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showInkAnnotation="0" codeName="ThisWorkbook" hidePivotFieldList="1" defaultThemeVersion="124226"/>
  <mc:AlternateContent xmlns:mc="http://schemas.openxmlformats.org/markup-compatibility/2006">
    <mc:Choice Requires="x15">
      <x15ac:absPath xmlns:x15ac="http://schemas.microsoft.com/office/spreadsheetml/2010/11/ac" url="D:\Utilisateur\OneDrive\Documents\Canaris\Palmares\essai\"/>
    </mc:Choice>
  </mc:AlternateContent>
  <xr:revisionPtr revIDLastSave="0" documentId="13_ncr:1_{E2D64E2E-F433-4705-90B4-38F579EAFE46}" xr6:coauthVersionLast="47" xr6:coauthVersionMax="47" xr10:uidLastSave="{00000000-0000-0000-0000-000000000000}"/>
  <bookViews>
    <workbookView xWindow="-108" yWindow="-108" windowWidth="41496" windowHeight="16896" activeTab="1" xr2:uid="{00000000-000D-0000-FFFF-FFFF00000000}"/>
  </bookViews>
  <sheets>
    <sheet name="Notice" sheetId="12" r:id="rId1"/>
    <sheet name="L. Des E." sheetId="1" r:id="rId2"/>
    <sheet name="IND.012-1" sheetId="4" r:id="rId3"/>
    <sheet name="SERIE.015-1" sheetId="3" r:id="rId4"/>
    <sheet name="STAM.011-1" sheetId="2" r:id="rId5"/>
    <sheet name="C. et P. IND." sheetId="13" state="hidden" r:id="rId6"/>
    <sheet name="C. et P. SERIE" sheetId="14" state="hidden" r:id="rId7"/>
    <sheet name="C. et P. STAM" sheetId="15" state="hidden" r:id="rId8"/>
    <sheet name="Parametres" sheetId="19" r:id="rId9"/>
    <sheet name="IND" sheetId="7" r:id="rId10"/>
    <sheet name="SERIE" sheetId="6" r:id="rId11"/>
    <sheet name="STAM" sheetId="8" r:id="rId12"/>
    <sheet name="C.C. et P. IND" sheetId="16" state="hidden" r:id="rId13"/>
    <sheet name="C.C. et P. SERIE" sheetId="17" state="hidden" r:id="rId14"/>
    <sheet name="C.C. et P. STAM" sheetId="18" state="hidden" r:id="rId15"/>
    <sheet name="PALMARES" sheetId="11" r:id="rId16"/>
  </sheets>
  <definedNames>
    <definedName name="_xlnm._FilterDatabase" localSheetId="2" hidden="1">'IND.012-1'!$A$2:$Q$301</definedName>
    <definedName name="_xlnm._FilterDatabase" localSheetId="1" hidden="1">'L. Des E.'!$A$2:$C$2</definedName>
    <definedName name="_xlnm._FilterDatabase" localSheetId="8" hidden="1">Parametres!$D$2:$J$34</definedName>
    <definedName name="_xlnm._FilterDatabase" localSheetId="4" hidden="1">'STAM.011-1'!$A$2:$S$2</definedName>
    <definedName name="_Hlk44847993" localSheetId="1">'L. Des E.'!$A$9</definedName>
    <definedName name="BAGUESIND">IND!$F$3:$F$301</definedName>
    <definedName name="BAGUESSERIE">SERIE!$F$3:$F$302</definedName>
    <definedName name="BAGUESSTAM">STAM!$F$3:$F$306</definedName>
    <definedName name="CLUBIND">IND!$C$3:$C$301</definedName>
    <definedName name="CLUBSERIE">SERIE!$C$3:$C$302</definedName>
    <definedName name="CLUBSTAM">STAM!$C$3:$C$306</definedName>
    <definedName name="_xlnm.Print_Titles" localSheetId="14">'C.C. et P. STAM'!$1:$1</definedName>
    <definedName name="_xlnm.Print_Titles" localSheetId="9">IND!$2:$2</definedName>
    <definedName name="_xlnm.Print_Titles" localSheetId="10">SERIE!$2:$2</definedName>
    <definedName name="_xlnm.Print_Titles" localSheetId="11">STAM!$2:$2</definedName>
    <definedName name="IND">IND!$A$3:$R$301</definedName>
    <definedName name="NOTEELEVEE">PALMARES!$AE$23</definedName>
    <definedName name="NOTESCIND">IND!$T$3:$T$301</definedName>
    <definedName name="NOTESCSERIE">SERIE!$W$3:$W$302</definedName>
    <definedName name="NOTESCSTAM">STAM!$X$3:$X$306</definedName>
    <definedName name="SERIE">SERIE!$A$3:$S$303</definedName>
    <definedName name="STAM">STAM!$A$3:$V$306</definedName>
    <definedName name="STAMIND">IND!$D$3:$D$301</definedName>
    <definedName name="STAMSERIE">SERIE!$X$3:$X$302</definedName>
    <definedName name="STAMSTAM">STAM!$Y$3:$Y$306</definedName>
    <definedName name="_xlnm.Print_Area" localSheetId="5">'C. et P. IND.'!$A$1:$R$82</definedName>
    <definedName name="_xlnm.Print_Area" localSheetId="6">'C. et P. SERIE'!$A$1:$S$170</definedName>
    <definedName name="_xlnm.Print_Area" localSheetId="7">'C. et P. STAM'!$A$1:$T$172</definedName>
    <definedName name="_xlnm.Print_Area" localSheetId="12">'C.C. et P. IND'!$A$1:$R$82</definedName>
    <definedName name="_xlnm.Print_Area" localSheetId="13">'C.C. et P. SERIE'!$A$1:$S$174</definedName>
    <definedName name="_xlnm.Print_Area" localSheetId="14">'C.C. et P. STAM'!$A$1:$T$172</definedName>
    <definedName name="_xlnm.Print_Area" localSheetId="9">IND!$A$1:$Q$301</definedName>
    <definedName name="_xlnm.Print_Area" localSheetId="2">'IND.012-1'!$A$1:$Q$301</definedName>
    <definedName name="_xlnm.Print_Area" localSheetId="0">Notice!$A$1:$R$61</definedName>
    <definedName name="_xlnm.Print_Area" localSheetId="15">PALMARES!$A$1:$AC$86</definedName>
    <definedName name="_xlnm.Print_Area" localSheetId="10">SERIE!$C$1:$R$302</definedName>
    <definedName name="_xlnm.Print_Area" localSheetId="3">'SERIE.015-1'!$A$1:$R$302</definedName>
    <definedName name="_xlnm.Print_Area" localSheetId="11">STAM!$A$1:$S$306</definedName>
    <definedName name="_xlnm.Print_Area" localSheetId="4">'STAM.011-1'!$A$1:$S$306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3" i="19" l="1"/>
  <c r="E29" i="19"/>
  <c r="E32" i="19"/>
  <c r="E33" i="19"/>
  <c r="F29" i="19"/>
  <c r="D29" i="19" s="1"/>
  <c r="F30" i="19"/>
  <c r="E30" i="19" s="1"/>
  <c r="F31" i="19"/>
  <c r="D31" i="19" s="1"/>
  <c r="F32" i="19"/>
  <c r="D32" i="19" s="1"/>
  <c r="F33" i="19"/>
  <c r="D33" i="19" s="1"/>
  <c r="F34" i="19"/>
  <c r="E34" i="19" s="1"/>
  <c r="G29" i="19"/>
  <c r="J29" i="19" s="1"/>
  <c r="G32" i="19"/>
  <c r="J32" i="19" s="1"/>
  <c r="G33" i="19"/>
  <c r="J33" i="19" s="1"/>
  <c r="H29" i="19"/>
  <c r="H30" i="19"/>
  <c r="H31" i="19"/>
  <c r="H32" i="19"/>
  <c r="H33" i="19"/>
  <c r="H34" i="19"/>
  <c r="I29" i="19"/>
  <c r="I32" i="19"/>
  <c r="I33" i="19"/>
  <c r="F6" i="19"/>
  <c r="F7" i="19"/>
  <c r="F8" i="19"/>
  <c r="F9" i="19"/>
  <c r="F10" i="19"/>
  <c r="F11" i="19"/>
  <c r="F12" i="19"/>
  <c r="F13" i="19"/>
  <c r="F14" i="19"/>
  <c r="F15" i="19"/>
  <c r="F16" i="19"/>
  <c r="F17" i="19"/>
  <c r="F18" i="19"/>
  <c r="F19" i="19"/>
  <c r="F20" i="19"/>
  <c r="F21" i="19"/>
  <c r="F22" i="19"/>
  <c r="F23" i="19"/>
  <c r="F24" i="19"/>
  <c r="F25" i="19"/>
  <c r="F26" i="19"/>
  <c r="E26" i="19" s="1"/>
  <c r="F27" i="19"/>
  <c r="F28" i="19"/>
  <c r="D26" i="19"/>
  <c r="X180" i="6"/>
  <c r="G31" i="19" l="1"/>
  <c r="E31" i="19"/>
  <c r="D34" i="19"/>
  <c r="D30" i="19"/>
  <c r="I31" i="19"/>
  <c r="I34" i="19"/>
  <c r="I30" i="19"/>
  <c r="G34" i="19"/>
  <c r="G30" i="19"/>
  <c r="J30" i="19" s="1"/>
  <c r="V5" i="6"/>
  <c r="V6" i="6" s="1"/>
  <c r="V4" i="6"/>
  <c r="S19" i="7"/>
  <c r="S20" i="7" s="1"/>
  <c r="S21" i="7" s="1"/>
  <c r="S22" i="7" s="1"/>
  <c r="S23" i="7" s="1"/>
  <c r="S24" i="7" s="1"/>
  <c r="S25" i="7" s="1"/>
  <c r="S26" i="7" s="1"/>
  <c r="S27" i="7" s="1"/>
  <c r="S28" i="7" s="1"/>
  <c r="S29" i="7" s="1"/>
  <c r="S30" i="7" s="1"/>
  <c r="S31" i="7" s="1"/>
  <c r="S32" i="7" s="1"/>
  <c r="S33" i="7" s="1"/>
  <c r="S34" i="7" s="1"/>
  <c r="S35" i="7" s="1"/>
  <c r="S36" i="7" s="1"/>
  <c r="S37" i="7" s="1"/>
  <c r="S38" i="7" s="1"/>
  <c r="S39" i="7" s="1"/>
  <c r="S40" i="7" s="1"/>
  <c r="S41" i="7" s="1"/>
  <c r="S42" i="7" s="1"/>
  <c r="S43" i="7" s="1"/>
  <c r="S44" i="7" s="1"/>
  <c r="S45" i="7" s="1"/>
  <c r="S46" i="7" s="1"/>
  <c r="S47" i="7" s="1"/>
  <c r="S48" i="7" s="1"/>
  <c r="S49" i="7" s="1"/>
  <c r="S50" i="7" s="1"/>
  <c r="S51" i="7" s="1"/>
  <c r="S52" i="7" s="1"/>
  <c r="S53" i="7" s="1"/>
  <c r="S54" i="7" s="1"/>
  <c r="S55" i="7" s="1"/>
  <c r="S56" i="7" s="1"/>
  <c r="S57" i="7" s="1"/>
  <c r="S58" i="7" s="1"/>
  <c r="S59" i="7" s="1"/>
  <c r="S60" i="7" s="1"/>
  <c r="S61" i="7" s="1"/>
  <c r="S62" i="7" s="1"/>
  <c r="S63" i="7" s="1"/>
  <c r="S64" i="7" s="1"/>
  <c r="S65" i="7" s="1"/>
  <c r="S66" i="7" s="1"/>
  <c r="S67" i="7" s="1"/>
  <c r="S68" i="7" s="1"/>
  <c r="S69" i="7" s="1"/>
  <c r="S70" i="7" s="1"/>
  <c r="S71" i="7" s="1"/>
  <c r="S72" i="7" s="1"/>
  <c r="S73" i="7" s="1"/>
  <c r="S74" i="7" s="1"/>
  <c r="S75" i="7" s="1"/>
  <c r="S76" i="7" s="1"/>
  <c r="S77" i="7" s="1"/>
  <c r="S78" i="7" s="1"/>
  <c r="S79" i="7" s="1"/>
  <c r="S80" i="7" s="1"/>
  <c r="S81" i="7" s="1"/>
  <c r="S82" i="7" s="1"/>
  <c r="S83" i="7" s="1"/>
  <c r="S84" i="7" s="1"/>
  <c r="S85" i="7" s="1"/>
  <c r="S86" i="7" s="1"/>
  <c r="S87" i="7" s="1"/>
  <c r="S88" i="7" s="1"/>
  <c r="S89" i="7" s="1"/>
  <c r="S90" i="7" s="1"/>
  <c r="S91" i="7" s="1"/>
  <c r="S92" i="7" s="1"/>
  <c r="S93" i="7" s="1"/>
  <c r="S94" i="7" s="1"/>
  <c r="S95" i="7" s="1"/>
  <c r="S96" i="7" s="1"/>
  <c r="S97" i="7" s="1"/>
  <c r="S98" i="7" s="1"/>
  <c r="S99" i="7" s="1"/>
  <c r="S100" i="7" s="1"/>
  <c r="S101" i="7" s="1"/>
  <c r="S102" i="7" s="1"/>
  <c r="S103" i="7" s="1"/>
  <c r="S104" i="7" s="1"/>
  <c r="S105" i="7" s="1"/>
  <c r="S106" i="7" s="1"/>
  <c r="S107" i="7" s="1"/>
  <c r="S108" i="7" s="1"/>
  <c r="S109" i="7" s="1"/>
  <c r="S110" i="7" s="1"/>
  <c r="S111" i="7" s="1"/>
  <c r="S112" i="7" s="1"/>
  <c r="S113" i="7" s="1"/>
  <c r="S114" i="7" s="1"/>
  <c r="S115" i="7" s="1"/>
  <c r="S116" i="7" s="1"/>
  <c r="S117" i="7" s="1"/>
  <c r="S118" i="7" s="1"/>
  <c r="S119" i="7" s="1"/>
  <c r="S120" i="7" s="1"/>
  <c r="S121" i="7" s="1"/>
  <c r="S122" i="7" s="1"/>
  <c r="S123" i="7" s="1"/>
  <c r="S124" i="7" s="1"/>
  <c r="S125" i="7" s="1"/>
  <c r="S126" i="7" s="1"/>
  <c r="S127" i="7" s="1"/>
  <c r="S128" i="7" s="1"/>
  <c r="S129" i="7" s="1"/>
  <c r="S130" i="7" s="1"/>
  <c r="S131" i="7" s="1"/>
  <c r="S132" i="7" s="1"/>
  <c r="S133" i="7" s="1"/>
  <c r="S134" i="7" s="1"/>
  <c r="S135" i="7" s="1"/>
  <c r="S136" i="7" s="1"/>
  <c r="S137" i="7" s="1"/>
  <c r="S138" i="7" s="1"/>
  <c r="S139" i="7" s="1"/>
  <c r="S140" i="7" s="1"/>
  <c r="S141" i="7" s="1"/>
  <c r="S142" i="7" s="1"/>
  <c r="S143" i="7" s="1"/>
  <c r="S144" i="7" s="1"/>
  <c r="S145" i="7" s="1"/>
  <c r="S146" i="7" s="1"/>
  <c r="S147" i="7" s="1"/>
  <c r="S148" i="7" s="1"/>
  <c r="S149" i="7" s="1"/>
  <c r="S150" i="7" s="1"/>
  <c r="S151" i="7" s="1"/>
  <c r="S152" i="7" s="1"/>
  <c r="S153" i="7" s="1"/>
  <c r="S154" i="7" s="1"/>
  <c r="S155" i="7" s="1"/>
  <c r="S156" i="7" s="1"/>
  <c r="S157" i="7" s="1"/>
  <c r="S158" i="7" s="1"/>
  <c r="S159" i="7" s="1"/>
  <c r="S160" i="7" s="1"/>
  <c r="S161" i="7" s="1"/>
  <c r="S162" i="7" s="1"/>
  <c r="S163" i="7" s="1"/>
  <c r="S164" i="7" s="1"/>
  <c r="S165" i="7" s="1"/>
  <c r="S166" i="7" s="1"/>
  <c r="S167" i="7" s="1"/>
  <c r="S168" i="7" s="1"/>
  <c r="S169" i="7" s="1"/>
  <c r="S170" i="7" s="1"/>
  <c r="S171" i="7" s="1"/>
  <c r="S172" i="7" s="1"/>
  <c r="S173" i="7" s="1"/>
  <c r="S174" i="7" s="1"/>
  <c r="S175" i="7" s="1"/>
  <c r="S176" i="7" s="1"/>
  <c r="S177" i="7" s="1"/>
  <c r="S178" i="7" s="1"/>
  <c r="S179" i="7" s="1"/>
  <c r="S180" i="7" s="1"/>
  <c r="S181" i="7" s="1"/>
  <c r="S182" i="7" s="1"/>
  <c r="S183" i="7" s="1"/>
  <c r="S184" i="7" s="1"/>
  <c r="S185" i="7" s="1"/>
  <c r="S186" i="7" s="1"/>
  <c r="S187" i="7" s="1"/>
  <c r="S188" i="7" s="1"/>
  <c r="S189" i="7" s="1"/>
  <c r="S190" i="7" s="1"/>
  <c r="S191" i="7" s="1"/>
  <c r="S192" i="7" s="1"/>
  <c r="S193" i="7" s="1"/>
  <c r="S194" i="7"/>
  <c r="S195" i="7" s="1"/>
  <c r="S196" i="7" s="1"/>
  <c r="S197" i="7" s="1"/>
  <c r="S198" i="7" s="1"/>
  <c r="S199" i="7" s="1"/>
  <c r="S200" i="7" s="1"/>
  <c r="S201" i="7" s="1"/>
  <c r="S202" i="7" s="1"/>
  <c r="S203" i="7" s="1"/>
  <c r="S204" i="7" s="1"/>
  <c r="S205" i="7" s="1"/>
  <c r="S206" i="7" s="1"/>
  <c r="S207" i="7" s="1"/>
  <c r="S208" i="7" s="1"/>
  <c r="S209" i="7" s="1"/>
  <c r="S210" i="7" s="1"/>
  <c r="S211" i="7" s="1"/>
  <c r="S212" i="7" s="1"/>
  <c r="S213" i="7" s="1"/>
  <c r="S214" i="7" s="1"/>
  <c r="S215" i="7" s="1"/>
  <c r="S216" i="7" s="1"/>
  <c r="S217" i="7" s="1"/>
  <c r="S218" i="7" s="1"/>
  <c r="S219" i="7" s="1"/>
  <c r="S220" i="7" s="1"/>
  <c r="S221" i="7" s="1"/>
  <c r="S222" i="7" s="1"/>
  <c r="S223" i="7" s="1"/>
  <c r="S224" i="7" s="1"/>
  <c r="S225" i="7" s="1"/>
  <c r="S226" i="7" s="1"/>
  <c r="S227" i="7" s="1"/>
  <c r="S228" i="7" s="1"/>
  <c r="S229" i="7" s="1"/>
  <c r="S230" i="7" s="1"/>
  <c r="S231" i="7" s="1"/>
  <c r="S232" i="7" s="1"/>
  <c r="S233" i="7" s="1"/>
  <c r="S234" i="7" s="1"/>
  <c r="S235" i="7" s="1"/>
  <c r="S236" i="7" s="1"/>
  <c r="S237" i="7" s="1"/>
  <c r="S238" i="7" s="1"/>
  <c r="S239" i="7" s="1"/>
  <c r="S240" i="7" s="1"/>
  <c r="S241" i="7" s="1"/>
  <c r="S242" i="7" s="1"/>
  <c r="S243" i="7" s="1"/>
  <c r="S244" i="7" s="1"/>
  <c r="S245" i="7" s="1"/>
  <c r="S246" i="7" s="1"/>
  <c r="S247" i="7" s="1"/>
  <c r="S248" i="7" s="1"/>
  <c r="S249" i="7" s="1"/>
  <c r="S250" i="7" s="1"/>
  <c r="S251" i="7" s="1"/>
  <c r="S252" i="7" s="1"/>
  <c r="S253" i="7" s="1"/>
  <c r="S254" i="7" s="1"/>
  <c r="S255" i="7" s="1"/>
  <c r="S256" i="7" s="1"/>
  <c r="S257" i="7" s="1"/>
  <c r="S258" i="7" s="1"/>
  <c r="S259" i="7" s="1"/>
  <c r="S260" i="7" s="1"/>
  <c r="S261" i="7" s="1"/>
  <c r="S262" i="7" s="1"/>
  <c r="S263" i="7" s="1"/>
  <c r="S264" i="7" s="1"/>
  <c r="S265" i="7" s="1"/>
  <c r="S266" i="7" s="1"/>
  <c r="S267" i="7" s="1"/>
  <c r="S268" i="7" s="1"/>
  <c r="S269" i="7" s="1"/>
  <c r="S270" i="7" s="1"/>
  <c r="S271" i="7" s="1"/>
  <c r="S272" i="7" s="1"/>
  <c r="S273" i="7" s="1"/>
  <c r="S274" i="7" s="1"/>
  <c r="S275" i="7" s="1"/>
  <c r="S276" i="7" s="1"/>
  <c r="S277" i="7" s="1"/>
  <c r="S278" i="7" s="1"/>
  <c r="S279" i="7" s="1"/>
  <c r="S280" i="7" s="1"/>
  <c r="S281" i="7" s="1"/>
  <c r="S282" i="7" s="1"/>
  <c r="S283" i="7" s="1"/>
  <c r="S284" i="7" s="1"/>
  <c r="S285" i="7" s="1"/>
  <c r="S286" i="7" s="1"/>
  <c r="S287" i="7" s="1"/>
  <c r="S288" i="7" s="1"/>
  <c r="S289" i="7" s="1"/>
  <c r="S290" i="7" s="1"/>
  <c r="S291" i="7" s="1"/>
  <c r="S292" i="7" s="1"/>
  <c r="S293" i="7" s="1"/>
  <c r="S294" i="7" s="1"/>
  <c r="S295" i="7" s="1"/>
  <c r="S296" i="7" s="1"/>
  <c r="S297" i="7" s="1"/>
  <c r="S298" i="7" s="1"/>
  <c r="S299" i="7" s="1"/>
  <c r="S300" i="7" s="1"/>
  <c r="S301" i="7" s="1"/>
  <c r="S18" i="7"/>
  <c r="T111" i="8"/>
  <c r="T112" i="8" s="1"/>
  <c r="T113" i="8" s="1"/>
  <c r="T114" i="8"/>
  <c r="T110" i="8"/>
  <c r="C3" i="4"/>
  <c r="J34" i="19" l="1"/>
  <c r="J31" i="19"/>
  <c r="V7" i="6"/>
  <c r="T115" i="8"/>
  <c r="E27" i="19"/>
  <c r="E23" i="19"/>
  <c r="E24" i="19"/>
  <c r="E25" i="19"/>
  <c r="D23" i="19"/>
  <c r="D24" i="19"/>
  <c r="D25" i="19"/>
  <c r="D27" i="19"/>
  <c r="D11" i="19"/>
  <c r="D12" i="19"/>
  <c r="D13" i="19"/>
  <c r="D14" i="19"/>
  <c r="D15" i="19"/>
  <c r="D17" i="19"/>
  <c r="D18" i="19"/>
  <c r="D19" i="19"/>
  <c r="D20" i="19"/>
  <c r="D21" i="19"/>
  <c r="D22" i="19"/>
  <c r="D28" i="19"/>
  <c r="E11" i="19"/>
  <c r="E12" i="19"/>
  <c r="E13" i="19"/>
  <c r="E14" i="19"/>
  <c r="E15" i="19"/>
  <c r="E17" i="19"/>
  <c r="E18" i="19"/>
  <c r="E19" i="19"/>
  <c r="E20" i="19"/>
  <c r="E21" i="19"/>
  <c r="E22" i="19"/>
  <c r="E28" i="19"/>
  <c r="D6" i="19"/>
  <c r="E6" i="19"/>
  <c r="D10" i="19"/>
  <c r="E10" i="19"/>
  <c r="E7" i="19"/>
  <c r="E8" i="19"/>
  <c r="E9" i="19"/>
  <c r="D7" i="19"/>
  <c r="D8" i="19"/>
  <c r="D9" i="19"/>
  <c r="B3" i="4"/>
  <c r="V8" i="6" l="1"/>
  <c r="T116" i="8"/>
  <c r="H306" i="2"/>
  <c r="H302" i="2"/>
  <c r="H298" i="2"/>
  <c r="H294" i="2"/>
  <c r="H290" i="2"/>
  <c r="H286" i="2"/>
  <c r="H282" i="2"/>
  <c r="H278" i="2"/>
  <c r="H274" i="2"/>
  <c r="H270" i="2"/>
  <c r="H266" i="2"/>
  <c r="H262" i="2"/>
  <c r="H258" i="2"/>
  <c r="H254" i="2"/>
  <c r="H250" i="2"/>
  <c r="H246" i="2"/>
  <c r="H242" i="2"/>
  <c r="H238" i="2"/>
  <c r="H234" i="2"/>
  <c r="H230" i="2"/>
  <c r="H226" i="2"/>
  <c r="H222" i="2"/>
  <c r="H218" i="2"/>
  <c r="H214" i="2"/>
  <c r="H210" i="2"/>
  <c r="H206" i="2"/>
  <c r="H202" i="2"/>
  <c r="H198" i="2"/>
  <c r="H194" i="2"/>
  <c r="H190" i="2"/>
  <c r="H186" i="2"/>
  <c r="H182" i="2"/>
  <c r="H178" i="2"/>
  <c r="H174" i="2"/>
  <c r="H170" i="2"/>
  <c r="H166" i="2"/>
  <c r="H162" i="2"/>
  <c r="H158" i="2"/>
  <c r="H154" i="2"/>
  <c r="H150" i="2"/>
  <c r="H146" i="2"/>
  <c r="H142" i="2"/>
  <c r="H138" i="2"/>
  <c r="H134" i="2"/>
  <c r="H130" i="2"/>
  <c r="H126" i="2"/>
  <c r="H122" i="2"/>
  <c r="H118" i="2"/>
  <c r="H114" i="2"/>
  <c r="H110" i="2"/>
  <c r="H106" i="2"/>
  <c r="H102" i="2"/>
  <c r="H98" i="2"/>
  <c r="H94" i="2"/>
  <c r="H90" i="2"/>
  <c r="H86" i="2"/>
  <c r="H82" i="2"/>
  <c r="H78" i="2"/>
  <c r="H74" i="2"/>
  <c r="H70" i="2"/>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 i="2"/>
  <c r="N1" i="8"/>
  <c r="K32" i="11" s="1"/>
  <c r="H4" i="3"/>
  <c r="H5" i="3"/>
  <c r="H6" i="3"/>
  <c r="H7" i="3"/>
  <c r="G7" i="3" s="1"/>
  <c r="H8" i="3"/>
  <c r="H9" i="3"/>
  <c r="H10" i="3"/>
  <c r="G9" i="3" s="1"/>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G5" i="3"/>
  <c r="G15" i="3"/>
  <c r="G17" i="3"/>
  <c r="G19" i="3"/>
  <c r="G21" i="3"/>
  <c r="G23" i="3"/>
  <c r="G25" i="3"/>
  <c r="G27" i="3"/>
  <c r="G29" i="3"/>
  <c r="G31" i="3"/>
  <c r="G33" i="3"/>
  <c r="G35" i="3"/>
  <c r="G37" i="3"/>
  <c r="G39" i="3"/>
  <c r="G41" i="3"/>
  <c r="G43" i="3"/>
  <c r="G45" i="3"/>
  <c r="G47" i="3"/>
  <c r="G49" i="3"/>
  <c r="G51" i="3"/>
  <c r="G53" i="3"/>
  <c r="G55" i="3"/>
  <c r="G57" i="3"/>
  <c r="G59" i="3"/>
  <c r="G61" i="3"/>
  <c r="G63" i="3"/>
  <c r="G65" i="3"/>
  <c r="G67" i="3"/>
  <c r="G69" i="3"/>
  <c r="G71" i="3"/>
  <c r="G73" i="3"/>
  <c r="G75" i="3"/>
  <c r="G77" i="3"/>
  <c r="G79" i="3"/>
  <c r="G81" i="3"/>
  <c r="G83" i="3"/>
  <c r="G85" i="3"/>
  <c r="G87" i="3"/>
  <c r="G89" i="3"/>
  <c r="G91" i="3"/>
  <c r="G93" i="3"/>
  <c r="G95" i="3"/>
  <c r="G97" i="3"/>
  <c r="G99" i="3"/>
  <c r="G101" i="3"/>
  <c r="G103" i="3"/>
  <c r="G105" i="3"/>
  <c r="G107" i="3"/>
  <c r="G109" i="3"/>
  <c r="G111" i="3"/>
  <c r="G113" i="3"/>
  <c r="G115" i="3"/>
  <c r="G117" i="3"/>
  <c r="G119" i="3"/>
  <c r="G121" i="3"/>
  <c r="G123" i="3"/>
  <c r="G125" i="3"/>
  <c r="G127" i="3"/>
  <c r="G129" i="3"/>
  <c r="G131" i="3"/>
  <c r="G133" i="3"/>
  <c r="G135" i="3"/>
  <c r="G137" i="3"/>
  <c r="G139" i="3"/>
  <c r="G141" i="3"/>
  <c r="G143" i="3"/>
  <c r="G145" i="3"/>
  <c r="G147" i="3"/>
  <c r="G149" i="3"/>
  <c r="G151" i="3"/>
  <c r="G153" i="3"/>
  <c r="G155" i="3"/>
  <c r="G157" i="3"/>
  <c r="G159" i="3"/>
  <c r="G161" i="3"/>
  <c r="G163" i="3"/>
  <c r="G165" i="3"/>
  <c r="G167" i="3"/>
  <c r="G169" i="3"/>
  <c r="G171" i="3"/>
  <c r="G173" i="3"/>
  <c r="G175" i="3"/>
  <c r="G177" i="3"/>
  <c r="G179" i="3"/>
  <c r="G181" i="3"/>
  <c r="G183" i="3"/>
  <c r="G185" i="3"/>
  <c r="G187" i="3"/>
  <c r="G189" i="3"/>
  <c r="G191" i="3"/>
  <c r="G193" i="3"/>
  <c r="G195" i="3"/>
  <c r="G197" i="3"/>
  <c r="G199" i="3"/>
  <c r="G201" i="3"/>
  <c r="G203" i="3"/>
  <c r="G205" i="3"/>
  <c r="G207" i="3"/>
  <c r="G209" i="3"/>
  <c r="G211" i="3"/>
  <c r="G213" i="3"/>
  <c r="G215" i="3"/>
  <c r="G217" i="3"/>
  <c r="G219" i="3"/>
  <c r="G221" i="3"/>
  <c r="G223" i="3"/>
  <c r="G225" i="3"/>
  <c r="G227" i="3"/>
  <c r="G229" i="3"/>
  <c r="G231" i="3"/>
  <c r="G233" i="3"/>
  <c r="G235" i="3"/>
  <c r="G237" i="3"/>
  <c r="G239" i="3"/>
  <c r="G241" i="3"/>
  <c r="G243" i="3"/>
  <c r="G245" i="3"/>
  <c r="G247" i="3"/>
  <c r="G249" i="3"/>
  <c r="G251" i="3"/>
  <c r="G253" i="3"/>
  <c r="G255" i="3"/>
  <c r="G257" i="3"/>
  <c r="G259" i="3"/>
  <c r="G261" i="3"/>
  <c r="G263" i="3"/>
  <c r="G265" i="3"/>
  <c r="G267" i="3"/>
  <c r="G269" i="3"/>
  <c r="G271" i="3"/>
  <c r="G273" i="3"/>
  <c r="G275" i="3"/>
  <c r="G277" i="3"/>
  <c r="G279" i="3"/>
  <c r="G281" i="3"/>
  <c r="G283" i="3"/>
  <c r="G285" i="3"/>
  <c r="G287" i="3"/>
  <c r="G289" i="3"/>
  <c r="G291" i="3"/>
  <c r="G293" i="3"/>
  <c r="G295" i="3"/>
  <c r="G297" i="3"/>
  <c r="G299" i="3"/>
  <c r="G301" i="3"/>
  <c r="H3" i="3"/>
  <c r="G3" i="3"/>
  <c r="N1" i="6"/>
  <c r="K34" i="11" s="1"/>
  <c r="M1" i="7"/>
  <c r="L36" i="11" s="1"/>
  <c r="AD15" i="4"/>
  <c r="AD16" i="4"/>
  <c r="AD17" i="4"/>
  <c r="AD18" i="4"/>
  <c r="AD19" i="4"/>
  <c r="AD20" i="4"/>
  <c r="AD21" i="4"/>
  <c r="AD22" i="4"/>
  <c r="AD23" i="4"/>
  <c r="AD24" i="4"/>
  <c r="AD25" i="4"/>
  <c r="AD26" i="4"/>
  <c r="AD27" i="4"/>
  <c r="AD28" i="4"/>
  <c r="AD29" i="4"/>
  <c r="AD30" i="4"/>
  <c r="AD31" i="4"/>
  <c r="AD32" i="4"/>
  <c r="AD33" i="4"/>
  <c r="AD34" i="4"/>
  <c r="AD35" i="4"/>
  <c r="AD36"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76" i="4"/>
  <c r="AD77" i="4"/>
  <c r="AD78" i="4"/>
  <c r="AD79" i="4"/>
  <c r="AD80" i="4"/>
  <c r="AD81" i="4"/>
  <c r="AD82" i="4"/>
  <c r="AD83" i="4"/>
  <c r="AD84" i="4"/>
  <c r="AD85" i="4"/>
  <c r="AD86" i="4"/>
  <c r="AD87" i="4"/>
  <c r="AD88" i="4"/>
  <c r="AD89" i="4"/>
  <c r="AD90" i="4"/>
  <c r="AD91" i="4"/>
  <c r="AD92" i="4"/>
  <c r="AD93" i="4"/>
  <c r="AD94" i="4"/>
  <c r="AD95" i="4"/>
  <c r="AD96" i="4"/>
  <c r="AD97" i="4"/>
  <c r="AD98" i="4"/>
  <c r="AD99" i="4"/>
  <c r="AD100" i="4"/>
  <c r="AD101" i="4"/>
  <c r="AD102" i="4"/>
  <c r="AD103" i="4"/>
  <c r="AD104" i="4"/>
  <c r="AD105" i="4"/>
  <c r="AD106" i="4"/>
  <c r="AD107" i="4"/>
  <c r="AD108" i="4"/>
  <c r="AD109" i="4"/>
  <c r="AD110" i="4"/>
  <c r="AD111" i="4"/>
  <c r="AD112" i="4"/>
  <c r="AD113" i="4"/>
  <c r="AD114" i="4"/>
  <c r="AD115" i="4"/>
  <c r="AD116" i="4"/>
  <c r="AD117" i="4"/>
  <c r="AD118" i="4"/>
  <c r="AD119" i="4"/>
  <c r="AD120" i="4"/>
  <c r="AD121" i="4"/>
  <c r="AD122" i="4"/>
  <c r="AD123" i="4"/>
  <c r="AD124" i="4"/>
  <c r="AD125" i="4"/>
  <c r="AD126" i="4"/>
  <c r="AD127" i="4"/>
  <c r="AD128" i="4"/>
  <c r="AD129" i="4"/>
  <c r="AD130" i="4"/>
  <c r="AD131" i="4"/>
  <c r="AD132" i="4"/>
  <c r="AD133" i="4"/>
  <c r="AD134" i="4"/>
  <c r="AD135" i="4"/>
  <c r="AD136" i="4"/>
  <c r="AD137" i="4"/>
  <c r="AD138" i="4"/>
  <c r="AD139" i="4"/>
  <c r="AD140" i="4"/>
  <c r="AD141" i="4"/>
  <c r="AD142" i="4"/>
  <c r="AD143" i="4"/>
  <c r="AD144" i="4"/>
  <c r="AD145" i="4"/>
  <c r="AD146" i="4"/>
  <c r="AD147" i="4"/>
  <c r="AD148" i="4"/>
  <c r="AD149" i="4"/>
  <c r="AD150" i="4"/>
  <c r="AD151" i="4"/>
  <c r="AD152" i="4"/>
  <c r="AD153" i="4"/>
  <c r="AD154" i="4"/>
  <c r="AD155" i="4"/>
  <c r="AD156" i="4"/>
  <c r="AD157" i="4"/>
  <c r="AD158" i="4"/>
  <c r="AD159" i="4"/>
  <c r="AD160" i="4"/>
  <c r="AD161" i="4"/>
  <c r="AD162" i="4"/>
  <c r="AD163" i="4"/>
  <c r="AD164" i="4"/>
  <c r="AD165" i="4"/>
  <c r="AD166" i="4"/>
  <c r="AD167" i="4"/>
  <c r="AD168" i="4"/>
  <c r="AD169" i="4"/>
  <c r="AD170" i="4"/>
  <c r="AD171" i="4"/>
  <c r="AD172" i="4"/>
  <c r="AD173" i="4"/>
  <c r="AD174" i="4"/>
  <c r="AD175" i="4"/>
  <c r="AD176" i="4"/>
  <c r="AD177" i="4"/>
  <c r="AD178" i="4"/>
  <c r="AD179" i="4"/>
  <c r="AD180" i="4"/>
  <c r="AD181" i="4"/>
  <c r="AD182" i="4"/>
  <c r="AD183" i="4"/>
  <c r="AD184" i="4"/>
  <c r="AD185" i="4"/>
  <c r="AD186" i="4"/>
  <c r="AD187" i="4"/>
  <c r="AD188" i="4"/>
  <c r="AD189" i="4"/>
  <c r="AD190" i="4"/>
  <c r="AD191" i="4"/>
  <c r="AD192" i="4"/>
  <c r="AD193" i="4"/>
  <c r="AD194" i="4"/>
  <c r="AD195" i="4"/>
  <c r="AD196" i="4"/>
  <c r="AD197" i="4"/>
  <c r="AD198" i="4"/>
  <c r="AD199" i="4"/>
  <c r="AD200" i="4"/>
  <c r="AD201" i="4"/>
  <c r="AD202" i="4"/>
  <c r="AD203" i="4"/>
  <c r="AD204" i="4"/>
  <c r="AD205" i="4"/>
  <c r="AD206" i="4"/>
  <c r="AD207" i="4"/>
  <c r="AD208" i="4"/>
  <c r="AD209" i="4"/>
  <c r="AD210" i="4"/>
  <c r="AD211" i="4"/>
  <c r="AD212" i="4"/>
  <c r="AD213" i="4"/>
  <c r="AD214" i="4"/>
  <c r="AD215" i="4"/>
  <c r="AD216" i="4"/>
  <c r="AD217" i="4"/>
  <c r="AD218" i="4"/>
  <c r="AD219" i="4"/>
  <c r="AD220" i="4"/>
  <c r="AD221" i="4"/>
  <c r="AD222" i="4"/>
  <c r="AD223" i="4"/>
  <c r="AD224" i="4"/>
  <c r="AD225" i="4"/>
  <c r="AD226" i="4"/>
  <c r="AD227" i="4"/>
  <c r="AD228" i="4"/>
  <c r="AD229" i="4"/>
  <c r="AD230" i="4"/>
  <c r="AD231" i="4"/>
  <c r="AD232" i="4"/>
  <c r="AD233" i="4"/>
  <c r="AD234" i="4"/>
  <c r="AD235" i="4"/>
  <c r="AD236" i="4"/>
  <c r="AD237" i="4"/>
  <c r="AD238" i="4"/>
  <c r="AD239" i="4"/>
  <c r="AD240" i="4"/>
  <c r="AD241" i="4"/>
  <c r="AD242" i="4"/>
  <c r="AD243" i="4"/>
  <c r="AD244" i="4"/>
  <c r="AD245" i="4"/>
  <c r="AD246" i="4"/>
  <c r="AD247" i="4"/>
  <c r="AD248" i="4"/>
  <c r="AD249" i="4"/>
  <c r="AD250" i="4"/>
  <c r="AD251" i="4"/>
  <c r="AD252" i="4"/>
  <c r="AD253" i="4"/>
  <c r="AD254" i="4"/>
  <c r="AD255" i="4"/>
  <c r="AD256" i="4"/>
  <c r="AD257" i="4"/>
  <c r="AD258" i="4"/>
  <c r="AD259" i="4"/>
  <c r="AD260" i="4"/>
  <c r="AD261" i="4"/>
  <c r="AD262" i="4"/>
  <c r="AD263" i="4"/>
  <c r="AD264" i="4"/>
  <c r="AD265" i="4"/>
  <c r="AD266" i="4"/>
  <c r="AD267" i="4"/>
  <c r="AD268" i="4"/>
  <c r="AD269" i="4"/>
  <c r="AD270" i="4"/>
  <c r="AD271" i="4"/>
  <c r="AD272" i="4"/>
  <c r="AD273" i="4"/>
  <c r="AD274" i="4"/>
  <c r="AD275" i="4"/>
  <c r="AD276" i="4"/>
  <c r="AD277" i="4"/>
  <c r="AD278" i="4"/>
  <c r="AD279" i="4"/>
  <c r="AD280" i="4"/>
  <c r="AD281" i="4"/>
  <c r="AD282" i="4"/>
  <c r="AD283" i="4"/>
  <c r="AD284" i="4"/>
  <c r="AD285" i="4"/>
  <c r="AD286" i="4"/>
  <c r="AD287" i="4"/>
  <c r="AD288" i="4"/>
  <c r="AD289" i="4"/>
  <c r="AD290" i="4"/>
  <c r="AD291" i="4"/>
  <c r="AD292" i="4"/>
  <c r="AD293" i="4"/>
  <c r="AD294" i="4"/>
  <c r="AD295" i="4"/>
  <c r="AD296" i="4"/>
  <c r="AD297" i="4"/>
  <c r="AD298" i="4"/>
  <c r="AD299" i="4"/>
  <c r="AD300" i="4"/>
  <c r="AD301"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 i="4"/>
  <c r="A3" i="13"/>
  <c r="H46" i="14"/>
  <c r="AP45" i="14"/>
  <c r="AO45" i="14"/>
  <c r="AN45" i="14"/>
  <c r="AM45" i="14"/>
  <c r="AL45" i="14"/>
  <c r="AK45" i="14"/>
  <c r="AJ45" i="14"/>
  <c r="AI45" i="14"/>
  <c r="AH45" i="14"/>
  <c r="AG45" i="14"/>
  <c r="AF45" i="14"/>
  <c r="AE45" i="14"/>
  <c r="AD45" i="14"/>
  <c r="AC45" i="14"/>
  <c r="AB45" i="14"/>
  <c r="AA45" i="14"/>
  <c r="Z45" i="14"/>
  <c r="Y45" i="14"/>
  <c r="X45" i="14"/>
  <c r="W45" i="14"/>
  <c r="V45" i="14"/>
  <c r="H45" i="14"/>
  <c r="C45" i="14"/>
  <c r="B45" i="14"/>
  <c r="H44" i="14"/>
  <c r="AP43" i="14"/>
  <c r="AO43" i="14"/>
  <c r="AN43" i="14"/>
  <c r="AM43" i="14"/>
  <c r="AL43" i="14"/>
  <c r="AK43" i="14"/>
  <c r="AJ43" i="14"/>
  <c r="AI43" i="14"/>
  <c r="AH43" i="14"/>
  <c r="AG43" i="14"/>
  <c r="AF43" i="14"/>
  <c r="AE43" i="14"/>
  <c r="AD43" i="14"/>
  <c r="AC43" i="14"/>
  <c r="AB43" i="14"/>
  <c r="AA43" i="14"/>
  <c r="Z43" i="14"/>
  <c r="Y43" i="14"/>
  <c r="X43" i="14"/>
  <c r="W43" i="14"/>
  <c r="V43" i="14"/>
  <c r="H43" i="14"/>
  <c r="C43" i="14"/>
  <c r="B43" i="14"/>
  <c r="H42" i="14"/>
  <c r="AP41" i="14"/>
  <c r="AO41" i="14"/>
  <c r="AN41" i="14"/>
  <c r="AM41" i="14"/>
  <c r="AL41" i="14"/>
  <c r="AK41" i="14"/>
  <c r="AJ41" i="14"/>
  <c r="AI41" i="14"/>
  <c r="AH41" i="14"/>
  <c r="AG41" i="14"/>
  <c r="AF41" i="14"/>
  <c r="AE41" i="14"/>
  <c r="AD41" i="14"/>
  <c r="AC41" i="14"/>
  <c r="AB41" i="14"/>
  <c r="AA41" i="14"/>
  <c r="Z41" i="14"/>
  <c r="Y41" i="14"/>
  <c r="X41" i="14"/>
  <c r="W41" i="14"/>
  <c r="V41" i="14"/>
  <c r="H41" i="14"/>
  <c r="C41" i="14"/>
  <c r="B41" i="14"/>
  <c r="G11" i="3" l="1"/>
  <c r="V9" i="6"/>
  <c r="T117" i="8"/>
  <c r="G13" i="3"/>
  <c r="G45" i="14"/>
  <c r="U45" i="14" s="1"/>
  <c r="AR45" i="14" s="1"/>
  <c r="G43" i="14"/>
  <c r="U43" i="14" s="1"/>
  <c r="AR43" i="14" s="1"/>
  <c r="G41" i="14"/>
  <c r="U41" i="14" s="1"/>
  <c r="AR41" i="14" s="1"/>
  <c r="AE118" i="18"/>
  <c r="AD118" i="18"/>
  <c r="AC118" i="18"/>
  <c r="AB118" i="18"/>
  <c r="AA118" i="18"/>
  <c r="Z118" i="18"/>
  <c r="Y118" i="18"/>
  <c r="X118" i="18"/>
  <c r="W118" i="18"/>
  <c r="V118" i="18"/>
  <c r="U118" i="18"/>
  <c r="O147" i="18"/>
  <c r="O117" i="18"/>
  <c r="O91" i="18"/>
  <c r="O61" i="18"/>
  <c r="O31" i="18"/>
  <c r="O1" i="18"/>
  <c r="BL153" i="15"/>
  <c r="BL157" i="15"/>
  <c r="BL161" i="15"/>
  <c r="BL165" i="15"/>
  <c r="BL169" i="15"/>
  <c r="BL149" i="15"/>
  <c r="BL123" i="15"/>
  <c r="BL127" i="15"/>
  <c r="BL131" i="15"/>
  <c r="BL135" i="15"/>
  <c r="BL139" i="15"/>
  <c r="BL143" i="15"/>
  <c r="BL119" i="15"/>
  <c r="BL97" i="15"/>
  <c r="BL101" i="15"/>
  <c r="BL105" i="15"/>
  <c r="BL109" i="15"/>
  <c r="BL113" i="15"/>
  <c r="BL93" i="15"/>
  <c r="BL67" i="15"/>
  <c r="BL71" i="15"/>
  <c r="BL75" i="15"/>
  <c r="BL79" i="15"/>
  <c r="BL83" i="15"/>
  <c r="BL87" i="15"/>
  <c r="BL63" i="15"/>
  <c r="BL37" i="15"/>
  <c r="BL41" i="15"/>
  <c r="BL45" i="15"/>
  <c r="BL49" i="15"/>
  <c r="BL53" i="15"/>
  <c r="BL57" i="15"/>
  <c r="BL33" i="15"/>
  <c r="BL7" i="15"/>
  <c r="BL11" i="15"/>
  <c r="BL15" i="15"/>
  <c r="BL19" i="15"/>
  <c r="BL23" i="15"/>
  <c r="BL27" i="15"/>
  <c r="BL3" i="15"/>
  <c r="I172" i="15"/>
  <c r="I171" i="15"/>
  <c r="I170" i="15"/>
  <c r="I169" i="15"/>
  <c r="H170" i="15" s="1"/>
  <c r="H172" i="15" s="1"/>
  <c r="I168" i="15"/>
  <c r="I167" i="15"/>
  <c r="I166" i="15"/>
  <c r="I165" i="15"/>
  <c r="I164" i="15"/>
  <c r="I163" i="15"/>
  <c r="I162" i="15"/>
  <c r="I161" i="15"/>
  <c r="I160" i="15"/>
  <c r="I159" i="15"/>
  <c r="I158" i="15"/>
  <c r="I157" i="15"/>
  <c r="I156" i="15"/>
  <c r="I155" i="15"/>
  <c r="I154" i="15"/>
  <c r="I153" i="15"/>
  <c r="I152" i="15"/>
  <c r="I151" i="15"/>
  <c r="I150" i="15"/>
  <c r="I149" i="15"/>
  <c r="I146" i="15"/>
  <c r="I145" i="15"/>
  <c r="I144" i="15"/>
  <c r="I143" i="15"/>
  <c r="I142" i="15"/>
  <c r="I141" i="15"/>
  <c r="I140" i="15"/>
  <c r="I139" i="15"/>
  <c r="I138" i="15"/>
  <c r="I137" i="15"/>
  <c r="I136" i="15"/>
  <c r="I135" i="15"/>
  <c r="I134" i="15"/>
  <c r="I133" i="15"/>
  <c r="I132" i="15"/>
  <c r="I131" i="15"/>
  <c r="I130" i="15"/>
  <c r="I129" i="15"/>
  <c r="I128" i="15"/>
  <c r="I127" i="15"/>
  <c r="I126" i="15"/>
  <c r="I125" i="15"/>
  <c r="I124" i="15"/>
  <c r="I123" i="15"/>
  <c r="I122" i="15"/>
  <c r="I121" i="15"/>
  <c r="I120" i="15"/>
  <c r="I119" i="15"/>
  <c r="I116" i="15"/>
  <c r="I115" i="15"/>
  <c r="I114" i="15"/>
  <c r="I113" i="15"/>
  <c r="I112" i="15"/>
  <c r="I111" i="15"/>
  <c r="I110" i="15"/>
  <c r="I109" i="15"/>
  <c r="I108" i="15"/>
  <c r="I107" i="15"/>
  <c r="I106" i="15"/>
  <c r="I105" i="15"/>
  <c r="H106" i="15" s="1"/>
  <c r="H108" i="15" s="1"/>
  <c r="I104" i="15"/>
  <c r="I103" i="15"/>
  <c r="I102" i="15"/>
  <c r="I101" i="15"/>
  <c r="I100" i="15"/>
  <c r="I99" i="15"/>
  <c r="I98" i="15"/>
  <c r="I97" i="15"/>
  <c r="I96" i="15"/>
  <c r="I95" i="15"/>
  <c r="I94" i="15"/>
  <c r="I93" i="15"/>
  <c r="I90" i="15"/>
  <c r="I89" i="15"/>
  <c r="I88" i="15"/>
  <c r="I87" i="15"/>
  <c r="I86" i="15"/>
  <c r="I85" i="15"/>
  <c r="I84" i="15"/>
  <c r="I83" i="15"/>
  <c r="I82" i="15"/>
  <c r="I81" i="15"/>
  <c r="I80" i="15"/>
  <c r="I79" i="15"/>
  <c r="I78" i="15"/>
  <c r="I77" i="15"/>
  <c r="I76" i="15"/>
  <c r="I75" i="15"/>
  <c r="I74" i="15"/>
  <c r="I73" i="15"/>
  <c r="I72" i="15"/>
  <c r="I71" i="15"/>
  <c r="I70" i="15"/>
  <c r="I69" i="15"/>
  <c r="I68" i="15"/>
  <c r="I67" i="15"/>
  <c r="I66" i="15"/>
  <c r="I65" i="15"/>
  <c r="I64" i="15"/>
  <c r="I63" i="15"/>
  <c r="I60" i="15"/>
  <c r="I59" i="15"/>
  <c r="I58" i="15"/>
  <c r="I57" i="15"/>
  <c r="I56" i="15"/>
  <c r="I55" i="15"/>
  <c r="I54" i="15"/>
  <c r="I53" i="15"/>
  <c r="I52" i="15"/>
  <c r="I51" i="15"/>
  <c r="I50" i="15"/>
  <c r="I49" i="15"/>
  <c r="I48" i="15"/>
  <c r="I47" i="15"/>
  <c r="I46" i="15"/>
  <c r="I45" i="15"/>
  <c r="I44" i="15"/>
  <c r="I43" i="15"/>
  <c r="I42" i="15"/>
  <c r="I41" i="15"/>
  <c r="I40" i="15"/>
  <c r="I39" i="15"/>
  <c r="I38" i="15"/>
  <c r="I37" i="15"/>
  <c r="H38" i="15" s="1"/>
  <c r="H40" i="15" s="1"/>
  <c r="I36" i="15"/>
  <c r="I35" i="15"/>
  <c r="I34" i="15"/>
  <c r="I33" i="15"/>
  <c r="I30" i="15"/>
  <c r="I29" i="15"/>
  <c r="I28" i="15"/>
  <c r="I27" i="15"/>
  <c r="I26" i="15"/>
  <c r="I25" i="15"/>
  <c r="I24" i="15"/>
  <c r="I23" i="15"/>
  <c r="I22" i="15"/>
  <c r="I21" i="15"/>
  <c r="I20" i="15"/>
  <c r="I19" i="15"/>
  <c r="I18" i="15"/>
  <c r="I17" i="15"/>
  <c r="I16" i="15"/>
  <c r="I15" i="15"/>
  <c r="I14" i="15"/>
  <c r="I13" i="15"/>
  <c r="I12" i="15"/>
  <c r="I11" i="15"/>
  <c r="I10" i="15"/>
  <c r="I9" i="15"/>
  <c r="I8" i="15"/>
  <c r="I7" i="15"/>
  <c r="I4" i="15"/>
  <c r="I5" i="15"/>
  <c r="I6" i="15"/>
  <c r="I3" i="15"/>
  <c r="H3" i="14"/>
  <c r="I147" i="15"/>
  <c r="I117" i="15"/>
  <c r="I91" i="15"/>
  <c r="I61" i="15"/>
  <c r="I31" i="15"/>
  <c r="I1" i="15"/>
  <c r="I1" i="18" s="1"/>
  <c r="I1" i="14"/>
  <c r="V10" i="6" l="1"/>
  <c r="T118" i="8"/>
  <c r="H16" i="15"/>
  <c r="H18" i="15" s="1"/>
  <c r="H24" i="15"/>
  <c r="H26" i="15" s="1"/>
  <c r="H34" i="15"/>
  <c r="H36" i="15" s="1"/>
  <c r="H42" i="15"/>
  <c r="H44" i="15" s="1"/>
  <c r="H50" i="15"/>
  <c r="H52" i="15" s="1"/>
  <c r="H54" i="15"/>
  <c r="H56" i="15" s="1"/>
  <c r="H58" i="15"/>
  <c r="H60" i="15" s="1"/>
  <c r="H64" i="15"/>
  <c r="H66" i="15" s="1"/>
  <c r="H68" i="15"/>
  <c r="H70" i="15" s="1"/>
  <c r="H72" i="15"/>
  <c r="H74" i="15" s="1"/>
  <c r="H76" i="15"/>
  <c r="H78" i="15" s="1"/>
  <c r="H80" i="15"/>
  <c r="H82" i="15" s="1"/>
  <c r="H84" i="15"/>
  <c r="H86" i="15" s="1"/>
  <c r="H88" i="15"/>
  <c r="H90" i="15" s="1"/>
  <c r="H94" i="15"/>
  <c r="H96" i="15" s="1"/>
  <c r="H98" i="15"/>
  <c r="H100" i="15" s="1"/>
  <c r="H102" i="15"/>
  <c r="H104" i="15" s="1"/>
  <c r="H110" i="15"/>
  <c r="H112" i="15" s="1"/>
  <c r="H114" i="15"/>
  <c r="H116" i="15" s="1"/>
  <c r="H120" i="15"/>
  <c r="H122" i="15" s="1"/>
  <c r="H124" i="15"/>
  <c r="H126" i="15" s="1"/>
  <c r="H128" i="15"/>
  <c r="H130" i="15" s="1"/>
  <c r="H132" i="15"/>
  <c r="H134" i="15" s="1"/>
  <c r="H136" i="15"/>
  <c r="H138" i="15" s="1"/>
  <c r="H140" i="15"/>
  <c r="H142" i="15" s="1"/>
  <c r="H144" i="15"/>
  <c r="H146" i="15" s="1"/>
  <c r="H150" i="15"/>
  <c r="H152" i="15" s="1"/>
  <c r="H154" i="15"/>
  <c r="H156" i="15" s="1"/>
  <c r="H158" i="15"/>
  <c r="H160" i="15" s="1"/>
  <c r="H162" i="15"/>
  <c r="H164" i="15" s="1"/>
  <c r="H166" i="15"/>
  <c r="H168" i="15" s="1"/>
  <c r="H12" i="15"/>
  <c r="H14" i="15" s="1"/>
  <c r="H20" i="15"/>
  <c r="H22" i="15" s="1"/>
  <c r="H28" i="15"/>
  <c r="H30" i="15" s="1"/>
  <c r="H46" i="15"/>
  <c r="H48" i="15" s="1"/>
  <c r="H8" i="15"/>
  <c r="H10" i="15" s="1"/>
  <c r="H4" i="15"/>
  <c r="H6" i="15" s="1"/>
  <c r="H149" i="14"/>
  <c r="H150" i="14"/>
  <c r="H151" i="14"/>
  <c r="H152" i="14"/>
  <c r="H153" i="14"/>
  <c r="H154" i="14"/>
  <c r="H155" i="14"/>
  <c r="G155" i="14" s="1"/>
  <c r="H156" i="14"/>
  <c r="H157" i="14"/>
  <c r="H158" i="14"/>
  <c r="H159" i="14"/>
  <c r="G159" i="14" s="1"/>
  <c r="H160" i="14"/>
  <c r="H161" i="14"/>
  <c r="H162" i="14"/>
  <c r="H163" i="14"/>
  <c r="G163" i="14" s="1"/>
  <c r="H164" i="14"/>
  <c r="H165" i="14"/>
  <c r="H166" i="14"/>
  <c r="H167" i="14"/>
  <c r="G167" i="14" s="1"/>
  <c r="H168" i="14"/>
  <c r="H169" i="14"/>
  <c r="H170" i="14"/>
  <c r="G153" i="14"/>
  <c r="G157" i="14"/>
  <c r="G161" i="14"/>
  <c r="G165" i="14"/>
  <c r="G169" i="14"/>
  <c r="H148" i="14"/>
  <c r="H147" i="14"/>
  <c r="H117" i="14"/>
  <c r="H118" i="14"/>
  <c r="G117" i="14" s="1"/>
  <c r="H119" i="14"/>
  <c r="H120" i="14"/>
  <c r="H121" i="14"/>
  <c r="H122" i="14"/>
  <c r="G121" i="14" s="1"/>
  <c r="H123" i="14"/>
  <c r="G123" i="14" s="1"/>
  <c r="H124" i="14"/>
  <c r="H125" i="14"/>
  <c r="H126" i="14"/>
  <c r="H127" i="14"/>
  <c r="H128" i="14"/>
  <c r="H129" i="14"/>
  <c r="H130" i="14"/>
  <c r="G129" i="14" s="1"/>
  <c r="H131" i="14"/>
  <c r="G131" i="14" s="1"/>
  <c r="H132" i="14"/>
  <c r="H133" i="14"/>
  <c r="H134" i="14"/>
  <c r="G133" i="14" s="1"/>
  <c r="H135" i="14"/>
  <c r="H136" i="14"/>
  <c r="H137" i="14"/>
  <c r="H138" i="14"/>
  <c r="G137" i="14" s="1"/>
  <c r="H139" i="14"/>
  <c r="H140" i="14"/>
  <c r="H141" i="14"/>
  <c r="H142" i="14"/>
  <c r="G141" i="14" s="1"/>
  <c r="H143" i="14"/>
  <c r="G143" i="14" s="1"/>
  <c r="H144" i="14"/>
  <c r="G125" i="14"/>
  <c r="G127" i="14"/>
  <c r="G135" i="14"/>
  <c r="G139" i="14"/>
  <c r="H116" i="14"/>
  <c r="H115" i="14"/>
  <c r="H91" i="14"/>
  <c r="H92" i="14"/>
  <c r="H93" i="14"/>
  <c r="H94" i="14"/>
  <c r="H95" i="14"/>
  <c r="H96" i="14"/>
  <c r="H97" i="14"/>
  <c r="H98" i="14"/>
  <c r="H99" i="14"/>
  <c r="G99" i="14" s="1"/>
  <c r="H100" i="14"/>
  <c r="H101" i="14"/>
  <c r="G101" i="14" s="1"/>
  <c r="H102" i="14"/>
  <c r="H103" i="14"/>
  <c r="G103" i="14" s="1"/>
  <c r="H104" i="14"/>
  <c r="H105" i="14"/>
  <c r="G105" i="14" s="1"/>
  <c r="H106" i="14"/>
  <c r="H107" i="14"/>
  <c r="G107" i="14" s="1"/>
  <c r="H108" i="14"/>
  <c r="H109" i="14"/>
  <c r="G109" i="14" s="1"/>
  <c r="H110" i="14"/>
  <c r="H111" i="14"/>
  <c r="H112" i="14"/>
  <c r="G111" i="14"/>
  <c r="H90" i="14"/>
  <c r="H89" i="14"/>
  <c r="H58" i="14"/>
  <c r="H59" i="14"/>
  <c r="H60" i="14"/>
  <c r="H61" i="14"/>
  <c r="H62" i="14"/>
  <c r="H63" i="14"/>
  <c r="H64" i="14"/>
  <c r="H65" i="14"/>
  <c r="H66" i="14"/>
  <c r="H67" i="14"/>
  <c r="H68" i="14"/>
  <c r="H69" i="14"/>
  <c r="H70" i="14"/>
  <c r="H71" i="14"/>
  <c r="H72" i="14"/>
  <c r="H73" i="14"/>
  <c r="H74" i="14"/>
  <c r="H75" i="14"/>
  <c r="H76" i="14"/>
  <c r="H77" i="14"/>
  <c r="H78" i="14"/>
  <c r="H79" i="14"/>
  <c r="H80" i="14"/>
  <c r="H81" i="14"/>
  <c r="G81" i="14" s="1"/>
  <c r="H82" i="14"/>
  <c r="H83" i="14"/>
  <c r="H84" i="14"/>
  <c r="H85" i="14"/>
  <c r="G85" i="14" s="1"/>
  <c r="H86" i="14"/>
  <c r="G69" i="14"/>
  <c r="G73" i="14"/>
  <c r="G77" i="14"/>
  <c r="H57" i="14"/>
  <c r="G57" i="14" s="1"/>
  <c r="H37" i="14"/>
  <c r="H38" i="14"/>
  <c r="H39" i="14"/>
  <c r="H40" i="14"/>
  <c r="H47" i="14"/>
  <c r="H48" i="14"/>
  <c r="H49" i="14"/>
  <c r="H50" i="14"/>
  <c r="H51" i="14"/>
  <c r="H52" i="14"/>
  <c r="H53" i="14"/>
  <c r="H54" i="14"/>
  <c r="H36" i="14"/>
  <c r="H35" i="14"/>
  <c r="H4" i="14"/>
  <c r="G3" i="14" s="1"/>
  <c r="H5" i="14"/>
  <c r="H6" i="14"/>
  <c r="H7" i="14"/>
  <c r="H8" i="14"/>
  <c r="H9" i="14"/>
  <c r="H10" i="14"/>
  <c r="H11" i="14"/>
  <c r="H12" i="14"/>
  <c r="H13" i="14"/>
  <c r="H14" i="14"/>
  <c r="H15" i="14"/>
  <c r="H16" i="14"/>
  <c r="G15" i="14" s="1"/>
  <c r="H17" i="14"/>
  <c r="G17" i="14" s="1"/>
  <c r="H18" i="14"/>
  <c r="H19" i="14"/>
  <c r="H20" i="14"/>
  <c r="G19" i="14" s="1"/>
  <c r="H21" i="14"/>
  <c r="G21" i="14" s="1"/>
  <c r="H22" i="14"/>
  <c r="H23" i="14"/>
  <c r="H24" i="14"/>
  <c r="G23" i="14" s="1"/>
  <c r="H25" i="14"/>
  <c r="G25" i="14" s="1"/>
  <c r="H26" i="14"/>
  <c r="H27" i="14"/>
  <c r="H28" i="14"/>
  <c r="H29" i="14"/>
  <c r="G29" i="14" s="1"/>
  <c r="H30" i="14"/>
  <c r="H31" i="14"/>
  <c r="H32" i="14"/>
  <c r="G31" i="14"/>
  <c r="V11" i="6" l="1"/>
  <c r="T119" i="8"/>
  <c r="G53" i="14"/>
  <c r="G49" i="14"/>
  <c r="G27" i="14"/>
  <c r="G97" i="14"/>
  <c r="G83" i="14"/>
  <c r="G79" i="14"/>
  <c r="G75" i="14"/>
  <c r="G71" i="14"/>
  <c r="G151" i="14"/>
  <c r="G67" i="14"/>
  <c r="G65" i="14"/>
  <c r="G63" i="14"/>
  <c r="G61" i="14"/>
  <c r="G59" i="14"/>
  <c r="G51" i="14"/>
  <c r="G39" i="14"/>
  <c r="G47" i="14"/>
  <c r="G37" i="14"/>
  <c r="G35" i="14"/>
  <c r="G13" i="14"/>
  <c r="G11" i="14"/>
  <c r="G9" i="14"/>
  <c r="G7" i="14"/>
  <c r="G5" i="14"/>
  <c r="G149" i="14"/>
  <c r="G147" i="14"/>
  <c r="G119" i="14"/>
  <c r="G115" i="14"/>
  <c r="G95" i="14"/>
  <c r="G93" i="14"/>
  <c r="G91" i="14"/>
  <c r="G89" i="14"/>
  <c r="N1" i="17"/>
  <c r="N33" i="17"/>
  <c r="N59" i="17"/>
  <c r="N91" i="17"/>
  <c r="N117" i="17"/>
  <c r="N149" i="17"/>
  <c r="N70" i="16"/>
  <c r="N56" i="16"/>
  <c r="N42" i="16"/>
  <c r="N28" i="16"/>
  <c r="N14" i="16"/>
  <c r="N1" i="16"/>
  <c r="I145" i="14"/>
  <c r="I149" i="17" s="1"/>
  <c r="I113" i="14"/>
  <c r="I117" i="17" s="1"/>
  <c r="I87" i="14"/>
  <c r="I91" i="17" s="1"/>
  <c r="I55" i="14"/>
  <c r="I59" i="17" s="1"/>
  <c r="I33" i="14"/>
  <c r="I33" i="17" s="1"/>
  <c r="I1" i="17"/>
  <c r="I1" i="2"/>
  <c r="H292" i="2"/>
  <c r="H264" i="2"/>
  <c r="H252" i="2"/>
  <c r="H236" i="2"/>
  <c r="H204" i="2"/>
  <c r="H188" i="2"/>
  <c r="H172" i="2"/>
  <c r="H140" i="2"/>
  <c r="H124" i="2"/>
  <c r="H108" i="2"/>
  <c r="H76" i="2"/>
  <c r="H60" i="2"/>
  <c r="H62" i="2" s="1"/>
  <c r="H44" i="2"/>
  <c r="H46" i="2" s="1"/>
  <c r="H12" i="2"/>
  <c r="H14" i="2" s="1"/>
  <c r="H280" i="2"/>
  <c r="H220" i="2"/>
  <c r="H156" i="2"/>
  <c r="H92" i="2"/>
  <c r="H28" i="2"/>
  <c r="H30" i="2" s="1"/>
  <c r="H1" i="3"/>
  <c r="H1" i="4"/>
  <c r="J1" i="13"/>
  <c r="J14" i="13"/>
  <c r="J28" i="13"/>
  <c r="J42" i="13"/>
  <c r="J56" i="13"/>
  <c r="J70" i="13"/>
  <c r="G73" i="13"/>
  <c r="G74" i="13"/>
  <c r="G75" i="13"/>
  <c r="G76" i="13"/>
  <c r="G77" i="13"/>
  <c r="G78" i="13"/>
  <c r="G79" i="13"/>
  <c r="G80" i="13"/>
  <c r="G81" i="13"/>
  <c r="G82" i="13"/>
  <c r="G72" i="13"/>
  <c r="G59" i="13"/>
  <c r="G60" i="13"/>
  <c r="G61" i="13"/>
  <c r="G62" i="13"/>
  <c r="G63" i="13"/>
  <c r="G64" i="13"/>
  <c r="G65" i="13"/>
  <c r="G66" i="13"/>
  <c r="G67" i="13"/>
  <c r="G68" i="13"/>
  <c r="G69" i="13"/>
  <c r="G58" i="13"/>
  <c r="G45" i="13"/>
  <c r="G46" i="13"/>
  <c r="G47" i="13"/>
  <c r="G48" i="13"/>
  <c r="G49" i="13"/>
  <c r="G50" i="13"/>
  <c r="G51" i="13"/>
  <c r="G52" i="13"/>
  <c r="G53" i="13"/>
  <c r="G54" i="13"/>
  <c r="G55" i="13"/>
  <c r="G44" i="13"/>
  <c r="G31" i="13"/>
  <c r="G32" i="13"/>
  <c r="G33" i="13"/>
  <c r="G34" i="13"/>
  <c r="G35" i="13"/>
  <c r="G36" i="13"/>
  <c r="G37" i="13"/>
  <c r="G38" i="13"/>
  <c r="G39" i="13"/>
  <c r="G40" i="13"/>
  <c r="G41" i="13"/>
  <c r="G30" i="13"/>
  <c r="G17" i="13"/>
  <c r="G18" i="13"/>
  <c r="G19" i="13"/>
  <c r="G20" i="13"/>
  <c r="G21" i="13"/>
  <c r="G22" i="13"/>
  <c r="G23" i="13"/>
  <c r="G24" i="13"/>
  <c r="G25" i="13"/>
  <c r="G26" i="13"/>
  <c r="G27" i="13"/>
  <c r="G16" i="13"/>
  <c r="G4" i="13"/>
  <c r="G5" i="13"/>
  <c r="G6" i="13"/>
  <c r="G7" i="13"/>
  <c r="G8" i="13"/>
  <c r="G9" i="13"/>
  <c r="G10" i="13"/>
  <c r="G11" i="13"/>
  <c r="G12" i="13"/>
  <c r="G13" i="13"/>
  <c r="G3" i="13"/>
  <c r="AP149" i="14"/>
  <c r="AP151" i="14"/>
  <c r="AP153" i="14"/>
  <c r="AP155" i="14"/>
  <c r="AP157" i="14"/>
  <c r="AP159" i="14"/>
  <c r="AP161" i="14"/>
  <c r="AP163" i="14"/>
  <c r="AP165" i="14"/>
  <c r="AP167" i="14"/>
  <c r="AP169" i="14"/>
  <c r="AP147" i="14"/>
  <c r="AP117" i="14"/>
  <c r="AP119" i="14"/>
  <c r="AP121" i="14"/>
  <c r="AP123" i="14"/>
  <c r="AP125" i="14"/>
  <c r="AP127" i="14"/>
  <c r="AP129" i="14"/>
  <c r="AP131" i="14"/>
  <c r="AP133" i="14"/>
  <c r="AP135" i="14"/>
  <c r="AP137" i="14"/>
  <c r="AP139" i="14"/>
  <c r="AP141" i="14"/>
  <c r="AP143" i="14"/>
  <c r="AP115" i="14"/>
  <c r="AP91" i="14"/>
  <c r="AP93" i="14"/>
  <c r="AP95" i="14"/>
  <c r="AP97" i="14"/>
  <c r="AP99" i="14"/>
  <c r="AP101" i="14"/>
  <c r="AP103" i="14"/>
  <c r="AP105" i="14"/>
  <c r="AP107" i="14"/>
  <c r="AP109" i="14"/>
  <c r="AP111" i="14"/>
  <c r="AP89" i="14"/>
  <c r="AP59" i="14"/>
  <c r="AP61" i="14"/>
  <c r="AP63" i="14"/>
  <c r="AP65" i="14"/>
  <c r="AP67" i="14"/>
  <c r="AP69" i="14"/>
  <c r="AP71" i="14"/>
  <c r="AP73" i="14"/>
  <c r="AP75" i="14"/>
  <c r="AP77" i="14"/>
  <c r="AP79" i="14"/>
  <c r="AP81" i="14"/>
  <c r="AP83" i="14"/>
  <c r="AP85" i="14"/>
  <c r="AP57" i="14"/>
  <c r="AP37" i="14"/>
  <c r="AP39" i="14"/>
  <c r="AP47" i="14"/>
  <c r="AP49" i="14"/>
  <c r="AP51" i="14"/>
  <c r="AP53" i="14"/>
  <c r="AP35" i="14"/>
  <c r="AP5" i="14"/>
  <c r="AP7" i="14"/>
  <c r="AP9" i="14"/>
  <c r="AP11" i="14"/>
  <c r="AP13" i="14"/>
  <c r="V12" i="6" l="1"/>
  <c r="T120" i="8"/>
  <c r="H8" i="2"/>
  <c r="H10" i="2" s="1"/>
  <c r="H16" i="2"/>
  <c r="H18" i="2" s="1"/>
  <c r="H20" i="2"/>
  <c r="H22" i="2" s="1"/>
  <c r="H24" i="2"/>
  <c r="H26" i="2" s="1"/>
  <c r="H32" i="2"/>
  <c r="H34" i="2" s="1"/>
  <c r="H36" i="2"/>
  <c r="H38" i="2" s="1"/>
  <c r="H40" i="2"/>
  <c r="H42" i="2" s="1"/>
  <c r="H48" i="2"/>
  <c r="H50" i="2" s="1"/>
  <c r="H52" i="2"/>
  <c r="H54" i="2" s="1"/>
  <c r="H56" i="2"/>
  <c r="H58" i="2" s="1"/>
  <c r="H64" i="2"/>
  <c r="H66" i="2" s="1"/>
  <c r="H68" i="2"/>
  <c r="H72" i="2"/>
  <c r="H80" i="2"/>
  <c r="H84" i="2"/>
  <c r="H88" i="2"/>
  <c r="H96" i="2"/>
  <c r="H100" i="2"/>
  <c r="H104" i="2"/>
  <c r="H112" i="2"/>
  <c r="H116" i="2"/>
  <c r="H120" i="2"/>
  <c r="H128" i="2"/>
  <c r="H132" i="2"/>
  <c r="H136" i="2"/>
  <c r="H144" i="2"/>
  <c r="H148" i="2"/>
  <c r="H152" i="2"/>
  <c r="H160" i="2"/>
  <c r="H164" i="2"/>
  <c r="H168" i="2"/>
  <c r="H176" i="2"/>
  <c r="H180" i="2"/>
  <c r="H184" i="2"/>
  <c r="H192" i="2"/>
  <c r="H196" i="2"/>
  <c r="H200" i="2"/>
  <c r="H208" i="2"/>
  <c r="H212" i="2"/>
  <c r="H216" i="2"/>
  <c r="H224" i="2"/>
  <c r="H228" i="2"/>
  <c r="H232" i="2"/>
  <c r="H240" i="2"/>
  <c r="H244" i="2"/>
  <c r="H248" i="2"/>
  <c r="H256" i="2"/>
  <c r="H260" i="2"/>
  <c r="H268" i="2"/>
  <c r="H272" i="2"/>
  <c r="H276" i="2"/>
  <c r="H284" i="2"/>
  <c r="H288" i="2"/>
  <c r="H296" i="2"/>
  <c r="H300" i="2"/>
  <c r="H304" i="2"/>
  <c r="H4" i="2"/>
  <c r="H6" i="2" s="1"/>
  <c r="AP15" i="14"/>
  <c r="AP17" i="14"/>
  <c r="AP19" i="14"/>
  <c r="AP21" i="14"/>
  <c r="AP23" i="14"/>
  <c r="AP25" i="14"/>
  <c r="AP27" i="14"/>
  <c r="AP29" i="14"/>
  <c r="AP31" i="14"/>
  <c r="AP3" i="14"/>
  <c r="W5" i="14"/>
  <c r="Z5" i="14"/>
  <c r="A73" i="13"/>
  <c r="A74" i="13"/>
  <c r="A75" i="13"/>
  <c r="A76" i="13"/>
  <c r="A77" i="13"/>
  <c r="A78" i="13"/>
  <c r="A79" i="13"/>
  <c r="A80" i="13"/>
  <c r="A81" i="13"/>
  <c r="A82" i="13"/>
  <c r="A72" i="13"/>
  <c r="A59" i="13"/>
  <c r="A60" i="13"/>
  <c r="A61" i="13"/>
  <c r="A62" i="13"/>
  <c r="A63" i="13"/>
  <c r="A64" i="13"/>
  <c r="A65" i="13"/>
  <c r="A66" i="13"/>
  <c r="A67" i="13"/>
  <c r="A68" i="13"/>
  <c r="A69" i="13"/>
  <c r="A58" i="13"/>
  <c r="A50" i="13"/>
  <c r="A51" i="13"/>
  <c r="A52" i="13"/>
  <c r="A53" i="13"/>
  <c r="A54" i="13"/>
  <c r="A55" i="13"/>
  <c r="A35" i="13"/>
  <c r="A36" i="13"/>
  <c r="A37" i="13"/>
  <c r="A38" i="13"/>
  <c r="A39" i="13"/>
  <c r="A40" i="13"/>
  <c r="A41" i="13"/>
  <c r="A21" i="13"/>
  <c r="A22" i="13"/>
  <c r="A23" i="13"/>
  <c r="A24" i="13"/>
  <c r="A25" i="13"/>
  <c r="A26" i="13"/>
  <c r="A27" i="13"/>
  <c r="A8" i="13"/>
  <c r="A9" i="13"/>
  <c r="A10" i="13"/>
  <c r="A11" i="13"/>
  <c r="A12" i="13"/>
  <c r="A13" i="13"/>
  <c r="V13" i="6" l="1"/>
  <c r="T121" i="8"/>
  <c r="A19" i="13"/>
  <c r="A18" i="13"/>
  <c r="A17" i="13"/>
  <c r="A16" i="13"/>
  <c r="A20" i="13"/>
  <c r="A5" i="13"/>
  <c r="A4" i="13"/>
  <c r="A7" i="13"/>
  <c r="A6" i="13"/>
  <c r="C4" i="13"/>
  <c r="C5" i="13"/>
  <c r="C6" i="13"/>
  <c r="C7" i="13"/>
  <c r="C8" i="13"/>
  <c r="C9" i="13"/>
  <c r="C10" i="13"/>
  <c r="C11" i="13"/>
  <c r="C12" i="13"/>
  <c r="C13" i="13"/>
  <c r="V14" i="6" l="1"/>
  <c r="T122" i="8"/>
  <c r="I147" i="18"/>
  <c r="V15" i="6" l="1"/>
  <c r="T123" i="8"/>
  <c r="I117" i="18"/>
  <c r="I91" i="18"/>
  <c r="I61" i="18"/>
  <c r="V16" i="6" l="1"/>
  <c r="V17" i="6" s="1"/>
  <c r="V18" i="6" s="1"/>
  <c r="V19" i="6" s="1"/>
  <c r="V20" i="6" s="1"/>
  <c r="V21" i="6" s="1"/>
  <c r="V22" i="6" s="1"/>
  <c r="V23" i="6" s="1"/>
  <c r="V24" i="6" s="1"/>
  <c r="V25" i="6" s="1"/>
  <c r="V26" i="6" s="1"/>
  <c r="V27" i="6" s="1"/>
  <c r="V28" i="6" s="1"/>
  <c r="V29" i="6" s="1"/>
  <c r="V30" i="6" s="1"/>
  <c r="V31" i="6" s="1"/>
  <c r="V32" i="6" s="1"/>
  <c r="V33" i="6" s="1"/>
  <c r="V34" i="6" s="1"/>
  <c r="V35" i="6" s="1"/>
  <c r="V36" i="6" s="1"/>
  <c r="V37" i="6" s="1"/>
  <c r="V38" i="6" s="1"/>
  <c r="V39" i="6" s="1"/>
  <c r="V40" i="6" s="1"/>
  <c r="V41" i="6" s="1"/>
  <c r="V42" i="6" s="1"/>
  <c r="V43" i="6" s="1"/>
  <c r="V44" i="6" s="1"/>
  <c r="V45" i="6" s="1"/>
  <c r="V46" i="6" s="1"/>
  <c r="V47" i="6" s="1"/>
  <c r="V48" i="6" s="1"/>
  <c r="V49" i="6" s="1"/>
  <c r="V50" i="6" s="1"/>
  <c r="V51" i="6" s="1"/>
  <c r="V52" i="6" s="1"/>
  <c r="V53" i="6" s="1"/>
  <c r="V54" i="6" s="1"/>
  <c r="V55" i="6" s="1"/>
  <c r="V56" i="6" s="1"/>
  <c r="V57" i="6" s="1"/>
  <c r="V58" i="6" s="1"/>
  <c r="V59" i="6" s="1"/>
  <c r="V60" i="6" s="1"/>
  <c r="V61" i="6" s="1"/>
  <c r="V62" i="6" s="1"/>
  <c r="V63" i="6" s="1"/>
  <c r="V64" i="6" s="1"/>
  <c r="V65" i="6" s="1"/>
  <c r="V66" i="6" s="1"/>
  <c r="V67" i="6" s="1"/>
  <c r="V68" i="6" s="1"/>
  <c r="V69" i="6" s="1"/>
  <c r="V70" i="6" s="1"/>
  <c r="V71" i="6" s="1"/>
  <c r="V72" i="6" s="1"/>
  <c r="V73" i="6" s="1"/>
  <c r="V74" i="6" s="1"/>
  <c r="V75" i="6" s="1"/>
  <c r="V76" i="6" s="1"/>
  <c r="V77" i="6" s="1"/>
  <c r="V78" i="6" s="1"/>
  <c r="V79" i="6" s="1"/>
  <c r="V80" i="6" s="1"/>
  <c r="V81" i="6" s="1"/>
  <c r="V82" i="6" s="1"/>
  <c r="V83" i="6" s="1"/>
  <c r="V84" i="6" s="1"/>
  <c r="V85" i="6" s="1"/>
  <c r="V86" i="6" s="1"/>
  <c r="V87" i="6" s="1"/>
  <c r="V88" i="6" s="1"/>
  <c r="V89" i="6" s="1"/>
  <c r="V90" i="6" s="1"/>
  <c r="V91" i="6" s="1"/>
  <c r="V92" i="6" s="1"/>
  <c r="V93" i="6" s="1"/>
  <c r="V94" i="6" s="1"/>
  <c r="V95" i="6" s="1"/>
  <c r="V96" i="6" s="1"/>
  <c r="V97" i="6" s="1"/>
  <c r="V98" i="6" s="1"/>
  <c r="V99" i="6" s="1"/>
  <c r="V100" i="6" s="1"/>
  <c r="V101" i="6" s="1"/>
  <c r="V102" i="6" s="1"/>
  <c r="V103" i="6" s="1"/>
  <c r="V104" i="6" s="1"/>
  <c r="V105" i="6" s="1"/>
  <c r="V106" i="6" s="1"/>
  <c r="V107" i="6" s="1"/>
  <c r="V108" i="6" s="1"/>
  <c r="V109" i="6" s="1"/>
  <c r="V110" i="6" s="1"/>
  <c r="V111" i="6" s="1"/>
  <c r="V112" i="6" s="1"/>
  <c r="V113" i="6" s="1"/>
  <c r="V114" i="6" s="1"/>
  <c r="V115" i="6" s="1"/>
  <c r="V116" i="6" s="1"/>
  <c r="V117" i="6" s="1"/>
  <c r="V118" i="6" s="1"/>
  <c r="V119" i="6" s="1"/>
  <c r="V120" i="6" s="1"/>
  <c r="V121" i="6" s="1"/>
  <c r="V122" i="6" s="1"/>
  <c r="V123" i="6" s="1"/>
  <c r="V124" i="6" s="1"/>
  <c r="V125" i="6" s="1"/>
  <c r="V126" i="6" s="1"/>
  <c r="V127" i="6" s="1"/>
  <c r="V128" i="6" s="1"/>
  <c r="V129" i="6" s="1"/>
  <c r="V130" i="6" s="1"/>
  <c r="V131" i="6" s="1"/>
  <c r="V132" i="6" s="1"/>
  <c r="V133" i="6" s="1"/>
  <c r="V134" i="6" s="1"/>
  <c r="V135" i="6" s="1"/>
  <c r="V136" i="6" s="1"/>
  <c r="V137" i="6" s="1"/>
  <c r="V138" i="6" s="1"/>
  <c r="V139" i="6" s="1"/>
  <c r="V140" i="6" s="1"/>
  <c r="V141" i="6" s="1"/>
  <c r="V142" i="6" s="1"/>
  <c r="V143" i="6" s="1"/>
  <c r="V144" i="6" s="1"/>
  <c r="V145" i="6" s="1"/>
  <c r="V146" i="6" s="1"/>
  <c r="V147" i="6" s="1"/>
  <c r="V148" i="6" s="1"/>
  <c r="V149" i="6" s="1"/>
  <c r="V150" i="6" s="1"/>
  <c r="V151" i="6" s="1"/>
  <c r="V152" i="6" s="1"/>
  <c r="V153" i="6" s="1"/>
  <c r="V154" i="6" s="1"/>
  <c r="V155" i="6" s="1"/>
  <c r="V156" i="6" s="1"/>
  <c r="V157" i="6" s="1"/>
  <c r="V158" i="6" s="1"/>
  <c r="V159" i="6" s="1"/>
  <c r="V160" i="6" s="1"/>
  <c r="V161" i="6" s="1"/>
  <c r="V162" i="6" s="1"/>
  <c r="V163" i="6" s="1"/>
  <c r="V164" i="6" s="1"/>
  <c r="V165" i="6" s="1"/>
  <c r="V166" i="6" s="1"/>
  <c r="V167" i="6" s="1"/>
  <c r="V168" i="6" s="1"/>
  <c r="V169" i="6" s="1"/>
  <c r="V170" i="6" s="1"/>
  <c r="V171" i="6" s="1"/>
  <c r="V172" i="6" s="1"/>
  <c r="V173" i="6" s="1"/>
  <c r="V174" i="6" s="1"/>
  <c r="V175" i="6" s="1"/>
  <c r="V176" i="6" s="1"/>
  <c r="V177" i="6" s="1"/>
  <c r="V178" i="6" s="1"/>
  <c r="V179" i="6" s="1"/>
  <c r="V180" i="6" s="1"/>
  <c r="V181" i="6" s="1"/>
  <c r="V182" i="6" s="1"/>
  <c r="V183" i="6" s="1"/>
  <c r="V184" i="6" s="1"/>
  <c r="V185" i="6" s="1"/>
  <c r="V186" i="6" s="1"/>
  <c r="V187" i="6" s="1"/>
  <c r="V188" i="6" s="1"/>
  <c r="V189" i="6" s="1"/>
  <c r="V190" i="6" s="1"/>
  <c r="V191" i="6" s="1"/>
  <c r="V192" i="6" s="1"/>
  <c r="V193" i="6" s="1"/>
  <c r="V194" i="6" s="1"/>
  <c r="V195" i="6" s="1"/>
  <c r="V196" i="6" s="1"/>
  <c r="V197" i="6" s="1"/>
  <c r="V198" i="6" s="1"/>
  <c r="V199" i="6" s="1"/>
  <c r="V200" i="6" s="1"/>
  <c r="V201" i="6" s="1"/>
  <c r="V202" i="6" s="1"/>
  <c r="V203" i="6" s="1"/>
  <c r="V204" i="6" s="1"/>
  <c r="V205" i="6" s="1"/>
  <c r="V206" i="6" s="1"/>
  <c r="V207" i="6" s="1"/>
  <c r="V208" i="6" s="1"/>
  <c r="V209" i="6" s="1"/>
  <c r="V210" i="6" s="1"/>
  <c r="V211" i="6" s="1"/>
  <c r="V212" i="6" s="1"/>
  <c r="V213" i="6" s="1"/>
  <c r="V214" i="6" s="1"/>
  <c r="V215" i="6" s="1"/>
  <c r="V216" i="6" s="1"/>
  <c r="V217" i="6" s="1"/>
  <c r="V218" i="6" s="1"/>
  <c r="V219" i="6" s="1"/>
  <c r="V220" i="6" s="1"/>
  <c r="V221" i="6" s="1"/>
  <c r="V222" i="6" s="1"/>
  <c r="V223" i="6" s="1"/>
  <c r="V224" i="6" s="1"/>
  <c r="V225" i="6" s="1"/>
  <c r="V226" i="6" s="1"/>
  <c r="V227" i="6" s="1"/>
  <c r="V228" i="6" s="1"/>
  <c r="V229" i="6" s="1"/>
  <c r="V230" i="6" s="1"/>
  <c r="V231" i="6" s="1"/>
  <c r="V232" i="6" s="1"/>
  <c r="V233" i="6" s="1"/>
  <c r="V234" i="6" s="1"/>
  <c r="V235" i="6" s="1"/>
  <c r="V236" i="6" s="1"/>
  <c r="V237" i="6" s="1"/>
  <c r="V238" i="6" s="1"/>
  <c r="V239" i="6" s="1"/>
  <c r="V240" i="6" s="1"/>
  <c r="V241" i="6" s="1"/>
  <c r="V242" i="6" s="1"/>
  <c r="V243" i="6" s="1"/>
  <c r="V244" i="6" s="1"/>
  <c r="V245" i="6" s="1"/>
  <c r="V246" i="6" s="1"/>
  <c r="V247" i="6" s="1"/>
  <c r="V248" i="6" s="1"/>
  <c r="V249" i="6" s="1"/>
  <c r="V250" i="6" s="1"/>
  <c r="V251" i="6" s="1"/>
  <c r="V252" i="6" s="1"/>
  <c r="V253" i="6" s="1"/>
  <c r="V254" i="6" s="1"/>
  <c r="V255" i="6" s="1"/>
  <c r="V256" i="6" s="1"/>
  <c r="V257" i="6" s="1"/>
  <c r="V258" i="6" s="1"/>
  <c r="V259" i="6" s="1"/>
  <c r="V260" i="6" s="1"/>
  <c r="V261" i="6" s="1"/>
  <c r="V262" i="6" s="1"/>
  <c r="V263" i="6" s="1"/>
  <c r="V264" i="6" s="1"/>
  <c r="V265" i="6" s="1"/>
  <c r="V266" i="6" s="1"/>
  <c r="V267" i="6" s="1"/>
  <c r="V268" i="6" s="1"/>
  <c r="V269" i="6" s="1"/>
  <c r="V270" i="6" s="1"/>
  <c r="V271" i="6" s="1"/>
  <c r="V272" i="6" s="1"/>
  <c r="V273" i="6" s="1"/>
  <c r="V274" i="6" s="1"/>
  <c r="V275" i="6" s="1"/>
  <c r="V276" i="6" s="1"/>
  <c r="V277" i="6" s="1"/>
  <c r="V278" i="6" s="1"/>
  <c r="V279" i="6" s="1"/>
  <c r="V280" i="6" s="1"/>
  <c r="V281" i="6" s="1"/>
  <c r="V282" i="6" s="1"/>
  <c r="V283" i="6" s="1"/>
  <c r="V284" i="6" s="1"/>
  <c r="V285" i="6" s="1"/>
  <c r="V286" i="6" s="1"/>
  <c r="V287" i="6" s="1"/>
  <c r="V288" i="6" s="1"/>
  <c r="V289" i="6" s="1"/>
  <c r="V290" i="6" s="1"/>
  <c r="V291" i="6" s="1"/>
  <c r="V292" i="6" s="1"/>
  <c r="V293" i="6" s="1"/>
  <c r="V294" i="6" s="1"/>
  <c r="V295" i="6" s="1"/>
  <c r="V296" i="6" s="1"/>
  <c r="V297" i="6" s="1"/>
  <c r="V298" i="6" s="1"/>
  <c r="V299" i="6" s="1"/>
  <c r="V300" i="6" s="1"/>
  <c r="V301" i="6" s="1"/>
  <c r="V302" i="6" s="1"/>
  <c r="T124" i="8"/>
  <c r="I31" i="18"/>
  <c r="T125" i="8" l="1"/>
  <c r="C153" i="15"/>
  <c r="C157" i="15"/>
  <c r="C161" i="15"/>
  <c r="C165" i="15"/>
  <c r="C169" i="15"/>
  <c r="B153" i="15"/>
  <c r="B157" i="15"/>
  <c r="B161" i="15"/>
  <c r="B165" i="15"/>
  <c r="B169" i="15"/>
  <c r="C149" i="15"/>
  <c r="B149" i="15"/>
  <c r="C123" i="15"/>
  <c r="C127" i="15"/>
  <c r="C131" i="15"/>
  <c r="C135" i="15"/>
  <c r="C139" i="15"/>
  <c r="C143" i="15"/>
  <c r="B123" i="15"/>
  <c r="B127" i="15"/>
  <c r="B131" i="15"/>
  <c r="B135" i="15"/>
  <c r="B139" i="15"/>
  <c r="B143" i="15"/>
  <c r="C119" i="15"/>
  <c r="B119" i="15"/>
  <c r="C97" i="15"/>
  <c r="C101" i="15"/>
  <c r="C105" i="15"/>
  <c r="C109" i="15"/>
  <c r="C113" i="15"/>
  <c r="B97" i="15"/>
  <c r="B101" i="15"/>
  <c r="B105" i="15"/>
  <c r="B109" i="15"/>
  <c r="B113" i="15"/>
  <c r="C93" i="15"/>
  <c r="B93" i="15"/>
  <c r="C67" i="15"/>
  <c r="C71" i="15"/>
  <c r="C75" i="15"/>
  <c r="C79" i="15"/>
  <c r="C83" i="15"/>
  <c r="C87" i="15"/>
  <c r="B67" i="15"/>
  <c r="B71" i="15"/>
  <c r="B75" i="15"/>
  <c r="B79" i="15"/>
  <c r="B83" i="15"/>
  <c r="B87" i="15"/>
  <c r="C63" i="15"/>
  <c r="B63" i="15"/>
  <c r="C37" i="15"/>
  <c r="C41" i="15"/>
  <c r="C45" i="15"/>
  <c r="C49" i="15"/>
  <c r="C53" i="15"/>
  <c r="C57" i="15"/>
  <c r="B37" i="15"/>
  <c r="B41" i="15"/>
  <c r="B45" i="15"/>
  <c r="B49" i="15"/>
  <c r="B53" i="15"/>
  <c r="B57" i="15"/>
  <c r="C33" i="15"/>
  <c r="C27" i="15"/>
  <c r="B33" i="15"/>
  <c r="C7" i="15"/>
  <c r="C11" i="15"/>
  <c r="C15" i="15"/>
  <c r="C19" i="15"/>
  <c r="C23" i="15"/>
  <c r="B7" i="15"/>
  <c r="B11" i="15"/>
  <c r="B15" i="15"/>
  <c r="B19" i="15"/>
  <c r="B23" i="15"/>
  <c r="B27" i="15"/>
  <c r="C3" i="15"/>
  <c r="C3" i="14"/>
  <c r="B3" i="15"/>
  <c r="B3" i="14"/>
  <c r="T126" i="8" l="1"/>
  <c r="J70" i="16"/>
  <c r="J56" i="16"/>
  <c r="BK169" i="15"/>
  <c r="BJ169" i="15"/>
  <c r="BI169" i="15"/>
  <c r="BH169" i="15"/>
  <c r="BG169" i="15"/>
  <c r="BF169" i="15"/>
  <c r="BE169" i="15"/>
  <c r="BD169" i="15"/>
  <c r="BC169" i="15"/>
  <c r="BB169" i="15"/>
  <c r="BA169" i="15"/>
  <c r="AZ169" i="15"/>
  <c r="AY169" i="15"/>
  <c r="AX169" i="15"/>
  <c r="AW169" i="15"/>
  <c r="AV169" i="15"/>
  <c r="AU169" i="15"/>
  <c r="AT169" i="15"/>
  <c r="AS169" i="15"/>
  <c r="AR169" i="15"/>
  <c r="AQ169" i="15"/>
  <c r="AP169" i="15"/>
  <c r="AO169" i="15"/>
  <c r="AN169" i="15"/>
  <c r="AM169" i="15"/>
  <c r="AL169" i="15"/>
  <c r="AK169" i="15"/>
  <c r="AJ169" i="15"/>
  <c r="AI169" i="15"/>
  <c r="AH169" i="15"/>
  <c r="AG169" i="15"/>
  <c r="AF169" i="15"/>
  <c r="AE169" i="15"/>
  <c r="AD169" i="15"/>
  <c r="AC169" i="15"/>
  <c r="AB169" i="15"/>
  <c r="AA169" i="15"/>
  <c r="Z169" i="15"/>
  <c r="Y169" i="15"/>
  <c r="X169" i="15"/>
  <c r="W169" i="15"/>
  <c r="V169" i="15"/>
  <c r="BK165" i="15"/>
  <c r="BJ165" i="15"/>
  <c r="BI165" i="15"/>
  <c r="BH165" i="15"/>
  <c r="BG165" i="15"/>
  <c r="BF165" i="15"/>
  <c r="BE165" i="15"/>
  <c r="BD165" i="15"/>
  <c r="BC165" i="15"/>
  <c r="BB165" i="15"/>
  <c r="BA165" i="15"/>
  <c r="AZ165" i="15"/>
  <c r="AY165" i="15"/>
  <c r="AX165" i="15"/>
  <c r="AW165" i="15"/>
  <c r="AV165" i="15"/>
  <c r="AU165" i="15"/>
  <c r="AT165" i="15"/>
  <c r="AS165" i="15"/>
  <c r="AR165" i="15"/>
  <c r="AQ165" i="15"/>
  <c r="AP165" i="15"/>
  <c r="AO165" i="15"/>
  <c r="AN165" i="15"/>
  <c r="AM165" i="15"/>
  <c r="AL165" i="15"/>
  <c r="AK165" i="15"/>
  <c r="AJ165" i="15"/>
  <c r="AI165" i="15"/>
  <c r="AH165" i="15"/>
  <c r="AG165" i="15"/>
  <c r="AF165" i="15"/>
  <c r="AE165" i="15"/>
  <c r="AD165" i="15"/>
  <c r="AC165" i="15"/>
  <c r="AB165" i="15"/>
  <c r="AA165" i="15"/>
  <c r="Z165" i="15"/>
  <c r="Y165" i="15"/>
  <c r="X165" i="15"/>
  <c r="W165" i="15"/>
  <c r="V165" i="15"/>
  <c r="BK161" i="15"/>
  <c r="BJ161" i="15"/>
  <c r="BI161" i="15"/>
  <c r="BH161" i="15"/>
  <c r="BG161" i="15"/>
  <c r="BF161" i="15"/>
  <c r="BE161" i="15"/>
  <c r="BD161" i="15"/>
  <c r="BC161" i="15"/>
  <c r="BB161" i="15"/>
  <c r="BA161" i="15"/>
  <c r="AZ161" i="15"/>
  <c r="AY161" i="15"/>
  <c r="AX161" i="15"/>
  <c r="AW161" i="15"/>
  <c r="AV161" i="15"/>
  <c r="AU161" i="15"/>
  <c r="AT161" i="15"/>
  <c r="AS161" i="15"/>
  <c r="AR161" i="15"/>
  <c r="AQ161" i="15"/>
  <c r="AP161" i="15"/>
  <c r="AO161" i="15"/>
  <c r="AN161" i="15"/>
  <c r="AM161" i="15"/>
  <c r="AL161" i="15"/>
  <c r="AK161" i="15"/>
  <c r="AJ161" i="15"/>
  <c r="AI161" i="15"/>
  <c r="AH161" i="15"/>
  <c r="AG161" i="15"/>
  <c r="AF161" i="15"/>
  <c r="AE161" i="15"/>
  <c r="AD161" i="15"/>
  <c r="AC161" i="15"/>
  <c r="AB161" i="15"/>
  <c r="AA161" i="15"/>
  <c r="Z161" i="15"/>
  <c r="Y161" i="15"/>
  <c r="X161" i="15"/>
  <c r="W161" i="15"/>
  <c r="V161" i="15"/>
  <c r="BK157" i="15"/>
  <c r="BJ157" i="15"/>
  <c r="BI157" i="15"/>
  <c r="BH157" i="15"/>
  <c r="BG157" i="15"/>
  <c r="BF157" i="15"/>
  <c r="BE157" i="15"/>
  <c r="BD157" i="15"/>
  <c r="BC157" i="15"/>
  <c r="BB157" i="15"/>
  <c r="BA157" i="15"/>
  <c r="AZ157" i="15"/>
  <c r="AY157" i="15"/>
  <c r="AX157" i="15"/>
  <c r="AW157" i="15"/>
  <c r="AV157" i="15"/>
  <c r="AU157" i="15"/>
  <c r="AT157" i="15"/>
  <c r="AS157" i="15"/>
  <c r="AR157" i="15"/>
  <c r="AQ157" i="15"/>
  <c r="AP157" i="15"/>
  <c r="AO157" i="15"/>
  <c r="AN157" i="15"/>
  <c r="AM157" i="15"/>
  <c r="AL157" i="15"/>
  <c r="AK157" i="15"/>
  <c r="AJ157" i="15"/>
  <c r="AI157" i="15"/>
  <c r="AH157" i="15"/>
  <c r="AG157" i="15"/>
  <c r="AF157" i="15"/>
  <c r="AE157" i="15"/>
  <c r="AD157" i="15"/>
  <c r="AC157" i="15"/>
  <c r="AB157" i="15"/>
  <c r="AA157" i="15"/>
  <c r="Z157" i="15"/>
  <c r="Y157" i="15"/>
  <c r="X157" i="15"/>
  <c r="W157" i="15"/>
  <c r="V157" i="15"/>
  <c r="BP157" i="15" s="1"/>
  <c r="A157" i="15" s="1"/>
  <c r="BK153" i="15"/>
  <c r="BJ153" i="15"/>
  <c r="BI153" i="15"/>
  <c r="BH153" i="15"/>
  <c r="BG153" i="15"/>
  <c r="BF153" i="15"/>
  <c r="BE153" i="15"/>
  <c r="BD153" i="15"/>
  <c r="BC153" i="15"/>
  <c r="BB153" i="15"/>
  <c r="BA153" i="15"/>
  <c r="AZ153" i="15"/>
  <c r="AY153" i="15"/>
  <c r="AX153" i="15"/>
  <c r="AW153" i="15"/>
  <c r="AV153" i="15"/>
  <c r="AU153" i="15"/>
  <c r="AT153" i="15"/>
  <c r="AS153" i="15"/>
  <c r="AR153" i="15"/>
  <c r="AQ153" i="15"/>
  <c r="AP153" i="15"/>
  <c r="AO153" i="15"/>
  <c r="AN153" i="15"/>
  <c r="AM153" i="15"/>
  <c r="AL153" i="15"/>
  <c r="AK153" i="15"/>
  <c r="AJ153" i="15"/>
  <c r="AI153" i="15"/>
  <c r="AH153" i="15"/>
  <c r="AG153" i="15"/>
  <c r="AF153" i="15"/>
  <c r="AE153" i="15"/>
  <c r="AD153" i="15"/>
  <c r="AC153" i="15"/>
  <c r="AB153" i="15"/>
  <c r="AA153" i="15"/>
  <c r="Z153" i="15"/>
  <c r="Y153" i="15"/>
  <c r="X153" i="15"/>
  <c r="W153" i="15"/>
  <c r="V153" i="15"/>
  <c r="BK149" i="15"/>
  <c r="BJ149" i="15"/>
  <c r="BI149" i="15"/>
  <c r="BH149" i="15"/>
  <c r="BG149" i="15"/>
  <c r="BF149" i="15"/>
  <c r="BE149" i="15"/>
  <c r="BD149" i="15"/>
  <c r="BC149" i="15"/>
  <c r="BB149" i="15"/>
  <c r="BA149" i="15"/>
  <c r="AZ149" i="15"/>
  <c r="AY149" i="15"/>
  <c r="AX149" i="15"/>
  <c r="AW149" i="15"/>
  <c r="AV149" i="15"/>
  <c r="AU149" i="15"/>
  <c r="AT149" i="15"/>
  <c r="AS149" i="15"/>
  <c r="AR149" i="15"/>
  <c r="AQ149" i="15"/>
  <c r="AP149" i="15"/>
  <c r="AO149" i="15"/>
  <c r="AN149" i="15"/>
  <c r="AM149" i="15"/>
  <c r="AL149" i="15"/>
  <c r="AK149" i="15"/>
  <c r="AJ149" i="15"/>
  <c r="AI149" i="15"/>
  <c r="AH149" i="15"/>
  <c r="AG149" i="15"/>
  <c r="AF149" i="15"/>
  <c r="AE149" i="15"/>
  <c r="AD149" i="15"/>
  <c r="AC149" i="15"/>
  <c r="AB149" i="15"/>
  <c r="AA149" i="15"/>
  <c r="Z149" i="15"/>
  <c r="Y149" i="15"/>
  <c r="X149" i="15"/>
  <c r="W149" i="15"/>
  <c r="V149" i="15"/>
  <c r="BK143" i="15"/>
  <c r="BJ143" i="15"/>
  <c r="BI143" i="15"/>
  <c r="BH143" i="15"/>
  <c r="BG143" i="15"/>
  <c r="BF143" i="15"/>
  <c r="BE143" i="15"/>
  <c r="BD143" i="15"/>
  <c r="BC143" i="15"/>
  <c r="BB143" i="15"/>
  <c r="BA143" i="15"/>
  <c r="AZ143" i="15"/>
  <c r="AY143" i="15"/>
  <c r="AX143" i="15"/>
  <c r="AW143" i="15"/>
  <c r="AV143" i="15"/>
  <c r="AU143" i="15"/>
  <c r="AT143" i="15"/>
  <c r="AS143" i="15"/>
  <c r="AR143" i="15"/>
  <c r="AQ143" i="15"/>
  <c r="AP143" i="15"/>
  <c r="AO143" i="15"/>
  <c r="AN143" i="15"/>
  <c r="AM143" i="15"/>
  <c r="AL143" i="15"/>
  <c r="AK143" i="15"/>
  <c r="AJ143" i="15"/>
  <c r="AI143" i="15"/>
  <c r="AH143" i="15"/>
  <c r="AG143" i="15"/>
  <c r="AF143" i="15"/>
  <c r="AE143" i="15"/>
  <c r="AD143" i="15"/>
  <c r="AC143" i="15"/>
  <c r="AB143" i="15"/>
  <c r="AA143" i="15"/>
  <c r="Z143" i="15"/>
  <c r="Y143" i="15"/>
  <c r="X143" i="15"/>
  <c r="W143" i="15"/>
  <c r="V143" i="15"/>
  <c r="BK139" i="15"/>
  <c r="BJ139" i="15"/>
  <c r="BI139" i="15"/>
  <c r="BH139" i="15"/>
  <c r="BG139" i="15"/>
  <c r="BF139" i="15"/>
  <c r="BE139" i="15"/>
  <c r="BD139" i="15"/>
  <c r="BC139" i="15"/>
  <c r="BB139" i="15"/>
  <c r="BA139" i="15"/>
  <c r="AZ139" i="15"/>
  <c r="AY139" i="15"/>
  <c r="AX139" i="15"/>
  <c r="AW139" i="15"/>
  <c r="AV139" i="15"/>
  <c r="AU139" i="15"/>
  <c r="AT139" i="15"/>
  <c r="AS139" i="15"/>
  <c r="AR139" i="15"/>
  <c r="AQ139" i="15"/>
  <c r="AP139" i="15"/>
  <c r="AO139" i="15"/>
  <c r="AN139" i="15"/>
  <c r="AM139" i="15"/>
  <c r="AL139" i="15"/>
  <c r="AK139" i="15"/>
  <c r="AJ139" i="15"/>
  <c r="AI139" i="15"/>
  <c r="AH139" i="15"/>
  <c r="AG139" i="15"/>
  <c r="AF139" i="15"/>
  <c r="AE139" i="15"/>
  <c r="AD139" i="15"/>
  <c r="AC139" i="15"/>
  <c r="AB139" i="15"/>
  <c r="AA139" i="15"/>
  <c r="Z139" i="15"/>
  <c r="Y139" i="15"/>
  <c r="X139" i="15"/>
  <c r="W139" i="15"/>
  <c r="V139" i="15"/>
  <c r="BK135" i="15"/>
  <c r="BJ135" i="15"/>
  <c r="BI135" i="15"/>
  <c r="BH135" i="15"/>
  <c r="BG135" i="15"/>
  <c r="BF135" i="15"/>
  <c r="BE135" i="15"/>
  <c r="BD135" i="15"/>
  <c r="BC135" i="15"/>
  <c r="BB135" i="15"/>
  <c r="BA135" i="15"/>
  <c r="AZ135" i="15"/>
  <c r="AY135" i="15"/>
  <c r="AX135" i="15"/>
  <c r="AW135" i="15"/>
  <c r="AV135" i="15"/>
  <c r="AU135" i="15"/>
  <c r="AT135" i="15"/>
  <c r="AS135" i="15"/>
  <c r="AR135" i="15"/>
  <c r="AQ135" i="15"/>
  <c r="AP135" i="15"/>
  <c r="AO135" i="15"/>
  <c r="AN135" i="15"/>
  <c r="AM135" i="15"/>
  <c r="AL135" i="15"/>
  <c r="AK135" i="15"/>
  <c r="AJ135" i="15"/>
  <c r="AI135" i="15"/>
  <c r="AH135" i="15"/>
  <c r="AG135" i="15"/>
  <c r="AF135" i="15"/>
  <c r="AE135" i="15"/>
  <c r="AD135" i="15"/>
  <c r="AC135" i="15"/>
  <c r="AB135" i="15"/>
  <c r="AA135" i="15"/>
  <c r="Z135" i="15"/>
  <c r="Y135" i="15"/>
  <c r="X135" i="15"/>
  <c r="W135" i="15"/>
  <c r="V135" i="15"/>
  <c r="BK131" i="15"/>
  <c r="BJ131" i="15"/>
  <c r="BI131" i="15"/>
  <c r="BH131" i="15"/>
  <c r="BG131" i="15"/>
  <c r="BF131" i="15"/>
  <c r="BE131" i="15"/>
  <c r="BD131" i="15"/>
  <c r="BC131" i="15"/>
  <c r="BB131" i="15"/>
  <c r="BA131" i="15"/>
  <c r="AZ131" i="15"/>
  <c r="AY131" i="15"/>
  <c r="AX131" i="15"/>
  <c r="AW131" i="15"/>
  <c r="AV131" i="15"/>
  <c r="AU131" i="15"/>
  <c r="AT131" i="15"/>
  <c r="AS131" i="15"/>
  <c r="AR131" i="15"/>
  <c r="AQ131" i="15"/>
  <c r="AP131" i="15"/>
  <c r="AO131" i="15"/>
  <c r="AN131" i="15"/>
  <c r="AM131" i="15"/>
  <c r="AL131" i="15"/>
  <c r="AK131" i="15"/>
  <c r="AJ131" i="15"/>
  <c r="AI131" i="15"/>
  <c r="AH131" i="15"/>
  <c r="AG131" i="15"/>
  <c r="AF131" i="15"/>
  <c r="AE131" i="15"/>
  <c r="AD131" i="15"/>
  <c r="AC131" i="15"/>
  <c r="AB131" i="15"/>
  <c r="AA131" i="15"/>
  <c r="Z131" i="15"/>
  <c r="Y131" i="15"/>
  <c r="X131" i="15"/>
  <c r="W131" i="15"/>
  <c r="V131" i="15"/>
  <c r="BP131" i="15" s="1"/>
  <c r="BK127" i="15"/>
  <c r="BJ127" i="15"/>
  <c r="BI127" i="15"/>
  <c r="BH127" i="15"/>
  <c r="BG127" i="15"/>
  <c r="BF127" i="15"/>
  <c r="BE127" i="15"/>
  <c r="BD127" i="15"/>
  <c r="BC127" i="15"/>
  <c r="BB127" i="15"/>
  <c r="BA127" i="15"/>
  <c r="AZ127" i="15"/>
  <c r="AY127" i="15"/>
  <c r="AX127" i="15"/>
  <c r="AW127" i="15"/>
  <c r="AV127" i="15"/>
  <c r="AU127" i="15"/>
  <c r="AT127" i="15"/>
  <c r="AS127" i="15"/>
  <c r="AR127" i="15"/>
  <c r="AQ127" i="15"/>
  <c r="AP127" i="15"/>
  <c r="AO127" i="15"/>
  <c r="AN127" i="15"/>
  <c r="AM127" i="15"/>
  <c r="AL127" i="15"/>
  <c r="AK127" i="15"/>
  <c r="AJ127" i="15"/>
  <c r="AI127" i="15"/>
  <c r="AH127" i="15"/>
  <c r="AG127" i="15"/>
  <c r="AF127" i="15"/>
  <c r="AE127" i="15"/>
  <c r="AD127" i="15"/>
  <c r="AC127" i="15"/>
  <c r="AB127" i="15"/>
  <c r="AA127" i="15"/>
  <c r="Z127" i="15"/>
  <c r="Y127" i="15"/>
  <c r="X127" i="15"/>
  <c r="W127" i="15"/>
  <c r="V127" i="15"/>
  <c r="BP127" i="15" s="1"/>
  <c r="BK123" i="15"/>
  <c r="BJ123" i="15"/>
  <c r="BI123" i="15"/>
  <c r="BH123" i="15"/>
  <c r="BG123" i="15"/>
  <c r="BF123" i="15"/>
  <c r="BE123" i="15"/>
  <c r="BD123" i="15"/>
  <c r="BC123" i="15"/>
  <c r="BB123" i="15"/>
  <c r="BA123" i="15"/>
  <c r="AZ123" i="15"/>
  <c r="AY123" i="15"/>
  <c r="AX123" i="15"/>
  <c r="AW123" i="15"/>
  <c r="AV123" i="15"/>
  <c r="AU123" i="15"/>
  <c r="AT123" i="15"/>
  <c r="AS123" i="15"/>
  <c r="AR123" i="15"/>
  <c r="AQ123" i="15"/>
  <c r="AP123" i="15"/>
  <c r="AO123" i="15"/>
  <c r="AN123" i="15"/>
  <c r="AM123" i="15"/>
  <c r="AL123" i="15"/>
  <c r="AK123" i="15"/>
  <c r="AJ123" i="15"/>
  <c r="AI123" i="15"/>
  <c r="AH123" i="15"/>
  <c r="AG123" i="15"/>
  <c r="AF123" i="15"/>
  <c r="AE123" i="15"/>
  <c r="AD123" i="15"/>
  <c r="AC123" i="15"/>
  <c r="AB123" i="15"/>
  <c r="AA123" i="15"/>
  <c r="Z123" i="15"/>
  <c r="Y123" i="15"/>
  <c r="X123" i="15"/>
  <c r="W123" i="15"/>
  <c r="V123"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BK113" i="15"/>
  <c r="BJ113" i="15"/>
  <c r="BI113" i="15"/>
  <c r="BH113" i="15"/>
  <c r="BG113" i="15"/>
  <c r="BF113" i="15"/>
  <c r="BE113" i="15"/>
  <c r="BD113" i="15"/>
  <c r="BC113" i="15"/>
  <c r="BB113" i="15"/>
  <c r="BA113" i="15"/>
  <c r="AZ113" i="15"/>
  <c r="AY113" i="15"/>
  <c r="AX113" i="15"/>
  <c r="AW113" i="15"/>
  <c r="AV113" i="15"/>
  <c r="AU113" i="15"/>
  <c r="AT113" i="15"/>
  <c r="AS113" i="15"/>
  <c r="AR113" i="15"/>
  <c r="AQ113" i="15"/>
  <c r="AP113" i="15"/>
  <c r="AO113" i="15"/>
  <c r="AN113" i="15"/>
  <c r="AM113" i="15"/>
  <c r="AL113" i="15"/>
  <c r="AK113" i="15"/>
  <c r="AJ113" i="15"/>
  <c r="AI113" i="15"/>
  <c r="AH113" i="15"/>
  <c r="AG113" i="15"/>
  <c r="AF113" i="15"/>
  <c r="AE113" i="15"/>
  <c r="AD113" i="15"/>
  <c r="AC113" i="15"/>
  <c r="AB113" i="15"/>
  <c r="AA113" i="15"/>
  <c r="Z113" i="15"/>
  <c r="Y113" i="15"/>
  <c r="X113" i="15"/>
  <c r="W113" i="15"/>
  <c r="V113" i="15"/>
  <c r="BK109" i="15"/>
  <c r="BJ109" i="15"/>
  <c r="BI109" i="15"/>
  <c r="BH109" i="15"/>
  <c r="BG109" i="15"/>
  <c r="BF109" i="15"/>
  <c r="BE109" i="15"/>
  <c r="BD109" i="15"/>
  <c r="BC109" i="15"/>
  <c r="BB109" i="15"/>
  <c r="BA109" i="15"/>
  <c r="AZ109" i="15"/>
  <c r="AY109" i="15"/>
  <c r="AX109" i="15"/>
  <c r="AW109" i="15"/>
  <c r="AV109" i="15"/>
  <c r="AU109" i="15"/>
  <c r="AT109" i="15"/>
  <c r="AS109" i="15"/>
  <c r="AR109" i="15"/>
  <c r="AQ109" i="15"/>
  <c r="AP109" i="15"/>
  <c r="AO109" i="15"/>
  <c r="AN109" i="15"/>
  <c r="AM109" i="15"/>
  <c r="AL109" i="15"/>
  <c r="AK109" i="15"/>
  <c r="AJ109" i="15"/>
  <c r="AI109" i="15"/>
  <c r="AH109" i="15"/>
  <c r="AG109" i="15"/>
  <c r="AF109" i="15"/>
  <c r="AE109" i="15"/>
  <c r="AD109" i="15"/>
  <c r="AC109" i="15"/>
  <c r="AB109" i="15"/>
  <c r="AA109" i="15"/>
  <c r="Z109" i="15"/>
  <c r="Y109" i="15"/>
  <c r="X109" i="15"/>
  <c r="W109" i="15"/>
  <c r="V109" i="15"/>
  <c r="BK105" i="15"/>
  <c r="BJ105" i="15"/>
  <c r="BI105" i="15"/>
  <c r="BH105" i="15"/>
  <c r="BG105" i="15"/>
  <c r="BF105" i="15"/>
  <c r="BE105" i="15"/>
  <c r="BD105" i="15"/>
  <c r="BC105" i="15"/>
  <c r="BB105" i="15"/>
  <c r="BA105" i="15"/>
  <c r="AZ105" i="15"/>
  <c r="AY105" i="15"/>
  <c r="AX105" i="15"/>
  <c r="AW105" i="15"/>
  <c r="AV105" i="15"/>
  <c r="AU105" i="15"/>
  <c r="AT105" i="15"/>
  <c r="AS105" i="15"/>
  <c r="AR105" i="15"/>
  <c r="AQ105" i="15"/>
  <c r="AP105" i="15"/>
  <c r="AO105" i="15"/>
  <c r="AN105" i="15"/>
  <c r="AM105" i="15"/>
  <c r="AL105" i="15"/>
  <c r="AK105" i="15"/>
  <c r="AJ105" i="15"/>
  <c r="AI105" i="15"/>
  <c r="AH105" i="15"/>
  <c r="AG105" i="15"/>
  <c r="AF105" i="15"/>
  <c r="AE105" i="15"/>
  <c r="AD105" i="15"/>
  <c r="AC105" i="15"/>
  <c r="AB105" i="15"/>
  <c r="AA105" i="15"/>
  <c r="Z105" i="15"/>
  <c r="Y105" i="15"/>
  <c r="X105" i="15"/>
  <c r="W105" i="15"/>
  <c r="V105" i="15"/>
  <c r="BK101" i="15"/>
  <c r="BJ101" i="15"/>
  <c r="BI101" i="15"/>
  <c r="BH101" i="15"/>
  <c r="BG101" i="15"/>
  <c r="BF101" i="15"/>
  <c r="BE101" i="15"/>
  <c r="BD101" i="15"/>
  <c r="BC101" i="15"/>
  <c r="BB101" i="15"/>
  <c r="BA101" i="15"/>
  <c r="AZ101" i="15"/>
  <c r="AY101" i="15"/>
  <c r="AX101" i="15"/>
  <c r="AW101" i="15"/>
  <c r="AV101" i="15"/>
  <c r="AU101" i="15"/>
  <c r="AT101" i="15"/>
  <c r="AS101" i="15"/>
  <c r="AR101" i="15"/>
  <c r="AQ101" i="15"/>
  <c r="AP101" i="15"/>
  <c r="AO101" i="15"/>
  <c r="AN101" i="15"/>
  <c r="AM101" i="15"/>
  <c r="AL101" i="15"/>
  <c r="AK101" i="15"/>
  <c r="AJ101" i="15"/>
  <c r="AI101" i="15"/>
  <c r="AH101" i="15"/>
  <c r="AG101" i="15"/>
  <c r="AF101" i="15"/>
  <c r="AE101" i="15"/>
  <c r="AD101" i="15"/>
  <c r="AC101" i="15"/>
  <c r="AB101" i="15"/>
  <c r="AA101" i="15"/>
  <c r="Z101" i="15"/>
  <c r="Y101" i="15"/>
  <c r="X101" i="15"/>
  <c r="W101" i="15"/>
  <c r="V101" i="15"/>
  <c r="BK97" i="15"/>
  <c r="BJ97" i="15"/>
  <c r="BI97" i="15"/>
  <c r="BH97" i="15"/>
  <c r="BG97" i="15"/>
  <c r="BF97" i="15"/>
  <c r="BE97" i="15"/>
  <c r="BD97" i="15"/>
  <c r="BC97" i="15"/>
  <c r="BB97" i="15"/>
  <c r="BA97" i="15"/>
  <c r="AZ97" i="15"/>
  <c r="AY97" i="15"/>
  <c r="AX97" i="15"/>
  <c r="AW97" i="15"/>
  <c r="AV97" i="15"/>
  <c r="AU97" i="15"/>
  <c r="AT97" i="15"/>
  <c r="AS97" i="15"/>
  <c r="AR97" i="15"/>
  <c r="AQ97" i="15"/>
  <c r="AP97" i="15"/>
  <c r="AO97" i="15"/>
  <c r="AN97" i="15"/>
  <c r="AM97" i="15"/>
  <c r="AL97" i="15"/>
  <c r="AK97" i="15"/>
  <c r="AJ97" i="15"/>
  <c r="AI97" i="15"/>
  <c r="AH97" i="15"/>
  <c r="AG97" i="15"/>
  <c r="AF97" i="15"/>
  <c r="AE97" i="15"/>
  <c r="AD97" i="15"/>
  <c r="AC97" i="15"/>
  <c r="AB97" i="15"/>
  <c r="AA97" i="15"/>
  <c r="Z97" i="15"/>
  <c r="Y97" i="15"/>
  <c r="X97" i="15"/>
  <c r="W97" i="15"/>
  <c r="V97" i="15"/>
  <c r="BK93" i="15"/>
  <c r="BJ93" i="15"/>
  <c r="BI93" i="15"/>
  <c r="BH93" i="15"/>
  <c r="BG93" i="15"/>
  <c r="BF93" i="15"/>
  <c r="BE93" i="15"/>
  <c r="BD93" i="15"/>
  <c r="BC93" i="15"/>
  <c r="BB93" i="15"/>
  <c r="BA93" i="15"/>
  <c r="AZ93" i="15"/>
  <c r="AY93" i="15"/>
  <c r="AX93" i="15"/>
  <c r="AW93" i="15"/>
  <c r="AV93" i="15"/>
  <c r="AU93" i="15"/>
  <c r="AT93" i="15"/>
  <c r="AS93" i="15"/>
  <c r="AR93" i="15"/>
  <c r="AQ93" i="15"/>
  <c r="AP93" i="15"/>
  <c r="AO93" i="15"/>
  <c r="AN93" i="15"/>
  <c r="AM93" i="15"/>
  <c r="AL93" i="15"/>
  <c r="AK93" i="15"/>
  <c r="AJ93" i="15"/>
  <c r="AI93" i="15"/>
  <c r="AH93" i="15"/>
  <c r="AG93" i="15"/>
  <c r="AF93" i="15"/>
  <c r="AE93" i="15"/>
  <c r="AD93" i="15"/>
  <c r="AC93" i="15"/>
  <c r="AB93" i="15"/>
  <c r="AA93" i="15"/>
  <c r="Z93" i="15"/>
  <c r="Y93" i="15"/>
  <c r="X93" i="15"/>
  <c r="W93" i="15"/>
  <c r="V93" i="15"/>
  <c r="BP93" i="15" s="1"/>
  <c r="BK87" i="15"/>
  <c r="BJ87" i="15"/>
  <c r="BI87" i="15"/>
  <c r="BH87" i="15"/>
  <c r="BG87" i="15"/>
  <c r="BF87" i="15"/>
  <c r="BE87" i="15"/>
  <c r="BD87" i="15"/>
  <c r="BC87" i="15"/>
  <c r="BB87" i="15"/>
  <c r="BA87" i="15"/>
  <c r="AZ87" i="15"/>
  <c r="AY87" i="15"/>
  <c r="AX87" i="15"/>
  <c r="AW87" i="15"/>
  <c r="AV87" i="15"/>
  <c r="AU87" i="15"/>
  <c r="AT87" i="15"/>
  <c r="AS87" i="15"/>
  <c r="AR87" i="15"/>
  <c r="AQ87" i="15"/>
  <c r="AP87" i="15"/>
  <c r="AO87" i="15"/>
  <c r="AN87" i="15"/>
  <c r="AM87" i="15"/>
  <c r="AL87" i="15"/>
  <c r="AK87" i="15"/>
  <c r="AJ87" i="15"/>
  <c r="AI87" i="15"/>
  <c r="AH87" i="15"/>
  <c r="AG87" i="15"/>
  <c r="AF87" i="15"/>
  <c r="AE87" i="15"/>
  <c r="AD87" i="15"/>
  <c r="AC87" i="15"/>
  <c r="AB87" i="15"/>
  <c r="AA87" i="15"/>
  <c r="Z87" i="15"/>
  <c r="Y87" i="15"/>
  <c r="X87" i="15"/>
  <c r="W87" i="15"/>
  <c r="V87" i="15"/>
  <c r="BK83" i="15"/>
  <c r="BJ83" i="15"/>
  <c r="BI83" i="15"/>
  <c r="BH83" i="15"/>
  <c r="BG83" i="15"/>
  <c r="BF83" i="15"/>
  <c r="BE83" i="15"/>
  <c r="BD83" i="15"/>
  <c r="BC83"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AD83" i="15"/>
  <c r="AC83" i="15"/>
  <c r="AB83" i="15"/>
  <c r="AA83" i="15"/>
  <c r="Z83" i="15"/>
  <c r="Y83" i="15"/>
  <c r="X83" i="15"/>
  <c r="W83" i="15"/>
  <c r="V83" i="15"/>
  <c r="BK79" i="15"/>
  <c r="BJ79" i="15"/>
  <c r="BI79" i="15"/>
  <c r="BH79" i="15"/>
  <c r="BG79" i="15"/>
  <c r="BF79" i="15"/>
  <c r="BE79" i="15"/>
  <c r="BD79" i="15"/>
  <c r="BC79" i="15"/>
  <c r="BB79" i="15"/>
  <c r="BA79" i="15"/>
  <c r="AZ79" i="15"/>
  <c r="AY79" i="15"/>
  <c r="AX79" i="15"/>
  <c r="AW79" i="15"/>
  <c r="AV79" i="15"/>
  <c r="AU79" i="15"/>
  <c r="AT79" i="15"/>
  <c r="AS79" i="15"/>
  <c r="AR79" i="15"/>
  <c r="AQ79" i="15"/>
  <c r="AP79" i="15"/>
  <c r="AO79" i="15"/>
  <c r="AN79" i="15"/>
  <c r="AM79" i="15"/>
  <c r="AL79" i="15"/>
  <c r="AK79" i="15"/>
  <c r="AJ79" i="15"/>
  <c r="AI79" i="15"/>
  <c r="AH79" i="15"/>
  <c r="AG79" i="15"/>
  <c r="AF79" i="15"/>
  <c r="AE79" i="15"/>
  <c r="AD79" i="15"/>
  <c r="AC79" i="15"/>
  <c r="AB79" i="15"/>
  <c r="AA79" i="15"/>
  <c r="Z79" i="15"/>
  <c r="Y79" i="15"/>
  <c r="X79" i="15"/>
  <c r="W79" i="15"/>
  <c r="V79" i="15"/>
  <c r="BK75" i="15"/>
  <c r="BJ75" i="15"/>
  <c r="BI75" i="15"/>
  <c r="BH75" i="15"/>
  <c r="BG75" i="15"/>
  <c r="BF75" i="15"/>
  <c r="BE75" i="15"/>
  <c r="BD75" i="15"/>
  <c r="BC75" i="15"/>
  <c r="BB75" i="15"/>
  <c r="BA75" i="15"/>
  <c r="AZ75" i="15"/>
  <c r="AY75" i="15"/>
  <c r="AX75" i="15"/>
  <c r="AW75" i="15"/>
  <c r="AV75" i="15"/>
  <c r="AU75" i="15"/>
  <c r="AT75" i="15"/>
  <c r="AS75" i="15"/>
  <c r="AR75" i="15"/>
  <c r="AQ75" i="15"/>
  <c r="AP75" i="15"/>
  <c r="AO75" i="15"/>
  <c r="AN75" i="15"/>
  <c r="AM75" i="15"/>
  <c r="AL75" i="15"/>
  <c r="AK75" i="15"/>
  <c r="AJ75" i="15"/>
  <c r="AI75" i="15"/>
  <c r="AH75" i="15"/>
  <c r="AG75" i="15"/>
  <c r="AF75" i="15"/>
  <c r="AE75" i="15"/>
  <c r="AD75" i="15"/>
  <c r="AC75" i="15"/>
  <c r="AB75" i="15"/>
  <c r="AA75" i="15"/>
  <c r="Z75" i="15"/>
  <c r="Y75" i="15"/>
  <c r="X75" i="15"/>
  <c r="W75" i="15"/>
  <c r="V75" i="15"/>
  <c r="BK71" i="15"/>
  <c r="BJ71" i="15"/>
  <c r="BI71" i="15"/>
  <c r="BH71" i="15"/>
  <c r="BG71" i="15"/>
  <c r="BF71" i="15"/>
  <c r="BE71" i="15"/>
  <c r="BD71" i="15"/>
  <c r="BC71" i="15"/>
  <c r="BB71" i="15"/>
  <c r="BA71" i="15"/>
  <c r="AZ71" i="15"/>
  <c r="AY71" i="15"/>
  <c r="AX71" i="15"/>
  <c r="AW71" i="15"/>
  <c r="AV71" i="15"/>
  <c r="AU71" i="15"/>
  <c r="AT71" i="15"/>
  <c r="AS71" i="15"/>
  <c r="AR71" i="15"/>
  <c r="AQ71" i="15"/>
  <c r="AP71" i="15"/>
  <c r="AO71" i="15"/>
  <c r="AN71" i="15"/>
  <c r="AM71" i="15"/>
  <c r="AL71" i="15"/>
  <c r="AK71" i="15"/>
  <c r="AJ71" i="15"/>
  <c r="AI71" i="15"/>
  <c r="AH71" i="15"/>
  <c r="AG71" i="15"/>
  <c r="AF71" i="15"/>
  <c r="AE71" i="15"/>
  <c r="AD71" i="15"/>
  <c r="AC71" i="15"/>
  <c r="AB71" i="15"/>
  <c r="AA71" i="15"/>
  <c r="Z71" i="15"/>
  <c r="Y71" i="15"/>
  <c r="X71" i="15"/>
  <c r="W71" i="15"/>
  <c r="V71" i="15"/>
  <c r="BP71" i="15" s="1"/>
  <c r="BK67" i="15"/>
  <c r="BJ67" i="15"/>
  <c r="BI67" i="15"/>
  <c r="BH67" i="15"/>
  <c r="BG67" i="15"/>
  <c r="BF67" i="15"/>
  <c r="BE67" i="15"/>
  <c r="BD67" i="15"/>
  <c r="BC67" i="15"/>
  <c r="BB67" i="15"/>
  <c r="BA67" i="15"/>
  <c r="AZ67" i="15"/>
  <c r="AY67" i="15"/>
  <c r="AX67" i="15"/>
  <c r="AW67" i="15"/>
  <c r="AV67" i="15"/>
  <c r="AU67" i="15"/>
  <c r="AT67" i="15"/>
  <c r="AS67" i="15"/>
  <c r="AR67" i="15"/>
  <c r="AQ67" i="15"/>
  <c r="AP67" i="15"/>
  <c r="AO67" i="15"/>
  <c r="AN67" i="15"/>
  <c r="AM67" i="15"/>
  <c r="AL67" i="15"/>
  <c r="AK67" i="15"/>
  <c r="AJ67" i="15"/>
  <c r="AI67" i="15"/>
  <c r="AH67" i="15"/>
  <c r="AG67" i="15"/>
  <c r="AF67" i="15"/>
  <c r="AE67" i="15"/>
  <c r="AD67" i="15"/>
  <c r="AC67" i="15"/>
  <c r="AB67" i="15"/>
  <c r="AA67" i="15"/>
  <c r="Z67" i="15"/>
  <c r="Y67" i="15"/>
  <c r="X67" i="15"/>
  <c r="W67" i="15"/>
  <c r="V67" i="15"/>
  <c r="BK63" i="15"/>
  <c r="BJ63" i="15"/>
  <c r="BI63" i="15"/>
  <c r="BH63" i="15"/>
  <c r="BG63" i="15"/>
  <c r="BF63" i="15"/>
  <c r="BE63" i="15"/>
  <c r="BD63" i="15"/>
  <c r="BC63" i="15"/>
  <c r="BB63" i="15"/>
  <c r="BA63" i="15"/>
  <c r="AZ63" i="15"/>
  <c r="AY63" i="15"/>
  <c r="AX63" i="15"/>
  <c r="AW63" i="15"/>
  <c r="AV63" i="15"/>
  <c r="AU63" i="15"/>
  <c r="AT63" i="15"/>
  <c r="AS63" i="15"/>
  <c r="AR63" i="15"/>
  <c r="AQ63" i="15"/>
  <c r="AP63" i="15"/>
  <c r="AO63" i="15"/>
  <c r="AN63" i="15"/>
  <c r="AM63" i="15"/>
  <c r="AL63" i="15"/>
  <c r="AK63" i="15"/>
  <c r="AJ63" i="15"/>
  <c r="AI63" i="15"/>
  <c r="AH63" i="15"/>
  <c r="AG63" i="15"/>
  <c r="AF63" i="15"/>
  <c r="AE63" i="15"/>
  <c r="AD63" i="15"/>
  <c r="AC63" i="15"/>
  <c r="AB63" i="15"/>
  <c r="AA63" i="15"/>
  <c r="Z63" i="15"/>
  <c r="Y63" i="15"/>
  <c r="X63" i="15"/>
  <c r="W63" i="15"/>
  <c r="V63" i="15"/>
  <c r="BK57" i="15"/>
  <c r="BJ57" i="15"/>
  <c r="BI57" i="15"/>
  <c r="BH57" i="15"/>
  <c r="BG57" i="15"/>
  <c r="BF57" i="15"/>
  <c r="BE57" i="15"/>
  <c r="BD57" i="15"/>
  <c r="BC57" i="15"/>
  <c r="BB57" i="15"/>
  <c r="BA57" i="15"/>
  <c r="AZ57" i="15"/>
  <c r="AY57" i="15"/>
  <c r="AX57" i="15"/>
  <c r="AW57" i="15"/>
  <c r="AV57" i="15"/>
  <c r="AU57" i="15"/>
  <c r="AT57" i="15"/>
  <c r="AS57" i="15"/>
  <c r="AR57" i="15"/>
  <c r="AQ57" i="15"/>
  <c r="AP57" i="15"/>
  <c r="AO57" i="15"/>
  <c r="AN57" i="15"/>
  <c r="AM57" i="15"/>
  <c r="AL57" i="15"/>
  <c r="AK57" i="15"/>
  <c r="AJ57" i="15"/>
  <c r="AI57" i="15"/>
  <c r="AH57" i="15"/>
  <c r="AG57" i="15"/>
  <c r="AF57" i="15"/>
  <c r="AE57" i="15"/>
  <c r="AD57" i="15"/>
  <c r="AC57" i="15"/>
  <c r="AB57" i="15"/>
  <c r="AA57" i="15"/>
  <c r="Z57" i="15"/>
  <c r="Y57" i="15"/>
  <c r="X57" i="15"/>
  <c r="W57" i="15"/>
  <c r="V57" i="15"/>
  <c r="BP57" i="15" s="1"/>
  <c r="BK53" i="15"/>
  <c r="BJ53" i="15"/>
  <c r="BI53" i="15"/>
  <c r="BH53" i="15"/>
  <c r="BG53" i="15"/>
  <c r="BF53" i="15"/>
  <c r="BE53" i="15"/>
  <c r="BD53" i="15"/>
  <c r="BC53" i="15"/>
  <c r="BB53" i="15"/>
  <c r="BA53" i="15"/>
  <c r="AZ53" i="15"/>
  <c r="AY53" i="15"/>
  <c r="AX53" i="15"/>
  <c r="AW53" i="15"/>
  <c r="AV53" i="15"/>
  <c r="AU53" i="15"/>
  <c r="AT53" i="15"/>
  <c r="AS53" i="15"/>
  <c r="AR53" i="15"/>
  <c r="AQ53" i="15"/>
  <c r="AP53" i="15"/>
  <c r="AO53" i="15"/>
  <c r="AN53" i="15"/>
  <c r="AM53" i="15"/>
  <c r="AL53" i="15"/>
  <c r="AK53" i="15"/>
  <c r="AJ53" i="15"/>
  <c r="AI53" i="15"/>
  <c r="AH53" i="15"/>
  <c r="AG53" i="15"/>
  <c r="AF53" i="15"/>
  <c r="AE53" i="15"/>
  <c r="AD53" i="15"/>
  <c r="AC53" i="15"/>
  <c r="AB53" i="15"/>
  <c r="AA53" i="15"/>
  <c r="Z53" i="15"/>
  <c r="Y53" i="15"/>
  <c r="X53" i="15"/>
  <c r="W53" i="15"/>
  <c r="V53" i="15"/>
  <c r="BP53" i="15" s="1"/>
  <c r="BK49" i="15"/>
  <c r="BJ49" i="15"/>
  <c r="BI49" i="15"/>
  <c r="BH49" i="15"/>
  <c r="BG49" i="15"/>
  <c r="BF49" i="15"/>
  <c r="BE49" i="15"/>
  <c r="BD49" i="15"/>
  <c r="BC49" i="15"/>
  <c r="BB49" i="15"/>
  <c r="BA49" i="15"/>
  <c r="AZ49" i="15"/>
  <c r="AY49" i="15"/>
  <c r="AX49" i="15"/>
  <c r="AW49" i="15"/>
  <c r="AV49" i="15"/>
  <c r="AU49" i="15"/>
  <c r="AT49" i="15"/>
  <c r="AS49" i="15"/>
  <c r="AR49" i="15"/>
  <c r="AQ49" i="15"/>
  <c r="AP49" i="15"/>
  <c r="AO49" i="15"/>
  <c r="AN49" i="15"/>
  <c r="AM49" i="15"/>
  <c r="AL49" i="15"/>
  <c r="AK49" i="15"/>
  <c r="AJ49" i="15"/>
  <c r="AI49" i="15"/>
  <c r="AH49" i="15"/>
  <c r="AG49" i="15"/>
  <c r="AF49" i="15"/>
  <c r="AE49" i="15"/>
  <c r="AD49" i="15"/>
  <c r="AC49" i="15"/>
  <c r="AB49" i="15"/>
  <c r="AA49" i="15"/>
  <c r="Z49" i="15"/>
  <c r="Y49" i="15"/>
  <c r="X49" i="15"/>
  <c r="W49" i="15"/>
  <c r="V49" i="15"/>
  <c r="BP49" i="15" s="1"/>
  <c r="BK45" i="15"/>
  <c r="BJ45" i="15"/>
  <c r="BI45" i="15"/>
  <c r="BH45" i="15"/>
  <c r="BG45" i="15"/>
  <c r="BF45" i="15"/>
  <c r="BE45" i="15"/>
  <c r="BD45" i="15"/>
  <c r="BC45" i="15"/>
  <c r="BB45" i="15"/>
  <c r="BA45" i="15"/>
  <c r="AZ45" i="15"/>
  <c r="AY45" i="15"/>
  <c r="AX45" i="15"/>
  <c r="AW45" i="15"/>
  <c r="AV45" i="15"/>
  <c r="AU45" i="15"/>
  <c r="AT45" i="15"/>
  <c r="AS45" i="15"/>
  <c r="AR45" i="15"/>
  <c r="AQ45" i="15"/>
  <c r="AP45" i="15"/>
  <c r="AO45" i="15"/>
  <c r="AN45" i="15"/>
  <c r="AM45" i="15"/>
  <c r="AL45" i="15"/>
  <c r="AK45" i="15"/>
  <c r="AJ45" i="15"/>
  <c r="AI45" i="15"/>
  <c r="AH45" i="15"/>
  <c r="AG45" i="15"/>
  <c r="AF45" i="15"/>
  <c r="AE45" i="15"/>
  <c r="AD45" i="15"/>
  <c r="AC45" i="15"/>
  <c r="AB45" i="15"/>
  <c r="AA45" i="15"/>
  <c r="Z45" i="15"/>
  <c r="Y45" i="15"/>
  <c r="X45" i="15"/>
  <c r="W45" i="15"/>
  <c r="V45" i="15"/>
  <c r="BP45" i="15" s="1"/>
  <c r="BK41" i="15"/>
  <c r="BJ41" i="15"/>
  <c r="BI41" i="15"/>
  <c r="BH41" i="15"/>
  <c r="BG41" i="15"/>
  <c r="BF41" i="15"/>
  <c r="BE41" i="15"/>
  <c r="BD41" i="15"/>
  <c r="BC41" i="15"/>
  <c r="BB41" i="15"/>
  <c r="BA41" i="15"/>
  <c r="AZ41" i="15"/>
  <c r="AY41" i="15"/>
  <c r="AX41" i="15"/>
  <c r="AW41" i="15"/>
  <c r="AV41" i="15"/>
  <c r="AU41" i="15"/>
  <c r="AT41" i="15"/>
  <c r="AS41" i="15"/>
  <c r="AR41" i="15"/>
  <c r="AQ41" i="15"/>
  <c r="AP41" i="15"/>
  <c r="AO41" i="15"/>
  <c r="AN41" i="15"/>
  <c r="AM41" i="15"/>
  <c r="AL41" i="15"/>
  <c r="AK41" i="15"/>
  <c r="AJ41" i="15"/>
  <c r="AI41" i="15"/>
  <c r="AH41" i="15"/>
  <c r="AG41" i="15"/>
  <c r="AF41" i="15"/>
  <c r="AE41" i="15"/>
  <c r="AD41" i="15"/>
  <c r="AC41" i="15"/>
  <c r="AB41" i="15"/>
  <c r="AA41" i="15"/>
  <c r="Z41" i="15"/>
  <c r="Y41" i="15"/>
  <c r="X41" i="15"/>
  <c r="W41" i="15"/>
  <c r="V41" i="15"/>
  <c r="BP41" i="15" s="1"/>
  <c r="BK37" i="15"/>
  <c r="BJ37" i="15"/>
  <c r="BI37" i="15"/>
  <c r="BH37" i="15"/>
  <c r="BG37" i="15"/>
  <c r="BF37" i="15"/>
  <c r="BE37" i="15"/>
  <c r="BD37" i="15"/>
  <c r="BC37" i="15"/>
  <c r="BB37" i="15"/>
  <c r="BA37" i="15"/>
  <c r="AZ37" i="15"/>
  <c r="AY37" i="15"/>
  <c r="AX37" i="15"/>
  <c r="AW37" i="15"/>
  <c r="AV37" i="15"/>
  <c r="AU37" i="15"/>
  <c r="AT37" i="15"/>
  <c r="AS37" i="15"/>
  <c r="AR37" i="15"/>
  <c r="AQ37" i="15"/>
  <c r="AP37" i="15"/>
  <c r="AO37" i="15"/>
  <c r="AN37" i="15"/>
  <c r="AM37" i="15"/>
  <c r="AL37" i="15"/>
  <c r="AK37" i="15"/>
  <c r="AJ37" i="15"/>
  <c r="AI37" i="15"/>
  <c r="AH37" i="15"/>
  <c r="AG37" i="15"/>
  <c r="AF37" i="15"/>
  <c r="AE37" i="15"/>
  <c r="AD37" i="15"/>
  <c r="AC37" i="15"/>
  <c r="AB37" i="15"/>
  <c r="AA37" i="15"/>
  <c r="Z37" i="15"/>
  <c r="Y37" i="15"/>
  <c r="X37" i="15"/>
  <c r="W37" i="15"/>
  <c r="V37" i="15"/>
  <c r="BP37" i="15" s="1"/>
  <c r="BK33" i="15"/>
  <c r="BJ33" i="15"/>
  <c r="BI33" i="15"/>
  <c r="BH33" i="15"/>
  <c r="BG33" i="15"/>
  <c r="BF33" i="15"/>
  <c r="BE33" i="15"/>
  <c r="BD33" i="15"/>
  <c r="BC33" i="15"/>
  <c r="BB33" i="15"/>
  <c r="BA33" i="15"/>
  <c r="AZ33" i="15"/>
  <c r="AY33" i="15"/>
  <c r="AX33" i="15"/>
  <c r="AW33" i="15"/>
  <c r="AV33" i="15"/>
  <c r="AU33" i="15"/>
  <c r="AT33" i="15"/>
  <c r="AS33" i="15"/>
  <c r="AR33" i="15"/>
  <c r="AQ33" i="15"/>
  <c r="AP33" i="15"/>
  <c r="AO33" i="15"/>
  <c r="AN33" i="15"/>
  <c r="AM33" i="15"/>
  <c r="AL33" i="15"/>
  <c r="AK33" i="15"/>
  <c r="AJ33" i="15"/>
  <c r="AI33" i="15"/>
  <c r="AH33" i="15"/>
  <c r="AG33" i="15"/>
  <c r="AF33" i="15"/>
  <c r="AE33" i="15"/>
  <c r="AD33" i="15"/>
  <c r="AC33" i="15"/>
  <c r="AB33" i="15"/>
  <c r="AA33" i="15"/>
  <c r="Z33" i="15"/>
  <c r="Y33" i="15"/>
  <c r="X33" i="15"/>
  <c r="W33" i="15"/>
  <c r="V33" i="15"/>
  <c r="BP33" i="15" s="1"/>
  <c r="BK7" i="15"/>
  <c r="BK11" i="15"/>
  <c r="BK15" i="15"/>
  <c r="BK19" i="15"/>
  <c r="BK23" i="15"/>
  <c r="BK27" i="15"/>
  <c r="BJ7" i="15"/>
  <c r="BJ11" i="15"/>
  <c r="BJ15" i="15"/>
  <c r="BJ19" i="15"/>
  <c r="BJ23" i="15"/>
  <c r="BJ27" i="15"/>
  <c r="BI7" i="15"/>
  <c r="BI11" i="15"/>
  <c r="BI15" i="15"/>
  <c r="BI19" i="15"/>
  <c r="BI23" i="15"/>
  <c r="BI27" i="15"/>
  <c r="BH7" i="15"/>
  <c r="BH11" i="15"/>
  <c r="BH15" i="15"/>
  <c r="BH19" i="15"/>
  <c r="BH23" i="15"/>
  <c r="BH27" i="15"/>
  <c r="BG7" i="15"/>
  <c r="BG11" i="15"/>
  <c r="BG15" i="15"/>
  <c r="BG19" i="15"/>
  <c r="BG23" i="15"/>
  <c r="BG27" i="15"/>
  <c r="BF7" i="15"/>
  <c r="BF11" i="15"/>
  <c r="BF15" i="15"/>
  <c r="BF19" i="15"/>
  <c r="BF23" i="15"/>
  <c r="BF27" i="15"/>
  <c r="BE7" i="15"/>
  <c r="BE11" i="15"/>
  <c r="BE15" i="15"/>
  <c r="BE19" i="15"/>
  <c r="BE23" i="15"/>
  <c r="BE27" i="15"/>
  <c r="BD7" i="15"/>
  <c r="BD11" i="15"/>
  <c r="BD15" i="15"/>
  <c r="BD19" i="15"/>
  <c r="BD23" i="15"/>
  <c r="BD27" i="15"/>
  <c r="BC7" i="15"/>
  <c r="BC11" i="15"/>
  <c r="BC15" i="15"/>
  <c r="BC19" i="15"/>
  <c r="BC23" i="15"/>
  <c r="BC27" i="15"/>
  <c r="BB7" i="15"/>
  <c r="BB11" i="15"/>
  <c r="BB15" i="15"/>
  <c r="BB19" i="15"/>
  <c r="BB23" i="15"/>
  <c r="BB27" i="15"/>
  <c r="BA7" i="15"/>
  <c r="BA11" i="15"/>
  <c r="BA15" i="15"/>
  <c r="BA19" i="15"/>
  <c r="BA23" i="15"/>
  <c r="BA27" i="15"/>
  <c r="AZ7" i="15"/>
  <c r="AZ11" i="15"/>
  <c r="AZ15" i="15"/>
  <c r="AZ19" i="15"/>
  <c r="AZ23" i="15"/>
  <c r="AZ27" i="15"/>
  <c r="AY7" i="15"/>
  <c r="AY11" i="15"/>
  <c r="AY15" i="15"/>
  <c r="AY19" i="15"/>
  <c r="AY23" i="15"/>
  <c r="AY27" i="15"/>
  <c r="AX7" i="15"/>
  <c r="AX11" i="15"/>
  <c r="AX15" i="15"/>
  <c r="AX19" i="15"/>
  <c r="AX23" i="15"/>
  <c r="AX27" i="15"/>
  <c r="AW7" i="15"/>
  <c r="AW11" i="15"/>
  <c r="AW15" i="15"/>
  <c r="AW19" i="15"/>
  <c r="AW23" i="15"/>
  <c r="AW27" i="15"/>
  <c r="AV7" i="15"/>
  <c r="AV11" i="15"/>
  <c r="AV15" i="15"/>
  <c r="AV19" i="15"/>
  <c r="AV23" i="15"/>
  <c r="AV27" i="15"/>
  <c r="AU7" i="15"/>
  <c r="AU11" i="15"/>
  <c r="AU15" i="15"/>
  <c r="AU19" i="15"/>
  <c r="AU23" i="15"/>
  <c r="AU27" i="15"/>
  <c r="AT7" i="15"/>
  <c r="AT11" i="15"/>
  <c r="AT15" i="15"/>
  <c r="AT19" i="15"/>
  <c r="AT23" i="15"/>
  <c r="AT27" i="15"/>
  <c r="AS7" i="15"/>
  <c r="AS11" i="15"/>
  <c r="AS15" i="15"/>
  <c r="AS19" i="15"/>
  <c r="AS23" i="15"/>
  <c r="AS27" i="15"/>
  <c r="AR7" i="15"/>
  <c r="AR11" i="15"/>
  <c r="AR15" i="15"/>
  <c r="AR19" i="15"/>
  <c r="AR23" i="15"/>
  <c r="AR27" i="15"/>
  <c r="AQ7" i="15"/>
  <c r="AQ11" i="15"/>
  <c r="AQ15" i="15"/>
  <c r="AQ19" i="15"/>
  <c r="AQ23" i="15"/>
  <c r="AQ27" i="15"/>
  <c r="AP7" i="15"/>
  <c r="AP11" i="15"/>
  <c r="AP15" i="15"/>
  <c r="AP19" i="15"/>
  <c r="AP23" i="15"/>
  <c r="AP27" i="15"/>
  <c r="AO7" i="15"/>
  <c r="AO11" i="15"/>
  <c r="AO15" i="15"/>
  <c r="AO19" i="15"/>
  <c r="AO23" i="15"/>
  <c r="AO27" i="15"/>
  <c r="AN7" i="15"/>
  <c r="AN11" i="15"/>
  <c r="AN15" i="15"/>
  <c r="AN19" i="15"/>
  <c r="AN23" i="15"/>
  <c r="AN27" i="15"/>
  <c r="AM7" i="15"/>
  <c r="AM11" i="15"/>
  <c r="AM15" i="15"/>
  <c r="AM19" i="15"/>
  <c r="AM23" i="15"/>
  <c r="AM27" i="15"/>
  <c r="AL7" i="15"/>
  <c r="AL11" i="15"/>
  <c r="AL15" i="15"/>
  <c r="AL19" i="15"/>
  <c r="AL23" i="15"/>
  <c r="AL27" i="15"/>
  <c r="AK7" i="15"/>
  <c r="AK11" i="15"/>
  <c r="AK15" i="15"/>
  <c r="AK19" i="15"/>
  <c r="AK23" i="15"/>
  <c r="AK27" i="15"/>
  <c r="AJ7" i="15"/>
  <c r="AJ11" i="15"/>
  <c r="AJ15" i="15"/>
  <c r="AJ19" i="15"/>
  <c r="AJ23" i="15"/>
  <c r="AJ27" i="15"/>
  <c r="AI7" i="15"/>
  <c r="AI11" i="15"/>
  <c r="AI15" i="15"/>
  <c r="AI19" i="15"/>
  <c r="AI23" i="15"/>
  <c r="AI27" i="15"/>
  <c r="AH7" i="15"/>
  <c r="AH11" i="15"/>
  <c r="AH15" i="15"/>
  <c r="AH19" i="15"/>
  <c r="AH23" i="15"/>
  <c r="AH27" i="15"/>
  <c r="AG7" i="15"/>
  <c r="AG11" i="15"/>
  <c r="AG15" i="15"/>
  <c r="AG19" i="15"/>
  <c r="AG23" i="15"/>
  <c r="AG27" i="15"/>
  <c r="AF7" i="15"/>
  <c r="AF11" i="15"/>
  <c r="AF15" i="15"/>
  <c r="AF19" i="15"/>
  <c r="AF23" i="15"/>
  <c r="AF27" i="15"/>
  <c r="AE7" i="15"/>
  <c r="AE11" i="15"/>
  <c r="AE15" i="15"/>
  <c r="AE19" i="15"/>
  <c r="AE23" i="15"/>
  <c r="AE27" i="15"/>
  <c r="AD7" i="15"/>
  <c r="AD11" i="15"/>
  <c r="AD15" i="15"/>
  <c r="AD19" i="15"/>
  <c r="AD23" i="15"/>
  <c r="AD27" i="15"/>
  <c r="AC7" i="15"/>
  <c r="AC11" i="15"/>
  <c r="AC15" i="15"/>
  <c r="AC19" i="15"/>
  <c r="AC23" i="15"/>
  <c r="AC27" i="15"/>
  <c r="AB7" i="15"/>
  <c r="AB11" i="15"/>
  <c r="AB15" i="15"/>
  <c r="AB19" i="15"/>
  <c r="AB23" i="15"/>
  <c r="AB27" i="15"/>
  <c r="AA7" i="15"/>
  <c r="AA11" i="15"/>
  <c r="AA15" i="15"/>
  <c r="AA19" i="15"/>
  <c r="AA23" i="15"/>
  <c r="AA27" i="15"/>
  <c r="Z7" i="15"/>
  <c r="Z11" i="15"/>
  <c r="Z15" i="15"/>
  <c r="Z19" i="15"/>
  <c r="Z23" i="15"/>
  <c r="Z27" i="15"/>
  <c r="Y7" i="15"/>
  <c r="Y11" i="15"/>
  <c r="Y15" i="15"/>
  <c r="Y19" i="15"/>
  <c r="Y23" i="15"/>
  <c r="Y27" i="15"/>
  <c r="X7" i="15"/>
  <c r="X11" i="15"/>
  <c r="X15" i="15"/>
  <c r="X19" i="15"/>
  <c r="X23" i="15"/>
  <c r="X27" i="15"/>
  <c r="W7" i="15"/>
  <c r="W11" i="15"/>
  <c r="W15" i="15"/>
  <c r="W19" i="15"/>
  <c r="W23" i="15"/>
  <c r="W27" i="15"/>
  <c r="V7" i="15"/>
  <c r="BP7" i="15" s="1"/>
  <c r="V11" i="15"/>
  <c r="BP11" i="15" s="1"/>
  <c r="V15" i="15"/>
  <c r="BP15" i="15" s="1"/>
  <c r="V19" i="15"/>
  <c r="BP19" i="15" s="1"/>
  <c r="V23" i="15"/>
  <c r="BP23" i="15" s="1"/>
  <c r="V27" i="15"/>
  <c r="BP27" i="15" s="1"/>
  <c r="BK3" i="15"/>
  <c r="BJ3" i="15"/>
  <c r="BI3" i="15"/>
  <c r="BH3" i="15"/>
  <c r="BG3" i="15"/>
  <c r="BF3" i="15"/>
  <c r="BE3" i="15"/>
  <c r="BD3" i="15"/>
  <c r="BC3" i="15"/>
  <c r="BB3" i="15"/>
  <c r="BA3" i="15"/>
  <c r="AZ3" i="15"/>
  <c r="AY3" i="15"/>
  <c r="AX3" i="15"/>
  <c r="AW3" i="15"/>
  <c r="AV3" i="15"/>
  <c r="AU3" i="15"/>
  <c r="AT3" i="15"/>
  <c r="AS3" i="15"/>
  <c r="AR3" i="15"/>
  <c r="AQ3" i="15"/>
  <c r="AP3" i="15"/>
  <c r="AO3" i="15"/>
  <c r="AN3" i="15"/>
  <c r="AM3" i="15"/>
  <c r="AL3" i="15"/>
  <c r="AK3" i="15"/>
  <c r="AJ3" i="15"/>
  <c r="AI3" i="15"/>
  <c r="AH3" i="15"/>
  <c r="AG3" i="15"/>
  <c r="AF3" i="15"/>
  <c r="AE3" i="15"/>
  <c r="AD3" i="15"/>
  <c r="AC3" i="15"/>
  <c r="AB3" i="15"/>
  <c r="AA3" i="15"/>
  <c r="Z3" i="15"/>
  <c r="Y3" i="15"/>
  <c r="X3" i="15"/>
  <c r="W3" i="15"/>
  <c r="V3" i="15"/>
  <c r="BP3" i="15" s="1"/>
  <c r="AO149" i="14"/>
  <c r="AO151" i="14"/>
  <c r="AO153" i="14"/>
  <c r="AO155" i="14"/>
  <c r="AO157" i="14"/>
  <c r="AO159" i="14"/>
  <c r="AO161" i="14"/>
  <c r="AO163" i="14"/>
  <c r="AO165" i="14"/>
  <c r="AO167" i="14"/>
  <c r="AO169" i="14"/>
  <c r="AN149" i="14"/>
  <c r="AN151" i="14"/>
  <c r="AN153" i="14"/>
  <c r="AN155" i="14"/>
  <c r="AN157" i="14"/>
  <c r="AN159" i="14"/>
  <c r="AN161" i="14"/>
  <c r="AN163" i="14"/>
  <c r="AN165" i="14"/>
  <c r="AN167" i="14"/>
  <c r="AN169" i="14"/>
  <c r="AM149" i="14"/>
  <c r="AM151" i="14"/>
  <c r="AM153" i="14"/>
  <c r="AM155" i="14"/>
  <c r="AM157" i="14"/>
  <c r="AM159" i="14"/>
  <c r="AM161" i="14"/>
  <c r="AM163" i="14"/>
  <c r="AM165" i="14"/>
  <c r="AM167" i="14"/>
  <c r="AM169" i="14"/>
  <c r="AL149" i="14"/>
  <c r="AL151" i="14"/>
  <c r="AL153" i="14"/>
  <c r="AL155" i="14"/>
  <c r="AL157" i="14"/>
  <c r="AL159" i="14"/>
  <c r="AL161" i="14"/>
  <c r="AL163" i="14"/>
  <c r="AL165" i="14"/>
  <c r="AL167" i="14"/>
  <c r="AL169" i="14"/>
  <c r="AK149" i="14"/>
  <c r="AK151" i="14"/>
  <c r="AK153" i="14"/>
  <c r="AK155" i="14"/>
  <c r="AK157" i="14"/>
  <c r="AK159" i="14"/>
  <c r="AK161" i="14"/>
  <c r="AK163" i="14"/>
  <c r="AK165" i="14"/>
  <c r="AK167" i="14"/>
  <c r="AK169" i="14"/>
  <c r="AJ149" i="14"/>
  <c r="AJ151" i="14"/>
  <c r="AJ153" i="14"/>
  <c r="AJ155" i="14"/>
  <c r="AJ157" i="14"/>
  <c r="AJ159" i="14"/>
  <c r="AJ161" i="14"/>
  <c r="AJ163" i="14"/>
  <c r="AJ165" i="14"/>
  <c r="AJ167" i="14"/>
  <c r="AJ169" i="14"/>
  <c r="AI149" i="14"/>
  <c r="AI151" i="14"/>
  <c r="AI153" i="14"/>
  <c r="AI155" i="14"/>
  <c r="AI157" i="14"/>
  <c r="AI159" i="14"/>
  <c r="AI161" i="14"/>
  <c r="AI163" i="14"/>
  <c r="AI165" i="14"/>
  <c r="AI167" i="14"/>
  <c r="AI169" i="14"/>
  <c r="AH149" i="14"/>
  <c r="AH151" i="14"/>
  <c r="AH153" i="14"/>
  <c r="AH155" i="14"/>
  <c r="AH157" i="14"/>
  <c r="AH159" i="14"/>
  <c r="AH161" i="14"/>
  <c r="AH163" i="14"/>
  <c r="AH165" i="14"/>
  <c r="AH167" i="14"/>
  <c r="AH169" i="14"/>
  <c r="AG149" i="14"/>
  <c r="AG151" i="14"/>
  <c r="AG153" i="14"/>
  <c r="AG155" i="14"/>
  <c r="AG157" i="14"/>
  <c r="AG159" i="14"/>
  <c r="AG161" i="14"/>
  <c r="AG163" i="14"/>
  <c r="AG165" i="14"/>
  <c r="AG167" i="14"/>
  <c r="AG169" i="14"/>
  <c r="AF149" i="14"/>
  <c r="AF151" i="14"/>
  <c r="AF153" i="14"/>
  <c r="AF155" i="14"/>
  <c r="AF157" i="14"/>
  <c r="AF159" i="14"/>
  <c r="AF161" i="14"/>
  <c r="AF163" i="14"/>
  <c r="AF165" i="14"/>
  <c r="AF167" i="14"/>
  <c r="AF169" i="14"/>
  <c r="AE149" i="14"/>
  <c r="AE151" i="14"/>
  <c r="AE153" i="14"/>
  <c r="AE155" i="14"/>
  <c r="AE157" i="14"/>
  <c r="AE159" i="14"/>
  <c r="AE161" i="14"/>
  <c r="AE163" i="14"/>
  <c r="AE165" i="14"/>
  <c r="AE167" i="14"/>
  <c r="AE169" i="14"/>
  <c r="AD149" i="14"/>
  <c r="AD151" i="14"/>
  <c r="AD153" i="14"/>
  <c r="AD155" i="14"/>
  <c r="AD157" i="14"/>
  <c r="AD159" i="14"/>
  <c r="AD161" i="14"/>
  <c r="AD163" i="14"/>
  <c r="AD165" i="14"/>
  <c r="AD167" i="14"/>
  <c r="AD169" i="14"/>
  <c r="AC149" i="14"/>
  <c r="AC151" i="14"/>
  <c r="AC153" i="14"/>
  <c r="AC155" i="14"/>
  <c r="AC157" i="14"/>
  <c r="AC159" i="14"/>
  <c r="AC161" i="14"/>
  <c r="AC163" i="14"/>
  <c r="AC165" i="14"/>
  <c r="AC167" i="14"/>
  <c r="AC169" i="14"/>
  <c r="AB149" i="14"/>
  <c r="AB151" i="14"/>
  <c r="AB153" i="14"/>
  <c r="AB155" i="14"/>
  <c r="AB157" i="14"/>
  <c r="AB159" i="14"/>
  <c r="AB161" i="14"/>
  <c r="AB163" i="14"/>
  <c r="AB165" i="14"/>
  <c r="AB167" i="14"/>
  <c r="AB169" i="14"/>
  <c r="AA149" i="14"/>
  <c r="AA151" i="14"/>
  <c r="AA153" i="14"/>
  <c r="AA155" i="14"/>
  <c r="AA157" i="14"/>
  <c r="AA159" i="14"/>
  <c r="AA161" i="14"/>
  <c r="AA163" i="14"/>
  <c r="AA165" i="14"/>
  <c r="AA167" i="14"/>
  <c r="AA169" i="14"/>
  <c r="Z149" i="14"/>
  <c r="Z151" i="14"/>
  <c r="Z153" i="14"/>
  <c r="Z155" i="14"/>
  <c r="Z157" i="14"/>
  <c r="Z159" i="14"/>
  <c r="Z161" i="14"/>
  <c r="Z163" i="14"/>
  <c r="Z165" i="14"/>
  <c r="Z167" i="14"/>
  <c r="Z169" i="14"/>
  <c r="Y149" i="14"/>
  <c r="Y151" i="14"/>
  <c r="Y153" i="14"/>
  <c r="Y155" i="14"/>
  <c r="Y157" i="14"/>
  <c r="Y159" i="14"/>
  <c r="Y161" i="14"/>
  <c r="Y163" i="14"/>
  <c r="Y165" i="14"/>
  <c r="Y167" i="14"/>
  <c r="Y169" i="14"/>
  <c r="X149" i="14"/>
  <c r="X151" i="14"/>
  <c r="X153" i="14"/>
  <c r="X155" i="14"/>
  <c r="X157" i="14"/>
  <c r="X159" i="14"/>
  <c r="X161" i="14"/>
  <c r="X163" i="14"/>
  <c r="X165" i="14"/>
  <c r="X167" i="14"/>
  <c r="X169" i="14"/>
  <c r="W149" i="14"/>
  <c r="W151" i="14"/>
  <c r="W153" i="14"/>
  <c r="W155" i="14"/>
  <c r="W157" i="14"/>
  <c r="W159" i="14"/>
  <c r="W161" i="14"/>
  <c r="W163" i="14"/>
  <c r="W165" i="14"/>
  <c r="W167" i="14"/>
  <c r="W169" i="14"/>
  <c r="V149" i="14"/>
  <c r="V151" i="14"/>
  <c r="V153" i="14"/>
  <c r="V155" i="14"/>
  <c r="V157" i="14"/>
  <c r="V159" i="14"/>
  <c r="V161" i="14"/>
  <c r="V163" i="14"/>
  <c r="V165" i="14"/>
  <c r="V167" i="14"/>
  <c r="V169" i="14"/>
  <c r="U149" i="14"/>
  <c r="AR149" i="14" s="1"/>
  <c r="U151" i="14"/>
  <c r="U153" i="14"/>
  <c r="AR153" i="14" s="1"/>
  <c r="A153" i="14" s="1"/>
  <c r="U155" i="14"/>
  <c r="AR155" i="14" s="1"/>
  <c r="A155" i="14" s="1"/>
  <c r="U157" i="14"/>
  <c r="AR157" i="14" s="1"/>
  <c r="A157" i="14" s="1"/>
  <c r="U159" i="14"/>
  <c r="AR159" i="14" s="1"/>
  <c r="A159" i="14" s="1"/>
  <c r="U161" i="14"/>
  <c r="AR161" i="14" s="1"/>
  <c r="A161" i="14" s="1"/>
  <c r="U163" i="14"/>
  <c r="AR163" i="14" s="1"/>
  <c r="A163" i="14" s="1"/>
  <c r="U165" i="14"/>
  <c r="AR165" i="14" s="1"/>
  <c r="A165" i="14" s="1"/>
  <c r="U167" i="14"/>
  <c r="AR167" i="14" s="1"/>
  <c r="A167" i="14" s="1"/>
  <c r="U169" i="14"/>
  <c r="AR169" i="14" s="1"/>
  <c r="A169" i="14" s="1"/>
  <c r="AO147" i="14"/>
  <c r="AN147" i="14"/>
  <c r="AM147" i="14"/>
  <c r="AL147" i="14"/>
  <c r="AK147" i="14"/>
  <c r="AJ147" i="14"/>
  <c r="AI147" i="14"/>
  <c r="AH147" i="14"/>
  <c r="AG147" i="14"/>
  <c r="AF147" i="14"/>
  <c r="AE147" i="14"/>
  <c r="AD147" i="14"/>
  <c r="AC147" i="14"/>
  <c r="AB147" i="14"/>
  <c r="AA147" i="14"/>
  <c r="Z147" i="14"/>
  <c r="Y147" i="14"/>
  <c r="X147" i="14"/>
  <c r="W147" i="14"/>
  <c r="V147" i="14"/>
  <c r="U147" i="14"/>
  <c r="AR147" i="14" s="1"/>
  <c r="AO117" i="14"/>
  <c r="AO119" i="14"/>
  <c r="AO121" i="14"/>
  <c r="AO123" i="14"/>
  <c r="AO125" i="14"/>
  <c r="AO127" i="14"/>
  <c r="AO129" i="14"/>
  <c r="AO131" i="14"/>
  <c r="AO133" i="14"/>
  <c r="AO135" i="14"/>
  <c r="AO137" i="14"/>
  <c r="AO139" i="14"/>
  <c r="AO141" i="14"/>
  <c r="AO143" i="14"/>
  <c r="AN117" i="14"/>
  <c r="AN119" i="14"/>
  <c r="AN121" i="14"/>
  <c r="AN123" i="14"/>
  <c r="AN125" i="14"/>
  <c r="AN127" i="14"/>
  <c r="AN129" i="14"/>
  <c r="AN131" i="14"/>
  <c r="AN133" i="14"/>
  <c r="AN135" i="14"/>
  <c r="AN137" i="14"/>
  <c r="AN139" i="14"/>
  <c r="AN141" i="14"/>
  <c r="AN143" i="14"/>
  <c r="AM117" i="14"/>
  <c r="AM119" i="14"/>
  <c r="AM121" i="14"/>
  <c r="AM123" i="14"/>
  <c r="AM125" i="14"/>
  <c r="AM127" i="14"/>
  <c r="AM129" i="14"/>
  <c r="AM131" i="14"/>
  <c r="AM133" i="14"/>
  <c r="AM135" i="14"/>
  <c r="AM137" i="14"/>
  <c r="AM139" i="14"/>
  <c r="AM141" i="14"/>
  <c r="AM143" i="14"/>
  <c r="AL117" i="14"/>
  <c r="AL119" i="14"/>
  <c r="AL121" i="14"/>
  <c r="AL123" i="14"/>
  <c r="AL125" i="14"/>
  <c r="AL127" i="14"/>
  <c r="AL129" i="14"/>
  <c r="AL131" i="14"/>
  <c r="AL133" i="14"/>
  <c r="AL135" i="14"/>
  <c r="AL137" i="14"/>
  <c r="AL139" i="14"/>
  <c r="AL141" i="14"/>
  <c r="AL143" i="14"/>
  <c r="AK117" i="14"/>
  <c r="AK119" i="14"/>
  <c r="AK121" i="14"/>
  <c r="AK123" i="14"/>
  <c r="AK125" i="14"/>
  <c r="AK127" i="14"/>
  <c r="AK129" i="14"/>
  <c r="AK131" i="14"/>
  <c r="AK133" i="14"/>
  <c r="AK135" i="14"/>
  <c r="AK137" i="14"/>
  <c r="AK139" i="14"/>
  <c r="AK141" i="14"/>
  <c r="AK143" i="14"/>
  <c r="AJ117" i="14"/>
  <c r="AJ119" i="14"/>
  <c r="AJ121" i="14"/>
  <c r="AJ123" i="14"/>
  <c r="AJ125" i="14"/>
  <c r="AJ127" i="14"/>
  <c r="AJ129" i="14"/>
  <c r="AJ131" i="14"/>
  <c r="AJ133" i="14"/>
  <c r="AJ135" i="14"/>
  <c r="AJ137" i="14"/>
  <c r="AJ139" i="14"/>
  <c r="AJ141" i="14"/>
  <c r="AJ143" i="14"/>
  <c r="AI117" i="14"/>
  <c r="AI119" i="14"/>
  <c r="AI121" i="14"/>
  <c r="AI123" i="14"/>
  <c r="AI125" i="14"/>
  <c r="AI127" i="14"/>
  <c r="AI129" i="14"/>
  <c r="AI131" i="14"/>
  <c r="AI133" i="14"/>
  <c r="AI135" i="14"/>
  <c r="AI137" i="14"/>
  <c r="AI139" i="14"/>
  <c r="AI141" i="14"/>
  <c r="AI143" i="14"/>
  <c r="AH117" i="14"/>
  <c r="AH119" i="14"/>
  <c r="AH121" i="14"/>
  <c r="AH123" i="14"/>
  <c r="AH125" i="14"/>
  <c r="AH127" i="14"/>
  <c r="AH129" i="14"/>
  <c r="AH131" i="14"/>
  <c r="AH133" i="14"/>
  <c r="AH135" i="14"/>
  <c r="AH137" i="14"/>
  <c r="AH139" i="14"/>
  <c r="AH141" i="14"/>
  <c r="AH143" i="14"/>
  <c r="AG117" i="14"/>
  <c r="AG119" i="14"/>
  <c r="AG121" i="14"/>
  <c r="AG123" i="14"/>
  <c r="AG125" i="14"/>
  <c r="AG127" i="14"/>
  <c r="AG129" i="14"/>
  <c r="AG131" i="14"/>
  <c r="AG133" i="14"/>
  <c r="AG135" i="14"/>
  <c r="AG137" i="14"/>
  <c r="AG139" i="14"/>
  <c r="AG141" i="14"/>
  <c r="AG143" i="14"/>
  <c r="AF117" i="14"/>
  <c r="AF119" i="14"/>
  <c r="AF121" i="14"/>
  <c r="AF123" i="14"/>
  <c r="AF125" i="14"/>
  <c r="AF127" i="14"/>
  <c r="AF129" i="14"/>
  <c r="AF131" i="14"/>
  <c r="AF133" i="14"/>
  <c r="AF135" i="14"/>
  <c r="AF137" i="14"/>
  <c r="AF139" i="14"/>
  <c r="AF141" i="14"/>
  <c r="AF143" i="14"/>
  <c r="AE117" i="14"/>
  <c r="AE119" i="14"/>
  <c r="AE121" i="14"/>
  <c r="AE123" i="14"/>
  <c r="AE125" i="14"/>
  <c r="AE127" i="14"/>
  <c r="AE129" i="14"/>
  <c r="AE131" i="14"/>
  <c r="AE133" i="14"/>
  <c r="AE135" i="14"/>
  <c r="AE137" i="14"/>
  <c r="AE139" i="14"/>
  <c r="AE141" i="14"/>
  <c r="AE143" i="14"/>
  <c r="AD117" i="14"/>
  <c r="AD119" i="14"/>
  <c r="AD121" i="14"/>
  <c r="AD123" i="14"/>
  <c r="AD125" i="14"/>
  <c r="AD127" i="14"/>
  <c r="AD129" i="14"/>
  <c r="AD131" i="14"/>
  <c r="AD133" i="14"/>
  <c r="AD135" i="14"/>
  <c r="AD137" i="14"/>
  <c r="AD139" i="14"/>
  <c r="AD141" i="14"/>
  <c r="AD143" i="14"/>
  <c r="AC117" i="14"/>
  <c r="AC119" i="14"/>
  <c r="AC121" i="14"/>
  <c r="AC123" i="14"/>
  <c r="AC125" i="14"/>
  <c r="AC127" i="14"/>
  <c r="AC129" i="14"/>
  <c r="AC131" i="14"/>
  <c r="AC133" i="14"/>
  <c r="AC135" i="14"/>
  <c r="AC137" i="14"/>
  <c r="AC139" i="14"/>
  <c r="AC141" i="14"/>
  <c r="AC143" i="14"/>
  <c r="AB117" i="14"/>
  <c r="AB119" i="14"/>
  <c r="AB121" i="14"/>
  <c r="AB123" i="14"/>
  <c r="AB125" i="14"/>
  <c r="AB127" i="14"/>
  <c r="AB129" i="14"/>
  <c r="AB131" i="14"/>
  <c r="AB133" i="14"/>
  <c r="AB135" i="14"/>
  <c r="AB137" i="14"/>
  <c r="AB139" i="14"/>
  <c r="AB141" i="14"/>
  <c r="AB143" i="14"/>
  <c r="AA117" i="14"/>
  <c r="AA119" i="14"/>
  <c r="AA121" i="14"/>
  <c r="AA123" i="14"/>
  <c r="AA125" i="14"/>
  <c r="AA127" i="14"/>
  <c r="AA129" i="14"/>
  <c r="AA131" i="14"/>
  <c r="AA133" i="14"/>
  <c r="AA135" i="14"/>
  <c r="AA137" i="14"/>
  <c r="AA139" i="14"/>
  <c r="AA141" i="14"/>
  <c r="AA143" i="14"/>
  <c r="Z117" i="14"/>
  <c r="Z119" i="14"/>
  <c r="Z121" i="14"/>
  <c r="Z123" i="14"/>
  <c r="Z125" i="14"/>
  <c r="Z127" i="14"/>
  <c r="Z129" i="14"/>
  <c r="Z131" i="14"/>
  <c r="Z133" i="14"/>
  <c r="Z135" i="14"/>
  <c r="Z137" i="14"/>
  <c r="Z139" i="14"/>
  <c r="Z141" i="14"/>
  <c r="Z143" i="14"/>
  <c r="Y117" i="14"/>
  <c r="Y119" i="14"/>
  <c r="Y121" i="14"/>
  <c r="Y123" i="14"/>
  <c r="Y125" i="14"/>
  <c r="Y127" i="14"/>
  <c r="Y129" i="14"/>
  <c r="Y131" i="14"/>
  <c r="Y133" i="14"/>
  <c r="Y135" i="14"/>
  <c r="Y137" i="14"/>
  <c r="Y139" i="14"/>
  <c r="Y141" i="14"/>
  <c r="Y143" i="14"/>
  <c r="X117" i="14"/>
  <c r="X119" i="14"/>
  <c r="X121" i="14"/>
  <c r="X123" i="14"/>
  <c r="X125" i="14"/>
  <c r="X127" i="14"/>
  <c r="X129" i="14"/>
  <c r="X131" i="14"/>
  <c r="X133" i="14"/>
  <c r="X135" i="14"/>
  <c r="X137" i="14"/>
  <c r="X139" i="14"/>
  <c r="X141" i="14"/>
  <c r="X143" i="14"/>
  <c r="W117" i="14"/>
  <c r="W119" i="14"/>
  <c r="W121" i="14"/>
  <c r="W123" i="14"/>
  <c r="W125" i="14"/>
  <c r="W127" i="14"/>
  <c r="W129" i="14"/>
  <c r="W131" i="14"/>
  <c r="W133" i="14"/>
  <c r="W135" i="14"/>
  <c r="W137" i="14"/>
  <c r="W139" i="14"/>
  <c r="W141" i="14"/>
  <c r="W143" i="14"/>
  <c r="V117" i="14"/>
  <c r="V119" i="14"/>
  <c r="V121" i="14"/>
  <c r="V123" i="14"/>
  <c r="V125" i="14"/>
  <c r="V127" i="14"/>
  <c r="V129" i="14"/>
  <c r="V131" i="14"/>
  <c r="V133" i="14"/>
  <c r="V135" i="14"/>
  <c r="V137" i="14"/>
  <c r="V139" i="14"/>
  <c r="V141" i="14"/>
  <c r="V143" i="14"/>
  <c r="U117" i="14"/>
  <c r="AR117" i="14" s="1"/>
  <c r="U119" i="14"/>
  <c r="AR119" i="14" s="1"/>
  <c r="U121" i="14"/>
  <c r="U123" i="14"/>
  <c r="AR123" i="14" s="1"/>
  <c r="A123" i="14" s="1"/>
  <c r="U125" i="14"/>
  <c r="AR125" i="14" s="1"/>
  <c r="A125" i="14" s="1"/>
  <c r="U127" i="14"/>
  <c r="AR127" i="14" s="1"/>
  <c r="A127" i="14" s="1"/>
  <c r="U129" i="14"/>
  <c r="AR129" i="14" s="1"/>
  <c r="A129" i="14" s="1"/>
  <c r="U131" i="14"/>
  <c r="AR131" i="14" s="1"/>
  <c r="A131" i="14" s="1"/>
  <c r="U133" i="14"/>
  <c r="AR133" i="14" s="1"/>
  <c r="A133" i="14" s="1"/>
  <c r="U135" i="14"/>
  <c r="AR135" i="14" s="1"/>
  <c r="A135" i="14" s="1"/>
  <c r="U137" i="14"/>
  <c r="AR137" i="14" s="1"/>
  <c r="A137" i="14" s="1"/>
  <c r="U139" i="14"/>
  <c r="AR139" i="14" s="1"/>
  <c r="A139" i="14" s="1"/>
  <c r="U141" i="14"/>
  <c r="AR141" i="14" s="1"/>
  <c r="A141" i="14" s="1"/>
  <c r="U143" i="14"/>
  <c r="AR143" i="14" s="1"/>
  <c r="A143" i="14" s="1"/>
  <c r="AO115" i="14"/>
  <c r="AN115" i="14"/>
  <c r="AM115" i="14"/>
  <c r="AL115" i="14"/>
  <c r="AK115" i="14"/>
  <c r="AJ115" i="14"/>
  <c r="AI115" i="14"/>
  <c r="AH115" i="14"/>
  <c r="AG115" i="14"/>
  <c r="AF115" i="14"/>
  <c r="AE115" i="14"/>
  <c r="AD115" i="14"/>
  <c r="AC115" i="14"/>
  <c r="AB115" i="14"/>
  <c r="AA115" i="14"/>
  <c r="Z115" i="14"/>
  <c r="Y115" i="14"/>
  <c r="X115" i="14"/>
  <c r="W115" i="14"/>
  <c r="V115" i="14"/>
  <c r="U115" i="14"/>
  <c r="AR115" i="14" s="1"/>
  <c r="AO91" i="14"/>
  <c r="AO93" i="14"/>
  <c r="AO95" i="14"/>
  <c r="AO97" i="14"/>
  <c r="AO99" i="14"/>
  <c r="AO101" i="14"/>
  <c r="AO103" i="14"/>
  <c r="AO105" i="14"/>
  <c r="AO107" i="14"/>
  <c r="AO109" i="14"/>
  <c r="AO111" i="14"/>
  <c r="AN91" i="14"/>
  <c r="AN93" i="14"/>
  <c r="AN95" i="14"/>
  <c r="AN97" i="14"/>
  <c r="AN99" i="14"/>
  <c r="AN101" i="14"/>
  <c r="AN103" i="14"/>
  <c r="AN105" i="14"/>
  <c r="AN107" i="14"/>
  <c r="AN109" i="14"/>
  <c r="AN111" i="14"/>
  <c r="AM91" i="14"/>
  <c r="AM93" i="14"/>
  <c r="AM95" i="14"/>
  <c r="AM97" i="14"/>
  <c r="AM99" i="14"/>
  <c r="AM101" i="14"/>
  <c r="AM103" i="14"/>
  <c r="AM105" i="14"/>
  <c r="AM107" i="14"/>
  <c r="AM109" i="14"/>
  <c r="AM111" i="14"/>
  <c r="AL91" i="14"/>
  <c r="AL93" i="14"/>
  <c r="AL95" i="14"/>
  <c r="AL97" i="14"/>
  <c r="AL99" i="14"/>
  <c r="AL101" i="14"/>
  <c r="AL103" i="14"/>
  <c r="AL105" i="14"/>
  <c r="AL107" i="14"/>
  <c r="AL109" i="14"/>
  <c r="AL111" i="14"/>
  <c r="AK91" i="14"/>
  <c r="AK93" i="14"/>
  <c r="AK95" i="14"/>
  <c r="AK97" i="14"/>
  <c r="AK99" i="14"/>
  <c r="AK101" i="14"/>
  <c r="AK103" i="14"/>
  <c r="AK105" i="14"/>
  <c r="AK107" i="14"/>
  <c r="AK109" i="14"/>
  <c r="AK111" i="14"/>
  <c r="AJ91" i="14"/>
  <c r="AJ93" i="14"/>
  <c r="AJ95" i="14"/>
  <c r="AJ97" i="14"/>
  <c r="AJ99" i="14"/>
  <c r="AJ101" i="14"/>
  <c r="AJ103" i="14"/>
  <c r="AJ105" i="14"/>
  <c r="AJ107" i="14"/>
  <c r="AJ109" i="14"/>
  <c r="AJ111" i="14"/>
  <c r="AI91" i="14"/>
  <c r="AI93" i="14"/>
  <c r="AI95" i="14"/>
  <c r="AI97" i="14"/>
  <c r="AI99" i="14"/>
  <c r="AI101" i="14"/>
  <c r="AI103" i="14"/>
  <c r="AI105" i="14"/>
  <c r="AI107" i="14"/>
  <c r="AI109" i="14"/>
  <c r="AI111" i="14"/>
  <c r="AH91" i="14"/>
  <c r="AH93" i="14"/>
  <c r="AH95" i="14"/>
  <c r="AH97" i="14"/>
  <c r="AH99" i="14"/>
  <c r="AH101" i="14"/>
  <c r="AH103" i="14"/>
  <c r="AH105" i="14"/>
  <c r="AH107" i="14"/>
  <c r="AH109" i="14"/>
  <c r="AH111" i="14"/>
  <c r="AG91" i="14"/>
  <c r="AG93" i="14"/>
  <c r="AG95" i="14"/>
  <c r="AG97" i="14"/>
  <c r="AG99" i="14"/>
  <c r="AG101" i="14"/>
  <c r="AG103" i="14"/>
  <c r="AG105" i="14"/>
  <c r="AG107" i="14"/>
  <c r="AG109" i="14"/>
  <c r="AG111" i="14"/>
  <c r="AF91" i="14"/>
  <c r="AF93" i="14"/>
  <c r="AF95" i="14"/>
  <c r="AF97" i="14"/>
  <c r="AF99" i="14"/>
  <c r="AF101" i="14"/>
  <c r="AF103" i="14"/>
  <c r="AF105" i="14"/>
  <c r="AF107" i="14"/>
  <c r="AF109" i="14"/>
  <c r="AF111" i="14"/>
  <c r="AE91" i="14"/>
  <c r="AE93" i="14"/>
  <c r="AE95" i="14"/>
  <c r="AE97" i="14"/>
  <c r="AE99" i="14"/>
  <c r="AE101" i="14"/>
  <c r="AE103" i="14"/>
  <c r="AE105" i="14"/>
  <c r="AE107" i="14"/>
  <c r="AE109" i="14"/>
  <c r="AE111" i="14"/>
  <c r="AD91" i="14"/>
  <c r="AD93" i="14"/>
  <c r="AD95" i="14"/>
  <c r="AD97" i="14"/>
  <c r="AD99" i="14"/>
  <c r="AD101" i="14"/>
  <c r="AD103" i="14"/>
  <c r="AD105" i="14"/>
  <c r="AD107" i="14"/>
  <c r="AD109" i="14"/>
  <c r="AD111" i="14"/>
  <c r="AC91" i="14"/>
  <c r="AC93" i="14"/>
  <c r="AC95" i="14"/>
  <c r="AC97" i="14"/>
  <c r="AC99" i="14"/>
  <c r="AC101" i="14"/>
  <c r="AC103" i="14"/>
  <c r="AC105" i="14"/>
  <c r="AC107" i="14"/>
  <c r="AC109" i="14"/>
  <c r="AC111" i="14"/>
  <c r="AB91" i="14"/>
  <c r="AB93" i="14"/>
  <c r="AB95" i="14"/>
  <c r="AB97" i="14"/>
  <c r="AB99" i="14"/>
  <c r="AB101" i="14"/>
  <c r="AB103" i="14"/>
  <c r="AB105" i="14"/>
  <c r="AB107" i="14"/>
  <c r="AB109" i="14"/>
  <c r="AB111" i="14"/>
  <c r="AA91" i="14"/>
  <c r="AA93" i="14"/>
  <c r="AA95" i="14"/>
  <c r="AA97" i="14"/>
  <c r="AA99" i="14"/>
  <c r="AA101" i="14"/>
  <c r="AA103" i="14"/>
  <c r="AA105" i="14"/>
  <c r="AA107" i="14"/>
  <c r="AA109" i="14"/>
  <c r="AA111" i="14"/>
  <c r="Z91" i="14"/>
  <c r="Z93" i="14"/>
  <c r="Z95" i="14"/>
  <c r="Z97" i="14"/>
  <c r="Z99" i="14"/>
  <c r="Z101" i="14"/>
  <c r="Z103" i="14"/>
  <c r="Z105" i="14"/>
  <c r="Z107" i="14"/>
  <c r="Z109" i="14"/>
  <c r="Z111" i="14"/>
  <c r="Y91" i="14"/>
  <c r="Y93" i="14"/>
  <c r="Y95" i="14"/>
  <c r="Y97" i="14"/>
  <c r="Y99" i="14"/>
  <c r="Y101" i="14"/>
  <c r="Y103" i="14"/>
  <c r="Y105" i="14"/>
  <c r="Y107" i="14"/>
  <c r="Y109" i="14"/>
  <c r="Y111" i="14"/>
  <c r="X91" i="14"/>
  <c r="X93" i="14"/>
  <c r="X95" i="14"/>
  <c r="X97" i="14"/>
  <c r="X99" i="14"/>
  <c r="X101" i="14"/>
  <c r="X103" i="14"/>
  <c r="X105" i="14"/>
  <c r="X107" i="14"/>
  <c r="X109" i="14"/>
  <c r="X111" i="14"/>
  <c r="W91" i="14"/>
  <c r="W93" i="14"/>
  <c r="W95" i="14"/>
  <c r="W97" i="14"/>
  <c r="W99" i="14"/>
  <c r="W101" i="14"/>
  <c r="W103" i="14"/>
  <c r="W105" i="14"/>
  <c r="W107" i="14"/>
  <c r="W109" i="14"/>
  <c r="W111" i="14"/>
  <c r="V91" i="14"/>
  <c r="V93" i="14"/>
  <c r="V95" i="14"/>
  <c r="V97" i="14"/>
  <c r="V99" i="14"/>
  <c r="V101" i="14"/>
  <c r="V103" i="14"/>
  <c r="V105" i="14"/>
  <c r="V107" i="14"/>
  <c r="V109" i="14"/>
  <c r="V111" i="14"/>
  <c r="U91" i="14"/>
  <c r="AR91" i="14" s="1"/>
  <c r="U93" i="14"/>
  <c r="AR93" i="14" s="1"/>
  <c r="U95" i="14"/>
  <c r="AR95" i="14" s="1"/>
  <c r="U97" i="14"/>
  <c r="AR97" i="14" s="1"/>
  <c r="A97" i="14" s="1"/>
  <c r="U99" i="14"/>
  <c r="AR99" i="14" s="1"/>
  <c r="A99" i="14" s="1"/>
  <c r="U101" i="14"/>
  <c r="AR101" i="14" s="1"/>
  <c r="A101" i="14" s="1"/>
  <c r="U103" i="14"/>
  <c r="AR103" i="14" s="1"/>
  <c r="A103" i="14" s="1"/>
  <c r="U105" i="14"/>
  <c r="AR105" i="14" s="1"/>
  <c r="A105" i="14" s="1"/>
  <c r="U107" i="14"/>
  <c r="AR107" i="14" s="1"/>
  <c r="A107" i="14" s="1"/>
  <c r="U109" i="14"/>
  <c r="AR109" i="14" s="1"/>
  <c r="A109" i="14" s="1"/>
  <c r="U111" i="14"/>
  <c r="AR111" i="14" s="1"/>
  <c r="A111" i="14" s="1"/>
  <c r="AO89" i="14"/>
  <c r="AN89" i="14"/>
  <c r="AM89" i="14"/>
  <c r="AL89" i="14"/>
  <c r="AK89" i="14"/>
  <c r="AJ89" i="14"/>
  <c r="AI89" i="14"/>
  <c r="AH89" i="14"/>
  <c r="AG89" i="14"/>
  <c r="AF89" i="14"/>
  <c r="AE89" i="14"/>
  <c r="AD89" i="14"/>
  <c r="AC89" i="14"/>
  <c r="AB89" i="14"/>
  <c r="AA89" i="14"/>
  <c r="Z89" i="14"/>
  <c r="Y89" i="14"/>
  <c r="X89" i="14"/>
  <c r="W89" i="14"/>
  <c r="V89" i="14"/>
  <c r="U89" i="14"/>
  <c r="AR89" i="14" s="1"/>
  <c r="AO59" i="14"/>
  <c r="AO61" i="14"/>
  <c r="AO63" i="14"/>
  <c r="AO65" i="14"/>
  <c r="AO67" i="14"/>
  <c r="AO69" i="14"/>
  <c r="AO71" i="14"/>
  <c r="AO73" i="14"/>
  <c r="AO75" i="14"/>
  <c r="AO77" i="14"/>
  <c r="AO79" i="14"/>
  <c r="AO81" i="14"/>
  <c r="AO83" i="14"/>
  <c r="AO85" i="14"/>
  <c r="AN59" i="14"/>
  <c r="AN61" i="14"/>
  <c r="AN63" i="14"/>
  <c r="AN65" i="14"/>
  <c r="AN67" i="14"/>
  <c r="AN69" i="14"/>
  <c r="AN71" i="14"/>
  <c r="AN73" i="14"/>
  <c r="AN75" i="14"/>
  <c r="AN77" i="14"/>
  <c r="AN79" i="14"/>
  <c r="AN81" i="14"/>
  <c r="AN83" i="14"/>
  <c r="AN85" i="14"/>
  <c r="AM59" i="14"/>
  <c r="AM61" i="14"/>
  <c r="AM63" i="14"/>
  <c r="AM65" i="14"/>
  <c r="AM67" i="14"/>
  <c r="AM69" i="14"/>
  <c r="AM71" i="14"/>
  <c r="AM73" i="14"/>
  <c r="AM75" i="14"/>
  <c r="AM77" i="14"/>
  <c r="AM79" i="14"/>
  <c r="AM81" i="14"/>
  <c r="AM83" i="14"/>
  <c r="AM85" i="14"/>
  <c r="AL59" i="14"/>
  <c r="AL61" i="14"/>
  <c r="AL63" i="14"/>
  <c r="AL65" i="14"/>
  <c r="AL67" i="14"/>
  <c r="AL69" i="14"/>
  <c r="AL71" i="14"/>
  <c r="AL73" i="14"/>
  <c r="AL75" i="14"/>
  <c r="AL77" i="14"/>
  <c r="AL79" i="14"/>
  <c r="AL81" i="14"/>
  <c r="AL83" i="14"/>
  <c r="AL85" i="14"/>
  <c r="AK59" i="14"/>
  <c r="AK61" i="14"/>
  <c r="AK63" i="14"/>
  <c r="AK65" i="14"/>
  <c r="AK67" i="14"/>
  <c r="AK69" i="14"/>
  <c r="AK71" i="14"/>
  <c r="AK73" i="14"/>
  <c r="AK75" i="14"/>
  <c r="AK77" i="14"/>
  <c r="AK79" i="14"/>
  <c r="AK81" i="14"/>
  <c r="AK83" i="14"/>
  <c r="AK85" i="14"/>
  <c r="AJ59" i="14"/>
  <c r="AJ61" i="14"/>
  <c r="AJ63" i="14"/>
  <c r="AJ65" i="14"/>
  <c r="AJ67" i="14"/>
  <c r="AJ69" i="14"/>
  <c r="AJ71" i="14"/>
  <c r="AJ73" i="14"/>
  <c r="AJ75" i="14"/>
  <c r="AJ77" i="14"/>
  <c r="AJ79" i="14"/>
  <c r="AJ81" i="14"/>
  <c r="AJ83" i="14"/>
  <c r="AJ85" i="14"/>
  <c r="AI59" i="14"/>
  <c r="AI61" i="14"/>
  <c r="AI63" i="14"/>
  <c r="AI65" i="14"/>
  <c r="AI67" i="14"/>
  <c r="AI69" i="14"/>
  <c r="AI71" i="14"/>
  <c r="AI73" i="14"/>
  <c r="AI75" i="14"/>
  <c r="AI77" i="14"/>
  <c r="AI79" i="14"/>
  <c r="AI81" i="14"/>
  <c r="AI83" i="14"/>
  <c r="AI85" i="14"/>
  <c r="AH59" i="14"/>
  <c r="AH61" i="14"/>
  <c r="AH63" i="14"/>
  <c r="AH65" i="14"/>
  <c r="AH67" i="14"/>
  <c r="AH69" i="14"/>
  <c r="AH71" i="14"/>
  <c r="AH73" i="14"/>
  <c r="AH75" i="14"/>
  <c r="AH77" i="14"/>
  <c r="AH79" i="14"/>
  <c r="AH81" i="14"/>
  <c r="AH83" i="14"/>
  <c r="AH85" i="14"/>
  <c r="AG59" i="14"/>
  <c r="AG61" i="14"/>
  <c r="AG63" i="14"/>
  <c r="AG65" i="14"/>
  <c r="AG67" i="14"/>
  <c r="AG69" i="14"/>
  <c r="AG71" i="14"/>
  <c r="AG73" i="14"/>
  <c r="AG75" i="14"/>
  <c r="AG77" i="14"/>
  <c r="AG79" i="14"/>
  <c r="AG81" i="14"/>
  <c r="AG83" i="14"/>
  <c r="AG85" i="14"/>
  <c r="AF59" i="14"/>
  <c r="AF61" i="14"/>
  <c r="AF63" i="14"/>
  <c r="AF65" i="14"/>
  <c r="AF67" i="14"/>
  <c r="AF69" i="14"/>
  <c r="AF71" i="14"/>
  <c r="AF73" i="14"/>
  <c r="AF75" i="14"/>
  <c r="AF77" i="14"/>
  <c r="AF79" i="14"/>
  <c r="AF81" i="14"/>
  <c r="AF83" i="14"/>
  <c r="AF85" i="14"/>
  <c r="AE59" i="14"/>
  <c r="AE61" i="14"/>
  <c r="AE63" i="14"/>
  <c r="AE65" i="14"/>
  <c r="AE67" i="14"/>
  <c r="AE69" i="14"/>
  <c r="AE71" i="14"/>
  <c r="AE73" i="14"/>
  <c r="AE75" i="14"/>
  <c r="AE77" i="14"/>
  <c r="AE79" i="14"/>
  <c r="AE81" i="14"/>
  <c r="AE83" i="14"/>
  <c r="AE85" i="14"/>
  <c r="AD59" i="14"/>
  <c r="AD61" i="14"/>
  <c r="AD63" i="14"/>
  <c r="AD65" i="14"/>
  <c r="AD67" i="14"/>
  <c r="AD69" i="14"/>
  <c r="AD71" i="14"/>
  <c r="AD73" i="14"/>
  <c r="AD75" i="14"/>
  <c r="AD77" i="14"/>
  <c r="AD79" i="14"/>
  <c r="AD81" i="14"/>
  <c r="AD83" i="14"/>
  <c r="AD85" i="14"/>
  <c r="AC59" i="14"/>
  <c r="AC61" i="14"/>
  <c r="AC63" i="14"/>
  <c r="AC65" i="14"/>
  <c r="AC67" i="14"/>
  <c r="AC69" i="14"/>
  <c r="AC71" i="14"/>
  <c r="AC73" i="14"/>
  <c r="AC75" i="14"/>
  <c r="AC77" i="14"/>
  <c r="AC79" i="14"/>
  <c r="AC81" i="14"/>
  <c r="AC83" i="14"/>
  <c r="AC85" i="14"/>
  <c r="AB59" i="14"/>
  <c r="AB61" i="14"/>
  <c r="AB63" i="14"/>
  <c r="AB65" i="14"/>
  <c r="AB67" i="14"/>
  <c r="AB69" i="14"/>
  <c r="AB71" i="14"/>
  <c r="AB73" i="14"/>
  <c r="AB75" i="14"/>
  <c r="AB77" i="14"/>
  <c r="AB79" i="14"/>
  <c r="AB81" i="14"/>
  <c r="AB83" i="14"/>
  <c r="AB85" i="14"/>
  <c r="AA59" i="14"/>
  <c r="AA61" i="14"/>
  <c r="AA63" i="14"/>
  <c r="AA65" i="14"/>
  <c r="AA67" i="14"/>
  <c r="AA69" i="14"/>
  <c r="AA71" i="14"/>
  <c r="AA73" i="14"/>
  <c r="AA75" i="14"/>
  <c r="AA77" i="14"/>
  <c r="AA79" i="14"/>
  <c r="AA81" i="14"/>
  <c r="AA83" i="14"/>
  <c r="AA85" i="14"/>
  <c r="Z59" i="14"/>
  <c r="Z61" i="14"/>
  <c r="Z63" i="14"/>
  <c r="Z65" i="14"/>
  <c r="Z67" i="14"/>
  <c r="Z69" i="14"/>
  <c r="Z71" i="14"/>
  <c r="Z73" i="14"/>
  <c r="Z75" i="14"/>
  <c r="Z77" i="14"/>
  <c r="Z79" i="14"/>
  <c r="Z81" i="14"/>
  <c r="Z83" i="14"/>
  <c r="Z85" i="14"/>
  <c r="Y59" i="14"/>
  <c r="Y61" i="14"/>
  <c r="Y63" i="14"/>
  <c r="Y65" i="14"/>
  <c r="Y67" i="14"/>
  <c r="Y69" i="14"/>
  <c r="Y71" i="14"/>
  <c r="Y73" i="14"/>
  <c r="Y75" i="14"/>
  <c r="Y77" i="14"/>
  <c r="Y79" i="14"/>
  <c r="Y81" i="14"/>
  <c r="Y83" i="14"/>
  <c r="Y85" i="14"/>
  <c r="X59" i="14"/>
  <c r="X61" i="14"/>
  <c r="X63" i="14"/>
  <c r="X65" i="14"/>
  <c r="X67" i="14"/>
  <c r="X69" i="14"/>
  <c r="X71" i="14"/>
  <c r="X73" i="14"/>
  <c r="X75" i="14"/>
  <c r="X77" i="14"/>
  <c r="X79" i="14"/>
  <c r="X81" i="14"/>
  <c r="X83" i="14"/>
  <c r="X85" i="14"/>
  <c r="W59" i="14"/>
  <c r="W61" i="14"/>
  <c r="W63" i="14"/>
  <c r="W65" i="14"/>
  <c r="W67" i="14"/>
  <c r="W69" i="14"/>
  <c r="W71" i="14"/>
  <c r="W73" i="14"/>
  <c r="W75" i="14"/>
  <c r="W77" i="14"/>
  <c r="W79" i="14"/>
  <c r="W81" i="14"/>
  <c r="W83" i="14"/>
  <c r="W85" i="14"/>
  <c r="V59" i="14"/>
  <c r="V61" i="14"/>
  <c r="V63" i="14"/>
  <c r="V65" i="14"/>
  <c r="V67" i="14"/>
  <c r="V69" i="14"/>
  <c r="V71" i="14"/>
  <c r="V73" i="14"/>
  <c r="V75" i="14"/>
  <c r="V77" i="14"/>
  <c r="V79" i="14"/>
  <c r="V81" i="14"/>
  <c r="V83" i="14"/>
  <c r="V85" i="14"/>
  <c r="U65" i="14"/>
  <c r="AR65" i="14" s="1"/>
  <c r="U67" i="14"/>
  <c r="AR67" i="14" s="1"/>
  <c r="U69" i="14"/>
  <c r="AR69" i="14" s="1"/>
  <c r="A69" i="14" s="1"/>
  <c r="U71" i="14"/>
  <c r="AR71" i="14" s="1"/>
  <c r="A71" i="14" s="1"/>
  <c r="U73" i="14"/>
  <c r="AR73" i="14" s="1"/>
  <c r="A73" i="14" s="1"/>
  <c r="U75" i="14"/>
  <c r="AR75" i="14" s="1"/>
  <c r="A75" i="14" s="1"/>
  <c r="U77" i="14"/>
  <c r="AR77" i="14" s="1"/>
  <c r="A77" i="14" s="1"/>
  <c r="U79" i="14"/>
  <c r="AR79" i="14" s="1"/>
  <c r="A79" i="14" s="1"/>
  <c r="U81" i="14"/>
  <c r="AR81" i="14" s="1"/>
  <c r="A81" i="14" s="1"/>
  <c r="U83" i="14"/>
  <c r="AR83" i="14" s="1"/>
  <c r="A83" i="14" s="1"/>
  <c r="U85" i="14"/>
  <c r="AR85" i="14" s="1"/>
  <c r="A85" i="14" s="1"/>
  <c r="AO57" i="14"/>
  <c r="AN57" i="14"/>
  <c r="AM57" i="14"/>
  <c r="AL57" i="14"/>
  <c r="AK57" i="14"/>
  <c r="AJ57" i="14"/>
  <c r="AI57" i="14"/>
  <c r="AH57" i="14"/>
  <c r="AG57" i="14"/>
  <c r="AF57" i="14"/>
  <c r="AE57" i="14"/>
  <c r="AD57" i="14"/>
  <c r="AC57" i="14"/>
  <c r="AB57" i="14"/>
  <c r="AA57" i="14"/>
  <c r="Z57" i="14"/>
  <c r="Y57" i="14"/>
  <c r="X57" i="14"/>
  <c r="W57" i="14"/>
  <c r="V57" i="14"/>
  <c r="T127" i="8" l="1"/>
  <c r="AR151" i="14"/>
  <c r="A151" i="14" s="1"/>
  <c r="AR121" i="14"/>
  <c r="A121" i="14" s="1"/>
  <c r="BP63" i="15"/>
  <c r="A63" i="15" s="1"/>
  <c r="BP113" i="15"/>
  <c r="A113" i="15" s="1"/>
  <c r="BP161" i="15"/>
  <c r="A161" i="15" s="1"/>
  <c r="BP169" i="15"/>
  <c r="A169" i="15" s="1"/>
  <c r="BP87" i="15"/>
  <c r="A87" i="15" s="1"/>
  <c r="BP123" i="15"/>
  <c r="A123" i="15" s="1"/>
  <c r="BP139" i="15"/>
  <c r="A139" i="15" s="1"/>
  <c r="BP153" i="15"/>
  <c r="A153" i="15" s="1"/>
  <c r="BP67" i="15"/>
  <c r="A67" i="15" s="1"/>
  <c r="BP75" i="15"/>
  <c r="A75" i="15" s="1"/>
  <c r="BP83" i="15"/>
  <c r="A83" i="15" s="1"/>
  <c r="BP101" i="15"/>
  <c r="A101" i="15" s="1"/>
  <c r="BP109" i="15"/>
  <c r="A109" i="15" s="1"/>
  <c r="BP119" i="15"/>
  <c r="A119" i="15" s="1"/>
  <c r="BP135" i="15"/>
  <c r="A135" i="15" s="1"/>
  <c r="BP143" i="15"/>
  <c r="A143" i="15" s="1"/>
  <c r="BP149" i="15"/>
  <c r="A149" i="15" s="1"/>
  <c r="BP79" i="15"/>
  <c r="A79" i="15" s="1"/>
  <c r="BP97" i="15"/>
  <c r="A97" i="15" s="1"/>
  <c r="BP105" i="15"/>
  <c r="A105" i="15" s="1"/>
  <c r="BP165" i="15"/>
  <c r="A165" i="15" s="1"/>
  <c r="A93" i="15"/>
  <c r="A37" i="15"/>
  <c r="A53" i="15"/>
  <c r="A41" i="15"/>
  <c r="A57" i="15"/>
  <c r="A33" i="15"/>
  <c r="A49" i="15"/>
  <c r="A11" i="15"/>
  <c r="A27" i="15"/>
  <c r="A15" i="15"/>
  <c r="A3" i="15"/>
  <c r="A19" i="15"/>
  <c r="A7" i="15"/>
  <c r="A23" i="15"/>
  <c r="A149" i="14"/>
  <c r="A147" i="14"/>
  <c r="A119" i="14"/>
  <c r="A89" i="14"/>
  <c r="A131" i="15"/>
  <c r="A71" i="15"/>
  <c r="A45" i="15"/>
  <c r="A127" i="15"/>
  <c r="AO37" i="14"/>
  <c r="AO39" i="14"/>
  <c r="AO47" i="14"/>
  <c r="AO49" i="14"/>
  <c r="AO51" i="14"/>
  <c r="AO53" i="14"/>
  <c r="AN37" i="14"/>
  <c r="AN39" i="14"/>
  <c r="AN47" i="14"/>
  <c r="AN49" i="14"/>
  <c r="AN51" i="14"/>
  <c r="AN53" i="14"/>
  <c r="AM37" i="14"/>
  <c r="AM39" i="14"/>
  <c r="AM47" i="14"/>
  <c r="AM49" i="14"/>
  <c r="AM51" i="14"/>
  <c r="AM53" i="14"/>
  <c r="AL37" i="14"/>
  <c r="AL39" i="14"/>
  <c r="AL47" i="14"/>
  <c r="AL49" i="14"/>
  <c r="AL51" i="14"/>
  <c r="AL53" i="14"/>
  <c r="AK37" i="14"/>
  <c r="AK39" i="14"/>
  <c r="AK47" i="14"/>
  <c r="AK49" i="14"/>
  <c r="AK51" i="14"/>
  <c r="AK53" i="14"/>
  <c r="AJ37" i="14"/>
  <c r="AJ39" i="14"/>
  <c r="AJ47" i="14"/>
  <c r="AJ49" i="14"/>
  <c r="AJ51" i="14"/>
  <c r="AJ53" i="14"/>
  <c r="AI37" i="14"/>
  <c r="AI39" i="14"/>
  <c r="AI47" i="14"/>
  <c r="AI49" i="14"/>
  <c r="AI51" i="14"/>
  <c r="AI53" i="14"/>
  <c r="AH37" i="14"/>
  <c r="AH39" i="14"/>
  <c r="AH47" i="14"/>
  <c r="AH49" i="14"/>
  <c r="AH51" i="14"/>
  <c r="AH53" i="14"/>
  <c r="AG37" i="14"/>
  <c r="AG39" i="14"/>
  <c r="AG47" i="14"/>
  <c r="AG49" i="14"/>
  <c r="AG51" i="14"/>
  <c r="AG53" i="14"/>
  <c r="AF37" i="14"/>
  <c r="AF39" i="14"/>
  <c r="AF47" i="14"/>
  <c r="AF49" i="14"/>
  <c r="AF51" i="14"/>
  <c r="AF53" i="14"/>
  <c r="AE37" i="14"/>
  <c r="AE39" i="14"/>
  <c r="AE47" i="14"/>
  <c r="AE49" i="14"/>
  <c r="AE51" i="14"/>
  <c r="AE53" i="14"/>
  <c r="AD37" i="14"/>
  <c r="AD39" i="14"/>
  <c r="AD47" i="14"/>
  <c r="AD49" i="14"/>
  <c r="AD51" i="14"/>
  <c r="AD53" i="14"/>
  <c r="AC37" i="14"/>
  <c r="AC39" i="14"/>
  <c r="AC47" i="14"/>
  <c r="AC49" i="14"/>
  <c r="AC51" i="14"/>
  <c r="AC53" i="14"/>
  <c r="AB37" i="14"/>
  <c r="AB39" i="14"/>
  <c r="AB47" i="14"/>
  <c r="AB49" i="14"/>
  <c r="AB51" i="14"/>
  <c r="AB53" i="14"/>
  <c r="AA37" i="14"/>
  <c r="AA39" i="14"/>
  <c r="AA47" i="14"/>
  <c r="AA49" i="14"/>
  <c r="AA51" i="14"/>
  <c r="AA53" i="14"/>
  <c r="Z37" i="14"/>
  <c r="Z39" i="14"/>
  <c r="Z47" i="14"/>
  <c r="Z49" i="14"/>
  <c r="Z51" i="14"/>
  <c r="Z53" i="14"/>
  <c r="Y37" i="14"/>
  <c r="Y39" i="14"/>
  <c r="Y47" i="14"/>
  <c r="Y49" i="14"/>
  <c r="Y51" i="14"/>
  <c r="Y53" i="14"/>
  <c r="X37" i="14"/>
  <c r="X39" i="14"/>
  <c r="X47" i="14"/>
  <c r="X49" i="14"/>
  <c r="X51" i="14"/>
  <c r="X53" i="14"/>
  <c r="W37" i="14"/>
  <c r="W39" i="14"/>
  <c r="W47" i="14"/>
  <c r="W49" i="14"/>
  <c r="W51" i="14"/>
  <c r="W53" i="14"/>
  <c r="V37" i="14"/>
  <c r="V39" i="14"/>
  <c r="V47" i="14"/>
  <c r="V49" i="14"/>
  <c r="V51" i="14"/>
  <c r="V53" i="14"/>
  <c r="U47" i="14"/>
  <c r="AR47" i="14" s="1"/>
  <c r="U49" i="14"/>
  <c r="U51" i="14"/>
  <c r="AR51" i="14" s="1"/>
  <c r="U53" i="14"/>
  <c r="AO35" i="14"/>
  <c r="AN35" i="14"/>
  <c r="AM35" i="14"/>
  <c r="AL35" i="14"/>
  <c r="AK35" i="14"/>
  <c r="AJ35" i="14"/>
  <c r="AI35" i="14"/>
  <c r="AH35" i="14"/>
  <c r="AG35" i="14"/>
  <c r="AF35" i="14"/>
  <c r="AE35" i="14"/>
  <c r="AD35" i="14"/>
  <c r="AC35" i="14"/>
  <c r="AB35" i="14"/>
  <c r="AA35" i="14"/>
  <c r="Z35" i="14"/>
  <c r="Y35" i="14"/>
  <c r="X35" i="14"/>
  <c r="W35" i="14"/>
  <c r="V35" i="14"/>
  <c r="AE4" i="13"/>
  <c r="AE5" i="13"/>
  <c r="AE6" i="13"/>
  <c r="AE7" i="13"/>
  <c r="AE8" i="13"/>
  <c r="AE9" i="13"/>
  <c r="AE10" i="13"/>
  <c r="AE11" i="13"/>
  <c r="AE12" i="13"/>
  <c r="AE13" i="13"/>
  <c r="AE15" i="13"/>
  <c r="AE16" i="13"/>
  <c r="AE17" i="13"/>
  <c r="AE18" i="13"/>
  <c r="AE19" i="13"/>
  <c r="AE20" i="13"/>
  <c r="AE21" i="13"/>
  <c r="AE22" i="13"/>
  <c r="AE23" i="13"/>
  <c r="AE24" i="13"/>
  <c r="AE25" i="13"/>
  <c r="AE26" i="13"/>
  <c r="AE27" i="13"/>
  <c r="AE29" i="13"/>
  <c r="AE30" i="13"/>
  <c r="AE31" i="13"/>
  <c r="AE32" i="13"/>
  <c r="AE33" i="13"/>
  <c r="AE34" i="13"/>
  <c r="AE35" i="13"/>
  <c r="AE36" i="13"/>
  <c r="AE37" i="13"/>
  <c r="AE38" i="13"/>
  <c r="AE39" i="13"/>
  <c r="AE40" i="13"/>
  <c r="AE41" i="13"/>
  <c r="AE43" i="13"/>
  <c r="AE44" i="13"/>
  <c r="AE45" i="13"/>
  <c r="AE46" i="13"/>
  <c r="AE47" i="13"/>
  <c r="AE48" i="13"/>
  <c r="AE49" i="13"/>
  <c r="AE50" i="13"/>
  <c r="AE51" i="13"/>
  <c r="AE52" i="13"/>
  <c r="AE53" i="13"/>
  <c r="AE54" i="13"/>
  <c r="AE55" i="13"/>
  <c r="AE57" i="13"/>
  <c r="AE58" i="13"/>
  <c r="AE59" i="13"/>
  <c r="AE60" i="13"/>
  <c r="AE61" i="13"/>
  <c r="AE62" i="13"/>
  <c r="AE63" i="13"/>
  <c r="AE64" i="13"/>
  <c r="AE65" i="13"/>
  <c r="AE66" i="13"/>
  <c r="AE67" i="13"/>
  <c r="AE68" i="13"/>
  <c r="AE69" i="13"/>
  <c r="AE71" i="13"/>
  <c r="AE72" i="13"/>
  <c r="AE73" i="13"/>
  <c r="AE74" i="13"/>
  <c r="AE75" i="13"/>
  <c r="AE76" i="13"/>
  <c r="AE77" i="13"/>
  <c r="AE78" i="13"/>
  <c r="AE79" i="13"/>
  <c r="AE80" i="13"/>
  <c r="AE81" i="13"/>
  <c r="AE82" i="13"/>
  <c r="AE3" i="13"/>
  <c r="AO5" i="14"/>
  <c r="AO7" i="14"/>
  <c r="AO9" i="14"/>
  <c r="AO11" i="14"/>
  <c r="AO13" i="14"/>
  <c r="AO15" i="14"/>
  <c r="AO17" i="14"/>
  <c r="AO19" i="14"/>
  <c r="AO21" i="14"/>
  <c r="AO23" i="14"/>
  <c r="AO25" i="14"/>
  <c r="AO27" i="14"/>
  <c r="AO29" i="14"/>
  <c r="AO31" i="14"/>
  <c r="AN5" i="14"/>
  <c r="AN7" i="14"/>
  <c r="AN9" i="14"/>
  <c r="AN11" i="14"/>
  <c r="AN13" i="14"/>
  <c r="AN15" i="14"/>
  <c r="AN17" i="14"/>
  <c r="AN19" i="14"/>
  <c r="AN21" i="14"/>
  <c r="AN23" i="14"/>
  <c r="AN25" i="14"/>
  <c r="AN27" i="14"/>
  <c r="AN29" i="14"/>
  <c r="AN31" i="14"/>
  <c r="AM5" i="14"/>
  <c r="AM7" i="14"/>
  <c r="AM9" i="14"/>
  <c r="AM11" i="14"/>
  <c r="AM13" i="14"/>
  <c r="AM15" i="14"/>
  <c r="AM17" i="14"/>
  <c r="AM19" i="14"/>
  <c r="AM21" i="14"/>
  <c r="AM23" i="14"/>
  <c r="AM25" i="14"/>
  <c r="AM27" i="14"/>
  <c r="AM29" i="14"/>
  <c r="AM31" i="14"/>
  <c r="AL5" i="14"/>
  <c r="AL7" i="14"/>
  <c r="AL9" i="14"/>
  <c r="AL11" i="14"/>
  <c r="AL13" i="14"/>
  <c r="AL15" i="14"/>
  <c r="AL17" i="14"/>
  <c r="AL19" i="14"/>
  <c r="AL21" i="14"/>
  <c r="AL23" i="14"/>
  <c r="AL25" i="14"/>
  <c r="AL27" i="14"/>
  <c r="AL29" i="14"/>
  <c r="AL31" i="14"/>
  <c r="AK5" i="14"/>
  <c r="AK7" i="14"/>
  <c r="AK9" i="14"/>
  <c r="AK11" i="14"/>
  <c r="AK13" i="14"/>
  <c r="AK15" i="14"/>
  <c r="AK17" i="14"/>
  <c r="AK19" i="14"/>
  <c r="AK21" i="14"/>
  <c r="AK23" i="14"/>
  <c r="AK25" i="14"/>
  <c r="AK27" i="14"/>
  <c r="AK29" i="14"/>
  <c r="AK31" i="14"/>
  <c r="AJ5" i="14"/>
  <c r="AJ7" i="14"/>
  <c r="AJ9" i="14"/>
  <c r="AJ11" i="14"/>
  <c r="AJ13" i="14"/>
  <c r="AJ15" i="14"/>
  <c r="AJ17" i="14"/>
  <c r="AJ19" i="14"/>
  <c r="AJ21" i="14"/>
  <c r="AJ23" i="14"/>
  <c r="AJ25" i="14"/>
  <c r="AJ27" i="14"/>
  <c r="AJ29" i="14"/>
  <c r="AJ31" i="14"/>
  <c r="AI5" i="14"/>
  <c r="AI7" i="14"/>
  <c r="AI9" i="14"/>
  <c r="AI11" i="14"/>
  <c r="AI13" i="14"/>
  <c r="AI15" i="14"/>
  <c r="AI17" i="14"/>
  <c r="AI19" i="14"/>
  <c r="AI21" i="14"/>
  <c r="AI23" i="14"/>
  <c r="AI25" i="14"/>
  <c r="AI27" i="14"/>
  <c r="AI29" i="14"/>
  <c r="AI31" i="14"/>
  <c r="AH5" i="14"/>
  <c r="AH7" i="14"/>
  <c r="AH9" i="14"/>
  <c r="AH11" i="14"/>
  <c r="AH13" i="14"/>
  <c r="AH15" i="14"/>
  <c r="AH17" i="14"/>
  <c r="AH19" i="14"/>
  <c r="AH21" i="14"/>
  <c r="AH23" i="14"/>
  <c r="AH25" i="14"/>
  <c r="AH27" i="14"/>
  <c r="AH29" i="14"/>
  <c r="AH31" i="14"/>
  <c r="AG5" i="14"/>
  <c r="AG7" i="14"/>
  <c r="AG9" i="14"/>
  <c r="AG11" i="14"/>
  <c r="AG13" i="14"/>
  <c r="AG15" i="14"/>
  <c r="AG17" i="14"/>
  <c r="AG19" i="14"/>
  <c r="AG21" i="14"/>
  <c r="AG23" i="14"/>
  <c r="AG25" i="14"/>
  <c r="AG27" i="14"/>
  <c r="AG29" i="14"/>
  <c r="AG31" i="14"/>
  <c r="AF5" i="14"/>
  <c r="AF7" i="14"/>
  <c r="AF9" i="14"/>
  <c r="AF11" i="14"/>
  <c r="AF13" i="14"/>
  <c r="AF15" i="14"/>
  <c r="AF17" i="14"/>
  <c r="AF19" i="14"/>
  <c r="AF21" i="14"/>
  <c r="AF23" i="14"/>
  <c r="AF25" i="14"/>
  <c r="AF27" i="14"/>
  <c r="AF29" i="14"/>
  <c r="AF31" i="14"/>
  <c r="AE5" i="14"/>
  <c r="AE7" i="14"/>
  <c r="AE9" i="14"/>
  <c r="AE11" i="14"/>
  <c r="AE13" i="14"/>
  <c r="AE15" i="14"/>
  <c r="AE17" i="14"/>
  <c r="AE19" i="14"/>
  <c r="AE21" i="14"/>
  <c r="AE23" i="14"/>
  <c r="AE25" i="14"/>
  <c r="AE27" i="14"/>
  <c r="AE29" i="14"/>
  <c r="AE31" i="14"/>
  <c r="AD5" i="14"/>
  <c r="AD7" i="14"/>
  <c r="AD9" i="14"/>
  <c r="AD11" i="14"/>
  <c r="AD13" i="14"/>
  <c r="AD15" i="14"/>
  <c r="AD17" i="14"/>
  <c r="AD19" i="14"/>
  <c r="AD21" i="14"/>
  <c r="AD23" i="14"/>
  <c r="AD25" i="14"/>
  <c r="AD27" i="14"/>
  <c r="AD29" i="14"/>
  <c r="AD31" i="14"/>
  <c r="AC5" i="14"/>
  <c r="AC7" i="14"/>
  <c r="AC9" i="14"/>
  <c r="AC11" i="14"/>
  <c r="AC13" i="14"/>
  <c r="AC15" i="14"/>
  <c r="AC17" i="14"/>
  <c r="AC19" i="14"/>
  <c r="AC21" i="14"/>
  <c r="AC23" i="14"/>
  <c r="AC25" i="14"/>
  <c r="AC27" i="14"/>
  <c r="AC29" i="14"/>
  <c r="AC31" i="14"/>
  <c r="AB5" i="14"/>
  <c r="AB7" i="14"/>
  <c r="AB9" i="14"/>
  <c r="AB11" i="14"/>
  <c r="AB13" i="14"/>
  <c r="AB15" i="14"/>
  <c r="AB17" i="14"/>
  <c r="AB19" i="14"/>
  <c r="AB21" i="14"/>
  <c r="AB23" i="14"/>
  <c r="AB25" i="14"/>
  <c r="AB27" i="14"/>
  <c r="AB29" i="14"/>
  <c r="AB31" i="14"/>
  <c r="AA5" i="14"/>
  <c r="AA7" i="14"/>
  <c r="AA9" i="14"/>
  <c r="AA11" i="14"/>
  <c r="AA13" i="14"/>
  <c r="AA15" i="14"/>
  <c r="AA17" i="14"/>
  <c r="AA19" i="14"/>
  <c r="AA21" i="14"/>
  <c r="AA23" i="14"/>
  <c r="AA25" i="14"/>
  <c r="AA27" i="14"/>
  <c r="AA29" i="14"/>
  <c r="AA31" i="14"/>
  <c r="Z7" i="14"/>
  <c r="Z9" i="14"/>
  <c r="Z11" i="14"/>
  <c r="Z13" i="14"/>
  <c r="Z15" i="14"/>
  <c r="Z17" i="14"/>
  <c r="Z19" i="14"/>
  <c r="Z21" i="14"/>
  <c r="Z23" i="14"/>
  <c r="Z25" i="14"/>
  <c r="Z27" i="14"/>
  <c r="Z29" i="14"/>
  <c r="Z31" i="14"/>
  <c r="Y5" i="14"/>
  <c r="Y7" i="14"/>
  <c r="Y9" i="14"/>
  <c r="Y11" i="14"/>
  <c r="Y13" i="14"/>
  <c r="Y15" i="14"/>
  <c r="Y17" i="14"/>
  <c r="Y19" i="14"/>
  <c r="Y21" i="14"/>
  <c r="Y23" i="14"/>
  <c r="Y25" i="14"/>
  <c r="Y27" i="14"/>
  <c r="Y29" i="14"/>
  <c r="Y31" i="14"/>
  <c r="X5" i="14"/>
  <c r="X7" i="14"/>
  <c r="X9" i="14"/>
  <c r="X11" i="14"/>
  <c r="X13" i="14"/>
  <c r="X15" i="14"/>
  <c r="X17" i="14"/>
  <c r="X19" i="14"/>
  <c r="X21" i="14"/>
  <c r="X23" i="14"/>
  <c r="X25" i="14"/>
  <c r="X27" i="14"/>
  <c r="X29" i="14"/>
  <c r="X31" i="14"/>
  <c r="W7" i="14"/>
  <c r="W9" i="14"/>
  <c r="W11" i="14"/>
  <c r="W13" i="14"/>
  <c r="W15" i="14"/>
  <c r="W17" i="14"/>
  <c r="W19" i="14"/>
  <c r="W21" i="14"/>
  <c r="W23" i="14"/>
  <c r="W25" i="14"/>
  <c r="W27" i="14"/>
  <c r="W29" i="14"/>
  <c r="W31" i="14"/>
  <c r="V5" i="14"/>
  <c r="V7" i="14"/>
  <c r="V9" i="14"/>
  <c r="V11" i="14"/>
  <c r="V13" i="14"/>
  <c r="V15" i="14"/>
  <c r="V17" i="14"/>
  <c r="V19" i="14"/>
  <c r="V21" i="14"/>
  <c r="V23" i="14"/>
  <c r="V25" i="14"/>
  <c r="V27" i="14"/>
  <c r="V29" i="14"/>
  <c r="V31" i="14"/>
  <c r="U15" i="14"/>
  <c r="AR15" i="14" s="1"/>
  <c r="A15" i="14" s="1"/>
  <c r="U17" i="14"/>
  <c r="AR17" i="14" s="1"/>
  <c r="A17" i="14" s="1"/>
  <c r="U19" i="14"/>
  <c r="AR19" i="14" s="1"/>
  <c r="A19" i="14" s="1"/>
  <c r="U21" i="14"/>
  <c r="AR21" i="14" s="1"/>
  <c r="A21" i="14" s="1"/>
  <c r="U23" i="14"/>
  <c r="AR23" i="14" s="1"/>
  <c r="A23" i="14" s="1"/>
  <c r="U25" i="14"/>
  <c r="AR25" i="14" s="1"/>
  <c r="A25" i="14" s="1"/>
  <c r="U27" i="14"/>
  <c r="AR27" i="14" s="1"/>
  <c r="A27" i="14" s="1"/>
  <c r="U29" i="14"/>
  <c r="AR29" i="14" s="1"/>
  <c r="A29" i="14" s="1"/>
  <c r="U31" i="14"/>
  <c r="AR31" i="14" s="1"/>
  <c r="A31" i="14" s="1"/>
  <c r="AO3" i="14"/>
  <c r="AN3" i="14"/>
  <c r="AM3" i="14"/>
  <c r="AL3" i="14"/>
  <c r="AK3" i="14"/>
  <c r="AJ3" i="14"/>
  <c r="AI3" i="14"/>
  <c r="AH3" i="14"/>
  <c r="AG3" i="14"/>
  <c r="AF3" i="14"/>
  <c r="AE3" i="14"/>
  <c r="AD3" i="14"/>
  <c r="AC3" i="14"/>
  <c r="AB3" i="14"/>
  <c r="AA3" i="14"/>
  <c r="Z3" i="14"/>
  <c r="Y3" i="14"/>
  <c r="X3" i="14"/>
  <c r="W3" i="14"/>
  <c r="V3" i="14"/>
  <c r="T128" i="8" l="1"/>
  <c r="AR49" i="14"/>
  <c r="A49" i="14" s="1"/>
  <c r="AR53" i="14"/>
  <c r="A53" i="14" s="1"/>
  <c r="F159" i="17"/>
  <c r="E159" i="17"/>
  <c r="Q159" i="17" s="1"/>
  <c r="E165" i="17"/>
  <c r="E163" i="17"/>
  <c r="K163" i="17" s="1"/>
  <c r="B157" i="17"/>
  <c r="C167" i="17"/>
  <c r="D159" i="17"/>
  <c r="B171" i="17"/>
  <c r="C163" i="17"/>
  <c r="D173" i="17"/>
  <c r="D163" i="17"/>
  <c r="D151" i="17"/>
  <c r="E166" i="17"/>
  <c r="F166" i="17" s="1"/>
  <c r="E160" i="17"/>
  <c r="F160" i="17" s="1"/>
  <c r="E152" i="17"/>
  <c r="F152" i="17" s="1"/>
  <c r="E151" i="17"/>
  <c r="G151" i="17" s="1"/>
  <c r="E157" i="17"/>
  <c r="O157" i="17" s="1"/>
  <c r="E155" i="17"/>
  <c r="G155" i="17" s="1"/>
  <c r="C159" i="17"/>
  <c r="D169" i="17"/>
  <c r="B163" i="17"/>
  <c r="C173" i="17"/>
  <c r="D165" i="17"/>
  <c r="D155" i="17"/>
  <c r="B167" i="17"/>
  <c r="E154" i="17"/>
  <c r="F154" i="17" s="1"/>
  <c r="E170" i="17"/>
  <c r="F170" i="17" s="1"/>
  <c r="E164" i="17"/>
  <c r="F164" i="17" s="1"/>
  <c r="F173" i="17"/>
  <c r="E169" i="17"/>
  <c r="I169" i="17" s="1"/>
  <c r="E153" i="17"/>
  <c r="E161" i="17"/>
  <c r="I161" i="17" s="1"/>
  <c r="D161" i="17"/>
  <c r="B173" i="17"/>
  <c r="C165" i="17"/>
  <c r="D157" i="17"/>
  <c r="B169" i="17"/>
  <c r="B159" i="17"/>
  <c r="C169" i="17"/>
  <c r="E158" i="17"/>
  <c r="F158" i="17" s="1"/>
  <c r="E174" i="17"/>
  <c r="F174" i="17" s="1"/>
  <c r="E168" i="17"/>
  <c r="F168" i="17" s="1"/>
  <c r="F155" i="17"/>
  <c r="E167" i="17"/>
  <c r="N167" i="17" s="1"/>
  <c r="E173" i="17"/>
  <c r="O173" i="17" s="1"/>
  <c r="E171" i="17"/>
  <c r="J171" i="17" s="1"/>
  <c r="D153" i="17"/>
  <c r="B165" i="17"/>
  <c r="C157" i="17"/>
  <c r="D167" i="17"/>
  <c r="B161" i="17"/>
  <c r="C171" i="17"/>
  <c r="C161" i="17"/>
  <c r="D171" i="17"/>
  <c r="E162" i="17"/>
  <c r="F162" i="17" s="1"/>
  <c r="E156" i="17"/>
  <c r="F156" i="17" s="1"/>
  <c r="E172" i="17"/>
  <c r="F172" i="17" s="1"/>
  <c r="F153" i="17"/>
  <c r="F169" i="17"/>
  <c r="F163" i="17"/>
  <c r="F165" i="17"/>
  <c r="F161" i="17"/>
  <c r="F157" i="17"/>
  <c r="E172" i="18"/>
  <c r="S172" i="18" s="1"/>
  <c r="E156" i="18"/>
  <c r="K156" i="18" s="1"/>
  <c r="E163" i="18"/>
  <c r="R163" i="18" s="1"/>
  <c r="E170" i="18"/>
  <c r="Q170" i="18" s="1"/>
  <c r="E154" i="18"/>
  <c r="M154" i="18" s="1"/>
  <c r="E161" i="18"/>
  <c r="P161" i="18" s="1"/>
  <c r="B153" i="18"/>
  <c r="C149" i="18"/>
  <c r="C169" i="18"/>
  <c r="C165" i="18"/>
  <c r="D165" i="18"/>
  <c r="E167" i="18"/>
  <c r="K167" i="18" s="1"/>
  <c r="E149" i="18"/>
  <c r="R149" i="18" s="1"/>
  <c r="B161" i="18"/>
  <c r="E168" i="18"/>
  <c r="K168" i="18" s="1"/>
  <c r="E152" i="18"/>
  <c r="K152" i="18" s="1"/>
  <c r="E159" i="18"/>
  <c r="J159" i="18" s="1"/>
  <c r="E166" i="18"/>
  <c r="Q166" i="18" s="1"/>
  <c r="E150" i="18"/>
  <c r="J150" i="18" s="1"/>
  <c r="E157" i="18"/>
  <c r="I157" i="18" s="1"/>
  <c r="C157" i="18"/>
  <c r="C153" i="18"/>
  <c r="B149" i="18"/>
  <c r="D169" i="18"/>
  <c r="D149" i="18"/>
  <c r="E158" i="18"/>
  <c r="M158" i="18" s="1"/>
  <c r="B169" i="18"/>
  <c r="C161" i="18"/>
  <c r="E164" i="18"/>
  <c r="O164" i="18" s="1"/>
  <c r="E171" i="18"/>
  <c r="K171" i="18" s="1"/>
  <c r="E155" i="18"/>
  <c r="N155" i="18" s="1"/>
  <c r="E162" i="18"/>
  <c r="N162" i="18" s="1"/>
  <c r="E169" i="18"/>
  <c r="P169" i="18" s="1"/>
  <c r="E153" i="18"/>
  <c r="I153" i="18" s="1"/>
  <c r="D161" i="18"/>
  <c r="D157" i="18"/>
  <c r="D153" i="18"/>
  <c r="B157" i="18"/>
  <c r="E160" i="18"/>
  <c r="L160" i="18" s="1"/>
  <c r="E151" i="18"/>
  <c r="N151" i="18" s="1"/>
  <c r="E165" i="18"/>
  <c r="I165" i="18" s="1"/>
  <c r="B165" i="18"/>
  <c r="E119" i="18"/>
  <c r="O162" i="18"/>
  <c r="K164" i="18"/>
  <c r="E135" i="18"/>
  <c r="D143" i="18"/>
  <c r="C123" i="18"/>
  <c r="D131" i="18"/>
  <c r="B127" i="18"/>
  <c r="C135" i="18"/>
  <c r="E124" i="18"/>
  <c r="E140" i="18"/>
  <c r="E125" i="18"/>
  <c r="E141" i="18"/>
  <c r="E126" i="18"/>
  <c r="E142" i="18"/>
  <c r="E123" i="18"/>
  <c r="E139" i="18"/>
  <c r="B87" i="18"/>
  <c r="B63" i="18"/>
  <c r="B75" i="18"/>
  <c r="C83" i="18"/>
  <c r="D75" i="18"/>
  <c r="E69" i="18"/>
  <c r="E85" i="18"/>
  <c r="E66" i="18"/>
  <c r="E82" i="18"/>
  <c r="E63" i="18"/>
  <c r="E79" i="18"/>
  <c r="E64" i="18"/>
  <c r="E80" i="18"/>
  <c r="C139" i="18"/>
  <c r="C127" i="18"/>
  <c r="B143" i="18"/>
  <c r="C119" i="18"/>
  <c r="B131" i="18"/>
  <c r="E128" i="18"/>
  <c r="E144" i="18"/>
  <c r="E129" i="18"/>
  <c r="E145" i="18"/>
  <c r="E130" i="18"/>
  <c r="E146" i="18"/>
  <c r="E127" i="18"/>
  <c r="E143" i="18"/>
  <c r="D79" i="18"/>
  <c r="D67" i="18"/>
  <c r="B79" i="18"/>
  <c r="C71" i="18"/>
  <c r="E73" i="18"/>
  <c r="E89" i="18"/>
  <c r="E70" i="18"/>
  <c r="E86" i="18"/>
  <c r="E67" i="18"/>
  <c r="E83" i="18"/>
  <c r="E68" i="18"/>
  <c r="E84" i="18"/>
  <c r="B135" i="18"/>
  <c r="C143" i="18"/>
  <c r="B123" i="18"/>
  <c r="D135" i="18"/>
  <c r="D123" i="18"/>
  <c r="E132" i="18"/>
  <c r="E133" i="18"/>
  <c r="E134" i="18"/>
  <c r="E131" i="18"/>
  <c r="C75" i="18"/>
  <c r="D83" i="18"/>
  <c r="C63" i="18"/>
  <c r="D71" i="18"/>
  <c r="C87" i="18"/>
  <c r="B67" i="18"/>
  <c r="E77" i="18"/>
  <c r="E74" i="18"/>
  <c r="E90" i="18"/>
  <c r="E71" i="18"/>
  <c r="E87" i="18"/>
  <c r="E72" i="18"/>
  <c r="E88" i="18"/>
  <c r="D119" i="18"/>
  <c r="D127" i="18"/>
  <c r="B139" i="18"/>
  <c r="B119" i="18"/>
  <c r="C131" i="18"/>
  <c r="D139" i="18"/>
  <c r="E120" i="18"/>
  <c r="E136" i="18"/>
  <c r="E121" i="18"/>
  <c r="E137" i="18"/>
  <c r="E122" i="18"/>
  <c r="E138" i="18"/>
  <c r="E114" i="18"/>
  <c r="E110" i="18"/>
  <c r="E106" i="18"/>
  <c r="E102" i="18"/>
  <c r="E98" i="18"/>
  <c r="E94" i="18"/>
  <c r="E113" i="18"/>
  <c r="E109" i="18"/>
  <c r="E105" i="18"/>
  <c r="E101" i="18"/>
  <c r="E97" i="18"/>
  <c r="E93" i="18"/>
  <c r="E116" i="18"/>
  <c r="E112" i="18"/>
  <c r="E108" i="18"/>
  <c r="E104" i="18"/>
  <c r="E100" i="18"/>
  <c r="E96" i="18"/>
  <c r="E115" i="18"/>
  <c r="E111" i="18"/>
  <c r="E107" i="18"/>
  <c r="E103" i="18"/>
  <c r="E99" i="18"/>
  <c r="E95" i="18"/>
  <c r="D97" i="18"/>
  <c r="B105" i="18"/>
  <c r="C109" i="18"/>
  <c r="D113" i="18"/>
  <c r="B101" i="18"/>
  <c r="C105" i="18"/>
  <c r="D109" i="18"/>
  <c r="D93" i="18"/>
  <c r="B97" i="18"/>
  <c r="C101" i="18"/>
  <c r="D105" i="18"/>
  <c r="B113" i="18"/>
  <c r="C93" i="18"/>
  <c r="C97" i="18"/>
  <c r="D101" i="18"/>
  <c r="B109" i="18"/>
  <c r="C113" i="18"/>
  <c r="B93" i="18"/>
  <c r="B71" i="18"/>
  <c r="C79" i="18"/>
  <c r="D87" i="18"/>
  <c r="C67" i="18"/>
  <c r="B83" i="18"/>
  <c r="E65" i="18"/>
  <c r="E81" i="18"/>
  <c r="D63" i="18"/>
  <c r="E78" i="18"/>
  <c r="E75" i="18"/>
  <c r="E76" i="18"/>
  <c r="D57" i="18"/>
  <c r="E58" i="18"/>
  <c r="E54" i="18"/>
  <c r="E50" i="18"/>
  <c r="E46" i="18"/>
  <c r="E42" i="18"/>
  <c r="E38" i="18"/>
  <c r="E36" i="18"/>
  <c r="B41" i="18"/>
  <c r="C45" i="18"/>
  <c r="D49" i="18"/>
  <c r="B57" i="18"/>
  <c r="B33" i="18"/>
  <c r="E57" i="18"/>
  <c r="E53" i="18"/>
  <c r="E49" i="18"/>
  <c r="E45" i="18"/>
  <c r="E41" i="18"/>
  <c r="E37" i="18"/>
  <c r="E35" i="18"/>
  <c r="B37" i="18"/>
  <c r="C41" i="18"/>
  <c r="D45" i="18"/>
  <c r="B53" i="18"/>
  <c r="C57" i="18"/>
  <c r="E60" i="18"/>
  <c r="E56" i="18"/>
  <c r="E52" i="18"/>
  <c r="E48" i="18"/>
  <c r="E44" i="18"/>
  <c r="E40" i="18"/>
  <c r="E34" i="18"/>
  <c r="C37" i="18"/>
  <c r="D41" i="18"/>
  <c r="B49" i="18"/>
  <c r="C53" i="18"/>
  <c r="D33" i="18"/>
  <c r="B45" i="18"/>
  <c r="D53" i="18"/>
  <c r="E59" i="18"/>
  <c r="E55" i="18"/>
  <c r="E51" i="18"/>
  <c r="E47" i="18"/>
  <c r="E43" i="18"/>
  <c r="E39" i="18"/>
  <c r="E33" i="18"/>
  <c r="D37" i="18"/>
  <c r="C49" i="18"/>
  <c r="C33" i="18"/>
  <c r="E28" i="18"/>
  <c r="E24" i="18"/>
  <c r="E20" i="18"/>
  <c r="E16" i="18"/>
  <c r="E12" i="18"/>
  <c r="E8" i="18"/>
  <c r="E4" i="18"/>
  <c r="D15" i="18"/>
  <c r="C7" i="18"/>
  <c r="C23" i="18"/>
  <c r="B19" i="18"/>
  <c r="E27" i="18"/>
  <c r="E23" i="18"/>
  <c r="E19" i="18"/>
  <c r="E15" i="18"/>
  <c r="E11" i="18"/>
  <c r="E7" i="18"/>
  <c r="E3" i="18"/>
  <c r="D19" i="18"/>
  <c r="C11" i="18"/>
  <c r="B7" i="18"/>
  <c r="B23" i="18"/>
  <c r="B3" i="18"/>
  <c r="E30" i="18"/>
  <c r="E26" i="18"/>
  <c r="E22" i="18"/>
  <c r="E18" i="18"/>
  <c r="E14" i="18"/>
  <c r="E10" i="18"/>
  <c r="E6" i="18"/>
  <c r="D3" i="18"/>
  <c r="D7" i="18"/>
  <c r="D23" i="18"/>
  <c r="C15" i="18"/>
  <c r="B11" i="18"/>
  <c r="E29" i="18"/>
  <c r="E25" i="18"/>
  <c r="E21" i="18"/>
  <c r="E17" i="18"/>
  <c r="E13" i="18"/>
  <c r="E9" i="18"/>
  <c r="E5" i="18"/>
  <c r="D11" i="18"/>
  <c r="D27" i="18"/>
  <c r="C19" i="18"/>
  <c r="B15" i="18"/>
  <c r="C3" i="18"/>
  <c r="B27" i="18"/>
  <c r="C27" i="18"/>
  <c r="F151" i="17"/>
  <c r="F171" i="17"/>
  <c r="F167" i="17"/>
  <c r="A115" i="14"/>
  <c r="A117" i="14"/>
  <c r="A93" i="14"/>
  <c r="A91" i="14"/>
  <c r="A95" i="14"/>
  <c r="R161" i="17"/>
  <c r="S161" i="17"/>
  <c r="J161" i="17"/>
  <c r="G161" i="17"/>
  <c r="K161" i="17"/>
  <c r="H161" i="17"/>
  <c r="I153" i="17"/>
  <c r="J153" i="17"/>
  <c r="P153" i="17"/>
  <c r="S153" i="17"/>
  <c r="H153" i="17"/>
  <c r="L153" i="17"/>
  <c r="O153" i="17"/>
  <c r="R153" i="17"/>
  <c r="Q153" i="17"/>
  <c r="K153" i="17"/>
  <c r="N153" i="17"/>
  <c r="G153" i="17"/>
  <c r="M153" i="17"/>
  <c r="P157" i="17"/>
  <c r="G157" i="17"/>
  <c r="Q157" i="17"/>
  <c r="R151" i="17"/>
  <c r="P151" i="17"/>
  <c r="H151" i="17"/>
  <c r="I151" i="17"/>
  <c r="Q151" i="17"/>
  <c r="S151" i="17"/>
  <c r="N151" i="17"/>
  <c r="H163" i="17"/>
  <c r="I163" i="17"/>
  <c r="O163" i="17"/>
  <c r="J163" i="17"/>
  <c r="M163" i="17"/>
  <c r="G163" i="17"/>
  <c r="I165" i="17"/>
  <c r="G165" i="17"/>
  <c r="O165" i="17"/>
  <c r="N165" i="17"/>
  <c r="K165" i="17"/>
  <c r="J165" i="17"/>
  <c r="P165" i="17"/>
  <c r="H165" i="17"/>
  <c r="Q165" i="17"/>
  <c r="L165" i="17"/>
  <c r="S165" i="17"/>
  <c r="R165" i="17"/>
  <c r="M165" i="17"/>
  <c r="P173" i="17"/>
  <c r="K173" i="17"/>
  <c r="G173" i="17"/>
  <c r="K167" i="17"/>
  <c r="S167" i="17"/>
  <c r="J167" i="17"/>
  <c r="O167" i="17"/>
  <c r="I167" i="17"/>
  <c r="R167" i="17"/>
  <c r="H167" i="17"/>
  <c r="P152" i="17"/>
  <c r="Q152" i="17"/>
  <c r="J152" i="17"/>
  <c r="N152" i="17"/>
  <c r="K152" i="17"/>
  <c r="I152" i="17"/>
  <c r="R152" i="17"/>
  <c r="O152" i="17"/>
  <c r="L152" i="17"/>
  <c r="H152" i="17"/>
  <c r="M152" i="17"/>
  <c r="S152" i="17"/>
  <c r="L166" i="17"/>
  <c r="Q166" i="17"/>
  <c r="O166" i="17"/>
  <c r="M172" i="17"/>
  <c r="H172" i="17"/>
  <c r="O172" i="17"/>
  <c r="P156" i="17"/>
  <c r="H156" i="17"/>
  <c r="L156" i="17"/>
  <c r="O156" i="17"/>
  <c r="M156" i="17"/>
  <c r="R156" i="17"/>
  <c r="I162" i="17"/>
  <c r="O162" i="17"/>
  <c r="R162" i="17"/>
  <c r="H162" i="17"/>
  <c r="K162" i="17"/>
  <c r="N162" i="17"/>
  <c r="P162" i="17"/>
  <c r="J162" i="17"/>
  <c r="Q162" i="17"/>
  <c r="L162" i="17"/>
  <c r="S162" i="17"/>
  <c r="M162" i="17"/>
  <c r="O174" i="17"/>
  <c r="L174" i="17"/>
  <c r="S174" i="17"/>
  <c r="J158" i="17"/>
  <c r="Q158" i="17"/>
  <c r="P158" i="17"/>
  <c r="O158" i="17"/>
  <c r="I158" i="17"/>
  <c r="L158" i="17"/>
  <c r="R164" i="17"/>
  <c r="I164" i="17"/>
  <c r="N164" i="17"/>
  <c r="L164" i="17"/>
  <c r="H164" i="17"/>
  <c r="K164" i="17"/>
  <c r="I170" i="17"/>
  <c r="L170" i="17"/>
  <c r="S170" i="17"/>
  <c r="M170" i="17"/>
  <c r="O170" i="17"/>
  <c r="R170" i="17"/>
  <c r="K170" i="17"/>
  <c r="N170" i="17"/>
  <c r="P170" i="17"/>
  <c r="J170" i="17"/>
  <c r="H170" i="17"/>
  <c r="Q170" i="17"/>
  <c r="AD4" i="13"/>
  <c r="AD5" i="13"/>
  <c r="AD6" i="13"/>
  <c r="AD7" i="13"/>
  <c r="AD8" i="13"/>
  <c r="AD9" i="13"/>
  <c r="AD10" i="13"/>
  <c r="AD11" i="13"/>
  <c r="AD12" i="13"/>
  <c r="AD13" i="13"/>
  <c r="AD15" i="13"/>
  <c r="AD16" i="13"/>
  <c r="AD17" i="13"/>
  <c r="AD18" i="13"/>
  <c r="AD19" i="13"/>
  <c r="AD20" i="13"/>
  <c r="AD21" i="13"/>
  <c r="AD22" i="13"/>
  <c r="AD23" i="13"/>
  <c r="AD24" i="13"/>
  <c r="AD25" i="13"/>
  <c r="AD26" i="13"/>
  <c r="AD27" i="13"/>
  <c r="AD29" i="13"/>
  <c r="AD30" i="13"/>
  <c r="AD31" i="13"/>
  <c r="AD32" i="13"/>
  <c r="AD33" i="13"/>
  <c r="AD34" i="13"/>
  <c r="AD35" i="13"/>
  <c r="AD36" i="13"/>
  <c r="AD37" i="13"/>
  <c r="AD38" i="13"/>
  <c r="AD39" i="13"/>
  <c r="AD40" i="13"/>
  <c r="AD41" i="13"/>
  <c r="AD43" i="13"/>
  <c r="AD44" i="13"/>
  <c r="AD45" i="13"/>
  <c r="AD46" i="13"/>
  <c r="AD47" i="13"/>
  <c r="AD48" i="13"/>
  <c r="AD49" i="13"/>
  <c r="AD50" i="13"/>
  <c r="AD51" i="13"/>
  <c r="AD52" i="13"/>
  <c r="AD53" i="13"/>
  <c r="AD54" i="13"/>
  <c r="AD55" i="13"/>
  <c r="AD57" i="13"/>
  <c r="AD58" i="13"/>
  <c r="AD59" i="13"/>
  <c r="AD60" i="13"/>
  <c r="AD61" i="13"/>
  <c r="AD62" i="13"/>
  <c r="AD63" i="13"/>
  <c r="AD64" i="13"/>
  <c r="AD65" i="13"/>
  <c r="AD66" i="13"/>
  <c r="AD67" i="13"/>
  <c r="AD68" i="13"/>
  <c r="AD69" i="13"/>
  <c r="AD71" i="13"/>
  <c r="AD72" i="13"/>
  <c r="AD73" i="13"/>
  <c r="AD74" i="13"/>
  <c r="AD75" i="13"/>
  <c r="AD76" i="13"/>
  <c r="AD77" i="13"/>
  <c r="AD78" i="13"/>
  <c r="AD79" i="13"/>
  <c r="AD80" i="13"/>
  <c r="AD81" i="13"/>
  <c r="AD82" i="13"/>
  <c r="AC4" i="13"/>
  <c r="AC5" i="13"/>
  <c r="AC6" i="13"/>
  <c r="AC7" i="13"/>
  <c r="AC8" i="13"/>
  <c r="AC9" i="13"/>
  <c r="AC10" i="13"/>
  <c r="AC11" i="13"/>
  <c r="AC12" i="13"/>
  <c r="AC13" i="13"/>
  <c r="AC15" i="13"/>
  <c r="AC16" i="13"/>
  <c r="AC17" i="13"/>
  <c r="AC18" i="13"/>
  <c r="AC19" i="13"/>
  <c r="AC20" i="13"/>
  <c r="AC21" i="13"/>
  <c r="AC22" i="13"/>
  <c r="AC23" i="13"/>
  <c r="AC24" i="13"/>
  <c r="AC25" i="13"/>
  <c r="AC26" i="13"/>
  <c r="AC27" i="13"/>
  <c r="AC29" i="13"/>
  <c r="AC30" i="13"/>
  <c r="AC31" i="13"/>
  <c r="AC32" i="13"/>
  <c r="AC33" i="13"/>
  <c r="AC34" i="13"/>
  <c r="AC35" i="13"/>
  <c r="AC36" i="13"/>
  <c r="AC37" i="13"/>
  <c r="AC38" i="13"/>
  <c r="AC39" i="13"/>
  <c r="AC40" i="13"/>
  <c r="AC41" i="13"/>
  <c r="AC43" i="13"/>
  <c r="AC44" i="13"/>
  <c r="AC45" i="13"/>
  <c r="AC46" i="13"/>
  <c r="AC47" i="13"/>
  <c r="AC48" i="13"/>
  <c r="AC49" i="13"/>
  <c r="AC50" i="13"/>
  <c r="AC51" i="13"/>
  <c r="AC52" i="13"/>
  <c r="AC53" i="13"/>
  <c r="AC54" i="13"/>
  <c r="AC55" i="13"/>
  <c r="AC57" i="13"/>
  <c r="AC58" i="13"/>
  <c r="AC59" i="13"/>
  <c r="AC60" i="13"/>
  <c r="AC61" i="13"/>
  <c r="AC62" i="13"/>
  <c r="AC63" i="13"/>
  <c r="AC64" i="13"/>
  <c r="AC65" i="13"/>
  <c r="AC66" i="13"/>
  <c r="AC67" i="13"/>
  <c r="AC68" i="13"/>
  <c r="AC69" i="13"/>
  <c r="AC71" i="13"/>
  <c r="AC72" i="13"/>
  <c r="AC73" i="13"/>
  <c r="AC74" i="13"/>
  <c r="AC75" i="13"/>
  <c r="AC76" i="13"/>
  <c r="AC77" i="13"/>
  <c r="AC78" i="13"/>
  <c r="AC79" i="13"/>
  <c r="AC80" i="13"/>
  <c r="AC81" i="13"/>
  <c r="AC82" i="13"/>
  <c r="AB4" i="13"/>
  <c r="AB5" i="13"/>
  <c r="AB6" i="13"/>
  <c r="AB7" i="13"/>
  <c r="AB8" i="13"/>
  <c r="AB9" i="13"/>
  <c r="AB10" i="13"/>
  <c r="AB11" i="13"/>
  <c r="AB12" i="13"/>
  <c r="AB13" i="13"/>
  <c r="AB15" i="13"/>
  <c r="AB16" i="13"/>
  <c r="AB17" i="13"/>
  <c r="AB18" i="13"/>
  <c r="AB19" i="13"/>
  <c r="AB20" i="13"/>
  <c r="AB21" i="13"/>
  <c r="AB22" i="13"/>
  <c r="AB23" i="13"/>
  <c r="AB24" i="13"/>
  <c r="AB25" i="13"/>
  <c r="AB26" i="13"/>
  <c r="AB27" i="13"/>
  <c r="AB29" i="13"/>
  <c r="AB30" i="13"/>
  <c r="AB31" i="13"/>
  <c r="AB32" i="13"/>
  <c r="AB33" i="13"/>
  <c r="AB34" i="13"/>
  <c r="AB35" i="13"/>
  <c r="AB36" i="13"/>
  <c r="AB37" i="13"/>
  <c r="AB38" i="13"/>
  <c r="AB39" i="13"/>
  <c r="AB40" i="13"/>
  <c r="AB41" i="13"/>
  <c r="AB43" i="13"/>
  <c r="AB44" i="13"/>
  <c r="AB45" i="13"/>
  <c r="AB46" i="13"/>
  <c r="AB47" i="13"/>
  <c r="AB48" i="13"/>
  <c r="AB49" i="13"/>
  <c r="AB50" i="13"/>
  <c r="AB51" i="13"/>
  <c r="AB52" i="13"/>
  <c r="AB53" i="13"/>
  <c r="AB54" i="13"/>
  <c r="AB55" i="13"/>
  <c r="AB57" i="13"/>
  <c r="AB58" i="13"/>
  <c r="AB59" i="13"/>
  <c r="AB60" i="13"/>
  <c r="AB61" i="13"/>
  <c r="AB62" i="13"/>
  <c r="AB63" i="13"/>
  <c r="AB64" i="13"/>
  <c r="AB65" i="13"/>
  <c r="AB66" i="13"/>
  <c r="AB67" i="13"/>
  <c r="AB68" i="13"/>
  <c r="AB69" i="13"/>
  <c r="AB71" i="13"/>
  <c r="AB72" i="13"/>
  <c r="AB73" i="13"/>
  <c r="AB74" i="13"/>
  <c r="AB75" i="13"/>
  <c r="AB76" i="13"/>
  <c r="AB77" i="13"/>
  <c r="AB78" i="13"/>
  <c r="AB79" i="13"/>
  <c r="AB80" i="13"/>
  <c r="AB81" i="13"/>
  <c r="AB82" i="13"/>
  <c r="AA4" i="13"/>
  <c r="AA5" i="13"/>
  <c r="AA6" i="13"/>
  <c r="AA7" i="13"/>
  <c r="AA8" i="13"/>
  <c r="AA9" i="13"/>
  <c r="AA10" i="13"/>
  <c r="AA11" i="13"/>
  <c r="AA12" i="13"/>
  <c r="AA13" i="13"/>
  <c r="AA15" i="13"/>
  <c r="AA16" i="13"/>
  <c r="AA17" i="13"/>
  <c r="AA18" i="13"/>
  <c r="AA19" i="13"/>
  <c r="AA20" i="13"/>
  <c r="AA21" i="13"/>
  <c r="AA22" i="13"/>
  <c r="AA23" i="13"/>
  <c r="AA24" i="13"/>
  <c r="AA25" i="13"/>
  <c r="AA26" i="13"/>
  <c r="AA27" i="13"/>
  <c r="AA29" i="13"/>
  <c r="AA30" i="13"/>
  <c r="AA31" i="13"/>
  <c r="AA32" i="13"/>
  <c r="AA33" i="13"/>
  <c r="AA34" i="13"/>
  <c r="AA35" i="13"/>
  <c r="AA36" i="13"/>
  <c r="AA37" i="13"/>
  <c r="AA38" i="13"/>
  <c r="AA39" i="13"/>
  <c r="AA40" i="13"/>
  <c r="AA41" i="13"/>
  <c r="AA43" i="13"/>
  <c r="AA44" i="13"/>
  <c r="AA45" i="13"/>
  <c r="AA46" i="13"/>
  <c r="AA47" i="13"/>
  <c r="AA48" i="13"/>
  <c r="AA49" i="13"/>
  <c r="AA50" i="13"/>
  <c r="AA51" i="13"/>
  <c r="AA52" i="13"/>
  <c r="AA53" i="13"/>
  <c r="AA54" i="13"/>
  <c r="AA55" i="13"/>
  <c r="AA57" i="13"/>
  <c r="AA58" i="13"/>
  <c r="AA59" i="13"/>
  <c r="AA60" i="13"/>
  <c r="AA61" i="13"/>
  <c r="AA62" i="13"/>
  <c r="AA63" i="13"/>
  <c r="AA64" i="13"/>
  <c r="AA65" i="13"/>
  <c r="AA66" i="13"/>
  <c r="AA67" i="13"/>
  <c r="AA68" i="13"/>
  <c r="AA69" i="13"/>
  <c r="AA71" i="13"/>
  <c r="AA72" i="13"/>
  <c r="AA73" i="13"/>
  <c r="AA74" i="13"/>
  <c r="AA75" i="13"/>
  <c r="AA76" i="13"/>
  <c r="AA77" i="13"/>
  <c r="AA78" i="13"/>
  <c r="AA79" i="13"/>
  <c r="AA80" i="13"/>
  <c r="AA81" i="13"/>
  <c r="AA82" i="13"/>
  <c r="Z4" i="13"/>
  <c r="Z5" i="13"/>
  <c r="Z6" i="13"/>
  <c r="Z7" i="13"/>
  <c r="Z8" i="13"/>
  <c r="Z9" i="13"/>
  <c r="Z10" i="13"/>
  <c r="Z11" i="13"/>
  <c r="Z12" i="13"/>
  <c r="Z13" i="13"/>
  <c r="Z15" i="13"/>
  <c r="Z16" i="13"/>
  <c r="Z17" i="13"/>
  <c r="Z18" i="13"/>
  <c r="Z19" i="13"/>
  <c r="Z20" i="13"/>
  <c r="Z21" i="13"/>
  <c r="Z22" i="13"/>
  <c r="Z23" i="13"/>
  <c r="Z24" i="13"/>
  <c r="Z25" i="13"/>
  <c r="Z26" i="13"/>
  <c r="Z27" i="13"/>
  <c r="Z29" i="13"/>
  <c r="Z30" i="13"/>
  <c r="Z31" i="13"/>
  <c r="Z32" i="13"/>
  <c r="Z33" i="13"/>
  <c r="Z34" i="13"/>
  <c r="Z35" i="13"/>
  <c r="Z36" i="13"/>
  <c r="Z37" i="13"/>
  <c r="Z38" i="13"/>
  <c r="Z39" i="13"/>
  <c r="Z40" i="13"/>
  <c r="Z41" i="13"/>
  <c r="Z43" i="13"/>
  <c r="Z44" i="13"/>
  <c r="Z45" i="13"/>
  <c r="Z46" i="13"/>
  <c r="Z47" i="13"/>
  <c r="Z48" i="13"/>
  <c r="Z49" i="13"/>
  <c r="Z50" i="13"/>
  <c r="Z51" i="13"/>
  <c r="Z52" i="13"/>
  <c r="Z53" i="13"/>
  <c r="Z54" i="13"/>
  <c r="Z55" i="13"/>
  <c r="Z57" i="13"/>
  <c r="Z58" i="13"/>
  <c r="Z59" i="13"/>
  <c r="Z60" i="13"/>
  <c r="Z61" i="13"/>
  <c r="Z62" i="13"/>
  <c r="Z63" i="13"/>
  <c r="Z64" i="13"/>
  <c r="Z65" i="13"/>
  <c r="Z66" i="13"/>
  <c r="Z67" i="13"/>
  <c r="Z68" i="13"/>
  <c r="Z69" i="13"/>
  <c r="Z71" i="13"/>
  <c r="Z72" i="13"/>
  <c r="Z73" i="13"/>
  <c r="Z74" i="13"/>
  <c r="Z75" i="13"/>
  <c r="Z76" i="13"/>
  <c r="Z77" i="13"/>
  <c r="Z78" i="13"/>
  <c r="Z79" i="13"/>
  <c r="Z80" i="13"/>
  <c r="Z81" i="13"/>
  <c r="Z82" i="13"/>
  <c r="Y4" i="13"/>
  <c r="Y5" i="13"/>
  <c r="Y6" i="13"/>
  <c r="Y7" i="13"/>
  <c r="Y8" i="13"/>
  <c r="Y9" i="13"/>
  <c r="Y10" i="13"/>
  <c r="Y11" i="13"/>
  <c r="Y12" i="13"/>
  <c r="Y13" i="13"/>
  <c r="Y15" i="13"/>
  <c r="Y16" i="13"/>
  <c r="Y17" i="13"/>
  <c r="Y18" i="13"/>
  <c r="Y19" i="13"/>
  <c r="Y20" i="13"/>
  <c r="Y21" i="13"/>
  <c r="Y22" i="13"/>
  <c r="Y23" i="13"/>
  <c r="Y24" i="13"/>
  <c r="Y25" i="13"/>
  <c r="Y26" i="13"/>
  <c r="Y27" i="13"/>
  <c r="Y29" i="13"/>
  <c r="Y30" i="13"/>
  <c r="Y31" i="13"/>
  <c r="Y32" i="13"/>
  <c r="Y33" i="13"/>
  <c r="Y34" i="13"/>
  <c r="Y35" i="13"/>
  <c r="Y36" i="13"/>
  <c r="Y37" i="13"/>
  <c r="Y38" i="13"/>
  <c r="Y39" i="13"/>
  <c r="Y40" i="13"/>
  <c r="Y41" i="13"/>
  <c r="Y43" i="13"/>
  <c r="Y44" i="13"/>
  <c r="Y45" i="13"/>
  <c r="Y46" i="13"/>
  <c r="Y47" i="13"/>
  <c r="Y48" i="13"/>
  <c r="Y49" i="13"/>
  <c r="Y50" i="13"/>
  <c r="Y51" i="13"/>
  <c r="Y52" i="13"/>
  <c r="Y53" i="13"/>
  <c r="Y54" i="13"/>
  <c r="Y55" i="13"/>
  <c r="Y57" i="13"/>
  <c r="Y58" i="13"/>
  <c r="Y59" i="13"/>
  <c r="Y60" i="13"/>
  <c r="Y61" i="13"/>
  <c r="Y62" i="13"/>
  <c r="Y63" i="13"/>
  <c r="Y64" i="13"/>
  <c r="Y65" i="13"/>
  <c r="Y66" i="13"/>
  <c r="Y67" i="13"/>
  <c r="Y68" i="13"/>
  <c r="Y69" i="13"/>
  <c r="Y71" i="13"/>
  <c r="Y72" i="13"/>
  <c r="Y73" i="13"/>
  <c r="Y74" i="13"/>
  <c r="Y75" i="13"/>
  <c r="Y76" i="13"/>
  <c r="Y77" i="13"/>
  <c r="Y78" i="13"/>
  <c r="Y79" i="13"/>
  <c r="Y80" i="13"/>
  <c r="Y81" i="13"/>
  <c r="Y82" i="13"/>
  <c r="X4" i="13"/>
  <c r="X5" i="13"/>
  <c r="X6" i="13"/>
  <c r="X7" i="13"/>
  <c r="X8" i="13"/>
  <c r="X9" i="13"/>
  <c r="X10" i="13"/>
  <c r="X11" i="13"/>
  <c r="X12" i="13"/>
  <c r="X13" i="13"/>
  <c r="X15" i="13"/>
  <c r="X16" i="13"/>
  <c r="X17" i="13"/>
  <c r="X18" i="13"/>
  <c r="X19" i="13"/>
  <c r="X20" i="13"/>
  <c r="X21" i="13"/>
  <c r="X22" i="13"/>
  <c r="X23" i="13"/>
  <c r="X24" i="13"/>
  <c r="X25" i="13"/>
  <c r="X26" i="13"/>
  <c r="X27" i="13"/>
  <c r="X29" i="13"/>
  <c r="X30" i="13"/>
  <c r="X31" i="13"/>
  <c r="X32" i="13"/>
  <c r="X33" i="13"/>
  <c r="X34" i="13"/>
  <c r="X35" i="13"/>
  <c r="X36" i="13"/>
  <c r="X37" i="13"/>
  <c r="X38" i="13"/>
  <c r="X39" i="13"/>
  <c r="X40" i="13"/>
  <c r="X41" i="13"/>
  <c r="X43" i="13"/>
  <c r="X44" i="13"/>
  <c r="X45" i="13"/>
  <c r="X46" i="13"/>
  <c r="X47" i="13"/>
  <c r="X48" i="13"/>
  <c r="X49" i="13"/>
  <c r="X50" i="13"/>
  <c r="X51" i="13"/>
  <c r="X52" i="13"/>
  <c r="X53" i="13"/>
  <c r="X54" i="13"/>
  <c r="X55" i="13"/>
  <c r="X57" i="13"/>
  <c r="X58" i="13"/>
  <c r="X59" i="13"/>
  <c r="X60" i="13"/>
  <c r="X61" i="13"/>
  <c r="X62" i="13"/>
  <c r="X63" i="13"/>
  <c r="X64" i="13"/>
  <c r="X65" i="13"/>
  <c r="X66" i="13"/>
  <c r="X67" i="13"/>
  <c r="X68" i="13"/>
  <c r="X69" i="13"/>
  <c r="X71" i="13"/>
  <c r="X72" i="13"/>
  <c r="X73" i="13"/>
  <c r="X74" i="13"/>
  <c r="X75" i="13"/>
  <c r="X76" i="13"/>
  <c r="X77" i="13"/>
  <c r="X78" i="13"/>
  <c r="X79" i="13"/>
  <c r="X80" i="13"/>
  <c r="X81" i="13"/>
  <c r="X82" i="13"/>
  <c r="W4" i="13"/>
  <c r="W5" i="13"/>
  <c r="W6" i="13"/>
  <c r="W7" i="13"/>
  <c r="W8" i="13"/>
  <c r="W9" i="13"/>
  <c r="W10" i="13"/>
  <c r="W11" i="13"/>
  <c r="W12" i="13"/>
  <c r="W13" i="13"/>
  <c r="W15" i="13"/>
  <c r="W16" i="13"/>
  <c r="W17" i="13"/>
  <c r="W18" i="13"/>
  <c r="W19" i="13"/>
  <c r="W20" i="13"/>
  <c r="W21" i="13"/>
  <c r="W22" i="13"/>
  <c r="W23" i="13"/>
  <c r="W24" i="13"/>
  <c r="W25" i="13"/>
  <c r="W26" i="13"/>
  <c r="W27" i="13"/>
  <c r="W29" i="13"/>
  <c r="W30" i="13"/>
  <c r="W31" i="13"/>
  <c r="W32" i="13"/>
  <c r="W33" i="13"/>
  <c r="W34" i="13"/>
  <c r="W35" i="13"/>
  <c r="W36" i="13"/>
  <c r="W37" i="13"/>
  <c r="W38" i="13"/>
  <c r="W39" i="13"/>
  <c r="W40" i="13"/>
  <c r="W41" i="13"/>
  <c r="W43" i="13"/>
  <c r="W44" i="13"/>
  <c r="W45" i="13"/>
  <c r="W46" i="13"/>
  <c r="W47" i="13"/>
  <c r="W48" i="13"/>
  <c r="W49" i="13"/>
  <c r="W50" i="13"/>
  <c r="W51" i="13"/>
  <c r="W52" i="13"/>
  <c r="W53" i="13"/>
  <c r="W54" i="13"/>
  <c r="W55" i="13"/>
  <c r="W57" i="13"/>
  <c r="W58" i="13"/>
  <c r="W59" i="13"/>
  <c r="W60" i="13"/>
  <c r="W61" i="13"/>
  <c r="W62" i="13"/>
  <c r="W63" i="13"/>
  <c r="W64" i="13"/>
  <c r="W65" i="13"/>
  <c r="W66" i="13"/>
  <c r="W67" i="13"/>
  <c r="W68" i="13"/>
  <c r="W69" i="13"/>
  <c r="W71" i="13"/>
  <c r="W72" i="13"/>
  <c r="W73" i="13"/>
  <c r="W74" i="13"/>
  <c r="W75" i="13"/>
  <c r="W76" i="13"/>
  <c r="W77" i="13"/>
  <c r="W78" i="13"/>
  <c r="W79" i="13"/>
  <c r="W80" i="13"/>
  <c r="W81" i="13"/>
  <c r="W82" i="13"/>
  <c r="V4" i="13"/>
  <c r="V5" i="13"/>
  <c r="V6" i="13"/>
  <c r="V7" i="13"/>
  <c r="V8" i="13"/>
  <c r="V9" i="13"/>
  <c r="V10" i="13"/>
  <c r="V11" i="13"/>
  <c r="V12" i="13"/>
  <c r="V13" i="13"/>
  <c r="V15" i="13"/>
  <c r="V16" i="13"/>
  <c r="V17" i="13"/>
  <c r="V18" i="13"/>
  <c r="V19" i="13"/>
  <c r="V20" i="13"/>
  <c r="V21" i="13"/>
  <c r="V22" i="13"/>
  <c r="V23" i="13"/>
  <c r="V24" i="13"/>
  <c r="V25" i="13"/>
  <c r="V26" i="13"/>
  <c r="V27" i="13"/>
  <c r="V29" i="13"/>
  <c r="V30" i="13"/>
  <c r="V31" i="13"/>
  <c r="V32" i="13"/>
  <c r="V33" i="13"/>
  <c r="V34" i="13"/>
  <c r="V35" i="13"/>
  <c r="V36" i="13"/>
  <c r="V37" i="13"/>
  <c r="V38" i="13"/>
  <c r="V39" i="13"/>
  <c r="V40" i="13"/>
  <c r="V41" i="13"/>
  <c r="V43" i="13"/>
  <c r="V44" i="13"/>
  <c r="V45" i="13"/>
  <c r="V46" i="13"/>
  <c r="V47" i="13"/>
  <c r="V48" i="13"/>
  <c r="V49" i="13"/>
  <c r="V50" i="13"/>
  <c r="V51" i="13"/>
  <c r="V52" i="13"/>
  <c r="V53" i="13"/>
  <c r="V54" i="13"/>
  <c r="V55" i="13"/>
  <c r="V57" i="13"/>
  <c r="V58" i="13"/>
  <c r="V59" i="13"/>
  <c r="V60" i="13"/>
  <c r="V61" i="13"/>
  <c r="V62" i="13"/>
  <c r="V63" i="13"/>
  <c r="V64" i="13"/>
  <c r="V65" i="13"/>
  <c r="V66" i="13"/>
  <c r="V67" i="13"/>
  <c r="V68" i="13"/>
  <c r="V69" i="13"/>
  <c r="V71" i="13"/>
  <c r="V72" i="13"/>
  <c r="V73" i="13"/>
  <c r="V74" i="13"/>
  <c r="V75" i="13"/>
  <c r="V76" i="13"/>
  <c r="V77" i="13"/>
  <c r="V78" i="13"/>
  <c r="V79" i="13"/>
  <c r="V80" i="13"/>
  <c r="V81" i="13"/>
  <c r="V82" i="13"/>
  <c r="U4" i="13"/>
  <c r="U5" i="13"/>
  <c r="U6" i="13"/>
  <c r="U7" i="13"/>
  <c r="U8" i="13"/>
  <c r="U9" i="13"/>
  <c r="U10" i="13"/>
  <c r="U11" i="13"/>
  <c r="U12" i="13"/>
  <c r="U13" i="13"/>
  <c r="U15" i="13"/>
  <c r="U16" i="13"/>
  <c r="U17" i="13"/>
  <c r="U18" i="13"/>
  <c r="U19" i="13"/>
  <c r="U20" i="13"/>
  <c r="U21" i="13"/>
  <c r="U22" i="13"/>
  <c r="U23" i="13"/>
  <c r="U24" i="13"/>
  <c r="U25" i="13"/>
  <c r="U26" i="13"/>
  <c r="U27" i="13"/>
  <c r="U29" i="13"/>
  <c r="U30" i="13"/>
  <c r="U31" i="13"/>
  <c r="U32" i="13"/>
  <c r="U33" i="13"/>
  <c r="U34" i="13"/>
  <c r="U35" i="13"/>
  <c r="U36" i="13"/>
  <c r="U37" i="13"/>
  <c r="U38" i="13"/>
  <c r="U39" i="13"/>
  <c r="U40" i="13"/>
  <c r="U41" i="13"/>
  <c r="U43" i="13"/>
  <c r="U44" i="13"/>
  <c r="U45" i="13"/>
  <c r="U46" i="13"/>
  <c r="U47" i="13"/>
  <c r="U48" i="13"/>
  <c r="U49" i="13"/>
  <c r="U50" i="13"/>
  <c r="U51" i="13"/>
  <c r="U52" i="13"/>
  <c r="U53" i="13"/>
  <c r="U54" i="13"/>
  <c r="U55" i="13"/>
  <c r="U57" i="13"/>
  <c r="U58" i="13"/>
  <c r="U59" i="13"/>
  <c r="U60" i="13"/>
  <c r="U61" i="13"/>
  <c r="U62" i="13"/>
  <c r="U63" i="13"/>
  <c r="U64" i="13"/>
  <c r="U65" i="13"/>
  <c r="U66" i="13"/>
  <c r="U67" i="13"/>
  <c r="U68" i="13"/>
  <c r="U69" i="13"/>
  <c r="U71" i="13"/>
  <c r="U72" i="13"/>
  <c r="U73" i="13"/>
  <c r="U74" i="13"/>
  <c r="U75" i="13"/>
  <c r="U76" i="13"/>
  <c r="U77" i="13"/>
  <c r="U78" i="13"/>
  <c r="U79" i="13"/>
  <c r="U80" i="13"/>
  <c r="U81" i="13"/>
  <c r="U82" i="13"/>
  <c r="T16" i="13"/>
  <c r="T17" i="13"/>
  <c r="AF17" i="13" s="1"/>
  <c r="T18" i="13"/>
  <c r="T19" i="13"/>
  <c r="AF19" i="13" s="1"/>
  <c r="T20" i="13"/>
  <c r="T21" i="13"/>
  <c r="AF21" i="13" s="1"/>
  <c r="T22" i="13"/>
  <c r="T23" i="13"/>
  <c r="AF23" i="13" s="1"/>
  <c r="T24" i="13"/>
  <c r="T25" i="13"/>
  <c r="AF25" i="13" s="1"/>
  <c r="T26" i="13"/>
  <c r="T27" i="13"/>
  <c r="AF27" i="13" s="1"/>
  <c r="T30" i="13"/>
  <c r="T31" i="13"/>
  <c r="T32" i="13"/>
  <c r="AF32" i="13" s="1"/>
  <c r="T33" i="13"/>
  <c r="T34" i="13"/>
  <c r="T35" i="13"/>
  <c r="AF35" i="13" s="1"/>
  <c r="T36" i="13"/>
  <c r="AF36" i="13" s="1"/>
  <c r="T37" i="13"/>
  <c r="AF37" i="13" s="1"/>
  <c r="T38" i="13"/>
  <c r="AF38" i="13" s="1"/>
  <c r="T39" i="13"/>
  <c r="AF39" i="13" s="1"/>
  <c r="T40" i="13"/>
  <c r="AF40" i="13" s="1"/>
  <c r="T41" i="13"/>
  <c r="AF41" i="13" s="1"/>
  <c r="T44" i="13"/>
  <c r="AF44" i="13" s="1"/>
  <c r="T45" i="13"/>
  <c r="AF45" i="13" s="1"/>
  <c r="T46" i="13"/>
  <c r="AF46" i="13" s="1"/>
  <c r="T47" i="13"/>
  <c r="AF47" i="13" s="1"/>
  <c r="T48" i="13"/>
  <c r="AF48" i="13" s="1"/>
  <c r="T49" i="13"/>
  <c r="AF49" i="13" s="1"/>
  <c r="T50" i="13"/>
  <c r="AF50" i="13" s="1"/>
  <c r="T51" i="13"/>
  <c r="AF51" i="13" s="1"/>
  <c r="T52" i="13"/>
  <c r="AF52" i="13" s="1"/>
  <c r="T53" i="13"/>
  <c r="AF53" i="13" s="1"/>
  <c r="T54" i="13"/>
  <c r="AF54" i="13" s="1"/>
  <c r="T55" i="13"/>
  <c r="AF55" i="13" s="1"/>
  <c r="T58" i="13"/>
  <c r="AF58" i="13" s="1"/>
  <c r="T59" i="13"/>
  <c r="AF59" i="13" s="1"/>
  <c r="T60" i="13"/>
  <c r="AF60" i="13" s="1"/>
  <c r="T61" i="13"/>
  <c r="AF61" i="13" s="1"/>
  <c r="T62" i="13"/>
  <c r="AF62" i="13" s="1"/>
  <c r="T63" i="13"/>
  <c r="AF63" i="13" s="1"/>
  <c r="T64" i="13"/>
  <c r="AF64" i="13" s="1"/>
  <c r="T65" i="13"/>
  <c r="AF65" i="13" s="1"/>
  <c r="T66" i="13"/>
  <c r="AF66" i="13" s="1"/>
  <c r="T67" i="13"/>
  <c r="AF67" i="13" s="1"/>
  <c r="T68" i="13"/>
  <c r="AF68" i="13" s="1"/>
  <c r="T69" i="13"/>
  <c r="AF69" i="13" s="1"/>
  <c r="T72" i="13"/>
  <c r="AF72" i="13" s="1"/>
  <c r="T73" i="13"/>
  <c r="AF73" i="13" s="1"/>
  <c r="T74" i="13"/>
  <c r="AF74" i="13" s="1"/>
  <c r="T75" i="13"/>
  <c r="AF75" i="13" s="1"/>
  <c r="T76" i="13"/>
  <c r="AF76" i="13" s="1"/>
  <c r="T77" i="13"/>
  <c r="AF77" i="13" s="1"/>
  <c r="T78" i="13"/>
  <c r="AF78" i="13" s="1"/>
  <c r="T79" i="13"/>
  <c r="AF79" i="13" s="1"/>
  <c r="T80" i="13"/>
  <c r="AF80" i="13" s="1"/>
  <c r="T81" i="13"/>
  <c r="AF81" i="13" s="1"/>
  <c r="T82" i="13"/>
  <c r="AF82" i="13" s="1"/>
  <c r="T4" i="13"/>
  <c r="AF4" i="13" s="1"/>
  <c r="T5" i="13"/>
  <c r="AF5" i="13" s="1"/>
  <c r="T6" i="13"/>
  <c r="AF6" i="13" s="1"/>
  <c r="T7" i="13"/>
  <c r="AF7" i="13" s="1"/>
  <c r="T8" i="13"/>
  <c r="AF8" i="13" s="1"/>
  <c r="T9" i="13"/>
  <c r="AF9" i="13" s="1"/>
  <c r="T10" i="13"/>
  <c r="AF10" i="13" s="1"/>
  <c r="T11" i="13"/>
  <c r="AF11" i="13" s="1"/>
  <c r="T12" i="13"/>
  <c r="AF12" i="13" s="1"/>
  <c r="T13" i="13"/>
  <c r="AF13" i="13" s="1"/>
  <c r="T3" i="13"/>
  <c r="AD3" i="13"/>
  <c r="AC3" i="13"/>
  <c r="AB3" i="13"/>
  <c r="AA3" i="13"/>
  <c r="Z3" i="13"/>
  <c r="Y3" i="13"/>
  <c r="X3" i="13"/>
  <c r="W3" i="13"/>
  <c r="V3" i="13"/>
  <c r="U3" i="13"/>
  <c r="I1" i="8"/>
  <c r="BJ7" i="2"/>
  <c r="BJ11" i="2"/>
  <c r="BJ15" i="2"/>
  <c r="BJ19" i="2"/>
  <c r="BJ23" i="2"/>
  <c r="BJ27" i="2"/>
  <c r="BJ31" i="2"/>
  <c r="BJ35" i="2"/>
  <c r="BJ39" i="2"/>
  <c r="BJ43" i="2"/>
  <c r="BJ47" i="2"/>
  <c r="BJ51" i="2"/>
  <c r="BJ55" i="2"/>
  <c r="BJ59" i="2"/>
  <c r="BJ63" i="2"/>
  <c r="BJ67" i="2"/>
  <c r="BJ71" i="2"/>
  <c r="BJ75" i="2"/>
  <c r="BJ79" i="2"/>
  <c r="BJ83" i="2"/>
  <c r="BJ87" i="2"/>
  <c r="BJ91" i="2"/>
  <c r="BJ95" i="2"/>
  <c r="BJ99" i="2"/>
  <c r="BJ103" i="2"/>
  <c r="BJ107" i="2"/>
  <c r="BJ111" i="2"/>
  <c r="BJ115" i="2"/>
  <c r="BJ119" i="2"/>
  <c r="BJ123" i="2"/>
  <c r="BJ127" i="2"/>
  <c r="BJ131" i="2"/>
  <c r="BJ135" i="2"/>
  <c r="BJ139" i="2"/>
  <c r="BJ143" i="2"/>
  <c r="BJ147" i="2"/>
  <c r="BJ151" i="2"/>
  <c r="BJ155" i="2"/>
  <c r="BJ159" i="2"/>
  <c r="BJ163" i="2"/>
  <c r="BJ167" i="2"/>
  <c r="BJ171" i="2"/>
  <c r="BJ175" i="2"/>
  <c r="BJ179" i="2"/>
  <c r="BJ183" i="2"/>
  <c r="BJ187" i="2"/>
  <c r="BJ191" i="2"/>
  <c r="BJ195" i="2"/>
  <c r="BJ199" i="2"/>
  <c r="BJ203" i="2"/>
  <c r="BJ207" i="2"/>
  <c r="BJ211" i="2"/>
  <c r="BJ215" i="2"/>
  <c r="BJ219" i="2"/>
  <c r="BJ223" i="2"/>
  <c r="BJ227" i="2"/>
  <c r="BJ231" i="2"/>
  <c r="BJ235" i="2"/>
  <c r="BJ239" i="2"/>
  <c r="BJ243" i="2"/>
  <c r="BJ247" i="2"/>
  <c r="BJ251" i="2"/>
  <c r="BJ255" i="2"/>
  <c r="BJ259" i="2"/>
  <c r="BJ263" i="2"/>
  <c r="BJ267" i="2"/>
  <c r="BJ271" i="2"/>
  <c r="BJ275" i="2"/>
  <c r="BJ279" i="2"/>
  <c r="BJ283" i="2"/>
  <c r="BJ287" i="2"/>
  <c r="BJ291" i="2"/>
  <c r="BJ295" i="2"/>
  <c r="BJ299" i="2"/>
  <c r="BJ303" i="2"/>
  <c r="BI7" i="2"/>
  <c r="BI11" i="2"/>
  <c r="BI15" i="2"/>
  <c r="BI19" i="2"/>
  <c r="BI23" i="2"/>
  <c r="BI27" i="2"/>
  <c r="BI31" i="2"/>
  <c r="BI35" i="2"/>
  <c r="BI39" i="2"/>
  <c r="BI43" i="2"/>
  <c r="BI47" i="2"/>
  <c r="BI51" i="2"/>
  <c r="BI55" i="2"/>
  <c r="BI59" i="2"/>
  <c r="BI63" i="2"/>
  <c r="BI67" i="2"/>
  <c r="BI71" i="2"/>
  <c r="BI75" i="2"/>
  <c r="BI79" i="2"/>
  <c r="BI83" i="2"/>
  <c r="BI87" i="2"/>
  <c r="BI91" i="2"/>
  <c r="BI95" i="2"/>
  <c r="BI99" i="2"/>
  <c r="BI103" i="2"/>
  <c r="BI107" i="2"/>
  <c r="BI111" i="2"/>
  <c r="BI115" i="2"/>
  <c r="BI119" i="2"/>
  <c r="BI123" i="2"/>
  <c r="BI127" i="2"/>
  <c r="BI131" i="2"/>
  <c r="BI135" i="2"/>
  <c r="BI139" i="2"/>
  <c r="BI143" i="2"/>
  <c r="BI147" i="2"/>
  <c r="BI151" i="2"/>
  <c r="BI155" i="2"/>
  <c r="BI159" i="2"/>
  <c r="BI163" i="2"/>
  <c r="BI167" i="2"/>
  <c r="BI171" i="2"/>
  <c r="BI175" i="2"/>
  <c r="BI179" i="2"/>
  <c r="BI183" i="2"/>
  <c r="BI187" i="2"/>
  <c r="BI191" i="2"/>
  <c r="BI195" i="2"/>
  <c r="BI199" i="2"/>
  <c r="BI203" i="2"/>
  <c r="BI207" i="2"/>
  <c r="BI211" i="2"/>
  <c r="BI215" i="2"/>
  <c r="BI219" i="2"/>
  <c r="BI223" i="2"/>
  <c r="BI227" i="2"/>
  <c r="BI231" i="2"/>
  <c r="BI235" i="2"/>
  <c r="BI239" i="2"/>
  <c r="BI243" i="2"/>
  <c r="BI247" i="2"/>
  <c r="BI251" i="2"/>
  <c r="BI255" i="2"/>
  <c r="BI259" i="2"/>
  <c r="BI263" i="2"/>
  <c r="BI267" i="2"/>
  <c r="BI271" i="2"/>
  <c r="BI275" i="2"/>
  <c r="BI279" i="2"/>
  <c r="BI283" i="2"/>
  <c r="BI287" i="2"/>
  <c r="BI291" i="2"/>
  <c r="BI295" i="2"/>
  <c r="BI299" i="2"/>
  <c r="BI303" i="2"/>
  <c r="BH7" i="2"/>
  <c r="BH11" i="2"/>
  <c r="BH15" i="2"/>
  <c r="BH19" i="2"/>
  <c r="BH23" i="2"/>
  <c r="BH27" i="2"/>
  <c r="BH31" i="2"/>
  <c r="BH35" i="2"/>
  <c r="BH39" i="2"/>
  <c r="BH43" i="2"/>
  <c r="BH47" i="2"/>
  <c r="BH51" i="2"/>
  <c r="BH55" i="2"/>
  <c r="BH59" i="2"/>
  <c r="BH63" i="2"/>
  <c r="BH67" i="2"/>
  <c r="BH71" i="2"/>
  <c r="BH75" i="2"/>
  <c r="BH79" i="2"/>
  <c r="BH83" i="2"/>
  <c r="BH87" i="2"/>
  <c r="BH91" i="2"/>
  <c r="BH95" i="2"/>
  <c r="BH99" i="2"/>
  <c r="BH103" i="2"/>
  <c r="BH107" i="2"/>
  <c r="BH111" i="2"/>
  <c r="BH115" i="2"/>
  <c r="BH119" i="2"/>
  <c r="BH123" i="2"/>
  <c r="BH127" i="2"/>
  <c r="BH131" i="2"/>
  <c r="BH135" i="2"/>
  <c r="BH139" i="2"/>
  <c r="BH143" i="2"/>
  <c r="BH147" i="2"/>
  <c r="BH151" i="2"/>
  <c r="BH155" i="2"/>
  <c r="BH159" i="2"/>
  <c r="BH163" i="2"/>
  <c r="BH167" i="2"/>
  <c r="BH171" i="2"/>
  <c r="BH175" i="2"/>
  <c r="BH179" i="2"/>
  <c r="BH183" i="2"/>
  <c r="BH187" i="2"/>
  <c r="BH191" i="2"/>
  <c r="BH195" i="2"/>
  <c r="BH199" i="2"/>
  <c r="BH203" i="2"/>
  <c r="BH207" i="2"/>
  <c r="BH211" i="2"/>
  <c r="BH215" i="2"/>
  <c r="BH219" i="2"/>
  <c r="BH223" i="2"/>
  <c r="BH227" i="2"/>
  <c r="BH231" i="2"/>
  <c r="BH235" i="2"/>
  <c r="BH239" i="2"/>
  <c r="BH243" i="2"/>
  <c r="BH247" i="2"/>
  <c r="BH251" i="2"/>
  <c r="BH255" i="2"/>
  <c r="BH259" i="2"/>
  <c r="BH263" i="2"/>
  <c r="BH267" i="2"/>
  <c r="BH271" i="2"/>
  <c r="BH275" i="2"/>
  <c r="BH279" i="2"/>
  <c r="BH283" i="2"/>
  <c r="BH287" i="2"/>
  <c r="BH291" i="2"/>
  <c r="BH295" i="2"/>
  <c r="BH299" i="2"/>
  <c r="BH303" i="2"/>
  <c r="BG7" i="2"/>
  <c r="BG11" i="2"/>
  <c r="BG15" i="2"/>
  <c r="BG19" i="2"/>
  <c r="BG23" i="2"/>
  <c r="BG27" i="2"/>
  <c r="BG31" i="2"/>
  <c r="BG35" i="2"/>
  <c r="BG39" i="2"/>
  <c r="BG43" i="2"/>
  <c r="BG47" i="2"/>
  <c r="BG51" i="2"/>
  <c r="BG55" i="2"/>
  <c r="BG59" i="2"/>
  <c r="BG63" i="2"/>
  <c r="BG67" i="2"/>
  <c r="BG71" i="2"/>
  <c r="BG75" i="2"/>
  <c r="BG79" i="2"/>
  <c r="BG83" i="2"/>
  <c r="BG87" i="2"/>
  <c r="BG91" i="2"/>
  <c r="BG95" i="2"/>
  <c r="BG99" i="2"/>
  <c r="BG103" i="2"/>
  <c r="BG107" i="2"/>
  <c r="BG111" i="2"/>
  <c r="BG115" i="2"/>
  <c r="BG119" i="2"/>
  <c r="BG123" i="2"/>
  <c r="BG127" i="2"/>
  <c r="BG131" i="2"/>
  <c r="BG135" i="2"/>
  <c r="BG139" i="2"/>
  <c r="BG143" i="2"/>
  <c r="BG147" i="2"/>
  <c r="BG151" i="2"/>
  <c r="BG155" i="2"/>
  <c r="BG159" i="2"/>
  <c r="BG163" i="2"/>
  <c r="BG167" i="2"/>
  <c r="BG171" i="2"/>
  <c r="BG175" i="2"/>
  <c r="BG179" i="2"/>
  <c r="BG183" i="2"/>
  <c r="BG187" i="2"/>
  <c r="BG191" i="2"/>
  <c r="BG195" i="2"/>
  <c r="BG199" i="2"/>
  <c r="BG203" i="2"/>
  <c r="BG207" i="2"/>
  <c r="BG211" i="2"/>
  <c r="BG215" i="2"/>
  <c r="BG219" i="2"/>
  <c r="BG223" i="2"/>
  <c r="BG227" i="2"/>
  <c r="BG231" i="2"/>
  <c r="BG235" i="2"/>
  <c r="BG239" i="2"/>
  <c r="BG243" i="2"/>
  <c r="BG247" i="2"/>
  <c r="BG251" i="2"/>
  <c r="BG255" i="2"/>
  <c r="BG259" i="2"/>
  <c r="BG263" i="2"/>
  <c r="BG267" i="2"/>
  <c r="BG271" i="2"/>
  <c r="BG275" i="2"/>
  <c r="BG279" i="2"/>
  <c r="BG283" i="2"/>
  <c r="BG287" i="2"/>
  <c r="BG291" i="2"/>
  <c r="BG295" i="2"/>
  <c r="BG299" i="2"/>
  <c r="BG303" i="2"/>
  <c r="BF7" i="2"/>
  <c r="BF11" i="2"/>
  <c r="BF15" i="2"/>
  <c r="BF19" i="2"/>
  <c r="BF23" i="2"/>
  <c r="BF27" i="2"/>
  <c r="BF31" i="2"/>
  <c r="BF35" i="2"/>
  <c r="BF39" i="2"/>
  <c r="BF43" i="2"/>
  <c r="BF47" i="2"/>
  <c r="BF51" i="2"/>
  <c r="BF55" i="2"/>
  <c r="BF59" i="2"/>
  <c r="BF63" i="2"/>
  <c r="BF67" i="2"/>
  <c r="BF71" i="2"/>
  <c r="BF75" i="2"/>
  <c r="BF79" i="2"/>
  <c r="BF83" i="2"/>
  <c r="BF87" i="2"/>
  <c r="BF91" i="2"/>
  <c r="BF95" i="2"/>
  <c r="BF99" i="2"/>
  <c r="BF103" i="2"/>
  <c r="BF107" i="2"/>
  <c r="BF111" i="2"/>
  <c r="BF115" i="2"/>
  <c r="BF119" i="2"/>
  <c r="BF123" i="2"/>
  <c r="BF127" i="2"/>
  <c r="BF131" i="2"/>
  <c r="BF135" i="2"/>
  <c r="BF139" i="2"/>
  <c r="BF143" i="2"/>
  <c r="BF147" i="2"/>
  <c r="BF151" i="2"/>
  <c r="BF155" i="2"/>
  <c r="BF159" i="2"/>
  <c r="BF163" i="2"/>
  <c r="BF167" i="2"/>
  <c r="BF171" i="2"/>
  <c r="BF175" i="2"/>
  <c r="BF179" i="2"/>
  <c r="BF183" i="2"/>
  <c r="BF187" i="2"/>
  <c r="BF191" i="2"/>
  <c r="BF195" i="2"/>
  <c r="BF199" i="2"/>
  <c r="BF203" i="2"/>
  <c r="BF207" i="2"/>
  <c r="BF211" i="2"/>
  <c r="BF215" i="2"/>
  <c r="BF219" i="2"/>
  <c r="BF223" i="2"/>
  <c r="BF227" i="2"/>
  <c r="BF231" i="2"/>
  <c r="BF235" i="2"/>
  <c r="BF239" i="2"/>
  <c r="BF243" i="2"/>
  <c r="BF247" i="2"/>
  <c r="BF251" i="2"/>
  <c r="BF255" i="2"/>
  <c r="BF259" i="2"/>
  <c r="BF263" i="2"/>
  <c r="BF267" i="2"/>
  <c r="BF271" i="2"/>
  <c r="BF275" i="2"/>
  <c r="BF279" i="2"/>
  <c r="BF283" i="2"/>
  <c r="BF287" i="2"/>
  <c r="BF291" i="2"/>
  <c r="BF295" i="2"/>
  <c r="BF299" i="2"/>
  <c r="BF303" i="2"/>
  <c r="BE7" i="2"/>
  <c r="BE11" i="2"/>
  <c r="BE15" i="2"/>
  <c r="BE19" i="2"/>
  <c r="BE23" i="2"/>
  <c r="BE27" i="2"/>
  <c r="BE31" i="2"/>
  <c r="BE35" i="2"/>
  <c r="BE39" i="2"/>
  <c r="BE43" i="2"/>
  <c r="BE47" i="2"/>
  <c r="BE51" i="2"/>
  <c r="BE55" i="2"/>
  <c r="BE59" i="2"/>
  <c r="BE63" i="2"/>
  <c r="BE67" i="2"/>
  <c r="BE71" i="2"/>
  <c r="BE75" i="2"/>
  <c r="BE79" i="2"/>
  <c r="BE83" i="2"/>
  <c r="BE87" i="2"/>
  <c r="BE91" i="2"/>
  <c r="BE95" i="2"/>
  <c r="BE99" i="2"/>
  <c r="BE103" i="2"/>
  <c r="BE107" i="2"/>
  <c r="BE111" i="2"/>
  <c r="BE115" i="2"/>
  <c r="BE119" i="2"/>
  <c r="BE123" i="2"/>
  <c r="BE127" i="2"/>
  <c r="BE131" i="2"/>
  <c r="BE135" i="2"/>
  <c r="BE139" i="2"/>
  <c r="BE143" i="2"/>
  <c r="BE147" i="2"/>
  <c r="BE151" i="2"/>
  <c r="BE155" i="2"/>
  <c r="BE159" i="2"/>
  <c r="BE163" i="2"/>
  <c r="BE167" i="2"/>
  <c r="BE171" i="2"/>
  <c r="BE175" i="2"/>
  <c r="BE179" i="2"/>
  <c r="BE183" i="2"/>
  <c r="BE187" i="2"/>
  <c r="BE191" i="2"/>
  <c r="BE195" i="2"/>
  <c r="BE199" i="2"/>
  <c r="BE203" i="2"/>
  <c r="BE207" i="2"/>
  <c r="BE211" i="2"/>
  <c r="BE215" i="2"/>
  <c r="BE219" i="2"/>
  <c r="BE223" i="2"/>
  <c r="BE227" i="2"/>
  <c r="BE231" i="2"/>
  <c r="BE235" i="2"/>
  <c r="BE239" i="2"/>
  <c r="BE243" i="2"/>
  <c r="BE247" i="2"/>
  <c r="BE251" i="2"/>
  <c r="BE255" i="2"/>
  <c r="BE259" i="2"/>
  <c r="BE263" i="2"/>
  <c r="BE267" i="2"/>
  <c r="BE271" i="2"/>
  <c r="BE275" i="2"/>
  <c r="BE279" i="2"/>
  <c r="BE283" i="2"/>
  <c r="BE287" i="2"/>
  <c r="BE291" i="2"/>
  <c r="BE295" i="2"/>
  <c r="BE299" i="2"/>
  <c r="BE303" i="2"/>
  <c r="BD7" i="2"/>
  <c r="BD11" i="2"/>
  <c r="BD15" i="2"/>
  <c r="BD19" i="2"/>
  <c r="BD23" i="2"/>
  <c r="BD27" i="2"/>
  <c r="BD31" i="2"/>
  <c r="BD35" i="2"/>
  <c r="BD39" i="2"/>
  <c r="BD43" i="2"/>
  <c r="BD47" i="2"/>
  <c r="BD51" i="2"/>
  <c r="BD55" i="2"/>
  <c r="BD59" i="2"/>
  <c r="BD63" i="2"/>
  <c r="BD67" i="2"/>
  <c r="BD71" i="2"/>
  <c r="BD75" i="2"/>
  <c r="BD79" i="2"/>
  <c r="BD83" i="2"/>
  <c r="BD87" i="2"/>
  <c r="BD91" i="2"/>
  <c r="BD95" i="2"/>
  <c r="BD99" i="2"/>
  <c r="BD103" i="2"/>
  <c r="BD107" i="2"/>
  <c r="BD111" i="2"/>
  <c r="BD115" i="2"/>
  <c r="BD119" i="2"/>
  <c r="BD123" i="2"/>
  <c r="BD127" i="2"/>
  <c r="BD131" i="2"/>
  <c r="BD135" i="2"/>
  <c r="BD139" i="2"/>
  <c r="BD143" i="2"/>
  <c r="BD147" i="2"/>
  <c r="BD151" i="2"/>
  <c r="BD155" i="2"/>
  <c r="BD159" i="2"/>
  <c r="BD163" i="2"/>
  <c r="BD167" i="2"/>
  <c r="BD171" i="2"/>
  <c r="BD175" i="2"/>
  <c r="BD179" i="2"/>
  <c r="BD183" i="2"/>
  <c r="BD187" i="2"/>
  <c r="BD191" i="2"/>
  <c r="BD195" i="2"/>
  <c r="BD199" i="2"/>
  <c r="BD203" i="2"/>
  <c r="BD207" i="2"/>
  <c r="BD211" i="2"/>
  <c r="BD215" i="2"/>
  <c r="BD219" i="2"/>
  <c r="BD223" i="2"/>
  <c r="BD227" i="2"/>
  <c r="BD231" i="2"/>
  <c r="BD235" i="2"/>
  <c r="BD239" i="2"/>
  <c r="BD243" i="2"/>
  <c r="BD247" i="2"/>
  <c r="BD251" i="2"/>
  <c r="BD255" i="2"/>
  <c r="BD259" i="2"/>
  <c r="BD263" i="2"/>
  <c r="BD267" i="2"/>
  <c r="BD271" i="2"/>
  <c r="BD275" i="2"/>
  <c r="BD279" i="2"/>
  <c r="BD283" i="2"/>
  <c r="BD287" i="2"/>
  <c r="BD291" i="2"/>
  <c r="BD295" i="2"/>
  <c r="BD299" i="2"/>
  <c r="BD303" i="2"/>
  <c r="BC7" i="2"/>
  <c r="BC11" i="2"/>
  <c r="BC15" i="2"/>
  <c r="BC19" i="2"/>
  <c r="BC23" i="2"/>
  <c r="BC27" i="2"/>
  <c r="BC31" i="2"/>
  <c r="BC35" i="2"/>
  <c r="BC39" i="2"/>
  <c r="BC43" i="2"/>
  <c r="BC47" i="2"/>
  <c r="BC51" i="2"/>
  <c r="BC55" i="2"/>
  <c r="BC59" i="2"/>
  <c r="BC63" i="2"/>
  <c r="BC67" i="2"/>
  <c r="BC71" i="2"/>
  <c r="BC75" i="2"/>
  <c r="BC79" i="2"/>
  <c r="BC83" i="2"/>
  <c r="BC87" i="2"/>
  <c r="BC91" i="2"/>
  <c r="BC95" i="2"/>
  <c r="BC99" i="2"/>
  <c r="BC103" i="2"/>
  <c r="BC107" i="2"/>
  <c r="BC111" i="2"/>
  <c r="BC115" i="2"/>
  <c r="BC119" i="2"/>
  <c r="BC123" i="2"/>
  <c r="BC127" i="2"/>
  <c r="BC131" i="2"/>
  <c r="BC135" i="2"/>
  <c r="BC139" i="2"/>
  <c r="BC143" i="2"/>
  <c r="BC147" i="2"/>
  <c r="BC151" i="2"/>
  <c r="BC155" i="2"/>
  <c r="BC159" i="2"/>
  <c r="BC163" i="2"/>
  <c r="BC167" i="2"/>
  <c r="BC171" i="2"/>
  <c r="BC175" i="2"/>
  <c r="BC179" i="2"/>
  <c r="BC183" i="2"/>
  <c r="BC187" i="2"/>
  <c r="BC191" i="2"/>
  <c r="BC195" i="2"/>
  <c r="BC199" i="2"/>
  <c r="BC203" i="2"/>
  <c r="BC207" i="2"/>
  <c r="BC211" i="2"/>
  <c r="BC215" i="2"/>
  <c r="BC219" i="2"/>
  <c r="BC223" i="2"/>
  <c r="BC227" i="2"/>
  <c r="BC231" i="2"/>
  <c r="BC235" i="2"/>
  <c r="BC239" i="2"/>
  <c r="BC243" i="2"/>
  <c r="BC247" i="2"/>
  <c r="BC251" i="2"/>
  <c r="BC255" i="2"/>
  <c r="BC259" i="2"/>
  <c r="BC263" i="2"/>
  <c r="BC267" i="2"/>
  <c r="BC271" i="2"/>
  <c r="BC275" i="2"/>
  <c r="BC279" i="2"/>
  <c r="BC283" i="2"/>
  <c r="BC287" i="2"/>
  <c r="BC291" i="2"/>
  <c r="BC295" i="2"/>
  <c r="BC299" i="2"/>
  <c r="BC303" i="2"/>
  <c r="BB7" i="2"/>
  <c r="BB11" i="2"/>
  <c r="BB15" i="2"/>
  <c r="BB19" i="2"/>
  <c r="BB23" i="2"/>
  <c r="BB27" i="2"/>
  <c r="BB31" i="2"/>
  <c r="BB35" i="2"/>
  <c r="BB39" i="2"/>
  <c r="BB43" i="2"/>
  <c r="BB47" i="2"/>
  <c r="BB51" i="2"/>
  <c r="BB55" i="2"/>
  <c r="BB59" i="2"/>
  <c r="BB63" i="2"/>
  <c r="BB67" i="2"/>
  <c r="BB71" i="2"/>
  <c r="BB75" i="2"/>
  <c r="BB79" i="2"/>
  <c r="BB83" i="2"/>
  <c r="BB87" i="2"/>
  <c r="BB91" i="2"/>
  <c r="BB95" i="2"/>
  <c r="BB99" i="2"/>
  <c r="BB103" i="2"/>
  <c r="BB107" i="2"/>
  <c r="BB111" i="2"/>
  <c r="BB115" i="2"/>
  <c r="BB119" i="2"/>
  <c r="BB123" i="2"/>
  <c r="BB127" i="2"/>
  <c r="BB131" i="2"/>
  <c r="BB135" i="2"/>
  <c r="BB139" i="2"/>
  <c r="BB143" i="2"/>
  <c r="BB147" i="2"/>
  <c r="BB151" i="2"/>
  <c r="BB155" i="2"/>
  <c r="BB159" i="2"/>
  <c r="BB163" i="2"/>
  <c r="BB167" i="2"/>
  <c r="BB171" i="2"/>
  <c r="BB175" i="2"/>
  <c r="BB179" i="2"/>
  <c r="BB183" i="2"/>
  <c r="BB187" i="2"/>
  <c r="BB191" i="2"/>
  <c r="BB195" i="2"/>
  <c r="BB199" i="2"/>
  <c r="BB203" i="2"/>
  <c r="BB207" i="2"/>
  <c r="BB211" i="2"/>
  <c r="BB215" i="2"/>
  <c r="BB219" i="2"/>
  <c r="BB223" i="2"/>
  <c r="BB227" i="2"/>
  <c r="BB231" i="2"/>
  <c r="BB235" i="2"/>
  <c r="BB239" i="2"/>
  <c r="BB243" i="2"/>
  <c r="BB247" i="2"/>
  <c r="BB251" i="2"/>
  <c r="BB255" i="2"/>
  <c r="BB259" i="2"/>
  <c r="BB263" i="2"/>
  <c r="BB267" i="2"/>
  <c r="BB271" i="2"/>
  <c r="BB275" i="2"/>
  <c r="BB279" i="2"/>
  <c r="BB283" i="2"/>
  <c r="BB287" i="2"/>
  <c r="BB291" i="2"/>
  <c r="BB295" i="2"/>
  <c r="BB299" i="2"/>
  <c r="BB303" i="2"/>
  <c r="BA7" i="2"/>
  <c r="BA11" i="2"/>
  <c r="BA15" i="2"/>
  <c r="BA19" i="2"/>
  <c r="BA23" i="2"/>
  <c r="BA27" i="2"/>
  <c r="BA31" i="2"/>
  <c r="BA35" i="2"/>
  <c r="BA39" i="2"/>
  <c r="BA43" i="2"/>
  <c r="BA47" i="2"/>
  <c r="BA51" i="2"/>
  <c r="BA55" i="2"/>
  <c r="BA59" i="2"/>
  <c r="BA63" i="2"/>
  <c r="BA67" i="2"/>
  <c r="BA71" i="2"/>
  <c r="BA75" i="2"/>
  <c r="BA79" i="2"/>
  <c r="BA83" i="2"/>
  <c r="BA87" i="2"/>
  <c r="BA91" i="2"/>
  <c r="BA95" i="2"/>
  <c r="BA99" i="2"/>
  <c r="BA103" i="2"/>
  <c r="BA107" i="2"/>
  <c r="BA111" i="2"/>
  <c r="BA115" i="2"/>
  <c r="BA119" i="2"/>
  <c r="BA123" i="2"/>
  <c r="BA127" i="2"/>
  <c r="BA131" i="2"/>
  <c r="BA135" i="2"/>
  <c r="BA139" i="2"/>
  <c r="BA143" i="2"/>
  <c r="BA147" i="2"/>
  <c r="BA151" i="2"/>
  <c r="BA155" i="2"/>
  <c r="BA159" i="2"/>
  <c r="BA163" i="2"/>
  <c r="BA167" i="2"/>
  <c r="BA171" i="2"/>
  <c r="BA175" i="2"/>
  <c r="BA179" i="2"/>
  <c r="BA183" i="2"/>
  <c r="BA187" i="2"/>
  <c r="BA191" i="2"/>
  <c r="BA195" i="2"/>
  <c r="BA199" i="2"/>
  <c r="BA203" i="2"/>
  <c r="BA207" i="2"/>
  <c r="BA211" i="2"/>
  <c r="BA215" i="2"/>
  <c r="BA219" i="2"/>
  <c r="BA223" i="2"/>
  <c r="BA227" i="2"/>
  <c r="BA231" i="2"/>
  <c r="BA235" i="2"/>
  <c r="BA239" i="2"/>
  <c r="BA243" i="2"/>
  <c r="BA247" i="2"/>
  <c r="BA251" i="2"/>
  <c r="BA255" i="2"/>
  <c r="BA259" i="2"/>
  <c r="BA263" i="2"/>
  <c r="BA267" i="2"/>
  <c r="BA271" i="2"/>
  <c r="BA275" i="2"/>
  <c r="BA279" i="2"/>
  <c r="BA283" i="2"/>
  <c r="BA287" i="2"/>
  <c r="BA291" i="2"/>
  <c r="BA295" i="2"/>
  <c r="BA299" i="2"/>
  <c r="BA303" i="2"/>
  <c r="AZ7" i="2"/>
  <c r="AZ11" i="2"/>
  <c r="AZ15" i="2"/>
  <c r="AZ19" i="2"/>
  <c r="AZ23" i="2"/>
  <c r="AZ27" i="2"/>
  <c r="AZ31" i="2"/>
  <c r="AZ35" i="2"/>
  <c r="AZ39" i="2"/>
  <c r="AZ43" i="2"/>
  <c r="AZ47" i="2"/>
  <c r="AZ51" i="2"/>
  <c r="AZ55" i="2"/>
  <c r="AZ59" i="2"/>
  <c r="AZ63" i="2"/>
  <c r="AZ67" i="2"/>
  <c r="AZ71" i="2"/>
  <c r="AZ75" i="2"/>
  <c r="AZ79" i="2"/>
  <c r="AZ83" i="2"/>
  <c r="AZ87" i="2"/>
  <c r="AZ91" i="2"/>
  <c r="AZ95" i="2"/>
  <c r="AZ99" i="2"/>
  <c r="AZ103" i="2"/>
  <c r="AZ107" i="2"/>
  <c r="AZ111" i="2"/>
  <c r="AZ115" i="2"/>
  <c r="AZ119" i="2"/>
  <c r="AZ123" i="2"/>
  <c r="AZ127" i="2"/>
  <c r="AZ131" i="2"/>
  <c r="AZ135" i="2"/>
  <c r="AZ139" i="2"/>
  <c r="AZ143" i="2"/>
  <c r="AZ147" i="2"/>
  <c r="AZ151" i="2"/>
  <c r="AZ155" i="2"/>
  <c r="AZ159" i="2"/>
  <c r="AZ163" i="2"/>
  <c r="AZ167" i="2"/>
  <c r="AZ171" i="2"/>
  <c r="AZ175" i="2"/>
  <c r="AZ179" i="2"/>
  <c r="AZ183" i="2"/>
  <c r="AZ187" i="2"/>
  <c r="AZ191" i="2"/>
  <c r="AZ195" i="2"/>
  <c r="AZ199" i="2"/>
  <c r="AZ203" i="2"/>
  <c r="AZ207" i="2"/>
  <c r="AZ211" i="2"/>
  <c r="AZ215" i="2"/>
  <c r="AZ219" i="2"/>
  <c r="AZ223" i="2"/>
  <c r="AZ227" i="2"/>
  <c r="AZ231" i="2"/>
  <c r="AZ235" i="2"/>
  <c r="AZ239" i="2"/>
  <c r="AZ243" i="2"/>
  <c r="AZ247" i="2"/>
  <c r="AZ251" i="2"/>
  <c r="AZ255" i="2"/>
  <c r="AZ259" i="2"/>
  <c r="AZ263" i="2"/>
  <c r="AZ267" i="2"/>
  <c r="AZ271" i="2"/>
  <c r="AZ275" i="2"/>
  <c r="AZ279" i="2"/>
  <c r="AZ283" i="2"/>
  <c r="AZ287" i="2"/>
  <c r="AZ291" i="2"/>
  <c r="AZ295" i="2"/>
  <c r="AZ299" i="2"/>
  <c r="AZ303" i="2"/>
  <c r="AY7" i="2"/>
  <c r="AY11" i="2"/>
  <c r="AY15" i="2"/>
  <c r="AY19" i="2"/>
  <c r="AY23" i="2"/>
  <c r="AY27" i="2"/>
  <c r="AY31" i="2"/>
  <c r="AY35" i="2"/>
  <c r="AY39" i="2"/>
  <c r="AY43" i="2"/>
  <c r="AY47" i="2"/>
  <c r="AY51" i="2"/>
  <c r="AY55" i="2"/>
  <c r="AY59" i="2"/>
  <c r="AY63" i="2"/>
  <c r="AY67" i="2"/>
  <c r="AY71" i="2"/>
  <c r="AY75" i="2"/>
  <c r="AY79" i="2"/>
  <c r="AY83" i="2"/>
  <c r="AY87" i="2"/>
  <c r="AY91" i="2"/>
  <c r="AY95" i="2"/>
  <c r="AY99" i="2"/>
  <c r="AY103" i="2"/>
  <c r="AY107" i="2"/>
  <c r="AY111" i="2"/>
  <c r="AY115" i="2"/>
  <c r="AY119" i="2"/>
  <c r="AY123" i="2"/>
  <c r="AY127" i="2"/>
  <c r="AY131" i="2"/>
  <c r="AY135" i="2"/>
  <c r="AY139" i="2"/>
  <c r="AY143" i="2"/>
  <c r="AY147" i="2"/>
  <c r="AY151" i="2"/>
  <c r="AY155" i="2"/>
  <c r="AY159" i="2"/>
  <c r="AY163" i="2"/>
  <c r="AY167" i="2"/>
  <c r="AY171" i="2"/>
  <c r="AY175" i="2"/>
  <c r="AY179" i="2"/>
  <c r="AY183" i="2"/>
  <c r="AY187" i="2"/>
  <c r="AY191" i="2"/>
  <c r="AY195" i="2"/>
  <c r="AY199" i="2"/>
  <c r="AY203" i="2"/>
  <c r="AY207" i="2"/>
  <c r="AY211" i="2"/>
  <c r="AY215" i="2"/>
  <c r="AY219" i="2"/>
  <c r="AY223" i="2"/>
  <c r="AY227" i="2"/>
  <c r="AY231" i="2"/>
  <c r="AY235" i="2"/>
  <c r="AY239" i="2"/>
  <c r="AY243" i="2"/>
  <c r="AY247" i="2"/>
  <c r="AY251" i="2"/>
  <c r="AY255" i="2"/>
  <c r="AY259" i="2"/>
  <c r="AY263" i="2"/>
  <c r="AY267" i="2"/>
  <c r="AY271" i="2"/>
  <c r="AY275" i="2"/>
  <c r="AY279" i="2"/>
  <c r="AY283" i="2"/>
  <c r="AY287" i="2"/>
  <c r="AY291" i="2"/>
  <c r="AY295" i="2"/>
  <c r="AY299" i="2"/>
  <c r="AY303" i="2"/>
  <c r="AX7" i="2"/>
  <c r="AX11" i="2"/>
  <c r="AX15" i="2"/>
  <c r="AX19" i="2"/>
  <c r="AX23" i="2"/>
  <c r="AX27" i="2"/>
  <c r="AX31" i="2"/>
  <c r="AX35" i="2"/>
  <c r="AX39" i="2"/>
  <c r="AX43" i="2"/>
  <c r="AX47" i="2"/>
  <c r="AX51" i="2"/>
  <c r="AX55" i="2"/>
  <c r="AX59" i="2"/>
  <c r="AX63" i="2"/>
  <c r="AX67" i="2"/>
  <c r="AX71" i="2"/>
  <c r="AX75" i="2"/>
  <c r="AX79" i="2"/>
  <c r="AX83" i="2"/>
  <c r="AX87" i="2"/>
  <c r="AX91" i="2"/>
  <c r="AX95" i="2"/>
  <c r="AX99" i="2"/>
  <c r="AX103" i="2"/>
  <c r="AX107" i="2"/>
  <c r="AX111" i="2"/>
  <c r="AX115" i="2"/>
  <c r="AX119" i="2"/>
  <c r="AX123" i="2"/>
  <c r="AX127" i="2"/>
  <c r="AX131" i="2"/>
  <c r="AX135" i="2"/>
  <c r="AX139" i="2"/>
  <c r="AX143" i="2"/>
  <c r="AX147" i="2"/>
  <c r="AX151" i="2"/>
  <c r="AX155" i="2"/>
  <c r="AX159" i="2"/>
  <c r="AX163" i="2"/>
  <c r="AX167" i="2"/>
  <c r="AX171" i="2"/>
  <c r="AX175" i="2"/>
  <c r="AX179" i="2"/>
  <c r="AX183" i="2"/>
  <c r="AX187" i="2"/>
  <c r="AX191" i="2"/>
  <c r="AX195" i="2"/>
  <c r="AX199" i="2"/>
  <c r="AX203" i="2"/>
  <c r="AX207" i="2"/>
  <c r="AX211" i="2"/>
  <c r="AX215" i="2"/>
  <c r="AX219" i="2"/>
  <c r="AX223" i="2"/>
  <c r="AX227" i="2"/>
  <c r="AX231" i="2"/>
  <c r="AX235" i="2"/>
  <c r="AX239" i="2"/>
  <c r="AX243" i="2"/>
  <c r="AX247" i="2"/>
  <c r="AX251" i="2"/>
  <c r="AX255" i="2"/>
  <c r="AX259" i="2"/>
  <c r="AX263" i="2"/>
  <c r="AX267" i="2"/>
  <c r="AX271" i="2"/>
  <c r="AX275" i="2"/>
  <c r="AX279" i="2"/>
  <c r="AX283" i="2"/>
  <c r="AX287" i="2"/>
  <c r="AX291" i="2"/>
  <c r="AX295" i="2"/>
  <c r="AX299" i="2"/>
  <c r="AX303" i="2"/>
  <c r="AW7" i="2"/>
  <c r="AW11" i="2"/>
  <c r="AW15" i="2"/>
  <c r="AW19" i="2"/>
  <c r="AW23" i="2"/>
  <c r="AW27" i="2"/>
  <c r="AW31" i="2"/>
  <c r="AW35" i="2"/>
  <c r="AW39" i="2"/>
  <c r="AW43" i="2"/>
  <c r="AW47" i="2"/>
  <c r="AW51" i="2"/>
  <c r="AW55" i="2"/>
  <c r="AW59" i="2"/>
  <c r="AW63" i="2"/>
  <c r="AW67" i="2"/>
  <c r="AW71" i="2"/>
  <c r="AW75" i="2"/>
  <c r="AW79" i="2"/>
  <c r="AW83" i="2"/>
  <c r="AW87" i="2"/>
  <c r="AW91" i="2"/>
  <c r="AW95" i="2"/>
  <c r="AW99" i="2"/>
  <c r="AW103" i="2"/>
  <c r="AW107" i="2"/>
  <c r="AW111" i="2"/>
  <c r="AW115" i="2"/>
  <c r="AW119" i="2"/>
  <c r="AW123" i="2"/>
  <c r="AW127" i="2"/>
  <c r="AW131" i="2"/>
  <c r="AW135" i="2"/>
  <c r="AW139" i="2"/>
  <c r="AW143" i="2"/>
  <c r="AW147" i="2"/>
  <c r="AW151" i="2"/>
  <c r="AW155" i="2"/>
  <c r="AW159" i="2"/>
  <c r="AW163" i="2"/>
  <c r="AW167" i="2"/>
  <c r="AW171" i="2"/>
  <c r="AW175" i="2"/>
  <c r="AW179" i="2"/>
  <c r="AW183" i="2"/>
  <c r="AW187" i="2"/>
  <c r="AW191" i="2"/>
  <c r="AW195" i="2"/>
  <c r="AW199" i="2"/>
  <c r="AW203" i="2"/>
  <c r="AW207" i="2"/>
  <c r="AW211" i="2"/>
  <c r="AW215" i="2"/>
  <c r="AW219" i="2"/>
  <c r="AW223" i="2"/>
  <c r="AW227" i="2"/>
  <c r="AW231" i="2"/>
  <c r="AW235" i="2"/>
  <c r="AW239" i="2"/>
  <c r="AW243" i="2"/>
  <c r="AW247" i="2"/>
  <c r="AW251" i="2"/>
  <c r="AW255" i="2"/>
  <c r="AW259" i="2"/>
  <c r="AW263" i="2"/>
  <c r="AW267" i="2"/>
  <c r="AW271" i="2"/>
  <c r="AW275" i="2"/>
  <c r="AW279" i="2"/>
  <c r="AW283" i="2"/>
  <c r="AW287" i="2"/>
  <c r="AW291" i="2"/>
  <c r="AW295" i="2"/>
  <c r="AW299" i="2"/>
  <c r="AW303" i="2"/>
  <c r="AV7" i="2"/>
  <c r="AV11" i="2"/>
  <c r="AV15" i="2"/>
  <c r="AV19" i="2"/>
  <c r="AV23" i="2"/>
  <c r="AV27" i="2"/>
  <c r="AV31" i="2"/>
  <c r="AV35" i="2"/>
  <c r="AV39" i="2"/>
  <c r="AV43" i="2"/>
  <c r="AV47" i="2"/>
  <c r="AV51" i="2"/>
  <c r="AV55" i="2"/>
  <c r="AV59" i="2"/>
  <c r="AV63" i="2"/>
  <c r="AV67" i="2"/>
  <c r="AV71" i="2"/>
  <c r="AV75" i="2"/>
  <c r="AV79" i="2"/>
  <c r="AV83" i="2"/>
  <c r="AV87" i="2"/>
  <c r="AV91" i="2"/>
  <c r="AV95" i="2"/>
  <c r="AV99" i="2"/>
  <c r="AV103" i="2"/>
  <c r="AV107" i="2"/>
  <c r="AV111" i="2"/>
  <c r="AV115" i="2"/>
  <c r="AV119" i="2"/>
  <c r="AV123" i="2"/>
  <c r="AV127" i="2"/>
  <c r="AV131" i="2"/>
  <c r="AV135" i="2"/>
  <c r="AV139" i="2"/>
  <c r="AV143" i="2"/>
  <c r="AV147" i="2"/>
  <c r="AV151" i="2"/>
  <c r="AV155" i="2"/>
  <c r="AV159" i="2"/>
  <c r="AV163" i="2"/>
  <c r="AV167" i="2"/>
  <c r="AV171" i="2"/>
  <c r="AV175" i="2"/>
  <c r="AV179" i="2"/>
  <c r="AV183" i="2"/>
  <c r="AV187" i="2"/>
  <c r="AV191" i="2"/>
  <c r="AV195" i="2"/>
  <c r="AV199" i="2"/>
  <c r="AV203" i="2"/>
  <c r="AV207" i="2"/>
  <c r="AV211" i="2"/>
  <c r="AV215" i="2"/>
  <c r="AV219" i="2"/>
  <c r="AV223" i="2"/>
  <c r="AV227" i="2"/>
  <c r="AV231" i="2"/>
  <c r="AV235" i="2"/>
  <c r="AV239" i="2"/>
  <c r="AV243" i="2"/>
  <c r="AV247" i="2"/>
  <c r="AV251" i="2"/>
  <c r="AV255" i="2"/>
  <c r="AV259" i="2"/>
  <c r="AV263" i="2"/>
  <c r="AV267" i="2"/>
  <c r="AV271" i="2"/>
  <c r="AV275" i="2"/>
  <c r="AV279" i="2"/>
  <c r="AV283" i="2"/>
  <c r="AV287" i="2"/>
  <c r="AV291" i="2"/>
  <c r="AV295" i="2"/>
  <c r="AV299" i="2"/>
  <c r="AV303" i="2"/>
  <c r="AU7" i="2"/>
  <c r="AU11" i="2"/>
  <c r="AU15" i="2"/>
  <c r="AU19" i="2"/>
  <c r="AU23" i="2"/>
  <c r="AU27" i="2"/>
  <c r="AU31" i="2"/>
  <c r="AU35" i="2"/>
  <c r="AU39" i="2"/>
  <c r="AU43" i="2"/>
  <c r="AU47" i="2"/>
  <c r="AU51" i="2"/>
  <c r="AU55" i="2"/>
  <c r="AU59" i="2"/>
  <c r="AU63" i="2"/>
  <c r="AU67" i="2"/>
  <c r="AU71" i="2"/>
  <c r="AU75" i="2"/>
  <c r="AU79" i="2"/>
  <c r="AU83" i="2"/>
  <c r="AU87" i="2"/>
  <c r="AU91" i="2"/>
  <c r="AU95" i="2"/>
  <c r="AU99" i="2"/>
  <c r="AU103" i="2"/>
  <c r="AU107" i="2"/>
  <c r="AU111" i="2"/>
  <c r="AU115" i="2"/>
  <c r="AU119" i="2"/>
  <c r="AU123" i="2"/>
  <c r="AU127" i="2"/>
  <c r="AU131" i="2"/>
  <c r="AU135" i="2"/>
  <c r="AU139" i="2"/>
  <c r="AU143" i="2"/>
  <c r="AU147" i="2"/>
  <c r="AU151" i="2"/>
  <c r="AU155" i="2"/>
  <c r="AU159" i="2"/>
  <c r="AU163" i="2"/>
  <c r="AU167" i="2"/>
  <c r="AU171" i="2"/>
  <c r="AU175" i="2"/>
  <c r="AU179" i="2"/>
  <c r="AU183" i="2"/>
  <c r="AU187" i="2"/>
  <c r="AU191" i="2"/>
  <c r="AU195" i="2"/>
  <c r="AU199" i="2"/>
  <c r="AU203" i="2"/>
  <c r="AU207" i="2"/>
  <c r="AU211" i="2"/>
  <c r="AU215" i="2"/>
  <c r="AU219" i="2"/>
  <c r="AU223" i="2"/>
  <c r="AU227" i="2"/>
  <c r="AU231" i="2"/>
  <c r="AU235" i="2"/>
  <c r="AU239" i="2"/>
  <c r="AU243" i="2"/>
  <c r="AU247" i="2"/>
  <c r="AU251" i="2"/>
  <c r="AU255" i="2"/>
  <c r="AU259" i="2"/>
  <c r="AU263" i="2"/>
  <c r="AU267" i="2"/>
  <c r="AU271" i="2"/>
  <c r="AU275" i="2"/>
  <c r="AU279" i="2"/>
  <c r="AU283" i="2"/>
  <c r="AU287" i="2"/>
  <c r="AU291" i="2"/>
  <c r="AU295" i="2"/>
  <c r="AU299" i="2"/>
  <c r="AU303" i="2"/>
  <c r="AT7" i="2"/>
  <c r="AT11" i="2"/>
  <c r="AT15" i="2"/>
  <c r="AT19" i="2"/>
  <c r="AT23" i="2"/>
  <c r="AT27" i="2"/>
  <c r="AT31" i="2"/>
  <c r="AT35" i="2"/>
  <c r="AT39" i="2"/>
  <c r="AT43" i="2"/>
  <c r="AT47" i="2"/>
  <c r="AT51" i="2"/>
  <c r="AT55" i="2"/>
  <c r="AT59" i="2"/>
  <c r="AT63" i="2"/>
  <c r="AT67" i="2"/>
  <c r="AT71" i="2"/>
  <c r="AT75" i="2"/>
  <c r="AT79" i="2"/>
  <c r="AT83" i="2"/>
  <c r="AT87" i="2"/>
  <c r="AT91" i="2"/>
  <c r="AT95" i="2"/>
  <c r="AT99" i="2"/>
  <c r="AT103" i="2"/>
  <c r="AT107" i="2"/>
  <c r="AT111" i="2"/>
  <c r="AT115" i="2"/>
  <c r="AT119" i="2"/>
  <c r="AT123" i="2"/>
  <c r="AT127" i="2"/>
  <c r="AT131" i="2"/>
  <c r="AT135" i="2"/>
  <c r="AT139" i="2"/>
  <c r="AT143" i="2"/>
  <c r="AT147" i="2"/>
  <c r="AT151" i="2"/>
  <c r="AT155" i="2"/>
  <c r="AT159" i="2"/>
  <c r="AT163" i="2"/>
  <c r="AT167" i="2"/>
  <c r="AT171" i="2"/>
  <c r="AT175" i="2"/>
  <c r="AT179" i="2"/>
  <c r="AT183" i="2"/>
  <c r="AT187" i="2"/>
  <c r="AT191" i="2"/>
  <c r="AT195" i="2"/>
  <c r="AT199" i="2"/>
  <c r="AT203" i="2"/>
  <c r="AT207" i="2"/>
  <c r="AT211" i="2"/>
  <c r="AT215" i="2"/>
  <c r="AT219" i="2"/>
  <c r="AT223" i="2"/>
  <c r="AT227" i="2"/>
  <c r="AT231" i="2"/>
  <c r="AT235" i="2"/>
  <c r="AT239" i="2"/>
  <c r="AT243" i="2"/>
  <c r="AT247" i="2"/>
  <c r="AT251" i="2"/>
  <c r="AT255" i="2"/>
  <c r="AT259" i="2"/>
  <c r="AT263" i="2"/>
  <c r="AT267" i="2"/>
  <c r="AT271" i="2"/>
  <c r="AT275" i="2"/>
  <c r="AT279" i="2"/>
  <c r="AT283" i="2"/>
  <c r="AT287" i="2"/>
  <c r="AT291" i="2"/>
  <c r="AT295" i="2"/>
  <c r="AT299" i="2"/>
  <c r="AT303" i="2"/>
  <c r="AS7" i="2"/>
  <c r="AS11" i="2"/>
  <c r="AS15" i="2"/>
  <c r="AS19" i="2"/>
  <c r="AS23" i="2"/>
  <c r="AS27" i="2"/>
  <c r="AS31" i="2"/>
  <c r="AS35" i="2"/>
  <c r="AS39" i="2"/>
  <c r="AS43" i="2"/>
  <c r="AS47" i="2"/>
  <c r="AS51" i="2"/>
  <c r="AS55" i="2"/>
  <c r="AS59" i="2"/>
  <c r="AS63" i="2"/>
  <c r="AS67" i="2"/>
  <c r="AS71" i="2"/>
  <c r="AS75" i="2"/>
  <c r="AS79" i="2"/>
  <c r="AS83" i="2"/>
  <c r="AS87" i="2"/>
  <c r="AS91" i="2"/>
  <c r="AS95" i="2"/>
  <c r="AS99" i="2"/>
  <c r="AS103" i="2"/>
  <c r="AS107" i="2"/>
  <c r="AS111" i="2"/>
  <c r="AS115" i="2"/>
  <c r="AS119" i="2"/>
  <c r="AS123" i="2"/>
  <c r="AS127" i="2"/>
  <c r="AS131" i="2"/>
  <c r="AS135" i="2"/>
  <c r="AS139" i="2"/>
  <c r="AS143" i="2"/>
  <c r="AS147" i="2"/>
  <c r="AS151" i="2"/>
  <c r="AS155" i="2"/>
  <c r="AS159" i="2"/>
  <c r="AS163" i="2"/>
  <c r="AS167" i="2"/>
  <c r="AS171" i="2"/>
  <c r="AS175" i="2"/>
  <c r="AS179" i="2"/>
  <c r="AS183" i="2"/>
  <c r="AS187" i="2"/>
  <c r="AS191" i="2"/>
  <c r="AS195" i="2"/>
  <c r="AS199" i="2"/>
  <c r="AS203" i="2"/>
  <c r="AS207" i="2"/>
  <c r="AS211" i="2"/>
  <c r="AS215" i="2"/>
  <c r="AS219" i="2"/>
  <c r="AS223" i="2"/>
  <c r="AS227" i="2"/>
  <c r="AS231" i="2"/>
  <c r="AS235" i="2"/>
  <c r="AS239" i="2"/>
  <c r="AS243" i="2"/>
  <c r="AS247" i="2"/>
  <c r="AS251" i="2"/>
  <c r="AS255" i="2"/>
  <c r="AS259" i="2"/>
  <c r="AS263" i="2"/>
  <c r="AS267" i="2"/>
  <c r="AS271" i="2"/>
  <c r="AS275" i="2"/>
  <c r="AS279" i="2"/>
  <c r="AS283" i="2"/>
  <c r="AS287" i="2"/>
  <c r="AS291" i="2"/>
  <c r="AS295" i="2"/>
  <c r="AS299" i="2"/>
  <c r="AS303" i="2"/>
  <c r="AR7" i="2"/>
  <c r="AR11" i="2"/>
  <c r="AR15" i="2"/>
  <c r="AR19" i="2"/>
  <c r="AR23" i="2"/>
  <c r="AR27" i="2"/>
  <c r="AR31" i="2"/>
  <c r="AR35" i="2"/>
  <c r="AR39" i="2"/>
  <c r="AR43" i="2"/>
  <c r="AR47" i="2"/>
  <c r="AR51" i="2"/>
  <c r="AR55" i="2"/>
  <c r="AR59" i="2"/>
  <c r="AR63" i="2"/>
  <c r="AR67" i="2"/>
  <c r="AR71" i="2"/>
  <c r="AR75" i="2"/>
  <c r="AR79" i="2"/>
  <c r="AR83" i="2"/>
  <c r="AR87" i="2"/>
  <c r="AR91" i="2"/>
  <c r="AR95" i="2"/>
  <c r="AR99" i="2"/>
  <c r="AR103" i="2"/>
  <c r="AR107" i="2"/>
  <c r="AR111" i="2"/>
  <c r="AR115" i="2"/>
  <c r="AR119" i="2"/>
  <c r="AR123" i="2"/>
  <c r="AR127" i="2"/>
  <c r="AR131" i="2"/>
  <c r="AR135" i="2"/>
  <c r="AR139" i="2"/>
  <c r="AR143" i="2"/>
  <c r="AR147" i="2"/>
  <c r="AR151" i="2"/>
  <c r="AR155" i="2"/>
  <c r="AR159" i="2"/>
  <c r="AR163" i="2"/>
  <c r="AR167" i="2"/>
  <c r="AR171" i="2"/>
  <c r="AR175" i="2"/>
  <c r="AR179" i="2"/>
  <c r="AR183" i="2"/>
  <c r="AR187" i="2"/>
  <c r="AR191" i="2"/>
  <c r="AR195" i="2"/>
  <c r="AR199" i="2"/>
  <c r="AR203" i="2"/>
  <c r="AR207" i="2"/>
  <c r="AR211" i="2"/>
  <c r="AR215" i="2"/>
  <c r="AR219" i="2"/>
  <c r="AR223" i="2"/>
  <c r="AR227" i="2"/>
  <c r="AR231" i="2"/>
  <c r="AR235" i="2"/>
  <c r="AR239" i="2"/>
  <c r="AR243" i="2"/>
  <c r="AR247" i="2"/>
  <c r="AR251" i="2"/>
  <c r="AR255" i="2"/>
  <c r="AR259" i="2"/>
  <c r="AR263" i="2"/>
  <c r="AR267" i="2"/>
  <c r="AR271" i="2"/>
  <c r="AR275" i="2"/>
  <c r="AR279" i="2"/>
  <c r="AR283" i="2"/>
  <c r="AR287" i="2"/>
  <c r="AR291" i="2"/>
  <c r="AR295" i="2"/>
  <c r="AR299" i="2"/>
  <c r="AR303" i="2"/>
  <c r="AQ7" i="2"/>
  <c r="AQ11" i="2"/>
  <c r="AQ15" i="2"/>
  <c r="AQ19" i="2"/>
  <c r="AQ23" i="2"/>
  <c r="AQ27" i="2"/>
  <c r="AQ31" i="2"/>
  <c r="AQ35" i="2"/>
  <c r="AQ39" i="2"/>
  <c r="AQ43" i="2"/>
  <c r="AQ47" i="2"/>
  <c r="AQ51" i="2"/>
  <c r="AQ55" i="2"/>
  <c r="AQ59" i="2"/>
  <c r="AQ63" i="2"/>
  <c r="AQ67" i="2"/>
  <c r="AQ71" i="2"/>
  <c r="AQ75" i="2"/>
  <c r="AQ79" i="2"/>
  <c r="AQ83" i="2"/>
  <c r="AQ87" i="2"/>
  <c r="AQ91" i="2"/>
  <c r="AQ95" i="2"/>
  <c r="AQ99" i="2"/>
  <c r="AQ103" i="2"/>
  <c r="AQ107" i="2"/>
  <c r="AQ111" i="2"/>
  <c r="AQ115" i="2"/>
  <c r="AQ119" i="2"/>
  <c r="AQ123" i="2"/>
  <c r="AQ127" i="2"/>
  <c r="AQ131" i="2"/>
  <c r="AQ135" i="2"/>
  <c r="AQ139" i="2"/>
  <c r="AQ143" i="2"/>
  <c r="AQ147" i="2"/>
  <c r="AQ151" i="2"/>
  <c r="AQ155" i="2"/>
  <c r="AQ159" i="2"/>
  <c r="AQ163" i="2"/>
  <c r="AQ167" i="2"/>
  <c r="AQ171" i="2"/>
  <c r="AQ175" i="2"/>
  <c r="AQ179" i="2"/>
  <c r="AQ183" i="2"/>
  <c r="AQ187" i="2"/>
  <c r="AQ191" i="2"/>
  <c r="AQ195" i="2"/>
  <c r="AQ199" i="2"/>
  <c r="AQ203" i="2"/>
  <c r="AQ207" i="2"/>
  <c r="AQ211" i="2"/>
  <c r="AQ215" i="2"/>
  <c r="AQ219" i="2"/>
  <c r="AQ223" i="2"/>
  <c r="AQ227" i="2"/>
  <c r="AQ231" i="2"/>
  <c r="AQ235" i="2"/>
  <c r="AQ239" i="2"/>
  <c r="AQ243" i="2"/>
  <c r="AQ247" i="2"/>
  <c r="AQ251" i="2"/>
  <c r="AQ255" i="2"/>
  <c r="AQ259" i="2"/>
  <c r="AQ263" i="2"/>
  <c r="AQ267" i="2"/>
  <c r="AQ271" i="2"/>
  <c r="AQ275" i="2"/>
  <c r="AQ279" i="2"/>
  <c r="AQ283" i="2"/>
  <c r="AQ287" i="2"/>
  <c r="AQ291" i="2"/>
  <c r="AQ295" i="2"/>
  <c r="AQ299" i="2"/>
  <c r="AQ303" i="2"/>
  <c r="AP7" i="2"/>
  <c r="AP11" i="2"/>
  <c r="AP15" i="2"/>
  <c r="AP19" i="2"/>
  <c r="AP23" i="2"/>
  <c r="AP27" i="2"/>
  <c r="AP31" i="2"/>
  <c r="AP35" i="2"/>
  <c r="AP39" i="2"/>
  <c r="AP43" i="2"/>
  <c r="AP47" i="2"/>
  <c r="AP51" i="2"/>
  <c r="AP55" i="2"/>
  <c r="AP59" i="2"/>
  <c r="AP63" i="2"/>
  <c r="AP67" i="2"/>
  <c r="AP71" i="2"/>
  <c r="AP75" i="2"/>
  <c r="AP79" i="2"/>
  <c r="AP83" i="2"/>
  <c r="AP87" i="2"/>
  <c r="AP91" i="2"/>
  <c r="AP95" i="2"/>
  <c r="AP99" i="2"/>
  <c r="AP103" i="2"/>
  <c r="AP107" i="2"/>
  <c r="AP111" i="2"/>
  <c r="AP115" i="2"/>
  <c r="AP119" i="2"/>
  <c r="AP123" i="2"/>
  <c r="AP127" i="2"/>
  <c r="AP131" i="2"/>
  <c r="AP135" i="2"/>
  <c r="AP139" i="2"/>
  <c r="AP143" i="2"/>
  <c r="AP147" i="2"/>
  <c r="AP151" i="2"/>
  <c r="AP155" i="2"/>
  <c r="AP159" i="2"/>
  <c r="AP163" i="2"/>
  <c r="AP167" i="2"/>
  <c r="AP171" i="2"/>
  <c r="AP175" i="2"/>
  <c r="AP179" i="2"/>
  <c r="AP183" i="2"/>
  <c r="AP187" i="2"/>
  <c r="AP191" i="2"/>
  <c r="AP195" i="2"/>
  <c r="AP199" i="2"/>
  <c r="AP203" i="2"/>
  <c r="AP207" i="2"/>
  <c r="AP211" i="2"/>
  <c r="AP215" i="2"/>
  <c r="AP219" i="2"/>
  <c r="AP223" i="2"/>
  <c r="AP227" i="2"/>
  <c r="AP231" i="2"/>
  <c r="AP235" i="2"/>
  <c r="AP239" i="2"/>
  <c r="AP243" i="2"/>
  <c r="AP247" i="2"/>
  <c r="AP251" i="2"/>
  <c r="AP255" i="2"/>
  <c r="AP259" i="2"/>
  <c r="AP263" i="2"/>
  <c r="AP267" i="2"/>
  <c r="AP271" i="2"/>
  <c r="AP275" i="2"/>
  <c r="AP279" i="2"/>
  <c r="AP283" i="2"/>
  <c r="AP287" i="2"/>
  <c r="AP291" i="2"/>
  <c r="AP295" i="2"/>
  <c r="AP299" i="2"/>
  <c r="AP303" i="2"/>
  <c r="AO7" i="2"/>
  <c r="AO11" i="2"/>
  <c r="AO15" i="2"/>
  <c r="AO19" i="2"/>
  <c r="AO23" i="2"/>
  <c r="AO27" i="2"/>
  <c r="AO31" i="2"/>
  <c r="AO35" i="2"/>
  <c r="AO39" i="2"/>
  <c r="AO43" i="2"/>
  <c r="AO47" i="2"/>
  <c r="AO51" i="2"/>
  <c r="AO55" i="2"/>
  <c r="AO59" i="2"/>
  <c r="AO63" i="2"/>
  <c r="AO67" i="2"/>
  <c r="AO71" i="2"/>
  <c r="AO75" i="2"/>
  <c r="AO79" i="2"/>
  <c r="AO83" i="2"/>
  <c r="AO87" i="2"/>
  <c r="AO91" i="2"/>
  <c r="AO95" i="2"/>
  <c r="AO99" i="2"/>
  <c r="AO103" i="2"/>
  <c r="AO107" i="2"/>
  <c r="AO111" i="2"/>
  <c r="AO115" i="2"/>
  <c r="AO119" i="2"/>
  <c r="AO123" i="2"/>
  <c r="AO127" i="2"/>
  <c r="AO131" i="2"/>
  <c r="AO135" i="2"/>
  <c r="AO139" i="2"/>
  <c r="AO143" i="2"/>
  <c r="AO147" i="2"/>
  <c r="AO151" i="2"/>
  <c r="AO155" i="2"/>
  <c r="AO159" i="2"/>
  <c r="AO163" i="2"/>
  <c r="AO167" i="2"/>
  <c r="AO171" i="2"/>
  <c r="AO175" i="2"/>
  <c r="AO179" i="2"/>
  <c r="AO183" i="2"/>
  <c r="AO187" i="2"/>
  <c r="AO191" i="2"/>
  <c r="AO195" i="2"/>
  <c r="AO199" i="2"/>
  <c r="AO203" i="2"/>
  <c r="AO207" i="2"/>
  <c r="AO211" i="2"/>
  <c r="AO215" i="2"/>
  <c r="AO219" i="2"/>
  <c r="AO223" i="2"/>
  <c r="AO227" i="2"/>
  <c r="AO231" i="2"/>
  <c r="AO235" i="2"/>
  <c r="AO239" i="2"/>
  <c r="AO243" i="2"/>
  <c r="AO247" i="2"/>
  <c r="AO251" i="2"/>
  <c r="AO255" i="2"/>
  <c r="AO259" i="2"/>
  <c r="AO263" i="2"/>
  <c r="AO267" i="2"/>
  <c r="AO271" i="2"/>
  <c r="AO275" i="2"/>
  <c r="AO279" i="2"/>
  <c r="AO283" i="2"/>
  <c r="AO287" i="2"/>
  <c r="AO291" i="2"/>
  <c r="AO295" i="2"/>
  <c r="AO299" i="2"/>
  <c r="AO303" i="2"/>
  <c r="AN7" i="2"/>
  <c r="AN11" i="2"/>
  <c r="AN15" i="2"/>
  <c r="AN19" i="2"/>
  <c r="AN23" i="2"/>
  <c r="AN27" i="2"/>
  <c r="AN31" i="2"/>
  <c r="AN35" i="2"/>
  <c r="AN39" i="2"/>
  <c r="AN43" i="2"/>
  <c r="AN47" i="2"/>
  <c r="AN51" i="2"/>
  <c r="AN55" i="2"/>
  <c r="AN59" i="2"/>
  <c r="AN63" i="2"/>
  <c r="AN67" i="2"/>
  <c r="AN71" i="2"/>
  <c r="AN75" i="2"/>
  <c r="AN79" i="2"/>
  <c r="AN83" i="2"/>
  <c r="AN87" i="2"/>
  <c r="AN91" i="2"/>
  <c r="AN95" i="2"/>
  <c r="AN99" i="2"/>
  <c r="AN103" i="2"/>
  <c r="AN107" i="2"/>
  <c r="AN111" i="2"/>
  <c r="AN115" i="2"/>
  <c r="AN119" i="2"/>
  <c r="AN123" i="2"/>
  <c r="AN127" i="2"/>
  <c r="AN131" i="2"/>
  <c r="AN135" i="2"/>
  <c r="AN139" i="2"/>
  <c r="AN143" i="2"/>
  <c r="AN147" i="2"/>
  <c r="AN151" i="2"/>
  <c r="AN155" i="2"/>
  <c r="AN159" i="2"/>
  <c r="AN163" i="2"/>
  <c r="AN167" i="2"/>
  <c r="AN171" i="2"/>
  <c r="AN175" i="2"/>
  <c r="AN179" i="2"/>
  <c r="AN183" i="2"/>
  <c r="AN187" i="2"/>
  <c r="AN191" i="2"/>
  <c r="AN195" i="2"/>
  <c r="AN199" i="2"/>
  <c r="AN203" i="2"/>
  <c r="AN207" i="2"/>
  <c r="AN211" i="2"/>
  <c r="AN215" i="2"/>
  <c r="AN219" i="2"/>
  <c r="AN223" i="2"/>
  <c r="AN227" i="2"/>
  <c r="AN231" i="2"/>
  <c r="AN235" i="2"/>
  <c r="AN239" i="2"/>
  <c r="AN243" i="2"/>
  <c r="AN247" i="2"/>
  <c r="AN251" i="2"/>
  <c r="AN255" i="2"/>
  <c r="AN259" i="2"/>
  <c r="AN263" i="2"/>
  <c r="AN267" i="2"/>
  <c r="AN271" i="2"/>
  <c r="AN275" i="2"/>
  <c r="AN279" i="2"/>
  <c r="AN283" i="2"/>
  <c r="AN287" i="2"/>
  <c r="AN291" i="2"/>
  <c r="AN295" i="2"/>
  <c r="AN299" i="2"/>
  <c r="AN303" i="2"/>
  <c r="AM7" i="2"/>
  <c r="AM11" i="2"/>
  <c r="AM15" i="2"/>
  <c r="AM19" i="2"/>
  <c r="AM23" i="2"/>
  <c r="AM27" i="2"/>
  <c r="AM31" i="2"/>
  <c r="AM35" i="2"/>
  <c r="AM39" i="2"/>
  <c r="AM43" i="2"/>
  <c r="AM47" i="2"/>
  <c r="AM51" i="2"/>
  <c r="AM55" i="2"/>
  <c r="AM59" i="2"/>
  <c r="AM63" i="2"/>
  <c r="AM67" i="2"/>
  <c r="AM71" i="2"/>
  <c r="AM75" i="2"/>
  <c r="AM79" i="2"/>
  <c r="AM83" i="2"/>
  <c r="AM87" i="2"/>
  <c r="AM91" i="2"/>
  <c r="AM95" i="2"/>
  <c r="AM99" i="2"/>
  <c r="AM103" i="2"/>
  <c r="AM107" i="2"/>
  <c r="AM111" i="2"/>
  <c r="AM115" i="2"/>
  <c r="AM119" i="2"/>
  <c r="AM123" i="2"/>
  <c r="AM127" i="2"/>
  <c r="AM131" i="2"/>
  <c r="AM135" i="2"/>
  <c r="AM139" i="2"/>
  <c r="AM143" i="2"/>
  <c r="AM147" i="2"/>
  <c r="AM151" i="2"/>
  <c r="AM155" i="2"/>
  <c r="AM159" i="2"/>
  <c r="AM163" i="2"/>
  <c r="AM167" i="2"/>
  <c r="AM171" i="2"/>
  <c r="AM175" i="2"/>
  <c r="AM179" i="2"/>
  <c r="AM183" i="2"/>
  <c r="AM187" i="2"/>
  <c r="AM191" i="2"/>
  <c r="AM195" i="2"/>
  <c r="AM199" i="2"/>
  <c r="AM203" i="2"/>
  <c r="AM207" i="2"/>
  <c r="AM211" i="2"/>
  <c r="AM215" i="2"/>
  <c r="AM219" i="2"/>
  <c r="AM223" i="2"/>
  <c r="AM227" i="2"/>
  <c r="AM231" i="2"/>
  <c r="AM235" i="2"/>
  <c r="AM239" i="2"/>
  <c r="AM243" i="2"/>
  <c r="AM247" i="2"/>
  <c r="AM251" i="2"/>
  <c r="AM255" i="2"/>
  <c r="AM259" i="2"/>
  <c r="AM263" i="2"/>
  <c r="AM267" i="2"/>
  <c r="AM271" i="2"/>
  <c r="AM275" i="2"/>
  <c r="AM279" i="2"/>
  <c r="AM283" i="2"/>
  <c r="AM287" i="2"/>
  <c r="AM291" i="2"/>
  <c r="AM295" i="2"/>
  <c r="AM299" i="2"/>
  <c r="AM303" i="2"/>
  <c r="AL7" i="2"/>
  <c r="AL11" i="2"/>
  <c r="AL15" i="2"/>
  <c r="AL19" i="2"/>
  <c r="AL23" i="2"/>
  <c r="AL27" i="2"/>
  <c r="AL31" i="2"/>
  <c r="AL35" i="2"/>
  <c r="AL39" i="2"/>
  <c r="AL43" i="2"/>
  <c r="AL47" i="2"/>
  <c r="AL51" i="2"/>
  <c r="AL55" i="2"/>
  <c r="AL59" i="2"/>
  <c r="AL63" i="2"/>
  <c r="AL67" i="2"/>
  <c r="AL71" i="2"/>
  <c r="AL75" i="2"/>
  <c r="AL79" i="2"/>
  <c r="AL83" i="2"/>
  <c r="AL87" i="2"/>
  <c r="AL91" i="2"/>
  <c r="AL95" i="2"/>
  <c r="AL99" i="2"/>
  <c r="AL103" i="2"/>
  <c r="AL107" i="2"/>
  <c r="AL111" i="2"/>
  <c r="AL115" i="2"/>
  <c r="AL119" i="2"/>
  <c r="AL123" i="2"/>
  <c r="AL127" i="2"/>
  <c r="AL131" i="2"/>
  <c r="AL135" i="2"/>
  <c r="AL139" i="2"/>
  <c r="AL143" i="2"/>
  <c r="AL147" i="2"/>
  <c r="AL151" i="2"/>
  <c r="AL155" i="2"/>
  <c r="AL159" i="2"/>
  <c r="AL163" i="2"/>
  <c r="AL167" i="2"/>
  <c r="AL171" i="2"/>
  <c r="AL175" i="2"/>
  <c r="AL179" i="2"/>
  <c r="AL183" i="2"/>
  <c r="AL187" i="2"/>
  <c r="AL191" i="2"/>
  <c r="AL195" i="2"/>
  <c r="AL199" i="2"/>
  <c r="AL203" i="2"/>
  <c r="AL207" i="2"/>
  <c r="AL211" i="2"/>
  <c r="AL215" i="2"/>
  <c r="AL219" i="2"/>
  <c r="AL223" i="2"/>
  <c r="AL227" i="2"/>
  <c r="AL231" i="2"/>
  <c r="AL235" i="2"/>
  <c r="AL239" i="2"/>
  <c r="AL243" i="2"/>
  <c r="AL247" i="2"/>
  <c r="AL251" i="2"/>
  <c r="AL255" i="2"/>
  <c r="AL259" i="2"/>
  <c r="AL263" i="2"/>
  <c r="AL267" i="2"/>
  <c r="AL271" i="2"/>
  <c r="AL275" i="2"/>
  <c r="AL279" i="2"/>
  <c r="AL283" i="2"/>
  <c r="AL287" i="2"/>
  <c r="AL291" i="2"/>
  <c r="AL295" i="2"/>
  <c r="AL299" i="2"/>
  <c r="AL303" i="2"/>
  <c r="AK7" i="2"/>
  <c r="AK11" i="2"/>
  <c r="AK15" i="2"/>
  <c r="AK19" i="2"/>
  <c r="AK23" i="2"/>
  <c r="AK27" i="2"/>
  <c r="AK31" i="2"/>
  <c r="AK35" i="2"/>
  <c r="AK39" i="2"/>
  <c r="AK43" i="2"/>
  <c r="AK47" i="2"/>
  <c r="AK51" i="2"/>
  <c r="AK55" i="2"/>
  <c r="AK59" i="2"/>
  <c r="AK63" i="2"/>
  <c r="AK67" i="2"/>
  <c r="AK71" i="2"/>
  <c r="AK75" i="2"/>
  <c r="AK79" i="2"/>
  <c r="AK83" i="2"/>
  <c r="AK87" i="2"/>
  <c r="AK91" i="2"/>
  <c r="AK95" i="2"/>
  <c r="AK99" i="2"/>
  <c r="AK103" i="2"/>
  <c r="AK107" i="2"/>
  <c r="AK111" i="2"/>
  <c r="AK115" i="2"/>
  <c r="AK119" i="2"/>
  <c r="AK123" i="2"/>
  <c r="AK127" i="2"/>
  <c r="AK131" i="2"/>
  <c r="AK135" i="2"/>
  <c r="AK139" i="2"/>
  <c r="AK143" i="2"/>
  <c r="AK147" i="2"/>
  <c r="AK151" i="2"/>
  <c r="AK155" i="2"/>
  <c r="AK159" i="2"/>
  <c r="AK163" i="2"/>
  <c r="AK167" i="2"/>
  <c r="AK171" i="2"/>
  <c r="AK175" i="2"/>
  <c r="AK179" i="2"/>
  <c r="AK183" i="2"/>
  <c r="AK187" i="2"/>
  <c r="AK191" i="2"/>
  <c r="AK195" i="2"/>
  <c r="AK199" i="2"/>
  <c r="AK203" i="2"/>
  <c r="AK207" i="2"/>
  <c r="AK211" i="2"/>
  <c r="AK215" i="2"/>
  <c r="AK219" i="2"/>
  <c r="AK223" i="2"/>
  <c r="AK227" i="2"/>
  <c r="AK231" i="2"/>
  <c r="AK235" i="2"/>
  <c r="AK239" i="2"/>
  <c r="AK243" i="2"/>
  <c r="AK247" i="2"/>
  <c r="AK251" i="2"/>
  <c r="AK255" i="2"/>
  <c r="AK259" i="2"/>
  <c r="AK263" i="2"/>
  <c r="AK267" i="2"/>
  <c r="AK271" i="2"/>
  <c r="AK275" i="2"/>
  <c r="AK279" i="2"/>
  <c r="AK283" i="2"/>
  <c r="AK287" i="2"/>
  <c r="AK291" i="2"/>
  <c r="AK295" i="2"/>
  <c r="AK299" i="2"/>
  <c r="AK303" i="2"/>
  <c r="AJ7" i="2"/>
  <c r="AJ11" i="2"/>
  <c r="AJ15" i="2"/>
  <c r="AJ19" i="2"/>
  <c r="AJ23" i="2"/>
  <c r="AJ27" i="2"/>
  <c r="AJ31" i="2"/>
  <c r="AJ35" i="2"/>
  <c r="AJ39" i="2"/>
  <c r="AJ43" i="2"/>
  <c r="AJ47" i="2"/>
  <c r="AJ51" i="2"/>
  <c r="AJ55" i="2"/>
  <c r="AJ59" i="2"/>
  <c r="AJ63" i="2"/>
  <c r="AJ67" i="2"/>
  <c r="AJ71" i="2"/>
  <c r="AJ75" i="2"/>
  <c r="AJ79" i="2"/>
  <c r="AJ83" i="2"/>
  <c r="AJ87" i="2"/>
  <c r="AJ91" i="2"/>
  <c r="AJ95" i="2"/>
  <c r="AJ99" i="2"/>
  <c r="AJ103" i="2"/>
  <c r="AJ107" i="2"/>
  <c r="AJ111" i="2"/>
  <c r="AJ115" i="2"/>
  <c r="AJ119" i="2"/>
  <c r="AJ123" i="2"/>
  <c r="AJ127" i="2"/>
  <c r="AJ131" i="2"/>
  <c r="AJ135" i="2"/>
  <c r="AJ139" i="2"/>
  <c r="AJ143" i="2"/>
  <c r="AJ147" i="2"/>
  <c r="AJ151" i="2"/>
  <c r="AJ155" i="2"/>
  <c r="AJ159" i="2"/>
  <c r="AJ163" i="2"/>
  <c r="AJ167" i="2"/>
  <c r="AJ171" i="2"/>
  <c r="AJ175" i="2"/>
  <c r="AJ179" i="2"/>
  <c r="AJ183" i="2"/>
  <c r="AJ187" i="2"/>
  <c r="AJ191" i="2"/>
  <c r="AJ195" i="2"/>
  <c r="AJ199" i="2"/>
  <c r="AJ203" i="2"/>
  <c r="AJ207" i="2"/>
  <c r="AJ211" i="2"/>
  <c r="AJ215" i="2"/>
  <c r="AJ219" i="2"/>
  <c r="AJ223" i="2"/>
  <c r="AJ227" i="2"/>
  <c r="AJ231" i="2"/>
  <c r="AJ235" i="2"/>
  <c r="AJ239" i="2"/>
  <c r="AJ243" i="2"/>
  <c r="AJ247" i="2"/>
  <c r="AJ251" i="2"/>
  <c r="AJ255" i="2"/>
  <c r="AJ259" i="2"/>
  <c r="AJ263" i="2"/>
  <c r="AJ267" i="2"/>
  <c r="AJ271" i="2"/>
  <c r="AJ275" i="2"/>
  <c r="AJ279" i="2"/>
  <c r="AJ283" i="2"/>
  <c r="AJ287" i="2"/>
  <c r="AJ291" i="2"/>
  <c r="AJ295" i="2"/>
  <c r="AJ299" i="2"/>
  <c r="AJ303" i="2"/>
  <c r="AI7" i="2"/>
  <c r="AI11" i="2"/>
  <c r="AI15" i="2"/>
  <c r="AI19" i="2"/>
  <c r="AI23" i="2"/>
  <c r="AI27" i="2"/>
  <c r="AI31" i="2"/>
  <c r="AI35" i="2"/>
  <c r="AI39" i="2"/>
  <c r="AI43" i="2"/>
  <c r="AI47" i="2"/>
  <c r="AI51" i="2"/>
  <c r="AI55" i="2"/>
  <c r="AI59" i="2"/>
  <c r="AI63" i="2"/>
  <c r="AI67" i="2"/>
  <c r="AI71" i="2"/>
  <c r="AI75" i="2"/>
  <c r="AI79" i="2"/>
  <c r="AI83" i="2"/>
  <c r="AI87" i="2"/>
  <c r="AI91" i="2"/>
  <c r="AI95" i="2"/>
  <c r="AI99" i="2"/>
  <c r="AI103" i="2"/>
  <c r="AI107" i="2"/>
  <c r="AI111" i="2"/>
  <c r="AI115" i="2"/>
  <c r="AI119" i="2"/>
  <c r="AI123" i="2"/>
  <c r="AI127" i="2"/>
  <c r="AI131" i="2"/>
  <c r="AI135" i="2"/>
  <c r="AI139" i="2"/>
  <c r="AI143" i="2"/>
  <c r="AI147" i="2"/>
  <c r="AI151" i="2"/>
  <c r="AI155" i="2"/>
  <c r="AI159" i="2"/>
  <c r="AI163" i="2"/>
  <c r="AI167" i="2"/>
  <c r="AI171" i="2"/>
  <c r="AI175" i="2"/>
  <c r="AI179" i="2"/>
  <c r="AI183" i="2"/>
  <c r="AI187" i="2"/>
  <c r="AI191" i="2"/>
  <c r="AI195" i="2"/>
  <c r="AI199" i="2"/>
  <c r="AI203" i="2"/>
  <c r="AI207" i="2"/>
  <c r="AI211" i="2"/>
  <c r="AI215" i="2"/>
  <c r="AI219" i="2"/>
  <c r="AI223" i="2"/>
  <c r="AI227" i="2"/>
  <c r="AI231" i="2"/>
  <c r="AI235" i="2"/>
  <c r="AI239" i="2"/>
  <c r="AI243" i="2"/>
  <c r="AI247" i="2"/>
  <c r="AI251" i="2"/>
  <c r="AI255" i="2"/>
  <c r="AI259" i="2"/>
  <c r="AI263" i="2"/>
  <c r="AI267" i="2"/>
  <c r="AI271" i="2"/>
  <c r="AI275" i="2"/>
  <c r="AI279" i="2"/>
  <c r="AI283" i="2"/>
  <c r="AI287" i="2"/>
  <c r="AI291" i="2"/>
  <c r="AI295" i="2"/>
  <c r="AI299" i="2"/>
  <c r="AI303" i="2"/>
  <c r="AH7" i="2"/>
  <c r="AH11" i="2"/>
  <c r="AH15" i="2"/>
  <c r="AH19" i="2"/>
  <c r="AH23" i="2"/>
  <c r="AH27" i="2"/>
  <c r="AH31" i="2"/>
  <c r="AH35" i="2"/>
  <c r="AH39" i="2"/>
  <c r="AH43" i="2"/>
  <c r="AH47" i="2"/>
  <c r="AH51" i="2"/>
  <c r="AH55" i="2"/>
  <c r="AH59" i="2"/>
  <c r="AH63" i="2"/>
  <c r="AH67" i="2"/>
  <c r="AH71" i="2"/>
  <c r="AH75" i="2"/>
  <c r="AH79" i="2"/>
  <c r="AH83" i="2"/>
  <c r="AH87" i="2"/>
  <c r="AH91" i="2"/>
  <c r="AH95" i="2"/>
  <c r="AH99" i="2"/>
  <c r="AH103" i="2"/>
  <c r="AH107" i="2"/>
  <c r="AH111" i="2"/>
  <c r="AH115" i="2"/>
  <c r="AH119" i="2"/>
  <c r="AH123" i="2"/>
  <c r="AH127" i="2"/>
  <c r="AH131" i="2"/>
  <c r="AH135" i="2"/>
  <c r="AH139" i="2"/>
  <c r="AH143" i="2"/>
  <c r="AH147" i="2"/>
  <c r="AH151" i="2"/>
  <c r="AH155" i="2"/>
  <c r="AH159" i="2"/>
  <c r="AH163" i="2"/>
  <c r="AH167" i="2"/>
  <c r="AH171" i="2"/>
  <c r="AH175" i="2"/>
  <c r="AH179" i="2"/>
  <c r="AH183" i="2"/>
  <c r="AH187" i="2"/>
  <c r="AH191" i="2"/>
  <c r="AH195" i="2"/>
  <c r="AH199" i="2"/>
  <c r="AH203" i="2"/>
  <c r="AH207" i="2"/>
  <c r="AH211" i="2"/>
  <c r="AH215" i="2"/>
  <c r="AH219" i="2"/>
  <c r="AH223" i="2"/>
  <c r="AH227" i="2"/>
  <c r="AH231" i="2"/>
  <c r="AH235" i="2"/>
  <c r="AH239" i="2"/>
  <c r="AH243" i="2"/>
  <c r="AH247" i="2"/>
  <c r="AH251" i="2"/>
  <c r="AH255" i="2"/>
  <c r="AH259" i="2"/>
  <c r="AH263" i="2"/>
  <c r="AH267" i="2"/>
  <c r="AH271" i="2"/>
  <c r="AH275" i="2"/>
  <c r="AH279" i="2"/>
  <c r="AH283" i="2"/>
  <c r="AH287" i="2"/>
  <c r="AH291" i="2"/>
  <c r="AH295" i="2"/>
  <c r="AH299" i="2"/>
  <c r="AH303" i="2"/>
  <c r="AG7" i="2"/>
  <c r="AG11" i="2"/>
  <c r="AG15" i="2"/>
  <c r="AG19" i="2"/>
  <c r="AG23" i="2"/>
  <c r="AG27" i="2"/>
  <c r="AG31" i="2"/>
  <c r="AG35" i="2"/>
  <c r="AG39" i="2"/>
  <c r="AG43" i="2"/>
  <c r="AG47" i="2"/>
  <c r="AG51" i="2"/>
  <c r="AG55" i="2"/>
  <c r="AG59" i="2"/>
  <c r="AG63" i="2"/>
  <c r="AG67" i="2"/>
  <c r="AG71" i="2"/>
  <c r="AG75" i="2"/>
  <c r="AG79" i="2"/>
  <c r="AG83" i="2"/>
  <c r="AG87" i="2"/>
  <c r="AG91" i="2"/>
  <c r="AG95" i="2"/>
  <c r="AG99" i="2"/>
  <c r="AG103" i="2"/>
  <c r="AG107" i="2"/>
  <c r="AG111" i="2"/>
  <c r="AG115" i="2"/>
  <c r="AG119" i="2"/>
  <c r="AG123" i="2"/>
  <c r="AG127" i="2"/>
  <c r="AG131" i="2"/>
  <c r="AG135" i="2"/>
  <c r="AG139" i="2"/>
  <c r="AG143" i="2"/>
  <c r="AG147" i="2"/>
  <c r="AG151" i="2"/>
  <c r="AG155" i="2"/>
  <c r="AG159" i="2"/>
  <c r="AG163" i="2"/>
  <c r="AG167" i="2"/>
  <c r="AG171" i="2"/>
  <c r="AG175" i="2"/>
  <c r="AG179" i="2"/>
  <c r="AG183" i="2"/>
  <c r="AG187" i="2"/>
  <c r="AG191" i="2"/>
  <c r="AG195" i="2"/>
  <c r="AG199" i="2"/>
  <c r="AG203" i="2"/>
  <c r="AG207" i="2"/>
  <c r="AG211" i="2"/>
  <c r="AG215" i="2"/>
  <c r="AG219" i="2"/>
  <c r="AG223" i="2"/>
  <c r="AG227" i="2"/>
  <c r="AG231" i="2"/>
  <c r="AG235" i="2"/>
  <c r="AG239" i="2"/>
  <c r="AG243" i="2"/>
  <c r="AG247" i="2"/>
  <c r="AG251" i="2"/>
  <c r="AG255" i="2"/>
  <c r="AG259" i="2"/>
  <c r="AG263" i="2"/>
  <c r="AG267" i="2"/>
  <c r="AG271" i="2"/>
  <c r="AG275" i="2"/>
  <c r="AG279" i="2"/>
  <c r="AG283" i="2"/>
  <c r="AG287" i="2"/>
  <c r="AG291" i="2"/>
  <c r="AG295" i="2"/>
  <c r="AG299" i="2"/>
  <c r="AG303" i="2"/>
  <c r="AF7" i="2"/>
  <c r="AF11" i="2"/>
  <c r="AF15" i="2"/>
  <c r="AF19" i="2"/>
  <c r="AF23" i="2"/>
  <c r="AF27" i="2"/>
  <c r="AF31" i="2"/>
  <c r="AF35" i="2"/>
  <c r="AF39" i="2"/>
  <c r="AF43" i="2"/>
  <c r="AF47" i="2"/>
  <c r="AF51" i="2"/>
  <c r="AF55" i="2"/>
  <c r="AF59" i="2"/>
  <c r="AF63" i="2"/>
  <c r="AF67" i="2"/>
  <c r="AF71" i="2"/>
  <c r="AF75" i="2"/>
  <c r="AF79" i="2"/>
  <c r="AF83" i="2"/>
  <c r="AF87" i="2"/>
  <c r="AF91" i="2"/>
  <c r="AF95" i="2"/>
  <c r="AF99" i="2"/>
  <c r="AF103" i="2"/>
  <c r="AF107" i="2"/>
  <c r="AF111" i="2"/>
  <c r="AF115" i="2"/>
  <c r="AF119" i="2"/>
  <c r="AF123" i="2"/>
  <c r="AF127" i="2"/>
  <c r="AF131" i="2"/>
  <c r="AF135" i="2"/>
  <c r="AF139" i="2"/>
  <c r="AF143" i="2"/>
  <c r="AF147" i="2"/>
  <c r="AF151" i="2"/>
  <c r="AF155" i="2"/>
  <c r="AF159" i="2"/>
  <c r="AF163" i="2"/>
  <c r="AF167" i="2"/>
  <c r="AF171" i="2"/>
  <c r="AF175" i="2"/>
  <c r="AF179" i="2"/>
  <c r="AF183" i="2"/>
  <c r="AF187" i="2"/>
  <c r="AF191" i="2"/>
  <c r="AF195" i="2"/>
  <c r="AF199" i="2"/>
  <c r="AF203" i="2"/>
  <c r="AF207" i="2"/>
  <c r="AF211" i="2"/>
  <c r="AF215" i="2"/>
  <c r="AF219" i="2"/>
  <c r="AF223" i="2"/>
  <c r="AF227" i="2"/>
  <c r="AF231" i="2"/>
  <c r="AF235" i="2"/>
  <c r="AF239" i="2"/>
  <c r="AF243" i="2"/>
  <c r="AF247" i="2"/>
  <c r="AF251" i="2"/>
  <c r="AF255" i="2"/>
  <c r="AF259" i="2"/>
  <c r="AF263" i="2"/>
  <c r="AF267" i="2"/>
  <c r="AF271" i="2"/>
  <c r="AF275" i="2"/>
  <c r="AF279" i="2"/>
  <c r="AF283" i="2"/>
  <c r="AF287" i="2"/>
  <c r="AF291" i="2"/>
  <c r="AF295" i="2"/>
  <c r="AF299" i="2"/>
  <c r="AF303" i="2"/>
  <c r="AE7" i="2"/>
  <c r="AE11" i="2"/>
  <c r="AE15" i="2"/>
  <c r="AE19" i="2"/>
  <c r="AE23" i="2"/>
  <c r="AE27" i="2"/>
  <c r="AE31" i="2"/>
  <c r="AE35" i="2"/>
  <c r="AE39" i="2"/>
  <c r="AE43" i="2"/>
  <c r="AE47" i="2"/>
  <c r="AE51" i="2"/>
  <c r="AE55" i="2"/>
  <c r="AE59" i="2"/>
  <c r="AE63" i="2"/>
  <c r="AE67" i="2"/>
  <c r="AE71" i="2"/>
  <c r="AE75" i="2"/>
  <c r="AE79" i="2"/>
  <c r="AE83" i="2"/>
  <c r="AE87" i="2"/>
  <c r="AE91" i="2"/>
  <c r="AE95" i="2"/>
  <c r="AE99" i="2"/>
  <c r="AE103" i="2"/>
  <c r="AE107" i="2"/>
  <c r="AE111" i="2"/>
  <c r="AE115" i="2"/>
  <c r="AE119" i="2"/>
  <c r="AE123" i="2"/>
  <c r="AE127" i="2"/>
  <c r="AE131" i="2"/>
  <c r="AE135" i="2"/>
  <c r="AE139" i="2"/>
  <c r="AE143" i="2"/>
  <c r="AE147" i="2"/>
  <c r="AE151" i="2"/>
  <c r="AE155" i="2"/>
  <c r="AE159" i="2"/>
  <c r="AE163" i="2"/>
  <c r="AE167" i="2"/>
  <c r="AE171" i="2"/>
  <c r="AE175" i="2"/>
  <c r="AE179" i="2"/>
  <c r="AE183" i="2"/>
  <c r="AE187" i="2"/>
  <c r="AE191" i="2"/>
  <c r="AE195" i="2"/>
  <c r="AE199" i="2"/>
  <c r="AE203" i="2"/>
  <c r="AE207" i="2"/>
  <c r="AE211" i="2"/>
  <c r="AE215" i="2"/>
  <c r="AE219" i="2"/>
  <c r="AE223" i="2"/>
  <c r="AE227" i="2"/>
  <c r="AE231" i="2"/>
  <c r="AE235" i="2"/>
  <c r="AE239" i="2"/>
  <c r="AE243" i="2"/>
  <c r="AE247" i="2"/>
  <c r="AE251" i="2"/>
  <c r="AE255" i="2"/>
  <c r="AE259" i="2"/>
  <c r="AE263" i="2"/>
  <c r="AE267" i="2"/>
  <c r="AE271" i="2"/>
  <c r="AE275" i="2"/>
  <c r="AE279" i="2"/>
  <c r="AE283" i="2"/>
  <c r="AE287" i="2"/>
  <c r="AE291" i="2"/>
  <c r="AE295" i="2"/>
  <c r="AE299" i="2"/>
  <c r="AE303" i="2"/>
  <c r="AD7" i="2"/>
  <c r="AD11" i="2"/>
  <c r="AD15" i="2"/>
  <c r="AD19" i="2"/>
  <c r="AD23" i="2"/>
  <c r="AD27" i="2"/>
  <c r="AD31" i="2"/>
  <c r="AD35" i="2"/>
  <c r="AD39" i="2"/>
  <c r="AD43" i="2"/>
  <c r="AD47" i="2"/>
  <c r="AD51" i="2"/>
  <c r="AD55" i="2"/>
  <c r="AD59" i="2"/>
  <c r="AD63" i="2"/>
  <c r="AD67" i="2"/>
  <c r="AD71" i="2"/>
  <c r="AD75" i="2"/>
  <c r="AD79" i="2"/>
  <c r="AD83" i="2"/>
  <c r="AD87" i="2"/>
  <c r="AD91" i="2"/>
  <c r="AD95" i="2"/>
  <c r="AD99" i="2"/>
  <c r="AD103" i="2"/>
  <c r="AD107" i="2"/>
  <c r="AD111" i="2"/>
  <c r="AD115" i="2"/>
  <c r="AD119" i="2"/>
  <c r="AD123" i="2"/>
  <c r="AD127" i="2"/>
  <c r="AD131" i="2"/>
  <c r="AD135" i="2"/>
  <c r="AD139" i="2"/>
  <c r="AD143" i="2"/>
  <c r="AD147" i="2"/>
  <c r="AD151" i="2"/>
  <c r="AD155" i="2"/>
  <c r="AD159" i="2"/>
  <c r="AD163" i="2"/>
  <c r="AD167" i="2"/>
  <c r="AD171" i="2"/>
  <c r="AD175" i="2"/>
  <c r="AD179" i="2"/>
  <c r="AD183" i="2"/>
  <c r="AD187" i="2"/>
  <c r="AD191" i="2"/>
  <c r="AD195" i="2"/>
  <c r="AD199" i="2"/>
  <c r="AD203" i="2"/>
  <c r="AD207" i="2"/>
  <c r="AD211" i="2"/>
  <c r="AD215" i="2"/>
  <c r="AD219" i="2"/>
  <c r="AD223" i="2"/>
  <c r="AD227" i="2"/>
  <c r="AD231" i="2"/>
  <c r="AD235" i="2"/>
  <c r="AD239" i="2"/>
  <c r="AD243" i="2"/>
  <c r="AD247" i="2"/>
  <c r="AD251" i="2"/>
  <c r="AD255" i="2"/>
  <c r="AD259" i="2"/>
  <c r="AD263" i="2"/>
  <c r="AD267" i="2"/>
  <c r="AD271" i="2"/>
  <c r="AD275" i="2"/>
  <c r="AD279" i="2"/>
  <c r="AD283" i="2"/>
  <c r="AD287" i="2"/>
  <c r="AD291" i="2"/>
  <c r="AD295" i="2"/>
  <c r="AD299" i="2"/>
  <c r="AD303" i="2"/>
  <c r="AC7" i="2"/>
  <c r="AC11" i="2"/>
  <c r="AC15" i="2"/>
  <c r="AC19" i="2"/>
  <c r="AC23" i="2"/>
  <c r="AC27" i="2"/>
  <c r="AC31" i="2"/>
  <c r="AC35" i="2"/>
  <c r="AC39" i="2"/>
  <c r="AC43" i="2"/>
  <c r="AC47" i="2"/>
  <c r="AC51" i="2"/>
  <c r="AC55" i="2"/>
  <c r="AC59" i="2"/>
  <c r="AC63" i="2"/>
  <c r="AC67" i="2"/>
  <c r="AC71" i="2"/>
  <c r="AC75" i="2"/>
  <c r="AC79" i="2"/>
  <c r="AC83" i="2"/>
  <c r="AC87" i="2"/>
  <c r="AC91" i="2"/>
  <c r="AC95" i="2"/>
  <c r="AC99" i="2"/>
  <c r="AC103" i="2"/>
  <c r="AC107" i="2"/>
  <c r="AC111" i="2"/>
  <c r="AC115" i="2"/>
  <c r="AC119" i="2"/>
  <c r="AC123" i="2"/>
  <c r="AC127" i="2"/>
  <c r="AC131" i="2"/>
  <c r="AC135" i="2"/>
  <c r="AC139" i="2"/>
  <c r="AC143" i="2"/>
  <c r="AC147" i="2"/>
  <c r="AC151" i="2"/>
  <c r="AC155" i="2"/>
  <c r="AC159" i="2"/>
  <c r="AC163" i="2"/>
  <c r="AC167" i="2"/>
  <c r="AC171" i="2"/>
  <c r="AC175" i="2"/>
  <c r="AC179" i="2"/>
  <c r="AC183" i="2"/>
  <c r="AC187" i="2"/>
  <c r="AC191" i="2"/>
  <c r="AC195" i="2"/>
  <c r="AC199" i="2"/>
  <c r="AC203" i="2"/>
  <c r="AC207" i="2"/>
  <c r="AC211" i="2"/>
  <c r="AC215" i="2"/>
  <c r="AC219" i="2"/>
  <c r="AC223" i="2"/>
  <c r="AC227" i="2"/>
  <c r="AC231" i="2"/>
  <c r="AC235" i="2"/>
  <c r="AC239" i="2"/>
  <c r="AC243" i="2"/>
  <c r="AC247" i="2"/>
  <c r="AC251" i="2"/>
  <c r="AC255" i="2"/>
  <c r="AC259" i="2"/>
  <c r="AC263" i="2"/>
  <c r="AC267" i="2"/>
  <c r="AC271" i="2"/>
  <c r="AC275" i="2"/>
  <c r="AC279" i="2"/>
  <c r="AC283" i="2"/>
  <c r="AC287" i="2"/>
  <c r="AC291" i="2"/>
  <c r="AC295" i="2"/>
  <c r="AC299" i="2"/>
  <c r="AC303" i="2"/>
  <c r="AB7" i="2"/>
  <c r="AB11" i="2"/>
  <c r="AB15" i="2"/>
  <c r="AB19" i="2"/>
  <c r="AB23" i="2"/>
  <c r="AB27" i="2"/>
  <c r="AB31" i="2"/>
  <c r="AB35" i="2"/>
  <c r="AB39" i="2"/>
  <c r="AB43" i="2"/>
  <c r="AB47" i="2"/>
  <c r="AB51" i="2"/>
  <c r="AB55" i="2"/>
  <c r="AB59" i="2"/>
  <c r="AB63" i="2"/>
  <c r="AB67" i="2"/>
  <c r="AB71" i="2"/>
  <c r="AB75" i="2"/>
  <c r="AB79" i="2"/>
  <c r="AB83" i="2"/>
  <c r="AB87" i="2"/>
  <c r="AB91" i="2"/>
  <c r="AB95" i="2"/>
  <c r="AB99" i="2"/>
  <c r="AB103" i="2"/>
  <c r="AB107" i="2"/>
  <c r="AB111" i="2"/>
  <c r="AB115" i="2"/>
  <c r="AB119" i="2"/>
  <c r="AB123" i="2"/>
  <c r="AB127" i="2"/>
  <c r="AB131" i="2"/>
  <c r="AB135" i="2"/>
  <c r="AB139" i="2"/>
  <c r="AB143" i="2"/>
  <c r="AB147" i="2"/>
  <c r="AB151" i="2"/>
  <c r="AB155" i="2"/>
  <c r="AB159" i="2"/>
  <c r="AB163" i="2"/>
  <c r="AB167" i="2"/>
  <c r="AB171" i="2"/>
  <c r="AB175" i="2"/>
  <c r="AB179" i="2"/>
  <c r="AB183" i="2"/>
  <c r="AB187" i="2"/>
  <c r="AB191" i="2"/>
  <c r="AB195" i="2"/>
  <c r="AB199" i="2"/>
  <c r="AB203" i="2"/>
  <c r="AB207" i="2"/>
  <c r="AB211" i="2"/>
  <c r="AB215" i="2"/>
  <c r="AB219" i="2"/>
  <c r="AB223" i="2"/>
  <c r="AB227" i="2"/>
  <c r="AB231" i="2"/>
  <c r="AB235" i="2"/>
  <c r="AB239" i="2"/>
  <c r="AB243" i="2"/>
  <c r="AB247" i="2"/>
  <c r="AB251" i="2"/>
  <c r="AB255" i="2"/>
  <c r="AB259" i="2"/>
  <c r="AB263" i="2"/>
  <c r="AB267" i="2"/>
  <c r="AB271" i="2"/>
  <c r="AB275" i="2"/>
  <c r="AB279" i="2"/>
  <c r="AB283" i="2"/>
  <c r="AB287" i="2"/>
  <c r="AB291" i="2"/>
  <c r="AB295" i="2"/>
  <c r="AB299" i="2"/>
  <c r="AB303" i="2"/>
  <c r="AA7" i="2"/>
  <c r="AA11" i="2"/>
  <c r="AA15" i="2"/>
  <c r="AA19" i="2"/>
  <c r="AA23" i="2"/>
  <c r="AA27" i="2"/>
  <c r="AA31" i="2"/>
  <c r="AA35" i="2"/>
  <c r="AA39" i="2"/>
  <c r="AA43" i="2"/>
  <c r="AA47" i="2"/>
  <c r="AA51" i="2"/>
  <c r="AA55" i="2"/>
  <c r="AA59" i="2"/>
  <c r="AA63" i="2"/>
  <c r="AA67" i="2"/>
  <c r="AA71" i="2"/>
  <c r="AA75" i="2"/>
  <c r="AA79" i="2"/>
  <c r="AA83" i="2"/>
  <c r="AA87" i="2"/>
  <c r="AA91" i="2"/>
  <c r="AA95" i="2"/>
  <c r="AA99" i="2"/>
  <c r="AA103" i="2"/>
  <c r="AA107" i="2"/>
  <c r="AA111" i="2"/>
  <c r="AA115" i="2"/>
  <c r="AA119" i="2"/>
  <c r="AA123" i="2"/>
  <c r="AA127" i="2"/>
  <c r="AA131" i="2"/>
  <c r="AA135" i="2"/>
  <c r="AA139" i="2"/>
  <c r="AA143" i="2"/>
  <c r="AA147" i="2"/>
  <c r="AA151" i="2"/>
  <c r="AA155" i="2"/>
  <c r="AA159" i="2"/>
  <c r="AA163" i="2"/>
  <c r="AA167" i="2"/>
  <c r="AA171" i="2"/>
  <c r="AA175" i="2"/>
  <c r="AA179" i="2"/>
  <c r="AA183" i="2"/>
  <c r="AA187" i="2"/>
  <c r="AA191" i="2"/>
  <c r="AA195" i="2"/>
  <c r="AA199" i="2"/>
  <c r="AA203" i="2"/>
  <c r="AA207" i="2"/>
  <c r="AA211" i="2"/>
  <c r="AA215" i="2"/>
  <c r="AA219" i="2"/>
  <c r="AA223" i="2"/>
  <c r="AA227" i="2"/>
  <c r="AA231" i="2"/>
  <c r="AA235" i="2"/>
  <c r="AA239" i="2"/>
  <c r="AA243" i="2"/>
  <c r="AA247" i="2"/>
  <c r="AA251" i="2"/>
  <c r="AA255" i="2"/>
  <c r="AA259" i="2"/>
  <c r="AA263" i="2"/>
  <c r="AA267" i="2"/>
  <c r="AA271" i="2"/>
  <c r="AA275" i="2"/>
  <c r="AA279" i="2"/>
  <c r="AA283" i="2"/>
  <c r="AA287" i="2"/>
  <c r="AA291" i="2"/>
  <c r="AA295" i="2"/>
  <c r="AA299" i="2"/>
  <c r="AA303" i="2"/>
  <c r="Z7" i="2"/>
  <c r="Z11" i="2"/>
  <c r="Z15" i="2"/>
  <c r="Z19" i="2"/>
  <c r="Z23" i="2"/>
  <c r="Z27" i="2"/>
  <c r="Z31" i="2"/>
  <c r="Z35" i="2"/>
  <c r="Z39" i="2"/>
  <c r="Z43" i="2"/>
  <c r="Z47" i="2"/>
  <c r="Z51" i="2"/>
  <c r="Z55" i="2"/>
  <c r="Z59" i="2"/>
  <c r="Z63" i="2"/>
  <c r="Z67" i="2"/>
  <c r="Z71" i="2"/>
  <c r="Z75" i="2"/>
  <c r="Z79" i="2"/>
  <c r="Z83" i="2"/>
  <c r="Z87" i="2"/>
  <c r="Z91" i="2"/>
  <c r="Z95" i="2"/>
  <c r="Z99" i="2"/>
  <c r="Z103" i="2"/>
  <c r="Z107" i="2"/>
  <c r="Z111" i="2"/>
  <c r="Z115" i="2"/>
  <c r="Z119" i="2"/>
  <c r="Z123" i="2"/>
  <c r="Z127" i="2"/>
  <c r="Z131" i="2"/>
  <c r="Z135" i="2"/>
  <c r="Z139" i="2"/>
  <c r="Z143" i="2"/>
  <c r="Z147" i="2"/>
  <c r="Z151" i="2"/>
  <c r="Z155" i="2"/>
  <c r="Z159" i="2"/>
  <c r="Z163" i="2"/>
  <c r="Z167" i="2"/>
  <c r="Z171" i="2"/>
  <c r="Z175" i="2"/>
  <c r="Z179" i="2"/>
  <c r="Z183" i="2"/>
  <c r="Z187" i="2"/>
  <c r="Z191" i="2"/>
  <c r="Z195" i="2"/>
  <c r="Z199" i="2"/>
  <c r="Z203" i="2"/>
  <c r="Z207" i="2"/>
  <c r="Z211" i="2"/>
  <c r="Z215" i="2"/>
  <c r="Z219" i="2"/>
  <c r="Z223" i="2"/>
  <c r="Z227" i="2"/>
  <c r="Z231" i="2"/>
  <c r="Z235" i="2"/>
  <c r="Z239" i="2"/>
  <c r="Z243" i="2"/>
  <c r="Z247" i="2"/>
  <c r="Z251" i="2"/>
  <c r="Z255" i="2"/>
  <c r="Z259" i="2"/>
  <c r="Z263" i="2"/>
  <c r="Z267" i="2"/>
  <c r="Z271" i="2"/>
  <c r="Z275" i="2"/>
  <c r="Z279" i="2"/>
  <c r="Z283" i="2"/>
  <c r="Z287" i="2"/>
  <c r="Z291" i="2"/>
  <c r="Z295" i="2"/>
  <c r="Z299" i="2"/>
  <c r="Z303" i="2"/>
  <c r="Y7" i="2"/>
  <c r="Y11" i="2"/>
  <c r="Y15" i="2"/>
  <c r="Y19" i="2"/>
  <c r="Y23" i="2"/>
  <c r="Y27" i="2"/>
  <c r="Y31" i="2"/>
  <c r="Y35" i="2"/>
  <c r="Y39" i="2"/>
  <c r="Y43" i="2"/>
  <c r="Y47" i="2"/>
  <c r="Y51" i="2"/>
  <c r="Y55" i="2"/>
  <c r="Y59" i="2"/>
  <c r="Y63" i="2"/>
  <c r="Y67" i="2"/>
  <c r="Y71" i="2"/>
  <c r="Y75" i="2"/>
  <c r="Y79" i="2"/>
  <c r="Y83" i="2"/>
  <c r="Y87" i="2"/>
  <c r="Y91" i="2"/>
  <c r="Y95" i="2"/>
  <c r="Y99" i="2"/>
  <c r="Y103" i="2"/>
  <c r="Y107" i="2"/>
  <c r="Y111" i="2"/>
  <c r="Y115" i="2"/>
  <c r="Y119" i="2"/>
  <c r="Y123" i="2"/>
  <c r="Y127" i="2"/>
  <c r="Y131" i="2"/>
  <c r="Y135" i="2"/>
  <c r="Y139" i="2"/>
  <c r="Y143" i="2"/>
  <c r="Y147" i="2"/>
  <c r="Y151" i="2"/>
  <c r="Y155" i="2"/>
  <c r="Y159" i="2"/>
  <c r="Y163" i="2"/>
  <c r="Y167" i="2"/>
  <c r="Y171" i="2"/>
  <c r="Y175" i="2"/>
  <c r="Y179" i="2"/>
  <c r="Y183" i="2"/>
  <c r="Y187" i="2"/>
  <c r="Y191" i="2"/>
  <c r="Y195" i="2"/>
  <c r="Y199" i="2"/>
  <c r="Y203" i="2"/>
  <c r="Y207" i="2"/>
  <c r="Y211" i="2"/>
  <c r="Y215" i="2"/>
  <c r="Y219" i="2"/>
  <c r="Y223" i="2"/>
  <c r="Y227" i="2"/>
  <c r="Y231" i="2"/>
  <c r="Y235" i="2"/>
  <c r="Y239" i="2"/>
  <c r="Y243" i="2"/>
  <c r="Y247" i="2"/>
  <c r="Y251" i="2"/>
  <c r="Y255" i="2"/>
  <c r="Y259" i="2"/>
  <c r="Y263" i="2"/>
  <c r="Y267" i="2"/>
  <c r="Y271" i="2"/>
  <c r="Y275" i="2"/>
  <c r="Y279" i="2"/>
  <c r="Y283" i="2"/>
  <c r="Y287" i="2"/>
  <c r="Y291" i="2"/>
  <c r="Y295" i="2"/>
  <c r="Y299" i="2"/>
  <c r="Y303" i="2"/>
  <c r="X7" i="2"/>
  <c r="X11" i="2"/>
  <c r="X15" i="2"/>
  <c r="X19" i="2"/>
  <c r="X23" i="2"/>
  <c r="X27" i="2"/>
  <c r="X31" i="2"/>
  <c r="X35" i="2"/>
  <c r="X39" i="2"/>
  <c r="X43" i="2"/>
  <c r="X47" i="2"/>
  <c r="X51" i="2"/>
  <c r="X55" i="2"/>
  <c r="X59" i="2"/>
  <c r="X63" i="2"/>
  <c r="X67" i="2"/>
  <c r="X71" i="2"/>
  <c r="X75" i="2"/>
  <c r="X79" i="2"/>
  <c r="X83" i="2"/>
  <c r="X87" i="2"/>
  <c r="X91" i="2"/>
  <c r="X95" i="2"/>
  <c r="X99" i="2"/>
  <c r="X103" i="2"/>
  <c r="X107" i="2"/>
  <c r="X111" i="2"/>
  <c r="X115" i="2"/>
  <c r="X119" i="2"/>
  <c r="X123" i="2"/>
  <c r="X127" i="2"/>
  <c r="X131" i="2"/>
  <c r="X135" i="2"/>
  <c r="X139" i="2"/>
  <c r="X143" i="2"/>
  <c r="X147" i="2"/>
  <c r="X151" i="2"/>
  <c r="X155" i="2"/>
  <c r="X159" i="2"/>
  <c r="X163" i="2"/>
  <c r="X167" i="2"/>
  <c r="X171" i="2"/>
  <c r="X175" i="2"/>
  <c r="X179" i="2"/>
  <c r="X183" i="2"/>
  <c r="X187" i="2"/>
  <c r="X191" i="2"/>
  <c r="X195" i="2"/>
  <c r="X199" i="2"/>
  <c r="X203" i="2"/>
  <c r="X207" i="2"/>
  <c r="X211" i="2"/>
  <c r="X215" i="2"/>
  <c r="X219" i="2"/>
  <c r="X223" i="2"/>
  <c r="X227" i="2"/>
  <c r="X231" i="2"/>
  <c r="X235" i="2"/>
  <c r="X239" i="2"/>
  <c r="X243" i="2"/>
  <c r="X247" i="2"/>
  <c r="X251" i="2"/>
  <c r="X255" i="2"/>
  <c r="X259" i="2"/>
  <c r="X263" i="2"/>
  <c r="X267" i="2"/>
  <c r="X271" i="2"/>
  <c r="X275" i="2"/>
  <c r="X279" i="2"/>
  <c r="X283" i="2"/>
  <c r="X287" i="2"/>
  <c r="X291" i="2"/>
  <c r="X295" i="2"/>
  <c r="X299" i="2"/>
  <c r="X303" i="2"/>
  <c r="W7" i="2"/>
  <c r="W11" i="2"/>
  <c r="W15" i="2"/>
  <c r="W19" i="2"/>
  <c r="W23" i="2"/>
  <c r="W27" i="2"/>
  <c r="W31" i="2"/>
  <c r="W35" i="2"/>
  <c r="W39" i="2"/>
  <c r="W43" i="2"/>
  <c r="W47" i="2"/>
  <c r="W51" i="2"/>
  <c r="W55" i="2"/>
  <c r="W59" i="2"/>
  <c r="W63" i="2"/>
  <c r="W67" i="2"/>
  <c r="W71" i="2"/>
  <c r="W75" i="2"/>
  <c r="W79" i="2"/>
  <c r="W83" i="2"/>
  <c r="W87" i="2"/>
  <c r="W91" i="2"/>
  <c r="W95" i="2"/>
  <c r="W99" i="2"/>
  <c r="W103" i="2"/>
  <c r="W107" i="2"/>
  <c r="W111" i="2"/>
  <c r="W115" i="2"/>
  <c r="W119" i="2"/>
  <c r="W123" i="2"/>
  <c r="W127" i="2"/>
  <c r="W131" i="2"/>
  <c r="W135" i="2"/>
  <c r="W139" i="2"/>
  <c r="W143" i="2"/>
  <c r="W147" i="2"/>
  <c r="W151" i="2"/>
  <c r="W155" i="2"/>
  <c r="W159" i="2"/>
  <c r="W163" i="2"/>
  <c r="W167" i="2"/>
  <c r="W171" i="2"/>
  <c r="W175" i="2"/>
  <c r="W179" i="2"/>
  <c r="W183" i="2"/>
  <c r="W187" i="2"/>
  <c r="W191" i="2"/>
  <c r="W195" i="2"/>
  <c r="W199" i="2"/>
  <c r="W203" i="2"/>
  <c r="W207" i="2"/>
  <c r="W211" i="2"/>
  <c r="W215" i="2"/>
  <c r="W219" i="2"/>
  <c r="W223" i="2"/>
  <c r="W227" i="2"/>
  <c r="W231" i="2"/>
  <c r="W235" i="2"/>
  <c r="W239" i="2"/>
  <c r="W243" i="2"/>
  <c r="W247" i="2"/>
  <c r="W251" i="2"/>
  <c r="W255" i="2"/>
  <c r="W259" i="2"/>
  <c r="W263" i="2"/>
  <c r="W267" i="2"/>
  <c r="W271" i="2"/>
  <c r="W275" i="2"/>
  <c r="W279" i="2"/>
  <c r="W283" i="2"/>
  <c r="W287" i="2"/>
  <c r="W291" i="2"/>
  <c r="W295" i="2"/>
  <c r="W299" i="2"/>
  <c r="W303" i="2"/>
  <c r="V19" i="2"/>
  <c r="V23" i="2"/>
  <c r="V27" i="2"/>
  <c r="V31" i="2"/>
  <c r="V35" i="2"/>
  <c r="V39" i="2"/>
  <c r="V43" i="2"/>
  <c r="V47" i="2"/>
  <c r="V51" i="2"/>
  <c r="V55" i="2"/>
  <c r="V59" i="2"/>
  <c r="V63" i="2"/>
  <c r="V67" i="2"/>
  <c r="V71" i="2"/>
  <c r="V75" i="2"/>
  <c r="V79" i="2"/>
  <c r="V83" i="2"/>
  <c r="V87" i="2"/>
  <c r="V91" i="2"/>
  <c r="V95" i="2"/>
  <c r="V99" i="2"/>
  <c r="V103" i="2"/>
  <c r="V107" i="2"/>
  <c r="V111" i="2"/>
  <c r="V115" i="2"/>
  <c r="V119" i="2"/>
  <c r="V123" i="2"/>
  <c r="V127" i="2"/>
  <c r="V131" i="2"/>
  <c r="V135" i="2"/>
  <c r="V139" i="2"/>
  <c r="V143" i="2"/>
  <c r="V147" i="2"/>
  <c r="V151" i="2"/>
  <c r="V155" i="2"/>
  <c r="V159" i="2"/>
  <c r="V163" i="2"/>
  <c r="V167" i="2"/>
  <c r="V171" i="2"/>
  <c r="V175" i="2"/>
  <c r="V179" i="2"/>
  <c r="V183" i="2"/>
  <c r="V187" i="2"/>
  <c r="V191" i="2"/>
  <c r="V195" i="2"/>
  <c r="V199" i="2"/>
  <c r="V203" i="2"/>
  <c r="V207" i="2"/>
  <c r="V211" i="2"/>
  <c r="V215" i="2"/>
  <c r="V219" i="2"/>
  <c r="V223" i="2"/>
  <c r="V227" i="2"/>
  <c r="V231" i="2"/>
  <c r="V235" i="2"/>
  <c r="V239" i="2"/>
  <c r="V243" i="2"/>
  <c r="V247" i="2"/>
  <c r="V251" i="2"/>
  <c r="V255" i="2"/>
  <c r="V259" i="2"/>
  <c r="V263" i="2"/>
  <c r="V267" i="2"/>
  <c r="V271" i="2"/>
  <c r="V275" i="2"/>
  <c r="V279" i="2"/>
  <c r="V283" i="2"/>
  <c r="V287" i="2"/>
  <c r="V291" i="2"/>
  <c r="V295" i="2"/>
  <c r="V299" i="2"/>
  <c r="V303" i="2"/>
  <c r="V11" i="2"/>
  <c r="V15" i="2"/>
  <c r="V7" i="2"/>
  <c r="BJ3" i="2"/>
  <c r="BI3" i="2"/>
  <c r="BH3" i="2"/>
  <c r="BG3" i="2"/>
  <c r="BF3" i="2"/>
  <c r="BE3" i="2"/>
  <c r="BD3" i="2"/>
  <c r="BC3" i="2"/>
  <c r="BB3" i="2"/>
  <c r="BA3" i="2"/>
  <c r="AZ3" i="2"/>
  <c r="AY3" i="2"/>
  <c r="AX3" i="2"/>
  <c r="AW3" i="2"/>
  <c r="AV3" i="2"/>
  <c r="AU3" i="2"/>
  <c r="AT3" i="2"/>
  <c r="AS3" i="2"/>
  <c r="AR3" i="2"/>
  <c r="AQ3" i="2"/>
  <c r="AP3" i="2"/>
  <c r="AO3" i="2"/>
  <c r="AN3" i="2"/>
  <c r="AM3" i="2"/>
  <c r="AL3" i="2"/>
  <c r="AK3" i="2"/>
  <c r="AJ3" i="2"/>
  <c r="AI3" i="2"/>
  <c r="AH3" i="2"/>
  <c r="AG3" i="2"/>
  <c r="AF3" i="2"/>
  <c r="AE3" i="2"/>
  <c r="AD3" i="2"/>
  <c r="AC3" i="2"/>
  <c r="AB3" i="2"/>
  <c r="AA3" i="2"/>
  <c r="Z3" i="2"/>
  <c r="Y3" i="2"/>
  <c r="X3" i="2"/>
  <c r="W3" i="2"/>
  <c r="V3" i="2"/>
  <c r="U19" i="2"/>
  <c r="U23" i="2"/>
  <c r="U27" i="2"/>
  <c r="U31" i="2"/>
  <c r="BK31" i="2" s="1"/>
  <c r="U35" i="2"/>
  <c r="U39" i="2"/>
  <c r="U43" i="2"/>
  <c r="U47" i="2"/>
  <c r="BK47" i="2" s="1"/>
  <c r="U51" i="2"/>
  <c r="U55" i="2"/>
  <c r="U59" i="2"/>
  <c r="BK59" i="2" s="1"/>
  <c r="U63" i="2"/>
  <c r="BK63" i="2" s="1"/>
  <c r="U67" i="2"/>
  <c r="BK67" i="2" s="1"/>
  <c r="A67" i="2" s="1"/>
  <c r="U71" i="2"/>
  <c r="BK71" i="2" s="1"/>
  <c r="A71" i="2" s="1"/>
  <c r="U75" i="2"/>
  <c r="BK75" i="2" s="1"/>
  <c r="A75" i="2" s="1"/>
  <c r="U79" i="2"/>
  <c r="BK79" i="2" s="1"/>
  <c r="A79" i="2" s="1"/>
  <c r="U83" i="2"/>
  <c r="BK83" i="2" s="1"/>
  <c r="A83" i="2" s="1"/>
  <c r="U87" i="2"/>
  <c r="BK87" i="2" s="1"/>
  <c r="A87" i="2" s="1"/>
  <c r="U91" i="2"/>
  <c r="BK91" i="2" s="1"/>
  <c r="A91" i="2" s="1"/>
  <c r="U95" i="2"/>
  <c r="BK95" i="2" s="1"/>
  <c r="A95" i="2" s="1"/>
  <c r="U99" i="2"/>
  <c r="BK99" i="2" s="1"/>
  <c r="A99" i="2" s="1"/>
  <c r="U103" i="2"/>
  <c r="BK103" i="2" s="1"/>
  <c r="A103" i="2" s="1"/>
  <c r="U107" i="2"/>
  <c r="BK107" i="2" s="1"/>
  <c r="A107" i="2" s="1"/>
  <c r="U111" i="2"/>
  <c r="BK111" i="2" s="1"/>
  <c r="A111" i="2" s="1"/>
  <c r="U115" i="2"/>
  <c r="BK115" i="2" s="1"/>
  <c r="A115" i="2" s="1"/>
  <c r="U119" i="2"/>
  <c r="BK119" i="2" s="1"/>
  <c r="A119" i="2" s="1"/>
  <c r="U123" i="2"/>
  <c r="BK123" i="2" s="1"/>
  <c r="A123" i="2" s="1"/>
  <c r="U127" i="2"/>
  <c r="BK127" i="2" s="1"/>
  <c r="A127" i="2" s="1"/>
  <c r="U131" i="2"/>
  <c r="BK131" i="2" s="1"/>
  <c r="A131" i="2" s="1"/>
  <c r="U135" i="2"/>
  <c r="BK135" i="2" s="1"/>
  <c r="A135" i="2" s="1"/>
  <c r="U139" i="2"/>
  <c r="BK139" i="2" s="1"/>
  <c r="A139" i="2" s="1"/>
  <c r="U143" i="2"/>
  <c r="BK143" i="2" s="1"/>
  <c r="A143" i="2" s="1"/>
  <c r="U147" i="2"/>
  <c r="BK147" i="2" s="1"/>
  <c r="A147" i="2" s="1"/>
  <c r="U151" i="2"/>
  <c r="BK151" i="2" s="1"/>
  <c r="A151" i="2" s="1"/>
  <c r="U155" i="2"/>
  <c r="BK155" i="2" s="1"/>
  <c r="A155" i="2" s="1"/>
  <c r="U159" i="2"/>
  <c r="BK159" i="2" s="1"/>
  <c r="A159" i="2" s="1"/>
  <c r="U163" i="2"/>
  <c r="BK163" i="2" s="1"/>
  <c r="A163" i="2" s="1"/>
  <c r="U167" i="2"/>
  <c r="BK167" i="2" s="1"/>
  <c r="A167" i="2" s="1"/>
  <c r="U171" i="2"/>
  <c r="BK171" i="2" s="1"/>
  <c r="A171" i="2" s="1"/>
  <c r="U175" i="2"/>
  <c r="BK175" i="2" s="1"/>
  <c r="A175" i="2" s="1"/>
  <c r="U179" i="2"/>
  <c r="BK179" i="2" s="1"/>
  <c r="A179" i="2" s="1"/>
  <c r="U183" i="2"/>
  <c r="BK183" i="2" s="1"/>
  <c r="A183" i="2" s="1"/>
  <c r="U187" i="2"/>
  <c r="BK187" i="2" s="1"/>
  <c r="A187" i="2" s="1"/>
  <c r="U191" i="2"/>
  <c r="BK191" i="2" s="1"/>
  <c r="A191" i="2" s="1"/>
  <c r="U195" i="2"/>
  <c r="BK195" i="2" s="1"/>
  <c r="A195" i="2" s="1"/>
  <c r="U199" i="2"/>
  <c r="BK199" i="2" s="1"/>
  <c r="A199" i="2" s="1"/>
  <c r="U203" i="2"/>
  <c r="BK203" i="2" s="1"/>
  <c r="A203" i="2" s="1"/>
  <c r="U207" i="2"/>
  <c r="BK207" i="2" s="1"/>
  <c r="A207" i="2" s="1"/>
  <c r="U211" i="2"/>
  <c r="BK211" i="2" s="1"/>
  <c r="A211" i="2" s="1"/>
  <c r="U215" i="2"/>
  <c r="BK215" i="2" s="1"/>
  <c r="A215" i="2" s="1"/>
  <c r="U219" i="2"/>
  <c r="BK219" i="2" s="1"/>
  <c r="A219" i="2" s="1"/>
  <c r="U223" i="2"/>
  <c r="BK223" i="2" s="1"/>
  <c r="A223" i="2" s="1"/>
  <c r="U227" i="2"/>
  <c r="BK227" i="2" s="1"/>
  <c r="A227" i="2" s="1"/>
  <c r="U231" i="2"/>
  <c r="BK231" i="2" s="1"/>
  <c r="A231" i="2" s="1"/>
  <c r="U235" i="2"/>
  <c r="BK235" i="2" s="1"/>
  <c r="A235" i="2" s="1"/>
  <c r="U239" i="2"/>
  <c r="BK239" i="2" s="1"/>
  <c r="A239" i="2" s="1"/>
  <c r="U243" i="2"/>
  <c r="BK243" i="2" s="1"/>
  <c r="A243" i="2" s="1"/>
  <c r="U247" i="2"/>
  <c r="BK247" i="2" s="1"/>
  <c r="A247" i="2" s="1"/>
  <c r="U251" i="2"/>
  <c r="BK251" i="2" s="1"/>
  <c r="A251" i="2" s="1"/>
  <c r="U255" i="2"/>
  <c r="BK255" i="2" s="1"/>
  <c r="A255" i="2" s="1"/>
  <c r="U259" i="2"/>
  <c r="BK259" i="2" s="1"/>
  <c r="A259" i="2" s="1"/>
  <c r="U263" i="2"/>
  <c r="BK263" i="2" s="1"/>
  <c r="A263" i="2" s="1"/>
  <c r="U267" i="2"/>
  <c r="BK267" i="2" s="1"/>
  <c r="A267" i="2" s="1"/>
  <c r="U271" i="2"/>
  <c r="BK271" i="2" s="1"/>
  <c r="A271" i="2" s="1"/>
  <c r="U275" i="2"/>
  <c r="BK275" i="2" s="1"/>
  <c r="A275" i="2" s="1"/>
  <c r="U279" i="2"/>
  <c r="BK279" i="2" s="1"/>
  <c r="A279" i="2" s="1"/>
  <c r="U283" i="2"/>
  <c r="BK283" i="2" s="1"/>
  <c r="A283" i="2" s="1"/>
  <c r="U287" i="2"/>
  <c r="BK287" i="2" s="1"/>
  <c r="A287" i="2" s="1"/>
  <c r="U291" i="2"/>
  <c r="BK291" i="2" s="1"/>
  <c r="A291" i="2" s="1"/>
  <c r="U295" i="2"/>
  <c r="BK295" i="2" s="1"/>
  <c r="A295" i="2" s="1"/>
  <c r="U299" i="2"/>
  <c r="BK299" i="2" s="1"/>
  <c r="A299" i="2" s="1"/>
  <c r="U303" i="2"/>
  <c r="BK303" i="2" s="1"/>
  <c r="A303" i="2" s="1"/>
  <c r="AN5" i="3"/>
  <c r="AN7" i="3"/>
  <c r="AN9" i="3"/>
  <c r="AN11" i="3"/>
  <c r="AN13" i="3"/>
  <c r="AN15" i="3"/>
  <c r="AN17" i="3"/>
  <c r="AN19" i="3"/>
  <c r="AN21" i="3"/>
  <c r="AN23" i="3"/>
  <c r="AN25" i="3"/>
  <c r="AN27" i="3"/>
  <c r="AN29" i="3"/>
  <c r="AN31" i="3"/>
  <c r="AN33" i="3"/>
  <c r="AN35" i="3"/>
  <c r="AN37" i="3"/>
  <c r="AN39" i="3"/>
  <c r="AN41" i="3"/>
  <c r="AN43" i="3"/>
  <c r="AN45" i="3"/>
  <c r="AN47" i="3"/>
  <c r="AN49" i="3"/>
  <c r="AN51" i="3"/>
  <c r="AN53" i="3"/>
  <c r="AN55" i="3"/>
  <c r="AN57" i="3"/>
  <c r="AN59" i="3"/>
  <c r="AN61" i="3"/>
  <c r="AN63" i="3"/>
  <c r="AN65" i="3"/>
  <c r="AN67" i="3"/>
  <c r="AN69" i="3"/>
  <c r="AN71" i="3"/>
  <c r="AN73" i="3"/>
  <c r="AN75" i="3"/>
  <c r="AN77" i="3"/>
  <c r="AN79" i="3"/>
  <c r="AN81" i="3"/>
  <c r="AN83" i="3"/>
  <c r="AN85" i="3"/>
  <c r="AN87" i="3"/>
  <c r="AN89" i="3"/>
  <c r="AN91" i="3"/>
  <c r="AN93" i="3"/>
  <c r="AN95" i="3"/>
  <c r="AN97" i="3"/>
  <c r="AN99" i="3"/>
  <c r="AN101" i="3"/>
  <c r="AN103" i="3"/>
  <c r="AN105" i="3"/>
  <c r="AN107" i="3"/>
  <c r="AN109" i="3"/>
  <c r="AN111" i="3"/>
  <c r="AN113" i="3"/>
  <c r="AN115" i="3"/>
  <c r="AN117" i="3"/>
  <c r="AN119" i="3"/>
  <c r="AN121" i="3"/>
  <c r="AN123" i="3"/>
  <c r="AN125" i="3"/>
  <c r="AN127" i="3"/>
  <c r="AN129" i="3"/>
  <c r="AN131" i="3"/>
  <c r="AN133" i="3"/>
  <c r="AN135" i="3"/>
  <c r="AN137" i="3"/>
  <c r="AN139" i="3"/>
  <c r="AN141" i="3"/>
  <c r="AN143" i="3"/>
  <c r="AN145" i="3"/>
  <c r="AN147" i="3"/>
  <c r="AN149" i="3"/>
  <c r="AN151" i="3"/>
  <c r="AN153" i="3"/>
  <c r="AN155" i="3"/>
  <c r="AN157" i="3"/>
  <c r="AN159" i="3"/>
  <c r="AN161" i="3"/>
  <c r="AN163" i="3"/>
  <c r="AN165" i="3"/>
  <c r="AN167" i="3"/>
  <c r="AN169" i="3"/>
  <c r="AN171" i="3"/>
  <c r="AN173" i="3"/>
  <c r="AN175" i="3"/>
  <c r="AN177" i="3"/>
  <c r="AN179" i="3"/>
  <c r="AN181" i="3"/>
  <c r="AN183" i="3"/>
  <c r="AN185" i="3"/>
  <c r="AN187" i="3"/>
  <c r="AN189" i="3"/>
  <c r="AN191" i="3"/>
  <c r="AN193" i="3"/>
  <c r="AN195" i="3"/>
  <c r="AN197" i="3"/>
  <c r="AN199" i="3"/>
  <c r="AN201" i="3"/>
  <c r="AN203" i="3"/>
  <c r="AN205" i="3"/>
  <c r="AN207" i="3"/>
  <c r="AN209" i="3"/>
  <c r="AN211" i="3"/>
  <c r="AN213" i="3"/>
  <c r="AN215" i="3"/>
  <c r="AN217" i="3"/>
  <c r="AN219" i="3"/>
  <c r="AN221" i="3"/>
  <c r="AN223" i="3"/>
  <c r="AN225" i="3"/>
  <c r="AN227" i="3"/>
  <c r="AN229" i="3"/>
  <c r="AN231" i="3"/>
  <c r="AN233" i="3"/>
  <c r="AN235" i="3"/>
  <c r="AN237" i="3"/>
  <c r="AN239" i="3"/>
  <c r="AN241" i="3"/>
  <c r="AN243" i="3"/>
  <c r="AN245" i="3"/>
  <c r="AN247" i="3"/>
  <c r="AN249" i="3"/>
  <c r="AN251" i="3"/>
  <c r="AN253" i="3"/>
  <c r="AN255" i="3"/>
  <c r="AN257" i="3"/>
  <c r="AN259" i="3"/>
  <c r="AN261" i="3"/>
  <c r="AN263" i="3"/>
  <c r="AN265" i="3"/>
  <c r="AN267" i="3"/>
  <c r="AN269" i="3"/>
  <c r="AN271" i="3"/>
  <c r="AN273" i="3"/>
  <c r="AN275" i="3"/>
  <c r="AN277" i="3"/>
  <c r="AN279" i="3"/>
  <c r="AN281" i="3"/>
  <c r="AN283" i="3"/>
  <c r="AN285" i="3"/>
  <c r="AN287" i="3"/>
  <c r="AN289" i="3"/>
  <c r="AN291" i="3"/>
  <c r="AN293" i="3"/>
  <c r="AN295" i="3"/>
  <c r="AN297" i="3"/>
  <c r="AN299" i="3"/>
  <c r="AN301" i="3"/>
  <c r="AM5" i="3"/>
  <c r="AM7" i="3"/>
  <c r="AM9" i="3"/>
  <c r="AM11" i="3"/>
  <c r="AM13" i="3"/>
  <c r="AM15" i="3"/>
  <c r="AM17" i="3"/>
  <c r="AM19" i="3"/>
  <c r="AM21" i="3"/>
  <c r="AM23" i="3"/>
  <c r="AM25" i="3"/>
  <c r="AM27" i="3"/>
  <c r="AM29" i="3"/>
  <c r="AM31" i="3"/>
  <c r="AM33" i="3"/>
  <c r="AM35" i="3"/>
  <c r="AM37" i="3"/>
  <c r="AM39" i="3"/>
  <c r="AM41" i="3"/>
  <c r="AM43" i="3"/>
  <c r="AM45" i="3"/>
  <c r="AM47" i="3"/>
  <c r="AM49" i="3"/>
  <c r="AM51" i="3"/>
  <c r="AM53" i="3"/>
  <c r="AM55" i="3"/>
  <c r="AM57" i="3"/>
  <c r="AM59" i="3"/>
  <c r="AM61" i="3"/>
  <c r="AM63" i="3"/>
  <c r="AM65" i="3"/>
  <c r="AM67" i="3"/>
  <c r="AM69" i="3"/>
  <c r="AM71" i="3"/>
  <c r="AM73" i="3"/>
  <c r="AM75" i="3"/>
  <c r="AM77" i="3"/>
  <c r="AM79" i="3"/>
  <c r="AM81" i="3"/>
  <c r="AM83" i="3"/>
  <c r="AM85" i="3"/>
  <c r="AM87" i="3"/>
  <c r="AM89" i="3"/>
  <c r="AM91" i="3"/>
  <c r="AM93" i="3"/>
  <c r="AM95" i="3"/>
  <c r="AM97" i="3"/>
  <c r="AM99" i="3"/>
  <c r="AM101" i="3"/>
  <c r="AM103" i="3"/>
  <c r="AM105" i="3"/>
  <c r="AM107" i="3"/>
  <c r="AM109" i="3"/>
  <c r="AM111" i="3"/>
  <c r="AM113" i="3"/>
  <c r="AM115" i="3"/>
  <c r="AM117" i="3"/>
  <c r="AM119" i="3"/>
  <c r="AM121" i="3"/>
  <c r="AM123" i="3"/>
  <c r="AM125" i="3"/>
  <c r="AM127" i="3"/>
  <c r="AM129" i="3"/>
  <c r="AM131" i="3"/>
  <c r="AM133" i="3"/>
  <c r="AM135" i="3"/>
  <c r="AM137" i="3"/>
  <c r="AM139" i="3"/>
  <c r="AM141" i="3"/>
  <c r="AM143" i="3"/>
  <c r="AM145" i="3"/>
  <c r="AM147" i="3"/>
  <c r="AM149" i="3"/>
  <c r="AM151" i="3"/>
  <c r="AM153" i="3"/>
  <c r="AM155" i="3"/>
  <c r="AM157" i="3"/>
  <c r="AM159" i="3"/>
  <c r="AM161" i="3"/>
  <c r="AM163" i="3"/>
  <c r="AM165" i="3"/>
  <c r="AM167" i="3"/>
  <c r="AM169" i="3"/>
  <c r="AM171" i="3"/>
  <c r="AM173" i="3"/>
  <c r="AM175" i="3"/>
  <c r="AM177" i="3"/>
  <c r="AM179" i="3"/>
  <c r="AM181" i="3"/>
  <c r="AM183" i="3"/>
  <c r="AM185" i="3"/>
  <c r="AM187" i="3"/>
  <c r="AM189" i="3"/>
  <c r="AM191" i="3"/>
  <c r="AM193" i="3"/>
  <c r="AM195" i="3"/>
  <c r="AM197" i="3"/>
  <c r="AM199" i="3"/>
  <c r="AM201" i="3"/>
  <c r="AM203" i="3"/>
  <c r="AM205" i="3"/>
  <c r="AM207" i="3"/>
  <c r="AM209" i="3"/>
  <c r="AM211" i="3"/>
  <c r="AM213" i="3"/>
  <c r="AM215" i="3"/>
  <c r="AM217" i="3"/>
  <c r="AM219" i="3"/>
  <c r="AM221" i="3"/>
  <c r="AM223" i="3"/>
  <c r="AM225" i="3"/>
  <c r="AM227" i="3"/>
  <c r="AM229" i="3"/>
  <c r="AM231" i="3"/>
  <c r="AM233" i="3"/>
  <c r="AM235" i="3"/>
  <c r="AM237" i="3"/>
  <c r="AM239" i="3"/>
  <c r="AM241" i="3"/>
  <c r="AM243" i="3"/>
  <c r="AM245" i="3"/>
  <c r="AM247" i="3"/>
  <c r="AM249" i="3"/>
  <c r="AM251" i="3"/>
  <c r="AM253" i="3"/>
  <c r="AM255" i="3"/>
  <c r="AM257" i="3"/>
  <c r="AM259" i="3"/>
  <c r="AM261" i="3"/>
  <c r="AM263" i="3"/>
  <c r="AM265" i="3"/>
  <c r="AM267" i="3"/>
  <c r="AM269" i="3"/>
  <c r="AM271" i="3"/>
  <c r="AM273" i="3"/>
  <c r="AM275" i="3"/>
  <c r="AM277" i="3"/>
  <c r="AM279" i="3"/>
  <c r="AM281" i="3"/>
  <c r="AM283" i="3"/>
  <c r="AM285" i="3"/>
  <c r="AM287" i="3"/>
  <c r="AM289" i="3"/>
  <c r="AM291" i="3"/>
  <c r="AM293" i="3"/>
  <c r="AM295" i="3"/>
  <c r="AM297" i="3"/>
  <c r="AM299" i="3"/>
  <c r="AM301" i="3"/>
  <c r="AL5" i="3"/>
  <c r="AL7" i="3"/>
  <c r="AL9" i="3"/>
  <c r="AL11" i="3"/>
  <c r="AL13" i="3"/>
  <c r="AL15" i="3"/>
  <c r="AL17" i="3"/>
  <c r="AL19" i="3"/>
  <c r="AL21" i="3"/>
  <c r="AL23" i="3"/>
  <c r="AL25" i="3"/>
  <c r="AL27" i="3"/>
  <c r="AL29" i="3"/>
  <c r="AL31" i="3"/>
  <c r="AL33" i="3"/>
  <c r="AL35" i="3"/>
  <c r="AL37" i="3"/>
  <c r="AL39" i="3"/>
  <c r="AL41" i="3"/>
  <c r="AL43" i="3"/>
  <c r="AL45" i="3"/>
  <c r="AL47" i="3"/>
  <c r="AL49" i="3"/>
  <c r="AL51" i="3"/>
  <c r="AL53" i="3"/>
  <c r="AL55" i="3"/>
  <c r="AL57" i="3"/>
  <c r="AL59" i="3"/>
  <c r="AL61" i="3"/>
  <c r="AL63" i="3"/>
  <c r="AL65" i="3"/>
  <c r="AL67" i="3"/>
  <c r="AL69" i="3"/>
  <c r="AL71" i="3"/>
  <c r="AL73" i="3"/>
  <c r="AL75" i="3"/>
  <c r="AL77" i="3"/>
  <c r="AL79" i="3"/>
  <c r="AL81" i="3"/>
  <c r="AL83" i="3"/>
  <c r="AL85" i="3"/>
  <c r="AL87" i="3"/>
  <c r="AL89" i="3"/>
  <c r="AL91" i="3"/>
  <c r="AL93" i="3"/>
  <c r="AL95" i="3"/>
  <c r="AL97" i="3"/>
  <c r="AL99" i="3"/>
  <c r="AL101" i="3"/>
  <c r="AL103" i="3"/>
  <c r="AL105" i="3"/>
  <c r="AL107" i="3"/>
  <c r="AL109" i="3"/>
  <c r="AL111" i="3"/>
  <c r="AL113" i="3"/>
  <c r="AL115" i="3"/>
  <c r="AL117" i="3"/>
  <c r="AL119" i="3"/>
  <c r="AL121" i="3"/>
  <c r="AL123" i="3"/>
  <c r="AL125" i="3"/>
  <c r="AL127" i="3"/>
  <c r="AL129" i="3"/>
  <c r="AL131" i="3"/>
  <c r="AL133" i="3"/>
  <c r="AL135" i="3"/>
  <c r="AL137" i="3"/>
  <c r="AL139" i="3"/>
  <c r="AL141" i="3"/>
  <c r="AL143" i="3"/>
  <c r="AL145" i="3"/>
  <c r="AL147" i="3"/>
  <c r="AL149" i="3"/>
  <c r="AL151" i="3"/>
  <c r="AL153" i="3"/>
  <c r="AL155" i="3"/>
  <c r="AL157" i="3"/>
  <c r="AL159" i="3"/>
  <c r="AL161" i="3"/>
  <c r="AL163" i="3"/>
  <c r="AL165" i="3"/>
  <c r="AL167" i="3"/>
  <c r="AL169" i="3"/>
  <c r="AL171" i="3"/>
  <c r="AL173" i="3"/>
  <c r="AL175" i="3"/>
  <c r="AL177" i="3"/>
  <c r="AL179" i="3"/>
  <c r="AL181" i="3"/>
  <c r="AL183" i="3"/>
  <c r="AL185" i="3"/>
  <c r="AL187" i="3"/>
  <c r="AL189" i="3"/>
  <c r="AL191" i="3"/>
  <c r="AL193" i="3"/>
  <c r="AL195" i="3"/>
  <c r="AL197" i="3"/>
  <c r="AL199" i="3"/>
  <c r="AL201" i="3"/>
  <c r="AL203" i="3"/>
  <c r="AL205" i="3"/>
  <c r="AL207" i="3"/>
  <c r="AL209" i="3"/>
  <c r="AL211" i="3"/>
  <c r="AL213" i="3"/>
  <c r="AL215" i="3"/>
  <c r="AL217" i="3"/>
  <c r="AL219" i="3"/>
  <c r="AL221" i="3"/>
  <c r="AL223" i="3"/>
  <c r="AL225" i="3"/>
  <c r="AL227" i="3"/>
  <c r="AL229" i="3"/>
  <c r="AL231" i="3"/>
  <c r="AL233" i="3"/>
  <c r="AL235" i="3"/>
  <c r="AL237" i="3"/>
  <c r="AL239" i="3"/>
  <c r="AL241" i="3"/>
  <c r="AL243" i="3"/>
  <c r="AL245" i="3"/>
  <c r="AL247" i="3"/>
  <c r="AL249" i="3"/>
  <c r="AL251" i="3"/>
  <c r="AL253" i="3"/>
  <c r="AL255" i="3"/>
  <c r="AL257" i="3"/>
  <c r="AL259" i="3"/>
  <c r="AL261" i="3"/>
  <c r="AL263" i="3"/>
  <c r="AL265" i="3"/>
  <c r="AL267" i="3"/>
  <c r="AL269" i="3"/>
  <c r="AL271" i="3"/>
  <c r="AL273" i="3"/>
  <c r="AL275" i="3"/>
  <c r="AL277" i="3"/>
  <c r="AL279" i="3"/>
  <c r="AL281" i="3"/>
  <c r="AL283" i="3"/>
  <c r="AL285" i="3"/>
  <c r="AL287" i="3"/>
  <c r="AL289" i="3"/>
  <c r="AL291" i="3"/>
  <c r="AL293" i="3"/>
  <c r="AL295" i="3"/>
  <c r="AL297" i="3"/>
  <c r="AL299" i="3"/>
  <c r="AL301" i="3"/>
  <c r="AK5" i="3"/>
  <c r="AK7" i="3"/>
  <c r="AK9" i="3"/>
  <c r="AK11" i="3"/>
  <c r="AK13" i="3"/>
  <c r="AK15" i="3"/>
  <c r="AK17" i="3"/>
  <c r="AK19" i="3"/>
  <c r="AK21" i="3"/>
  <c r="AK23" i="3"/>
  <c r="AK25" i="3"/>
  <c r="AK27" i="3"/>
  <c r="AK29" i="3"/>
  <c r="AK31" i="3"/>
  <c r="AK33" i="3"/>
  <c r="AK35" i="3"/>
  <c r="AK37" i="3"/>
  <c r="AK39" i="3"/>
  <c r="AK41" i="3"/>
  <c r="AK43" i="3"/>
  <c r="AK45" i="3"/>
  <c r="AK47" i="3"/>
  <c r="AK49" i="3"/>
  <c r="AK51" i="3"/>
  <c r="AK53" i="3"/>
  <c r="AK55" i="3"/>
  <c r="AK57" i="3"/>
  <c r="AK59" i="3"/>
  <c r="AK61" i="3"/>
  <c r="AK63" i="3"/>
  <c r="AK65" i="3"/>
  <c r="AK67" i="3"/>
  <c r="AK69" i="3"/>
  <c r="AK71" i="3"/>
  <c r="AK73" i="3"/>
  <c r="AK75" i="3"/>
  <c r="AK77" i="3"/>
  <c r="AK79" i="3"/>
  <c r="AK81" i="3"/>
  <c r="AK83" i="3"/>
  <c r="AK85" i="3"/>
  <c r="AK87" i="3"/>
  <c r="AK89" i="3"/>
  <c r="AK91" i="3"/>
  <c r="AK93" i="3"/>
  <c r="AK95" i="3"/>
  <c r="AK97" i="3"/>
  <c r="AK99" i="3"/>
  <c r="AK101" i="3"/>
  <c r="AK103" i="3"/>
  <c r="AK105" i="3"/>
  <c r="AK107" i="3"/>
  <c r="AK109" i="3"/>
  <c r="AK111" i="3"/>
  <c r="AK113" i="3"/>
  <c r="AK115" i="3"/>
  <c r="AK117" i="3"/>
  <c r="AK119" i="3"/>
  <c r="AK121" i="3"/>
  <c r="AK123" i="3"/>
  <c r="AK125" i="3"/>
  <c r="AK127" i="3"/>
  <c r="AK129" i="3"/>
  <c r="AK131" i="3"/>
  <c r="AK133" i="3"/>
  <c r="AK135" i="3"/>
  <c r="AK137" i="3"/>
  <c r="AK139" i="3"/>
  <c r="AK141" i="3"/>
  <c r="AK143" i="3"/>
  <c r="AK145" i="3"/>
  <c r="AK147" i="3"/>
  <c r="AK149" i="3"/>
  <c r="AK151" i="3"/>
  <c r="AK153" i="3"/>
  <c r="AK155" i="3"/>
  <c r="AK157" i="3"/>
  <c r="AK159" i="3"/>
  <c r="AK161" i="3"/>
  <c r="AK163" i="3"/>
  <c r="AK165" i="3"/>
  <c r="AK167" i="3"/>
  <c r="AK169" i="3"/>
  <c r="AK171" i="3"/>
  <c r="AK173" i="3"/>
  <c r="AK175" i="3"/>
  <c r="AK177" i="3"/>
  <c r="AK179" i="3"/>
  <c r="AK181" i="3"/>
  <c r="AK183" i="3"/>
  <c r="AK185" i="3"/>
  <c r="AK187" i="3"/>
  <c r="AK189" i="3"/>
  <c r="AK191" i="3"/>
  <c r="AK193" i="3"/>
  <c r="AK195" i="3"/>
  <c r="AK197" i="3"/>
  <c r="AK199" i="3"/>
  <c r="AK201" i="3"/>
  <c r="AK203" i="3"/>
  <c r="AK205" i="3"/>
  <c r="AK207" i="3"/>
  <c r="AK209" i="3"/>
  <c r="AK211" i="3"/>
  <c r="AK213" i="3"/>
  <c r="AK215" i="3"/>
  <c r="AK217" i="3"/>
  <c r="AK219" i="3"/>
  <c r="AK221" i="3"/>
  <c r="AK223" i="3"/>
  <c r="AK225" i="3"/>
  <c r="AK227" i="3"/>
  <c r="AK229" i="3"/>
  <c r="AK231" i="3"/>
  <c r="AK233" i="3"/>
  <c r="AK235" i="3"/>
  <c r="AK237" i="3"/>
  <c r="AK239" i="3"/>
  <c r="AK241" i="3"/>
  <c r="AK243" i="3"/>
  <c r="AK245" i="3"/>
  <c r="AK247" i="3"/>
  <c r="AK249" i="3"/>
  <c r="AK251" i="3"/>
  <c r="AK253" i="3"/>
  <c r="AK255" i="3"/>
  <c r="AK257" i="3"/>
  <c r="AK259" i="3"/>
  <c r="AK261" i="3"/>
  <c r="AK263" i="3"/>
  <c r="AK265" i="3"/>
  <c r="AK267" i="3"/>
  <c r="AK269" i="3"/>
  <c r="AK271" i="3"/>
  <c r="AK273" i="3"/>
  <c r="AK275" i="3"/>
  <c r="AK277" i="3"/>
  <c r="AK279" i="3"/>
  <c r="AK281" i="3"/>
  <c r="AK283" i="3"/>
  <c r="AK285" i="3"/>
  <c r="AK287" i="3"/>
  <c r="AK289" i="3"/>
  <c r="AK291" i="3"/>
  <c r="AK293" i="3"/>
  <c r="AK295" i="3"/>
  <c r="AK297" i="3"/>
  <c r="AK299" i="3"/>
  <c r="AK301" i="3"/>
  <c r="AJ5" i="3"/>
  <c r="AJ7" i="3"/>
  <c r="AJ9" i="3"/>
  <c r="AJ11" i="3"/>
  <c r="AJ13" i="3"/>
  <c r="AJ15" i="3"/>
  <c r="AJ17" i="3"/>
  <c r="AJ19" i="3"/>
  <c r="AJ21" i="3"/>
  <c r="AJ23" i="3"/>
  <c r="AJ25" i="3"/>
  <c r="AJ27" i="3"/>
  <c r="AJ29" i="3"/>
  <c r="AJ31" i="3"/>
  <c r="AJ33" i="3"/>
  <c r="AJ35" i="3"/>
  <c r="AJ37" i="3"/>
  <c r="AJ39" i="3"/>
  <c r="AJ41" i="3"/>
  <c r="AJ43" i="3"/>
  <c r="AJ45" i="3"/>
  <c r="AJ47" i="3"/>
  <c r="AJ49" i="3"/>
  <c r="AJ51" i="3"/>
  <c r="AJ53" i="3"/>
  <c r="AJ55" i="3"/>
  <c r="AJ57" i="3"/>
  <c r="AJ59" i="3"/>
  <c r="AJ61" i="3"/>
  <c r="AJ63" i="3"/>
  <c r="AJ65" i="3"/>
  <c r="AJ67" i="3"/>
  <c r="AJ69" i="3"/>
  <c r="AJ71" i="3"/>
  <c r="AJ73" i="3"/>
  <c r="AJ75" i="3"/>
  <c r="AJ77" i="3"/>
  <c r="AJ79" i="3"/>
  <c r="AJ81" i="3"/>
  <c r="AJ83" i="3"/>
  <c r="AJ85" i="3"/>
  <c r="AJ87" i="3"/>
  <c r="AJ89" i="3"/>
  <c r="AJ91" i="3"/>
  <c r="AJ93" i="3"/>
  <c r="AJ95" i="3"/>
  <c r="AJ97" i="3"/>
  <c r="AJ99" i="3"/>
  <c r="AJ101" i="3"/>
  <c r="AJ103" i="3"/>
  <c r="AJ105" i="3"/>
  <c r="AJ107" i="3"/>
  <c r="AJ109" i="3"/>
  <c r="AJ111" i="3"/>
  <c r="AJ113" i="3"/>
  <c r="AJ115" i="3"/>
  <c r="AJ117" i="3"/>
  <c r="AJ119" i="3"/>
  <c r="AJ121" i="3"/>
  <c r="AJ123" i="3"/>
  <c r="AJ125" i="3"/>
  <c r="AJ127" i="3"/>
  <c r="AJ129" i="3"/>
  <c r="AJ131" i="3"/>
  <c r="AJ133" i="3"/>
  <c r="AJ135" i="3"/>
  <c r="AJ137" i="3"/>
  <c r="AJ139" i="3"/>
  <c r="AJ141" i="3"/>
  <c r="AJ143" i="3"/>
  <c r="AJ145" i="3"/>
  <c r="AJ147" i="3"/>
  <c r="AJ149" i="3"/>
  <c r="AJ151" i="3"/>
  <c r="AJ153" i="3"/>
  <c r="AJ155" i="3"/>
  <c r="AJ157" i="3"/>
  <c r="AJ159" i="3"/>
  <c r="AJ161" i="3"/>
  <c r="AJ163" i="3"/>
  <c r="AJ165" i="3"/>
  <c r="AJ167" i="3"/>
  <c r="AJ169" i="3"/>
  <c r="AJ171" i="3"/>
  <c r="AJ173" i="3"/>
  <c r="AJ175" i="3"/>
  <c r="AJ177" i="3"/>
  <c r="AJ179" i="3"/>
  <c r="AJ181" i="3"/>
  <c r="AJ183" i="3"/>
  <c r="AJ185" i="3"/>
  <c r="AJ187" i="3"/>
  <c r="AJ189" i="3"/>
  <c r="AJ191" i="3"/>
  <c r="AJ193" i="3"/>
  <c r="AJ195" i="3"/>
  <c r="AJ197" i="3"/>
  <c r="AJ199" i="3"/>
  <c r="AJ201" i="3"/>
  <c r="AJ203" i="3"/>
  <c r="AJ205" i="3"/>
  <c r="AJ207" i="3"/>
  <c r="AJ209" i="3"/>
  <c r="AJ211" i="3"/>
  <c r="AJ213" i="3"/>
  <c r="AJ215" i="3"/>
  <c r="AJ217" i="3"/>
  <c r="AJ219" i="3"/>
  <c r="AJ221" i="3"/>
  <c r="AJ223" i="3"/>
  <c r="AJ225" i="3"/>
  <c r="AJ227" i="3"/>
  <c r="AJ229" i="3"/>
  <c r="AJ231" i="3"/>
  <c r="AJ233" i="3"/>
  <c r="AJ235" i="3"/>
  <c r="AJ237" i="3"/>
  <c r="AJ239" i="3"/>
  <c r="AJ241" i="3"/>
  <c r="AJ243" i="3"/>
  <c r="AJ245" i="3"/>
  <c r="AJ247" i="3"/>
  <c r="AJ249" i="3"/>
  <c r="AJ251" i="3"/>
  <c r="AJ253" i="3"/>
  <c r="AJ255" i="3"/>
  <c r="AJ257" i="3"/>
  <c r="AJ259" i="3"/>
  <c r="AJ261" i="3"/>
  <c r="AJ263" i="3"/>
  <c r="AJ265" i="3"/>
  <c r="AJ267" i="3"/>
  <c r="AJ269" i="3"/>
  <c r="AJ271" i="3"/>
  <c r="AJ273" i="3"/>
  <c r="AJ275" i="3"/>
  <c r="AJ277" i="3"/>
  <c r="AJ279" i="3"/>
  <c r="AJ281" i="3"/>
  <c r="AJ283" i="3"/>
  <c r="AJ285" i="3"/>
  <c r="AJ287" i="3"/>
  <c r="AJ289" i="3"/>
  <c r="AJ291" i="3"/>
  <c r="AJ293" i="3"/>
  <c r="AJ295" i="3"/>
  <c r="AJ297" i="3"/>
  <c r="AJ299" i="3"/>
  <c r="AJ301" i="3"/>
  <c r="AI5" i="3"/>
  <c r="AI7" i="3"/>
  <c r="AI9" i="3"/>
  <c r="AI11" i="3"/>
  <c r="AI13" i="3"/>
  <c r="AI15" i="3"/>
  <c r="AI17" i="3"/>
  <c r="AI19" i="3"/>
  <c r="AI21" i="3"/>
  <c r="AI23" i="3"/>
  <c r="AI25" i="3"/>
  <c r="AI27" i="3"/>
  <c r="AI29" i="3"/>
  <c r="AI31" i="3"/>
  <c r="AI33" i="3"/>
  <c r="AI35" i="3"/>
  <c r="AI37" i="3"/>
  <c r="AI39" i="3"/>
  <c r="AI41" i="3"/>
  <c r="AI43" i="3"/>
  <c r="AI45" i="3"/>
  <c r="AI47" i="3"/>
  <c r="AI49" i="3"/>
  <c r="AI51" i="3"/>
  <c r="AI53" i="3"/>
  <c r="AI55" i="3"/>
  <c r="AI57" i="3"/>
  <c r="AI59" i="3"/>
  <c r="AI61" i="3"/>
  <c r="AI63" i="3"/>
  <c r="AI65" i="3"/>
  <c r="AI67" i="3"/>
  <c r="AI69" i="3"/>
  <c r="AI71" i="3"/>
  <c r="AI73" i="3"/>
  <c r="AI75" i="3"/>
  <c r="AI77" i="3"/>
  <c r="AI79" i="3"/>
  <c r="AI81" i="3"/>
  <c r="AI83" i="3"/>
  <c r="AI85" i="3"/>
  <c r="AI87" i="3"/>
  <c r="AI89" i="3"/>
  <c r="AI91" i="3"/>
  <c r="AI93" i="3"/>
  <c r="AI95" i="3"/>
  <c r="AI97" i="3"/>
  <c r="AI99" i="3"/>
  <c r="AI101" i="3"/>
  <c r="AI103" i="3"/>
  <c r="AI105" i="3"/>
  <c r="AI107" i="3"/>
  <c r="AI109" i="3"/>
  <c r="AI111" i="3"/>
  <c r="AI113" i="3"/>
  <c r="AI115" i="3"/>
  <c r="AI117" i="3"/>
  <c r="AI119" i="3"/>
  <c r="AI121" i="3"/>
  <c r="AI123" i="3"/>
  <c r="AI125" i="3"/>
  <c r="AI127" i="3"/>
  <c r="AI129" i="3"/>
  <c r="AI131" i="3"/>
  <c r="AI133" i="3"/>
  <c r="AI135" i="3"/>
  <c r="AI137" i="3"/>
  <c r="AI139" i="3"/>
  <c r="AI141" i="3"/>
  <c r="AI143" i="3"/>
  <c r="AI145" i="3"/>
  <c r="AI147" i="3"/>
  <c r="AI149" i="3"/>
  <c r="AI151" i="3"/>
  <c r="AI153" i="3"/>
  <c r="AI155" i="3"/>
  <c r="AI157" i="3"/>
  <c r="AI159" i="3"/>
  <c r="AI161" i="3"/>
  <c r="AI163" i="3"/>
  <c r="AI165" i="3"/>
  <c r="AI167" i="3"/>
  <c r="AI169" i="3"/>
  <c r="AI171" i="3"/>
  <c r="AI173" i="3"/>
  <c r="AI175" i="3"/>
  <c r="AI177" i="3"/>
  <c r="AI179" i="3"/>
  <c r="AI181" i="3"/>
  <c r="AI183" i="3"/>
  <c r="AI185" i="3"/>
  <c r="AI187" i="3"/>
  <c r="AI189" i="3"/>
  <c r="AI191" i="3"/>
  <c r="AI193" i="3"/>
  <c r="AI195" i="3"/>
  <c r="AI197" i="3"/>
  <c r="AI199" i="3"/>
  <c r="AI201" i="3"/>
  <c r="AI203" i="3"/>
  <c r="AI205" i="3"/>
  <c r="AI207" i="3"/>
  <c r="AI209" i="3"/>
  <c r="AI211" i="3"/>
  <c r="AI213" i="3"/>
  <c r="AI215" i="3"/>
  <c r="AI217" i="3"/>
  <c r="AI219" i="3"/>
  <c r="AI221" i="3"/>
  <c r="AI223" i="3"/>
  <c r="AI225" i="3"/>
  <c r="AI227" i="3"/>
  <c r="AI229" i="3"/>
  <c r="AI231" i="3"/>
  <c r="AI233" i="3"/>
  <c r="AI235" i="3"/>
  <c r="AI237" i="3"/>
  <c r="AI239" i="3"/>
  <c r="AI241" i="3"/>
  <c r="AI243" i="3"/>
  <c r="AI245" i="3"/>
  <c r="AI247" i="3"/>
  <c r="AI249" i="3"/>
  <c r="AI251" i="3"/>
  <c r="AI253" i="3"/>
  <c r="AI255" i="3"/>
  <c r="AI257" i="3"/>
  <c r="AI259" i="3"/>
  <c r="AI261" i="3"/>
  <c r="AI263" i="3"/>
  <c r="AI265" i="3"/>
  <c r="AI267" i="3"/>
  <c r="AI269" i="3"/>
  <c r="AI271" i="3"/>
  <c r="AI273" i="3"/>
  <c r="AI275" i="3"/>
  <c r="AI277" i="3"/>
  <c r="AI279" i="3"/>
  <c r="AI281" i="3"/>
  <c r="AI283" i="3"/>
  <c r="AI285" i="3"/>
  <c r="AI287" i="3"/>
  <c r="AI289" i="3"/>
  <c r="AI291" i="3"/>
  <c r="AI293" i="3"/>
  <c r="AI295" i="3"/>
  <c r="AI297" i="3"/>
  <c r="AI299" i="3"/>
  <c r="AI301" i="3"/>
  <c r="AH5" i="3"/>
  <c r="AH7" i="3"/>
  <c r="AH9" i="3"/>
  <c r="AH11" i="3"/>
  <c r="AH13" i="3"/>
  <c r="AH15" i="3"/>
  <c r="AH17" i="3"/>
  <c r="AH19" i="3"/>
  <c r="AH21" i="3"/>
  <c r="AH23" i="3"/>
  <c r="AH25" i="3"/>
  <c r="AH27" i="3"/>
  <c r="AH29" i="3"/>
  <c r="AH31" i="3"/>
  <c r="AH33" i="3"/>
  <c r="AH35" i="3"/>
  <c r="AH37" i="3"/>
  <c r="AH39" i="3"/>
  <c r="AH41" i="3"/>
  <c r="AH43" i="3"/>
  <c r="AH45" i="3"/>
  <c r="AH47" i="3"/>
  <c r="AH49" i="3"/>
  <c r="AH51" i="3"/>
  <c r="AH53" i="3"/>
  <c r="AH55" i="3"/>
  <c r="AH57" i="3"/>
  <c r="AH59" i="3"/>
  <c r="AH61" i="3"/>
  <c r="AH63" i="3"/>
  <c r="AH65" i="3"/>
  <c r="AH67" i="3"/>
  <c r="AH69" i="3"/>
  <c r="AH71" i="3"/>
  <c r="AH73" i="3"/>
  <c r="AH75" i="3"/>
  <c r="AH77" i="3"/>
  <c r="AH79" i="3"/>
  <c r="AH81" i="3"/>
  <c r="AH83" i="3"/>
  <c r="AH85" i="3"/>
  <c r="AH87" i="3"/>
  <c r="AH89" i="3"/>
  <c r="AH91" i="3"/>
  <c r="AH93" i="3"/>
  <c r="AH95" i="3"/>
  <c r="AH97" i="3"/>
  <c r="AH99" i="3"/>
  <c r="AH101" i="3"/>
  <c r="AH103" i="3"/>
  <c r="AH105" i="3"/>
  <c r="AH107" i="3"/>
  <c r="AH109" i="3"/>
  <c r="AH111" i="3"/>
  <c r="AH113" i="3"/>
  <c r="AH115" i="3"/>
  <c r="AH117" i="3"/>
  <c r="AH119" i="3"/>
  <c r="AH121" i="3"/>
  <c r="AH123" i="3"/>
  <c r="AH125" i="3"/>
  <c r="AH127" i="3"/>
  <c r="AH129" i="3"/>
  <c r="AH131" i="3"/>
  <c r="AH133" i="3"/>
  <c r="AH135" i="3"/>
  <c r="AH137" i="3"/>
  <c r="AH139" i="3"/>
  <c r="AH141" i="3"/>
  <c r="AH143" i="3"/>
  <c r="AH145" i="3"/>
  <c r="AH147" i="3"/>
  <c r="AH149" i="3"/>
  <c r="AH151" i="3"/>
  <c r="AH153" i="3"/>
  <c r="AH155" i="3"/>
  <c r="AH157" i="3"/>
  <c r="AH159" i="3"/>
  <c r="AH161" i="3"/>
  <c r="AH163" i="3"/>
  <c r="AH165" i="3"/>
  <c r="AH167" i="3"/>
  <c r="AH169" i="3"/>
  <c r="AH171" i="3"/>
  <c r="AH173" i="3"/>
  <c r="AH175" i="3"/>
  <c r="AH177" i="3"/>
  <c r="AH179" i="3"/>
  <c r="AH181" i="3"/>
  <c r="AH183" i="3"/>
  <c r="AH185" i="3"/>
  <c r="AH187" i="3"/>
  <c r="AH189" i="3"/>
  <c r="AH191" i="3"/>
  <c r="AH193" i="3"/>
  <c r="AH195" i="3"/>
  <c r="AH197" i="3"/>
  <c r="AH199" i="3"/>
  <c r="AH201" i="3"/>
  <c r="AH203" i="3"/>
  <c r="AH205" i="3"/>
  <c r="AH207" i="3"/>
  <c r="AH209" i="3"/>
  <c r="AH211" i="3"/>
  <c r="AH213" i="3"/>
  <c r="AH215" i="3"/>
  <c r="AH217" i="3"/>
  <c r="AH219" i="3"/>
  <c r="AH221" i="3"/>
  <c r="AH223" i="3"/>
  <c r="AH225" i="3"/>
  <c r="AH227" i="3"/>
  <c r="AH229" i="3"/>
  <c r="AH231" i="3"/>
  <c r="AH233" i="3"/>
  <c r="AH235" i="3"/>
  <c r="AH237" i="3"/>
  <c r="AH239" i="3"/>
  <c r="AH241" i="3"/>
  <c r="AH243" i="3"/>
  <c r="AH245" i="3"/>
  <c r="AH247" i="3"/>
  <c r="AH249" i="3"/>
  <c r="AH251" i="3"/>
  <c r="AH253" i="3"/>
  <c r="AH255" i="3"/>
  <c r="AH257" i="3"/>
  <c r="AH259" i="3"/>
  <c r="AH261" i="3"/>
  <c r="AH263" i="3"/>
  <c r="AH265" i="3"/>
  <c r="AH267" i="3"/>
  <c r="AH269" i="3"/>
  <c r="AH271" i="3"/>
  <c r="AH273" i="3"/>
  <c r="AH275" i="3"/>
  <c r="AH277" i="3"/>
  <c r="AH279" i="3"/>
  <c r="AH281" i="3"/>
  <c r="AH283" i="3"/>
  <c r="AH285" i="3"/>
  <c r="AH287" i="3"/>
  <c r="AH289" i="3"/>
  <c r="AH291" i="3"/>
  <c r="AH293" i="3"/>
  <c r="AH295" i="3"/>
  <c r="AH297" i="3"/>
  <c r="AH299" i="3"/>
  <c r="AH301" i="3"/>
  <c r="AG5" i="3"/>
  <c r="AG7" i="3"/>
  <c r="AG9" i="3"/>
  <c r="AG11" i="3"/>
  <c r="AG13" i="3"/>
  <c r="AG15" i="3"/>
  <c r="AG17" i="3"/>
  <c r="AG19" i="3"/>
  <c r="AG21" i="3"/>
  <c r="AG23" i="3"/>
  <c r="AG25" i="3"/>
  <c r="AG27" i="3"/>
  <c r="AG29" i="3"/>
  <c r="AG31" i="3"/>
  <c r="AG33" i="3"/>
  <c r="AG35" i="3"/>
  <c r="AG37" i="3"/>
  <c r="AG39" i="3"/>
  <c r="AG41" i="3"/>
  <c r="AG43" i="3"/>
  <c r="AG45" i="3"/>
  <c r="AG47" i="3"/>
  <c r="AG49" i="3"/>
  <c r="AG51" i="3"/>
  <c r="AG53" i="3"/>
  <c r="AG55" i="3"/>
  <c r="AG57" i="3"/>
  <c r="AG59" i="3"/>
  <c r="AG61" i="3"/>
  <c r="AG63" i="3"/>
  <c r="AG65" i="3"/>
  <c r="AG67" i="3"/>
  <c r="AG69" i="3"/>
  <c r="AG71" i="3"/>
  <c r="AG73" i="3"/>
  <c r="AG75" i="3"/>
  <c r="AG77" i="3"/>
  <c r="AG79" i="3"/>
  <c r="AG81" i="3"/>
  <c r="AG83" i="3"/>
  <c r="AG85" i="3"/>
  <c r="AG87" i="3"/>
  <c r="AG89" i="3"/>
  <c r="AG91" i="3"/>
  <c r="AG93" i="3"/>
  <c r="AG95" i="3"/>
  <c r="AG97" i="3"/>
  <c r="AG99" i="3"/>
  <c r="AG101" i="3"/>
  <c r="AG103" i="3"/>
  <c r="AG105" i="3"/>
  <c r="AG107" i="3"/>
  <c r="AG109" i="3"/>
  <c r="AG111" i="3"/>
  <c r="AG113" i="3"/>
  <c r="AG115" i="3"/>
  <c r="AG117" i="3"/>
  <c r="AG119" i="3"/>
  <c r="AG121" i="3"/>
  <c r="AG123" i="3"/>
  <c r="AG125" i="3"/>
  <c r="AG127" i="3"/>
  <c r="AG129" i="3"/>
  <c r="AG131" i="3"/>
  <c r="AG133" i="3"/>
  <c r="AG135" i="3"/>
  <c r="AG137" i="3"/>
  <c r="AG139" i="3"/>
  <c r="AG141" i="3"/>
  <c r="AG143" i="3"/>
  <c r="AG145" i="3"/>
  <c r="AG147" i="3"/>
  <c r="AG149" i="3"/>
  <c r="AG151" i="3"/>
  <c r="AG153" i="3"/>
  <c r="AG155" i="3"/>
  <c r="AG157" i="3"/>
  <c r="AG159" i="3"/>
  <c r="AG161" i="3"/>
  <c r="AG163" i="3"/>
  <c r="AG165" i="3"/>
  <c r="AG167" i="3"/>
  <c r="AG169" i="3"/>
  <c r="AG171" i="3"/>
  <c r="AG173" i="3"/>
  <c r="AG175" i="3"/>
  <c r="AG177" i="3"/>
  <c r="AG179" i="3"/>
  <c r="AG181" i="3"/>
  <c r="AG183" i="3"/>
  <c r="AG185" i="3"/>
  <c r="AG187" i="3"/>
  <c r="AG189" i="3"/>
  <c r="AG191" i="3"/>
  <c r="AG193" i="3"/>
  <c r="AG195" i="3"/>
  <c r="AG197" i="3"/>
  <c r="AG199" i="3"/>
  <c r="AG201" i="3"/>
  <c r="AG203" i="3"/>
  <c r="AG205" i="3"/>
  <c r="AG207" i="3"/>
  <c r="AG209" i="3"/>
  <c r="AG211" i="3"/>
  <c r="AG213" i="3"/>
  <c r="AG215" i="3"/>
  <c r="AG217" i="3"/>
  <c r="AG219" i="3"/>
  <c r="AG221" i="3"/>
  <c r="AG223" i="3"/>
  <c r="AG225" i="3"/>
  <c r="AG227" i="3"/>
  <c r="AG229" i="3"/>
  <c r="AG231" i="3"/>
  <c r="AG233" i="3"/>
  <c r="AG235" i="3"/>
  <c r="AG237" i="3"/>
  <c r="AG239" i="3"/>
  <c r="AG241" i="3"/>
  <c r="AG243" i="3"/>
  <c r="AG245" i="3"/>
  <c r="AG247" i="3"/>
  <c r="AG249" i="3"/>
  <c r="AG251" i="3"/>
  <c r="AG253" i="3"/>
  <c r="AG255" i="3"/>
  <c r="AG257" i="3"/>
  <c r="AG259" i="3"/>
  <c r="AG261" i="3"/>
  <c r="AG263" i="3"/>
  <c r="AG265" i="3"/>
  <c r="AG267" i="3"/>
  <c r="AG269" i="3"/>
  <c r="AG271" i="3"/>
  <c r="AG273" i="3"/>
  <c r="AG275" i="3"/>
  <c r="AG277" i="3"/>
  <c r="AG279" i="3"/>
  <c r="AG281" i="3"/>
  <c r="AG283" i="3"/>
  <c r="AG285" i="3"/>
  <c r="AG287" i="3"/>
  <c r="AG289" i="3"/>
  <c r="AG291" i="3"/>
  <c r="AG293" i="3"/>
  <c r="AG295" i="3"/>
  <c r="AG297" i="3"/>
  <c r="AG299" i="3"/>
  <c r="AG301" i="3"/>
  <c r="AF5" i="3"/>
  <c r="AF7" i="3"/>
  <c r="AF9" i="3"/>
  <c r="AF11" i="3"/>
  <c r="AF13" i="3"/>
  <c r="AF15" i="3"/>
  <c r="AF17" i="3"/>
  <c r="AF19" i="3"/>
  <c r="AF21" i="3"/>
  <c r="AF23" i="3"/>
  <c r="AF25" i="3"/>
  <c r="AF27" i="3"/>
  <c r="AF29" i="3"/>
  <c r="AF31" i="3"/>
  <c r="AF33" i="3"/>
  <c r="AF35" i="3"/>
  <c r="AF37" i="3"/>
  <c r="AF39" i="3"/>
  <c r="AF41" i="3"/>
  <c r="AF43" i="3"/>
  <c r="AF45" i="3"/>
  <c r="AF47" i="3"/>
  <c r="AF49" i="3"/>
  <c r="AF51" i="3"/>
  <c r="AF53" i="3"/>
  <c r="AF55" i="3"/>
  <c r="AF57" i="3"/>
  <c r="AF59" i="3"/>
  <c r="AF61" i="3"/>
  <c r="AF63" i="3"/>
  <c r="AF65" i="3"/>
  <c r="AF67" i="3"/>
  <c r="AF69" i="3"/>
  <c r="AF71" i="3"/>
  <c r="AF73" i="3"/>
  <c r="AF75" i="3"/>
  <c r="AF77" i="3"/>
  <c r="AF79" i="3"/>
  <c r="AF81" i="3"/>
  <c r="AF83" i="3"/>
  <c r="AF85" i="3"/>
  <c r="AF87" i="3"/>
  <c r="AF89" i="3"/>
  <c r="AF91" i="3"/>
  <c r="AF93" i="3"/>
  <c r="AF95" i="3"/>
  <c r="AF97" i="3"/>
  <c r="AF99" i="3"/>
  <c r="AF101" i="3"/>
  <c r="AF103" i="3"/>
  <c r="AF105" i="3"/>
  <c r="AF107" i="3"/>
  <c r="AF109" i="3"/>
  <c r="AF111" i="3"/>
  <c r="AF113" i="3"/>
  <c r="AF115" i="3"/>
  <c r="AF117" i="3"/>
  <c r="AF119" i="3"/>
  <c r="AF121" i="3"/>
  <c r="AF123" i="3"/>
  <c r="AF125" i="3"/>
  <c r="AF127" i="3"/>
  <c r="AF129" i="3"/>
  <c r="AF131" i="3"/>
  <c r="AF133" i="3"/>
  <c r="AF135" i="3"/>
  <c r="AF137" i="3"/>
  <c r="AF139" i="3"/>
  <c r="AF141" i="3"/>
  <c r="AF143" i="3"/>
  <c r="AF145" i="3"/>
  <c r="AF147" i="3"/>
  <c r="AF149" i="3"/>
  <c r="AF151" i="3"/>
  <c r="AF153" i="3"/>
  <c r="AF155" i="3"/>
  <c r="AF157" i="3"/>
  <c r="AF159" i="3"/>
  <c r="AF161" i="3"/>
  <c r="AF163" i="3"/>
  <c r="AF165" i="3"/>
  <c r="AF167" i="3"/>
  <c r="AF169" i="3"/>
  <c r="AF171" i="3"/>
  <c r="AF173" i="3"/>
  <c r="AF175" i="3"/>
  <c r="AF177" i="3"/>
  <c r="AF179" i="3"/>
  <c r="AF181" i="3"/>
  <c r="AF183" i="3"/>
  <c r="AF185" i="3"/>
  <c r="AF187" i="3"/>
  <c r="AF189" i="3"/>
  <c r="AF191" i="3"/>
  <c r="AF193" i="3"/>
  <c r="AF195" i="3"/>
  <c r="AF197" i="3"/>
  <c r="AF199" i="3"/>
  <c r="AF201" i="3"/>
  <c r="AF203" i="3"/>
  <c r="AF205" i="3"/>
  <c r="AF207" i="3"/>
  <c r="AF209" i="3"/>
  <c r="AF211" i="3"/>
  <c r="AF213" i="3"/>
  <c r="AF215" i="3"/>
  <c r="AF217" i="3"/>
  <c r="AF219" i="3"/>
  <c r="AF221" i="3"/>
  <c r="AF223" i="3"/>
  <c r="AF225" i="3"/>
  <c r="AF227" i="3"/>
  <c r="AF229" i="3"/>
  <c r="AF231" i="3"/>
  <c r="AF233" i="3"/>
  <c r="AF235" i="3"/>
  <c r="AF237" i="3"/>
  <c r="AF239" i="3"/>
  <c r="AF241" i="3"/>
  <c r="AF243" i="3"/>
  <c r="AF245" i="3"/>
  <c r="AF247" i="3"/>
  <c r="AF249" i="3"/>
  <c r="AF251" i="3"/>
  <c r="AF253" i="3"/>
  <c r="AF255" i="3"/>
  <c r="AF257" i="3"/>
  <c r="AF259" i="3"/>
  <c r="AF261" i="3"/>
  <c r="AF263" i="3"/>
  <c r="AF265" i="3"/>
  <c r="AF267" i="3"/>
  <c r="AF269" i="3"/>
  <c r="AF271" i="3"/>
  <c r="AF273" i="3"/>
  <c r="AF275" i="3"/>
  <c r="AF277" i="3"/>
  <c r="AF279" i="3"/>
  <c r="AF281" i="3"/>
  <c r="AF283" i="3"/>
  <c r="AF285" i="3"/>
  <c r="AF287" i="3"/>
  <c r="AF289" i="3"/>
  <c r="AF291" i="3"/>
  <c r="AF293" i="3"/>
  <c r="AF295" i="3"/>
  <c r="AF297" i="3"/>
  <c r="AF299" i="3"/>
  <c r="AF301" i="3"/>
  <c r="AE5" i="3"/>
  <c r="AE7" i="3"/>
  <c r="AE9" i="3"/>
  <c r="AE11" i="3"/>
  <c r="AE13" i="3"/>
  <c r="AE15" i="3"/>
  <c r="AE17" i="3"/>
  <c r="AE19" i="3"/>
  <c r="AE21" i="3"/>
  <c r="AE23" i="3"/>
  <c r="AE25" i="3"/>
  <c r="AE27" i="3"/>
  <c r="AE29" i="3"/>
  <c r="AE31" i="3"/>
  <c r="AE33" i="3"/>
  <c r="AE35" i="3"/>
  <c r="AE37" i="3"/>
  <c r="AE39" i="3"/>
  <c r="AE41" i="3"/>
  <c r="AE43" i="3"/>
  <c r="AE45" i="3"/>
  <c r="AE47" i="3"/>
  <c r="AE49" i="3"/>
  <c r="AE51" i="3"/>
  <c r="AE53" i="3"/>
  <c r="AE55" i="3"/>
  <c r="AE57" i="3"/>
  <c r="AE59" i="3"/>
  <c r="AE61" i="3"/>
  <c r="AE63" i="3"/>
  <c r="AE65" i="3"/>
  <c r="AE67" i="3"/>
  <c r="AE69" i="3"/>
  <c r="AE71" i="3"/>
  <c r="AE73" i="3"/>
  <c r="AE75" i="3"/>
  <c r="AE77" i="3"/>
  <c r="AE79" i="3"/>
  <c r="AE81" i="3"/>
  <c r="AE83" i="3"/>
  <c r="AE85" i="3"/>
  <c r="AE87" i="3"/>
  <c r="AE89" i="3"/>
  <c r="AE91" i="3"/>
  <c r="AE93" i="3"/>
  <c r="AE95" i="3"/>
  <c r="AE97" i="3"/>
  <c r="AE99" i="3"/>
  <c r="AE101" i="3"/>
  <c r="AE103" i="3"/>
  <c r="AE105" i="3"/>
  <c r="AE107" i="3"/>
  <c r="AE109" i="3"/>
  <c r="AE111" i="3"/>
  <c r="AE113" i="3"/>
  <c r="AE115" i="3"/>
  <c r="AE117" i="3"/>
  <c r="AE119" i="3"/>
  <c r="AE121" i="3"/>
  <c r="AE123" i="3"/>
  <c r="AE125" i="3"/>
  <c r="AE127" i="3"/>
  <c r="AE129" i="3"/>
  <c r="AE131" i="3"/>
  <c r="AE133" i="3"/>
  <c r="AE135" i="3"/>
  <c r="AE137" i="3"/>
  <c r="AE139" i="3"/>
  <c r="AE141" i="3"/>
  <c r="AE143" i="3"/>
  <c r="AE145" i="3"/>
  <c r="AE147" i="3"/>
  <c r="AE149" i="3"/>
  <c r="AE151" i="3"/>
  <c r="AE153" i="3"/>
  <c r="AE155" i="3"/>
  <c r="AE157" i="3"/>
  <c r="AE159" i="3"/>
  <c r="AE161" i="3"/>
  <c r="AE163" i="3"/>
  <c r="AE165" i="3"/>
  <c r="AE167" i="3"/>
  <c r="AE169" i="3"/>
  <c r="AE171" i="3"/>
  <c r="AE173" i="3"/>
  <c r="AE175" i="3"/>
  <c r="AE177" i="3"/>
  <c r="AE179" i="3"/>
  <c r="AE181" i="3"/>
  <c r="AE183" i="3"/>
  <c r="AE185" i="3"/>
  <c r="AE187" i="3"/>
  <c r="AE189" i="3"/>
  <c r="AE191" i="3"/>
  <c r="AE193" i="3"/>
  <c r="AE195" i="3"/>
  <c r="AE197" i="3"/>
  <c r="AE199" i="3"/>
  <c r="AE201" i="3"/>
  <c r="AE203" i="3"/>
  <c r="AE205" i="3"/>
  <c r="AE207" i="3"/>
  <c r="AE209" i="3"/>
  <c r="AE211" i="3"/>
  <c r="AE213" i="3"/>
  <c r="AE215" i="3"/>
  <c r="AE217" i="3"/>
  <c r="AE219" i="3"/>
  <c r="AE221" i="3"/>
  <c r="AE223" i="3"/>
  <c r="AE225" i="3"/>
  <c r="AE227" i="3"/>
  <c r="AE229" i="3"/>
  <c r="AE231" i="3"/>
  <c r="AE233" i="3"/>
  <c r="AE235" i="3"/>
  <c r="AE237" i="3"/>
  <c r="AE239" i="3"/>
  <c r="AE241" i="3"/>
  <c r="AE243" i="3"/>
  <c r="AE245" i="3"/>
  <c r="AE247" i="3"/>
  <c r="AE249" i="3"/>
  <c r="AE251" i="3"/>
  <c r="AE253" i="3"/>
  <c r="AE255" i="3"/>
  <c r="AE257" i="3"/>
  <c r="AE259" i="3"/>
  <c r="AE261" i="3"/>
  <c r="AE263" i="3"/>
  <c r="AE265" i="3"/>
  <c r="AE267" i="3"/>
  <c r="AE269" i="3"/>
  <c r="AE271" i="3"/>
  <c r="AE273" i="3"/>
  <c r="AE275" i="3"/>
  <c r="AE277" i="3"/>
  <c r="AE279" i="3"/>
  <c r="AE281" i="3"/>
  <c r="AE283" i="3"/>
  <c r="AE285" i="3"/>
  <c r="AE287" i="3"/>
  <c r="AE289" i="3"/>
  <c r="AE291" i="3"/>
  <c r="AE293" i="3"/>
  <c r="AE295" i="3"/>
  <c r="AE297" i="3"/>
  <c r="AE299" i="3"/>
  <c r="AE301" i="3"/>
  <c r="Z5" i="3"/>
  <c r="Z7" i="3"/>
  <c r="Z9" i="3"/>
  <c r="Z11" i="3"/>
  <c r="Z13" i="3"/>
  <c r="Z15" i="3"/>
  <c r="Z17" i="3"/>
  <c r="Z19" i="3"/>
  <c r="Z21" i="3"/>
  <c r="Z23" i="3"/>
  <c r="Z25" i="3"/>
  <c r="Z27" i="3"/>
  <c r="Z29" i="3"/>
  <c r="Z31" i="3"/>
  <c r="Z33" i="3"/>
  <c r="Z35" i="3"/>
  <c r="Z37" i="3"/>
  <c r="Z39" i="3"/>
  <c r="Z41" i="3"/>
  <c r="Z43" i="3"/>
  <c r="Z45" i="3"/>
  <c r="Z47" i="3"/>
  <c r="Z49" i="3"/>
  <c r="Z51" i="3"/>
  <c r="Z53" i="3"/>
  <c r="Z55" i="3"/>
  <c r="Z57" i="3"/>
  <c r="Z59" i="3"/>
  <c r="Z61" i="3"/>
  <c r="Z63" i="3"/>
  <c r="Z65" i="3"/>
  <c r="Z67" i="3"/>
  <c r="Z69" i="3"/>
  <c r="Z71" i="3"/>
  <c r="Z73" i="3"/>
  <c r="Z75" i="3"/>
  <c r="Z77" i="3"/>
  <c r="Z79" i="3"/>
  <c r="Z81" i="3"/>
  <c r="Z83" i="3"/>
  <c r="Z85" i="3"/>
  <c r="Z87" i="3"/>
  <c r="Z89" i="3"/>
  <c r="Z91" i="3"/>
  <c r="Z93" i="3"/>
  <c r="Z95" i="3"/>
  <c r="Z97" i="3"/>
  <c r="Z99" i="3"/>
  <c r="Z101" i="3"/>
  <c r="Z103" i="3"/>
  <c r="Z105" i="3"/>
  <c r="Z107" i="3"/>
  <c r="Z109" i="3"/>
  <c r="Z111" i="3"/>
  <c r="Z113" i="3"/>
  <c r="Z115" i="3"/>
  <c r="Z117" i="3"/>
  <c r="Z119" i="3"/>
  <c r="Z121" i="3"/>
  <c r="Z123" i="3"/>
  <c r="Z125" i="3"/>
  <c r="Z127" i="3"/>
  <c r="Z129" i="3"/>
  <c r="Z131" i="3"/>
  <c r="Z133" i="3"/>
  <c r="Z135" i="3"/>
  <c r="Z137" i="3"/>
  <c r="Z139" i="3"/>
  <c r="Z141" i="3"/>
  <c r="Z143" i="3"/>
  <c r="Z145" i="3"/>
  <c r="Z147" i="3"/>
  <c r="Z149" i="3"/>
  <c r="Z151" i="3"/>
  <c r="Z153" i="3"/>
  <c r="Z155" i="3"/>
  <c r="Z157" i="3"/>
  <c r="Z159" i="3"/>
  <c r="Z161" i="3"/>
  <c r="Z163" i="3"/>
  <c r="Z165" i="3"/>
  <c r="Z167" i="3"/>
  <c r="Z169" i="3"/>
  <c r="Z171" i="3"/>
  <c r="Z173" i="3"/>
  <c r="Z175" i="3"/>
  <c r="Z177" i="3"/>
  <c r="Z179" i="3"/>
  <c r="Z181" i="3"/>
  <c r="Z183" i="3"/>
  <c r="Z185" i="3"/>
  <c r="Z187" i="3"/>
  <c r="Z189" i="3"/>
  <c r="Z191" i="3"/>
  <c r="Z193" i="3"/>
  <c r="Z195" i="3"/>
  <c r="Z197" i="3"/>
  <c r="Z199" i="3"/>
  <c r="Z201" i="3"/>
  <c r="Z203" i="3"/>
  <c r="Z205" i="3"/>
  <c r="Z207" i="3"/>
  <c r="Z209" i="3"/>
  <c r="Z211" i="3"/>
  <c r="Z213" i="3"/>
  <c r="Z215" i="3"/>
  <c r="Z217" i="3"/>
  <c r="Z219" i="3"/>
  <c r="Z221" i="3"/>
  <c r="Z223" i="3"/>
  <c r="Z225" i="3"/>
  <c r="Z227" i="3"/>
  <c r="Z229" i="3"/>
  <c r="Z231" i="3"/>
  <c r="Z233" i="3"/>
  <c r="Z235" i="3"/>
  <c r="Z237" i="3"/>
  <c r="Z239" i="3"/>
  <c r="Z241" i="3"/>
  <c r="Z243" i="3"/>
  <c r="Z245" i="3"/>
  <c r="Z247" i="3"/>
  <c r="Z249" i="3"/>
  <c r="Z251" i="3"/>
  <c r="Z253" i="3"/>
  <c r="Z255" i="3"/>
  <c r="Z257" i="3"/>
  <c r="Z259" i="3"/>
  <c r="Z261" i="3"/>
  <c r="Z263" i="3"/>
  <c r="Z265" i="3"/>
  <c r="Z267" i="3"/>
  <c r="Z269" i="3"/>
  <c r="Z271" i="3"/>
  <c r="Z273" i="3"/>
  <c r="Z275" i="3"/>
  <c r="Z277" i="3"/>
  <c r="Z279" i="3"/>
  <c r="Z281" i="3"/>
  <c r="Z283" i="3"/>
  <c r="Z285" i="3"/>
  <c r="Z287" i="3"/>
  <c r="Z289" i="3"/>
  <c r="Z291" i="3"/>
  <c r="Z293" i="3"/>
  <c r="Z295" i="3"/>
  <c r="Z297" i="3"/>
  <c r="Z299" i="3"/>
  <c r="Z301" i="3"/>
  <c r="Y7" i="3"/>
  <c r="Y9" i="3"/>
  <c r="Y11" i="3"/>
  <c r="Y13" i="3"/>
  <c r="Y15" i="3"/>
  <c r="Y17" i="3"/>
  <c r="Y19" i="3"/>
  <c r="Y21" i="3"/>
  <c r="Y23" i="3"/>
  <c r="Y25" i="3"/>
  <c r="Y27" i="3"/>
  <c r="Y29" i="3"/>
  <c r="Y31" i="3"/>
  <c r="Y33" i="3"/>
  <c r="Y35" i="3"/>
  <c r="Y37" i="3"/>
  <c r="Y39" i="3"/>
  <c r="Y41" i="3"/>
  <c r="Y43" i="3"/>
  <c r="Y45" i="3"/>
  <c r="Y47" i="3"/>
  <c r="Y49" i="3"/>
  <c r="Y51" i="3"/>
  <c r="Y53" i="3"/>
  <c r="Y55" i="3"/>
  <c r="Y57" i="3"/>
  <c r="Y59" i="3"/>
  <c r="Y61" i="3"/>
  <c r="Y63" i="3"/>
  <c r="Y65" i="3"/>
  <c r="Y67" i="3"/>
  <c r="Y69" i="3"/>
  <c r="Y71" i="3"/>
  <c r="Y73" i="3"/>
  <c r="Y75" i="3"/>
  <c r="Y77" i="3"/>
  <c r="Y79" i="3"/>
  <c r="Y81" i="3"/>
  <c r="Y83" i="3"/>
  <c r="Y85" i="3"/>
  <c r="Y87" i="3"/>
  <c r="Y89" i="3"/>
  <c r="Y91" i="3"/>
  <c r="Y93" i="3"/>
  <c r="Y95" i="3"/>
  <c r="Y97" i="3"/>
  <c r="Y99" i="3"/>
  <c r="Y101" i="3"/>
  <c r="Y103" i="3"/>
  <c r="Y105" i="3"/>
  <c r="Y107" i="3"/>
  <c r="Y109" i="3"/>
  <c r="Y111" i="3"/>
  <c r="Y113" i="3"/>
  <c r="Y115" i="3"/>
  <c r="Y117" i="3"/>
  <c r="Y119" i="3"/>
  <c r="Y121" i="3"/>
  <c r="Y123" i="3"/>
  <c r="Y125" i="3"/>
  <c r="Y127" i="3"/>
  <c r="Y129" i="3"/>
  <c r="Y131" i="3"/>
  <c r="Y133" i="3"/>
  <c r="Y135" i="3"/>
  <c r="Y137" i="3"/>
  <c r="Y139" i="3"/>
  <c r="Y141" i="3"/>
  <c r="Y143" i="3"/>
  <c r="Y145" i="3"/>
  <c r="Y147" i="3"/>
  <c r="Y149" i="3"/>
  <c r="Y151" i="3"/>
  <c r="Y153" i="3"/>
  <c r="Y155" i="3"/>
  <c r="Y157" i="3"/>
  <c r="Y159" i="3"/>
  <c r="Y161" i="3"/>
  <c r="Y163" i="3"/>
  <c r="Y165" i="3"/>
  <c r="Y167" i="3"/>
  <c r="Y169" i="3"/>
  <c r="Y171" i="3"/>
  <c r="Y173" i="3"/>
  <c r="Y175" i="3"/>
  <c r="Y177" i="3"/>
  <c r="Y179" i="3"/>
  <c r="Y181" i="3"/>
  <c r="Y183" i="3"/>
  <c r="Y185" i="3"/>
  <c r="Y187" i="3"/>
  <c r="Y189" i="3"/>
  <c r="Y191" i="3"/>
  <c r="Y193" i="3"/>
  <c r="Y195" i="3"/>
  <c r="Y197" i="3"/>
  <c r="Y199" i="3"/>
  <c r="Y201" i="3"/>
  <c r="Y203" i="3"/>
  <c r="Y205" i="3"/>
  <c r="Y207" i="3"/>
  <c r="Y209" i="3"/>
  <c r="Y211" i="3"/>
  <c r="Y213" i="3"/>
  <c r="Y215" i="3"/>
  <c r="Y217" i="3"/>
  <c r="Y219" i="3"/>
  <c r="Y221" i="3"/>
  <c r="Y223" i="3"/>
  <c r="Y225" i="3"/>
  <c r="Y227" i="3"/>
  <c r="Y229" i="3"/>
  <c r="Y231" i="3"/>
  <c r="Y233" i="3"/>
  <c r="Y235" i="3"/>
  <c r="Y237" i="3"/>
  <c r="Y239" i="3"/>
  <c r="Y241" i="3"/>
  <c r="Y243" i="3"/>
  <c r="Y245" i="3"/>
  <c r="Y247" i="3"/>
  <c r="Y249" i="3"/>
  <c r="Y251" i="3"/>
  <c r="Y253" i="3"/>
  <c r="Y255" i="3"/>
  <c r="Y257" i="3"/>
  <c r="Y259" i="3"/>
  <c r="Y261" i="3"/>
  <c r="Y263" i="3"/>
  <c r="Y265" i="3"/>
  <c r="Y267" i="3"/>
  <c r="Y269" i="3"/>
  <c r="Y271" i="3"/>
  <c r="Y273" i="3"/>
  <c r="Y275" i="3"/>
  <c r="Y277" i="3"/>
  <c r="Y279" i="3"/>
  <c r="Y281" i="3"/>
  <c r="Y283" i="3"/>
  <c r="Y285" i="3"/>
  <c r="Y287" i="3"/>
  <c r="Y289" i="3"/>
  <c r="Y291" i="3"/>
  <c r="Y293" i="3"/>
  <c r="Y295" i="3"/>
  <c r="Y297" i="3"/>
  <c r="Y299" i="3"/>
  <c r="Y301" i="3"/>
  <c r="Y5" i="3"/>
  <c r="AN3" i="3"/>
  <c r="AM3" i="3"/>
  <c r="AL3" i="3"/>
  <c r="AK3" i="3"/>
  <c r="AJ3" i="3"/>
  <c r="AI3" i="3"/>
  <c r="AH3" i="3"/>
  <c r="AG3" i="3"/>
  <c r="AF3" i="3"/>
  <c r="AE3" i="3"/>
  <c r="Z3" i="3"/>
  <c r="Y3" i="3"/>
  <c r="AC301" i="4"/>
  <c r="AC300" i="4"/>
  <c r="AC299" i="4"/>
  <c r="AC298" i="4"/>
  <c r="AC297" i="4"/>
  <c r="AC296" i="4"/>
  <c r="AC295" i="4"/>
  <c r="AC294" i="4"/>
  <c r="AC293" i="4"/>
  <c r="AC292" i="4"/>
  <c r="AC291" i="4"/>
  <c r="AC290" i="4"/>
  <c r="AC289" i="4"/>
  <c r="AC288" i="4"/>
  <c r="AC287" i="4"/>
  <c r="AC286" i="4"/>
  <c r="AC285" i="4"/>
  <c r="AC284" i="4"/>
  <c r="AC283" i="4"/>
  <c r="AC282" i="4"/>
  <c r="AC281" i="4"/>
  <c r="AC280" i="4"/>
  <c r="AC279" i="4"/>
  <c r="AC278" i="4"/>
  <c r="AC277" i="4"/>
  <c r="AC276" i="4"/>
  <c r="AC275" i="4"/>
  <c r="AC274" i="4"/>
  <c r="AC273" i="4"/>
  <c r="AC272" i="4"/>
  <c r="AC271" i="4"/>
  <c r="AC270" i="4"/>
  <c r="AC269" i="4"/>
  <c r="AC268" i="4"/>
  <c r="AC267" i="4"/>
  <c r="AC266" i="4"/>
  <c r="AC265" i="4"/>
  <c r="AC264" i="4"/>
  <c r="AC263" i="4"/>
  <c r="AC262" i="4"/>
  <c r="AC261" i="4"/>
  <c r="AC260" i="4"/>
  <c r="AC259" i="4"/>
  <c r="AC258" i="4"/>
  <c r="AC257" i="4"/>
  <c r="AC256" i="4"/>
  <c r="AC255" i="4"/>
  <c r="AC254" i="4"/>
  <c r="AC253" i="4"/>
  <c r="AC252" i="4"/>
  <c r="AC251" i="4"/>
  <c r="AC250" i="4"/>
  <c r="AC249" i="4"/>
  <c r="AC248" i="4"/>
  <c r="AC247" i="4"/>
  <c r="AC246" i="4"/>
  <c r="AC245" i="4"/>
  <c r="AC244" i="4"/>
  <c r="AC243" i="4"/>
  <c r="AC242" i="4"/>
  <c r="AC241" i="4"/>
  <c r="AC240" i="4"/>
  <c r="AC239" i="4"/>
  <c r="AC238" i="4"/>
  <c r="AC237" i="4"/>
  <c r="AC236" i="4"/>
  <c r="AC235" i="4"/>
  <c r="AC234" i="4"/>
  <c r="AC233" i="4"/>
  <c r="AC232" i="4"/>
  <c r="AC231" i="4"/>
  <c r="AC230" i="4"/>
  <c r="AC229" i="4"/>
  <c r="AC228" i="4"/>
  <c r="AC227" i="4"/>
  <c r="AC226" i="4"/>
  <c r="AC225" i="4"/>
  <c r="AC224" i="4"/>
  <c r="AC223" i="4"/>
  <c r="AC222" i="4"/>
  <c r="AC221" i="4"/>
  <c r="AC220" i="4"/>
  <c r="AC219" i="4"/>
  <c r="AC218" i="4"/>
  <c r="AC217" i="4"/>
  <c r="AC216" i="4"/>
  <c r="AC215" i="4"/>
  <c r="AC214" i="4"/>
  <c r="AC213" i="4"/>
  <c r="AC212" i="4"/>
  <c r="AC211" i="4"/>
  <c r="AC210" i="4"/>
  <c r="AC209" i="4"/>
  <c r="AC208" i="4"/>
  <c r="AC207" i="4"/>
  <c r="AC206" i="4"/>
  <c r="AC205" i="4"/>
  <c r="AC204" i="4"/>
  <c r="AC203" i="4"/>
  <c r="AC202" i="4"/>
  <c r="AC201" i="4"/>
  <c r="AC200" i="4"/>
  <c r="AC199" i="4"/>
  <c r="AC198" i="4"/>
  <c r="AC197" i="4"/>
  <c r="AC196" i="4"/>
  <c r="AC195" i="4"/>
  <c r="AC194" i="4"/>
  <c r="AC193" i="4"/>
  <c r="AC192" i="4"/>
  <c r="AC191" i="4"/>
  <c r="AC190" i="4"/>
  <c r="AC189" i="4"/>
  <c r="AC188" i="4"/>
  <c r="AC187" i="4"/>
  <c r="AC186" i="4"/>
  <c r="AC185" i="4"/>
  <c r="AC184" i="4"/>
  <c r="AC183" i="4"/>
  <c r="AC182" i="4"/>
  <c r="AC181" i="4"/>
  <c r="AC180" i="4"/>
  <c r="AC179" i="4"/>
  <c r="AC178" i="4"/>
  <c r="AC177" i="4"/>
  <c r="AC176" i="4"/>
  <c r="AC175" i="4"/>
  <c r="AC174" i="4"/>
  <c r="AC173" i="4"/>
  <c r="AC172" i="4"/>
  <c r="AC171" i="4"/>
  <c r="AC170" i="4"/>
  <c r="AC169" i="4"/>
  <c r="AC168" i="4"/>
  <c r="AC167" i="4"/>
  <c r="AC166" i="4"/>
  <c r="AC165" i="4"/>
  <c r="AC164" i="4"/>
  <c r="AC163" i="4"/>
  <c r="AC162" i="4"/>
  <c r="AC161" i="4"/>
  <c r="AC160" i="4"/>
  <c r="AC159" i="4"/>
  <c r="AC158" i="4"/>
  <c r="AC157" i="4"/>
  <c r="AC156" i="4"/>
  <c r="AC155" i="4"/>
  <c r="AC154" i="4"/>
  <c r="AC153" i="4"/>
  <c r="AC152" i="4"/>
  <c r="AC151" i="4"/>
  <c r="AC150" i="4"/>
  <c r="AC149" i="4"/>
  <c r="AC148" i="4"/>
  <c r="AC147" i="4"/>
  <c r="AC146" i="4"/>
  <c r="AC145" i="4"/>
  <c r="AC144" i="4"/>
  <c r="AC143" i="4"/>
  <c r="AC142" i="4"/>
  <c r="AC141" i="4"/>
  <c r="AC140" i="4"/>
  <c r="AC139" i="4"/>
  <c r="AC138" i="4"/>
  <c r="AC137" i="4"/>
  <c r="AC136" i="4"/>
  <c r="AC135" i="4"/>
  <c r="AC134" i="4"/>
  <c r="AC133" i="4"/>
  <c r="AC132" i="4"/>
  <c r="AC131" i="4"/>
  <c r="AC130" i="4"/>
  <c r="AC129" i="4"/>
  <c r="AC128" i="4"/>
  <c r="AC127" i="4"/>
  <c r="AC126" i="4"/>
  <c r="AC125" i="4"/>
  <c r="AC124" i="4"/>
  <c r="AC123" i="4"/>
  <c r="AC122" i="4"/>
  <c r="AC121" i="4"/>
  <c r="AC120" i="4"/>
  <c r="AC119" i="4"/>
  <c r="AC118" i="4"/>
  <c r="AC117" i="4"/>
  <c r="AC116" i="4"/>
  <c r="AC115" i="4"/>
  <c r="AC114" i="4"/>
  <c r="AC113" i="4"/>
  <c r="AC112" i="4"/>
  <c r="AC111" i="4"/>
  <c r="AC110" i="4"/>
  <c r="AC109" i="4"/>
  <c r="AC108" i="4"/>
  <c r="AC107" i="4"/>
  <c r="AC106" i="4"/>
  <c r="AC105" i="4"/>
  <c r="AC104" i="4"/>
  <c r="AC103" i="4"/>
  <c r="AC102" i="4"/>
  <c r="AC101" i="4"/>
  <c r="AC100" i="4"/>
  <c r="AC99" i="4"/>
  <c r="AC98" i="4"/>
  <c r="AC97" i="4"/>
  <c r="AC96" i="4"/>
  <c r="AC95" i="4"/>
  <c r="AC94" i="4"/>
  <c r="AC93" i="4"/>
  <c r="AC92" i="4"/>
  <c r="AC91" i="4"/>
  <c r="AC90" i="4"/>
  <c r="AC89" i="4"/>
  <c r="AC88" i="4"/>
  <c r="AC87" i="4"/>
  <c r="AC86" i="4"/>
  <c r="AC85" i="4"/>
  <c r="AC84" i="4"/>
  <c r="AC83" i="4"/>
  <c r="AC82" i="4"/>
  <c r="AC81" i="4"/>
  <c r="AC80" i="4"/>
  <c r="AC79" i="4"/>
  <c r="AC78" i="4"/>
  <c r="AC77" i="4"/>
  <c r="AC76" i="4"/>
  <c r="AC75" i="4"/>
  <c r="AC74" i="4"/>
  <c r="AC73" i="4"/>
  <c r="AC72" i="4"/>
  <c r="AC71" i="4"/>
  <c r="AC70" i="4"/>
  <c r="AC69" i="4"/>
  <c r="AC68" i="4"/>
  <c r="AC67" i="4"/>
  <c r="AC66" i="4"/>
  <c r="AC65" i="4"/>
  <c r="AC64" i="4"/>
  <c r="AC63" i="4"/>
  <c r="AC62" i="4"/>
  <c r="AC61" i="4"/>
  <c r="AC60" i="4"/>
  <c r="AC59" i="4"/>
  <c r="AC58" i="4"/>
  <c r="AC57" i="4"/>
  <c r="AC56" i="4"/>
  <c r="AC55" i="4"/>
  <c r="AC54" i="4"/>
  <c r="AC53" i="4"/>
  <c r="AC52" i="4"/>
  <c r="AC51" i="4"/>
  <c r="AC50" i="4"/>
  <c r="AC49" i="4"/>
  <c r="AC48" i="4"/>
  <c r="AC47" i="4"/>
  <c r="AC46" i="4"/>
  <c r="AC45" i="4"/>
  <c r="AC44" i="4"/>
  <c r="AC43" i="4"/>
  <c r="AC42" i="4"/>
  <c r="AC41" i="4"/>
  <c r="AC40" i="4"/>
  <c r="AC39" i="4"/>
  <c r="AC38" i="4"/>
  <c r="AC37" i="4"/>
  <c r="AC36" i="4"/>
  <c r="AC35" i="4"/>
  <c r="AC34" i="4"/>
  <c r="AC33" i="4"/>
  <c r="AC32" i="4"/>
  <c r="AC31" i="4"/>
  <c r="AC30" i="4"/>
  <c r="AC29" i="4"/>
  <c r="AC28" i="4"/>
  <c r="AC27" i="4"/>
  <c r="AC26" i="4"/>
  <c r="AC25" i="4"/>
  <c r="AC24" i="4"/>
  <c r="AC23" i="4"/>
  <c r="AC22" i="4"/>
  <c r="AC21" i="4"/>
  <c r="AC20" i="4"/>
  <c r="AC19" i="4"/>
  <c r="AC18" i="4"/>
  <c r="AC17" i="4"/>
  <c r="AC16" i="4"/>
  <c r="AC15" i="4"/>
  <c r="AC14" i="4"/>
  <c r="AC13" i="4"/>
  <c r="AC12" i="4"/>
  <c r="AC11" i="4"/>
  <c r="AC10" i="4"/>
  <c r="AC9" i="4"/>
  <c r="AC8" i="4"/>
  <c r="AC7" i="4"/>
  <c r="AC6" i="4"/>
  <c r="AC5" i="4"/>
  <c r="AC4" i="4"/>
  <c r="AB301" i="4"/>
  <c r="AB300" i="4"/>
  <c r="AB299" i="4"/>
  <c r="AB298" i="4"/>
  <c r="AB297" i="4"/>
  <c r="AB296" i="4"/>
  <c r="AB295" i="4"/>
  <c r="AB294" i="4"/>
  <c r="AB293" i="4"/>
  <c r="AB292" i="4"/>
  <c r="AB291" i="4"/>
  <c r="AB290" i="4"/>
  <c r="AB289" i="4"/>
  <c r="AB288" i="4"/>
  <c r="AB287" i="4"/>
  <c r="AB286" i="4"/>
  <c r="AB285" i="4"/>
  <c r="AB284" i="4"/>
  <c r="AB283" i="4"/>
  <c r="AB282" i="4"/>
  <c r="AB281" i="4"/>
  <c r="AB280" i="4"/>
  <c r="AB279" i="4"/>
  <c r="AB278" i="4"/>
  <c r="AB277" i="4"/>
  <c r="AB276" i="4"/>
  <c r="AB275" i="4"/>
  <c r="AB274" i="4"/>
  <c r="AB273" i="4"/>
  <c r="AB272" i="4"/>
  <c r="AB271" i="4"/>
  <c r="AB270" i="4"/>
  <c r="AB269" i="4"/>
  <c r="AB268" i="4"/>
  <c r="AB267" i="4"/>
  <c r="AB266" i="4"/>
  <c r="AB265" i="4"/>
  <c r="AB264" i="4"/>
  <c r="AB263" i="4"/>
  <c r="AB262" i="4"/>
  <c r="AB261" i="4"/>
  <c r="AB260" i="4"/>
  <c r="AB259" i="4"/>
  <c r="AB258" i="4"/>
  <c r="AB257" i="4"/>
  <c r="AB256" i="4"/>
  <c r="AB255" i="4"/>
  <c r="AB254" i="4"/>
  <c r="AB253" i="4"/>
  <c r="AB252" i="4"/>
  <c r="AB251" i="4"/>
  <c r="AB250" i="4"/>
  <c r="AB249" i="4"/>
  <c r="AB248" i="4"/>
  <c r="AB247" i="4"/>
  <c r="AB246" i="4"/>
  <c r="AB245" i="4"/>
  <c r="AB244" i="4"/>
  <c r="AB243" i="4"/>
  <c r="AB242" i="4"/>
  <c r="AB241" i="4"/>
  <c r="AB240" i="4"/>
  <c r="AB239" i="4"/>
  <c r="AB238" i="4"/>
  <c r="AB237" i="4"/>
  <c r="AB236" i="4"/>
  <c r="AB235" i="4"/>
  <c r="AB234" i="4"/>
  <c r="AB233" i="4"/>
  <c r="AB232" i="4"/>
  <c r="AB231" i="4"/>
  <c r="AB230" i="4"/>
  <c r="AB229" i="4"/>
  <c r="AB228" i="4"/>
  <c r="AB227" i="4"/>
  <c r="AB226" i="4"/>
  <c r="AB225" i="4"/>
  <c r="AB224" i="4"/>
  <c r="AB223" i="4"/>
  <c r="AB222" i="4"/>
  <c r="AB221" i="4"/>
  <c r="AB220" i="4"/>
  <c r="AB219" i="4"/>
  <c r="AB218" i="4"/>
  <c r="AB217" i="4"/>
  <c r="AB216" i="4"/>
  <c r="AB215" i="4"/>
  <c r="AB214" i="4"/>
  <c r="AB213" i="4"/>
  <c r="AB212" i="4"/>
  <c r="AB211" i="4"/>
  <c r="AB210" i="4"/>
  <c r="AB209" i="4"/>
  <c r="AB208" i="4"/>
  <c r="AB207" i="4"/>
  <c r="AB206" i="4"/>
  <c r="AB205" i="4"/>
  <c r="AB204" i="4"/>
  <c r="AB203" i="4"/>
  <c r="AB202" i="4"/>
  <c r="AB201" i="4"/>
  <c r="AB200" i="4"/>
  <c r="AB199" i="4"/>
  <c r="AB198" i="4"/>
  <c r="AB197" i="4"/>
  <c r="AB196" i="4"/>
  <c r="AB195" i="4"/>
  <c r="AB194" i="4"/>
  <c r="AB193" i="4"/>
  <c r="AB192" i="4"/>
  <c r="AB191" i="4"/>
  <c r="AB190" i="4"/>
  <c r="AB189" i="4"/>
  <c r="AB188" i="4"/>
  <c r="AB187" i="4"/>
  <c r="AB186" i="4"/>
  <c r="AB185" i="4"/>
  <c r="AB184" i="4"/>
  <c r="AB183" i="4"/>
  <c r="AB182" i="4"/>
  <c r="AB181" i="4"/>
  <c r="AB180" i="4"/>
  <c r="AB179" i="4"/>
  <c r="AB178" i="4"/>
  <c r="AB177" i="4"/>
  <c r="AB176" i="4"/>
  <c r="AB175" i="4"/>
  <c r="AB174" i="4"/>
  <c r="AB173" i="4"/>
  <c r="AB172" i="4"/>
  <c r="AB171" i="4"/>
  <c r="AB170" i="4"/>
  <c r="AB169" i="4"/>
  <c r="AB168" i="4"/>
  <c r="AB167" i="4"/>
  <c r="AB166" i="4"/>
  <c r="AB165" i="4"/>
  <c r="AB164" i="4"/>
  <c r="AB163" i="4"/>
  <c r="AB162" i="4"/>
  <c r="AB161" i="4"/>
  <c r="AB160" i="4"/>
  <c r="AB159" i="4"/>
  <c r="AB158" i="4"/>
  <c r="AB157" i="4"/>
  <c r="AB156" i="4"/>
  <c r="AB155" i="4"/>
  <c r="AB154" i="4"/>
  <c r="AB153" i="4"/>
  <c r="AB152" i="4"/>
  <c r="AB151" i="4"/>
  <c r="AB150" i="4"/>
  <c r="AB149" i="4"/>
  <c r="AB148" i="4"/>
  <c r="AB147" i="4"/>
  <c r="AB146" i="4"/>
  <c r="AB145" i="4"/>
  <c r="AB144" i="4"/>
  <c r="AB143" i="4"/>
  <c r="AB142" i="4"/>
  <c r="AB141" i="4"/>
  <c r="AB140" i="4"/>
  <c r="AB139" i="4"/>
  <c r="AB138" i="4"/>
  <c r="AB137" i="4"/>
  <c r="AB136" i="4"/>
  <c r="AB135" i="4"/>
  <c r="AB134" i="4"/>
  <c r="AB133" i="4"/>
  <c r="AB132" i="4"/>
  <c r="AB131" i="4"/>
  <c r="AB130" i="4"/>
  <c r="AB129" i="4"/>
  <c r="AB128" i="4"/>
  <c r="AB127" i="4"/>
  <c r="AB126" i="4"/>
  <c r="AB125" i="4"/>
  <c r="AB124" i="4"/>
  <c r="AB123" i="4"/>
  <c r="AB122" i="4"/>
  <c r="AB121" i="4"/>
  <c r="AB120" i="4"/>
  <c r="AB119" i="4"/>
  <c r="AB118" i="4"/>
  <c r="AB117" i="4"/>
  <c r="AB116" i="4"/>
  <c r="AB115" i="4"/>
  <c r="AB114" i="4"/>
  <c r="AB113" i="4"/>
  <c r="AB112" i="4"/>
  <c r="AB111" i="4"/>
  <c r="AB110" i="4"/>
  <c r="AB109" i="4"/>
  <c r="AB108" i="4"/>
  <c r="AB107" i="4"/>
  <c r="AB106" i="4"/>
  <c r="AB105" i="4"/>
  <c r="AB104" i="4"/>
  <c r="AB103" i="4"/>
  <c r="AB102" i="4"/>
  <c r="AB101" i="4"/>
  <c r="AB100" i="4"/>
  <c r="AB99" i="4"/>
  <c r="AB98" i="4"/>
  <c r="AB97" i="4"/>
  <c r="AB96" i="4"/>
  <c r="AB95" i="4"/>
  <c r="AB94" i="4"/>
  <c r="AB93" i="4"/>
  <c r="AB92" i="4"/>
  <c r="AB91" i="4"/>
  <c r="AB90" i="4"/>
  <c r="AB89" i="4"/>
  <c r="AB88" i="4"/>
  <c r="AB87" i="4"/>
  <c r="AB86" i="4"/>
  <c r="AB85" i="4"/>
  <c r="AB84" i="4"/>
  <c r="AB83" i="4"/>
  <c r="AB82" i="4"/>
  <c r="AB81" i="4"/>
  <c r="AB80" i="4"/>
  <c r="AB79" i="4"/>
  <c r="AB78" i="4"/>
  <c r="AB77" i="4"/>
  <c r="AB76" i="4"/>
  <c r="AB75" i="4"/>
  <c r="AB74" i="4"/>
  <c r="AB73" i="4"/>
  <c r="AB72" i="4"/>
  <c r="AB71" i="4"/>
  <c r="AB70" i="4"/>
  <c r="AB69" i="4"/>
  <c r="AB68" i="4"/>
  <c r="AB67" i="4"/>
  <c r="AB66" i="4"/>
  <c r="AB65" i="4"/>
  <c r="AB64" i="4"/>
  <c r="AB63" i="4"/>
  <c r="AB62" i="4"/>
  <c r="AB61" i="4"/>
  <c r="AB60" i="4"/>
  <c r="AB59" i="4"/>
  <c r="AB58" i="4"/>
  <c r="AB57" i="4"/>
  <c r="AB56" i="4"/>
  <c r="AB55" i="4"/>
  <c r="AB54" i="4"/>
  <c r="AB53" i="4"/>
  <c r="AB52" i="4"/>
  <c r="AB51" i="4"/>
  <c r="AB50" i="4"/>
  <c r="AB49" i="4"/>
  <c r="AB48" i="4"/>
  <c r="AB47" i="4"/>
  <c r="AB46" i="4"/>
  <c r="AB45" i="4"/>
  <c r="AB44" i="4"/>
  <c r="AB43" i="4"/>
  <c r="AB42" i="4"/>
  <c r="AB41" i="4"/>
  <c r="AB40" i="4"/>
  <c r="AB39" i="4"/>
  <c r="AB38" i="4"/>
  <c r="AB37" i="4"/>
  <c r="AB36" i="4"/>
  <c r="AB35" i="4"/>
  <c r="AB34" i="4"/>
  <c r="AB33" i="4"/>
  <c r="AB32" i="4"/>
  <c r="AB31" i="4"/>
  <c r="AB30" i="4"/>
  <c r="AB29" i="4"/>
  <c r="AB28" i="4"/>
  <c r="AB27" i="4"/>
  <c r="AB26" i="4"/>
  <c r="AB25" i="4"/>
  <c r="AB24" i="4"/>
  <c r="AB23" i="4"/>
  <c r="AB22" i="4"/>
  <c r="AB21" i="4"/>
  <c r="AB20" i="4"/>
  <c r="AB19" i="4"/>
  <c r="AB18" i="4"/>
  <c r="AB17" i="4"/>
  <c r="AB16" i="4"/>
  <c r="AB15" i="4"/>
  <c r="AB14" i="4"/>
  <c r="AB13" i="4"/>
  <c r="AB12" i="4"/>
  <c r="AB11" i="4"/>
  <c r="AB10" i="4"/>
  <c r="AB9" i="4"/>
  <c r="AB8" i="4"/>
  <c r="AB7" i="4"/>
  <c r="AB6" i="4"/>
  <c r="AB5" i="4"/>
  <c r="AB4" i="4"/>
  <c r="AA301" i="4"/>
  <c r="AA300" i="4"/>
  <c r="AA299" i="4"/>
  <c r="AA298" i="4"/>
  <c r="AA297" i="4"/>
  <c r="AA296" i="4"/>
  <c r="AA295" i="4"/>
  <c r="AA294" i="4"/>
  <c r="AA293" i="4"/>
  <c r="AA292" i="4"/>
  <c r="AA291" i="4"/>
  <c r="AA290" i="4"/>
  <c r="AA289" i="4"/>
  <c r="AA288" i="4"/>
  <c r="AA287" i="4"/>
  <c r="AA286" i="4"/>
  <c r="AA285" i="4"/>
  <c r="AA284" i="4"/>
  <c r="AA283" i="4"/>
  <c r="AA282" i="4"/>
  <c r="AA281" i="4"/>
  <c r="AA280" i="4"/>
  <c r="AA279" i="4"/>
  <c r="AA278" i="4"/>
  <c r="AA277" i="4"/>
  <c r="AA276" i="4"/>
  <c r="AA275" i="4"/>
  <c r="AA274" i="4"/>
  <c r="AA273" i="4"/>
  <c r="AA272" i="4"/>
  <c r="AA271" i="4"/>
  <c r="AA270" i="4"/>
  <c r="AA269" i="4"/>
  <c r="AA268" i="4"/>
  <c r="AA267" i="4"/>
  <c r="AA266" i="4"/>
  <c r="AA265" i="4"/>
  <c r="AA264" i="4"/>
  <c r="AA263" i="4"/>
  <c r="AA262" i="4"/>
  <c r="AA261" i="4"/>
  <c r="AA260" i="4"/>
  <c r="AA259" i="4"/>
  <c r="AA258" i="4"/>
  <c r="AA257" i="4"/>
  <c r="AA256" i="4"/>
  <c r="AA255" i="4"/>
  <c r="AA254" i="4"/>
  <c r="AA253" i="4"/>
  <c r="AA252" i="4"/>
  <c r="AA251" i="4"/>
  <c r="AA250" i="4"/>
  <c r="AA249" i="4"/>
  <c r="AA248" i="4"/>
  <c r="AA247" i="4"/>
  <c r="AA246" i="4"/>
  <c r="AA245" i="4"/>
  <c r="AA244" i="4"/>
  <c r="AA243" i="4"/>
  <c r="AA242" i="4"/>
  <c r="AA241" i="4"/>
  <c r="AA240" i="4"/>
  <c r="AA239" i="4"/>
  <c r="AA238" i="4"/>
  <c r="AA237" i="4"/>
  <c r="AA236" i="4"/>
  <c r="AA235" i="4"/>
  <c r="AA234" i="4"/>
  <c r="AA233" i="4"/>
  <c r="AA232" i="4"/>
  <c r="AA231" i="4"/>
  <c r="AA230" i="4"/>
  <c r="AA229" i="4"/>
  <c r="AA228" i="4"/>
  <c r="AA227" i="4"/>
  <c r="AA226" i="4"/>
  <c r="AA225" i="4"/>
  <c r="AA224" i="4"/>
  <c r="AA223" i="4"/>
  <c r="AA222" i="4"/>
  <c r="AA221" i="4"/>
  <c r="AA220" i="4"/>
  <c r="AA219" i="4"/>
  <c r="AA218" i="4"/>
  <c r="AA217" i="4"/>
  <c r="AA216" i="4"/>
  <c r="AA215" i="4"/>
  <c r="AA214" i="4"/>
  <c r="AA213" i="4"/>
  <c r="AA212" i="4"/>
  <c r="AA211" i="4"/>
  <c r="AA210" i="4"/>
  <c r="AA209" i="4"/>
  <c r="AA208" i="4"/>
  <c r="AA207" i="4"/>
  <c r="AA206" i="4"/>
  <c r="AA205" i="4"/>
  <c r="AA204" i="4"/>
  <c r="AA203" i="4"/>
  <c r="AA202" i="4"/>
  <c r="AA201" i="4"/>
  <c r="AA200" i="4"/>
  <c r="AA199" i="4"/>
  <c r="AA198" i="4"/>
  <c r="AA197" i="4"/>
  <c r="AA196" i="4"/>
  <c r="AA195" i="4"/>
  <c r="AA194" i="4"/>
  <c r="AA193" i="4"/>
  <c r="AA192" i="4"/>
  <c r="AA191" i="4"/>
  <c r="AA190" i="4"/>
  <c r="AA189" i="4"/>
  <c r="AA188" i="4"/>
  <c r="AA187" i="4"/>
  <c r="AA186" i="4"/>
  <c r="AA185" i="4"/>
  <c r="AA184" i="4"/>
  <c r="AA183" i="4"/>
  <c r="AA182" i="4"/>
  <c r="AA181" i="4"/>
  <c r="AA180" i="4"/>
  <c r="AA179" i="4"/>
  <c r="AA178" i="4"/>
  <c r="AA177" i="4"/>
  <c r="AA176" i="4"/>
  <c r="AA175" i="4"/>
  <c r="AA174" i="4"/>
  <c r="AA173" i="4"/>
  <c r="AA172" i="4"/>
  <c r="AA171" i="4"/>
  <c r="AA170" i="4"/>
  <c r="AA169" i="4"/>
  <c r="AA168" i="4"/>
  <c r="AA167" i="4"/>
  <c r="AA166" i="4"/>
  <c r="AA165" i="4"/>
  <c r="AA164" i="4"/>
  <c r="AA163" i="4"/>
  <c r="AA162" i="4"/>
  <c r="AA161" i="4"/>
  <c r="AA160" i="4"/>
  <c r="AA159" i="4"/>
  <c r="AA158" i="4"/>
  <c r="AA157" i="4"/>
  <c r="AA156" i="4"/>
  <c r="AA155" i="4"/>
  <c r="AA154" i="4"/>
  <c r="AA153" i="4"/>
  <c r="AA152" i="4"/>
  <c r="AA151" i="4"/>
  <c r="AA150" i="4"/>
  <c r="AA149" i="4"/>
  <c r="AA148" i="4"/>
  <c r="AA147" i="4"/>
  <c r="AA146" i="4"/>
  <c r="AA145" i="4"/>
  <c r="AA144" i="4"/>
  <c r="AA143" i="4"/>
  <c r="AA142" i="4"/>
  <c r="AA141" i="4"/>
  <c r="AA140" i="4"/>
  <c r="AA139" i="4"/>
  <c r="AA138" i="4"/>
  <c r="AA137" i="4"/>
  <c r="AA136" i="4"/>
  <c r="AA135" i="4"/>
  <c r="AA134" i="4"/>
  <c r="AA133" i="4"/>
  <c r="AA132" i="4"/>
  <c r="AA131" i="4"/>
  <c r="AA130" i="4"/>
  <c r="AA129" i="4"/>
  <c r="AA128" i="4"/>
  <c r="AA127" i="4"/>
  <c r="AA126" i="4"/>
  <c r="AA125" i="4"/>
  <c r="AA124" i="4"/>
  <c r="AA123" i="4"/>
  <c r="AA122" i="4"/>
  <c r="AA121" i="4"/>
  <c r="AA120" i="4"/>
  <c r="AA119" i="4"/>
  <c r="AA118" i="4"/>
  <c r="AA117" i="4"/>
  <c r="AA116" i="4"/>
  <c r="AA115" i="4"/>
  <c r="AA114" i="4"/>
  <c r="AA113" i="4"/>
  <c r="AA112" i="4"/>
  <c r="AA111" i="4"/>
  <c r="AA110" i="4"/>
  <c r="AA109" i="4"/>
  <c r="AA108" i="4"/>
  <c r="AA107" i="4"/>
  <c r="AA106" i="4"/>
  <c r="AA105" i="4"/>
  <c r="AA104" i="4"/>
  <c r="AA103" i="4"/>
  <c r="AA102" i="4"/>
  <c r="AA101" i="4"/>
  <c r="AA100" i="4"/>
  <c r="AA99" i="4"/>
  <c r="AA98" i="4"/>
  <c r="AA97" i="4"/>
  <c r="AA96" i="4"/>
  <c r="AA95" i="4"/>
  <c r="AA94" i="4"/>
  <c r="AA93" i="4"/>
  <c r="AA92" i="4"/>
  <c r="AA91" i="4"/>
  <c r="AA90" i="4"/>
  <c r="AA89" i="4"/>
  <c r="AA88" i="4"/>
  <c r="AA87" i="4"/>
  <c r="AA86" i="4"/>
  <c r="AA85" i="4"/>
  <c r="AA84" i="4"/>
  <c r="AA83" i="4"/>
  <c r="AA82" i="4"/>
  <c r="AA81" i="4"/>
  <c r="AA80" i="4"/>
  <c r="AA79" i="4"/>
  <c r="AA78" i="4"/>
  <c r="AA77" i="4"/>
  <c r="AA76" i="4"/>
  <c r="AA75" i="4"/>
  <c r="AA74" i="4"/>
  <c r="AA73" i="4"/>
  <c r="AA72" i="4"/>
  <c r="AA71" i="4"/>
  <c r="AA70" i="4"/>
  <c r="AA69" i="4"/>
  <c r="AA68" i="4"/>
  <c r="AA67" i="4"/>
  <c r="AA66" i="4"/>
  <c r="AA65" i="4"/>
  <c r="AA64" i="4"/>
  <c r="AA63" i="4"/>
  <c r="AA62" i="4"/>
  <c r="AA61" i="4"/>
  <c r="AA60" i="4"/>
  <c r="AA59" i="4"/>
  <c r="AA58" i="4"/>
  <c r="AA57" i="4"/>
  <c r="AA56" i="4"/>
  <c r="AA55" i="4"/>
  <c r="AA54" i="4"/>
  <c r="AA53" i="4"/>
  <c r="AA52" i="4"/>
  <c r="AA51" i="4"/>
  <c r="AA50" i="4"/>
  <c r="AA49" i="4"/>
  <c r="AA48" i="4"/>
  <c r="AA47" i="4"/>
  <c r="AA46" i="4"/>
  <c r="AA45" i="4"/>
  <c r="AA44" i="4"/>
  <c r="AA43" i="4"/>
  <c r="AA42" i="4"/>
  <c r="AA41" i="4"/>
  <c r="AA40" i="4"/>
  <c r="AA39" i="4"/>
  <c r="AA38" i="4"/>
  <c r="AA37" i="4"/>
  <c r="AA36" i="4"/>
  <c r="AA35" i="4"/>
  <c r="AA34" i="4"/>
  <c r="AA33" i="4"/>
  <c r="AA32" i="4"/>
  <c r="AA31" i="4"/>
  <c r="AA30" i="4"/>
  <c r="AA29" i="4"/>
  <c r="AA28" i="4"/>
  <c r="AA27" i="4"/>
  <c r="AA26" i="4"/>
  <c r="AA25" i="4"/>
  <c r="AA24" i="4"/>
  <c r="AA23" i="4"/>
  <c r="AA22" i="4"/>
  <c r="AA21" i="4"/>
  <c r="AA20" i="4"/>
  <c r="AA19" i="4"/>
  <c r="AA18" i="4"/>
  <c r="AA17" i="4"/>
  <c r="AA16" i="4"/>
  <c r="AA15" i="4"/>
  <c r="AA14" i="4"/>
  <c r="AA13" i="4"/>
  <c r="AA12" i="4"/>
  <c r="AA11" i="4"/>
  <c r="AA10" i="4"/>
  <c r="AA9" i="4"/>
  <c r="AA8" i="4"/>
  <c r="AA7" i="4"/>
  <c r="AA6" i="4"/>
  <c r="AA5" i="4"/>
  <c r="AA4" i="4"/>
  <c r="Z4" i="4"/>
  <c r="Z5" i="4"/>
  <c r="Z6" i="4"/>
  <c r="Z7" i="4"/>
  <c r="Z8" i="4"/>
  <c r="Z9" i="4"/>
  <c r="Z10" i="4"/>
  <c r="Z11" i="4"/>
  <c r="Z12" i="4"/>
  <c r="Z13" i="4"/>
  <c r="Z14" i="4"/>
  <c r="Z15" i="4"/>
  <c r="Z16" i="4"/>
  <c r="Z17" i="4"/>
  <c r="Z18" i="4"/>
  <c r="Z19" i="4"/>
  <c r="Z20" i="4"/>
  <c r="Z21" i="4"/>
  <c r="Z22" i="4"/>
  <c r="Z23" i="4"/>
  <c r="Z24" i="4"/>
  <c r="Z25" i="4"/>
  <c r="Z26" i="4"/>
  <c r="Z27" i="4"/>
  <c r="Z28" i="4"/>
  <c r="Z29" i="4"/>
  <c r="Z30" i="4"/>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61" i="4"/>
  <c r="Z62" i="4"/>
  <c r="Z63" i="4"/>
  <c r="Z64" i="4"/>
  <c r="Z65" i="4"/>
  <c r="Z66" i="4"/>
  <c r="Z67" i="4"/>
  <c r="Z68" i="4"/>
  <c r="Z69" i="4"/>
  <c r="Z70" i="4"/>
  <c r="Z71" i="4"/>
  <c r="Z72" i="4"/>
  <c r="Z73" i="4"/>
  <c r="Z74" i="4"/>
  <c r="Z75" i="4"/>
  <c r="Z76" i="4"/>
  <c r="Z77" i="4"/>
  <c r="Z78" i="4"/>
  <c r="Z79" i="4"/>
  <c r="Z80" i="4"/>
  <c r="Z81" i="4"/>
  <c r="Z82" i="4"/>
  <c r="Z83" i="4"/>
  <c r="Z84" i="4"/>
  <c r="Z85" i="4"/>
  <c r="Z86" i="4"/>
  <c r="Z87" i="4"/>
  <c r="Z88" i="4"/>
  <c r="Z89" i="4"/>
  <c r="Z90" i="4"/>
  <c r="Z91" i="4"/>
  <c r="Z92" i="4"/>
  <c r="Z93" i="4"/>
  <c r="Z94" i="4"/>
  <c r="Z95" i="4"/>
  <c r="Z96" i="4"/>
  <c r="Z97" i="4"/>
  <c r="Z98" i="4"/>
  <c r="Z99" i="4"/>
  <c r="Z100" i="4"/>
  <c r="Z101" i="4"/>
  <c r="Z102" i="4"/>
  <c r="Z103" i="4"/>
  <c r="Z104" i="4"/>
  <c r="Z105" i="4"/>
  <c r="Z106" i="4"/>
  <c r="Z107" i="4"/>
  <c r="Z108" i="4"/>
  <c r="Z109" i="4"/>
  <c r="Z110" i="4"/>
  <c r="Z111" i="4"/>
  <c r="Z112" i="4"/>
  <c r="Z113" i="4"/>
  <c r="Z114" i="4"/>
  <c r="Z115" i="4"/>
  <c r="Z116" i="4"/>
  <c r="Z117" i="4"/>
  <c r="Z118" i="4"/>
  <c r="Z119" i="4"/>
  <c r="Z120" i="4"/>
  <c r="Z121" i="4"/>
  <c r="Z122" i="4"/>
  <c r="Z123" i="4"/>
  <c r="Z124" i="4"/>
  <c r="Z125" i="4"/>
  <c r="Z126" i="4"/>
  <c r="Z127" i="4"/>
  <c r="Z128" i="4"/>
  <c r="Z129" i="4"/>
  <c r="Z130" i="4"/>
  <c r="Z131" i="4"/>
  <c r="Z132" i="4"/>
  <c r="Z133" i="4"/>
  <c r="Z134" i="4"/>
  <c r="Z135" i="4"/>
  <c r="Z136" i="4"/>
  <c r="Z137" i="4"/>
  <c r="Z138" i="4"/>
  <c r="Z139" i="4"/>
  <c r="Z140" i="4"/>
  <c r="Z141" i="4"/>
  <c r="Z142" i="4"/>
  <c r="Z143" i="4"/>
  <c r="Z144" i="4"/>
  <c r="Z145" i="4"/>
  <c r="Z146" i="4"/>
  <c r="Z147" i="4"/>
  <c r="Z148" i="4"/>
  <c r="Z149" i="4"/>
  <c r="Z150" i="4"/>
  <c r="Z151" i="4"/>
  <c r="Z152" i="4"/>
  <c r="Z153" i="4"/>
  <c r="Z154" i="4"/>
  <c r="Z155" i="4"/>
  <c r="Z156" i="4"/>
  <c r="Z157" i="4"/>
  <c r="Z158" i="4"/>
  <c r="Z159" i="4"/>
  <c r="Z160" i="4"/>
  <c r="Z161" i="4"/>
  <c r="Z162" i="4"/>
  <c r="Z163" i="4"/>
  <c r="Z164" i="4"/>
  <c r="Z165" i="4"/>
  <c r="Z166" i="4"/>
  <c r="Z167" i="4"/>
  <c r="Z168" i="4"/>
  <c r="Z169" i="4"/>
  <c r="Z170" i="4"/>
  <c r="Z171" i="4"/>
  <c r="Z172" i="4"/>
  <c r="Z173" i="4"/>
  <c r="Z174" i="4"/>
  <c r="Z175" i="4"/>
  <c r="Z176" i="4"/>
  <c r="Z177" i="4"/>
  <c r="Z178" i="4"/>
  <c r="Z179" i="4"/>
  <c r="Z180" i="4"/>
  <c r="Z181" i="4"/>
  <c r="Z182" i="4"/>
  <c r="Z183" i="4"/>
  <c r="Z184" i="4"/>
  <c r="Z185" i="4"/>
  <c r="Z186" i="4"/>
  <c r="Z187" i="4"/>
  <c r="Z188" i="4"/>
  <c r="Z189" i="4"/>
  <c r="Z190" i="4"/>
  <c r="Z191" i="4"/>
  <c r="Z192" i="4"/>
  <c r="Z193" i="4"/>
  <c r="Z194" i="4"/>
  <c r="Z195" i="4"/>
  <c r="Z196" i="4"/>
  <c r="Z197" i="4"/>
  <c r="Z198" i="4"/>
  <c r="Z199" i="4"/>
  <c r="Z200" i="4"/>
  <c r="Z201" i="4"/>
  <c r="Z202" i="4"/>
  <c r="Z203" i="4"/>
  <c r="Z204" i="4"/>
  <c r="Z205" i="4"/>
  <c r="Z206" i="4"/>
  <c r="Z207" i="4"/>
  <c r="Z208" i="4"/>
  <c r="Z209" i="4"/>
  <c r="Z210" i="4"/>
  <c r="Z211" i="4"/>
  <c r="Z212" i="4"/>
  <c r="Z213" i="4"/>
  <c r="Z214" i="4"/>
  <c r="Z215" i="4"/>
  <c r="Z216" i="4"/>
  <c r="Z217" i="4"/>
  <c r="Z218" i="4"/>
  <c r="Z219" i="4"/>
  <c r="Z220" i="4"/>
  <c r="Z221" i="4"/>
  <c r="Z222" i="4"/>
  <c r="Z223" i="4"/>
  <c r="Z224" i="4"/>
  <c r="Z225" i="4"/>
  <c r="Z226" i="4"/>
  <c r="Z227" i="4"/>
  <c r="Z228" i="4"/>
  <c r="Z229" i="4"/>
  <c r="Z230" i="4"/>
  <c r="Z231" i="4"/>
  <c r="Z232" i="4"/>
  <c r="Z233" i="4"/>
  <c r="Z234" i="4"/>
  <c r="Z235" i="4"/>
  <c r="Z236" i="4"/>
  <c r="Z237" i="4"/>
  <c r="Z238" i="4"/>
  <c r="Z239" i="4"/>
  <c r="Z240" i="4"/>
  <c r="Z241" i="4"/>
  <c r="Z242" i="4"/>
  <c r="Z243" i="4"/>
  <c r="Z244" i="4"/>
  <c r="Z245" i="4"/>
  <c r="Z246" i="4"/>
  <c r="Z247" i="4"/>
  <c r="Z248" i="4"/>
  <c r="Z249" i="4"/>
  <c r="Z250" i="4"/>
  <c r="Z251" i="4"/>
  <c r="Z252" i="4"/>
  <c r="Z253" i="4"/>
  <c r="Z254" i="4"/>
  <c r="Z255" i="4"/>
  <c r="Z256" i="4"/>
  <c r="Z257" i="4"/>
  <c r="Z258" i="4"/>
  <c r="Z259" i="4"/>
  <c r="Z260" i="4"/>
  <c r="Z261" i="4"/>
  <c r="Z262" i="4"/>
  <c r="Z263" i="4"/>
  <c r="Z264" i="4"/>
  <c r="Z265" i="4"/>
  <c r="Z266" i="4"/>
  <c r="Z267" i="4"/>
  <c r="Z268" i="4"/>
  <c r="Z269" i="4"/>
  <c r="Z270" i="4"/>
  <c r="Z271" i="4"/>
  <c r="Z272" i="4"/>
  <c r="Z273" i="4"/>
  <c r="Z274" i="4"/>
  <c r="Z275" i="4"/>
  <c r="Z276" i="4"/>
  <c r="Z277" i="4"/>
  <c r="Z278" i="4"/>
  <c r="Z279" i="4"/>
  <c r="Z280" i="4"/>
  <c r="Z281" i="4"/>
  <c r="Z282" i="4"/>
  <c r="Z283" i="4"/>
  <c r="Z284" i="4"/>
  <c r="Z285" i="4"/>
  <c r="Z286" i="4"/>
  <c r="Z287" i="4"/>
  <c r="Z288" i="4"/>
  <c r="Z289" i="4"/>
  <c r="Z290" i="4"/>
  <c r="Z291" i="4"/>
  <c r="Z292" i="4"/>
  <c r="Z293" i="4"/>
  <c r="Z294" i="4"/>
  <c r="Z295" i="4"/>
  <c r="Z296" i="4"/>
  <c r="Z297" i="4"/>
  <c r="Z298" i="4"/>
  <c r="Z299" i="4"/>
  <c r="Z300" i="4"/>
  <c r="Z301" i="4"/>
  <c r="Y4" i="4"/>
  <c r="Y5" i="4"/>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Y301" i="4"/>
  <c r="V4" i="4"/>
  <c r="V5" i="4"/>
  <c r="V6" i="4"/>
  <c r="V7" i="4"/>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7"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01" i="4"/>
  <c r="AC3" i="4"/>
  <c r="AB3" i="4"/>
  <c r="AA3" i="4"/>
  <c r="Z3" i="4"/>
  <c r="Y3" i="4"/>
  <c r="V3" i="4"/>
  <c r="X4" i="4"/>
  <c r="X5" i="4"/>
  <c r="X6" i="4"/>
  <c r="X7" i="4"/>
  <c r="X8" i="4"/>
  <c r="X9" i="4"/>
  <c r="X10" i="4"/>
  <c r="X11" i="4"/>
  <c r="X12" i="4"/>
  <c r="X13" i="4"/>
  <c r="X14" i="4"/>
  <c r="X15" i="4"/>
  <c r="X16" i="4"/>
  <c r="X17" i="4"/>
  <c r="X18" i="4"/>
  <c r="X19" i="4"/>
  <c r="X20" i="4"/>
  <c r="X21" i="4"/>
  <c r="X22" i="4"/>
  <c r="X23" i="4"/>
  <c r="X24" i="4"/>
  <c r="X25" i="4"/>
  <c r="X26" i="4"/>
  <c r="X27" i="4"/>
  <c r="X28" i="4"/>
  <c r="X29" i="4"/>
  <c r="X30" i="4"/>
  <c r="X31" i="4"/>
  <c r="X32" i="4"/>
  <c r="X33" i="4"/>
  <c r="X34" i="4"/>
  <c r="X35" i="4"/>
  <c r="X36" i="4"/>
  <c r="X37" i="4"/>
  <c r="X38" i="4"/>
  <c r="X39" i="4"/>
  <c r="X40" i="4"/>
  <c r="X41" i="4"/>
  <c r="X42" i="4"/>
  <c r="X43" i="4"/>
  <c r="X44" i="4"/>
  <c r="X45" i="4"/>
  <c r="X46" i="4"/>
  <c r="X47" i="4"/>
  <c r="X48" i="4"/>
  <c r="X49" i="4"/>
  <c r="X50" i="4"/>
  <c r="X51" i="4"/>
  <c r="X52" i="4"/>
  <c r="X53" i="4"/>
  <c r="X54" i="4"/>
  <c r="X55" i="4"/>
  <c r="X56" i="4"/>
  <c r="X57" i="4"/>
  <c r="X58" i="4"/>
  <c r="X59" i="4"/>
  <c r="X60" i="4"/>
  <c r="X61" i="4"/>
  <c r="X62" i="4"/>
  <c r="X63" i="4"/>
  <c r="X64" i="4"/>
  <c r="X65" i="4"/>
  <c r="X66" i="4"/>
  <c r="X67" i="4"/>
  <c r="X68" i="4"/>
  <c r="X69" i="4"/>
  <c r="X70" i="4"/>
  <c r="X71" i="4"/>
  <c r="X72" i="4"/>
  <c r="X73" i="4"/>
  <c r="X74" i="4"/>
  <c r="X75" i="4"/>
  <c r="X76" i="4"/>
  <c r="X77" i="4"/>
  <c r="X78" i="4"/>
  <c r="X79" i="4"/>
  <c r="X80" i="4"/>
  <c r="X81" i="4"/>
  <c r="X82" i="4"/>
  <c r="X83" i="4"/>
  <c r="X84" i="4"/>
  <c r="X85" i="4"/>
  <c r="X86" i="4"/>
  <c r="X87" i="4"/>
  <c r="X88" i="4"/>
  <c r="X89" i="4"/>
  <c r="X90" i="4"/>
  <c r="X91" i="4"/>
  <c r="X92" i="4"/>
  <c r="X93" i="4"/>
  <c r="X94" i="4"/>
  <c r="X95" i="4"/>
  <c r="X96" i="4"/>
  <c r="X97" i="4"/>
  <c r="X98" i="4"/>
  <c r="X99" i="4"/>
  <c r="X100" i="4"/>
  <c r="X101" i="4"/>
  <c r="X102" i="4"/>
  <c r="X103" i="4"/>
  <c r="X104" i="4"/>
  <c r="X105" i="4"/>
  <c r="X106" i="4"/>
  <c r="X107" i="4"/>
  <c r="X108" i="4"/>
  <c r="X109" i="4"/>
  <c r="X110" i="4"/>
  <c r="X111" i="4"/>
  <c r="X112" i="4"/>
  <c r="X113" i="4"/>
  <c r="X114" i="4"/>
  <c r="X115" i="4"/>
  <c r="X116" i="4"/>
  <c r="X117" i="4"/>
  <c r="X118" i="4"/>
  <c r="X119" i="4"/>
  <c r="X120" i="4"/>
  <c r="X121" i="4"/>
  <c r="X122" i="4"/>
  <c r="X123" i="4"/>
  <c r="X124" i="4"/>
  <c r="X125" i="4"/>
  <c r="X126" i="4"/>
  <c r="X127" i="4"/>
  <c r="X128" i="4"/>
  <c r="X129" i="4"/>
  <c r="X130" i="4"/>
  <c r="X131" i="4"/>
  <c r="X132" i="4"/>
  <c r="X133" i="4"/>
  <c r="X134" i="4"/>
  <c r="X135" i="4"/>
  <c r="X136" i="4"/>
  <c r="X137" i="4"/>
  <c r="X138" i="4"/>
  <c r="X139" i="4"/>
  <c r="X140" i="4"/>
  <c r="X141" i="4"/>
  <c r="X142" i="4"/>
  <c r="X143" i="4"/>
  <c r="X144" i="4"/>
  <c r="X145" i="4"/>
  <c r="X146" i="4"/>
  <c r="X147" i="4"/>
  <c r="X148" i="4"/>
  <c r="X149" i="4"/>
  <c r="X150" i="4"/>
  <c r="X151" i="4"/>
  <c r="X152" i="4"/>
  <c r="X153" i="4"/>
  <c r="X154" i="4"/>
  <c r="X155" i="4"/>
  <c r="X156" i="4"/>
  <c r="X157" i="4"/>
  <c r="X158" i="4"/>
  <c r="X159" i="4"/>
  <c r="X160" i="4"/>
  <c r="X161" i="4"/>
  <c r="X162" i="4"/>
  <c r="X163" i="4"/>
  <c r="X164" i="4"/>
  <c r="X165" i="4"/>
  <c r="X166" i="4"/>
  <c r="X167" i="4"/>
  <c r="X168" i="4"/>
  <c r="X169" i="4"/>
  <c r="X170" i="4"/>
  <c r="X171" i="4"/>
  <c r="X172" i="4"/>
  <c r="X173" i="4"/>
  <c r="X174" i="4"/>
  <c r="X175" i="4"/>
  <c r="X176" i="4"/>
  <c r="X177" i="4"/>
  <c r="X178" i="4"/>
  <c r="X179" i="4"/>
  <c r="X180" i="4"/>
  <c r="X181" i="4"/>
  <c r="X182" i="4"/>
  <c r="X183" i="4"/>
  <c r="X184" i="4"/>
  <c r="X185" i="4"/>
  <c r="X186" i="4"/>
  <c r="X187" i="4"/>
  <c r="X188" i="4"/>
  <c r="X189" i="4"/>
  <c r="X190" i="4"/>
  <c r="X191" i="4"/>
  <c r="X192" i="4"/>
  <c r="X193" i="4"/>
  <c r="X194" i="4"/>
  <c r="X195" i="4"/>
  <c r="X196" i="4"/>
  <c r="X197" i="4"/>
  <c r="X198" i="4"/>
  <c r="X199" i="4"/>
  <c r="X200" i="4"/>
  <c r="X201" i="4"/>
  <c r="X202" i="4"/>
  <c r="X203" i="4"/>
  <c r="X204" i="4"/>
  <c r="X205" i="4"/>
  <c r="X206" i="4"/>
  <c r="X207" i="4"/>
  <c r="X208" i="4"/>
  <c r="X209" i="4"/>
  <c r="X210" i="4"/>
  <c r="X211" i="4"/>
  <c r="X212" i="4"/>
  <c r="X213" i="4"/>
  <c r="X214" i="4"/>
  <c r="X215" i="4"/>
  <c r="X216" i="4"/>
  <c r="X217" i="4"/>
  <c r="X218" i="4"/>
  <c r="X219" i="4"/>
  <c r="X220" i="4"/>
  <c r="X221" i="4"/>
  <c r="X222" i="4"/>
  <c r="X223" i="4"/>
  <c r="X224" i="4"/>
  <c r="X225" i="4"/>
  <c r="X226" i="4"/>
  <c r="X227" i="4"/>
  <c r="X228" i="4"/>
  <c r="X229" i="4"/>
  <c r="X230" i="4"/>
  <c r="X231" i="4"/>
  <c r="X232" i="4"/>
  <c r="X233" i="4"/>
  <c r="X234" i="4"/>
  <c r="X235" i="4"/>
  <c r="X236" i="4"/>
  <c r="X237" i="4"/>
  <c r="X238" i="4"/>
  <c r="X239" i="4"/>
  <c r="X240" i="4"/>
  <c r="X241" i="4"/>
  <c r="X242" i="4"/>
  <c r="X243" i="4"/>
  <c r="X244" i="4"/>
  <c r="X245" i="4"/>
  <c r="X246" i="4"/>
  <c r="X247" i="4"/>
  <c r="X248" i="4"/>
  <c r="X249" i="4"/>
  <c r="X250" i="4"/>
  <c r="X251" i="4"/>
  <c r="X252" i="4"/>
  <c r="X253" i="4"/>
  <c r="X254" i="4"/>
  <c r="X255" i="4"/>
  <c r="X256" i="4"/>
  <c r="X257" i="4"/>
  <c r="X258" i="4"/>
  <c r="X259" i="4"/>
  <c r="X260" i="4"/>
  <c r="X261" i="4"/>
  <c r="X262" i="4"/>
  <c r="X263" i="4"/>
  <c r="X264" i="4"/>
  <c r="X265" i="4"/>
  <c r="X266" i="4"/>
  <c r="X267" i="4"/>
  <c r="X268" i="4"/>
  <c r="X269" i="4"/>
  <c r="X270" i="4"/>
  <c r="X271" i="4"/>
  <c r="X272" i="4"/>
  <c r="X273" i="4"/>
  <c r="X274" i="4"/>
  <c r="X275" i="4"/>
  <c r="X276" i="4"/>
  <c r="X277" i="4"/>
  <c r="X278" i="4"/>
  <c r="X279" i="4"/>
  <c r="X280" i="4"/>
  <c r="X281" i="4"/>
  <c r="X282" i="4"/>
  <c r="X283" i="4"/>
  <c r="X284" i="4"/>
  <c r="X285" i="4"/>
  <c r="X286" i="4"/>
  <c r="X287" i="4"/>
  <c r="X288" i="4"/>
  <c r="X289" i="4"/>
  <c r="X290" i="4"/>
  <c r="X291" i="4"/>
  <c r="X292" i="4"/>
  <c r="X293" i="4"/>
  <c r="X294" i="4"/>
  <c r="X295" i="4"/>
  <c r="X296" i="4"/>
  <c r="X297" i="4"/>
  <c r="X298" i="4"/>
  <c r="X299" i="4"/>
  <c r="X300" i="4"/>
  <c r="X301" i="4"/>
  <c r="W4" i="4"/>
  <c r="W5" i="4"/>
  <c r="W6" i="4"/>
  <c r="W7" i="4"/>
  <c r="W8" i="4"/>
  <c r="W9" i="4"/>
  <c r="W10" i="4"/>
  <c r="W11" i="4"/>
  <c r="W12" i="4"/>
  <c r="W13" i="4"/>
  <c r="W14" i="4"/>
  <c r="W15" i="4"/>
  <c r="W16" i="4"/>
  <c r="W17" i="4"/>
  <c r="W18" i="4"/>
  <c r="W19" i="4"/>
  <c r="W20" i="4"/>
  <c r="W21" i="4"/>
  <c r="W22" i="4"/>
  <c r="W23" i="4"/>
  <c r="W24" i="4"/>
  <c r="W25" i="4"/>
  <c r="W26" i="4"/>
  <c r="W27" i="4"/>
  <c r="W28" i="4"/>
  <c r="W29" i="4"/>
  <c r="W30" i="4"/>
  <c r="W31" i="4"/>
  <c r="W32" i="4"/>
  <c r="W33" i="4"/>
  <c r="W34" i="4"/>
  <c r="W35" i="4"/>
  <c r="W36" i="4"/>
  <c r="W37" i="4"/>
  <c r="W38" i="4"/>
  <c r="W39" i="4"/>
  <c r="W40" i="4"/>
  <c r="W41" i="4"/>
  <c r="W42" i="4"/>
  <c r="W43" i="4"/>
  <c r="W44" i="4"/>
  <c r="W45" i="4"/>
  <c r="W46" i="4"/>
  <c r="W47" i="4"/>
  <c r="W48" i="4"/>
  <c r="W49" i="4"/>
  <c r="W50" i="4"/>
  <c r="W51" i="4"/>
  <c r="W52" i="4"/>
  <c r="W53" i="4"/>
  <c r="W54" i="4"/>
  <c r="W55" i="4"/>
  <c r="W56" i="4"/>
  <c r="W57" i="4"/>
  <c r="W58" i="4"/>
  <c r="W59" i="4"/>
  <c r="W60" i="4"/>
  <c r="W61" i="4"/>
  <c r="W62" i="4"/>
  <c r="W63" i="4"/>
  <c r="W64" i="4"/>
  <c r="W65" i="4"/>
  <c r="W66" i="4"/>
  <c r="W67" i="4"/>
  <c r="W68" i="4"/>
  <c r="W69" i="4"/>
  <c r="W70" i="4"/>
  <c r="W71" i="4"/>
  <c r="W72" i="4"/>
  <c r="W73" i="4"/>
  <c r="W74" i="4"/>
  <c r="W75" i="4"/>
  <c r="W76" i="4"/>
  <c r="W77" i="4"/>
  <c r="W78" i="4"/>
  <c r="W79" i="4"/>
  <c r="W80" i="4"/>
  <c r="W81" i="4"/>
  <c r="W82" i="4"/>
  <c r="W83" i="4"/>
  <c r="W84" i="4"/>
  <c r="W85" i="4"/>
  <c r="W86" i="4"/>
  <c r="W87" i="4"/>
  <c r="W88" i="4"/>
  <c r="W89" i="4"/>
  <c r="W90" i="4"/>
  <c r="W91" i="4"/>
  <c r="W92" i="4"/>
  <c r="W93" i="4"/>
  <c r="W94" i="4"/>
  <c r="W95" i="4"/>
  <c r="W96" i="4"/>
  <c r="W97" i="4"/>
  <c r="W98" i="4"/>
  <c r="W99" i="4"/>
  <c r="W100" i="4"/>
  <c r="W101" i="4"/>
  <c r="W102" i="4"/>
  <c r="W103" i="4"/>
  <c r="W104" i="4"/>
  <c r="W105" i="4"/>
  <c r="W106" i="4"/>
  <c r="W107" i="4"/>
  <c r="W108" i="4"/>
  <c r="W109" i="4"/>
  <c r="W110" i="4"/>
  <c r="W111" i="4"/>
  <c r="W112" i="4"/>
  <c r="W113" i="4"/>
  <c r="W114" i="4"/>
  <c r="W115" i="4"/>
  <c r="W116" i="4"/>
  <c r="W117" i="4"/>
  <c r="W118" i="4"/>
  <c r="W119" i="4"/>
  <c r="W120" i="4"/>
  <c r="W121" i="4"/>
  <c r="W122" i="4"/>
  <c r="W123" i="4"/>
  <c r="W124" i="4"/>
  <c r="W125" i="4"/>
  <c r="W126" i="4"/>
  <c r="W127" i="4"/>
  <c r="W128" i="4"/>
  <c r="W129" i="4"/>
  <c r="W130" i="4"/>
  <c r="W131" i="4"/>
  <c r="W132" i="4"/>
  <c r="W133" i="4"/>
  <c r="W134" i="4"/>
  <c r="W135" i="4"/>
  <c r="W136" i="4"/>
  <c r="W137" i="4"/>
  <c r="W138" i="4"/>
  <c r="W139" i="4"/>
  <c r="W140" i="4"/>
  <c r="W141" i="4"/>
  <c r="W142" i="4"/>
  <c r="W143" i="4"/>
  <c r="W144" i="4"/>
  <c r="W145" i="4"/>
  <c r="W146" i="4"/>
  <c r="W147" i="4"/>
  <c r="W148" i="4"/>
  <c r="W149" i="4"/>
  <c r="W150" i="4"/>
  <c r="W151" i="4"/>
  <c r="W152" i="4"/>
  <c r="W153" i="4"/>
  <c r="W154" i="4"/>
  <c r="W155" i="4"/>
  <c r="W156" i="4"/>
  <c r="W157" i="4"/>
  <c r="W158" i="4"/>
  <c r="W159" i="4"/>
  <c r="W160" i="4"/>
  <c r="W161" i="4"/>
  <c r="W162" i="4"/>
  <c r="W163" i="4"/>
  <c r="W164" i="4"/>
  <c r="W165" i="4"/>
  <c r="W166" i="4"/>
  <c r="W167" i="4"/>
  <c r="W168" i="4"/>
  <c r="W169" i="4"/>
  <c r="W170" i="4"/>
  <c r="W171" i="4"/>
  <c r="W172" i="4"/>
  <c r="W173" i="4"/>
  <c r="W174" i="4"/>
  <c r="W175" i="4"/>
  <c r="W176" i="4"/>
  <c r="W177" i="4"/>
  <c r="W178" i="4"/>
  <c r="W179" i="4"/>
  <c r="W180" i="4"/>
  <c r="W181" i="4"/>
  <c r="W182" i="4"/>
  <c r="W183" i="4"/>
  <c r="W184" i="4"/>
  <c r="W185" i="4"/>
  <c r="W186" i="4"/>
  <c r="W187" i="4"/>
  <c r="W188" i="4"/>
  <c r="W189" i="4"/>
  <c r="W190" i="4"/>
  <c r="W191" i="4"/>
  <c r="W192" i="4"/>
  <c r="W193" i="4"/>
  <c r="W194" i="4"/>
  <c r="W195" i="4"/>
  <c r="W196" i="4"/>
  <c r="W197" i="4"/>
  <c r="W198" i="4"/>
  <c r="W199" i="4"/>
  <c r="W200" i="4"/>
  <c r="W201" i="4"/>
  <c r="W202" i="4"/>
  <c r="W203" i="4"/>
  <c r="W204" i="4"/>
  <c r="W205" i="4"/>
  <c r="W206" i="4"/>
  <c r="W207" i="4"/>
  <c r="W208" i="4"/>
  <c r="W209" i="4"/>
  <c r="W210" i="4"/>
  <c r="W211" i="4"/>
  <c r="W212" i="4"/>
  <c r="W213" i="4"/>
  <c r="W214" i="4"/>
  <c r="W215" i="4"/>
  <c r="W216" i="4"/>
  <c r="W217" i="4"/>
  <c r="W218" i="4"/>
  <c r="W219" i="4"/>
  <c r="W220" i="4"/>
  <c r="W221" i="4"/>
  <c r="W222" i="4"/>
  <c r="W223" i="4"/>
  <c r="W224" i="4"/>
  <c r="W225" i="4"/>
  <c r="W226" i="4"/>
  <c r="W227" i="4"/>
  <c r="W228" i="4"/>
  <c r="W229" i="4"/>
  <c r="W230" i="4"/>
  <c r="W231" i="4"/>
  <c r="W232" i="4"/>
  <c r="W233" i="4"/>
  <c r="W234" i="4"/>
  <c r="W235" i="4"/>
  <c r="W236" i="4"/>
  <c r="W237" i="4"/>
  <c r="W238" i="4"/>
  <c r="W239" i="4"/>
  <c r="W240" i="4"/>
  <c r="W241" i="4"/>
  <c r="W242" i="4"/>
  <c r="W243" i="4"/>
  <c r="W244" i="4"/>
  <c r="W245" i="4"/>
  <c r="W246" i="4"/>
  <c r="W247" i="4"/>
  <c r="W248" i="4"/>
  <c r="W249" i="4"/>
  <c r="W250" i="4"/>
  <c r="W251" i="4"/>
  <c r="W252" i="4"/>
  <c r="W253" i="4"/>
  <c r="W254" i="4"/>
  <c r="W255" i="4"/>
  <c r="W256" i="4"/>
  <c r="W257" i="4"/>
  <c r="W258" i="4"/>
  <c r="W259" i="4"/>
  <c r="W260" i="4"/>
  <c r="W261" i="4"/>
  <c r="W262" i="4"/>
  <c r="W263" i="4"/>
  <c r="W264" i="4"/>
  <c r="W265" i="4"/>
  <c r="W266" i="4"/>
  <c r="W267" i="4"/>
  <c r="W268" i="4"/>
  <c r="W269" i="4"/>
  <c r="W270" i="4"/>
  <c r="W271" i="4"/>
  <c r="W272" i="4"/>
  <c r="W273" i="4"/>
  <c r="W274" i="4"/>
  <c r="W275" i="4"/>
  <c r="W276" i="4"/>
  <c r="W277" i="4"/>
  <c r="W278" i="4"/>
  <c r="W279" i="4"/>
  <c r="W280" i="4"/>
  <c r="W281" i="4"/>
  <c r="W282" i="4"/>
  <c r="W283" i="4"/>
  <c r="W284" i="4"/>
  <c r="W285" i="4"/>
  <c r="W286" i="4"/>
  <c r="W287" i="4"/>
  <c r="W288" i="4"/>
  <c r="W289" i="4"/>
  <c r="W290" i="4"/>
  <c r="W291" i="4"/>
  <c r="W292" i="4"/>
  <c r="W293" i="4"/>
  <c r="W294" i="4"/>
  <c r="W295" i="4"/>
  <c r="W296" i="4"/>
  <c r="W297" i="4"/>
  <c r="W298" i="4"/>
  <c r="W299" i="4"/>
  <c r="W300" i="4"/>
  <c r="W301" i="4"/>
  <c r="U4" i="4"/>
  <c r="U5" i="4"/>
  <c r="U6" i="4"/>
  <c r="U7" i="4"/>
  <c r="U8" i="4"/>
  <c r="U9" i="4"/>
  <c r="U10" i="4"/>
  <c r="U11" i="4"/>
  <c r="U12" i="4"/>
  <c r="U13" i="4"/>
  <c r="U14" i="4"/>
  <c r="U15" i="4"/>
  <c r="U16" i="4"/>
  <c r="U17" i="4"/>
  <c r="U18" i="4"/>
  <c r="U19" i="4"/>
  <c r="U20" i="4"/>
  <c r="U21" i="4"/>
  <c r="U22" i="4"/>
  <c r="U23" i="4"/>
  <c r="U24" i="4"/>
  <c r="U25" i="4"/>
  <c r="U26" i="4"/>
  <c r="U27" i="4"/>
  <c r="U28" i="4"/>
  <c r="U29" i="4"/>
  <c r="U30" i="4"/>
  <c r="U31" i="4"/>
  <c r="U32" i="4"/>
  <c r="U33" i="4"/>
  <c r="U34" i="4"/>
  <c r="U35" i="4"/>
  <c r="U36" i="4"/>
  <c r="U37" i="4"/>
  <c r="U38" i="4"/>
  <c r="U39" i="4"/>
  <c r="U40" i="4"/>
  <c r="U41" i="4"/>
  <c r="U42" i="4"/>
  <c r="U43" i="4"/>
  <c r="U44" i="4"/>
  <c r="U45" i="4"/>
  <c r="U46" i="4"/>
  <c r="U47" i="4"/>
  <c r="U48" i="4"/>
  <c r="U49" i="4"/>
  <c r="U50" i="4"/>
  <c r="U51" i="4"/>
  <c r="U52" i="4"/>
  <c r="U53" i="4"/>
  <c r="U54" i="4"/>
  <c r="U55" i="4"/>
  <c r="U56" i="4"/>
  <c r="U57" i="4"/>
  <c r="U58" i="4"/>
  <c r="U59" i="4"/>
  <c r="U60" i="4"/>
  <c r="U61" i="4"/>
  <c r="U62" i="4"/>
  <c r="U63" i="4"/>
  <c r="U64" i="4"/>
  <c r="U65" i="4"/>
  <c r="U66" i="4"/>
  <c r="U67" i="4"/>
  <c r="U68" i="4"/>
  <c r="U69" i="4"/>
  <c r="U70" i="4"/>
  <c r="U71" i="4"/>
  <c r="U72" i="4"/>
  <c r="U73" i="4"/>
  <c r="U74" i="4"/>
  <c r="U75" i="4"/>
  <c r="U76" i="4"/>
  <c r="U77" i="4"/>
  <c r="U78" i="4"/>
  <c r="U79" i="4"/>
  <c r="U80" i="4"/>
  <c r="U81" i="4"/>
  <c r="U82" i="4"/>
  <c r="U83" i="4"/>
  <c r="U84" i="4"/>
  <c r="U85" i="4"/>
  <c r="U86" i="4"/>
  <c r="U87" i="4"/>
  <c r="U88" i="4"/>
  <c r="U89" i="4"/>
  <c r="U90" i="4"/>
  <c r="U91" i="4"/>
  <c r="U92" i="4"/>
  <c r="U93" i="4"/>
  <c r="U94" i="4"/>
  <c r="U95" i="4"/>
  <c r="U96" i="4"/>
  <c r="U97" i="4"/>
  <c r="U98" i="4"/>
  <c r="U99" i="4"/>
  <c r="U100" i="4"/>
  <c r="U101" i="4"/>
  <c r="U102" i="4"/>
  <c r="U103" i="4"/>
  <c r="U104" i="4"/>
  <c r="U105" i="4"/>
  <c r="U106" i="4"/>
  <c r="U107" i="4"/>
  <c r="U108" i="4"/>
  <c r="U109" i="4"/>
  <c r="U110" i="4"/>
  <c r="U111" i="4"/>
  <c r="U112" i="4"/>
  <c r="U113" i="4"/>
  <c r="U114" i="4"/>
  <c r="U115" i="4"/>
  <c r="U116" i="4"/>
  <c r="U117" i="4"/>
  <c r="U118" i="4"/>
  <c r="U119" i="4"/>
  <c r="U120" i="4"/>
  <c r="U121" i="4"/>
  <c r="U122" i="4"/>
  <c r="U123" i="4"/>
  <c r="U124" i="4"/>
  <c r="U125" i="4"/>
  <c r="U126" i="4"/>
  <c r="U127" i="4"/>
  <c r="U128" i="4"/>
  <c r="U129" i="4"/>
  <c r="U130" i="4"/>
  <c r="U131" i="4"/>
  <c r="U132" i="4"/>
  <c r="U133" i="4"/>
  <c r="U134" i="4"/>
  <c r="U135" i="4"/>
  <c r="U136" i="4"/>
  <c r="U137" i="4"/>
  <c r="U138" i="4"/>
  <c r="U139" i="4"/>
  <c r="U140" i="4"/>
  <c r="U141" i="4"/>
  <c r="U142" i="4"/>
  <c r="U143" i="4"/>
  <c r="U144" i="4"/>
  <c r="U145" i="4"/>
  <c r="U146" i="4"/>
  <c r="U147" i="4"/>
  <c r="U148" i="4"/>
  <c r="U149" i="4"/>
  <c r="U150" i="4"/>
  <c r="U151" i="4"/>
  <c r="U152" i="4"/>
  <c r="U153" i="4"/>
  <c r="U154" i="4"/>
  <c r="U155" i="4"/>
  <c r="U156" i="4"/>
  <c r="U157" i="4"/>
  <c r="U158" i="4"/>
  <c r="U159" i="4"/>
  <c r="U160" i="4"/>
  <c r="U161" i="4"/>
  <c r="U162" i="4"/>
  <c r="U163" i="4"/>
  <c r="U164" i="4"/>
  <c r="U165" i="4"/>
  <c r="U166" i="4"/>
  <c r="U167" i="4"/>
  <c r="U168" i="4"/>
  <c r="U169" i="4"/>
  <c r="U170" i="4"/>
  <c r="U171" i="4"/>
  <c r="U172" i="4"/>
  <c r="U173" i="4"/>
  <c r="U174" i="4"/>
  <c r="U175" i="4"/>
  <c r="U176" i="4"/>
  <c r="U177" i="4"/>
  <c r="U178" i="4"/>
  <c r="U179" i="4"/>
  <c r="U180" i="4"/>
  <c r="U181" i="4"/>
  <c r="U182" i="4"/>
  <c r="U183" i="4"/>
  <c r="U184" i="4"/>
  <c r="U185" i="4"/>
  <c r="U186" i="4"/>
  <c r="U187" i="4"/>
  <c r="U188" i="4"/>
  <c r="U189" i="4"/>
  <c r="U190" i="4"/>
  <c r="U191" i="4"/>
  <c r="U192" i="4"/>
  <c r="U193" i="4"/>
  <c r="U194" i="4"/>
  <c r="U195" i="4"/>
  <c r="U196" i="4"/>
  <c r="U197" i="4"/>
  <c r="U198" i="4"/>
  <c r="U199" i="4"/>
  <c r="U200" i="4"/>
  <c r="U201" i="4"/>
  <c r="U202" i="4"/>
  <c r="U203" i="4"/>
  <c r="U204" i="4"/>
  <c r="U205" i="4"/>
  <c r="U206" i="4"/>
  <c r="U207" i="4"/>
  <c r="U208" i="4"/>
  <c r="U209" i="4"/>
  <c r="U210" i="4"/>
  <c r="U211" i="4"/>
  <c r="U212" i="4"/>
  <c r="U213" i="4"/>
  <c r="U214" i="4"/>
  <c r="U215" i="4"/>
  <c r="U216" i="4"/>
  <c r="U217" i="4"/>
  <c r="U218" i="4"/>
  <c r="U219" i="4"/>
  <c r="U220" i="4"/>
  <c r="U221" i="4"/>
  <c r="U222" i="4"/>
  <c r="U223" i="4"/>
  <c r="U224" i="4"/>
  <c r="U225" i="4"/>
  <c r="U226" i="4"/>
  <c r="U227" i="4"/>
  <c r="U228" i="4"/>
  <c r="U229" i="4"/>
  <c r="U230" i="4"/>
  <c r="U231" i="4"/>
  <c r="U232" i="4"/>
  <c r="U233" i="4"/>
  <c r="U234" i="4"/>
  <c r="U235" i="4"/>
  <c r="U236" i="4"/>
  <c r="U237" i="4"/>
  <c r="U238" i="4"/>
  <c r="U239" i="4"/>
  <c r="U240" i="4"/>
  <c r="U241" i="4"/>
  <c r="U242" i="4"/>
  <c r="U243" i="4"/>
  <c r="U244" i="4"/>
  <c r="U245" i="4"/>
  <c r="U246" i="4"/>
  <c r="U247" i="4"/>
  <c r="U248" i="4"/>
  <c r="U249" i="4"/>
  <c r="U250" i="4"/>
  <c r="U251" i="4"/>
  <c r="U252" i="4"/>
  <c r="U253" i="4"/>
  <c r="U254" i="4"/>
  <c r="U255" i="4"/>
  <c r="U256" i="4"/>
  <c r="U257" i="4"/>
  <c r="U258" i="4"/>
  <c r="U259" i="4"/>
  <c r="U260" i="4"/>
  <c r="U261" i="4"/>
  <c r="U262" i="4"/>
  <c r="U263" i="4"/>
  <c r="U264" i="4"/>
  <c r="U265" i="4"/>
  <c r="U266" i="4"/>
  <c r="U267" i="4"/>
  <c r="U268" i="4"/>
  <c r="U269" i="4"/>
  <c r="U270" i="4"/>
  <c r="U271" i="4"/>
  <c r="U272" i="4"/>
  <c r="U273" i="4"/>
  <c r="U274" i="4"/>
  <c r="U275" i="4"/>
  <c r="U276" i="4"/>
  <c r="U277" i="4"/>
  <c r="U278" i="4"/>
  <c r="U279" i="4"/>
  <c r="U280" i="4"/>
  <c r="U281" i="4"/>
  <c r="U282" i="4"/>
  <c r="U283" i="4"/>
  <c r="U284" i="4"/>
  <c r="U285" i="4"/>
  <c r="U286" i="4"/>
  <c r="U287" i="4"/>
  <c r="U288" i="4"/>
  <c r="U289" i="4"/>
  <c r="U290" i="4"/>
  <c r="U291" i="4"/>
  <c r="U292" i="4"/>
  <c r="U293" i="4"/>
  <c r="U294" i="4"/>
  <c r="U295" i="4"/>
  <c r="U296" i="4"/>
  <c r="U297" i="4"/>
  <c r="U298" i="4"/>
  <c r="U299" i="4"/>
  <c r="U300" i="4"/>
  <c r="U301" i="4"/>
  <c r="T4" i="4"/>
  <c r="T5" i="4"/>
  <c r="T6"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X3" i="4"/>
  <c r="W3" i="4"/>
  <c r="U3" i="4"/>
  <c r="T3" i="4"/>
  <c r="I1" i="7"/>
  <c r="I1" i="6"/>
  <c r="AD5" i="3"/>
  <c r="AD7" i="3"/>
  <c r="AD9" i="3"/>
  <c r="AD11" i="3"/>
  <c r="AD13" i="3"/>
  <c r="AD15" i="3"/>
  <c r="AD17" i="3"/>
  <c r="AD19" i="3"/>
  <c r="AD21" i="3"/>
  <c r="AD23" i="3"/>
  <c r="AD25" i="3"/>
  <c r="AD27" i="3"/>
  <c r="AD29" i="3"/>
  <c r="AD31" i="3"/>
  <c r="AD33" i="3"/>
  <c r="AD35" i="3"/>
  <c r="AD37" i="3"/>
  <c r="AD39" i="3"/>
  <c r="AD41" i="3"/>
  <c r="AD43" i="3"/>
  <c r="AD45" i="3"/>
  <c r="AD47" i="3"/>
  <c r="AD49" i="3"/>
  <c r="AD51" i="3"/>
  <c r="AD53" i="3"/>
  <c r="AD55" i="3"/>
  <c r="AD57" i="3"/>
  <c r="AD59" i="3"/>
  <c r="AD61" i="3"/>
  <c r="AD63" i="3"/>
  <c r="AD65" i="3"/>
  <c r="AD67" i="3"/>
  <c r="AD69" i="3"/>
  <c r="AD71" i="3"/>
  <c r="AD73" i="3"/>
  <c r="AD75" i="3"/>
  <c r="AD77" i="3"/>
  <c r="AD79" i="3"/>
  <c r="AD81" i="3"/>
  <c r="AD83" i="3"/>
  <c r="AD85" i="3"/>
  <c r="AD87" i="3"/>
  <c r="AD89" i="3"/>
  <c r="AD91" i="3"/>
  <c r="AD93" i="3"/>
  <c r="AD95" i="3"/>
  <c r="AD97" i="3"/>
  <c r="AD99" i="3"/>
  <c r="AD101" i="3"/>
  <c r="AD103" i="3"/>
  <c r="AD105" i="3"/>
  <c r="AD107" i="3"/>
  <c r="AD109" i="3"/>
  <c r="AD111" i="3"/>
  <c r="AD113" i="3"/>
  <c r="AD115" i="3"/>
  <c r="AD117" i="3"/>
  <c r="AD119" i="3"/>
  <c r="AD121" i="3"/>
  <c r="AD123" i="3"/>
  <c r="AD125" i="3"/>
  <c r="AD127" i="3"/>
  <c r="AD129" i="3"/>
  <c r="AD131" i="3"/>
  <c r="AD133" i="3"/>
  <c r="AD135" i="3"/>
  <c r="AD137" i="3"/>
  <c r="AD139" i="3"/>
  <c r="AD141" i="3"/>
  <c r="AD143" i="3"/>
  <c r="AD145" i="3"/>
  <c r="AD147" i="3"/>
  <c r="AD149" i="3"/>
  <c r="AD151" i="3"/>
  <c r="AD153" i="3"/>
  <c r="AD155" i="3"/>
  <c r="AD157" i="3"/>
  <c r="AD159" i="3"/>
  <c r="AD161" i="3"/>
  <c r="AD163" i="3"/>
  <c r="AD165" i="3"/>
  <c r="AD167" i="3"/>
  <c r="AD169" i="3"/>
  <c r="AD171" i="3"/>
  <c r="AD173" i="3"/>
  <c r="AD175" i="3"/>
  <c r="AD177" i="3"/>
  <c r="AD179" i="3"/>
  <c r="AD181" i="3"/>
  <c r="AD183" i="3"/>
  <c r="AD185" i="3"/>
  <c r="AD187" i="3"/>
  <c r="AD189" i="3"/>
  <c r="AD191" i="3"/>
  <c r="AD193" i="3"/>
  <c r="AD195" i="3"/>
  <c r="AD197" i="3"/>
  <c r="AD199" i="3"/>
  <c r="AD201" i="3"/>
  <c r="AD203" i="3"/>
  <c r="AD205" i="3"/>
  <c r="AD207" i="3"/>
  <c r="AD209" i="3"/>
  <c r="AD211" i="3"/>
  <c r="AD213" i="3"/>
  <c r="AD215" i="3"/>
  <c r="AD217" i="3"/>
  <c r="AD219" i="3"/>
  <c r="AD221" i="3"/>
  <c r="AD223" i="3"/>
  <c r="AD225" i="3"/>
  <c r="AD227" i="3"/>
  <c r="AD229" i="3"/>
  <c r="AD231" i="3"/>
  <c r="AD233" i="3"/>
  <c r="AD235" i="3"/>
  <c r="AD237" i="3"/>
  <c r="AD239" i="3"/>
  <c r="AD241" i="3"/>
  <c r="AD243" i="3"/>
  <c r="AD245" i="3"/>
  <c r="AD247" i="3"/>
  <c r="AD249" i="3"/>
  <c r="AD251" i="3"/>
  <c r="AD253" i="3"/>
  <c r="AD255" i="3"/>
  <c r="AD257" i="3"/>
  <c r="AD259" i="3"/>
  <c r="AD261" i="3"/>
  <c r="AD263" i="3"/>
  <c r="AD265" i="3"/>
  <c r="AD267" i="3"/>
  <c r="AD269" i="3"/>
  <c r="AD271" i="3"/>
  <c r="AD273" i="3"/>
  <c r="AD275" i="3"/>
  <c r="AD277" i="3"/>
  <c r="AD279" i="3"/>
  <c r="AD281" i="3"/>
  <c r="AD283" i="3"/>
  <c r="AD285" i="3"/>
  <c r="AD287" i="3"/>
  <c r="AD289" i="3"/>
  <c r="AD291" i="3"/>
  <c r="AD293" i="3"/>
  <c r="AD295" i="3"/>
  <c r="AD297" i="3"/>
  <c r="AD299" i="3"/>
  <c r="AD301" i="3"/>
  <c r="AC5" i="3"/>
  <c r="AC7" i="3"/>
  <c r="AC9" i="3"/>
  <c r="AC11" i="3"/>
  <c r="AC13" i="3"/>
  <c r="AC15" i="3"/>
  <c r="AC17" i="3"/>
  <c r="AC19" i="3"/>
  <c r="AC21" i="3"/>
  <c r="AC23" i="3"/>
  <c r="AC25" i="3"/>
  <c r="AC27" i="3"/>
  <c r="AC29" i="3"/>
  <c r="AC31" i="3"/>
  <c r="AC33" i="3"/>
  <c r="AC35" i="3"/>
  <c r="AC37" i="3"/>
  <c r="AC39" i="3"/>
  <c r="AC41" i="3"/>
  <c r="AC43" i="3"/>
  <c r="AC45" i="3"/>
  <c r="AC47" i="3"/>
  <c r="AC49" i="3"/>
  <c r="AC51" i="3"/>
  <c r="AC53" i="3"/>
  <c r="AC55" i="3"/>
  <c r="AC57" i="3"/>
  <c r="AC59" i="3"/>
  <c r="AC61" i="3"/>
  <c r="AC63" i="3"/>
  <c r="AC65" i="3"/>
  <c r="AC67" i="3"/>
  <c r="AC69" i="3"/>
  <c r="AC71" i="3"/>
  <c r="AC73" i="3"/>
  <c r="AC75" i="3"/>
  <c r="AC77" i="3"/>
  <c r="AC79" i="3"/>
  <c r="AC81" i="3"/>
  <c r="AC83" i="3"/>
  <c r="AC85" i="3"/>
  <c r="AC87" i="3"/>
  <c r="AC89" i="3"/>
  <c r="AC91" i="3"/>
  <c r="AC93" i="3"/>
  <c r="AC95" i="3"/>
  <c r="AC97" i="3"/>
  <c r="AC99" i="3"/>
  <c r="AC101" i="3"/>
  <c r="AC103" i="3"/>
  <c r="AC105" i="3"/>
  <c r="AC107" i="3"/>
  <c r="AC109" i="3"/>
  <c r="AC111" i="3"/>
  <c r="AC113" i="3"/>
  <c r="AC115" i="3"/>
  <c r="AC117" i="3"/>
  <c r="AC119" i="3"/>
  <c r="AC121" i="3"/>
  <c r="AC123" i="3"/>
  <c r="AC125" i="3"/>
  <c r="AC127" i="3"/>
  <c r="AC129" i="3"/>
  <c r="AC131" i="3"/>
  <c r="AC133" i="3"/>
  <c r="AC135" i="3"/>
  <c r="AC137" i="3"/>
  <c r="AC139" i="3"/>
  <c r="AC141" i="3"/>
  <c r="AC143" i="3"/>
  <c r="AC145" i="3"/>
  <c r="AC147" i="3"/>
  <c r="AC149" i="3"/>
  <c r="AC151" i="3"/>
  <c r="AC153" i="3"/>
  <c r="AC155" i="3"/>
  <c r="AC157" i="3"/>
  <c r="AC159" i="3"/>
  <c r="AC161" i="3"/>
  <c r="AC163" i="3"/>
  <c r="AC165" i="3"/>
  <c r="AC167" i="3"/>
  <c r="AC169" i="3"/>
  <c r="AC171" i="3"/>
  <c r="AC173" i="3"/>
  <c r="AC175" i="3"/>
  <c r="AC177" i="3"/>
  <c r="AC179" i="3"/>
  <c r="AC181" i="3"/>
  <c r="AC183" i="3"/>
  <c r="AC185" i="3"/>
  <c r="AC187" i="3"/>
  <c r="AC189" i="3"/>
  <c r="AC191" i="3"/>
  <c r="AC193" i="3"/>
  <c r="AC195" i="3"/>
  <c r="AC197" i="3"/>
  <c r="AC199" i="3"/>
  <c r="AC201" i="3"/>
  <c r="AC203" i="3"/>
  <c r="AC205" i="3"/>
  <c r="AC207" i="3"/>
  <c r="AC209" i="3"/>
  <c r="AC211" i="3"/>
  <c r="AC213" i="3"/>
  <c r="AC215" i="3"/>
  <c r="AC217" i="3"/>
  <c r="AC219" i="3"/>
  <c r="AC221" i="3"/>
  <c r="AC223" i="3"/>
  <c r="AC225" i="3"/>
  <c r="AC227" i="3"/>
  <c r="AC229" i="3"/>
  <c r="AC231" i="3"/>
  <c r="AC233" i="3"/>
  <c r="AC235" i="3"/>
  <c r="AC237" i="3"/>
  <c r="AC239" i="3"/>
  <c r="AC241" i="3"/>
  <c r="AC243" i="3"/>
  <c r="AC245" i="3"/>
  <c r="AC247" i="3"/>
  <c r="AC249" i="3"/>
  <c r="AC251" i="3"/>
  <c r="AC253" i="3"/>
  <c r="AC255" i="3"/>
  <c r="AC257" i="3"/>
  <c r="AC259" i="3"/>
  <c r="AC261" i="3"/>
  <c r="AC263" i="3"/>
  <c r="AC265" i="3"/>
  <c r="AC267" i="3"/>
  <c r="AC269" i="3"/>
  <c r="AC271" i="3"/>
  <c r="AC273" i="3"/>
  <c r="AC275" i="3"/>
  <c r="AC277" i="3"/>
  <c r="AC279" i="3"/>
  <c r="AC281" i="3"/>
  <c r="AC283" i="3"/>
  <c r="AC285" i="3"/>
  <c r="AC287" i="3"/>
  <c r="AC289" i="3"/>
  <c r="AC291" i="3"/>
  <c r="AC293" i="3"/>
  <c r="AC295" i="3"/>
  <c r="AC297" i="3"/>
  <c r="AC299" i="3"/>
  <c r="AC301" i="3"/>
  <c r="AB5" i="3"/>
  <c r="AB7" i="3"/>
  <c r="AB9" i="3"/>
  <c r="AB11" i="3"/>
  <c r="AB13" i="3"/>
  <c r="AB15" i="3"/>
  <c r="AB17" i="3"/>
  <c r="AB19" i="3"/>
  <c r="AB21" i="3"/>
  <c r="AB23" i="3"/>
  <c r="AB25" i="3"/>
  <c r="AB27" i="3"/>
  <c r="AB29" i="3"/>
  <c r="AB31" i="3"/>
  <c r="AB33" i="3"/>
  <c r="AB35" i="3"/>
  <c r="AB37" i="3"/>
  <c r="AB39" i="3"/>
  <c r="AB41" i="3"/>
  <c r="AB43" i="3"/>
  <c r="AB45" i="3"/>
  <c r="AB47" i="3"/>
  <c r="AB49" i="3"/>
  <c r="AB51" i="3"/>
  <c r="AB53" i="3"/>
  <c r="AB55" i="3"/>
  <c r="AB57" i="3"/>
  <c r="AB59" i="3"/>
  <c r="AB61" i="3"/>
  <c r="AB63" i="3"/>
  <c r="AB65" i="3"/>
  <c r="AB67" i="3"/>
  <c r="AB69" i="3"/>
  <c r="AB71" i="3"/>
  <c r="AB73" i="3"/>
  <c r="AB75" i="3"/>
  <c r="AB77" i="3"/>
  <c r="AB79" i="3"/>
  <c r="AB81" i="3"/>
  <c r="AB83" i="3"/>
  <c r="AB85" i="3"/>
  <c r="AB87" i="3"/>
  <c r="AB89" i="3"/>
  <c r="AB91" i="3"/>
  <c r="AB93" i="3"/>
  <c r="AB95" i="3"/>
  <c r="AB97" i="3"/>
  <c r="AB99" i="3"/>
  <c r="AB101" i="3"/>
  <c r="AB103" i="3"/>
  <c r="AB105" i="3"/>
  <c r="AB107" i="3"/>
  <c r="AB109" i="3"/>
  <c r="AB111" i="3"/>
  <c r="AB113" i="3"/>
  <c r="AB115" i="3"/>
  <c r="AB117" i="3"/>
  <c r="AB119" i="3"/>
  <c r="AB121" i="3"/>
  <c r="AB123" i="3"/>
  <c r="AB125" i="3"/>
  <c r="AB127" i="3"/>
  <c r="AB129" i="3"/>
  <c r="AB131" i="3"/>
  <c r="AB133" i="3"/>
  <c r="AB135" i="3"/>
  <c r="AB137" i="3"/>
  <c r="AB139" i="3"/>
  <c r="AB141" i="3"/>
  <c r="AB143" i="3"/>
  <c r="AB145" i="3"/>
  <c r="AB147" i="3"/>
  <c r="AB149" i="3"/>
  <c r="AB151" i="3"/>
  <c r="AB153" i="3"/>
  <c r="AB155" i="3"/>
  <c r="AB157" i="3"/>
  <c r="AB159" i="3"/>
  <c r="AB161" i="3"/>
  <c r="AB163" i="3"/>
  <c r="AB165" i="3"/>
  <c r="AB167" i="3"/>
  <c r="AB169" i="3"/>
  <c r="AB171" i="3"/>
  <c r="AB173" i="3"/>
  <c r="AB175" i="3"/>
  <c r="AB177" i="3"/>
  <c r="AB179" i="3"/>
  <c r="AB181" i="3"/>
  <c r="AB183" i="3"/>
  <c r="AB185" i="3"/>
  <c r="AB187" i="3"/>
  <c r="AB189" i="3"/>
  <c r="AB191" i="3"/>
  <c r="AB193" i="3"/>
  <c r="AB195" i="3"/>
  <c r="AB197" i="3"/>
  <c r="AB199" i="3"/>
  <c r="AB201" i="3"/>
  <c r="AB203" i="3"/>
  <c r="AB205" i="3"/>
  <c r="AB207" i="3"/>
  <c r="AB209" i="3"/>
  <c r="AB211" i="3"/>
  <c r="AB213" i="3"/>
  <c r="AB215" i="3"/>
  <c r="AB217" i="3"/>
  <c r="AB219" i="3"/>
  <c r="AB221" i="3"/>
  <c r="AB223" i="3"/>
  <c r="AB225" i="3"/>
  <c r="AB227" i="3"/>
  <c r="AB229" i="3"/>
  <c r="AB231" i="3"/>
  <c r="AB233" i="3"/>
  <c r="AB235" i="3"/>
  <c r="AB237" i="3"/>
  <c r="AB239" i="3"/>
  <c r="AB241" i="3"/>
  <c r="AB243" i="3"/>
  <c r="AB245" i="3"/>
  <c r="AB247" i="3"/>
  <c r="AB249" i="3"/>
  <c r="AB251" i="3"/>
  <c r="AB253" i="3"/>
  <c r="AB255" i="3"/>
  <c r="AB257" i="3"/>
  <c r="AB259" i="3"/>
  <c r="AB261" i="3"/>
  <c r="AB263" i="3"/>
  <c r="AB265" i="3"/>
  <c r="AB267" i="3"/>
  <c r="AB269" i="3"/>
  <c r="AB271" i="3"/>
  <c r="AB273" i="3"/>
  <c r="AB275" i="3"/>
  <c r="AB277" i="3"/>
  <c r="AB279" i="3"/>
  <c r="AB281" i="3"/>
  <c r="AB283" i="3"/>
  <c r="AB285" i="3"/>
  <c r="AB287" i="3"/>
  <c r="AB289" i="3"/>
  <c r="AB291" i="3"/>
  <c r="AB293" i="3"/>
  <c r="AB295" i="3"/>
  <c r="AB297" i="3"/>
  <c r="AB299" i="3"/>
  <c r="AB301" i="3"/>
  <c r="AA5" i="3"/>
  <c r="AA7" i="3"/>
  <c r="AA9" i="3"/>
  <c r="AA11" i="3"/>
  <c r="AA13" i="3"/>
  <c r="AA15" i="3"/>
  <c r="AA17" i="3"/>
  <c r="AA19" i="3"/>
  <c r="AA21" i="3"/>
  <c r="AA23" i="3"/>
  <c r="AA25" i="3"/>
  <c r="AA27" i="3"/>
  <c r="AA29" i="3"/>
  <c r="AA31" i="3"/>
  <c r="AA33" i="3"/>
  <c r="AA35" i="3"/>
  <c r="AA37" i="3"/>
  <c r="AA39" i="3"/>
  <c r="AA41" i="3"/>
  <c r="AA43" i="3"/>
  <c r="AA45" i="3"/>
  <c r="AA47" i="3"/>
  <c r="AA49" i="3"/>
  <c r="AA51" i="3"/>
  <c r="AA53" i="3"/>
  <c r="AA55" i="3"/>
  <c r="AA57" i="3"/>
  <c r="AA59" i="3"/>
  <c r="AA61" i="3"/>
  <c r="AA63" i="3"/>
  <c r="AA65" i="3"/>
  <c r="AA67" i="3"/>
  <c r="AA69" i="3"/>
  <c r="AA71" i="3"/>
  <c r="AA73" i="3"/>
  <c r="AA75" i="3"/>
  <c r="AA77" i="3"/>
  <c r="AA79" i="3"/>
  <c r="AA81" i="3"/>
  <c r="AA83" i="3"/>
  <c r="AA85" i="3"/>
  <c r="AA87" i="3"/>
  <c r="AA89" i="3"/>
  <c r="AA91" i="3"/>
  <c r="AA93" i="3"/>
  <c r="AA95" i="3"/>
  <c r="AA97" i="3"/>
  <c r="AA99" i="3"/>
  <c r="AA101" i="3"/>
  <c r="AA103" i="3"/>
  <c r="AA105" i="3"/>
  <c r="AA107" i="3"/>
  <c r="AA109" i="3"/>
  <c r="AA111" i="3"/>
  <c r="AA113" i="3"/>
  <c r="AA115" i="3"/>
  <c r="AA117" i="3"/>
  <c r="AA119" i="3"/>
  <c r="AA121" i="3"/>
  <c r="AA123" i="3"/>
  <c r="AA125" i="3"/>
  <c r="AA127" i="3"/>
  <c r="AA129" i="3"/>
  <c r="AA131" i="3"/>
  <c r="AA133" i="3"/>
  <c r="AA135" i="3"/>
  <c r="AA137" i="3"/>
  <c r="AA139" i="3"/>
  <c r="AA141" i="3"/>
  <c r="AA143" i="3"/>
  <c r="AA145" i="3"/>
  <c r="AA147" i="3"/>
  <c r="AA149" i="3"/>
  <c r="AA151" i="3"/>
  <c r="AA153" i="3"/>
  <c r="AA155" i="3"/>
  <c r="AA157" i="3"/>
  <c r="AA159" i="3"/>
  <c r="AA161" i="3"/>
  <c r="AA163" i="3"/>
  <c r="AA165" i="3"/>
  <c r="AA167" i="3"/>
  <c r="AA169" i="3"/>
  <c r="AA171" i="3"/>
  <c r="AA173" i="3"/>
  <c r="AA175" i="3"/>
  <c r="AA177" i="3"/>
  <c r="AA179" i="3"/>
  <c r="AA181" i="3"/>
  <c r="AA183" i="3"/>
  <c r="AA185" i="3"/>
  <c r="AA187" i="3"/>
  <c r="AA189" i="3"/>
  <c r="AA191" i="3"/>
  <c r="AA193" i="3"/>
  <c r="AA195" i="3"/>
  <c r="AA197" i="3"/>
  <c r="AA199" i="3"/>
  <c r="AA201" i="3"/>
  <c r="AA203" i="3"/>
  <c r="AA205" i="3"/>
  <c r="AA207" i="3"/>
  <c r="AA209" i="3"/>
  <c r="AA211" i="3"/>
  <c r="AA213" i="3"/>
  <c r="AA215" i="3"/>
  <c r="AA217" i="3"/>
  <c r="AA219" i="3"/>
  <c r="AA221" i="3"/>
  <c r="AA223" i="3"/>
  <c r="AA225" i="3"/>
  <c r="AA227" i="3"/>
  <c r="AA229" i="3"/>
  <c r="AA231" i="3"/>
  <c r="AA233" i="3"/>
  <c r="AA235" i="3"/>
  <c r="AA237" i="3"/>
  <c r="AA239" i="3"/>
  <c r="AA241" i="3"/>
  <c r="AA243" i="3"/>
  <c r="AA245" i="3"/>
  <c r="AA247" i="3"/>
  <c r="AA249" i="3"/>
  <c r="AA251" i="3"/>
  <c r="AA253" i="3"/>
  <c r="AA255" i="3"/>
  <c r="AA257" i="3"/>
  <c r="AA259" i="3"/>
  <c r="AA261" i="3"/>
  <c r="AA263" i="3"/>
  <c r="AA265" i="3"/>
  <c r="AA267" i="3"/>
  <c r="AA269" i="3"/>
  <c r="AA271" i="3"/>
  <c r="AA273" i="3"/>
  <c r="AA275" i="3"/>
  <c r="AA277" i="3"/>
  <c r="AA279" i="3"/>
  <c r="AA281" i="3"/>
  <c r="AA283" i="3"/>
  <c r="AA285" i="3"/>
  <c r="AA287" i="3"/>
  <c r="AA289" i="3"/>
  <c r="AA291" i="3"/>
  <c r="AA293" i="3"/>
  <c r="AA295" i="3"/>
  <c r="AA297" i="3"/>
  <c r="AA299" i="3"/>
  <c r="AA301" i="3"/>
  <c r="AA3" i="3"/>
  <c r="X5" i="3"/>
  <c r="X7" i="3"/>
  <c r="X9" i="3"/>
  <c r="X11" i="3"/>
  <c r="X13" i="3"/>
  <c r="X15" i="3"/>
  <c r="X17" i="3"/>
  <c r="X19" i="3"/>
  <c r="X21" i="3"/>
  <c r="X23" i="3"/>
  <c r="X25" i="3"/>
  <c r="X27" i="3"/>
  <c r="X29" i="3"/>
  <c r="X31" i="3"/>
  <c r="X33" i="3"/>
  <c r="X35" i="3"/>
  <c r="X37" i="3"/>
  <c r="X39" i="3"/>
  <c r="X41" i="3"/>
  <c r="X43" i="3"/>
  <c r="X45" i="3"/>
  <c r="X47" i="3"/>
  <c r="X49" i="3"/>
  <c r="X51" i="3"/>
  <c r="X53" i="3"/>
  <c r="X55" i="3"/>
  <c r="X57" i="3"/>
  <c r="X59" i="3"/>
  <c r="X61" i="3"/>
  <c r="X63" i="3"/>
  <c r="X65" i="3"/>
  <c r="X67" i="3"/>
  <c r="X69" i="3"/>
  <c r="X71" i="3"/>
  <c r="X73" i="3"/>
  <c r="X75" i="3"/>
  <c r="X77" i="3"/>
  <c r="X79" i="3"/>
  <c r="X81" i="3"/>
  <c r="X83" i="3"/>
  <c r="X85" i="3"/>
  <c r="X87" i="3"/>
  <c r="X89" i="3"/>
  <c r="X91" i="3"/>
  <c r="X93" i="3"/>
  <c r="X95" i="3"/>
  <c r="X97" i="3"/>
  <c r="X99" i="3"/>
  <c r="X101" i="3"/>
  <c r="X103" i="3"/>
  <c r="X105" i="3"/>
  <c r="X107" i="3"/>
  <c r="X109" i="3"/>
  <c r="X111" i="3"/>
  <c r="X113" i="3"/>
  <c r="X115" i="3"/>
  <c r="X117" i="3"/>
  <c r="X119" i="3"/>
  <c r="X121" i="3"/>
  <c r="X123" i="3"/>
  <c r="X125" i="3"/>
  <c r="X127" i="3"/>
  <c r="X129" i="3"/>
  <c r="X131" i="3"/>
  <c r="X133" i="3"/>
  <c r="X135" i="3"/>
  <c r="X137" i="3"/>
  <c r="X139" i="3"/>
  <c r="X141" i="3"/>
  <c r="X143" i="3"/>
  <c r="X145" i="3"/>
  <c r="X147" i="3"/>
  <c r="X149" i="3"/>
  <c r="X151" i="3"/>
  <c r="X153" i="3"/>
  <c r="X155" i="3"/>
  <c r="X157" i="3"/>
  <c r="X159" i="3"/>
  <c r="X161" i="3"/>
  <c r="X163" i="3"/>
  <c r="X165" i="3"/>
  <c r="X167" i="3"/>
  <c r="X169" i="3"/>
  <c r="X171" i="3"/>
  <c r="X173" i="3"/>
  <c r="X175" i="3"/>
  <c r="X177" i="3"/>
  <c r="X179" i="3"/>
  <c r="X181" i="3"/>
  <c r="X183" i="3"/>
  <c r="X185" i="3"/>
  <c r="X187" i="3"/>
  <c r="X189" i="3"/>
  <c r="X191" i="3"/>
  <c r="X193" i="3"/>
  <c r="X195" i="3"/>
  <c r="X197" i="3"/>
  <c r="X199" i="3"/>
  <c r="X201" i="3"/>
  <c r="X203" i="3"/>
  <c r="X205" i="3"/>
  <c r="X207" i="3"/>
  <c r="X209" i="3"/>
  <c r="X211" i="3"/>
  <c r="X213" i="3"/>
  <c r="X215" i="3"/>
  <c r="X217" i="3"/>
  <c r="X219" i="3"/>
  <c r="X221" i="3"/>
  <c r="X223" i="3"/>
  <c r="X225" i="3"/>
  <c r="X227" i="3"/>
  <c r="X229" i="3"/>
  <c r="X231" i="3"/>
  <c r="X233" i="3"/>
  <c r="X235" i="3"/>
  <c r="X237" i="3"/>
  <c r="X239" i="3"/>
  <c r="X241" i="3"/>
  <c r="X243" i="3"/>
  <c r="X245" i="3"/>
  <c r="X247" i="3"/>
  <c r="X249" i="3"/>
  <c r="X251" i="3"/>
  <c r="X253" i="3"/>
  <c r="X255" i="3"/>
  <c r="X257" i="3"/>
  <c r="X259" i="3"/>
  <c r="X261" i="3"/>
  <c r="X263" i="3"/>
  <c r="X265" i="3"/>
  <c r="X267" i="3"/>
  <c r="X269" i="3"/>
  <c r="X271" i="3"/>
  <c r="X273" i="3"/>
  <c r="X275" i="3"/>
  <c r="X277" i="3"/>
  <c r="X279" i="3"/>
  <c r="X281" i="3"/>
  <c r="X283" i="3"/>
  <c r="X285" i="3"/>
  <c r="X287" i="3"/>
  <c r="X289" i="3"/>
  <c r="X291" i="3"/>
  <c r="X293" i="3"/>
  <c r="X295" i="3"/>
  <c r="X297" i="3"/>
  <c r="X299" i="3"/>
  <c r="X301" i="3"/>
  <c r="W5" i="3"/>
  <c r="W7" i="3"/>
  <c r="W9" i="3"/>
  <c r="W11" i="3"/>
  <c r="W13" i="3"/>
  <c r="W15" i="3"/>
  <c r="W17" i="3"/>
  <c r="W19" i="3"/>
  <c r="W21" i="3"/>
  <c r="W23" i="3"/>
  <c r="W25" i="3"/>
  <c r="W27" i="3"/>
  <c r="W29" i="3"/>
  <c r="W31" i="3"/>
  <c r="W33" i="3"/>
  <c r="W35" i="3"/>
  <c r="W37" i="3"/>
  <c r="W39" i="3"/>
  <c r="W41" i="3"/>
  <c r="W43" i="3"/>
  <c r="W45" i="3"/>
  <c r="W47" i="3"/>
  <c r="W49" i="3"/>
  <c r="W51" i="3"/>
  <c r="W53" i="3"/>
  <c r="W55" i="3"/>
  <c r="W57" i="3"/>
  <c r="W59" i="3"/>
  <c r="W61" i="3"/>
  <c r="W63" i="3"/>
  <c r="W65" i="3"/>
  <c r="W67" i="3"/>
  <c r="W69" i="3"/>
  <c r="W71" i="3"/>
  <c r="W73" i="3"/>
  <c r="W75" i="3"/>
  <c r="W77" i="3"/>
  <c r="W79" i="3"/>
  <c r="W81" i="3"/>
  <c r="W83" i="3"/>
  <c r="W85" i="3"/>
  <c r="W87" i="3"/>
  <c r="W89" i="3"/>
  <c r="W91" i="3"/>
  <c r="W93" i="3"/>
  <c r="W95" i="3"/>
  <c r="W97" i="3"/>
  <c r="W99" i="3"/>
  <c r="W101" i="3"/>
  <c r="W103" i="3"/>
  <c r="W105" i="3"/>
  <c r="W107" i="3"/>
  <c r="W109" i="3"/>
  <c r="W111" i="3"/>
  <c r="W113" i="3"/>
  <c r="W115" i="3"/>
  <c r="W117" i="3"/>
  <c r="W119" i="3"/>
  <c r="W121" i="3"/>
  <c r="W123" i="3"/>
  <c r="W125" i="3"/>
  <c r="W127" i="3"/>
  <c r="W129" i="3"/>
  <c r="W131" i="3"/>
  <c r="W133" i="3"/>
  <c r="W135" i="3"/>
  <c r="W137" i="3"/>
  <c r="W139" i="3"/>
  <c r="W141" i="3"/>
  <c r="W143" i="3"/>
  <c r="W145" i="3"/>
  <c r="W147" i="3"/>
  <c r="W149" i="3"/>
  <c r="W151" i="3"/>
  <c r="W153" i="3"/>
  <c r="W155" i="3"/>
  <c r="W157" i="3"/>
  <c r="W159" i="3"/>
  <c r="W161" i="3"/>
  <c r="W163" i="3"/>
  <c r="W165" i="3"/>
  <c r="W167" i="3"/>
  <c r="W169" i="3"/>
  <c r="W171" i="3"/>
  <c r="W173" i="3"/>
  <c r="W175" i="3"/>
  <c r="W177" i="3"/>
  <c r="W179" i="3"/>
  <c r="W181" i="3"/>
  <c r="W183" i="3"/>
  <c r="W185" i="3"/>
  <c r="W187" i="3"/>
  <c r="W189" i="3"/>
  <c r="W191" i="3"/>
  <c r="W193" i="3"/>
  <c r="W195" i="3"/>
  <c r="W197" i="3"/>
  <c r="W199" i="3"/>
  <c r="W201" i="3"/>
  <c r="W203" i="3"/>
  <c r="W205" i="3"/>
  <c r="W207" i="3"/>
  <c r="W209" i="3"/>
  <c r="W211" i="3"/>
  <c r="W213" i="3"/>
  <c r="W215" i="3"/>
  <c r="W217" i="3"/>
  <c r="W219" i="3"/>
  <c r="W221" i="3"/>
  <c r="W223" i="3"/>
  <c r="W225" i="3"/>
  <c r="W227" i="3"/>
  <c r="W229" i="3"/>
  <c r="W231" i="3"/>
  <c r="W233" i="3"/>
  <c r="W235" i="3"/>
  <c r="W237" i="3"/>
  <c r="W239" i="3"/>
  <c r="W241" i="3"/>
  <c r="W243" i="3"/>
  <c r="W245" i="3"/>
  <c r="W247" i="3"/>
  <c r="W249" i="3"/>
  <c r="W251" i="3"/>
  <c r="W253" i="3"/>
  <c r="W255" i="3"/>
  <c r="W257" i="3"/>
  <c r="W259" i="3"/>
  <c r="W261" i="3"/>
  <c r="W263" i="3"/>
  <c r="W265" i="3"/>
  <c r="W267" i="3"/>
  <c r="W269" i="3"/>
  <c r="W271" i="3"/>
  <c r="W273" i="3"/>
  <c r="W275" i="3"/>
  <c r="W277" i="3"/>
  <c r="W279" i="3"/>
  <c r="W281" i="3"/>
  <c r="W283" i="3"/>
  <c r="W285" i="3"/>
  <c r="W287" i="3"/>
  <c r="W289" i="3"/>
  <c r="W291" i="3"/>
  <c r="W293" i="3"/>
  <c r="W295" i="3"/>
  <c r="W297" i="3"/>
  <c r="W299" i="3"/>
  <c r="W301" i="3"/>
  <c r="V5" i="3"/>
  <c r="V7" i="3"/>
  <c r="V9" i="3"/>
  <c r="V11" i="3"/>
  <c r="V13" i="3"/>
  <c r="V15" i="3"/>
  <c r="V17" i="3"/>
  <c r="V19" i="3"/>
  <c r="V21" i="3"/>
  <c r="V23" i="3"/>
  <c r="V25" i="3"/>
  <c r="V27" i="3"/>
  <c r="V29" i="3"/>
  <c r="V31" i="3"/>
  <c r="V33" i="3"/>
  <c r="V35" i="3"/>
  <c r="V37" i="3"/>
  <c r="V39" i="3"/>
  <c r="V41" i="3"/>
  <c r="V43" i="3"/>
  <c r="V45" i="3"/>
  <c r="V47" i="3"/>
  <c r="V49" i="3"/>
  <c r="V51" i="3"/>
  <c r="V53" i="3"/>
  <c r="V55" i="3"/>
  <c r="V57" i="3"/>
  <c r="V59" i="3"/>
  <c r="V61" i="3"/>
  <c r="V63" i="3"/>
  <c r="V65" i="3"/>
  <c r="V67" i="3"/>
  <c r="V69" i="3"/>
  <c r="V71" i="3"/>
  <c r="V73" i="3"/>
  <c r="V75" i="3"/>
  <c r="V77" i="3"/>
  <c r="V79" i="3"/>
  <c r="V81" i="3"/>
  <c r="V83" i="3"/>
  <c r="V85" i="3"/>
  <c r="V87" i="3"/>
  <c r="V89" i="3"/>
  <c r="V91" i="3"/>
  <c r="V93" i="3"/>
  <c r="V95" i="3"/>
  <c r="V97" i="3"/>
  <c r="V99" i="3"/>
  <c r="V101" i="3"/>
  <c r="V103" i="3"/>
  <c r="V105" i="3"/>
  <c r="V107" i="3"/>
  <c r="V109" i="3"/>
  <c r="V111" i="3"/>
  <c r="V113" i="3"/>
  <c r="V115" i="3"/>
  <c r="V117" i="3"/>
  <c r="V119" i="3"/>
  <c r="V121" i="3"/>
  <c r="V123" i="3"/>
  <c r="V125" i="3"/>
  <c r="V127" i="3"/>
  <c r="V129" i="3"/>
  <c r="V131" i="3"/>
  <c r="V133" i="3"/>
  <c r="V135" i="3"/>
  <c r="V137" i="3"/>
  <c r="V139" i="3"/>
  <c r="V141" i="3"/>
  <c r="V143" i="3"/>
  <c r="V145" i="3"/>
  <c r="V147" i="3"/>
  <c r="V149" i="3"/>
  <c r="V151" i="3"/>
  <c r="V153" i="3"/>
  <c r="V155" i="3"/>
  <c r="V157" i="3"/>
  <c r="V159" i="3"/>
  <c r="V161" i="3"/>
  <c r="V163" i="3"/>
  <c r="V165" i="3"/>
  <c r="V167" i="3"/>
  <c r="V169" i="3"/>
  <c r="V171" i="3"/>
  <c r="V173" i="3"/>
  <c r="V175" i="3"/>
  <c r="V177" i="3"/>
  <c r="V179" i="3"/>
  <c r="V181" i="3"/>
  <c r="V183" i="3"/>
  <c r="V185" i="3"/>
  <c r="V187" i="3"/>
  <c r="V189" i="3"/>
  <c r="V191" i="3"/>
  <c r="V193" i="3"/>
  <c r="V195" i="3"/>
  <c r="V197" i="3"/>
  <c r="V199" i="3"/>
  <c r="V201" i="3"/>
  <c r="V203" i="3"/>
  <c r="V205" i="3"/>
  <c r="V207" i="3"/>
  <c r="V209" i="3"/>
  <c r="V211" i="3"/>
  <c r="V213" i="3"/>
  <c r="V215" i="3"/>
  <c r="V217" i="3"/>
  <c r="V219" i="3"/>
  <c r="V221" i="3"/>
  <c r="V223" i="3"/>
  <c r="V225" i="3"/>
  <c r="V227" i="3"/>
  <c r="V229" i="3"/>
  <c r="V231" i="3"/>
  <c r="V233" i="3"/>
  <c r="V235" i="3"/>
  <c r="V237" i="3"/>
  <c r="V239" i="3"/>
  <c r="V241" i="3"/>
  <c r="V243" i="3"/>
  <c r="V245" i="3"/>
  <c r="V247" i="3"/>
  <c r="V249" i="3"/>
  <c r="V251" i="3"/>
  <c r="V253" i="3"/>
  <c r="V255" i="3"/>
  <c r="V257" i="3"/>
  <c r="V259" i="3"/>
  <c r="V261" i="3"/>
  <c r="V263" i="3"/>
  <c r="V265" i="3"/>
  <c r="V267" i="3"/>
  <c r="V269" i="3"/>
  <c r="V271" i="3"/>
  <c r="V273" i="3"/>
  <c r="V275" i="3"/>
  <c r="V277" i="3"/>
  <c r="V279" i="3"/>
  <c r="V281" i="3"/>
  <c r="V283" i="3"/>
  <c r="V285" i="3"/>
  <c r="V287" i="3"/>
  <c r="V289" i="3"/>
  <c r="V291" i="3"/>
  <c r="V293" i="3"/>
  <c r="V295" i="3"/>
  <c r="V297" i="3"/>
  <c r="V299" i="3"/>
  <c r="V301" i="3"/>
  <c r="U7" i="3"/>
  <c r="U9" i="3"/>
  <c r="U11" i="3"/>
  <c r="U13" i="3"/>
  <c r="U15" i="3"/>
  <c r="U17" i="3"/>
  <c r="U19" i="3"/>
  <c r="U21" i="3"/>
  <c r="U23" i="3"/>
  <c r="U25" i="3"/>
  <c r="U27" i="3"/>
  <c r="U29" i="3"/>
  <c r="U31" i="3"/>
  <c r="U33" i="3"/>
  <c r="U35" i="3"/>
  <c r="U37" i="3"/>
  <c r="U39" i="3"/>
  <c r="U41" i="3"/>
  <c r="U43" i="3"/>
  <c r="U45" i="3"/>
  <c r="U47" i="3"/>
  <c r="U49" i="3"/>
  <c r="U51" i="3"/>
  <c r="U53" i="3"/>
  <c r="U55" i="3"/>
  <c r="U57" i="3"/>
  <c r="U59" i="3"/>
  <c r="U61" i="3"/>
  <c r="U63" i="3"/>
  <c r="U65" i="3"/>
  <c r="U67" i="3"/>
  <c r="U69" i="3"/>
  <c r="U71" i="3"/>
  <c r="U73" i="3"/>
  <c r="U75" i="3"/>
  <c r="U77" i="3"/>
  <c r="U79" i="3"/>
  <c r="U81" i="3"/>
  <c r="U83" i="3"/>
  <c r="U85" i="3"/>
  <c r="U87" i="3"/>
  <c r="U89" i="3"/>
  <c r="U91" i="3"/>
  <c r="U93" i="3"/>
  <c r="U95" i="3"/>
  <c r="U97" i="3"/>
  <c r="U99" i="3"/>
  <c r="U101" i="3"/>
  <c r="U103" i="3"/>
  <c r="U105" i="3"/>
  <c r="U107" i="3"/>
  <c r="U109" i="3"/>
  <c r="U111" i="3"/>
  <c r="U113" i="3"/>
  <c r="U115" i="3"/>
  <c r="U117" i="3"/>
  <c r="U119" i="3"/>
  <c r="U121" i="3"/>
  <c r="U123" i="3"/>
  <c r="U125" i="3"/>
  <c r="U127" i="3"/>
  <c r="U129" i="3"/>
  <c r="U131" i="3"/>
  <c r="U133" i="3"/>
  <c r="U135" i="3"/>
  <c r="U137" i="3"/>
  <c r="U139" i="3"/>
  <c r="U141" i="3"/>
  <c r="U143" i="3"/>
  <c r="U145" i="3"/>
  <c r="U147" i="3"/>
  <c r="U149" i="3"/>
  <c r="U151" i="3"/>
  <c r="U153" i="3"/>
  <c r="U155" i="3"/>
  <c r="U157" i="3"/>
  <c r="U159" i="3"/>
  <c r="U161" i="3"/>
  <c r="U163" i="3"/>
  <c r="U165" i="3"/>
  <c r="U167" i="3"/>
  <c r="U169" i="3"/>
  <c r="U171" i="3"/>
  <c r="U173" i="3"/>
  <c r="U175" i="3"/>
  <c r="U177" i="3"/>
  <c r="U179" i="3"/>
  <c r="U181" i="3"/>
  <c r="U183" i="3"/>
  <c r="U185" i="3"/>
  <c r="U187" i="3"/>
  <c r="U189" i="3"/>
  <c r="U191" i="3"/>
  <c r="U193" i="3"/>
  <c r="U195" i="3"/>
  <c r="U197" i="3"/>
  <c r="U199" i="3"/>
  <c r="U201" i="3"/>
  <c r="U203" i="3"/>
  <c r="U205" i="3"/>
  <c r="U207" i="3"/>
  <c r="U209" i="3"/>
  <c r="U211" i="3"/>
  <c r="U213" i="3"/>
  <c r="U215" i="3"/>
  <c r="U217" i="3"/>
  <c r="U219" i="3"/>
  <c r="U221" i="3"/>
  <c r="U223" i="3"/>
  <c r="U225" i="3"/>
  <c r="U227" i="3"/>
  <c r="U229" i="3"/>
  <c r="U231" i="3"/>
  <c r="U233" i="3"/>
  <c r="U235" i="3"/>
  <c r="U237" i="3"/>
  <c r="U239" i="3"/>
  <c r="U241" i="3"/>
  <c r="U243" i="3"/>
  <c r="U245" i="3"/>
  <c r="U247" i="3"/>
  <c r="U249" i="3"/>
  <c r="U251" i="3"/>
  <c r="U253" i="3"/>
  <c r="U255" i="3"/>
  <c r="U257" i="3"/>
  <c r="U259" i="3"/>
  <c r="U261" i="3"/>
  <c r="U263" i="3"/>
  <c r="U265" i="3"/>
  <c r="U267" i="3"/>
  <c r="U269" i="3"/>
  <c r="U271" i="3"/>
  <c r="U273" i="3"/>
  <c r="U275" i="3"/>
  <c r="U277" i="3"/>
  <c r="U279" i="3"/>
  <c r="U281" i="3"/>
  <c r="U283" i="3"/>
  <c r="U285" i="3"/>
  <c r="U287" i="3"/>
  <c r="U289" i="3"/>
  <c r="U291" i="3"/>
  <c r="U293" i="3"/>
  <c r="U295" i="3"/>
  <c r="U297" i="3"/>
  <c r="U299" i="3"/>
  <c r="U301" i="3"/>
  <c r="U5" i="3"/>
  <c r="AD3" i="3"/>
  <c r="AC3" i="3"/>
  <c r="AB3" i="3"/>
  <c r="X3" i="3"/>
  <c r="W3" i="3"/>
  <c r="V3" i="3"/>
  <c r="U3" i="3"/>
  <c r="T11" i="3"/>
  <c r="T13" i="3"/>
  <c r="T15" i="3"/>
  <c r="AO15" i="3" s="1"/>
  <c r="A15" i="3" s="1"/>
  <c r="T17" i="3"/>
  <c r="AO17" i="3" s="1"/>
  <c r="A17" i="3" s="1"/>
  <c r="T19" i="3"/>
  <c r="AO19" i="3" s="1"/>
  <c r="A19" i="3" s="1"/>
  <c r="T21" i="3"/>
  <c r="AO21" i="3" s="1"/>
  <c r="A21" i="3" s="1"/>
  <c r="T23" i="3"/>
  <c r="AO23" i="3" s="1"/>
  <c r="A23" i="3" s="1"/>
  <c r="T25" i="3"/>
  <c r="AO25" i="3" s="1"/>
  <c r="A25" i="3" s="1"/>
  <c r="T27" i="3"/>
  <c r="AO27" i="3" s="1"/>
  <c r="A27" i="3" s="1"/>
  <c r="T29" i="3"/>
  <c r="AO29" i="3" s="1"/>
  <c r="A29" i="3" s="1"/>
  <c r="T31" i="3"/>
  <c r="AO31" i="3" s="1"/>
  <c r="A31" i="3" s="1"/>
  <c r="T33" i="3"/>
  <c r="AO33" i="3" s="1"/>
  <c r="A33" i="3" s="1"/>
  <c r="T35" i="3"/>
  <c r="AO35" i="3" s="1"/>
  <c r="A35" i="3" s="1"/>
  <c r="T37" i="3"/>
  <c r="AO37" i="3" s="1"/>
  <c r="A37" i="3" s="1"/>
  <c r="T39" i="3"/>
  <c r="AO39" i="3" s="1"/>
  <c r="A39" i="3" s="1"/>
  <c r="T41" i="3"/>
  <c r="AO41" i="3" s="1"/>
  <c r="A41" i="3" s="1"/>
  <c r="T43" i="3"/>
  <c r="AO43" i="3" s="1"/>
  <c r="A43" i="3" s="1"/>
  <c r="T45" i="3"/>
  <c r="AO45" i="3" s="1"/>
  <c r="A45" i="3" s="1"/>
  <c r="T47" i="3"/>
  <c r="AO47" i="3" s="1"/>
  <c r="A47" i="3" s="1"/>
  <c r="T49" i="3"/>
  <c r="AO49" i="3" s="1"/>
  <c r="A49" i="3" s="1"/>
  <c r="T51" i="3"/>
  <c r="AO51" i="3" s="1"/>
  <c r="A51" i="3" s="1"/>
  <c r="T53" i="3"/>
  <c r="AO53" i="3" s="1"/>
  <c r="A53" i="3" s="1"/>
  <c r="T55" i="3"/>
  <c r="AO55" i="3" s="1"/>
  <c r="A55" i="3" s="1"/>
  <c r="T57" i="3"/>
  <c r="AO57" i="3" s="1"/>
  <c r="A57" i="3" s="1"/>
  <c r="T59" i="3"/>
  <c r="AO59" i="3" s="1"/>
  <c r="A59" i="3" s="1"/>
  <c r="T61" i="3"/>
  <c r="AO61" i="3" s="1"/>
  <c r="A61" i="3" s="1"/>
  <c r="T63" i="3"/>
  <c r="AO63" i="3" s="1"/>
  <c r="A63" i="3" s="1"/>
  <c r="T65" i="3"/>
  <c r="AO65" i="3" s="1"/>
  <c r="A65" i="3" s="1"/>
  <c r="T67" i="3"/>
  <c r="AO67" i="3" s="1"/>
  <c r="A67" i="3" s="1"/>
  <c r="T69" i="3"/>
  <c r="AO69" i="3" s="1"/>
  <c r="A69" i="3" s="1"/>
  <c r="T71" i="3"/>
  <c r="AO71" i="3" s="1"/>
  <c r="A71" i="3" s="1"/>
  <c r="T73" i="3"/>
  <c r="AO73" i="3" s="1"/>
  <c r="A73" i="3" s="1"/>
  <c r="T75" i="3"/>
  <c r="AO75" i="3" s="1"/>
  <c r="A75" i="3" s="1"/>
  <c r="T77" i="3"/>
  <c r="AO77" i="3" s="1"/>
  <c r="A77" i="3" s="1"/>
  <c r="T79" i="3"/>
  <c r="AO79" i="3" s="1"/>
  <c r="A79" i="3" s="1"/>
  <c r="T81" i="3"/>
  <c r="AO81" i="3" s="1"/>
  <c r="A81" i="3" s="1"/>
  <c r="T83" i="3"/>
  <c r="AO83" i="3" s="1"/>
  <c r="A83" i="3" s="1"/>
  <c r="T85" i="3"/>
  <c r="AO85" i="3" s="1"/>
  <c r="A85" i="3" s="1"/>
  <c r="T87" i="3"/>
  <c r="AO87" i="3" s="1"/>
  <c r="A87" i="3" s="1"/>
  <c r="T89" i="3"/>
  <c r="AO89" i="3" s="1"/>
  <c r="A89" i="3" s="1"/>
  <c r="T91" i="3"/>
  <c r="AO91" i="3" s="1"/>
  <c r="A91" i="3" s="1"/>
  <c r="T93" i="3"/>
  <c r="AO93" i="3" s="1"/>
  <c r="A93" i="3" s="1"/>
  <c r="T95" i="3"/>
  <c r="AO95" i="3" s="1"/>
  <c r="A95" i="3" s="1"/>
  <c r="T97" i="3"/>
  <c r="AO97" i="3" s="1"/>
  <c r="A97" i="3" s="1"/>
  <c r="T99" i="3"/>
  <c r="AO99" i="3" s="1"/>
  <c r="A99" i="3" s="1"/>
  <c r="T101" i="3"/>
  <c r="AO101" i="3" s="1"/>
  <c r="A101" i="3" s="1"/>
  <c r="T103" i="3"/>
  <c r="AO103" i="3" s="1"/>
  <c r="A103" i="3" s="1"/>
  <c r="T105" i="3"/>
  <c r="AO105" i="3" s="1"/>
  <c r="A105" i="3" s="1"/>
  <c r="T107" i="3"/>
  <c r="AO107" i="3" s="1"/>
  <c r="A107" i="3" s="1"/>
  <c r="T109" i="3"/>
  <c r="AO109" i="3" s="1"/>
  <c r="A109" i="3" s="1"/>
  <c r="T111" i="3"/>
  <c r="AO111" i="3" s="1"/>
  <c r="A111" i="3" s="1"/>
  <c r="T113" i="3"/>
  <c r="AO113" i="3" s="1"/>
  <c r="A113" i="3" s="1"/>
  <c r="T115" i="3"/>
  <c r="AO115" i="3" s="1"/>
  <c r="A115" i="3" s="1"/>
  <c r="T117" i="3"/>
  <c r="AO117" i="3" s="1"/>
  <c r="A117" i="3" s="1"/>
  <c r="T119" i="3"/>
  <c r="AO119" i="3" s="1"/>
  <c r="A119" i="3" s="1"/>
  <c r="T121" i="3"/>
  <c r="AO121" i="3" s="1"/>
  <c r="A121" i="3" s="1"/>
  <c r="T123" i="3"/>
  <c r="AO123" i="3" s="1"/>
  <c r="A123" i="3" s="1"/>
  <c r="T125" i="3"/>
  <c r="AO125" i="3" s="1"/>
  <c r="A125" i="3" s="1"/>
  <c r="T127" i="3"/>
  <c r="AO127" i="3" s="1"/>
  <c r="A127" i="3" s="1"/>
  <c r="T129" i="3"/>
  <c r="AO129" i="3" s="1"/>
  <c r="A129" i="3" s="1"/>
  <c r="T131" i="3"/>
  <c r="AO131" i="3" s="1"/>
  <c r="A131" i="3" s="1"/>
  <c r="T133" i="3"/>
  <c r="AO133" i="3" s="1"/>
  <c r="A133" i="3" s="1"/>
  <c r="T135" i="3"/>
  <c r="AO135" i="3" s="1"/>
  <c r="A135" i="3" s="1"/>
  <c r="T137" i="3"/>
  <c r="AO137" i="3" s="1"/>
  <c r="A137" i="3" s="1"/>
  <c r="T139" i="3"/>
  <c r="AO139" i="3" s="1"/>
  <c r="A139" i="3" s="1"/>
  <c r="T141" i="3"/>
  <c r="AO141" i="3" s="1"/>
  <c r="A141" i="3" s="1"/>
  <c r="T143" i="3"/>
  <c r="AO143" i="3" s="1"/>
  <c r="A143" i="3" s="1"/>
  <c r="T145" i="3"/>
  <c r="AO145" i="3" s="1"/>
  <c r="A145" i="3" s="1"/>
  <c r="T147" i="3"/>
  <c r="AO147" i="3" s="1"/>
  <c r="A147" i="3" s="1"/>
  <c r="T149" i="3"/>
  <c r="AO149" i="3" s="1"/>
  <c r="A149" i="3" s="1"/>
  <c r="T151" i="3"/>
  <c r="AO151" i="3" s="1"/>
  <c r="A151" i="3" s="1"/>
  <c r="T153" i="3"/>
  <c r="AO153" i="3" s="1"/>
  <c r="A153" i="3" s="1"/>
  <c r="T155" i="3"/>
  <c r="AO155" i="3" s="1"/>
  <c r="A155" i="3" s="1"/>
  <c r="T157" i="3"/>
  <c r="AO157" i="3" s="1"/>
  <c r="A157" i="3" s="1"/>
  <c r="T159" i="3"/>
  <c r="AO159" i="3" s="1"/>
  <c r="A159" i="3" s="1"/>
  <c r="T161" i="3"/>
  <c r="AO161" i="3" s="1"/>
  <c r="A161" i="3" s="1"/>
  <c r="T163" i="3"/>
  <c r="AO163" i="3" s="1"/>
  <c r="A163" i="3" s="1"/>
  <c r="T165" i="3"/>
  <c r="AO165" i="3" s="1"/>
  <c r="A165" i="3" s="1"/>
  <c r="T167" i="3"/>
  <c r="AO167" i="3" s="1"/>
  <c r="A167" i="3" s="1"/>
  <c r="T169" i="3"/>
  <c r="AO169" i="3" s="1"/>
  <c r="A169" i="3" s="1"/>
  <c r="T171" i="3"/>
  <c r="AO171" i="3" s="1"/>
  <c r="A171" i="3" s="1"/>
  <c r="T173" i="3"/>
  <c r="AO173" i="3" s="1"/>
  <c r="A173" i="3" s="1"/>
  <c r="T175" i="3"/>
  <c r="AO175" i="3" s="1"/>
  <c r="A175" i="3" s="1"/>
  <c r="T177" i="3"/>
  <c r="AO177" i="3" s="1"/>
  <c r="A177" i="3" s="1"/>
  <c r="T179" i="3"/>
  <c r="AO179" i="3" s="1"/>
  <c r="A179" i="3" s="1"/>
  <c r="T181" i="3"/>
  <c r="AO181" i="3" s="1"/>
  <c r="A181" i="3" s="1"/>
  <c r="T183" i="3"/>
  <c r="AO183" i="3" s="1"/>
  <c r="A183" i="3" s="1"/>
  <c r="T185" i="3"/>
  <c r="AO185" i="3" s="1"/>
  <c r="A185" i="3" s="1"/>
  <c r="T187" i="3"/>
  <c r="AO187" i="3" s="1"/>
  <c r="A187" i="3" s="1"/>
  <c r="T189" i="3"/>
  <c r="AO189" i="3" s="1"/>
  <c r="A189" i="3" s="1"/>
  <c r="T191" i="3"/>
  <c r="AO191" i="3" s="1"/>
  <c r="A191" i="3" s="1"/>
  <c r="T193" i="3"/>
  <c r="AO193" i="3" s="1"/>
  <c r="A193" i="3" s="1"/>
  <c r="T195" i="3"/>
  <c r="AO195" i="3" s="1"/>
  <c r="A195" i="3" s="1"/>
  <c r="T197" i="3"/>
  <c r="AO197" i="3" s="1"/>
  <c r="A197" i="3" s="1"/>
  <c r="T199" i="3"/>
  <c r="AO199" i="3" s="1"/>
  <c r="A199" i="3" s="1"/>
  <c r="T201" i="3"/>
  <c r="AO201" i="3" s="1"/>
  <c r="A201" i="3" s="1"/>
  <c r="T203" i="3"/>
  <c r="AO203" i="3" s="1"/>
  <c r="A203" i="3" s="1"/>
  <c r="T205" i="3"/>
  <c r="AO205" i="3" s="1"/>
  <c r="A205" i="3" s="1"/>
  <c r="T207" i="3"/>
  <c r="AO207" i="3" s="1"/>
  <c r="A207" i="3" s="1"/>
  <c r="T209" i="3"/>
  <c r="AO209" i="3" s="1"/>
  <c r="A209" i="3" s="1"/>
  <c r="T211" i="3"/>
  <c r="AO211" i="3" s="1"/>
  <c r="A211" i="3" s="1"/>
  <c r="T213" i="3"/>
  <c r="AO213" i="3" s="1"/>
  <c r="A213" i="3" s="1"/>
  <c r="T215" i="3"/>
  <c r="AO215" i="3" s="1"/>
  <c r="A215" i="3" s="1"/>
  <c r="T217" i="3"/>
  <c r="AO217" i="3" s="1"/>
  <c r="A217" i="3" s="1"/>
  <c r="T219" i="3"/>
  <c r="AO219" i="3" s="1"/>
  <c r="A219" i="3" s="1"/>
  <c r="T221" i="3"/>
  <c r="AO221" i="3" s="1"/>
  <c r="A221" i="3" s="1"/>
  <c r="T223" i="3"/>
  <c r="AO223" i="3" s="1"/>
  <c r="A223" i="3" s="1"/>
  <c r="T225" i="3"/>
  <c r="AO225" i="3" s="1"/>
  <c r="A225" i="3" s="1"/>
  <c r="T227" i="3"/>
  <c r="AO227" i="3" s="1"/>
  <c r="A227" i="3" s="1"/>
  <c r="T229" i="3"/>
  <c r="AO229" i="3" s="1"/>
  <c r="A229" i="3" s="1"/>
  <c r="T231" i="3"/>
  <c r="AO231" i="3" s="1"/>
  <c r="A231" i="3" s="1"/>
  <c r="T233" i="3"/>
  <c r="AO233" i="3" s="1"/>
  <c r="A233" i="3" s="1"/>
  <c r="T235" i="3"/>
  <c r="AO235" i="3" s="1"/>
  <c r="A235" i="3" s="1"/>
  <c r="T237" i="3"/>
  <c r="AO237" i="3" s="1"/>
  <c r="A237" i="3" s="1"/>
  <c r="T239" i="3"/>
  <c r="AO239" i="3" s="1"/>
  <c r="A239" i="3" s="1"/>
  <c r="T241" i="3"/>
  <c r="AO241" i="3" s="1"/>
  <c r="A241" i="3" s="1"/>
  <c r="T243" i="3"/>
  <c r="AO243" i="3" s="1"/>
  <c r="A243" i="3" s="1"/>
  <c r="T245" i="3"/>
  <c r="AO245" i="3" s="1"/>
  <c r="A245" i="3" s="1"/>
  <c r="T247" i="3"/>
  <c r="AO247" i="3" s="1"/>
  <c r="A247" i="3" s="1"/>
  <c r="T249" i="3"/>
  <c r="AO249" i="3" s="1"/>
  <c r="A249" i="3" s="1"/>
  <c r="T251" i="3"/>
  <c r="AO251" i="3" s="1"/>
  <c r="A251" i="3" s="1"/>
  <c r="T253" i="3"/>
  <c r="AO253" i="3" s="1"/>
  <c r="A253" i="3" s="1"/>
  <c r="T255" i="3"/>
  <c r="AO255" i="3" s="1"/>
  <c r="A255" i="3" s="1"/>
  <c r="T257" i="3"/>
  <c r="AO257" i="3" s="1"/>
  <c r="A257" i="3" s="1"/>
  <c r="T259" i="3"/>
  <c r="AO259" i="3" s="1"/>
  <c r="A259" i="3" s="1"/>
  <c r="T261" i="3"/>
  <c r="AO261" i="3" s="1"/>
  <c r="A261" i="3" s="1"/>
  <c r="T263" i="3"/>
  <c r="AO263" i="3" s="1"/>
  <c r="A263" i="3" s="1"/>
  <c r="T265" i="3"/>
  <c r="AO265" i="3" s="1"/>
  <c r="A265" i="3" s="1"/>
  <c r="T267" i="3"/>
  <c r="AO267" i="3" s="1"/>
  <c r="A267" i="3" s="1"/>
  <c r="T269" i="3"/>
  <c r="AO269" i="3" s="1"/>
  <c r="A269" i="3" s="1"/>
  <c r="T271" i="3"/>
  <c r="AO271" i="3" s="1"/>
  <c r="A271" i="3" s="1"/>
  <c r="T273" i="3"/>
  <c r="AO273" i="3" s="1"/>
  <c r="A273" i="3" s="1"/>
  <c r="T275" i="3"/>
  <c r="AO275" i="3" s="1"/>
  <c r="A275" i="3" s="1"/>
  <c r="T277" i="3"/>
  <c r="AO277" i="3" s="1"/>
  <c r="A277" i="3" s="1"/>
  <c r="T279" i="3"/>
  <c r="AO279" i="3" s="1"/>
  <c r="A279" i="3" s="1"/>
  <c r="T281" i="3"/>
  <c r="AO281" i="3" s="1"/>
  <c r="A281" i="3" s="1"/>
  <c r="T283" i="3"/>
  <c r="AO283" i="3" s="1"/>
  <c r="A283" i="3" s="1"/>
  <c r="T285" i="3"/>
  <c r="AO285" i="3" s="1"/>
  <c r="A285" i="3" s="1"/>
  <c r="T287" i="3"/>
  <c r="AO287" i="3" s="1"/>
  <c r="A287" i="3" s="1"/>
  <c r="T289" i="3"/>
  <c r="AO289" i="3" s="1"/>
  <c r="A289" i="3" s="1"/>
  <c r="T291" i="3"/>
  <c r="AO291" i="3" s="1"/>
  <c r="A291" i="3" s="1"/>
  <c r="T293" i="3"/>
  <c r="AO293" i="3" s="1"/>
  <c r="A293" i="3" s="1"/>
  <c r="T295" i="3"/>
  <c r="AO295" i="3" s="1"/>
  <c r="A295" i="3" s="1"/>
  <c r="T297" i="3"/>
  <c r="AO297" i="3" s="1"/>
  <c r="A297" i="3" s="1"/>
  <c r="T299" i="3"/>
  <c r="AO299" i="3" s="1"/>
  <c r="A299" i="3" s="1"/>
  <c r="T301" i="3"/>
  <c r="AO301" i="3" s="1"/>
  <c r="A301" i="3" s="1"/>
  <c r="Q174" i="17" l="1"/>
  <c r="L172" i="17"/>
  <c r="K172" i="17"/>
  <c r="P166" i="17"/>
  <c r="H166" i="17"/>
  <c r="I166" i="17"/>
  <c r="N157" i="17"/>
  <c r="I157" i="17"/>
  <c r="P174" i="17"/>
  <c r="Q164" i="17"/>
  <c r="S164" i="17"/>
  <c r="M164" i="17"/>
  <c r="H158" i="17"/>
  <c r="M158" i="17"/>
  <c r="N158" i="17"/>
  <c r="J174" i="17"/>
  <c r="H174" i="17"/>
  <c r="M174" i="17"/>
  <c r="K156" i="17"/>
  <c r="N156" i="17"/>
  <c r="I156" i="17"/>
  <c r="N172" i="17"/>
  <c r="I172" i="17"/>
  <c r="Q172" i="17"/>
  <c r="M166" i="17"/>
  <c r="J166" i="17"/>
  <c r="R166" i="17"/>
  <c r="G167" i="17"/>
  <c r="P167" i="17"/>
  <c r="Q167" i="17"/>
  <c r="J173" i="17"/>
  <c r="N173" i="17"/>
  <c r="H173" i="17"/>
  <c r="P163" i="17"/>
  <c r="N163" i="17"/>
  <c r="R163" i="17"/>
  <c r="K151" i="17"/>
  <c r="J151" i="17"/>
  <c r="M151" i="17"/>
  <c r="J157" i="17"/>
  <c r="R157" i="17"/>
  <c r="H157" i="17"/>
  <c r="P161" i="17"/>
  <c r="O161" i="17"/>
  <c r="L161" i="17"/>
  <c r="I174" i="17"/>
  <c r="P172" i="17"/>
  <c r="M173" i="17"/>
  <c r="Q173" i="17"/>
  <c r="L173" i="17"/>
  <c r="I173" i="17"/>
  <c r="M157" i="17"/>
  <c r="L157" i="17"/>
  <c r="O164" i="17"/>
  <c r="P164" i="17"/>
  <c r="J164" i="17"/>
  <c r="R158" i="17"/>
  <c r="S158" i="17"/>
  <c r="K158" i="17"/>
  <c r="N174" i="17"/>
  <c r="R174" i="17"/>
  <c r="K174" i="17"/>
  <c r="Q156" i="17"/>
  <c r="S156" i="17"/>
  <c r="J156" i="17"/>
  <c r="S172" i="17"/>
  <c r="R172" i="17"/>
  <c r="J172" i="17"/>
  <c r="S166" i="17"/>
  <c r="N166" i="17"/>
  <c r="K166" i="17"/>
  <c r="L167" i="17"/>
  <c r="M167" i="17"/>
  <c r="S173" i="17"/>
  <c r="R173" i="17"/>
  <c r="L163" i="17"/>
  <c r="Q163" i="17"/>
  <c r="S163" i="17"/>
  <c r="L151" i="17"/>
  <c r="O151" i="17"/>
  <c r="S157" i="17"/>
  <c r="K157" i="17"/>
  <c r="M161" i="17"/>
  <c r="Q161" i="17"/>
  <c r="N161" i="17"/>
  <c r="T129" i="8"/>
  <c r="BK55" i="2"/>
  <c r="BK51" i="2"/>
  <c r="BK43" i="2"/>
  <c r="BK39" i="2"/>
  <c r="BK35" i="2"/>
  <c r="BK27" i="2"/>
  <c r="BK23" i="2"/>
  <c r="BK19" i="2"/>
  <c r="T172" i="18"/>
  <c r="I154" i="18"/>
  <c r="P149" i="18"/>
  <c r="M154" i="17"/>
  <c r="AO13" i="3"/>
  <c r="AO11" i="3"/>
  <c r="H150" i="18"/>
  <c r="Q159" i="18"/>
  <c r="L167" i="18"/>
  <c r="O172" i="18"/>
  <c r="R167" i="18"/>
  <c r="F170" i="18"/>
  <c r="Q164" i="18"/>
  <c r="J168" i="17"/>
  <c r="H171" i="17"/>
  <c r="L170" i="18"/>
  <c r="S160" i="17"/>
  <c r="R159" i="17"/>
  <c r="I155" i="17"/>
  <c r="H154" i="17"/>
  <c r="H168" i="17"/>
  <c r="S171" i="17"/>
  <c r="G159" i="17"/>
  <c r="N169" i="17"/>
  <c r="K154" i="17"/>
  <c r="R160" i="17"/>
  <c r="K171" i="17"/>
  <c r="Q155" i="17"/>
  <c r="O169" i="17"/>
  <c r="I168" i="17"/>
  <c r="H160" i="17"/>
  <c r="M171" i="17"/>
  <c r="N159" i="17"/>
  <c r="L155" i="17"/>
  <c r="S169" i="17"/>
  <c r="T165" i="18"/>
  <c r="S158" i="18"/>
  <c r="T156" i="18"/>
  <c r="M161" i="18"/>
  <c r="J158" i="18"/>
  <c r="L166" i="18"/>
  <c r="M156" i="18"/>
  <c r="N166" i="18"/>
  <c r="H158" i="18"/>
  <c r="J165" i="18"/>
  <c r="H172" i="18"/>
  <c r="N156" i="18"/>
  <c r="O161" i="18"/>
  <c r="K159" i="18"/>
  <c r="F164" i="18"/>
  <c r="O171" i="18"/>
  <c r="R153" i="18"/>
  <c r="O165" i="18"/>
  <c r="I149" i="18"/>
  <c r="H156" i="18"/>
  <c r="S156" i="18"/>
  <c r="S154" i="18"/>
  <c r="P159" i="18"/>
  <c r="I171" i="18"/>
  <c r="T153" i="18"/>
  <c r="S154" i="17"/>
  <c r="J154" i="17"/>
  <c r="I154" i="17"/>
  <c r="O168" i="17"/>
  <c r="S168" i="17"/>
  <c r="L168" i="17"/>
  <c r="K160" i="17"/>
  <c r="P160" i="17"/>
  <c r="L160" i="17"/>
  <c r="N171" i="17"/>
  <c r="R171" i="17"/>
  <c r="P171" i="17"/>
  <c r="P159" i="17"/>
  <c r="O159" i="17"/>
  <c r="S159" i="17"/>
  <c r="K159" i="17"/>
  <c r="H155" i="17"/>
  <c r="S155" i="17"/>
  <c r="J155" i="17"/>
  <c r="K169" i="17"/>
  <c r="L169" i="17"/>
  <c r="P169" i="17"/>
  <c r="O151" i="18"/>
  <c r="M170" i="18"/>
  <c r="O157" i="18"/>
  <c r="L169" i="18"/>
  <c r="R154" i="17"/>
  <c r="L154" i="17"/>
  <c r="P154" i="17"/>
  <c r="R168" i="17"/>
  <c r="P168" i="17"/>
  <c r="Q168" i="17"/>
  <c r="Q160" i="17"/>
  <c r="I160" i="17"/>
  <c r="M160" i="17"/>
  <c r="G171" i="17"/>
  <c r="O171" i="17"/>
  <c r="I171" i="17"/>
  <c r="J159" i="17"/>
  <c r="M159" i="17"/>
  <c r="L159" i="17"/>
  <c r="M155" i="17"/>
  <c r="R155" i="17"/>
  <c r="P155" i="17"/>
  <c r="K155" i="17"/>
  <c r="Q169" i="17"/>
  <c r="H169" i="17"/>
  <c r="J169" i="17"/>
  <c r="N163" i="18"/>
  <c r="R152" i="18"/>
  <c r="O154" i="17"/>
  <c r="Q154" i="17"/>
  <c r="N154" i="17"/>
  <c r="K168" i="17"/>
  <c r="M168" i="17"/>
  <c r="N168" i="17"/>
  <c r="N160" i="17"/>
  <c r="O160" i="17"/>
  <c r="J160" i="17"/>
  <c r="Q171" i="17"/>
  <c r="L171" i="17"/>
  <c r="I159" i="17"/>
  <c r="H159" i="17"/>
  <c r="N155" i="17"/>
  <c r="O155" i="17"/>
  <c r="M169" i="17"/>
  <c r="R169" i="17"/>
  <c r="G169" i="17"/>
  <c r="J155" i="18"/>
  <c r="J151" i="18"/>
  <c r="P158" i="18"/>
  <c r="N158" i="18"/>
  <c r="R156" i="18"/>
  <c r="I156" i="18"/>
  <c r="O156" i="18"/>
  <c r="S161" i="18"/>
  <c r="J161" i="18"/>
  <c r="L161" i="18"/>
  <c r="T166" i="18"/>
  <c r="R166" i="18"/>
  <c r="M171" i="18"/>
  <c r="S171" i="18"/>
  <c r="J171" i="18"/>
  <c r="J162" i="18"/>
  <c r="K153" i="18"/>
  <c r="M153" i="18"/>
  <c r="F151" i="18"/>
  <c r="I158" i="18"/>
  <c r="O158" i="18"/>
  <c r="Q158" i="18"/>
  <c r="J156" i="18"/>
  <c r="L156" i="18"/>
  <c r="R161" i="18"/>
  <c r="I161" i="18"/>
  <c r="M152" i="18"/>
  <c r="F166" i="18"/>
  <c r="S166" i="18"/>
  <c r="J166" i="18"/>
  <c r="T157" i="18"/>
  <c r="H171" i="18"/>
  <c r="T171" i="18"/>
  <c r="R171" i="18"/>
  <c r="T162" i="18"/>
  <c r="F153" i="18"/>
  <c r="J153" i="18"/>
  <c r="P153" i="18"/>
  <c r="T158" i="18"/>
  <c r="K158" i="18"/>
  <c r="F161" i="18"/>
  <c r="N161" i="18"/>
  <c r="T161" i="18"/>
  <c r="I166" i="18"/>
  <c r="O166" i="18"/>
  <c r="M166" i="18"/>
  <c r="F171" i="18"/>
  <c r="L171" i="18"/>
  <c r="N171" i="18"/>
  <c r="O153" i="18"/>
  <c r="Q153" i="18"/>
  <c r="L153" i="18"/>
  <c r="M167" i="18"/>
  <c r="T151" i="18"/>
  <c r="F158" i="18"/>
  <c r="L158" i="18"/>
  <c r="R158" i="18"/>
  <c r="K149" i="18"/>
  <c r="J172" i="18"/>
  <c r="F156" i="18"/>
  <c r="Q156" i="18"/>
  <c r="P156" i="18"/>
  <c r="R170" i="18"/>
  <c r="N154" i="18"/>
  <c r="K161" i="18"/>
  <c r="Q161" i="18"/>
  <c r="L152" i="18"/>
  <c r="H166" i="18"/>
  <c r="P166" i="18"/>
  <c r="K166" i="18"/>
  <c r="J157" i="18"/>
  <c r="P164" i="18"/>
  <c r="Q171" i="18"/>
  <c r="P171" i="18"/>
  <c r="F169" i="18"/>
  <c r="S153" i="18"/>
  <c r="N153" i="18"/>
  <c r="R169" i="18"/>
  <c r="N160" i="18"/>
  <c r="H163" i="18"/>
  <c r="R168" i="18"/>
  <c r="P150" i="18"/>
  <c r="F155" i="18"/>
  <c r="I160" i="18"/>
  <c r="I163" i="18"/>
  <c r="M168" i="18"/>
  <c r="K150" i="18"/>
  <c r="T155" i="18"/>
  <c r="S160" i="18"/>
  <c r="S163" i="18"/>
  <c r="L168" i="18"/>
  <c r="Q150" i="18"/>
  <c r="O155" i="18"/>
  <c r="AF26" i="13"/>
  <c r="AF22" i="13"/>
  <c r="H160" i="18"/>
  <c r="J160" i="18"/>
  <c r="T160" i="18"/>
  <c r="O160" i="18"/>
  <c r="F163" i="18"/>
  <c r="T163" i="18"/>
  <c r="O163" i="18"/>
  <c r="J163" i="18"/>
  <c r="N168" i="18"/>
  <c r="I168" i="18"/>
  <c r="S168" i="18"/>
  <c r="I150" i="18"/>
  <c r="L150" i="18"/>
  <c r="R150" i="18"/>
  <c r="M150" i="18"/>
  <c r="Q155" i="18"/>
  <c r="P155" i="18"/>
  <c r="K155" i="18"/>
  <c r="F160" i="18"/>
  <c r="Q160" i="18"/>
  <c r="P160" i="18"/>
  <c r="K160" i="18"/>
  <c r="Q163" i="18"/>
  <c r="P163" i="18"/>
  <c r="K163" i="18"/>
  <c r="H168" i="18"/>
  <c r="J168" i="18"/>
  <c r="T168" i="18"/>
  <c r="O168" i="18"/>
  <c r="F150" i="18"/>
  <c r="S150" i="18"/>
  <c r="N150" i="18"/>
  <c r="M155" i="18"/>
  <c r="L155" i="18"/>
  <c r="R155" i="18"/>
  <c r="AF24" i="13"/>
  <c r="AF20" i="13"/>
  <c r="AF16" i="13"/>
  <c r="R160" i="18"/>
  <c r="M160" i="18"/>
  <c r="M163" i="18"/>
  <c r="L163" i="18"/>
  <c r="F168" i="18"/>
  <c r="Q168" i="18"/>
  <c r="P168" i="18"/>
  <c r="T150" i="18"/>
  <c r="O150" i="18"/>
  <c r="H155" i="18"/>
  <c r="I155" i="18"/>
  <c r="S155" i="18"/>
  <c r="AF18" i="13"/>
  <c r="D97" i="17"/>
  <c r="M169" i="18"/>
  <c r="F103" i="17"/>
  <c r="F123" i="17"/>
  <c r="K165" i="18"/>
  <c r="Q165" i="18"/>
  <c r="P165" i="18"/>
  <c r="O149" i="18"/>
  <c r="T149" i="18"/>
  <c r="J149" i="18"/>
  <c r="F172" i="18"/>
  <c r="Q172" i="18"/>
  <c r="P172" i="18"/>
  <c r="K172" i="18"/>
  <c r="T154" i="18"/>
  <c r="O154" i="18"/>
  <c r="J154" i="18"/>
  <c r="M159" i="18"/>
  <c r="L159" i="18"/>
  <c r="R159" i="18"/>
  <c r="R164" i="18"/>
  <c r="M164" i="18"/>
  <c r="L164" i="18"/>
  <c r="S169" i="18"/>
  <c r="N169" i="18"/>
  <c r="I169" i="18"/>
  <c r="F165" i="18"/>
  <c r="R165" i="18"/>
  <c r="M165" i="18"/>
  <c r="L165" i="18"/>
  <c r="S149" i="18"/>
  <c r="M149" i="18"/>
  <c r="N149" i="18"/>
  <c r="R172" i="18"/>
  <c r="M172" i="18"/>
  <c r="L172" i="18"/>
  <c r="H154" i="18"/>
  <c r="P154" i="18"/>
  <c r="K154" i="18"/>
  <c r="Q154" i="18"/>
  <c r="H159" i="18"/>
  <c r="I159" i="18"/>
  <c r="S159" i="18"/>
  <c r="N159" i="18"/>
  <c r="N164" i="18"/>
  <c r="I164" i="18"/>
  <c r="S164" i="18"/>
  <c r="O169" i="18"/>
  <c r="J169" i="18"/>
  <c r="T169" i="18"/>
  <c r="S165" i="18"/>
  <c r="N165" i="18"/>
  <c r="F149" i="18"/>
  <c r="L149" i="18"/>
  <c r="Q149" i="18"/>
  <c r="N172" i="18"/>
  <c r="I172" i="18"/>
  <c r="F154" i="18"/>
  <c r="L154" i="18"/>
  <c r="R154" i="18"/>
  <c r="F159" i="18"/>
  <c r="T159" i="18"/>
  <c r="O159" i="18"/>
  <c r="H164" i="18"/>
  <c r="J164" i="18"/>
  <c r="T164" i="18"/>
  <c r="K169" i="18"/>
  <c r="Q169" i="18"/>
  <c r="H167" i="18"/>
  <c r="I167" i="18"/>
  <c r="S167" i="18"/>
  <c r="N167" i="18"/>
  <c r="Q151" i="18"/>
  <c r="P151" i="18"/>
  <c r="K151" i="18"/>
  <c r="I170" i="18"/>
  <c r="S170" i="18"/>
  <c r="N170" i="18"/>
  <c r="N152" i="18"/>
  <c r="I152" i="18"/>
  <c r="S152" i="18"/>
  <c r="K157" i="18"/>
  <c r="Q157" i="18"/>
  <c r="P157" i="18"/>
  <c r="H162" i="18"/>
  <c r="P162" i="18"/>
  <c r="K162" i="18"/>
  <c r="Q162" i="18"/>
  <c r="I119" i="18"/>
  <c r="M119" i="18"/>
  <c r="N119" i="18"/>
  <c r="S119" i="18"/>
  <c r="Q119" i="18"/>
  <c r="R119" i="18"/>
  <c r="L119" i="18"/>
  <c r="F119" i="18"/>
  <c r="K119" i="18"/>
  <c r="P119" i="18"/>
  <c r="J119" i="18"/>
  <c r="O119" i="18"/>
  <c r="T119" i="18"/>
  <c r="F167" i="18"/>
  <c r="T167" i="18"/>
  <c r="O167" i="18"/>
  <c r="J167" i="18"/>
  <c r="M151" i="18"/>
  <c r="L151" i="18"/>
  <c r="R151" i="18"/>
  <c r="T170" i="18"/>
  <c r="O170" i="18"/>
  <c r="J170" i="18"/>
  <c r="H152" i="18"/>
  <c r="J152" i="18"/>
  <c r="T152" i="18"/>
  <c r="O152" i="18"/>
  <c r="F157" i="18"/>
  <c r="R157" i="18"/>
  <c r="M157" i="18"/>
  <c r="L157" i="18"/>
  <c r="F162" i="18"/>
  <c r="L162" i="18"/>
  <c r="R162" i="18"/>
  <c r="M162" i="18"/>
  <c r="Q167" i="18"/>
  <c r="P167" i="18"/>
  <c r="H151" i="18"/>
  <c r="I151" i="18"/>
  <c r="S151" i="18"/>
  <c r="H170" i="18"/>
  <c r="P170" i="18"/>
  <c r="K170" i="18"/>
  <c r="F152" i="18"/>
  <c r="Q152" i="18"/>
  <c r="P152" i="18"/>
  <c r="S157" i="18"/>
  <c r="N157" i="18"/>
  <c r="I162" i="18"/>
  <c r="S162" i="18"/>
  <c r="M43" i="18"/>
  <c r="Q43" i="18"/>
  <c r="J43" i="18"/>
  <c r="N43" i="18"/>
  <c r="R43" i="18"/>
  <c r="H43" i="18"/>
  <c r="K43" i="18"/>
  <c r="O43" i="18"/>
  <c r="S43" i="18"/>
  <c r="L43" i="18"/>
  <c r="P43" i="18"/>
  <c r="T43" i="18"/>
  <c r="I43" i="18"/>
  <c r="F43" i="18"/>
  <c r="H59" i="18"/>
  <c r="J59" i="18"/>
  <c r="N59" i="18"/>
  <c r="R59" i="18"/>
  <c r="K59" i="18"/>
  <c r="O59" i="18"/>
  <c r="S59" i="18"/>
  <c r="L59" i="18"/>
  <c r="P59" i="18"/>
  <c r="T59" i="18"/>
  <c r="M59" i="18"/>
  <c r="Q59" i="18"/>
  <c r="I59" i="18"/>
  <c r="F59" i="18"/>
  <c r="L34" i="18"/>
  <c r="P34" i="18"/>
  <c r="T34" i="18"/>
  <c r="H34" i="18"/>
  <c r="M34" i="18"/>
  <c r="Q34" i="18"/>
  <c r="J34" i="18"/>
  <c r="N34" i="18"/>
  <c r="R34" i="18"/>
  <c r="K34" i="18"/>
  <c r="O34" i="18"/>
  <c r="S34" i="18"/>
  <c r="F34" i="18"/>
  <c r="I34" i="18"/>
  <c r="H52" i="18"/>
  <c r="K52" i="18"/>
  <c r="O52" i="18"/>
  <c r="S52" i="18"/>
  <c r="L52" i="18"/>
  <c r="P52" i="18"/>
  <c r="T52" i="18"/>
  <c r="M52" i="18"/>
  <c r="Q52" i="18"/>
  <c r="I52" i="18"/>
  <c r="F52" i="18"/>
  <c r="J52" i="18"/>
  <c r="N52" i="18"/>
  <c r="R52" i="18"/>
  <c r="H35" i="18"/>
  <c r="M35" i="18"/>
  <c r="Q35" i="18"/>
  <c r="J35" i="18"/>
  <c r="N35" i="18"/>
  <c r="R35" i="18"/>
  <c r="K35" i="18"/>
  <c r="O35" i="18"/>
  <c r="S35" i="18"/>
  <c r="L35" i="18"/>
  <c r="P35" i="18"/>
  <c r="T35" i="18"/>
  <c r="I35" i="18"/>
  <c r="F35" i="18"/>
  <c r="L49" i="18"/>
  <c r="P49" i="18"/>
  <c r="T49" i="18"/>
  <c r="M49" i="18"/>
  <c r="Q49" i="18"/>
  <c r="I49" i="18"/>
  <c r="F49" i="18"/>
  <c r="J49" i="18"/>
  <c r="N49" i="18"/>
  <c r="R49" i="18"/>
  <c r="K49" i="18"/>
  <c r="O49" i="18"/>
  <c r="S49" i="18"/>
  <c r="J36" i="18"/>
  <c r="N36" i="18"/>
  <c r="R36" i="18"/>
  <c r="K36" i="18"/>
  <c r="O36" i="18"/>
  <c r="S36" i="18"/>
  <c r="L36" i="18"/>
  <c r="P36" i="18"/>
  <c r="T36" i="18"/>
  <c r="H36" i="18"/>
  <c r="M36" i="18"/>
  <c r="Q36" i="18"/>
  <c r="I36" i="18"/>
  <c r="F36" i="18"/>
  <c r="H50" i="18"/>
  <c r="M50" i="18"/>
  <c r="Q50" i="18"/>
  <c r="I50" i="18"/>
  <c r="F50" i="18"/>
  <c r="J50" i="18"/>
  <c r="N50" i="18"/>
  <c r="R50" i="18"/>
  <c r="K50" i="18"/>
  <c r="O50" i="18"/>
  <c r="S50" i="18"/>
  <c r="L50" i="18"/>
  <c r="P50" i="18"/>
  <c r="T50" i="18"/>
  <c r="I76" i="18"/>
  <c r="H76" i="18"/>
  <c r="J76" i="18"/>
  <c r="N76" i="18"/>
  <c r="R76" i="18"/>
  <c r="K76" i="18"/>
  <c r="O76" i="18"/>
  <c r="S76" i="18"/>
  <c r="L76" i="18"/>
  <c r="P76" i="18"/>
  <c r="T76" i="18"/>
  <c r="M76" i="18"/>
  <c r="Q76" i="18"/>
  <c r="F76" i="18"/>
  <c r="I81" i="18"/>
  <c r="H81" i="18"/>
  <c r="K81" i="18"/>
  <c r="O81" i="18"/>
  <c r="S81" i="18"/>
  <c r="L81" i="18"/>
  <c r="P81" i="18"/>
  <c r="T81" i="18"/>
  <c r="M81" i="18"/>
  <c r="Q81" i="18"/>
  <c r="F81" i="18"/>
  <c r="J81" i="18"/>
  <c r="N81" i="18"/>
  <c r="R81" i="18"/>
  <c r="I107" i="18"/>
  <c r="K107" i="18"/>
  <c r="O107" i="18"/>
  <c r="S107" i="18"/>
  <c r="L107" i="18"/>
  <c r="P107" i="18"/>
  <c r="T107" i="18"/>
  <c r="M107" i="18"/>
  <c r="Q107" i="18"/>
  <c r="J107" i="18"/>
  <c r="H107" i="18"/>
  <c r="N107" i="18"/>
  <c r="R107" i="18"/>
  <c r="F107" i="18"/>
  <c r="I100" i="18"/>
  <c r="L100" i="18"/>
  <c r="P100" i="18"/>
  <c r="T100" i="18"/>
  <c r="M100" i="18"/>
  <c r="Q100" i="18"/>
  <c r="J100" i="18"/>
  <c r="N100" i="18"/>
  <c r="R100" i="18"/>
  <c r="K100" i="18"/>
  <c r="O100" i="18"/>
  <c r="S100" i="18"/>
  <c r="H100" i="18"/>
  <c r="F100" i="18"/>
  <c r="I116" i="18"/>
  <c r="L116" i="18"/>
  <c r="P116" i="18"/>
  <c r="T116" i="18"/>
  <c r="M116" i="18"/>
  <c r="Q116" i="18"/>
  <c r="J116" i="18"/>
  <c r="N116" i="18"/>
  <c r="R116" i="18"/>
  <c r="H116" i="18"/>
  <c r="F116" i="18"/>
  <c r="K116" i="18"/>
  <c r="O116" i="18"/>
  <c r="S116" i="18"/>
  <c r="I105" i="18"/>
  <c r="M105" i="18"/>
  <c r="Q105" i="18"/>
  <c r="J105" i="18"/>
  <c r="N105" i="18"/>
  <c r="R105" i="18"/>
  <c r="K105" i="18"/>
  <c r="O105" i="18"/>
  <c r="S105" i="18"/>
  <c r="L105" i="18"/>
  <c r="P105" i="18"/>
  <c r="T105" i="18"/>
  <c r="F105" i="18"/>
  <c r="I98" i="18"/>
  <c r="J98" i="18"/>
  <c r="N98" i="18"/>
  <c r="R98" i="18"/>
  <c r="K98" i="18"/>
  <c r="O98" i="18"/>
  <c r="S98" i="18"/>
  <c r="L98" i="18"/>
  <c r="P98" i="18"/>
  <c r="T98" i="18"/>
  <c r="M98" i="18"/>
  <c r="Q98" i="18"/>
  <c r="H98" i="18"/>
  <c r="F98" i="18"/>
  <c r="I114" i="18"/>
  <c r="J114" i="18"/>
  <c r="N114" i="18"/>
  <c r="R114" i="18"/>
  <c r="H114" i="18"/>
  <c r="F114" i="18"/>
  <c r="K114" i="18"/>
  <c r="O114" i="18"/>
  <c r="S114" i="18"/>
  <c r="L114" i="18"/>
  <c r="P114" i="18"/>
  <c r="T114" i="18"/>
  <c r="M114" i="18"/>
  <c r="Q114" i="18"/>
  <c r="I121" i="18"/>
  <c r="J121" i="18"/>
  <c r="N121" i="18"/>
  <c r="R121" i="18"/>
  <c r="K121" i="18"/>
  <c r="O121" i="18"/>
  <c r="S121" i="18"/>
  <c r="L121" i="18"/>
  <c r="P121" i="18"/>
  <c r="T121" i="18"/>
  <c r="M121" i="18"/>
  <c r="Q121" i="18"/>
  <c r="F121" i="18"/>
  <c r="H121" i="18"/>
  <c r="I71" i="18"/>
  <c r="M71" i="18"/>
  <c r="Q71" i="18"/>
  <c r="F71" i="18"/>
  <c r="J71" i="18"/>
  <c r="N71" i="18"/>
  <c r="R71" i="18"/>
  <c r="K71" i="18"/>
  <c r="O71" i="18"/>
  <c r="S71" i="18"/>
  <c r="L71" i="18"/>
  <c r="P71" i="18"/>
  <c r="T71" i="18"/>
  <c r="I84" i="18"/>
  <c r="H84" i="18"/>
  <c r="J84" i="18"/>
  <c r="N84" i="18"/>
  <c r="R84" i="18"/>
  <c r="K84" i="18"/>
  <c r="O84" i="18"/>
  <c r="S84" i="18"/>
  <c r="L84" i="18"/>
  <c r="P84" i="18"/>
  <c r="T84" i="18"/>
  <c r="M84" i="18"/>
  <c r="Q84" i="18"/>
  <c r="F84" i="18"/>
  <c r="I86" i="18"/>
  <c r="H86" i="18"/>
  <c r="L86" i="18"/>
  <c r="P86" i="18"/>
  <c r="T86" i="18"/>
  <c r="M86" i="18"/>
  <c r="Q86" i="18"/>
  <c r="F86" i="18"/>
  <c r="J86" i="18"/>
  <c r="N86" i="18"/>
  <c r="R86" i="18"/>
  <c r="K86" i="18"/>
  <c r="O86" i="18"/>
  <c r="S86" i="18"/>
  <c r="I143" i="18"/>
  <c r="L143" i="18"/>
  <c r="P143" i="18"/>
  <c r="T143" i="18"/>
  <c r="M143" i="18"/>
  <c r="Q143" i="18"/>
  <c r="O143" i="18"/>
  <c r="J143" i="18"/>
  <c r="R143" i="18"/>
  <c r="K143" i="18"/>
  <c r="S143" i="18"/>
  <c r="F143" i="18"/>
  <c r="N143" i="18"/>
  <c r="I145" i="18"/>
  <c r="K145" i="18"/>
  <c r="O145" i="18"/>
  <c r="S145" i="18"/>
  <c r="F145" i="18"/>
  <c r="L145" i="18"/>
  <c r="P145" i="18"/>
  <c r="T145" i="18"/>
  <c r="M145" i="18"/>
  <c r="Q145" i="18"/>
  <c r="J145" i="18"/>
  <c r="N145" i="18"/>
  <c r="R145" i="18"/>
  <c r="H145" i="18"/>
  <c r="I79" i="18"/>
  <c r="M79" i="18"/>
  <c r="Q79" i="18"/>
  <c r="F79" i="18"/>
  <c r="J79" i="18"/>
  <c r="N79" i="18"/>
  <c r="R79" i="18"/>
  <c r="K79" i="18"/>
  <c r="O79" i="18"/>
  <c r="S79" i="18"/>
  <c r="L79" i="18"/>
  <c r="P79" i="18"/>
  <c r="T79" i="18"/>
  <c r="I85" i="18"/>
  <c r="H85" i="18"/>
  <c r="K85" i="18"/>
  <c r="O85" i="18"/>
  <c r="S85" i="18"/>
  <c r="L85" i="18"/>
  <c r="P85" i="18"/>
  <c r="T85" i="18"/>
  <c r="M85" i="18"/>
  <c r="Q85" i="18"/>
  <c r="F85" i="18"/>
  <c r="J85" i="18"/>
  <c r="N85" i="18"/>
  <c r="R85" i="18"/>
  <c r="I123" i="18"/>
  <c r="L123" i="18"/>
  <c r="P123" i="18"/>
  <c r="T123" i="18"/>
  <c r="M123" i="18"/>
  <c r="Q123" i="18"/>
  <c r="J123" i="18"/>
  <c r="N123" i="18"/>
  <c r="R123" i="18"/>
  <c r="K123" i="18"/>
  <c r="O123" i="18"/>
  <c r="S123" i="18"/>
  <c r="F123" i="18"/>
  <c r="I125" i="18"/>
  <c r="J125" i="18"/>
  <c r="N125" i="18"/>
  <c r="R125" i="18"/>
  <c r="K125" i="18"/>
  <c r="O125" i="18"/>
  <c r="S125" i="18"/>
  <c r="L125" i="18"/>
  <c r="P125" i="18"/>
  <c r="T125" i="18"/>
  <c r="M125" i="18"/>
  <c r="Q125" i="18"/>
  <c r="F125" i="18"/>
  <c r="H125" i="18"/>
  <c r="J47" i="18"/>
  <c r="N47" i="18"/>
  <c r="R47" i="18"/>
  <c r="K47" i="18"/>
  <c r="O47" i="18"/>
  <c r="S47" i="18"/>
  <c r="H47" i="18"/>
  <c r="P47" i="18"/>
  <c r="Q47" i="18"/>
  <c r="L47" i="18"/>
  <c r="T47" i="18"/>
  <c r="M47" i="18"/>
  <c r="I47" i="18"/>
  <c r="F47" i="18"/>
  <c r="H40" i="18"/>
  <c r="J40" i="18"/>
  <c r="N40" i="18"/>
  <c r="R40" i="18"/>
  <c r="K40" i="18"/>
  <c r="O40" i="18"/>
  <c r="S40" i="18"/>
  <c r="L40" i="18"/>
  <c r="P40" i="18"/>
  <c r="T40" i="18"/>
  <c r="M40" i="18"/>
  <c r="Q40" i="18"/>
  <c r="I40" i="18"/>
  <c r="F40" i="18"/>
  <c r="H56" i="18"/>
  <c r="K56" i="18"/>
  <c r="O56" i="18"/>
  <c r="S56" i="18"/>
  <c r="L56" i="18"/>
  <c r="P56" i="18"/>
  <c r="T56" i="18"/>
  <c r="M56" i="18"/>
  <c r="Q56" i="18"/>
  <c r="I56" i="18"/>
  <c r="F56" i="18"/>
  <c r="J56" i="18"/>
  <c r="N56" i="18"/>
  <c r="R56" i="18"/>
  <c r="K37" i="18"/>
  <c r="O37" i="18"/>
  <c r="S37" i="18"/>
  <c r="L37" i="18"/>
  <c r="P37" i="18"/>
  <c r="T37" i="18"/>
  <c r="M37" i="18"/>
  <c r="Q37" i="18"/>
  <c r="J37" i="18"/>
  <c r="N37" i="18"/>
  <c r="R37" i="18"/>
  <c r="I37" i="18"/>
  <c r="F37" i="18"/>
  <c r="L53" i="18"/>
  <c r="P53" i="18"/>
  <c r="T53" i="18"/>
  <c r="M53" i="18"/>
  <c r="Q53" i="18"/>
  <c r="I53" i="18"/>
  <c r="F53" i="18"/>
  <c r="J53" i="18"/>
  <c r="N53" i="18"/>
  <c r="R53" i="18"/>
  <c r="K53" i="18"/>
  <c r="O53" i="18"/>
  <c r="S53" i="18"/>
  <c r="L38" i="18"/>
  <c r="P38" i="18"/>
  <c r="T38" i="18"/>
  <c r="M38" i="18"/>
  <c r="Q38" i="18"/>
  <c r="H38" i="18"/>
  <c r="J38" i="18"/>
  <c r="N38" i="18"/>
  <c r="R38" i="18"/>
  <c r="K38" i="18"/>
  <c r="O38" i="18"/>
  <c r="S38" i="18"/>
  <c r="I38" i="18"/>
  <c r="F38" i="18"/>
  <c r="H54" i="18"/>
  <c r="M54" i="18"/>
  <c r="Q54" i="18"/>
  <c r="I54" i="18"/>
  <c r="F54" i="18"/>
  <c r="J54" i="18"/>
  <c r="N54" i="18"/>
  <c r="R54" i="18"/>
  <c r="K54" i="18"/>
  <c r="O54" i="18"/>
  <c r="S54" i="18"/>
  <c r="L54" i="18"/>
  <c r="P54" i="18"/>
  <c r="T54" i="18"/>
  <c r="I75" i="18"/>
  <c r="M75" i="18"/>
  <c r="Q75" i="18"/>
  <c r="F75" i="18"/>
  <c r="J75" i="18"/>
  <c r="N75" i="18"/>
  <c r="R75" i="18"/>
  <c r="K75" i="18"/>
  <c r="O75" i="18"/>
  <c r="S75" i="18"/>
  <c r="L75" i="18"/>
  <c r="P75" i="18"/>
  <c r="T75" i="18"/>
  <c r="I65" i="18"/>
  <c r="H65" i="18"/>
  <c r="K65" i="18"/>
  <c r="O65" i="18"/>
  <c r="S65" i="18"/>
  <c r="L65" i="18"/>
  <c r="P65" i="18"/>
  <c r="T65" i="18"/>
  <c r="M65" i="18"/>
  <c r="Q65" i="18"/>
  <c r="F65" i="18"/>
  <c r="J65" i="18"/>
  <c r="N65" i="18"/>
  <c r="R65" i="18"/>
  <c r="I95" i="18"/>
  <c r="K95" i="18"/>
  <c r="O95" i="18"/>
  <c r="S95" i="18"/>
  <c r="L95" i="18"/>
  <c r="P95" i="18"/>
  <c r="T95" i="18"/>
  <c r="M95" i="18"/>
  <c r="Q95" i="18"/>
  <c r="J95" i="18"/>
  <c r="N95" i="18"/>
  <c r="R95" i="18"/>
  <c r="H95" i="18"/>
  <c r="F95" i="18"/>
  <c r="I111" i="18"/>
  <c r="K111" i="18"/>
  <c r="O111" i="18"/>
  <c r="S111" i="18"/>
  <c r="N111" i="18"/>
  <c r="T111" i="18"/>
  <c r="J111" i="18"/>
  <c r="P111" i="18"/>
  <c r="L111" i="18"/>
  <c r="Q111" i="18"/>
  <c r="H111" i="18"/>
  <c r="M111" i="18"/>
  <c r="R111" i="18"/>
  <c r="F111" i="18"/>
  <c r="I104" i="18"/>
  <c r="L104" i="18"/>
  <c r="P104" i="18"/>
  <c r="T104" i="18"/>
  <c r="M104" i="18"/>
  <c r="Q104" i="18"/>
  <c r="J104" i="18"/>
  <c r="N104" i="18"/>
  <c r="R104" i="18"/>
  <c r="K104" i="18"/>
  <c r="O104" i="18"/>
  <c r="S104" i="18"/>
  <c r="F104" i="18"/>
  <c r="H104" i="18"/>
  <c r="I93" i="18"/>
  <c r="Q93" i="18"/>
  <c r="M93" i="18"/>
  <c r="T93" i="18"/>
  <c r="P93" i="18"/>
  <c r="L93" i="18"/>
  <c r="F93" i="18"/>
  <c r="S93" i="18"/>
  <c r="O93" i="18"/>
  <c r="K93" i="18"/>
  <c r="R93" i="18"/>
  <c r="N93" i="18"/>
  <c r="J93" i="18"/>
  <c r="I109" i="18"/>
  <c r="M109" i="18"/>
  <c r="Q109" i="18"/>
  <c r="J109" i="18"/>
  <c r="K109" i="18"/>
  <c r="O109" i="18"/>
  <c r="S109" i="18"/>
  <c r="N109" i="18"/>
  <c r="P109" i="18"/>
  <c r="F109" i="18"/>
  <c r="R109" i="18"/>
  <c r="L109" i="18"/>
  <c r="T109" i="18"/>
  <c r="I102" i="18"/>
  <c r="J102" i="18"/>
  <c r="N102" i="18"/>
  <c r="R102" i="18"/>
  <c r="K102" i="18"/>
  <c r="O102" i="18"/>
  <c r="S102" i="18"/>
  <c r="L102" i="18"/>
  <c r="P102" i="18"/>
  <c r="T102" i="18"/>
  <c r="M102" i="18"/>
  <c r="Q102" i="18"/>
  <c r="F102" i="18"/>
  <c r="H102" i="18"/>
  <c r="I138" i="18"/>
  <c r="K138" i="18"/>
  <c r="O138" i="18"/>
  <c r="S138" i="18"/>
  <c r="L138" i="18"/>
  <c r="P138" i="18"/>
  <c r="T138" i="18"/>
  <c r="M138" i="18"/>
  <c r="Q138" i="18"/>
  <c r="J138" i="18"/>
  <c r="N138" i="18"/>
  <c r="R138" i="18"/>
  <c r="F138" i="18"/>
  <c r="H138" i="18"/>
  <c r="I136" i="18"/>
  <c r="M136" i="18"/>
  <c r="Q136" i="18"/>
  <c r="J136" i="18"/>
  <c r="N136" i="18"/>
  <c r="R136" i="18"/>
  <c r="K136" i="18"/>
  <c r="O136" i="18"/>
  <c r="S136" i="18"/>
  <c r="L136" i="18"/>
  <c r="P136" i="18"/>
  <c r="T136" i="18"/>
  <c r="F136" i="18"/>
  <c r="H136" i="18"/>
  <c r="I88" i="18"/>
  <c r="H88" i="18"/>
  <c r="J88" i="18"/>
  <c r="N88" i="18"/>
  <c r="R88" i="18"/>
  <c r="K88" i="18"/>
  <c r="O88" i="18"/>
  <c r="S88" i="18"/>
  <c r="L88" i="18"/>
  <c r="P88" i="18"/>
  <c r="T88" i="18"/>
  <c r="M88" i="18"/>
  <c r="Q88" i="18"/>
  <c r="F88" i="18"/>
  <c r="I90" i="18"/>
  <c r="H90" i="18"/>
  <c r="L90" i="18"/>
  <c r="P90" i="18"/>
  <c r="T90" i="18"/>
  <c r="M90" i="18"/>
  <c r="Q90" i="18"/>
  <c r="F90" i="18"/>
  <c r="J90" i="18"/>
  <c r="N90" i="18"/>
  <c r="R90" i="18"/>
  <c r="K90" i="18"/>
  <c r="O90" i="18"/>
  <c r="S90" i="18"/>
  <c r="I134" i="18"/>
  <c r="K134" i="18"/>
  <c r="O134" i="18"/>
  <c r="S134" i="18"/>
  <c r="L134" i="18"/>
  <c r="P134" i="18"/>
  <c r="T134" i="18"/>
  <c r="M134" i="18"/>
  <c r="Q134" i="18"/>
  <c r="J134" i="18"/>
  <c r="N134" i="18"/>
  <c r="R134" i="18"/>
  <c r="F134" i="18"/>
  <c r="H134" i="18"/>
  <c r="I132" i="18"/>
  <c r="M132" i="18"/>
  <c r="Q132" i="18"/>
  <c r="J132" i="18"/>
  <c r="N132" i="18"/>
  <c r="R132" i="18"/>
  <c r="K132" i="18"/>
  <c r="O132" i="18"/>
  <c r="S132" i="18"/>
  <c r="L132" i="18"/>
  <c r="P132" i="18"/>
  <c r="T132" i="18"/>
  <c r="F132" i="18"/>
  <c r="H132" i="18"/>
  <c r="I68" i="18"/>
  <c r="H68" i="18"/>
  <c r="J68" i="18"/>
  <c r="N68" i="18"/>
  <c r="R68" i="18"/>
  <c r="K68" i="18"/>
  <c r="O68" i="18"/>
  <c r="S68" i="18"/>
  <c r="L68" i="18"/>
  <c r="P68" i="18"/>
  <c r="T68" i="18"/>
  <c r="M68" i="18"/>
  <c r="Q68" i="18"/>
  <c r="F68" i="18"/>
  <c r="I70" i="18"/>
  <c r="H70" i="18"/>
  <c r="L70" i="18"/>
  <c r="P70" i="18"/>
  <c r="T70" i="18"/>
  <c r="M70" i="18"/>
  <c r="Q70" i="18"/>
  <c r="F70" i="18"/>
  <c r="J70" i="18"/>
  <c r="N70" i="18"/>
  <c r="R70" i="18"/>
  <c r="K70" i="18"/>
  <c r="O70" i="18"/>
  <c r="S70" i="18"/>
  <c r="I127" i="18"/>
  <c r="L127" i="18"/>
  <c r="P127" i="18"/>
  <c r="T127" i="18"/>
  <c r="M127" i="18"/>
  <c r="Q127" i="18"/>
  <c r="J127" i="18"/>
  <c r="N127" i="18"/>
  <c r="R127" i="18"/>
  <c r="K127" i="18"/>
  <c r="O127" i="18"/>
  <c r="S127" i="18"/>
  <c r="F127" i="18"/>
  <c r="I129" i="18"/>
  <c r="J129" i="18"/>
  <c r="N129" i="18"/>
  <c r="R129" i="18"/>
  <c r="K129" i="18"/>
  <c r="O129" i="18"/>
  <c r="S129" i="18"/>
  <c r="L129" i="18"/>
  <c r="P129" i="18"/>
  <c r="T129" i="18"/>
  <c r="M129" i="18"/>
  <c r="Q129" i="18"/>
  <c r="F129" i="18"/>
  <c r="H129" i="18"/>
  <c r="Q63" i="18"/>
  <c r="L63" i="18"/>
  <c r="I63" i="18"/>
  <c r="F63" i="18"/>
  <c r="T63" i="18"/>
  <c r="P63" i="18"/>
  <c r="K63" i="18"/>
  <c r="S63" i="18"/>
  <c r="O63" i="18"/>
  <c r="N63" i="18"/>
  <c r="R63" i="18"/>
  <c r="M63" i="18"/>
  <c r="J63" i="18"/>
  <c r="I69" i="18"/>
  <c r="H69" i="18"/>
  <c r="K69" i="18"/>
  <c r="O69" i="18"/>
  <c r="S69" i="18"/>
  <c r="L69" i="18"/>
  <c r="P69" i="18"/>
  <c r="T69" i="18"/>
  <c r="M69" i="18"/>
  <c r="Q69" i="18"/>
  <c r="F69" i="18"/>
  <c r="J69" i="18"/>
  <c r="N69" i="18"/>
  <c r="R69" i="18"/>
  <c r="I142" i="18"/>
  <c r="K142" i="18"/>
  <c r="O142" i="18"/>
  <c r="S142" i="18"/>
  <c r="L142" i="18"/>
  <c r="P142" i="18"/>
  <c r="T142" i="18"/>
  <c r="M142" i="18"/>
  <c r="Q142" i="18"/>
  <c r="R142" i="18"/>
  <c r="J142" i="18"/>
  <c r="N142" i="18"/>
  <c r="F142" i="18"/>
  <c r="H142" i="18"/>
  <c r="I140" i="18"/>
  <c r="M140" i="18"/>
  <c r="Q140" i="18"/>
  <c r="J140" i="18"/>
  <c r="N140" i="18"/>
  <c r="R140" i="18"/>
  <c r="K140" i="18"/>
  <c r="O140" i="18"/>
  <c r="S140" i="18"/>
  <c r="L140" i="18"/>
  <c r="P140" i="18"/>
  <c r="T140" i="18"/>
  <c r="F140" i="18"/>
  <c r="H140" i="18"/>
  <c r="I135" i="18"/>
  <c r="L135" i="18"/>
  <c r="P135" i="18"/>
  <c r="T135" i="18"/>
  <c r="M135" i="18"/>
  <c r="Q135" i="18"/>
  <c r="J135" i="18"/>
  <c r="N135" i="18"/>
  <c r="R135" i="18"/>
  <c r="K135" i="18"/>
  <c r="O135" i="18"/>
  <c r="S135" i="18"/>
  <c r="F135" i="18"/>
  <c r="R33" i="18"/>
  <c r="N33" i="18"/>
  <c r="Q33" i="18"/>
  <c r="M33" i="18"/>
  <c r="J33" i="18"/>
  <c r="I33" i="18"/>
  <c r="F33" i="18"/>
  <c r="T33" i="18"/>
  <c r="P33" i="18"/>
  <c r="L33" i="18"/>
  <c r="S33" i="18"/>
  <c r="O33" i="18"/>
  <c r="K33" i="18"/>
  <c r="H51" i="18"/>
  <c r="J51" i="18"/>
  <c r="N51" i="18"/>
  <c r="R51" i="18"/>
  <c r="K51" i="18"/>
  <c r="O51" i="18"/>
  <c r="S51" i="18"/>
  <c r="L51" i="18"/>
  <c r="P51" i="18"/>
  <c r="T51" i="18"/>
  <c r="M51" i="18"/>
  <c r="Q51" i="18"/>
  <c r="I51" i="18"/>
  <c r="F51" i="18"/>
  <c r="J44" i="18"/>
  <c r="N44" i="18"/>
  <c r="R44" i="18"/>
  <c r="H44" i="18"/>
  <c r="K44" i="18"/>
  <c r="O44" i="18"/>
  <c r="S44" i="18"/>
  <c r="L44" i="18"/>
  <c r="P44" i="18"/>
  <c r="T44" i="18"/>
  <c r="M44" i="18"/>
  <c r="Q44" i="18"/>
  <c r="I44" i="18"/>
  <c r="F44" i="18"/>
  <c r="H60" i="18"/>
  <c r="K60" i="18"/>
  <c r="O60" i="18"/>
  <c r="S60" i="18"/>
  <c r="L60" i="18"/>
  <c r="P60" i="18"/>
  <c r="T60" i="18"/>
  <c r="M60" i="18"/>
  <c r="Q60" i="18"/>
  <c r="I60" i="18"/>
  <c r="F60" i="18"/>
  <c r="J60" i="18"/>
  <c r="N60" i="18"/>
  <c r="R60" i="18"/>
  <c r="K41" i="18"/>
  <c r="O41" i="18"/>
  <c r="S41" i="18"/>
  <c r="L41" i="18"/>
  <c r="P41" i="18"/>
  <c r="T41" i="18"/>
  <c r="M41" i="18"/>
  <c r="Q41" i="18"/>
  <c r="J41" i="18"/>
  <c r="N41" i="18"/>
  <c r="R41" i="18"/>
  <c r="I41" i="18"/>
  <c r="F41" i="18"/>
  <c r="L57" i="18"/>
  <c r="P57" i="18"/>
  <c r="T57" i="18"/>
  <c r="M57" i="18"/>
  <c r="Q57" i="18"/>
  <c r="I57" i="18"/>
  <c r="F57" i="18"/>
  <c r="J57" i="18"/>
  <c r="N57" i="18"/>
  <c r="R57" i="18"/>
  <c r="K57" i="18"/>
  <c r="O57" i="18"/>
  <c r="S57" i="18"/>
  <c r="L42" i="18"/>
  <c r="P42" i="18"/>
  <c r="T42" i="18"/>
  <c r="M42" i="18"/>
  <c r="Q42" i="18"/>
  <c r="J42" i="18"/>
  <c r="N42" i="18"/>
  <c r="R42" i="18"/>
  <c r="H42" i="18"/>
  <c r="K42" i="18"/>
  <c r="O42" i="18"/>
  <c r="S42" i="18"/>
  <c r="I42" i="18"/>
  <c r="F42" i="18"/>
  <c r="H58" i="18"/>
  <c r="M58" i="18"/>
  <c r="Q58" i="18"/>
  <c r="I58" i="18"/>
  <c r="F58" i="18"/>
  <c r="J58" i="18"/>
  <c r="N58" i="18"/>
  <c r="R58" i="18"/>
  <c r="K58" i="18"/>
  <c r="O58" i="18"/>
  <c r="S58" i="18"/>
  <c r="L58" i="18"/>
  <c r="P58" i="18"/>
  <c r="T58" i="18"/>
  <c r="I78" i="18"/>
  <c r="H78" i="18"/>
  <c r="L78" i="18"/>
  <c r="P78" i="18"/>
  <c r="T78" i="18"/>
  <c r="M78" i="18"/>
  <c r="Q78" i="18"/>
  <c r="F78" i="18"/>
  <c r="J78" i="18"/>
  <c r="N78" i="18"/>
  <c r="R78" i="18"/>
  <c r="K78" i="18"/>
  <c r="O78" i="18"/>
  <c r="S78" i="18"/>
  <c r="I99" i="18"/>
  <c r="K99" i="18"/>
  <c r="O99" i="18"/>
  <c r="S99" i="18"/>
  <c r="L99" i="18"/>
  <c r="P99" i="18"/>
  <c r="T99" i="18"/>
  <c r="M99" i="18"/>
  <c r="Q99" i="18"/>
  <c r="J99" i="18"/>
  <c r="N99" i="18"/>
  <c r="R99" i="18"/>
  <c r="H99" i="18"/>
  <c r="F99" i="18"/>
  <c r="I115" i="18"/>
  <c r="K115" i="18"/>
  <c r="O115" i="18"/>
  <c r="S115" i="18"/>
  <c r="L115" i="18"/>
  <c r="P115" i="18"/>
  <c r="T115" i="18"/>
  <c r="M115" i="18"/>
  <c r="Q115" i="18"/>
  <c r="J115" i="18"/>
  <c r="N115" i="18"/>
  <c r="R115" i="18"/>
  <c r="H115" i="18"/>
  <c r="F115" i="18"/>
  <c r="I108" i="18"/>
  <c r="L108" i="18"/>
  <c r="P108" i="18"/>
  <c r="T108" i="18"/>
  <c r="M108" i="18"/>
  <c r="Q108" i="18"/>
  <c r="J108" i="18"/>
  <c r="N108" i="18"/>
  <c r="R108" i="18"/>
  <c r="K108" i="18"/>
  <c r="H108" i="18"/>
  <c r="O108" i="18"/>
  <c r="S108" i="18"/>
  <c r="F108" i="18"/>
  <c r="I97" i="18"/>
  <c r="M97" i="18"/>
  <c r="Q97" i="18"/>
  <c r="J97" i="18"/>
  <c r="N97" i="18"/>
  <c r="R97" i="18"/>
  <c r="K97" i="18"/>
  <c r="O97" i="18"/>
  <c r="S97" i="18"/>
  <c r="L97" i="18"/>
  <c r="P97" i="18"/>
  <c r="T97" i="18"/>
  <c r="F97" i="18"/>
  <c r="I113" i="18"/>
  <c r="M113" i="18"/>
  <c r="Q113" i="18"/>
  <c r="J113" i="18"/>
  <c r="N113" i="18"/>
  <c r="R113" i="18"/>
  <c r="F113" i="18"/>
  <c r="K113" i="18"/>
  <c r="O113" i="18"/>
  <c r="S113" i="18"/>
  <c r="L113" i="18"/>
  <c r="P113" i="18"/>
  <c r="T113" i="18"/>
  <c r="I106" i="18"/>
  <c r="J106" i="18"/>
  <c r="N106" i="18"/>
  <c r="R106" i="18"/>
  <c r="K106" i="18"/>
  <c r="O106" i="18"/>
  <c r="S106" i="18"/>
  <c r="L106" i="18"/>
  <c r="P106" i="18"/>
  <c r="T106" i="18"/>
  <c r="M106" i="18"/>
  <c r="Q106" i="18"/>
  <c r="F106" i="18"/>
  <c r="H106" i="18"/>
  <c r="I122" i="18"/>
  <c r="K122" i="18"/>
  <c r="O122" i="18"/>
  <c r="S122" i="18"/>
  <c r="L122" i="18"/>
  <c r="P122" i="18"/>
  <c r="T122" i="18"/>
  <c r="M122" i="18"/>
  <c r="Q122" i="18"/>
  <c r="J122" i="18"/>
  <c r="N122" i="18"/>
  <c r="R122" i="18"/>
  <c r="F122" i="18"/>
  <c r="H122" i="18"/>
  <c r="I120" i="18"/>
  <c r="M120" i="18"/>
  <c r="Q120" i="18"/>
  <c r="J120" i="18"/>
  <c r="N120" i="18"/>
  <c r="R120" i="18"/>
  <c r="K120" i="18"/>
  <c r="O120" i="18"/>
  <c r="S120" i="18"/>
  <c r="L120" i="18"/>
  <c r="P120" i="18"/>
  <c r="T120" i="18"/>
  <c r="F120" i="18"/>
  <c r="H120" i="18"/>
  <c r="I72" i="18"/>
  <c r="H72" i="18"/>
  <c r="J72" i="18"/>
  <c r="N72" i="18"/>
  <c r="R72" i="18"/>
  <c r="K72" i="18"/>
  <c r="O72" i="18"/>
  <c r="S72" i="18"/>
  <c r="L72" i="18"/>
  <c r="P72" i="18"/>
  <c r="T72" i="18"/>
  <c r="M72" i="18"/>
  <c r="Q72" i="18"/>
  <c r="F72" i="18"/>
  <c r="I74" i="18"/>
  <c r="H74" i="18"/>
  <c r="L74" i="18"/>
  <c r="P74" i="18"/>
  <c r="T74" i="18"/>
  <c r="M74" i="18"/>
  <c r="Q74" i="18"/>
  <c r="F74" i="18"/>
  <c r="J74" i="18"/>
  <c r="N74" i="18"/>
  <c r="R74" i="18"/>
  <c r="K74" i="18"/>
  <c r="O74" i="18"/>
  <c r="S74" i="18"/>
  <c r="I83" i="18"/>
  <c r="M83" i="18"/>
  <c r="Q83" i="18"/>
  <c r="F83" i="18"/>
  <c r="J83" i="18"/>
  <c r="N83" i="18"/>
  <c r="R83" i="18"/>
  <c r="K83" i="18"/>
  <c r="O83" i="18"/>
  <c r="S83" i="18"/>
  <c r="L83" i="18"/>
  <c r="P83" i="18"/>
  <c r="T83" i="18"/>
  <c r="I89" i="18"/>
  <c r="H89" i="18"/>
  <c r="K89" i="18"/>
  <c r="O89" i="18"/>
  <c r="S89" i="18"/>
  <c r="L89" i="18"/>
  <c r="P89" i="18"/>
  <c r="T89" i="18"/>
  <c r="M89" i="18"/>
  <c r="Q89" i="18"/>
  <c r="F89" i="18"/>
  <c r="J89" i="18"/>
  <c r="N89" i="18"/>
  <c r="R89" i="18"/>
  <c r="I146" i="18"/>
  <c r="L146" i="18"/>
  <c r="P146" i="18"/>
  <c r="T146" i="18"/>
  <c r="M146" i="18"/>
  <c r="Q146" i="18"/>
  <c r="J146" i="18"/>
  <c r="N146" i="18"/>
  <c r="R146" i="18"/>
  <c r="K146" i="18"/>
  <c r="O146" i="18"/>
  <c r="S146" i="18"/>
  <c r="F146" i="18"/>
  <c r="H146" i="18"/>
  <c r="I144" i="18"/>
  <c r="J144" i="18"/>
  <c r="N144" i="18"/>
  <c r="R144" i="18"/>
  <c r="L144" i="18"/>
  <c r="Q144" i="18"/>
  <c r="M144" i="18"/>
  <c r="S144" i="18"/>
  <c r="F144" i="18"/>
  <c r="O144" i="18"/>
  <c r="T144" i="18"/>
  <c r="K144" i="18"/>
  <c r="P144" i="18"/>
  <c r="H144" i="18"/>
  <c r="I80" i="18"/>
  <c r="H80" i="18"/>
  <c r="J80" i="18"/>
  <c r="N80" i="18"/>
  <c r="R80" i="18"/>
  <c r="K80" i="18"/>
  <c r="O80" i="18"/>
  <c r="S80" i="18"/>
  <c r="L80" i="18"/>
  <c r="P80" i="18"/>
  <c r="T80" i="18"/>
  <c r="M80" i="18"/>
  <c r="Q80" i="18"/>
  <c r="F80" i="18"/>
  <c r="I82" i="18"/>
  <c r="H82" i="18"/>
  <c r="L82" i="18"/>
  <c r="P82" i="18"/>
  <c r="T82" i="18"/>
  <c r="M82" i="18"/>
  <c r="Q82" i="18"/>
  <c r="F82" i="18"/>
  <c r="J82" i="18"/>
  <c r="N82" i="18"/>
  <c r="R82" i="18"/>
  <c r="K82" i="18"/>
  <c r="O82" i="18"/>
  <c r="S82" i="18"/>
  <c r="I126" i="18"/>
  <c r="K126" i="18"/>
  <c r="O126" i="18"/>
  <c r="S126" i="18"/>
  <c r="L126" i="18"/>
  <c r="P126" i="18"/>
  <c r="T126" i="18"/>
  <c r="M126" i="18"/>
  <c r="Q126" i="18"/>
  <c r="J126" i="18"/>
  <c r="N126" i="18"/>
  <c r="R126" i="18"/>
  <c r="F126" i="18"/>
  <c r="H126" i="18"/>
  <c r="I124" i="18"/>
  <c r="M124" i="18"/>
  <c r="Q124" i="18"/>
  <c r="J124" i="18"/>
  <c r="N124" i="18"/>
  <c r="R124" i="18"/>
  <c r="K124" i="18"/>
  <c r="O124" i="18"/>
  <c r="S124" i="18"/>
  <c r="L124" i="18"/>
  <c r="P124" i="18"/>
  <c r="T124" i="18"/>
  <c r="F124" i="18"/>
  <c r="H124" i="18"/>
  <c r="M39" i="18"/>
  <c r="Q39" i="18"/>
  <c r="H39" i="18"/>
  <c r="J39" i="18"/>
  <c r="N39" i="18"/>
  <c r="R39" i="18"/>
  <c r="K39" i="18"/>
  <c r="O39" i="18"/>
  <c r="S39" i="18"/>
  <c r="L39" i="18"/>
  <c r="P39" i="18"/>
  <c r="T39" i="18"/>
  <c r="I39" i="18"/>
  <c r="F39" i="18"/>
  <c r="H55" i="18"/>
  <c r="J55" i="18"/>
  <c r="N55" i="18"/>
  <c r="R55" i="18"/>
  <c r="K55" i="18"/>
  <c r="O55" i="18"/>
  <c r="S55" i="18"/>
  <c r="L55" i="18"/>
  <c r="P55" i="18"/>
  <c r="T55" i="18"/>
  <c r="M55" i="18"/>
  <c r="Q55" i="18"/>
  <c r="I55" i="18"/>
  <c r="F55" i="18"/>
  <c r="H48" i="18"/>
  <c r="K48" i="18"/>
  <c r="O48" i="18"/>
  <c r="S48" i="18"/>
  <c r="L48" i="18"/>
  <c r="P48" i="18"/>
  <c r="T48" i="18"/>
  <c r="M48" i="18"/>
  <c r="Q48" i="18"/>
  <c r="I48" i="18"/>
  <c r="F48" i="18"/>
  <c r="J48" i="18"/>
  <c r="N48" i="18"/>
  <c r="R48" i="18"/>
  <c r="K45" i="18"/>
  <c r="O45" i="18"/>
  <c r="S45" i="18"/>
  <c r="L45" i="18"/>
  <c r="P45" i="18"/>
  <c r="T45" i="18"/>
  <c r="M45" i="18"/>
  <c r="Q45" i="18"/>
  <c r="J45" i="18"/>
  <c r="N45" i="18"/>
  <c r="R45" i="18"/>
  <c r="I45" i="18"/>
  <c r="F45" i="18"/>
  <c r="H46" i="18"/>
  <c r="L46" i="18"/>
  <c r="P46" i="18"/>
  <c r="M46" i="18"/>
  <c r="Q46" i="18"/>
  <c r="J46" i="18"/>
  <c r="N46" i="18"/>
  <c r="R46" i="18"/>
  <c r="S46" i="18"/>
  <c r="I46" i="18"/>
  <c r="F46" i="18"/>
  <c r="T46" i="18"/>
  <c r="K46" i="18"/>
  <c r="O46" i="18"/>
  <c r="I103" i="18"/>
  <c r="K103" i="18"/>
  <c r="O103" i="18"/>
  <c r="S103" i="18"/>
  <c r="L103" i="18"/>
  <c r="P103" i="18"/>
  <c r="T103" i="18"/>
  <c r="M103" i="18"/>
  <c r="Q103" i="18"/>
  <c r="J103" i="18"/>
  <c r="N103" i="18"/>
  <c r="R103" i="18"/>
  <c r="H103" i="18"/>
  <c r="F103" i="18"/>
  <c r="I96" i="18"/>
  <c r="L96" i="18"/>
  <c r="P96" i="18"/>
  <c r="T96" i="18"/>
  <c r="M96" i="18"/>
  <c r="Q96" i="18"/>
  <c r="J96" i="18"/>
  <c r="N96" i="18"/>
  <c r="R96" i="18"/>
  <c r="K96" i="18"/>
  <c r="O96" i="18"/>
  <c r="S96" i="18"/>
  <c r="F96" i="18"/>
  <c r="H96" i="18"/>
  <c r="I112" i="18"/>
  <c r="L112" i="18"/>
  <c r="P112" i="18"/>
  <c r="T112" i="18"/>
  <c r="N112" i="18"/>
  <c r="S112" i="18"/>
  <c r="J112" i="18"/>
  <c r="O112" i="18"/>
  <c r="H112" i="18"/>
  <c r="K112" i="18"/>
  <c r="Q112" i="18"/>
  <c r="F112" i="18"/>
  <c r="M112" i="18"/>
  <c r="R112" i="18"/>
  <c r="I101" i="18"/>
  <c r="M101" i="18"/>
  <c r="Q101" i="18"/>
  <c r="J101" i="18"/>
  <c r="N101" i="18"/>
  <c r="R101" i="18"/>
  <c r="K101" i="18"/>
  <c r="O101" i="18"/>
  <c r="S101" i="18"/>
  <c r="L101" i="18"/>
  <c r="P101" i="18"/>
  <c r="T101" i="18"/>
  <c r="F101" i="18"/>
  <c r="I94" i="18"/>
  <c r="J94" i="18"/>
  <c r="N94" i="18"/>
  <c r="R94" i="18"/>
  <c r="K94" i="18"/>
  <c r="O94" i="18"/>
  <c r="S94" i="18"/>
  <c r="L94" i="18"/>
  <c r="P94" i="18"/>
  <c r="T94" i="18"/>
  <c r="M94" i="18"/>
  <c r="Q94" i="18"/>
  <c r="F94" i="18"/>
  <c r="H94" i="18"/>
  <c r="I110" i="18"/>
  <c r="J110" i="18"/>
  <c r="N110" i="18"/>
  <c r="R110" i="18"/>
  <c r="L110" i="18"/>
  <c r="P110" i="18"/>
  <c r="T110" i="18"/>
  <c r="K110" i="18"/>
  <c r="S110" i="18"/>
  <c r="F110" i="18"/>
  <c r="M110" i="18"/>
  <c r="O110" i="18"/>
  <c r="Q110" i="18"/>
  <c r="H110" i="18"/>
  <c r="I137" i="18"/>
  <c r="J137" i="18"/>
  <c r="N137" i="18"/>
  <c r="R137" i="18"/>
  <c r="K137" i="18"/>
  <c r="O137" i="18"/>
  <c r="S137" i="18"/>
  <c r="L137" i="18"/>
  <c r="P137" i="18"/>
  <c r="T137" i="18"/>
  <c r="M137" i="18"/>
  <c r="Q137" i="18"/>
  <c r="F137" i="18"/>
  <c r="H137" i="18"/>
  <c r="I87" i="18"/>
  <c r="M87" i="18"/>
  <c r="Q87" i="18"/>
  <c r="F87" i="18"/>
  <c r="J87" i="18"/>
  <c r="N87" i="18"/>
  <c r="R87" i="18"/>
  <c r="K87" i="18"/>
  <c r="O87" i="18"/>
  <c r="S87" i="18"/>
  <c r="L87" i="18"/>
  <c r="P87" i="18"/>
  <c r="T87" i="18"/>
  <c r="I77" i="18"/>
  <c r="H77" i="18"/>
  <c r="K77" i="18"/>
  <c r="O77" i="18"/>
  <c r="S77" i="18"/>
  <c r="L77" i="18"/>
  <c r="P77" i="18"/>
  <c r="T77" i="18"/>
  <c r="M77" i="18"/>
  <c r="Q77" i="18"/>
  <c r="F77" i="18"/>
  <c r="J77" i="18"/>
  <c r="N77" i="18"/>
  <c r="R77" i="18"/>
  <c r="I131" i="18"/>
  <c r="L131" i="18"/>
  <c r="P131" i="18"/>
  <c r="T131" i="18"/>
  <c r="M131" i="18"/>
  <c r="Q131" i="18"/>
  <c r="J131" i="18"/>
  <c r="N131" i="18"/>
  <c r="R131" i="18"/>
  <c r="K131" i="18"/>
  <c r="O131" i="18"/>
  <c r="S131" i="18"/>
  <c r="F131" i="18"/>
  <c r="I133" i="18"/>
  <c r="J133" i="18"/>
  <c r="N133" i="18"/>
  <c r="R133" i="18"/>
  <c r="K133" i="18"/>
  <c r="O133" i="18"/>
  <c r="S133" i="18"/>
  <c r="L133" i="18"/>
  <c r="P133" i="18"/>
  <c r="T133" i="18"/>
  <c r="M133" i="18"/>
  <c r="Q133" i="18"/>
  <c r="F133" i="18"/>
  <c r="H133" i="18"/>
  <c r="I67" i="18"/>
  <c r="M67" i="18"/>
  <c r="Q67" i="18"/>
  <c r="F67" i="18"/>
  <c r="J67" i="18"/>
  <c r="N67" i="18"/>
  <c r="R67" i="18"/>
  <c r="K67" i="18"/>
  <c r="O67" i="18"/>
  <c r="S67" i="18"/>
  <c r="L67" i="18"/>
  <c r="P67" i="18"/>
  <c r="T67" i="18"/>
  <c r="I73" i="18"/>
  <c r="H73" i="18"/>
  <c r="K73" i="18"/>
  <c r="O73" i="18"/>
  <c r="S73" i="18"/>
  <c r="L73" i="18"/>
  <c r="P73" i="18"/>
  <c r="T73" i="18"/>
  <c r="M73" i="18"/>
  <c r="Q73" i="18"/>
  <c r="F73" i="18"/>
  <c r="J73" i="18"/>
  <c r="N73" i="18"/>
  <c r="R73" i="18"/>
  <c r="I130" i="18"/>
  <c r="K130" i="18"/>
  <c r="O130" i="18"/>
  <c r="S130" i="18"/>
  <c r="L130" i="18"/>
  <c r="P130" i="18"/>
  <c r="T130" i="18"/>
  <c r="M130" i="18"/>
  <c r="Q130" i="18"/>
  <c r="J130" i="18"/>
  <c r="N130" i="18"/>
  <c r="R130" i="18"/>
  <c r="F130" i="18"/>
  <c r="H130" i="18"/>
  <c r="I128" i="18"/>
  <c r="M128" i="18"/>
  <c r="Q128" i="18"/>
  <c r="J128" i="18"/>
  <c r="N128" i="18"/>
  <c r="R128" i="18"/>
  <c r="K128" i="18"/>
  <c r="O128" i="18"/>
  <c r="S128" i="18"/>
  <c r="L128" i="18"/>
  <c r="P128" i="18"/>
  <c r="T128" i="18"/>
  <c r="F128" i="18"/>
  <c r="H128" i="18"/>
  <c r="I64" i="18"/>
  <c r="H64" i="18"/>
  <c r="J64" i="18"/>
  <c r="N64" i="18"/>
  <c r="R64" i="18"/>
  <c r="K64" i="18"/>
  <c r="O64" i="18"/>
  <c r="S64" i="18"/>
  <c r="F64" i="18"/>
  <c r="L64" i="18"/>
  <c r="P64" i="18"/>
  <c r="T64" i="18"/>
  <c r="M64" i="18"/>
  <c r="Q64" i="18"/>
  <c r="I66" i="18"/>
  <c r="H66" i="18"/>
  <c r="L66" i="18"/>
  <c r="P66" i="18"/>
  <c r="T66" i="18"/>
  <c r="M66" i="18"/>
  <c r="Q66" i="18"/>
  <c r="J66" i="18"/>
  <c r="N66" i="18"/>
  <c r="R66" i="18"/>
  <c r="K66" i="18"/>
  <c r="O66" i="18"/>
  <c r="S66" i="18"/>
  <c r="F66" i="18"/>
  <c r="I139" i="18"/>
  <c r="L139" i="18"/>
  <c r="P139" i="18"/>
  <c r="T139" i="18"/>
  <c r="M139" i="18"/>
  <c r="Q139" i="18"/>
  <c r="J139" i="18"/>
  <c r="N139" i="18"/>
  <c r="R139" i="18"/>
  <c r="K139" i="18"/>
  <c r="O139" i="18"/>
  <c r="S139" i="18"/>
  <c r="F139" i="18"/>
  <c r="I141" i="18"/>
  <c r="J141" i="18"/>
  <c r="N141" i="18"/>
  <c r="R141" i="18"/>
  <c r="K141" i="18"/>
  <c r="O141" i="18"/>
  <c r="S141" i="18"/>
  <c r="L141" i="18"/>
  <c r="P141" i="18"/>
  <c r="T141" i="18"/>
  <c r="M141" i="18"/>
  <c r="F141" i="18"/>
  <c r="Q141" i="18"/>
  <c r="H141" i="18"/>
  <c r="M17" i="18"/>
  <c r="Q17" i="18"/>
  <c r="J17" i="18"/>
  <c r="N17" i="18"/>
  <c r="R17" i="18"/>
  <c r="H17" i="18"/>
  <c r="K17" i="18"/>
  <c r="O17" i="18"/>
  <c r="S17" i="18"/>
  <c r="L17" i="18"/>
  <c r="P17" i="18"/>
  <c r="T17" i="18"/>
  <c r="I17" i="18"/>
  <c r="F17" i="18"/>
  <c r="J18" i="18"/>
  <c r="N18" i="18"/>
  <c r="R18" i="18"/>
  <c r="H18" i="18"/>
  <c r="K18" i="18"/>
  <c r="O18" i="18"/>
  <c r="S18" i="18"/>
  <c r="L18" i="18"/>
  <c r="P18" i="18"/>
  <c r="T18" i="18"/>
  <c r="M18" i="18"/>
  <c r="Q18" i="18"/>
  <c r="I18" i="18"/>
  <c r="F18" i="18"/>
  <c r="K15" i="18"/>
  <c r="O15" i="18"/>
  <c r="S15" i="18"/>
  <c r="L15" i="18"/>
  <c r="P15" i="18"/>
  <c r="T15" i="18"/>
  <c r="M15" i="18"/>
  <c r="Q15" i="18"/>
  <c r="J15" i="18"/>
  <c r="N15" i="18"/>
  <c r="R15" i="18"/>
  <c r="F15" i="18"/>
  <c r="I15" i="18"/>
  <c r="L4" i="18"/>
  <c r="P4" i="18"/>
  <c r="T4" i="18"/>
  <c r="M4" i="18"/>
  <c r="Q4" i="18"/>
  <c r="J4" i="18"/>
  <c r="N4" i="18"/>
  <c r="R4" i="18"/>
  <c r="K4" i="18"/>
  <c r="O4" i="18"/>
  <c r="S4" i="18"/>
  <c r="F4" i="18"/>
  <c r="I4" i="18"/>
  <c r="H4" i="18"/>
  <c r="H20" i="18"/>
  <c r="L20" i="18"/>
  <c r="P20" i="18"/>
  <c r="T20" i="18"/>
  <c r="F20" i="18"/>
  <c r="M20" i="18"/>
  <c r="Q20" i="18"/>
  <c r="J20" i="18"/>
  <c r="N20" i="18"/>
  <c r="R20" i="18"/>
  <c r="K20" i="18"/>
  <c r="O20" i="18"/>
  <c r="S20" i="18"/>
  <c r="I20" i="18"/>
  <c r="M5" i="18"/>
  <c r="Q5" i="18"/>
  <c r="J5" i="18"/>
  <c r="N5" i="18"/>
  <c r="R5" i="18"/>
  <c r="K5" i="18"/>
  <c r="O5" i="18"/>
  <c r="S5" i="18"/>
  <c r="L5" i="18"/>
  <c r="P5" i="18"/>
  <c r="T5" i="18"/>
  <c r="I5" i="18"/>
  <c r="F5" i="18"/>
  <c r="H5" i="18"/>
  <c r="M21" i="18"/>
  <c r="Q21" i="18"/>
  <c r="J21" i="18"/>
  <c r="N21" i="18"/>
  <c r="R21" i="18"/>
  <c r="K21" i="18"/>
  <c r="O21" i="18"/>
  <c r="S21" i="18"/>
  <c r="H21" i="18"/>
  <c r="L21" i="18"/>
  <c r="P21" i="18"/>
  <c r="T21" i="18"/>
  <c r="F21" i="18"/>
  <c r="I21" i="18"/>
  <c r="J6" i="18"/>
  <c r="N6" i="18"/>
  <c r="R6" i="18"/>
  <c r="K6" i="18"/>
  <c r="O6" i="18"/>
  <c r="S6" i="18"/>
  <c r="L6" i="18"/>
  <c r="P6" i="18"/>
  <c r="T6" i="18"/>
  <c r="M6" i="18"/>
  <c r="Q6" i="18"/>
  <c r="F6" i="18"/>
  <c r="H6" i="18"/>
  <c r="I6" i="18"/>
  <c r="J22" i="18"/>
  <c r="N22" i="18"/>
  <c r="R22" i="18"/>
  <c r="K22" i="18"/>
  <c r="O22" i="18"/>
  <c r="S22" i="18"/>
  <c r="H22" i="18"/>
  <c r="L22" i="18"/>
  <c r="P22" i="18"/>
  <c r="T22" i="18"/>
  <c r="F22" i="18"/>
  <c r="M22" i="18"/>
  <c r="Q22" i="18"/>
  <c r="I22" i="18"/>
  <c r="S3" i="18"/>
  <c r="O3" i="18"/>
  <c r="K3" i="18"/>
  <c r="R3" i="18"/>
  <c r="N3" i="18"/>
  <c r="Q3" i="18"/>
  <c r="M3" i="18"/>
  <c r="T3" i="18"/>
  <c r="P3" i="18"/>
  <c r="L3" i="18"/>
  <c r="J3" i="18"/>
  <c r="F3" i="18"/>
  <c r="I3" i="18"/>
  <c r="K19" i="18"/>
  <c r="O19" i="18"/>
  <c r="S19" i="18"/>
  <c r="L19" i="18"/>
  <c r="P19" i="18"/>
  <c r="T19" i="18"/>
  <c r="F19" i="18"/>
  <c r="M19" i="18"/>
  <c r="Q19" i="18"/>
  <c r="J19" i="18"/>
  <c r="N19" i="18"/>
  <c r="R19" i="18"/>
  <c r="I19" i="18"/>
  <c r="L8" i="18"/>
  <c r="P8" i="18"/>
  <c r="T8" i="18"/>
  <c r="H8" i="18"/>
  <c r="M8" i="18"/>
  <c r="Q8" i="18"/>
  <c r="J8" i="18"/>
  <c r="N8" i="18"/>
  <c r="R8" i="18"/>
  <c r="K8" i="18"/>
  <c r="O8" i="18"/>
  <c r="S8" i="18"/>
  <c r="I8" i="18"/>
  <c r="F8" i="18"/>
  <c r="L24" i="18"/>
  <c r="P24" i="18"/>
  <c r="T24" i="18"/>
  <c r="F24" i="18"/>
  <c r="H24" i="18"/>
  <c r="M24" i="18"/>
  <c r="Q24" i="18"/>
  <c r="J24" i="18"/>
  <c r="N24" i="18"/>
  <c r="R24" i="18"/>
  <c r="K24" i="18"/>
  <c r="O24" i="18"/>
  <c r="S24" i="18"/>
  <c r="I24" i="18"/>
  <c r="H9" i="18"/>
  <c r="M9" i="18"/>
  <c r="Q9" i="18"/>
  <c r="J9" i="18"/>
  <c r="N9" i="18"/>
  <c r="R9" i="18"/>
  <c r="K9" i="18"/>
  <c r="O9" i="18"/>
  <c r="S9" i="18"/>
  <c r="L9" i="18"/>
  <c r="P9" i="18"/>
  <c r="T9" i="18"/>
  <c r="I9" i="18"/>
  <c r="F9" i="18"/>
  <c r="H25" i="18"/>
  <c r="M25" i="18"/>
  <c r="Q25" i="18"/>
  <c r="J25" i="18"/>
  <c r="N25" i="18"/>
  <c r="R25" i="18"/>
  <c r="K25" i="18"/>
  <c r="O25" i="18"/>
  <c r="S25" i="18"/>
  <c r="L25" i="18"/>
  <c r="P25" i="18"/>
  <c r="T25" i="18"/>
  <c r="F25" i="18"/>
  <c r="I25" i="18"/>
  <c r="J10" i="18"/>
  <c r="N10" i="18"/>
  <c r="R10" i="18"/>
  <c r="K10" i="18"/>
  <c r="O10" i="18"/>
  <c r="S10" i="18"/>
  <c r="L10" i="18"/>
  <c r="P10" i="18"/>
  <c r="T10" i="18"/>
  <c r="H10" i="18"/>
  <c r="M10" i="18"/>
  <c r="Q10" i="18"/>
  <c r="I10" i="18"/>
  <c r="F10" i="18"/>
  <c r="J26" i="18"/>
  <c r="N26" i="18"/>
  <c r="R26" i="18"/>
  <c r="K26" i="18"/>
  <c r="O26" i="18"/>
  <c r="S26" i="18"/>
  <c r="L26" i="18"/>
  <c r="P26" i="18"/>
  <c r="T26" i="18"/>
  <c r="F26" i="18"/>
  <c r="H26" i="18"/>
  <c r="M26" i="18"/>
  <c r="Q26" i="18"/>
  <c r="I26" i="18"/>
  <c r="K7" i="18"/>
  <c r="O7" i="18"/>
  <c r="S7" i="18"/>
  <c r="L7" i="18"/>
  <c r="P7" i="18"/>
  <c r="T7" i="18"/>
  <c r="M7" i="18"/>
  <c r="Q7" i="18"/>
  <c r="J7" i="18"/>
  <c r="N7" i="18"/>
  <c r="R7" i="18"/>
  <c r="F7" i="18"/>
  <c r="I7" i="18"/>
  <c r="K23" i="18"/>
  <c r="O23" i="18"/>
  <c r="S23" i="18"/>
  <c r="L23" i="18"/>
  <c r="P23" i="18"/>
  <c r="T23" i="18"/>
  <c r="F23" i="18"/>
  <c r="M23" i="18"/>
  <c r="Q23" i="18"/>
  <c r="J23" i="18"/>
  <c r="N23" i="18"/>
  <c r="R23" i="18"/>
  <c r="I23" i="18"/>
  <c r="L12" i="18"/>
  <c r="P12" i="18"/>
  <c r="T12" i="18"/>
  <c r="M12" i="18"/>
  <c r="Q12" i="18"/>
  <c r="H12" i="18"/>
  <c r="J12" i="18"/>
  <c r="N12" i="18"/>
  <c r="R12" i="18"/>
  <c r="K12" i="18"/>
  <c r="O12" i="18"/>
  <c r="S12" i="18"/>
  <c r="I12" i="18"/>
  <c r="F12" i="18"/>
  <c r="L28" i="18"/>
  <c r="P28" i="18"/>
  <c r="T28" i="18"/>
  <c r="F28" i="18"/>
  <c r="M28" i="18"/>
  <c r="Q28" i="18"/>
  <c r="H28" i="18"/>
  <c r="J28" i="18"/>
  <c r="N28" i="18"/>
  <c r="R28" i="18"/>
  <c r="K28" i="18"/>
  <c r="O28" i="18"/>
  <c r="S28" i="18"/>
  <c r="I28" i="18"/>
  <c r="M13" i="18"/>
  <c r="Q13" i="18"/>
  <c r="H13" i="18"/>
  <c r="J13" i="18"/>
  <c r="N13" i="18"/>
  <c r="R13" i="18"/>
  <c r="K13" i="18"/>
  <c r="O13" i="18"/>
  <c r="S13" i="18"/>
  <c r="L13" i="18"/>
  <c r="P13" i="18"/>
  <c r="T13" i="18"/>
  <c r="I13" i="18"/>
  <c r="F13" i="18"/>
  <c r="M29" i="18"/>
  <c r="Q29" i="18"/>
  <c r="H29" i="18"/>
  <c r="J29" i="18"/>
  <c r="N29" i="18"/>
  <c r="R29" i="18"/>
  <c r="K29" i="18"/>
  <c r="O29" i="18"/>
  <c r="S29" i="18"/>
  <c r="L29" i="18"/>
  <c r="P29" i="18"/>
  <c r="T29" i="18"/>
  <c r="F29" i="18"/>
  <c r="I29" i="18"/>
  <c r="H14" i="18"/>
  <c r="J14" i="18"/>
  <c r="N14" i="18"/>
  <c r="R14" i="18"/>
  <c r="K14" i="18"/>
  <c r="O14" i="18"/>
  <c r="S14" i="18"/>
  <c r="L14" i="18"/>
  <c r="P14" i="18"/>
  <c r="T14" i="18"/>
  <c r="M14" i="18"/>
  <c r="Q14" i="18"/>
  <c r="I14" i="18"/>
  <c r="F14" i="18"/>
  <c r="H30" i="18"/>
  <c r="J30" i="18"/>
  <c r="N30" i="18"/>
  <c r="R30" i="18"/>
  <c r="K30" i="18"/>
  <c r="O30" i="18"/>
  <c r="S30" i="18"/>
  <c r="L30" i="18"/>
  <c r="P30" i="18"/>
  <c r="T30" i="18"/>
  <c r="F30" i="18"/>
  <c r="M30" i="18"/>
  <c r="Q30" i="18"/>
  <c r="I30" i="18"/>
  <c r="K11" i="18"/>
  <c r="O11" i="18"/>
  <c r="S11" i="18"/>
  <c r="L11" i="18"/>
  <c r="P11" i="18"/>
  <c r="T11" i="18"/>
  <c r="M11" i="18"/>
  <c r="Q11" i="18"/>
  <c r="J11" i="18"/>
  <c r="N11" i="18"/>
  <c r="R11" i="18"/>
  <c r="F11" i="18"/>
  <c r="I11" i="18"/>
  <c r="K27" i="18"/>
  <c r="O27" i="18"/>
  <c r="S27" i="18"/>
  <c r="L27" i="18"/>
  <c r="P27" i="18"/>
  <c r="T27" i="18"/>
  <c r="F27" i="18"/>
  <c r="M27" i="18"/>
  <c r="Q27" i="18"/>
  <c r="J27" i="18"/>
  <c r="N27" i="18"/>
  <c r="R27" i="18"/>
  <c r="I27" i="18"/>
  <c r="L16" i="18"/>
  <c r="P16" i="18"/>
  <c r="T16" i="18"/>
  <c r="M16" i="18"/>
  <c r="Q16" i="18"/>
  <c r="J16" i="18"/>
  <c r="N16" i="18"/>
  <c r="R16" i="18"/>
  <c r="H16" i="18"/>
  <c r="K16" i="18"/>
  <c r="O16" i="18"/>
  <c r="S16" i="18"/>
  <c r="I16" i="18"/>
  <c r="F16" i="18"/>
  <c r="W126" i="18"/>
  <c r="W128" i="18"/>
  <c r="W127" i="18"/>
  <c r="W129" i="18"/>
  <c r="D95" i="17"/>
  <c r="E95" i="17"/>
  <c r="F97" i="17"/>
  <c r="E96" i="17"/>
  <c r="I96" i="17" s="1"/>
  <c r="B97" i="17"/>
  <c r="C97" i="17"/>
  <c r="C95" i="17"/>
  <c r="E97" i="17"/>
  <c r="H97" i="17" s="1"/>
  <c r="B95" i="17"/>
  <c r="E98" i="17"/>
  <c r="F95" i="17"/>
  <c r="F131" i="17"/>
  <c r="F119" i="17"/>
  <c r="F143" i="17"/>
  <c r="F129" i="17"/>
  <c r="F145" i="17"/>
  <c r="E119" i="17"/>
  <c r="E133" i="17"/>
  <c r="E139" i="17"/>
  <c r="D125" i="17"/>
  <c r="C129" i="17"/>
  <c r="B133" i="17"/>
  <c r="D135" i="17"/>
  <c r="C139" i="17"/>
  <c r="B143" i="17"/>
  <c r="D129" i="17"/>
  <c r="C133" i="17"/>
  <c r="B137" i="17"/>
  <c r="D139" i="17"/>
  <c r="C143" i="17"/>
  <c r="B147" i="17"/>
  <c r="E134" i="17"/>
  <c r="E120" i="17"/>
  <c r="E136" i="17"/>
  <c r="F127" i="17"/>
  <c r="F147" i="17"/>
  <c r="F133" i="17"/>
  <c r="E143" i="17"/>
  <c r="E137" i="17"/>
  <c r="E125" i="17"/>
  <c r="E131" i="17"/>
  <c r="D133" i="17"/>
  <c r="C137" i="17"/>
  <c r="B141" i="17"/>
  <c r="D143" i="17"/>
  <c r="C147" i="17"/>
  <c r="C119" i="17"/>
  <c r="D137" i="17"/>
  <c r="C141" i="17"/>
  <c r="B145" i="17"/>
  <c r="D147" i="17"/>
  <c r="B123" i="17"/>
  <c r="E122" i="17"/>
  <c r="E138" i="17"/>
  <c r="E124" i="17"/>
  <c r="E140" i="17"/>
  <c r="F125" i="17"/>
  <c r="E127" i="17"/>
  <c r="E147" i="17"/>
  <c r="C121" i="17"/>
  <c r="D127" i="17"/>
  <c r="B135" i="17"/>
  <c r="C125" i="17"/>
  <c r="D131" i="17"/>
  <c r="B139" i="17"/>
  <c r="E146" i="17"/>
  <c r="E148" i="17"/>
  <c r="F135" i="17"/>
  <c r="F121" i="17"/>
  <c r="F137" i="17"/>
  <c r="E135" i="17"/>
  <c r="E121" i="17"/>
  <c r="E145" i="17"/>
  <c r="E123" i="17"/>
  <c r="D141" i="17"/>
  <c r="C145" i="17"/>
  <c r="D119" i="17"/>
  <c r="C123" i="17"/>
  <c r="B127" i="17"/>
  <c r="B119" i="17"/>
  <c r="D145" i="17"/>
  <c r="B121" i="17"/>
  <c r="D123" i="17"/>
  <c r="C127" i="17"/>
  <c r="B131" i="17"/>
  <c r="E126" i="17"/>
  <c r="E142" i="17"/>
  <c r="E128" i="17"/>
  <c r="E144" i="17"/>
  <c r="F139" i="17"/>
  <c r="F141" i="17"/>
  <c r="E141" i="17"/>
  <c r="E129" i="17"/>
  <c r="B125" i="17"/>
  <c r="C131" i="17"/>
  <c r="D121" i="17"/>
  <c r="B129" i="17"/>
  <c r="C135" i="17"/>
  <c r="E130" i="17"/>
  <c r="E132" i="17"/>
  <c r="E94" i="17"/>
  <c r="E93" i="17"/>
  <c r="F93" i="17"/>
  <c r="D93" i="17"/>
  <c r="B93" i="17"/>
  <c r="C93" i="17"/>
  <c r="B105" i="17"/>
  <c r="E108" i="17"/>
  <c r="M108" i="17" s="1"/>
  <c r="F113" i="17"/>
  <c r="E112" i="17"/>
  <c r="M112" i="17" s="1"/>
  <c r="F111" i="17"/>
  <c r="E103" i="17"/>
  <c r="M103" i="17" s="1"/>
  <c r="C115" i="17"/>
  <c r="B99" i="17"/>
  <c r="B103" i="17"/>
  <c r="E101" i="17"/>
  <c r="L101" i="17" s="1"/>
  <c r="C105" i="17"/>
  <c r="F115" i="17"/>
  <c r="C111" i="17"/>
  <c r="J96" i="17"/>
  <c r="E102" i="17"/>
  <c r="B109" i="17"/>
  <c r="B115" i="17"/>
  <c r="D109" i="17"/>
  <c r="D113" i="17"/>
  <c r="F105" i="17"/>
  <c r="C113" i="17"/>
  <c r="C99" i="17"/>
  <c r="F109" i="17"/>
  <c r="E114" i="17"/>
  <c r="D107" i="17"/>
  <c r="E107" i="17"/>
  <c r="E104" i="17"/>
  <c r="C103" i="17"/>
  <c r="C107" i="17"/>
  <c r="E109" i="17"/>
  <c r="D103" i="17"/>
  <c r="D115" i="17"/>
  <c r="E99" i="17"/>
  <c r="B111" i="17"/>
  <c r="E111" i="17"/>
  <c r="F99" i="17"/>
  <c r="B107" i="17"/>
  <c r="D101" i="17"/>
  <c r="D105" i="17"/>
  <c r="F101" i="17"/>
  <c r="E110" i="17"/>
  <c r="D111" i="17"/>
  <c r="C109" i="17"/>
  <c r="E113" i="17"/>
  <c r="E116" i="17"/>
  <c r="B101" i="17"/>
  <c r="C101" i="17"/>
  <c r="E100" i="17"/>
  <c r="E105" i="17"/>
  <c r="F107" i="17"/>
  <c r="E106" i="17"/>
  <c r="B113" i="17"/>
  <c r="D99" i="17"/>
  <c r="E115" i="17"/>
  <c r="AF31" i="13"/>
  <c r="AF34" i="13"/>
  <c r="AF33" i="13"/>
  <c r="AF3" i="13"/>
  <c r="A45" i="13"/>
  <c r="A49" i="13"/>
  <c r="A46" i="13"/>
  <c r="A47" i="13"/>
  <c r="A48" i="13"/>
  <c r="A44" i="13"/>
  <c r="AF30" i="13"/>
  <c r="A34" i="13" s="1"/>
  <c r="D73" i="16"/>
  <c r="D77" i="16"/>
  <c r="D81" i="16"/>
  <c r="C75" i="16"/>
  <c r="C79" i="16"/>
  <c r="B73" i="16"/>
  <c r="B77" i="16"/>
  <c r="B81" i="16"/>
  <c r="B72" i="16"/>
  <c r="D74" i="16"/>
  <c r="D78" i="16"/>
  <c r="D82" i="16"/>
  <c r="C76" i="16"/>
  <c r="C80" i="16"/>
  <c r="B74" i="16"/>
  <c r="B78" i="16"/>
  <c r="B82" i="16"/>
  <c r="D75" i="16"/>
  <c r="D79" i="16"/>
  <c r="C73" i="16"/>
  <c r="C77" i="16"/>
  <c r="C81" i="16"/>
  <c r="B75" i="16"/>
  <c r="B79" i="16"/>
  <c r="D72" i="16"/>
  <c r="D76" i="16"/>
  <c r="D80" i="16"/>
  <c r="C74" i="16"/>
  <c r="C78" i="16"/>
  <c r="C82" i="16"/>
  <c r="B76" i="16"/>
  <c r="B80" i="16"/>
  <c r="C72" i="16"/>
  <c r="R73" i="16"/>
  <c r="R77" i="16"/>
  <c r="R81" i="16"/>
  <c r="Q75" i="16"/>
  <c r="Q79" i="16"/>
  <c r="P73" i="16"/>
  <c r="P77" i="16"/>
  <c r="P81" i="16"/>
  <c r="O75" i="16"/>
  <c r="O79" i="16"/>
  <c r="N73" i="16"/>
  <c r="N77" i="16"/>
  <c r="N81" i="16"/>
  <c r="M75" i="16"/>
  <c r="M79" i="16"/>
  <c r="L73" i="16"/>
  <c r="L77" i="16"/>
  <c r="L81" i="16"/>
  <c r="K76" i="16"/>
  <c r="K80" i="16"/>
  <c r="J74" i="16"/>
  <c r="J78" i="16"/>
  <c r="J82" i="16"/>
  <c r="I76" i="16"/>
  <c r="I80" i="16"/>
  <c r="H74" i="16"/>
  <c r="H78" i="16"/>
  <c r="H82" i="16"/>
  <c r="G76" i="16"/>
  <c r="G80" i="16"/>
  <c r="F74" i="16"/>
  <c r="F78" i="16"/>
  <c r="F82" i="16"/>
  <c r="E76" i="16"/>
  <c r="E80" i="16"/>
  <c r="Q72" i="16"/>
  <c r="M72" i="16"/>
  <c r="I72" i="16"/>
  <c r="G72" i="16"/>
  <c r="R74" i="16"/>
  <c r="R78" i="16"/>
  <c r="R82" i="16"/>
  <c r="Q76" i="16"/>
  <c r="Q80" i="16"/>
  <c r="P74" i="16"/>
  <c r="P78" i="16"/>
  <c r="P82" i="16"/>
  <c r="O76" i="16"/>
  <c r="O80" i="16"/>
  <c r="N74" i="16"/>
  <c r="N78" i="16"/>
  <c r="N82" i="16"/>
  <c r="M76" i="16"/>
  <c r="M80" i="16"/>
  <c r="L74" i="16"/>
  <c r="L78" i="16"/>
  <c r="K73" i="16"/>
  <c r="K77" i="16"/>
  <c r="K81" i="16"/>
  <c r="J75" i="16"/>
  <c r="J79" i="16"/>
  <c r="I73" i="16"/>
  <c r="I77" i="16"/>
  <c r="I81" i="16"/>
  <c r="H75" i="16"/>
  <c r="H79" i="16"/>
  <c r="G73" i="16"/>
  <c r="G77" i="16"/>
  <c r="G81" i="16"/>
  <c r="F75" i="16"/>
  <c r="F79" i="16"/>
  <c r="E73" i="16"/>
  <c r="E77" i="16"/>
  <c r="E81" i="16"/>
  <c r="P72" i="16"/>
  <c r="L72" i="16"/>
  <c r="H72" i="16"/>
  <c r="R75" i="16"/>
  <c r="R79" i="16"/>
  <c r="Q73" i="16"/>
  <c r="Q77" i="16"/>
  <c r="Q81" i="16"/>
  <c r="P75" i="16"/>
  <c r="P79" i="16"/>
  <c r="O73" i="16"/>
  <c r="O77" i="16"/>
  <c r="O81" i="16"/>
  <c r="N75" i="16"/>
  <c r="N79" i="16"/>
  <c r="M73" i="16"/>
  <c r="M77" i="16"/>
  <c r="M81" i="16"/>
  <c r="L75" i="16"/>
  <c r="L79" i="16"/>
  <c r="K74" i="16"/>
  <c r="K78" i="16"/>
  <c r="K82" i="16"/>
  <c r="J76" i="16"/>
  <c r="J80" i="16"/>
  <c r="I74" i="16"/>
  <c r="I78" i="16"/>
  <c r="I82" i="16"/>
  <c r="H76" i="16"/>
  <c r="H80" i="16"/>
  <c r="G74" i="16"/>
  <c r="G78" i="16"/>
  <c r="G82" i="16"/>
  <c r="F76" i="16"/>
  <c r="F80" i="16"/>
  <c r="E74" i="16"/>
  <c r="E78" i="16"/>
  <c r="E82" i="16"/>
  <c r="O72" i="16"/>
  <c r="K72" i="16"/>
  <c r="E72" i="16"/>
  <c r="R76" i="16"/>
  <c r="R80" i="16"/>
  <c r="Q74" i="16"/>
  <c r="Q78" i="16"/>
  <c r="Q82" i="16"/>
  <c r="P76" i="16"/>
  <c r="P80" i="16"/>
  <c r="O74" i="16"/>
  <c r="O78" i="16"/>
  <c r="O82" i="16"/>
  <c r="N76" i="16"/>
  <c r="N80" i="16"/>
  <c r="M74" i="16"/>
  <c r="M78" i="16"/>
  <c r="M82" i="16"/>
  <c r="L76" i="16"/>
  <c r="L80" i="16"/>
  <c r="K75" i="16"/>
  <c r="K79" i="16"/>
  <c r="J73" i="16"/>
  <c r="J77" i="16"/>
  <c r="J81" i="16"/>
  <c r="I75" i="16"/>
  <c r="I79" i="16"/>
  <c r="H73" i="16"/>
  <c r="H77" i="16"/>
  <c r="H81" i="16"/>
  <c r="G75" i="16"/>
  <c r="G79" i="16"/>
  <c r="F73" i="16"/>
  <c r="F77" i="16"/>
  <c r="F81" i="16"/>
  <c r="E75" i="16"/>
  <c r="E79" i="16"/>
  <c r="R72" i="16"/>
  <c r="N72" i="16"/>
  <c r="J72" i="16"/>
  <c r="F72" i="16"/>
  <c r="D62" i="16"/>
  <c r="D66" i="16"/>
  <c r="C59" i="16"/>
  <c r="C63" i="16"/>
  <c r="C67" i="16"/>
  <c r="B60" i="16"/>
  <c r="B64" i="16"/>
  <c r="B68" i="16"/>
  <c r="B58" i="16"/>
  <c r="D59" i="16"/>
  <c r="D63" i="16"/>
  <c r="D67" i="16"/>
  <c r="C60" i="16"/>
  <c r="C64" i="16"/>
  <c r="C68" i="16"/>
  <c r="B61" i="16"/>
  <c r="B65" i="16"/>
  <c r="B69" i="16"/>
  <c r="D60" i="16"/>
  <c r="D64" i="16"/>
  <c r="D68" i="16"/>
  <c r="C61" i="16"/>
  <c r="C65" i="16"/>
  <c r="C69" i="16"/>
  <c r="B62" i="16"/>
  <c r="B66" i="16"/>
  <c r="D58" i="16"/>
  <c r="D61" i="16"/>
  <c r="D65" i="16"/>
  <c r="D69" i="16"/>
  <c r="C62" i="16"/>
  <c r="C66" i="16"/>
  <c r="B59" i="16"/>
  <c r="B63" i="16"/>
  <c r="B67" i="16"/>
  <c r="C58" i="16"/>
  <c r="O69" i="16"/>
  <c r="K69" i="16"/>
  <c r="G69" i="16"/>
  <c r="R59" i="16"/>
  <c r="R63" i="16"/>
  <c r="R67" i="16"/>
  <c r="Q61" i="16"/>
  <c r="Q65" i="16"/>
  <c r="P59" i="16"/>
  <c r="P63" i="16"/>
  <c r="P67" i="16"/>
  <c r="O61" i="16"/>
  <c r="O65" i="16"/>
  <c r="N59" i="16"/>
  <c r="N63" i="16"/>
  <c r="N67" i="16"/>
  <c r="M61" i="16"/>
  <c r="M65" i="16"/>
  <c r="L59" i="16"/>
  <c r="L63" i="16"/>
  <c r="L67" i="16"/>
  <c r="K61" i="16"/>
  <c r="K65" i="16"/>
  <c r="J59" i="16"/>
  <c r="J63" i="16"/>
  <c r="J67" i="16"/>
  <c r="I61" i="16"/>
  <c r="I65" i="16"/>
  <c r="H59" i="16"/>
  <c r="H63" i="16"/>
  <c r="H67" i="16"/>
  <c r="G61" i="16"/>
  <c r="G65" i="16"/>
  <c r="F59" i="16"/>
  <c r="F63" i="16"/>
  <c r="F67" i="16"/>
  <c r="E61" i="16"/>
  <c r="E65" i="16"/>
  <c r="R69" i="16"/>
  <c r="N69" i="16"/>
  <c r="J69" i="16"/>
  <c r="F69" i="16"/>
  <c r="R60" i="16"/>
  <c r="R64" i="16"/>
  <c r="R68" i="16"/>
  <c r="Q62" i="16"/>
  <c r="Q66" i="16"/>
  <c r="P60" i="16"/>
  <c r="P64" i="16"/>
  <c r="P68" i="16"/>
  <c r="O62" i="16"/>
  <c r="O66" i="16"/>
  <c r="N60" i="16"/>
  <c r="N64" i="16"/>
  <c r="N68" i="16"/>
  <c r="M62" i="16"/>
  <c r="M66" i="16"/>
  <c r="L60" i="16"/>
  <c r="L64" i="16"/>
  <c r="L68" i="16"/>
  <c r="K62" i="16"/>
  <c r="K66" i="16"/>
  <c r="J60" i="16"/>
  <c r="J64" i="16"/>
  <c r="J68" i="16"/>
  <c r="I62" i="16"/>
  <c r="I66" i="16"/>
  <c r="H60" i="16"/>
  <c r="H64" i="16"/>
  <c r="H68" i="16"/>
  <c r="G62" i="16"/>
  <c r="G66" i="16"/>
  <c r="F60" i="16"/>
  <c r="F64" i="16"/>
  <c r="F68" i="16"/>
  <c r="E62" i="16"/>
  <c r="Q69" i="16"/>
  <c r="M69" i="16"/>
  <c r="I69" i="16"/>
  <c r="E69" i="16"/>
  <c r="R61" i="16"/>
  <c r="R65" i="16"/>
  <c r="Q59" i="16"/>
  <c r="Q63" i="16"/>
  <c r="Q67" i="16"/>
  <c r="P61" i="16"/>
  <c r="P65" i="16"/>
  <c r="O59" i="16"/>
  <c r="O63" i="16"/>
  <c r="O67" i="16"/>
  <c r="N61" i="16"/>
  <c r="N65" i="16"/>
  <c r="M59" i="16"/>
  <c r="M63" i="16"/>
  <c r="M67" i="16"/>
  <c r="L61" i="16"/>
  <c r="L65" i="16"/>
  <c r="K59" i="16"/>
  <c r="K63" i="16"/>
  <c r="K67" i="16"/>
  <c r="J61" i="16"/>
  <c r="J65" i="16"/>
  <c r="I59" i="16"/>
  <c r="I63" i="16"/>
  <c r="I67" i="16"/>
  <c r="H61" i="16"/>
  <c r="H65" i="16"/>
  <c r="G59" i="16"/>
  <c r="G63" i="16"/>
  <c r="G67" i="16"/>
  <c r="F61" i="16"/>
  <c r="F65" i="16"/>
  <c r="E59" i="16"/>
  <c r="P69" i="16"/>
  <c r="L69" i="16"/>
  <c r="H69" i="16"/>
  <c r="R62" i="16"/>
  <c r="R66" i="16"/>
  <c r="Q60" i="16"/>
  <c r="Q64" i="16"/>
  <c r="Q68" i="16"/>
  <c r="P62" i="16"/>
  <c r="P66" i="16"/>
  <c r="O60" i="16"/>
  <c r="O64" i="16"/>
  <c r="O68" i="16"/>
  <c r="N62" i="16"/>
  <c r="N66" i="16"/>
  <c r="M60" i="16"/>
  <c r="M64" i="16"/>
  <c r="M68" i="16"/>
  <c r="L62" i="16"/>
  <c r="L66" i="16"/>
  <c r="K60" i="16"/>
  <c r="K64" i="16"/>
  <c r="K68" i="16"/>
  <c r="J62" i="16"/>
  <c r="J66" i="16"/>
  <c r="I60" i="16"/>
  <c r="I64" i="16"/>
  <c r="I68" i="16"/>
  <c r="H62" i="16"/>
  <c r="H66" i="16"/>
  <c r="G60" i="16"/>
  <c r="G64" i="16"/>
  <c r="G68" i="16"/>
  <c r="F62" i="16"/>
  <c r="F66" i="16"/>
  <c r="E64" i="16"/>
  <c r="R58" i="16"/>
  <c r="N58" i="16"/>
  <c r="J58" i="16"/>
  <c r="F58" i="16"/>
  <c r="E66" i="16"/>
  <c r="Q58" i="16"/>
  <c r="M58" i="16"/>
  <c r="I58" i="16"/>
  <c r="E58" i="16"/>
  <c r="E60" i="16"/>
  <c r="E67" i="16"/>
  <c r="P58" i="16"/>
  <c r="L58" i="16"/>
  <c r="H58" i="16"/>
  <c r="E63" i="16"/>
  <c r="E68" i="16"/>
  <c r="O58" i="16"/>
  <c r="K58" i="16"/>
  <c r="G58" i="16"/>
  <c r="D45" i="16"/>
  <c r="D46" i="16"/>
  <c r="K45" i="16"/>
  <c r="O45" i="16"/>
  <c r="I46" i="16"/>
  <c r="M46" i="16"/>
  <c r="Q46" i="16"/>
  <c r="H45" i="16"/>
  <c r="K44" i="16"/>
  <c r="R45" i="16"/>
  <c r="L45" i="16"/>
  <c r="P45" i="16"/>
  <c r="J46" i="16"/>
  <c r="N46" i="16"/>
  <c r="R46" i="16"/>
  <c r="H46" i="16"/>
  <c r="E45" i="16"/>
  <c r="F44" i="16"/>
  <c r="L46" i="16"/>
  <c r="F46" i="16"/>
  <c r="H44" i="16"/>
  <c r="I45" i="16"/>
  <c r="M45" i="16"/>
  <c r="Q45" i="16"/>
  <c r="K46" i="16"/>
  <c r="O46" i="16"/>
  <c r="F45" i="16"/>
  <c r="E46" i="16"/>
  <c r="Q44" i="16"/>
  <c r="N45" i="16"/>
  <c r="L44" i="16"/>
  <c r="J45" i="16"/>
  <c r="P46" i="16"/>
  <c r="T130" i="8" l="1"/>
  <c r="P96" i="17"/>
  <c r="L97" i="17"/>
  <c r="R97" i="17"/>
  <c r="L108" i="17"/>
  <c r="O96" i="17"/>
  <c r="P97" i="17"/>
  <c r="Q96" i="17"/>
  <c r="G97" i="17"/>
  <c r="H96" i="17"/>
  <c r="R96" i="17"/>
  <c r="S97" i="17"/>
  <c r="L96" i="17"/>
  <c r="Q97" i="17"/>
  <c r="N97" i="17"/>
  <c r="M96" i="17"/>
  <c r="L103" i="17"/>
  <c r="M101" i="17"/>
  <c r="N103" i="17"/>
  <c r="O112" i="17"/>
  <c r="I103" i="17"/>
  <c r="Q112" i="17"/>
  <c r="Q108" i="17"/>
  <c r="S101" i="17"/>
  <c r="N108" i="17"/>
  <c r="O108" i="17"/>
  <c r="R103" i="17"/>
  <c r="P101" i="17"/>
  <c r="H112" i="17"/>
  <c r="O97" i="17"/>
  <c r="L112" i="17"/>
  <c r="H108" i="17"/>
  <c r="J112" i="17"/>
  <c r="K103" i="17"/>
  <c r="R101" i="17"/>
  <c r="J108" i="17"/>
  <c r="G103" i="17"/>
  <c r="S112" i="17"/>
  <c r="I112" i="17"/>
  <c r="K112" i="17"/>
  <c r="Q101" i="17"/>
  <c r="O103" i="17"/>
  <c r="K108" i="17"/>
  <c r="I101" i="17"/>
  <c r="K101" i="17"/>
  <c r="S108" i="17"/>
  <c r="J103" i="17"/>
  <c r="O101" i="17"/>
  <c r="D48" i="16"/>
  <c r="J97" i="17"/>
  <c r="I97" i="17"/>
  <c r="M97" i="17"/>
  <c r="K97" i="17"/>
  <c r="F96" i="17"/>
  <c r="S96" i="17"/>
  <c r="N96" i="17"/>
  <c r="K96" i="17"/>
  <c r="F98" i="17"/>
  <c r="J98" i="17"/>
  <c r="S98" i="17"/>
  <c r="R98" i="17"/>
  <c r="M98" i="17"/>
  <c r="H98" i="17"/>
  <c r="L98" i="17"/>
  <c r="Q98" i="17"/>
  <c r="P98" i="17"/>
  <c r="K98" i="17"/>
  <c r="I98" i="17"/>
  <c r="O98" i="17"/>
  <c r="N98" i="17"/>
  <c r="H95" i="17"/>
  <c r="O95" i="17"/>
  <c r="N95" i="17"/>
  <c r="G95" i="17"/>
  <c r="K95" i="17"/>
  <c r="J95" i="17"/>
  <c r="L95" i="17"/>
  <c r="P95" i="17"/>
  <c r="S95" i="17"/>
  <c r="M95" i="17"/>
  <c r="Q95" i="17"/>
  <c r="I95" i="17"/>
  <c r="R95" i="17"/>
  <c r="F148" i="17"/>
  <c r="P148" i="17"/>
  <c r="J148" i="17"/>
  <c r="S148" i="17"/>
  <c r="O148" i="17"/>
  <c r="I148" i="17"/>
  <c r="N148" i="17"/>
  <c r="L148" i="17"/>
  <c r="M148" i="17"/>
  <c r="K148" i="17"/>
  <c r="Q148" i="17"/>
  <c r="H148" i="17"/>
  <c r="R148" i="17"/>
  <c r="F124" i="17"/>
  <c r="H124" i="17"/>
  <c r="M124" i="17"/>
  <c r="R124" i="17"/>
  <c r="K124" i="17"/>
  <c r="L124" i="17"/>
  <c r="Q124" i="17"/>
  <c r="S124" i="17"/>
  <c r="I124" i="17"/>
  <c r="N124" i="17"/>
  <c r="J124" i="17"/>
  <c r="O124" i="17"/>
  <c r="P124" i="17"/>
  <c r="F126" i="17"/>
  <c r="H126" i="17"/>
  <c r="M126" i="17"/>
  <c r="R126" i="17"/>
  <c r="K126" i="17"/>
  <c r="L126" i="17"/>
  <c r="Q126" i="17"/>
  <c r="S126" i="17"/>
  <c r="I126" i="17"/>
  <c r="N126" i="17"/>
  <c r="O126" i="17"/>
  <c r="P126" i="17"/>
  <c r="J126" i="17"/>
  <c r="G123" i="17"/>
  <c r="H123" i="17"/>
  <c r="M123" i="17"/>
  <c r="J123" i="17"/>
  <c r="K123" i="17"/>
  <c r="L123" i="17"/>
  <c r="Q123" i="17"/>
  <c r="R123" i="17"/>
  <c r="S123" i="17"/>
  <c r="I123" i="17"/>
  <c r="P123" i="17"/>
  <c r="N123" i="17"/>
  <c r="O123" i="17"/>
  <c r="F146" i="17"/>
  <c r="L146" i="17"/>
  <c r="Q146" i="17"/>
  <c r="O146" i="17"/>
  <c r="K146" i="17"/>
  <c r="P146" i="17"/>
  <c r="J146" i="17"/>
  <c r="H146" i="17"/>
  <c r="I146" i="17"/>
  <c r="R146" i="17"/>
  <c r="S146" i="17"/>
  <c r="N146" i="17"/>
  <c r="M146" i="17"/>
  <c r="J127" i="17"/>
  <c r="O127" i="17"/>
  <c r="P127" i="17"/>
  <c r="Q127" i="17"/>
  <c r="N127" i="17"/>
  <c r="S127" i="17"/>
  <c r="G127" i="17"/>
  <c r="K127" i="17"/>
  <c r="L127" i="17"/>
  <c r="M127" i="17"/>
  <c r="I127" i="17"/>
  <c r="H127" i="17"/>
  <c r="R127" i="17"/>
  <c r="F138" i="17"/>
  <c r="H138" i="17"/>
  <c r="M138" i="17"/>
  <c r="R138" i="17"/>
  <c r="K138" i="17"/>
  <c r="L138" i="17"/>
  <c r="Q138" i="17"/>
  <c r="S138" i="17"/>
  <c r="I138" i="17"/>
  <c r="N138" i="17"/>
  <c r="O138" i="17"/>
  <c r="J138" i="17"/>
  <c r="P138" i="17"/>
  <c r="J143" i="17"/>
  <c r="K143" i="17"/>
  <c r="H143" i="17"/>
  <c r="M143" i="17"/>
  <c r="N143" i="17"/>
  <c r="O143" i="17"/>
  <c r="L143" i="17"/>
  <c r="Q143" i="17"/>
  <c r="I143" i="17"/>
  <c r="G143" i="17"/>
  <c r="R143" i="17"/>
  <c r="S143" i="17"/>
  <c r="P143" i="17"/>
  <c r="F136" i="17"/>
  <c r="K136" i="17"/>
  <c r="L136" i="17"/>
  <c r="Q136" i="17"/>
  <c r="R136" i="17"/>
  <c r="O136" i="17"/>
  <c r="P136" i="17"/>
  <c r="J136" i="17"/>
  <c r="H136" i="17"/>
  <c r="S136" i="17"/>
  <c r="I136" i="17"/>
  <c r="N136" i="17"/>
  <c r="M136" i="17"/>
  <c r="N133" i="17"/>
  <c r="S133" i="17"/>
  <c r="P133" i="17"/>
  <c r="R133" i="17"/>
  <c r="G133" i="17"/>
  <c r="I133" i="17"/>
  <c r="J133" i="17"/>
  <c r="O133" i="17"/>
  <c r="L133" i="17"/>
  <c r="Q133" i="17"/>
  <c r="M133" i="17"/>
  <c r="H133" i="17"/>
  <c r="K133" i="17"/>
  <c r="F130" i="17"/>
  <c r="H130" i="17"/>
  <c r="M130" i="17"/>
  <c r="R130" i="17"/>
  <c r="K130" i="17"/>
  <c r="L130" i="17"/>
  <c r="Q130" i="17"/>
  <c r="S130" i="17"/>
  <c r="I130" i="17"/>
  <c r="N130" i="17"/>
  <c r="O130" i="17"/>
  <c r="P130" i="17"/>
  <c r="J130" i="17"/>
  <c r="J135" i="17"/>
  <c r="O135" i="17"/>
  <c r="P135" i="17"/>
  <c r="Q135" i="17"/>
  <c r="N135" i="17"/>
  <c r="S135" i="17"/>
  <c r="G135" i="17"/>
  <c r="K135" i="17"/>
  <c r="L135" i="17"/>
  <c r="M135" i="17"/>
  <c r="H135" i="17"/>
  <c r="I135" i="17"/>
  <c r="R135" i="17"/>
  <c r="R147" i="17"/>
  <c r="O147" i="17"/>
  <c r="L147" i="17"/>
  <c r="I147" i="17"/>
  <c r="S147" i="17"/>
  <c r="P147" i="17"/>
  <c r="N147" i="17"/>
  <c r="K147" i="17"/>
  <c r="H147" i="17"/>
  <c r="G147" i="17"/>
  <c r="J147" i="17"/>
  <c r="Q147" i="17"/>
  <c r="M147" i="17"/>
  <c r="R139" i="17"/>
  <c r="S139" i="17"/>
  <c r="I139" i="17"/>
  <c r="G139" i="17"/>
  <c r="H139" i="17"/>
  <c r="M139" i="17"/>
  <c r="N139" i="17"/>
  <c r="O139" i="17"/>
  <c r="P139" i="17"/>
  <c r="L139" i="17"/>
  <c r="K139" i="17"/>
  <c r="Q139" i="17"/>
  <c r="J139" i="17"/>
  <c r="R129" i="17"/>
  <c r="H129" i="17"/>
  <c r="M129" i="17"/>
  <c r="G129" i="17"/>
  <c r="K129" i="17"/>
  <c r="L129" i="17"/>
  <c r="Q129" i="17"/>
  <c r="N129" i="17"/>
  <c r="S129" i="17"/>
  <c r="I129" i="17"/>
  <c r="J129" i="17"/>
  <c r="O129" i="17"/>
  <c r="P129" i="17"/>
  <c r="F144" i="17"/>
  <c r="H144" i="17"/>
  <c r="Q144" i="17"/>
  <c r="R144" i="17"/>
  <c r="K144" i="17"/>
  <c r="L144" i="17"/>
  <c r="M144" i="17"/>
  <c r="S144" i="17"/>
  <c r="I144" i="17"/>
  <c r="N144" i="17"/>
  <c r="P144" i="17"/>
  <c r="O144" i="17"/>
  <c r="J144" i="17"/>
  <c r="N145" i="17"/>
  <c r="S145" i="17"/>
  <c r="P145" i="17"/>
  <c r="R145" i="17"/>
  <c r="M145" i="17"/>
  <c r="I145" i="17"/>
  <c r="J145" i="17"/>
  <c r="O145" i="17"/>
  <c r="L145" i="17"/>
  <c r="G145" i="17"/>
  <c r="K145" i="17"/>
  <c r="H145" i="17"/>
  <c r="Q145" i="17"/>
  <c r="F122" i="17"/>
  <c r="H122" i="17"/>
  <c r="K122" i="17"/>
  <c r="L122" i="17"/>
  <c r="Q122" i="17"/>
  <c r="S122" i="17"/>
  <c r="I122" i="17"/>
  <c r="N122" i="17"/>
  <c r="O122" i="17"/>
  <c r="R122" i="17"/>
  <c r="J122" i="17"/>
  <c r="P122" i="17"/>
  <c r="M122" i="17"/>
  <c r="G131" i="17"/>
  <c r="H131" i="17"/>
  <c r="M131" i="17"/>
  <c r="J131" i="17"/>
  <c r="K131" i="17"/>
  <c r="L131" i="17"/>
  <c r="Q131" i="17"/>
  <c r="R131" i="17"/>
  <c r="S131" i="17"/>
  <c r="I131" i="17"/>
  <c r="P131" i="17"/>
  <c r="O131" i="17"/>
  <c r="N131" i="17"/>
  <c r="F120" i="17"/>
  <c r="S120" i="17"/>
  <c r="Q120" i="17"/>
  <c r="J120" i="17"/>
  <c r="K120" i="17"/>
  <c r="P120" i="17"/>
  <c r="R120" i="17"/>
  <c r="M120" i="17"/>
  <c r="H120" i="17"/>
  <c r="L120" i="17"/>
  <c r="O120" i="17"/>
  <c r="N120" i="17"/>
  <c r="I120" i="17"/>
  <c r="G119" i="17"/>
  <c r="S119" i="17"/>
  <c r="L119" i="17"/>
  <c r="Q119" i="17"/>
  <c r="H119" i="17"/>
  <c r="J119" i="17"/>
  <c r="O119" i="17"/>
  <c r="K119" i="17"/>
  <c r="M119" i="17"/>
  <c r="I119" i="17"/>
  <c r="P119" i="17"/>
  <c r="R119" i="17"/>
  <c r="N119" i="17"/>
  <c r="F142" i="17"/>
  <c r="H142" i="17"/>
  <c r="I142" i="17"/>
  <c r="R142" i="17"/>
  <c r="K142" i="17"/>
  <c r="L142" i="17"/>
  <c r="Q142" i="17"/>
  <c r="S142" i="17"/>
  <c r="M142" i="17"/>
  <c r="N142" i="17"/>
  <c r="O142" i="17"/>
  <c r="J142" i="17"/>
  <c r="P142" i="17"/>
  <c r="J137" i="17"/>
  <c r="O137" i="17"/>
  <c r="P137" i="17"/>
  <c r="N137" i="17"/>
  <c r="S137" i="17"/>
  <c r="I137" i="17"/>
  <c r="G137" i="17"/>
  <c r="K137" i="17"/>
  <c r="L137" i="17"/>
  <c r="Q137" i="17"/>
  <c r="R137" i="17"/>
  <c r="M137" i="17"/>
  <c r="H137" i="17"/>
  <c r="F132" i="17"/>
  <c r="H132" i="17"/>
  <c r="M132" i="17"/>
  <c r="R132" i="17"/>
  <c r="K132" i="17"/>
  <c r="L132" i="17"/>
  <c r="Q132" i="17"/>
  <c r="S132" i="17"/>
  <c r="I132" i="17"/>
  <c r="N132" i="17"/>
  <c r="J132" i="17"/>
  <c r="O132" i="17"/>
  <c r="P132" i="17"/>
  <c r="N141" i="17"/>
  <c r="S141" i="17"/>
  <c r="P141" i="17"/>
  <c r="R141" i="17"/>
  <c r="G141" i="17"/>
  <c r="I141" i="17"/>
  <c r="J141" i="17"/>
  <c r="O141" i="17"/>
  <c r="L141" i="17"/>
  <c r="Q141" i="17"/>
  <c r="H141" i="17"/>
  <c r="M141" i="17"/>
  <c r="K141" i="17"/>
  <c r="F128" i="17"/>
  <c r="H128" i="17"/>
  <c r="M128" i="17"/>
  <c r="R128" i="17"/>
  <c r="K128" i="17"/>
  <c r="L128" i="17"/>
  <c r="Q128" i="17"/>
  <c r="S128" i="17"/>
  <c r="I128" i="17"/>
  <c r="N128" i="17"/>
  <c r="J128" i="17"/>
  <c r="O128" i="17"/>
  <c r="P128" i="17"/>
  <c r="J121" i="17"/>
  <c r="O121" i="17"/>
  <c r="P121" i="17"/>
  <c r="N121" i="17"/>
  <c r="S121" i="17"/>
  <c r="I121" i="17"/>
  <c r="G121" i="17"/>
  <c r="K121" i="17"/>
  <c r="L121" i="17"/>
  <c r="Q121" i="17"/>
  <c r="R121" i="17"/>
  <c r="H121" i="17"/>
  <c r="M121" i="17"/>
  <c r="F140" i="17"/>
  <c r="H140" i="17"/>
  <c r="M140" i="17"/>
  <c r="R140" i="17"/>
  <c r="K140" i="17"/>
  <c r="L140" i="17"/>
  <c r="Q140" i="17"/>
  <c r="S140" i="17"/>
  <c r="I140" i="17"/>
  <c r="N140" i="17"/>
  <c r="P140" i="17"/>
  <c r="O140" i="17"/>
  <c r="J140" i="17"/>
  <c r="R125" i="17"/>
  <c r="G125" i="17"/>
  <c r="I125" i="17"/>
  <c r="K125" i="17"/>
  <c r="H125" i="17"/>
  <c r="M125" i="17"/>
  <c r="N125" i="17"/>
  <c r="S125" i="17"/>
  <c r="P125" i="17"/>
  <c r="Q125" i="17"/>
  <c r="J125" i="17"/>
  <c r="O125" i="17"/>
  <c r="L125" i="17"/>
  <c r="F134" i="17"/>
  <c r="K134" i="17"/>
  <c r="L134" i="17"/>
  <c r="Q134" i="17"/>
  <c r="R134" i="17"/>
  <c r="O134" i="17"/>
  <c r="P134" i="17"/>
  <c r="J134" i="17"/>
  <c r="H134" i="17"/>
  <c r="S134" i="17"/>
  <c r="I134" i="17"/>
  <c r="N134" i="17"/>
  <c r="M134" i="17"/>
  <c r="J93" i="17"/>
  <c r="L93" i="17"/>
  <c r="O93" i="17"/>
  <c r="G93" i="17"/>
  <c r="N93" i="17"/>
  <c r="Q93" i="17"/>
  <c r="H93" i="17"/>
  <c r="S93" i="17"/>
  <c r="I93" i="17"/>
  <c r="R93" i="17"/>
  <c r="K93" i="17"/>
  <c r="P93" i="17"/>
  <c r="M93" i="17"/>
  <c r="F94" i="17"/>
  <c r="P94" i="17"/>
  <c r="R94" i="17"/>
  <c r="L94" i="17"/>
  <c r="S94" i="17"/>
  <c r="H94" i="17"/>
  <c r="I94" i="17"/>
  <c r="N94" i="17"/>
  <c r="O94" i="17"/>
  <c r="Q94" i="17"/>
  <c r="K94" i="17"/>
  <c r="M94" i="17"/>
  <c r="J94" i="17"/>
  <c r="F112" i="17"/>
  <c r="P112" i="17"/>
  <c r="R112" i="17"/>
  <c r="N112" i="17"/>
  <c r="H101" i="17"/>
  <c r="J101" i="17"/>
  <c r="N101" i="17"/>
  <c r="G101" i="17"/>
  <c r="S103" i="17"/>
  <c r="P103" i="17"/>
  <c r="H103" i="17"/>
  <c r="Q103" i="17"/>
  <c r="F108" i="17"/>
  <c r="R108" i="17"/>
  <c r="P108" i="17"/>
  <c r="I108" i="17"/>
  <c r="F100" i="17"/>
  <c r="K100" i="17"/>
  <c r="M100" i="17"/>
  <c r="I100" i="17"/>
  <c r="R100" i="17"/>
  <c r="L100" i="17"/>
  <c r="O100" i="17"/>
  <c r="N100" i="17"/>
  <c r="H100" i="17"/>
  <c r="P100" i="17"/>
  <c r="J100" i="17"/>
  <c r="S100" i="17"/>
  <c r="Q100" i="17"/>
  <c r="F110" i="17"/>
  <c r="J110" i="17"/>
  <c r="P110" i="17"/>
  <c r="K110" i="17"/>
  <c r="I110" i="17"/>
  <c r="S110" i="17"/>
  <c r="H110" i="17"/>
  <c r="Q110" i="17"/>
  <c r="O110" i="17"/>
  <c r="N110" i="17"/>
  <c r="R110" i="17"/>
  <c r="M110" i="17"/>
  <c r="L110" i="17"/>
  <c r="S99" i="17"/>
  <c r="P99" i="17"/>
  <c r="N99" i="17"/>
  <c r="R99" i="17"/>
  <c r="L99" i="17"/>
  <c r="J99" i="17"/>
  <c r="H99" i="17"/>
  <c r="O99" i="17"/>
  <c r="I99" i="17"/>
  <c r="M99" i="17"/>
  <c r="Q99" i="17"/>
  <c r="G99" i="17"/>
  <c r="K99" i="17"/>
  <c r="F104" i="17"/>
  <c r="K104" i="17"/>
  <c r="H104" i="17"/>
  <c r="M104" i="17"/>
  <c r="J104" i="17"/>
  <c r="S104" i="17"/>
  <c r="P104" i="17"/>
  <c r="R104" i="17"/>
  <c r="O104" i="17"/>
  <c r="L104" i="17"/>
  <c r="N104" i="17"/>
  <c r="Q104" i="17"/>
  <c r="I104" i="17"/>
  <c r="F102" i="17"/>
  <c r="K102" i="17"/>
  <c r="Q102" i="17"/>
  <c r="L102" i="17"/>
  <c r="J102" i="17"/>
  <c r="P102" i="17"/>
  <c r="I102" i="17"/>
  <c r="R102" i="17"/>
  <c r="M102" i="17"/>
  <c r="O102" i="17"/>
  <c r="H102" i="17"/>
  <c r="S102" i="17"/>
  <c r="N102" i="17"/>
  <c r="F106" i="17"/>
  <c r="J106" i="17"/>
  <c r="K106" i="17"/>
  <c r="L106" i="17"/>
  <c r="M106" i="17"/>
  <c r="P106" i="17"/>
  <c r="O106" i="17"/>
  <c r="I106" i="17"/>
  <c r="R106" i="17"/>
  <c r="N106" i="17"/>
  <c r="Q106" i="17"/>
  <c r="S106" i="17"/>
  <c r="H106" i="17"/>
  <c r="G113" i="17"/>
  <c r="K113" i="17"/>
  <c r="L113" i="17"/>
  <c r="I113" i="17"/>
  <c r="O113" i="17"/>
  <c r="N113" i="17"/>
  <c r="S113" i="17"/>
  <c r="H113" i="17"/>
  <c r="P113" i="17"/>
  <c r="Q113" i="17"/>
  <c r="M113" i="17"/>
  <c r="J113" i="17"/>
  <c r="R113" i="17"/>
  <c r="I109" i="17"/>
  <c r="M109" i="17"/>
  <c r="P109" i="17"/>
  <c r="K109" i="17"/>
  <c r="J109" i="17"/>
  <c r="O109" i="17"/>
  <c r="H109" i="17"/>
  <c r="G109" i="17"/>
  <c r="N109" i="17"/>
  <c r="R109" i="17"/>
  <c r="Q109" i="17"/>
  <c r="L109" i="17"/>
  <c r="S109" i="17"/>
  <c r="J107" i="17"/>
  <c r="S107" i="17"/>
  <c r="R107" i="17"/>
  <c r="I107" i="17"/>
  <c r="G107" i="17"/>
  <c r="K107" i="17"/>
  <c r="H107" i="17"/>
  <c r="M107" i="17"/>
  <c r="L107" i="17"/>
  <c r="Q107" i="17"/>
  <c r="O107" i="17"/>
  <c r="P107" i="17"/>
  <c r="N107" i="17"/>
  <c r="R115" i="17"/>
  <c r="G115" i="17"/>
  <c r="I115" i="17"/>
  <c r="H115" i="17"/>
  <c r="Q115" i="17"/>
  <c r="N115" i="17"/>
  <c r="L115" i="17"/>
  <c r="S115" i="17"/>
  <c r="K115" i="17"/>
  <c r="O115" i="17"/>
  <c r="P115" i="17"/>
  <c r="J115" i="17"/>
  <c r="M115" i="17"/>
  <c r="N111" i="17"/>
  <c r="Q111" i="17"/>
  <c r="J111" i="17"/>
  <c r="H111" i="17"/>
  <c r="G111" i="17"/>
  <c r="M111" i="17"/>
  <c r="O111" i="17"/>
  <c r="K111" i="17"/>
  <c r="R111" i="17"/>
  <c r="I111" i="17"/>
  <c r="S111" i="17"/>
  <c r="L111" i="17"/>
  <c r="P111" i="17"/>
  <c r="I105" i="17"/>
  <c r="O105" i="17"/>
  <c r="Q105" i="17"/>
  <c r="N105" i="17"/>
  <c r="L105" i="17"/>
  <c r="J105" i="17"/>
  <c r="M105" i="17"/>
  <c r="S105" i="17"/>
  <c r="K105" i="17"/>
  <c r="R105" i="17"/>
  <c r="G105" i="17"/>
  <c r="P105" i="17"/>
  <c r="H105" i="17"/>
  <c r="F116" i="17"/>
  <c r="L116" i="17"/>
  <c r="J116" i="17"/>
  <c r="P116" i="17"/>
  <c r="S116" i="17"/>
  <c r="M116" i="17"/>
  <c r="R116" i="17"/>
  <c r="O116" i="17"/>
  <c r="I116" i="17"/>
  <c r="Q116" i="17"/>
  <c r="N116" i="17"/>
  <c r="K116" i="17"/>
  <c r="H116" i="17"/>
  <c r="F114" i="17"/>
  <c r="L114" i="17"/>
  <c r="I114" i="17"/>
  <c r="Q114" i="17"/>
  <c r="O114" i="17"/>
  <c r="R114" i="17"/>
  <c r="P114" i="17"/>
  <c r="K114" i="17"/>
  <c r="N114" i="17"/>
  <c r="M114" i="17"/>
  <c r="S114" i="17"/>
  <c r="H114" i="17"/>
  <c r="J114" i="17"/>
  <c r="E55" i="16"/>
  <c r="P44" i="16"/>
  <c r="J44" i="16"/>
  <c r="O44" i="16"/>
  <c r="D44" i="16"/>
  <c r="I44" i="16"/>
  <c r="N44" i="16"/>
  <c r="E44" i="16"/>
  <c r="M44" i="16"/>
  <c r="R44" i="16"/>
  <c r="R53" i="16"/>
  <c r="M49" i="16"/>
  <c r="P51" i="16"/>
  <c r="P50" i="16"/>
  <c r="Q55" i="16"/>
  <c r="N47" i="16"/>
  <c r="G53" i="16"/>
  <c r="O52" i="16"/>
  <c r="H50" i="16"/>
  <c r="H52" i="16"/>
  <c r="P52" i="16"/>
  <c r="N49" i="16"/>
  <c r="H48" i="16"/>
  <c r="G52" i="16"/>
  <c r="O54" i="16"/>
  <c r="M51" i="16"/>
  <c r="K48" i="16"/>
  <c r="E49" i="16"/>
  <c r="J50" i="16"/>
  <c r="B53" i="16"/>
  <c r="B55" i="16"/>
  <c r="N55" i="16"/>
  <c r="L52" i="16"/>
  <c r="J49" i="16"/>
  <c r="K54" i="16"/>
  <c r="I51" i="16"/>
  <c r="Q47" i="16"/>
  <c r="R54" i="16"/>
  <c r="N48" i="16"/>
  <c r="K51" i="16"/>
  <c r="D47" i="16"/>
  <c r="L54" i="16"/>
  <c r="J51" i="16"/>
  <c r="R47" i="16"/>
  <c r="F53" i="16"/>
  <c r="H47" i="16"/>
  <c r="I53" i="16"/>
  <c r="Q49" i="16"/>
  <c r="G55" i="16"/>
  <c r="L53" i="16"/>
  <c r="O49" i="16"/>
  <c r="B50" i="16"/>
  <c r="F55" i="16"/>
  <c r="M54" i="16"/>
  <c r="I48" i="16"/>
  <c r="D53" i="16"/>
  <c r="G50" i="16"/>
  <c r="Q52" i="16"/>
  <c r="C51" i="16"/>
  <c r="F50" i="16"/>
  <c r="J55" i="16"/>
  <c r="N53" i="16"/>
  <c r="R51" i="16"/>
  <c r="L50" i="16"/>
  <c r="P48" i="16"/>
  <c r="J47" i="16"/>
  <c r="E51" i="16"/>
  <c r="E54" i="16"/>
  <c r="F49" i="16"/>
  <c r="H55" i="16"/>
  <c r="M55" i="16"/>
  <c r="Q53" i="16"/>
  <c r="K52" i="16"/>
  <c r="O50" i="16"/>
  <c r="I49" i="16"/>
  <c r="M47" i="16"/>
  <c r="R55" i="16"/>
  <c r="G51" i="16"/>
  <c r="N54" i="16"/>
  <c r="R52" i="16"/>
  <c r="L51" i="16"/>
  <c r="P49" i="16"/>
  <c r="J48" i="16"/>
  <c r="F51" i="16"/>
  <c r="O55" i="16"/>
  <c r="I54" i="16"/>
  <c r="M52" i="16"/>
  <c r="Q50" i="16"/>
  <c r="K49" i="16"/>
  <c r="O47" i="16"/>
  <c r="C52" i="16"/>
  <c r="D54" i="16"/>
  <c r="B51" i="16"/>
  <c r="D49" i="16"/>
  <c r="C53" i="16"/>
  <c r="P54" i="16"/>
  <c r="J53" i="16"/>
  <c r="N51" i="16"/>
  <c r="R49" i="16"/>
  <c r="L48" i="16"/>
  <c r="F54" i="16"/>
  <c r="E50" i="16"/>
  <c r="H51" i="16"/>
  <c r="I55" i="16"/>
  <c r="M53" i="16"/>
  <c r="Q51" i="16"/>
  <c r="K50" i="16"/>
  <c r="O48" i="16"/>
  <c r="I47" i="16"/>
  <c r="E47" i="16"/>
  <c r="F52" i="16"/>
  <c r="P55" i="16"/>
  <c r="J54" i="16"/>
  <c r="N52" i="16"/>
  <c r="R50" i="16"/>
  <c r="L49" i="16"/>
  <c r="P47" i="16"/>
  <c r="E52" i="16"/>
  <c r="F47" i="16"/>
  <c r="H53" i="16"/>
  <c r="K55" i="16"/>
  <c r="O53" i="16"/>
  <c r="I52" i="16"/>
  <c r="M50" i="16"/>
  <c r="Q48" i="16"/>
  <c r="K47" i="16"/>
  <c r="D55" i="16"/>
  <c r="B52" i="16"/>
  <c r="D50" i="16"/>
  <c r="C54" i="16"/>
  <c r="D52" i="16"/>
  <c r="E53" i="16"/>
  <c r="F48" i="16"/>
  <c r="H54" i="16"/>
  <c r="L55" i="16"/>
  <c r="P53" i="16"/>
  <c r="J52" i="16"/>
  <c r="N50" i="16"/>
  <c r="R48" i="16"/>
  <c r="L47" i="16"/>
  <c r="E48" i="16"/>
  <c r="G54" i="16"/>
  <c r="H49" i="16"/>
  <c r="Q54" i="16"/>
  <c r="K53" i="16"/>
  <c r="O51" i="16"/>
  <c r="I50" i="16"/>
  <c r="M48" i="16"/>
  <c r="D51" i="16"/>
  <c r="C55" i="16"/>
  <c r="C50" i="16"/>
  <c r="B54" i="16"/>
  <c r="A32" i="13"/>
  <c r="A31" i="13"/>
  <c r="A30" i="13"/>
  <c r="A33" i="13"/>
  <c r="P16" i="16"/>
  <c r="K27" i="16"/>
  <c r="J26" i="16"/>
  <c r="L23" i="16"/>
  <c r="N23" i="16"/>
  <c r="G24" i="16"/>
  <c r="K22" i="16"/>
  <c r="G25" i="16"/>
  <c r="F25" i="16"/>
  <c r="F24" i="16"/>
  <c r="F19" i="16"/>
  <c r="B21" i="16"/>
  <c r="F22" i="16"/>
  <c r="L20" i="16"/>
  <c r="E22" i="16"/>
  <c r="R25" i="16"/>
  <c r="I17" i="16"/>
  <c r="P18" i="16"/>
  <c r="H17" i="16"/>
  <c r="O22" i="16"/>
  <c r="D26" i="16"/>
  <c r="B149" i="14"/>
  <c r="B153" i="17" s="1"/>
  <c r="B151" i="14"/>
  <c r="B151" i="17" s="1"/>
  <c r="B153" i="14"/>
  <c r="B155" i="14"/>
  <c r="B157" i="14"/>
  <c r="B159" i="14"/>
  <c r="B161" i="14"/>
  <c r="B163" i="14"/>
  <c r="B165" i="14"/>
  <c r="B167" i="14"/>
  <c r="B169" i="14"/>
  <c r="C149" i="14"/>
  <c r="C153" i="17" s="1"/>
  <c r="C151" i="14"/>
  <c r="C151" i="17" s="1"/>
  <c r="C153" i="14"/>
  <c r="C155" i="14"/>
  <c r="C157" i="14"/>
  <c r="C159" i="14"/>
  <c r="C161" i="14"/>
  <c r="C163" i="14"/>
  <c r="C165" i="14"/>
  <c r="C167" i="14"/>
  <c r="C169" i="14"/>
  <c r="C147" i="14"/>
  <c r="C155" i="17" s="1"/>
  <c r="C143" i="14"/>
  <c r="B147" i="14"/>
  <c r="B155" i="17" s="1"/>
  <c r="B143" i="14"/>
  <c r="B117" i="14"/>
  <c r="B119" i="14"/>
  <c r="B121" i="14"/>
  <c r="B123" i="14"/>
  <c r="B125" i="14"/>
  <c r="B127" i="14"/>
  <c r="B129" i="14"/>
  <c r="B131" i="14"/>
  <c r="B133" i="14"/>
  <c r="B135" i="14"/>
  <c r="B137" i="14"/>
  <c r="B139" i="14"/>
  <c r="B141" i="14"/>
  <c r="C117" i="14"/>
  <c r="C119" i="14"/>
  <c r="C121" i="14"/>
  <c r="C123" i="14"/>
  <c r="C125" i="14"/>
  <c r="C127" i="14"/>
  <c r="C129" i="14"/>
  <c r="C131" i="14"/>
  <c r="C133" i="14"/>
  <c r="C135" i="14"/>
  <c r="C137" i="14"/>
  <c r="C139" i="14"/>
  <c r="C141" i="14"/>
  <c r="C115" i="14"/>
  <c r="C111" i="14"/>
  <c r="B115" i="14"/>
  <c r="B111" i="14"/>
  <c r="B91" i="14"/>
  <c r="B93" i="14"/>
  <c r="B95" i="14"/>
  <c r="B97" i="14"/>
  <c r="B99" i="14"/>
  <c r="B101" i="14"/>
  <c r="B103" i="14"/>
  <c r="B105" i="14"/>
  <c r="B107" i="14"/>
  <c r="B109" i="14"/>
  <c r="C91" i="14"/>
  <c r="C93" i="14"/>
  <c r="C95" i="14"/>
  <c r="C97" i="14"/>
  <c r="C99" i="14"/>
  <c r="C101" i="14"/>
  <c r="C103" i="14"/>
  <c r="C105" i="14"/>
  <c r="C107" i="14"/>
  <c r="C109" i="14"/>
  <c r="C89" i="14"/>
  <c r="C85" i="14"/>
  <c r="B89" i="14"/>
  <c r="B85" i="14"/>
  <c r="B59" i="14"/>
  <c r="B61" i="14"/>
  <c r="B63" i="14"/>
  <c r="B65" i="14"/>
  <c r="B67" i="14"/>
  <c r="B69" i="14"/>
  <c r="B71" i="14"/>
  <c r="B73" i="14"/>
  <c r="B75" i="14"/>
  <c r="B77" i="14"/>
  <c r="B79" i="14"/>
  <c r="B81" i="14"/>
  <c r="B83" i="14"/>
  <c r="C59" i="14"/>
  <c r="C61" i="14"/>
  <c r="C63" i="14"/>
  <c r="C65" i="14"/>
  <c r="C67" i="14"/>
  <c r="C69" i="14"/>
  <c r="C71" i="14"/>
  <c r="C73" i="14"/>
  <c r="C75" i="14"/>
  <c r="C77" i="14"/>
  <c r="C79" i="14"/>
  <c r="C81" i="14"/>
  <c r="C83" i="14"/>
  <c r="C57" i="14"/>
  <c r="C53" i="14"/>
  <c r="B57" i="14"/>
  <c r="B53" i="14"/>
  <c r="T131" i="8" l="1"/>
  <c r="U63" i="14"/>
  <c r="U61" i="14"/>
  <c r="U59" i="14"/>
  <c r="U57" i="14"/>
  <c r="D38" i="16"/>
  <c r="B40" i="16"/>
  <c r="C36" i="16"/>
  <c r="D32" i="16"/>
  <c r="C41" i="16"/>
  <c r="D37" i="16"/>
  <c r="B39" i="16"/>
  <c r="Q34" i="16"/>
  <c r="P39" i="16"/>
  <c r="N33" i="16"/>
  <c r="M38" i="16"/>
  <c r="K32" i="16"/>
  <c r="J37" i="16"/>
  <c r="H31" i="16"/>
  <c r="G36" i="16"/>
  <c r="F41" i="16"/>
  <c r="L30" i="16"/>
  <c r="R38" i="16"/>
  <c r="P32" i="16"/>
  <c r="O37" i="16"/>
  <c r="M31" i="16"/>
  <c r="L36" i="16"/>
  <c r="K41" i="16"/>
  <c r="I35" i="16"/>
  <c r="H40" i="16"/>
  <c r="F34" i="16"/>
  <c r="E39" i="16"/>
  <c r="E30" i="16"/>
  <c r="Q32" i="16"/>
  <c r="P37" i="16"/>
  <c r="N31" i="16"/>
  <c r="M36" i="16"/>
  <c r="L41" i="16"/>
  <c r="J35" i="16"/>
  <c r="I40" i="16"/>
  <c r="F39" i="16"/>
  <c r="J30" i="16"/>
  <c r="R36" i="16"/>
  <c r="Q41" i="16"/>
  <c r="O35" i="16"/>
  <c r="N40" i="16"/>
  <c r="L34" i="16"/>
  <c r="K39" i="16"/>
  <c r="I33" i="16"/>
  <c r="H38" i="16"/>
  <c r="F32" i="16"/>
  <c r="E37" i="16"/>
  <c r="M19" i="16"/>
  <c r="M24" i="16"/>
  <c r="M18" i="16"/>
  <c r="C35" i="16"/>
  <c r="D31" i="16"/>
  <c r="C40" i="16"/>
  <c r="D36" i="16"/>
  <c r="B38" i="16"/>
  <c r="D41" i="16"/>
  <c r="R33" i="16"/>
  <c r="Q38" i="16"/>
  <c r="O32" i="16"/>
  <c r="N37" i="16"/>
  <c r="L31" i="16"/>
  <c r="K36" i="16"/>
  <c r="J41" i="16"/>
  <c r="H35" i="16"/>
  <c r="G40" i="16"/>
  <c r="E34" i="16"/>
  <c r="P30" i="16"/>
  <c r="Q31" i="16"/>
  <c r="P36" i="16"/>
  <c r="O41" i="16"/>
  <c r="M35" i="16"/>
  <c r="L40" i="16"/>
  <c r="J34" i="16"/>
  <c r="I39" i="16"/>
  <c r="F38" i="16"/>
  <c r="I30" i="16"/>
  <c r="R31" i="16"/>
  <c r="Q36" i="16"/>
  <c r="P41" i="16"/>
  <c r="N35" i="16"/>
  <c r="M40" i="16"/>
  <c r="K34" i="16"/>
  <c r="J39" i="16"/>
  <c r="H33" i="16"/>
  <c r="G38" i="16"/>
  <c r="E32" i="16"/>
  <c r="N30" i="16"/>
  <c r="R40" i="16"/>
  <c r="P34" i="16"/>
  <c r="O39" i="16"/>
  <c r="M33" i="16"/>
  <c r="L38" i="16"/>
  <c r="J32" i="16"/>
  <c r="I37" i="16"/>
  <c r="F36" i="16"/>
  <c r="E41" i="16"/>
  <c r="M23" i="16"/>
  <c r="M17" i="16"/>
  <c r="M22" i="16"/>
  <c r="C39" i="16"/>
  <c r="D35" i="16"/>
  <c r="B37" i="16"/>
  <c r="D40" i="16"/>
  <c r="D30" i="16"/>
  <c r="C38" i="16"/>
  <c r="R37" i="16"/>
  <c r="P31" i="16"/>
  <c r="O36" i="16"/>
  <c r="N41" i="16"/>
  <c r="L35" i="16"/>
  <c r="K40" i="16"/>
  <c r="I34" i="16"/>
  <c r="H39" i="16"/>
  <c r="F33" i="16"/>
  <c r="E38" i="16"/>
  <c r="F30" i="16"/>
  <c r="Q35" i="16"/>
  <c r="P40" i="16"/>
  <c r="N34" i="16"/>
  <c r="M39" i="16"/>
  <c r="K33" i="16"/>
  <c r="J38" i="16"/>
  <c r="H32" i="16"/>
  <c r="G37" i="16"/>
  <c r="E31" i="16"/>
  <c r="M30" i="16"/>
  <c r="R35" i="16"/>
  <c r="Q40" i="16"/>
  <c r="O34" i="16"/>
  <c r="N39" i="16"/>
  <c r="L33" i="16"/>
  <c r="K38" i="16"/>
  <c r="I32" i="16"/>
  <c r="H37" i="16"/>
  <c r="F31" i="16"/>
  <c r="E36" i="16"/>
  <c r="R30" i="16"/>
  <c r="Q33" i="16"/>
  <c r="P38" i="16"/>
  <c r="N32" i="16"/>
  <c r="M37" i="16"/>
  <c r="K31" i="16"/>
  <c r="J36" i="16"/>
  <c r="I41" i="16"/>
  <c r="G35" i="16"/>
  <c r="F40" i="16"/>
  <c r="K30" i="16"/>
  <c r="M27" i="16"/>
  <c r="M21" i="16"/>
  <c r="M26" i="16"/>
  <c r="D34" i="16"/>
  <c r="B36" i="16"/>
  <c r="D39" i="16"/>
  <c r="B41" i="16"/>
  <c r="C37" i="16"/>
  <c r="D33" i="16"/>
  <c r="B35" i="16"/>
  <c r="R41" i="16"/>
  <c r="P35" i="16"/>
  <c r="O40" i="16"/>
  <c r="M34" i="16"/>
  <c r="L39" i="16"/>
  <c r="J33" i="16"/>
  <c r="I38" i="16"/>
  <c r="F37" i="16"/>
  <c r="H30" i="16"/>
  <c r="R34" i="16"/>
  <c r="Q39" i="16"/>
  <c r="O33" i="16"/>
  <c r="N38" i="16"/>
  <c r="L32" i="16"/>
  <c r="K37" i="16"/>
  <c r="I31" i="16"/>
  <c r="H36" i="16"/>
  <c r="G41" i="16"/>
  <c r="E35" i="16"/>
  <c r="Q30" i="16"/>
  <c r="R39" i="16"/>
  <c r="P33" i="16"/>
  <c r="O38" i="16"/>
  <c r="M32" i="16"/>
  <c r="L37" i="16"/>
  <c r="J31" i="16"/>
  <c r="I36" i="16"/>
  <c r="H41" i="16"/>
  <c r="F35" i="16"/>
  <c r="E40" i="16"/>
  <c r="R32" i="16"/>
  <c r="Q37" i="16"/>
  <c r="O31" i="16"/>
  <c r="N36" i="16"/>
  <c r="M41" i="16"/>
  <c r="K35" i="16"/>
  <c r="J40" i="16"/>
  <c r="H34" i="16"/>
  <c r="G39" i="16"/>
  <c r="E33" i="16"/>
  <c r="O30" i="16"/>
  <c r="M20" i="16"/>
  <c r="M25" i="16"/>
  <c r="L21" i="16"/>
  <c r="N21" i="16"/>
  <c r="D22" i="16"/>
  <c r="H20" i="16"/>
  <c r="G21" i="16"/>
  <c r="D16" i="16"/>
  <c r="Q25" i="16"/>
  <c r="M16" i="16"/>
  <c r="K24" i="16"/>
  <c r="N20" i="16"/>
  <c r="N22" i="16"/>
  <c r="K19" i="16"/>
  <c r="O20" i="16"/>
  <c r="Q16" i="16"/>
  <c r="J16" i="16"/>
  <c r="Q18" i="16"/>
  <c r="H3" i="16"/>
  <c r="H7" i="16"/>
  <c r="H11" i="16"/>
  <c r="H10" i="16"/>
  <c r="H4" i="16"/>
  <c r="H8" i="16"/>
  <c r="H12" i="16"/>
  <c r="H6" i="16"/>
  <c r="H5" i="16"/>
  <c r="H9" i="16"/>
  <c r="H13" i="16"/>
  <c r="L6" i="16"/>
  <c r="R19" i="16"/>
  <c r="N27" i="16"/>
  <c r="G22" i="16"/>
  <c r="O23" i="16"/>
  <c r="H22" i="16"/>
  <c r="P19" i="16"/>
  <c r="I18" i="16"/>
  <c r="R26" i="16"/>
  <c r="K25" i="16"/>
  <c r="E27" i="16"/>
  <c r="D18" i="16"/>
  <c r="Q20" i="16"/>
  <c r="K26" i="16"/>
  <c r="E24" i="16"/>
  <c r="L26" i="16"/>
  <c r="R17" i="16"/>
  <c r="L27" i="16"/>
  <c r="R18" i="16"/>
  <c r="K17" i="16"/>
  <c r="E19" i="16"/>
  <c r="D19" i="16"/>
  <c r="H21" i="16"/>
  <c r="Q26" i="16"/>
  <c r="R22" i="16"/>
  <c r="E23" i="16"/>
  <c r="J19" i="16"/>
  <c r="H26" i="16"/>
  <c r="I22" i="16"/>
  <c r="N24" i="16"/>
  <c r="K20" i="16"/>
  <c r="P22" i="16"/>
  <c r="I24" i="16"/>
  <c r="F26" i="16"/>
  <c r="L17" i="16"/>
  <c r="I21" i="16"/>
  <c r="B22" i="16"/>
  <c r="R23" i="16"/>
  <c r="K18" i="16"/>
  <c r="F27" i="16"/>
  <c r="L18" i="16"/>
  <c r="G27" i="16"/>
  <c r="O24" i="16"/>
  <c r="H23" i="16"/>
  <c r="P20" i="16"/>
  <c r="I19" i="16"/>
  <c r="C22" i="16"/>
  <c r="P25" i="16"/>
  <c r="I20" i="16"/>
  <c r="Q21" i="16"/>
  <c r="J20" i="16"/>
  <c r="Q22" i="16"/>
  <c r="J21" i="16"/>
  <c r="Q23" i="16"/>
  <c r="J22" i="16"/>
  <c r="D20" i="16"/>
  <c r="R27" i="16"/>
  <c r="R20" i="16"/>
  <c r="N25" i="16"/>
  <c r="O21" i="16"/>
  <c r="D27" i="16"/>
  <c r="G26" i="16"/>
  <c r="E25" i="16"/>
  <c r="F21" i="16"/>
  <c r="P21" i="16"/>
  <c r="J24" i="16"/>
  <c r="Q27" i="16"/>
  <c r="F20" i="16"/>
  <c r="L22" i="16"/>
  <c r="O18" i="16"/>
  <c r="D17" i="16"/>
  <c r="O16" i="16"/>
  <c r="I16" i="16"/>
  <c r="E16" i="16"/>
  <c r="H16" i="16"/>
  <c r="N16" i="16"/>
  <c r="K16" i="16"/>
  <c r="L16" i="16"/>
  <c r="R16" i="16"/>
  <c r="P17" i="16"/>
  <c r="J23" i="16"/>
  <c r="R24" i="16"/>
  <c r="K23" i="16"/>
  <c r="E21" i="16"/>
  <c r="L19" i="16"/>
  <c r="F17" i="16"/>
  <c r="O25" i="16"/>
  <c r="H24" i="16"/>
  <c r="D21" i="16"/>
  <c r="D23" i="16"/>
  <c r="N19" i="16"/>
  <c r="H25" i="16"/>
  <c r="P26" i="16"/>
  <c r="I25" i="16"/>
  <c r="P27" i="16"/>
  <c r="I26" i="16"/>
  <c r="O17" i="16"/>
  <c r="I27" i="16"/>
  <c r="C21" i="16"/>
  <c r="O26" i="16"/>
  <c r="O19" i="16"/>
  <c r="J25" i="16"/>
  <c r="K21" i="16"/>
  <c r="Q24" i="16"/>
  <c r="O27" i="16"/>
  <c r="P23" i="16"/>
  <c r="Q19" i="16"/>
  <c r="J27" i="16"/>
  <c r="R21" i="16"/>
  <c r="N26" i="16"/>
  <c r="P24" i="16"/>
  <c r="D25" i="16"/>
  <c r="E18" i="16"/>
  <c r="F16" i="16"/>
  <c r="E20" i="16"/>
  <c r="D24" i="16"/>
  <c r="F18" i="16"/>
  <c r="N18" i="16"/>
  <c r="J17" i="16"/>
  <c r="Q17" i="16"/>
  <c r="N17" i="16"/>
  <c r="H18" i="16"/>
  <c r="J18" i="16"/>
  <c r="E26" i="16"/>
  <c r="F23" i="16"/>
  <c r="G23" i="16"/>
  <c r="H19" i="16"/>
  <c r="L25" i="16"/>
  <c r="I23" i="16"/>
  <c r="H27" i="16"/>
  <c r="L24" i="16"/>
  <c r="E17" i="16"/>
  <c r="P6" i="16"/>
  <c r="O6" i="16"/>
  <c r="M6" i="16"/>
  <c r="J6" i="16"/>
  <c r="N6" i="16"/>
  <c r="E6" i="16"/>
  <c r="F6" i="16"/>
  <c r="Q6" i="16"/>
  <c r="K6" i="16"/>
  <c r="R6" i="16"/>
  <c r="D6" i="16"/>
  <c r="I6" i="16"/>
  <c r="M12" i="16"/>
  <c r="N12" i="16"/>
  <c r="E13" i="16"/>
  <c r="E12" i="16"/>
  <c r="Q11" i="16"/>
  <c r="E4" i="16"/>
  <c r="J7" i="16"/>
  <c r="G10" i="16"/>
  <c r="D5" i="16"/>
  <c r="G12" i="16"/>
  <c r="O10" i="16"/>
  <c r="L10" i="16"/>
  <c r="P11" i="16"/>
  <c r="D13" i="16"/>
  <c r="Q12" i="16"/>
  <c r="K7" i="16"/>
  <c r="F13" i="16"/>
  <c r="M10" i="16"/>
  <c r="C5" i="16"/>
  <c r="R10" i="16"/>
  <c r="I5" i="16"/>
  <c r="F8" i="16"/>
  <c r="C11" i="16"/>
  <c r="N3" i="16"/>
  <c r="L3" i="16"/>
  <c r="E11" i="16"/>
  <c r="P3" i="16"/>
  <c r="K4" i="16"/>
  <c r="J10" i="16"/>
  <c r="F10" i="16"/>
  <c r="O5" i="16"/>
  <c r="L7" i="16"/>
  <c r="G9" i="16"/>
  <c r="D11" i="16"/>
  <c r="Q5" i="16"/>
  <c r="N8" i="16"/>
  <c r="K10" i="16"/>
  <c r="F12" i="16"/>
  <c r="D8" i="16"/>
  <c r="R8" i="16"/>
  <c r="M7" i="16"/>
  <c r="J9" i="16"/>
  <c r="C7" i="16"/>
  <c r="K3" i="16"/>
  <c r="M3" i="16"/>
  <c r="C12" i="16"/>
  <c r="Q8" i="16"/>
  <c r="N11" i="16"/>
  <c r="K13" i="16"/>
  <c r="I9" i="16"/>
  <c r="E5" i="16"/>
  <c r="F3" i="16"/>
  <c r="P12" i="16"/>
  <c r="L4" i="16"/>
  <c r="P5" i="16"/>
  <c r="O11" i="16"/>
  <c r="L13" i="16"/>
  <c r="F5" i="16"/>
  <c r="R3" i="16"/>
  <c r="E7" i="16"/>
  <c r="L9" i="16"/>
  <c r="R4" i="16"/>
  <c r="N4" i="16"/>
  <c r="D7" i="16"/>
  <c r="K9" i="16"/>
  <c r="Q4" i="16"/>
  <c r="M4" i="16"/>
  <c r="M8" i="16"/>
  <c r="Q13" i="16"/>
  <c r="N9" i="16"/>
  <c r="J8" i="16"/>
  <c r="P4" i="16"/>
  <c r="F7" i="16"/>
  <c r="M9" i="16"/>
  <c r="E3" i="16"/>
  <c r="I8" i="16"/>
  <c r="P10" i="16"/>
  <c r="F9" i="16"/>
  <c r="M11" i="16"/>
  <c r="B8" i="16"/>
  <c r="I10" i="16"/>
  <c r="E9" i="16"/>
  <c r="L11" i="16"/>
  <c r="G8" i="16"/>
  <c r="R5" i="16"/>
  <c r="O3" i="16"/>
  <c r="G11" i="16"/>
  <c r="N13" i="16"/>
  <c r="C10" i="16"/>
  <c r="J12" i="16"/>
  <c r="P8" i="16"/>
  <c r="F11" i="16"/>
  <c r="M13" i="16"/>
  <c r="I3" i="16"/>
  <c r="I12" i="16"/>
  <c r="O4" i="16"/>
  <c r="O12" i="16"/>
  <c r="J3" i="16"/>
  <c r="I7" i="16"/>
  <c r="P13" i="16"/>
  <c r="E10" i="16"/>
  <c r="L12" i="16"/>
  <c r="R7" i="16"/>
  <c r="O13" i="16"/>
  <c r="C4" i="16"/>
  <c r="K12" i="16"/>
  <c r="R9" i="16"/>
  <c r="N5" i="16"/>
  <c r="D12" i="16"/>
  <c r="J4" i="16"/>
  <c r="Q9" i="16"/>
  <c r="G13" i="16"/>
  <c r="M5" i="16"/>
  <c r="I4" i="16"/>
  <c r="Q3" i="16"/>
  <c r="B9" i="16"/>
  <c r="I11" i="16"/>
  <c r="O7" i="16"/>
  <c r="D4" i="16"/>
  <c r="R11" i="16"/>
  <c r="N7" i="16"/>
  <c r="C8" i="16"/>
  <c r="R13" i="16"/>
  <c r="Q7" i="16"/>
  <c r="D9" i="16"/>
  <c r="K11" i="16"/>
  <c r="F4" i="16"/>
  <c r="C9" i="16"/>
  <c r="J11" i="16"/>
  <c r="P7" i="16"/>
  <c r="E8" i="16"/>
  <c r="J13" i="16"/>
  <c r="P9" i="16"/>
  <c r="L8" i="16"/>
  <c r="D3" i="16"/>
  <c r="I13" i="16"/>
  <c r="O9" i="16"/>
  <c r="D10" i="16"/>
  <c r="K8" i="16"/>
  <c r="O8" i="16"/>
  <c r="J5" i="16"/>
  <c r="R12" i="16"/>
  <c r="N10" i="16"/>
  <c r="K5" i="16"/>
  <c r="L5" i="16"/>
  <c r="Q10" i="16"/>
  <c r="C37" i="14"/>
  <c r="C39" i="14"/>
  <c r="C47" i="14"/>
  <c r="C49" i="14"/>
  <c r="C51" i="14"/>
  <c r="B37" i="14"/>
  <c r="B39" i="14"/>
  <c r="B47" i="14"/>
  <c r="B49" i="14"/>
  <c r="B51" i="14"/>
  <c r="U39" i="14"/>
  <c r="AR39" i="14" s="1"/>
  <c r="C35" i="14"/>
  <c r="C31" i="14"/>
  <c r="B35" i="14"/>
  <c r="B31" i="14"/>
  <c r="B5" i="14"/>
  <c r="B7" i="14"/>
  <c r="B9" i="14"/>
  <c r="B11" i="14"/>
  <c r="B13" i="14"/>
  <c r="B15" i="14"/>
  <c r="B17" i="14"/>
  <c r="B19" i="14"/>
  <c r="B21" i="14"/>
  <c r="B23" i="14"/>
  <c r="B25" i="14"/>
  <c r="B27" i="14"/>
  <c r="B29" i="14"/>
  <c r="C5" i="14"/>
  <c r="C7" i="14"/>
  <c r="C9" i="14"/>
  <c r="C11" i="14"/>
  <c r="C13" i="14"/>
  <c r="C15" i="14"/>
  <c r="C17" i="14"/>
  <c r="C19" i="14"/>
  <c r="C21" i="14"/>
  <c r="C23" i="14"/>
  <c r="C25" i="14"/>
  <c r="C27" i="14"/>
  <c r="C29" i="14"/>
  <c r="C3" i="3"/>
  <c r="B3" i="3"/>
  <c r="C73" i="13"/>
  <c r="C74" i="13"/>
  <c r="C75" i="13"/>
  <c r="C76" i="13"/>
  <c r="C77" i="13"/>
  <c r="C78" i="13"/>
  <c r="C79" i="13"/>
  <c r="C80" i="13"/>
  <c r="C81" i="13"/>
  <c r="C82" i="13"/>
  <c r="B73" i="13"/>
  <c r="B74" i="13"/>
  <c r="B75" i="13"/>
  <c r="B76" i="13"/>
  <c r="B77" i="13"/>
  <c r="B78" i="13"/>
  <c r="B79" i="13"/>
  <c r="B80" i="13"/>
  <c r="B81" i="13"/>
  <c r="B82" i="13"/>
  <c r="C72" i="13"/>
  <c r="C69" i="13"/>
  <c r="B72" i="13"/>
  <c r="B69" i="13"/>
  <c r="C59" i="13"/>
  <c r="C60" i="13"/>
  <c r="C61" i="13"/>
  <c r="C62" i="13"/>
  <c r="C63" i="13"/>
  <c r="C64" i="13"/>
  <c r="C65" i="13"/>
  <c r="C66" i="13"/>
  <c r="C67" i="13"/>
  <c r="C68" i="13"/>
  <c r="B59" i="13"/>
  <c r="B60" i="13"/>
  <c r="B61" i="13"/>
  <c r="B62" i="13"/>
  <c r="B63" i="13"/>
  <c r="B64" i="13"/>
  <c r="B65" i="13"/>
  <c r="B66" i="13"/>
  <c r="B67" i="13"/>
  <c r="B68" i="13"/>
  <c r="C58" i="13"/>
  <c r="C55" i="13"/>
  <c r="B58" i="13"/>
  <c r="B55" i="13"/>
  <c r="G45" i="16"/>
  <c r="G46" i="16"/>
  <c r="G47" i="16"/>
  <c r="G48" i="16"/>
  <c r="G49" i="16"/>
  <c r="C45" i="13"/>
  <c r="C45" i="16" s="1"/>
  <c r="C46" i="13"/>
  <c r="C46" i="16" s="1"/>
  <c r="C47" i="13"/>
  <c r="C47" i="16" s="1"/>
  <c r="C48" i="13"/>
  <c r="C48" i="16" s="1"/>
  <c r="C49" i="13"/>
  <c r="C49" i="16" s="1"/>
  <c r="C50" i="13"/>
  <c r="C51" i="13"/>
  <c r="C52" i="13"/>
  <c r="C53" i="13"/>
  <c r="C54" i="13"/>
  <c r="B45" i="13"/>
  <c r="B45" i="16" s="1"/>
  <c r="B46" i="13"/>
  <c r="B46" i="16" s="1"/>
  <c r="B47" i="13"/>
  <c r="B47" i="16" s="1"/>
  <c r="B48" i="13"/>
  <c r="B48" i="16" s="1"/>
  <c r="B49" i="13"/>
  <c r="B49" i="16" s="1"/>
  <c r="B50" i="13"/>
  <c r="B51" i="13"/>
  <c r="B52" i="13"/>
  <c r="B53" i="13"/>
  <c r="B54" i="13"/>
  <c r="G44" i="16"/>
  <c r="C44" i="13"/>
  <c r="C44" i="16" s="1"/>
  <c r="C41" i="13"/>
  <c r="B44" i="13"/>
  <c r="B44" i="16" s="1"/>
  <c r="B41" i="13"/>
  <c r="T132" i="8" l="1"/>
  <c r="AR57" i="14"/>
  <c r="AR59" i="14"/>
  <c r="AR61" i="14"/>
  <c r="AR63" i="14"/>
  <c r="U11" i="14"/>
  <c r="AR11" i="14" s="1"/>
  <c r="U37" i="14"/>
  <c r="AR37" i="14" s="1"/>
  <c r="U35" i="14"/>
  <c r="AR35" i="14" s="1"/>
  <c r="U13" i="14"/>
  <c r="AR13" i="14" s="1"/>
  <c r="U7" i="14"/>
  <c r="AR7" i="14" s="1"/>
  <c r="U9" i="14"/>
  <c r="AR9" i="14" s="1"/>
  <c r="U5" i="14"/>
  <c r="AR5" i="14" s="1"/>
  <c r="T133" i="8" l="1"/>
  <c r="A63" i="14"/>
  <c r="A67" i="14"/>
  <c r="A65" i="14"/>
  <c r="A61" i="14"/>
  <c r="A59" i="14"/>
  <c r="A57" i="14"/>
  <c r="A51" i="14"/>
  <c r="G32" i="16"/>
  <c r="G33" i="16"/>
  <c r="G34" i="16"/>
  <c r="C31" i="13"/>
  <c r="C32" i="13"/>
  <c r="C33" i="13"/>
  <c r="C33" i="16" s="1"/>
  <c r="C34" i="13"/>
  <c r="C35" i="13"/>
  <c r="C36" i="13"/>
  <c r="C37" i="13"/>
  <c r="C38" i="13"/>
  <c r="C39" i="13"/>
  <c r="C40" i="13"/>
  <c r="B31" i="13"/>
  <c r="B32" i="13"/>
  <c r="B32" i="16" s="1"/>
  <c r="B33" i="13"/>
  <c r="B33" i="16" s="1"/>
  <c r="B34" i="13"/>
  <c r="B35" i="13"/>
  <c r="B36" i="13"/>
  <c r="B37" i="13"/>
  <c r="B38" i="13"/>
  <c r="B39" i="13"/>
  <c r="B40" i="13"/>
  <c r="G30" i="16"/>
  <c r="C30" i="13"/>
  <c r="C30" i="16" s="1"/>
  <c r="C26" i="13"/>
  <c r="B11" i="13"/>
  <c r="B12" i="13"/>
  <c r="B13" i="13"/>
  <c r="C17" i="13"/>
  <c r="C18" i="13"/>
  <c r="C19" i="13"/>
  <c r="C20" i="13"/>
  <c r="C21" i="13"/>
  <c r="C22" i="13"/>
  <c r="C23" i="13"/>
  <c r="C24" i="13"/>
  <c r="C25" i="13"/>
  <c r="C27" i="13"/>
  <c r="C16" i="13"/>
  <c r="B17" i="13"/>
  <c r="B18" i="13"/>
  <c r="B19" i="13"/>
  <c r="B20" i="13"/>
  <c r="B21" i="13"/>
  <c r="B22" i="13"/>
  <c r="B23" i="13"/>
  <c r="B24" i="13"/>
  <c r="B25" i="13"/>
  <c r="B26" i="13"/>
  <c r="B27" i="13"/>
  <c r="B16" i="13"/>
  <c r="B30" i="13"/>
  <c r="B30" i="16" s="1"/>
  <c r="G18" i="16"/>
  <c r="G19" i="16"/>
  <c r="G20" i="16"/>
  <c r="G16" i="16"/>
  <c r="C3" i="13"/>
  <c r="C3" i="16" s="1"/>
  <c r="B3" i="13"/>
  <c r="B6" i="16" s="1"/>
  <c r="T134" i="8" l="1"/>
  <c r="B61" i="17"/>
  <c r="D75" i="17"/>
  <c r="E88" i="17"/>
  <c r="K88" i="17" s="1"/>
  <c r="E75" i="17"/>
  <c r="N75" i="17" s="1"/>
  <c r="E77" i="17"/>
  <c r="S77" i="17" s="1"/>
  <c r="E80" i="17"/>
  <c r="M80" i="17" s="1"/>
  <c r="E90" i="17"/>
  <c r="O90" i="17" s="1"/>
  <c r="E82" i="17"/>
  <c r="H82" i="17" s="1"/>
  <c r="E72" i="17"/>
  <c r="I72" i="17" s="1"/>
  <c r="E69" i="17"/>
  <c r="G69" i="17" s="1"/>
  <c r="E85" i="17"/>
  <c r="I85" i="17" s="1"/>
  <c r="E66" i="17"/>
  <c r="F66" i="17" s="1"/>
  <c r="B87" i="17"/>
  <c r="E87" i="17"/>
  <c r="K87" i="17" s="1"/>
  <c r="E67" i="17"/>
  <c r="J67" i="17" s="1"/>
  <c r="C61" i="17"/>
  <c r="F73" i="17"/>
  <c r="H69" i="17"/>
  <c r="B65" i="17"/>
  <c r="D79" i="17"/>
  <c r="E86" i="17"/>
  <c r="N86" i="17" s="1"/>
  <c r="D69" i="17"/>
  <c r="D87" i="17"/>
  <c r="E76" i="17"/>
  <c r="K76" i="17" s="1"/>
  <c r="B71" i="17"/>
  <c r="C67" i="17"/>
  <c r="D71" i="17"/>
  <c r="B73" i="17"/>
  <c r="E74" i="17"/>
  <c r="S74" i="17" s="1"/>
  <c r="B79" i="17"/>
  <c r="C83" i="17"/>
  <c r="E78" i="17"/>
  <c r="M78" i="17" s="1"/>
  <c r="E83" i="17"/>
  <c r="L83" i="17" s="1"/>
  <c r="C65" i="17"/>
  <c r="B63" i="17"/>
  <c r="F61" i="17"/>
  <c r="F77" i="17"/>
  <c r="E65" i="17"/>
  <c r="Q65" i="17" s="1"/>
  <c r="D81" i="17"/>
  <c r="E89" i="17"/>
  <c r="N89" i="17" s="1"/>
  <c r="B81" i="17"/>
  <c r="E79" i="17"/>
  <c r="I79" i="17" s="1"/>
  <c r="E81" i="17"/>
  <c r="O81" i="17" s="1"/>
  <c r="D89" i="17"/>
  <c r="D65" i="17"/>
  <c r="E73" i="17"/>
  <c r="O73" i="17" s="1"/>
  <c r="B83" i="17"/>
  <c r="C77" i="17"/>
  <c r="C81" i="17"/>
  <c r="D67" i="17"/>
  <c r="C85" i="17"/>
  <c r="E68" i="17"/>
  <c r="K68" i="17" s="1"/>
  <c r="D73" i="17"/>
  <c r="E63" i="17"/>
  <c r="N63" i="17" s="1"/>
  <c r="C63" i="17"/>
  <c r="F85" i="17"/>
  <c r="F65" i="17"/>
  <c r="C87" i="17"/>
  <c r="D85" i="17"/>
  <c r="E70" i="17"/>
  <c r="F89" i="17"/>
  <c r="I69" i="17"/>
  <c r="E71" i="17"/>
  <c r="R71" i="17" s="1"/>
  <c r="C79" i="17"/>
  <c r="D83" i="17"/>
  <c r="B69" i="17"/>
  <c r="B67" i="17"/>
  <c r="C73" i="17"/>
  <c r="D77" i="17"/>
  <c r="B75" i="17"/>
  <c r="C71" i="17"/>
  <c r="B89" i="17"/>
  <c r="B77" i="17"/>
  <c r="C69" i="17"/>
  <c r="C75" i="17"/>
  <c r="E84" i="17"/>
  <c r="R84" i="17" s="1"/>
  <c r="C89" i="17"/>
  <c r="B85" i="17"/>
  <c r="E61" i="17"/>
  <c r="P61" i="17" s="1"/>
  <c r="D61" i="17"/>
  <c r="F81" i="17"/>
  <c r="F87" i="17"/>
  <c r="F69" i="17"/>
  <c r="F79" i="17"/>
  <c r="F83" i="17"/>
  <c r="F71" i="17"/>
  <c r="F67" i="17"/>
  <c r="F75" i="17"/>
  <c r="E62" i="17"/>
  <c r="F62" i="17" s="1"/>
  <c r="E64" i="17"/>
  <c r="M64" i="17" s="1"/>
  <c r="D63" i="17"/>
  <c r="F63" i="17"/>
  <c r="S83" i="17"/>
  <c r="A41" i="14"/>
  <c r="A43" i="14"/>
  <c r="A45" i="14"/>
  <c r="A47" i="14"/>
  <c r="A37" i="14"/>
  <c r="A39" i="14"/>
  <c r="A35" i="14"/>
  <c r="H77" i="17"/>
  <c r="I77" i="17"/>
  <c r="M84" i="17"/>
  <c r="H86" i="17"/>
  <c r="R86" i="17"/>
  <c r="B26" i="16"/>
  <c r="B18" i="16"/>
  <c r="C23" i="16"/>
  <c r="C16" i="16"/>
  <c r="C31" i="16"/>
  <c r="B27" i="16"/>
  <c r="B17" i="16"/>
  <c r="B23" i="16"/>
  <c r="B16" i="16"/>
  <c r="C27" i="16"/>
  <c r="C17" i="16"/>
  <c r="C24" i="16"/>
  <c r="C20" i="16"/>
  <c r="C34" i="16"/>
  <c r="B24" i="16"/>
  <c r="B20" i="16"/>
  <c r="C25" i="16"/>
  <c r="C19" i="16"/>
  <c r="B31" i="16"/>
  <c r="C13" i="16"/>
  <c r="C6" i="16"/>
  <c r="B25" i="16"/>
  <c r="B19" i="16"/>
  <c r="C26" i="16"/>
  <c r="C18" i="16"/>
  <c r="B34" i="16"/>
  <c r="C32" i="16"/>
  <c r="G31" i="16"/>
  <c r="G17" i="16"/>
  <c r="G5" i="16"/>
  <c r="G6" i="16"/>
  <c r="G7" i="16"/>
  <c r="G3" i="16"/>
  <c r="C3" i="2"/>
  <c r="B4" i="13"/>
  <c r="B5" i="13"/>
  <c r="B6" i="13"/>
  <c r="B7" i="13"/>
  <c r="B8" i="13"/>
  <c r="B9" i="13"/>
  <c r="B10" i="13"/>
  <c r="B3" i="2"/>
  <c r="J42" i="16"/>
  <c r="J28" i="16"/>
  <c r="J14" i="16"/>
  <c r="J1" i="16"/>
  <c r="R83" i="17" l="1"/>
  <c r="T135" i="8"/>
  <c r="L77" i="17"/>
  <c r="L74" i="17"/>
  <c r="N80" i="17"/>
  <c r="R74" i="17"/>
  <c r="P84" i="17"/>
  <c r="R81" i="17"/>
  <c r="Q78" i="17"/>
  <c r="L84" i="17"/>
  <c r="F84" i="17"/>
  <c r="J80" i="17"/>
  <c r="Q80" i="17"/>
  <c r="N83" i="17"/>
  <c r="J86" i="17"/>
  <c r="K86" i="17"/>
  <c r="I80" i="17"/>
  <c r="P80" i="17"/>
  <c r="L69" i="17"/>
  <c r="N79" i="17"/>
  <c r="K73" i="17"/>
  <c r="O74" i="17"/>
  <c r="I74" i="17"/>
  <c r="N74" i="17"/>
  <c r="Q86" i="17"/>
  <c r="O69" i="17"/>
  <c r="S69" i="17"/>
  <c r="R69" i="17"/>
  <c r="F80" i="17"/>
  <c r="M74" i="17"/>
  <c r="Q83" i="17"/>
  <c r="K74" i="17"/>
  <c r="Q71" i="17"/>
  <c r="N81" i="17"/>
  <c r="L81" i="17"/>
  <c r="O86" i="17"/>
  <c r="S86" i="17"/>
  <c r="Q67" i="17"/>
  <c r="I65" i="17"/>
  <c r="F88" i="17"/>
  <c r="J83" i="17"/>
  <c r="M83" i="17"/>
  <c r="H74" i="17"/>
  <c r="P81" i="17"/>
  <c r="M81" i="17"/>
  <c r="P86" i="17"/>
  <c r="M86" i="17"/>
  <c r="M67" i="17"/>
  <c r="N69" i="17"/>
  <c r="R80" i="17"/>
  <c r="I88" i="17"/>
  <c r="O80" i="17"/>
  <c r="K81" i="17"/>
  <c r="F86" i="17"/>
  <c r="I83" i="17"/>
  <c r="I61" i="17"/>
  <c r="S61" i="17"/>
  <c r="M71" i="17"/>
  <c r="J69" i="17"/>
  <c r="S80" i="17"/>
  <c r="Q69" i="17"/>
  <c r="N90" i="17"/>
  <c r="M69" i="17"/>
  <c r="R65" i="17"/>
  <c r="L79" i="17"/>
  <c r="Q81" i="17"/>
  <c r="R73" i="17"/>
  <c r="L80" i="17"/>
  <c r="G65" i="17"/>
  <c r="O63" i="17"/>
  <c r="G81" i="17"/>
  <c r="R63" i="17"/>
  <c r="S90" i="17"/>
  <c r="K90" i="17"/>
  <c r="H88" i="17"/>
  <c r="H80" i="17"/>
  <c r="H81" i="17"/>
  <c r="I81" i="17"/>
  <c r="M65" i="17"/>
  <c r="J81" i="17"/>
  <c r="K80" i="17"/>
  <c r="K65" i="17"/>
  <c r="G63" i="17"/>
  <c r="S81" i="17"/>
  <c r="O84" i="17"/>
  <c r="Q82" i="17"/>
  <c r="I82" i="17"/>
  <c r="S82" i="17"/>
  <c r="K66" i="17"/>
  <c r="Q84" i="17"/>
  <c r="S84" i="17"/>
  <c r="J84" i="17"/>
  <c r="Q75" i="17"/>
  <c r="F76" i="17"/>
  <c r="O76" i="17"/>
  <c r="S76" i="17"/>
  <c r="N84" i="17"/>
  <c r="J75" i="17"/>
  <c r="N66" i="17"/>
  <c r="I75" i="17"/>
  <c r="N78" i="17"/>
  <c r="J62" i="17"/>
  <c r="P76" i="17"/>
  <c r="Q76" i="17"/>
  <c r="M76" i="17"/>
  <c r="P88" i="17"/>
  <c r="Q85" i="17"/>
  <c r="Q90" i="17"/>
  <c r="J88" i="17"/>
  <c r="P90" i="17"/>
  <c r="L88" i="17"/>
  <c r="J65" i="17"/>
  <c r="S73" i="17"/>
  <c r="P79" i="17"/>
  <c r="N65" i="17"/>
  <c r="N73" i="17"/>
  <c r="O79" i="17"/>
  <c r="I73" i="17"/>
  <c r="H79" i="17"/>
  <c r="F90" i="17"/>
  <c r="P63" i="17"/>
  <c r="M63" i="17"/>
  <c r="G79" i="17"/>
  <c r="G73" i="17"/>
  <c r="P78" i="17"/>
  <c r="H78" i="17"/>
  <c r="L78" i="17"/>
  <c r="N88" i="17"/>
  <c r="K85" i="17"/>
  <c r="Q88" i="17"/>
  <c r="L76" i="17"/>
  <c r="R88" i="17"/>
  <c r="H87" i="17"/>
  <c r="R85" i="17"/>
  <c r="O65" i="17"/>
  <c r="S79" i="17"/>
  <c r="S65" i="17"/>
  <c r="H73" i="17"/>
  <c r="Q79" i="17"/>
  <c r="H65" i="17"/>
  <c r="Q73" i="17"/>
  <c r="J79" i="17"/>
  <c r="H90" i="17"/>
  <c r="H63" i="17"/>
  <c r="L63" i="17"/>
  <c r="I63" i="17"/>
  <c r="R78" i="17"/>
  <c r="S78" i="17"/>
  <c r="H76" i="17"/>
  <c r="M62" i="17"/>
  <c r="M79" i="17"/>
  <c r="H85" i="17"/>
  <c r="J90" i="17"/>
  <c r="R76" i="17"/>
  <c r="N76" i="17"/>
  <c r="R90" i="17"/>
  <c r="M88" i="17"/>
  <c r="M87" i="17"/>
  <c r="M90" i="17"/>
  <c r="I90" i="17"/>
  <c r="O88" i="17"/>
  <c r="P73" i="17"/>
  <c r="M73" i="17"/>
  <c r="K79" i="17"/>
  <c r="L65" i="17"/>
  <c r="J73" i="17"/>
  <c r="R79" i="17"/>
  <c r="S88" i="17"/>
  <c r="L73" i="17"/>
  <c r="J76" i="17"/>
  <c r="J63" i="17"/>
  <c r="P65" i="17"/>
  <c r="Q63" i="17"/>
  <c r="I78" i="17"/>
  <c r="I76" i="17"/>
  <c r="K63" i="17"/>
  <c r="S63" i="17"/>
  <c r="L90" i="17"/>
  <c r="N77" i="17"/>
  <c r="O72" i="17"/>
  <c r="G77" i="17"/>
  <c r="P72" i="17"/>
  <c r="Q77" i="17"/>
  <c r="M77" i="17"/>
  <c r="K77" i="17"/>
  <c r="O77" i="17"/>
  <c r="P77" i="17"/>
  <c r="R77" i="17"/>
  <c r="M66" i="17"/>
  <c r="J77" i="17"/>
  <c r="F39" i="17"/>
  <c r="S62" i="17"/>
  <c r="K62" i="17"/>
  <c r="I62" i="17"/>
  <c r="I87" i="17"/>
  <c r="N85" i="17"/>
  <c r="S75" i="17"/>
  <c r="P85" i="17"/>
  <c r="M82" i="17"/>
  <c r="P87" i="17"/>
  <c r="R75" i="17"/>
  <c r="S85" i="17"/>
  <c r="K82" i="17"/>
  <c r="M85" i="17"/>
  <c r="O82" i="17"/>
  <c r="N82" i="17"/>
  <c r="K75" i="17"/>
  <c r="O85" i="17"/>
  <c r="L82" i="17"/>
  <c r="L87" i="17"/>
  <c r="P75" i="17"/>
  <c r="R82" i="17"/>
  <c r="Q87" i="17"/>
  <c r="H75" i="17"/>
  <c r="G85" i="17"/>
  <c r="G75" i="17"/>
  <c r="M89" i="17"/>
  <c r="F82" i="17"/>
  <c r="P89" i="17"/>
  <c r="G87" i="17"/>
  <c r="L75" i="17"/>
  <c r="L85" i="17"/>
  <c r="N87" i="17"/>
  <c r="M75" i="17"/>
  <c r="J85" i="17"/>
  <c r="O75" i="17"/>
  <c r="P82" i="17"/>
  <c r="S89" i="17"/>
  <c r="R89" i="17"/>
  <c r="J82" i="17"/>
  <c r="L72" i="17"/>
  <c r="R67" i="17"/>
  <c r="K72" i="17"/>
  <c r="H66" i="17"/>
  <c r="S67" i="17"/>
  <c r="J66" i="17"/>
  <c r="K67" i="17"/>
  <c r="I89" i="17"/>
  <c r="I68" i="17"/>
  <c r="H89" i="17"/>
  <c r="S68" i="17"/>
  <c r="K89" i="17"/>
  <c r="F72" i="17"/>
  <c r="O89" i="17"/>
  <c r="J89" i="17"/>
  <c r="H68" i="17"/>
  <c r="J64" i="17"/>
  <c r="H72" i="17"/>
  <c r="R66" i="17"/>
  <c r="N72" i="17"/>
  <c r="Q66" i="17"/>
  <c r="O67" i="17"/>
  <c r="S72" i="17"/>
  <c r="P66" i="17"/>
  <c r="H67" i="17"/>
  <c r="R68" i="17"/>
  <c r="L68" i="17"/>
  <c r="L89" i="17"/>
  <c r="N68" i="17"/>
  <c r="G89" i="17"/>
  <c r="Q72" i="17"/>
  <c r="F68" i="17"/>
  <c r="M68" i="17"/>
  <c r="S66" i="17"/>
  <c r="M72" i="17"/>
  <c r="G67" i="17"/>
  <c r="I66" i="17"/>
  <c r="P68" i="17"/>
  <c r="O68" i="17"/>
  <c r="Q68" i="17"/>
  <c r="J68" i="17"/>
  <c r="Q89" i="17"/>
  <c r="R62" i="17"/>
  <c r="P62" i="17"/>
  <c r="Q62" i="17"/>
  <c r="L62" i="17"/>
  <c r="O61" i="17"/>
  <c r="N62" i="17"/>
  <c r="H62" i="17"/>
  <c r="J72" i="17"/>
  <c r="R72" i="17"/>
  <c r="K69" i="17"/>
  <c r="P69" i="17"/>
  <c r="O66" i="17"/>
  <c r="L66" i="17"/>
  <c r="K71" i="17"/>
  <c r="G71" i="17"/>
  <c r="S71" i="17"/>
  <c r="O71" i="17"/>
  <c r="I71" i="17"/>
  <c r="J61" i="17"/>
  <c r="K84" i="17"/>
  <c r="I84" i="17"/>
  <c r="F78" i="17"/>
  <c r="O78" i="17"/>
  <c r="J78" i="17"/>
  <c r="K78" i="17"/>
  <c r="M61" i="17"/>
  <c r="G61" i="17"/>
  <c r="K61" i="17"/>
  <c r="R61" i="17"/>
  <c r="H71" i="17"/>
  <c r="L71" i="17"/>
  <c r="J71" i="17"/>
  <c r="O62" i="17"/>
  <c r="Q61" i="17"/>
  <c r="N61" i="17"/>
  <c r="H84" i="17"/>
  <c r="F70" i="17"/>
  <c r="J70" i="17"/>
  <c r="K70" i="17"/>
  <c r="O70" i="17"/>
  <c r="S70" i="17"/>
  <c r="M70" i="17"/>
  <c r="P70" i="17"/>
  <c r="R70" i="17"/>
  <c r="H70" i="17"/>
  <c r="N70" i="17"/>
  <c r="Q70" i="17"/>
  <c r="L70" i="17"/>
  <c r="I70" i="17"/>
  <c r="N67" i="17"/>
  <c r="I67" i="17"/>
  <c r="P67" i="17"/>
  <c r="L67" i="17"/>
  <c r="P71" i="17"/>
  <c r="N71" i="17"/>
  <c r="L61" i="17"/>
  <c r="H61" i="17"/>
  <c r="O83" i="17"/>
  <c r="G83" i="17"/>
  <c r="H83" i="17"/>
  <c r="P83" i="17"/>
  <c r="K83" i="17"/>
  <c r="F74" i="17"/>
  <c r="J74" i="17"/>
  <c r="P74" i="17"/>
  <c r="Q74" i="17"/>
  <c r="L86" i="17"/>
  <c r="I86" i="17"/>
  <c r="S87" i="17"/>
  <c r="O87" i="17"/>
  <c r="R87" i="17"/>
  <c r="J87" i="17"/>
  <c r="R64" i="17"/>
  <c r="Q64" i="17"/>
  <c r="H64" i="17"/>
  <c r="O64" i="17"/>
  <c r="L64" i="17"/>
  <c r="K64" i="17"/>
  <c r="N64" i="17"/>
  <c r="F64" i="17"/>
  <c r="I64" i="17"/>
  <c r="P64" i="17"/>
  <c r="S64" i="17"/>
  <c r="B39" i="17"/>
  <c r="E36" i="17"/>
  <c r="F36" i="17" s="1"/>
  <c r="E37" i="17"/>
  <c r="G37" i="17" s="1"/>
  <c r="C43" i="17"/>
  <c r="D37" i="17"/>
  <c r="B37" i="17"/>
  <c r="D35" i="17"/>
  <c r="E38" i="17"/>
  <c r="F38" i="17" s="1"/>
  <c r="F57" i="17"/>
  <c r="F41" i="17"/>
  <c r="F51" i="17"/>
  <c r="F53" i="17"/>
  <c r="F37" i="17"/>
  <c r="F47" i="17"/>
  <c r="C37" i="17"/>
  <c r="B53" i="17"/>
  <c r="C35" i="17"/>
  <c r="B35" i="17"/>
  <c r="E43" i="17"/>
  <c r="N43" i="17" s="1"/>
  <c r="F49" i="17"/>
  <c r="F35" i="17"/>
  <c r="F43" i="17"/>
  <c r="F45" i="17"/>
  <c r="F55" i="17"/>
  <c r="B51" i="17"/>
  <c r="C49" i="17"/>
  <c r="E48" i="17"/>
  <c r="F48" i="17" s="1"/>
  <c r="D47" i="17"/>
  <c r="E40" i="17"/>
  <c r="N40" i="17" s="1"/>
  <c r="E56" i="17"/>
  <c r="F56" i="17" s="1"/>
  <c r="D55" i="17"/>
  <c r="B49" i="17"/>
  <c r="D57" i="17"/>
  <c r="E57" i="17"/>
  <c r="S57" i="17" s="1"/>
  <c r="B57" i="17"/>
  <c r="D39" i="17"/>
  <c r="E49" i="17"/>
  <c r="J49" i="17" s="1"/>
  <c r="C41" i="17"/>
  <c r="D53" i="17"/>
  <c r="B55" i="17"/>
  <c r="E41" i="17"/>
  <c r="O41" i="17" s="1"/>
  <c r="C57" i="17"/>
  <c r="C45" i="17"/>
  <c r="E42" i="17"/>
  <c r="F42" i="17" s="1"/>
  <c r="D51" i="17"/>
  <c r="C47" i="17"/>
  <c r="E39" i="17"/>
  <c r="I39" i="17" s="1"/>
  <c r="D45" i="17"/>
  <c r="E47" i="17"/>
  <c r="N47" i="17" s="1"/>
  <c r="C51" i="17"/>
  <c r="E44" i="17"/>
  <c r="F44" i="17" s="1"/>
  <c r="C53" i="17"/>
  <c r="E46" i="17"/>
  <c r="M46" i="17" s="1"/>
  <c r="E50" i="17"/>
  <c r="F50" i="17" s="1"/>
  <c r="D43" i="17"/>
  <c r="B41" i="17"/>
  <c r="C39" i="17"/>
  <c r="E58" i="17"/>
  <c r="F58" i="17" s="1"/>
  <c r="D41" i="17"/>
  <c r="E55" i="17"/>
  <c r="J55" i="17" s="1"/>
  <c r="D49" i="17"/>
  <c r="E51" i="17"/>
  <c r="Q51" i="17" s="1"/>
  <c r="B47" i="17"/>
  <c r="B43" i="17"/>
  <c r="E45" i="17"/>
  <c r="P45" i="17" s="1"/>
  <c r="E52" i="17"/>
  <c r="F52" i="17" s="1"/>
  <c r="E35" i="17"/>
  <c r="R35" i="17" s="1"/>
  <c r="C55" i="17"/>
  <c r="B45" i="17"/>
  <c r="E54" i="17"/>
  <c r="F54" i="17" s="1"/>
  <c r="E53" i="17"/>
  <c r="H53" i="17" s="1"/>
  <c r="I55" i="17"/>
  <c r="B11" i="16"/>
  <c r="B7" i="16"/>
  <c r="B12" i="16"/>
  <c r="B5" i="16"/>
  <c r="B13" i="16"/>
  <c r="B4" i="16"/>
  <c r="B10" i="16"/>
  <c r="B3" i="16"/>
  <c r="G4" i="16"/>
  <c r="T136" i="8" l="1"/>
  <c r="R36" i="17"/>
  <c r="N37" i="17"/>
  <c r="M38" i="17"/>
  <c r="O36" i="17"/>
  <c r="K36" i="17"/>
  <c r="S47" i="17"/>
  <c r="Q36" i="17"/>
  <c r="M36" i="17"/>
  <c r="H36" i="17"/>
  <c r="P36" i="17"/>
  <c r="L36" i="17"/>
  <c r="S36" i="17"/>
  <c r="N36" i="17"/>
  <c r="J36" i="17"/>
  <c r="I36" i="17"/>
  <c r="I42" i="17"/>
  <c r="P39" i="17"/>
  <c r="O44" i="17"/>
  <c r="S48" i="17"/>
  <c r="K35" i="17"/>
  <c r="S37" i="17"/>
  <c r="P43" i="17"/>
  <c r="P37" i="17"/>
  <c r="R37" i="17"/>
  <c r="K48" i="17"/>
  <c r="J44" i="17"/>
  <c r="R43" i="17"/>
  <c r="Q37" i="17"/>
  <c r="I37" i="17"/>
  <c r="H37" i="17"/>
  <c r="K37" i="17"/>
  <c r="S43" i="17"/>
  <c r="S35" i="17"/>
  <c r="J39" i="17"/>
  <c r="L37" i="17"/>
  <c r="M37" i="17"/>
  <c r="O37" i="17"/>
  <c r="P35" i="17"/>
  <c r="N44" i="17"/>
  <c r="M43" i="17"/>
  <c r="J37" i="17"/>
  <c r="S39" i="17"/>
  <c r="L48" i="17"/>
  <c r="G53" i="17"/>
  <c r="N53" i="17"/>
  <c r="M53" i="17"/>
  <c r="J46" i="17"/>
  <c r="P41" i="17"/>
  <c r="R55" i="17"/>
  <c r="S42" i="17"/>
  <c r="O38" i="17"/>
  <c r="N42" i="17"/>
  <c r="N38" i="17"/>
  <c r="N55" i="17"/>
  <c r="P47" i="17"/>
  <c r="Q46" i="17"/>
  <c r="L49" i="17"/>
  <c r="Q47" i="17"/>
  <c r="M49" i="17"/>
  <c r="L41" i="17"/>
  <c r="G49" i="17"/>
  <c r="I40" i="17"/>
  <c r="J42" i="17"/>
  <c r="M42" i="17"/>
  <c r="H42" i="17"/>
  <c r="L38" i="17"/>
  <c r="Q38" i="17"/>
  <c r="I38" i="17"/>
  <c r="Q55" i="17"/>
  <c r="G55" i="17"/>
  <c r="O55" i="17"/>
  <c r="R42" i="17"/>
  <c r="Q42" i="17"/>
  <c r="L42" i="17"/>
  <c r="H38" i="17"/>
  <c r="R38" i="17"/>
  <c r="J38" i="17"/>
  <c r="P55" i="17"/>
  <c r="H55" i="17"/>
  <c r="L55" i="17"/>
  <c r="P42" i="17"/>
  <c r="O42" i="17"/>
  <c r="K42" i="17"/>
  <c r="K38" i="17"/>
  <c r="P38" i="17"/>
  <c r="S38" i="17"/>
  <c r="M55" i="17"/>
  <c r="S55" i="17"/>
  <c r="K55" i="17"/>
  <c r="P57" i="17"/>
  <c r="J50" i="17"/>
  <c r="S51" i="17"/>
  <c r="Q50" i="17"/>
  <c r="K57" i="17"/>
  <c r="O50" i="17"/>
  <c r="J57" i="17"/>
  <c r="M51" i="17"/>
  <c r="R57" i="17"/>
  <c r="P51" i="17"/>
  <c r="L44" i="17"/>
  <c r="G43" i="17"/>
  <c r="J35" i="17"/>
  <c r="Q35" i="17"/>
  <c r="I35" i="17"/>
  <c r="K39" i="17"/>
  <c r="M39" i="17"/>
  <c r="H39" i="17"/>
  <c r="R53" i="17"/>
  <c r="P53" i="17"/>
  <c r="S53" i="17"/>
  <c r="M48" i="17"/>
  <c r="Q48" i="17"/>
  <c r="I48" i="17"/>
  <c r="M44" i="17"/>
  <c r="Q44" i="17"/>
  <c r="H43" i="17"/>
  <c r="P44" i="17"/>
  <c r="K44" i="17"/>
  <c r="H44" i="17"/>
  <c r="K43" i="17"/>
  <c r="I43" i="17"/>
  <c r="J43" i="17"/>
  <c r="H35" i="17"/>
  <c r="L35" i="17"/>
  <c r="G35" i="17"/>
  <c r="N39" i="17"/>
  <c r="O39" i="17"/>
  <c r="Q39" i="17"/>
  <c r="G39" i="17"/>
  <c r="K53" i="17"/>
  <c r="J53" i="17"/>
  <c r="I53" i="17"/>
  <c r="N48" i="17"/>
  <c r="R48" i="17"/>
  <c r="J48" i="17"/>
  <c r="Q43" i="17"/>
  <c r="N35" i="17"/>
  <c r="R44" i="17"/>
  <c r="I44" i="17"/>
  <c r="S44" i="17"/>
  <c r="O43" i="17"/>
  <c r="L43" i="17"/>
  <c r="O35" i="17"/>
  <c r="M35" i="17"/>
  <c r="R39" i="17"/>
  <c r="L39" i="17"/>
  <c r="O53" i="17"/>
  <c r="Q53" i="17"/>
  <c r="L53" i="17"/>
  <c r="H48" i="17"/>
  <c r="P48" i="17"/>
  <c r="O48" i="17"/>
  <c r="P52" i="17"/>
  <c r="M52" i="17"/>
  <c r="J58" i="17"/>
  <c r="I54" i="17"/>
  <c r="Q54" i="17"/>
  <c r="S54" i="17"/>
  <c r="K52" i="17"/>
  <c r="Q58" i="17"/>
  <c r="I50" i="17"/>
  <c r="L50" i="17"/>
  <c r="N50" i="17"/>
  <c r="I57" i="17"/>
  <c r="Q57" i="17"/>
  <c r="N57" i="17"/>
  <c r="K56" i="17"/>
  <c r="I56" i="17"/>
  <c r="N56" i="17"/>
  <c r="K54" i="17"/>
  <c r="P54" i="17"/>
  <c r="O54" i="17"/>
  <c r="N52" i="17"/>
  <c r="O52" i="17"/>
  <c r="S52" i="17"/>
  <c r="N51" i="17"/>
  <c r="O51" i="17"/>
  <c r="L51" i="17"/>
  <c r="G51" i="17"/>
  <c r="I58" i="17"/>
  <c r="N58" i="17"/>
  <c r="M57" i="17"/>
  <c r="G57" i="17"/>
  <c r="O57" i="17"/>
  <c r="Q56" i="17"/>
  <c r="H56" i="17"/>
  <c r="S56" i="17"/>
  <c r="L54" i="17"/>
  <c r="J54" i="17"/>
  <c r="R54" i="17"/>
  <c r="L52" i="17"/>
  <c r="I52" i="17"/>
  <c r="J52" i="17"/>
  <c r="J51" i="17"/>
  <c r="K51" i="17"/>
  <c r="R51" i="17"/>
  <c r="H58" i="17"/>
  <c r="K58" i="17"/>
  <c r="R58" i="17"/>
  <c r="P56" i="17"/>
  <c r="J56" i="17"/>
  <c r="L56" i="17"/>
  <c r="R50" i="17"/>
  <c r="K50" i="17"/>
  <c r="P50" i="17"/>
  <c r="H50" i="17"/>
  <c r="S50" i="17"/>
  <c r="M50" i="17"/>
  <c r="L57" i="17"/>
  <c r="H57" i="17"/>
  <c r="R56" i="17"/>
  <c r="O56" i="17"/>
  <c r="M56" i="17"/>
  <c r="H54" i="17"/>
  <c r="M54" i="17"/>
  <c r="N54" i="17"/>
  <c r="Q52" i="17"/>
  <c r="R52" i="17"/>
  <c r="H52" i="17"/>
  <c r="J45" i="17"/>
  <c r="I51" i="17"/>
  <c r="H51" i="17"/>
  <c r="L58" i="17"/>
  <c r="M58" i="17"/>
  <c r="S58" i="17"/>
  <c r="H45" i="17"/>
  <c r="P40" i="17"/>
  <c r="I45" i="17"/>
  <c r="M45" i="17"/>
  <c r="O58" i="17"/>
  <c r="P58" i="17"/>
  <c r="N46" i="17"/>
  <c r="F46" i="17"/>
  <c r="L40" i="17"/>
  <c r="F40" i="17"/>
  <c r="I47" i="17"/>
  <c r="G47" i="17"/>
  <c r="S46" i="17"/>
  <c r="K46" i="17"/>
  <c r="R46" i="17"/>
  <c r="Q49" i="17"/>
  <c r="H49" i="17"/>
  <c r="S49" i="17"/>
  <c r="H41" i="17"/>
  <c r="S41" i="17"/>
  <c r="M41" i="17"/>
  <c r="Q40" i="17"/>
  <c r="J40" i="17"/>
  <c r="H40" i="17"/>
  <c r="N45" i="17"/>
  <c r="K45" i="17"/>
  <c r="K47" i="17"/>
  <c r="R47" i="17"/>
  <c r="J47" i="17"/>
  <c r="R40" i="17"/>
  <c r="O40" i="17"/>
  <c r="S40" i="17"/>
  <c r="O45" i="17"/>
  <c r="G45" i="17"/>
  <c r="L45" i="17"/>
  <c r="H47" i="17"/>
  <c r="I46" i="17"/>
  <c r="P46" i="17"/>
  <c r="L46" i="17"/>
  <c r="K49" i="17"/>
  <c r="N49" i="17"/>
  <c r="P49" i="17"/>
  <c r="I41" i="17"/>
  <c r="J41" i="17"/>
  <c r="Q41" i="17"/>
  <c r="N41" i="17"/>
  <c r="O47" i="17"/>
  <c r="L47" i="17"/>
  <c r="M47" i="17"/>
  <c r="O46" i="17"/>
  <c r="H46" i="17"/>
  <c r="O49" i="17"/>
  <c r="I49" i="17"/>
  <c r="R49" i="17"/>
  <c r="G41" i="17"/>
  <c r="R41" i="17"/>
  <c r="K41" i="17"/>
  <c r="K40" i="17"/>
  <c r="M40" i="17"/>
  <c r="Q45" i="17"/>
  <c r="R45" i="17"/>
  <c r="S45" i="17"/>
  <c r="S4" i="4"/>
  <c r="AD4" i="4" s="1"/>
  <c r="S5" i="4"/>
  <c r="AD5" i="4" s="1"/>
  <c r="S6" i="4"/>
  <c r="AD6" i="4" s="1"/>
  <c r="S7" i="4"/>
  <c r="AD7" i="4" s="1"/>
  <c r="S8" i="4"/>
  <c r="AD8" i="4" s="1"/>
  <c r="S9" i="4"/>
  <c r="AD9" i="4" s="1"/>
  <c r="S10" i="4"/>
  <c r="AD10" i="4" s="1"/>
  <c r="S11" i="4"/>
  <c r="AD11" i="4" s="1"/>
  <c r="S12" i="4"/>
  <c r="AD12" i="4" s="1"/>
  <c r="S13" i="4"/>
  <c r="AD13" i="4" s="1"/>
  <c r="S14" i="4"/>
  <c r="AD14" i="4" s="1"/>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163" i="4"/>
  <c r="S164" i="4"/>
  <c r="S165" i="4"/>
  <c r="S166" i="4"/>
  <c r="S167" i="4"/>
  <c r="S168" i="4"/>
  <c r="S169" i="4"/>
  <c r="S170" i="4"/>
  <c r="S171" i="4"/>
  <c r="S172" i="4"/>
  <c r="S173" i="4"/>
  <c r="S174" i="4"/>
  <c r="S175" i="4"/>
  <c r="S176" i="4"/>
  <c r="S177" i="4"/>
  <c r="S178" i="4"/>
  <c r="S179" i="4"/>
  <c r="S180" i="4"/>
  <c r="S181" i="4"/>
  <c r="S182" i="4"/>
  <c r="S183" i="4"/>
  <c r="S184" i="4"/>
  <c r="S185" i="4"/>
  <c r="S186" i="4"/>
  <c r="S187" i="4"/>
  <c r="S188" i="4"/>
  <c r="S189" i="4"/>
  <c r="S190" i="4"/>
  <c r="S191" i="4"/>
  <c r="S192" i="4"/>
  <c r="S193" i="4"/>
  <c r="S194" i="4"/>
  <c r="S195" i="4"/>
  <c r="S196" i="4"/>
  <c r="S197" i="4"/>
  <c r="S198" i="4"/>
  <c r="S199" i="4"/>
  <c r="S200" i="4"/>
  <c r="S201" i="4"/>
  <c r="S202" i="4"/>
  <c r="S203" i="4"/>
  <c r="S204" i="4"/>
  <c r="S205" i="4"/>
  <c r="S206" i="4"/>
  <c r="S207" i="4"/>
  <c r="S208" i="4"/>
  <c r="S209" i="4"/>
  <c r="S210" i="4"/>
  <c r="S211" i="4"/>
  <c r="S212" i="4"/>
  <c r="S213" i="4"/>
  <c r="S214" i="4"/>
  <c r="S215" i="4"/>
  <c r="S216" i="4"/>
  <c r="S217" i="4"/>
  <c r="S218" i="4"/>
  <c r="S219" i="4"/>
  <c r="S220" i="4"/>
  <c r="S221" i="4"/>
  <c r="S222" i="4"/>
  <c r="S223" i="4"/>
  <c r="S224" i="4"/>
  <c r="S225" i="4"/>
  <c r="S226" i="4"/>
  <c r="S227" i="4"/>
  <c r="S228" i="4"/>
  <c r="S229" i="4"/>
  <c r="S230" i="4"/>
  <c r="S231" i="4"/>
  <c r="S232" i="4"/>
  <c r="S233" i="4"/>
  <c r="S234" i="4"/>
  <c r="S235" i="4"/>
  <c r="S236" i="4"/>
  <c r="S237" i="4"/>
  <c r="S238" i="4"/>
  <c r="S239" i="4"/>
  <c r="S240" i="4"/>
  <c r="S241" i="4"/>
  <c r="S242" i="4"/>
  <c r="S243" i="4"/>
  <c r="S244" i="4"/>
  <c r="S245" i="4"/>
  <c r="S246" i="4"/>
  <c r="S247" i="4"/>
  <c r="S248" i="4"/>
  <c r="S249" i="4"/>
  <c r="S250" i="4"/>
  <c r="S251" i="4"/>
  <c r="S252" i="4"/>
  <c r="S253" i="4"/>
  <c r="S254" i="4"/>
  <c r="S255" i="4"/>
  <c r="S256" i="4"/>
  <c r="S257" i="4"/>
  <c r="S258" i="4"/>
  <c r="S259" i="4"/>
  <c r="S260" i="4"/>
  <c r="S261" i="4"/>
  <c r="S262" i="4"/>
  <c r="S263" i="4"/>
  <c r="S264" i="4"/>
  <c r="S265" i="4"/>
  <c r="S266" i="4"/>
  <c r="S267" i="4"/>
  <c r="S268" i="4"/>
  <c r="S269" i="4"/>
  <c r="S270" i="4"/>
  <c r="S271" i="4"/>
  <c r="S272" i="4"/>
  <c r="S273" i="4"/>
  <c r="S274" i="4"/>
  <c r="S275" i="4"/>
  <c r="S276" i="4"/>
  <c r="S277" i="4"/>
  <c r="S278" i="4"/>
  <c r="S279" i="4"/>
  <c r="S280" i="4"/>
  <c r="S281" i="4"/>
  <c r="S282" i="4"/>
  <c r="S283" i="4"/>
  <c r="S284" i="4"/>
  <c r="S285" i="4"/>
  <c r="S286" i="4"/>
  <c r="S287" i="4"/>
  <c r="S288" i="4"/>
  <c r="S289" i="4"/>
  <c r="S290" i="4"/>
  <c r="S291" i="4"/>
  <c r="S292" i="4"/>
  <c r="S293" i="4"/>
  <c r="S294" i="4"/>
  <c r="S295" i="4"/>
  <c r="S296" i="4"/>
  <c r="S297" i="4"/>
  <c r="S298" i="4"/>
  <c r="S299" i="4"/>
  <c r="S300" i="4"/>
  <c r="S301" i="4"/>
  <c r="S3" i="4"/>
  <c r="AD3" i="4" s="1"/>
  <c r="T137" i="8" l="1"/>
  <c r="A300" i="4"/>
  <c r="A296" i="4"/>
  <c r="A298" i="4"/>
  <c r="A292" i="4"/>
  <c r="A284" i="4"/>
  <c r="A280" i="4"/>
  <c r="A276" i="4"/>
  <c r="A272" i="4"/>
  <c r="A268" i="4"/>
  <c r="A264" i="4"/>
  <c r="A260" i="4"/>
  <c r="A256" i="4"/>
  <c r="A252" i="4"/>
  <c r="A248" i="4"/>
  <c r="A244" i="4"/>
  <c r="A240" i="4"/>
  <c r="A236" i="4"/>
  <c r="A232" i="4"/>
  <c r="A228" i="4"/>
  <c r="A224" i="4"/>
  <c r="A220" i="4"/>
  <c r="A216" i="4"/>
  <c r="A212" i="4"/>
  <c r="A208" i="4"/>
  <c r="A204" i="4"/>
  <c r="A200" i="4"/>
  <c r="A196" i="4"/>
  <c r="A192" i="4"/>
  <c r="A188" i="4"/>
  <c r="A184" i="4"/>
  <c r="A180" i="4"/>
  <c r="A176" i="4"/>
  <c r="A172" i="4"/>
  <c r="A168" i="4"/>
  <c r="A164" i="4"/>
  <c r="A160" i="4"/>
  <c r="A156" i="4"/>
  <c r="A152" i="4"/>
  <c r="A148" i="4"/>
  <c r="A144" i="4"/>
  <c r="A140" i="4"/>
  <c r="A136" i="4"/>
  <c r="A132" i="4"/>
  <c r="A128" i="4"/>
  <c r="A124" i="4"/>
  <c r="A120" i="4"/>
  <c r="A116" i="4"/>
  <c r="A112" i="4"/>
  <c r="A108" i="4"/>
  <c r="A104" i="4"/>
  <c r="A100" i="4"/>
  <c r="A96" i="4"/>
  <c r="A92" i="4"/>
  <c r="A88" i="4"/>
  <c r="A84" i="4"/>
  <c r="A80" i="4"/>
  <c r="A76" i="4"/>
  <c r="A72" i="4"/>
  <c r="A68" i="4"/>
  <c r="A64" i="4"/>
  <c r="A60" i="4"/>
  <c r="A56" i="4"/>
  <c r="A52" i="4"/>
  <c r="A48" i="4"/>
  <c r="A44" i="4"/>
  <c r="A40" i="4"/>
  <c r="A36" i="4"/>
  <c r="A32" i="4"/>
  <c r="A28" i="4"/>
  <c r="A24" i="4"/>
  <c r="A20" i="4"/>
  <c r="A16" i="4"/>
  <c r="A288" i="4"/>
  <c r="A299" i="4"/>
  <c r="A295" i="4"/>
  <c r="A291" i="4"/>
  <c r="A287" i="4"/>
  <c r="A283" i="4"/>
  <c r="A279" i="4"/>
  <c r="A275" i="4"/>
  <c r="A271" i="4"/>
  <c r="A267" i="4"/>
  <c r="A263" i="4"/>
  <c r="A259" i="4"/>
  <c r="A255" i="4"/>
  <c r="A251" i="4"/>
  <c r="A247" i="4"/>
  <c r="A243" i="4"/>
  <c r="A239" i="4"/>
  <c r="A235" i="4"/>
  <c r="A231" i="4"/>
  <c r="A227" i="4"/>
  <c r="A223" i="4"/>
  <c r="A219" i="4"/>
  <c r="A215" i="4"/>
  <c r="A211" i="4"/>
  <c r="A207" i="4"/>
  <c r="A203" i="4"/>
  <c r="A199" i="4"/>
  <c r="A195" i="4"/>
  <c r="A191" i="4"/>
  <c r="A187" i="4"/>
  <c r="A183" i="4"/>
  <c r="A179" i="4"/>
  <c r="A175" i="4"/>
  <c r="A171" i="4"/>
  <c r="A167" i="4"/>
  <c r="A163" i="4"/>
  <c r="A159" i="4"/>
  <c r="A155" i="4"/>
  <c r="A151" i="4"/>
  <c r="A147" i="4"/>
  <c r="A143" i="4"/>
  <c r="A139" i="4"/>
  <c r="A135" i="4"/>
  <c r="A131" i="4"/>
  <c r="A127" i="4"/>
  <c r="A123" i="4"/>
  <c r="A119" i="4"/>
  <c r="A115" i="4"/>
  <c r="A111" i="4"/>
  <c r="A107" i="4"/>
  <c r="A103" i="4"/>
  <c r="A99" i="4"/>
  <c r="A95" i="4"/>
  <c r="A91" i="4"/>
  <c r="A87" i="4"/>
  <c r="A83" i="4"/>
  <c r="A79" i="4"/>
  <c r="A75" i="4"/>
  <c r="A71" i="4"/>
  <c r="A67" i="4"/>
  <c r="A63" i="4"/>
  <c r="A59" i="4"/>
  <c r="A55" i="4"/>
  <c r="A51" i="4"/>
  <c r="A47" i="4"/>
  <c r="A43" i="4"/>
  <c r="A39" i="4"/>
  <c r="A35" i="4"/>
  <c r="A31" i="4"/>
  <c r="A27" i="4"/>
  <c r="A23" i="4"/>
  <c r="A19" i="4"/>
  <c r="A15" i="4"/>
  <c r="A290" i="4"/>
  <c r="A286" i="4"/>
  <c r="A282" i="4"/>
  <c r="A278" i="4"/>
  <c r="A274" i="4"/>
  <c r="A270" i="4"/>
  <c r="A266" i="4"/>
  <c r="A262" i="4"/>
  <c r="A258" i="4"/>
  <c r="A254" i="4"/>
  <c r="A250" i="4"/>
  <c r="A246" i="4"/>
  <c r="A242" i="4"/>
  <c r="A238" i="4"/>
  <c r="A234" i="4"/>
  <c r="A230" i="4"/>
  <c r="A226" i="4"/>
  <c r="A222" i="4"/>
  <c r="A218" i="4"/>
  <c r="A214" i="4"/>
  <c r="A210" i="4"/>
  <c r="A206" i="4"/>
  <c r="A202" i="4"/>
  <c r="A198" i="4"/>
  <c r="A194" i="4"/>
  <c r="A190" i="4"/>
  <c r="A186" i="4"/>
  <c r="A182" i="4"/>
  <c r="A178" i="4"/>
  <c r="A174" i="4"/>
  <c r="A170" i="4"/>
  <c r="A166" i="4"/>
  <c r="A162" i="4"/>
  <c r="A158" i="4"/>
  <c r="A154" i="4"/>
  <c r="A150" i="4"/>
  <c r="A146" i="4"/>
  <c r="A142" i="4"/>
  <c r="A138" i="4"/>
  <c r="A134" i="4"/>
  <c r="A130" i="4"/>
  <c r="A126" i="4"/>
  <c r="A122" i="4"/>
  <c r="A118" i="4"/>
  <c r="A114" i="4"/>
  <c r="A110" i="4"/>
  <c r="A106" i="4"/>
  <c r="A102" i="4"/>
  <c r="A98" i="4"/>
  <c r="A94" i="4"/>
  <c r="A90" i="4"/>
  <c r="A86" i="4"/>
  <c r="A82" i="4"/>
  <c r="A78" i="4"/>
  <c r="A74" i="4"/>
  <c r="A70" i="4"/>
  <c r="A66" i="4"/>
  <c r="A62" i="4"/>
  <c r="A58" i="4"/>
  <c r="A54" i="4"/>
  <c r="A50" i="4"/>
  <c r="A46" i="4"/>
  <c r="A42" i="4"/>
  <c r="A38" i="4"/>
  <c r="A34" i="4"/>
  <c r="A30" i="4"/>
  <c r="A26" i="4"/>
  <c r="A22" i="4"/>
  <c r="A18" i="4"/>
  <c r="A294" i="4"/>
  <c r="A301" i="4"/>
  <c r="A297" i="4"/>
  <c r="A293" i="4"/>
  <c r="A289" i="4"/>
  <c r="A285" i="4"/>
  <c r="A281" i="4"/>
  <c r="A277" i="4"/>
  <c r="A273" i="4"/>
  <c r="A269" i="4"/>
  <c r="A265" i="4"/>
  <c r="A261" i="4"/>
  <c r="A257" i="4"/>
  <c r="A253" i="4"/>
  <c r="A249" i="4"/>
  <c r="A245" i="4"/>
  <c r="A241" i="4"/>
  <c r="A237" i="4"/>
  <c r="A233" i="4"/>
  <c r="A229" i="4"/>
  <c r="A225" i="4"/>
  <c r="A221" i="4"/>
  <c r="A217" i="4"/>
  <c r="A213" i="4"/>
  <c r="A209" i="4"/>
  <c r="A205" i="4"/>
  <c r="A201" i="4"/>
  <c r="A197" i="4"/>
  <c r="A193" i="4"/>
  <c r="A189" i="4"/>
  <c r="A185" i="4"/>
  <c r="A181" i="4"/>
  <c r="A177" i="4"/>
  <c r="A173" i="4"/>
  <c r="A169" i="4"/>
  <c r="A165" i="4"/>
  <c r="A161" i="4"/>
  <c r="A157" i="4"/>
  <c r="A153" i="4"/>
  <c r="A149" i="4"/>
  <c r="A145" i="4"/>
  <c r="A141" i="4"/>
  <c r="A137" i="4"/>
  <c r="A133" i="4"/>
  <c r="A129" i="4"/>
  <c r="A125" i="4"/>
  <c r="A121" i="4"/>
  <c r="A117" i="4"/>
  <c r="A113" i="4"/>
  <c r="A109" i="4"/>
  <c r="A105" i="4"/>
  <c r="A101" i="4"/>
  <c r="A97" i="4"/>
  <c r="A93" i="4"/>
  <c r="A89" i="4"/>
  <c r="A85" i="4"/>
  <c r="A81" i="4"/>
  <c r="A77" i="4"/>
  <c r="A73" i="4"/>
  <c r="A69" i="4"/>
  <c r="A65" i="4"/>
  <c r="A61" i="4"/>
  <c r="A57" i="4"/>
  <c r="A53" i="4"/>
  <c r="A49" i="4"/>
  <c r="A45" i="4"/>
  <c r="A41" i="4"/>
  <c r="A37" i="4"/>
  <c r="A33" i="4"/>
  <c r="A29" i="4"/>
  <c r="A25" i="4"/>
  <c r="A21" i="4"/>
  <c r="A17" i="4"/>
  <c r="A14" i="4"/>
  <c r="A12" i="4"/>
  <c r="A8" i="4"/>
  <c r="A4" i="4"/>
  <c r="A11" i="4"/>
  <c r="A7" i="4"/>
  <c r="A10" i="4"/>
  <c r="A6" i="4"/>
  <c r="A13" i="4"/>
  <c r="A9" i="4"/>
  <c r="A5" i="4"/>
  <c r="A3" i="4"/>
  <c r="C5" i="3"/>
  <c r="C7" i="3"/>
  <c r="C9" i="3"/>
  <c r="C11" i="3"/>
  <c r="C13" i="3"/>
  <c r="C15" i="3"/>
  <c r="C17" i="3"/>
  <c r="C19" i="3"/>
  <c r="C21" i="3"/>
  <c r="C23" i="3"/>
  <c r="C25" i="3"/>
  <c r="C27" i="3"/>
  <c r="C29" i="3"/>
  <c r="C31" i="3"/>
  <c r="C33" i="3"/>
  <c r="C35" i="3"/>
  <c r="C37" i="3"/>
  <c r="C39" i="3"/>
  <c r="C41" i="3"/>
  <c r="C43" i="3"/>
  <c r="C45" i="3"/>
  <c r="C47" i="3"/>
  <c r="C49" i="3"/>
  <c r="C51" i="3"/>
  <c r="C53" i="3"/>
  <c r="C55" i="3"/>
  <c r="C57" i="3"/>
  <c r="C59" i="3"/>
  <c r="C61" i="3"/>
  <c r="C63" i="3"/>
  <c r="C65" i="3"/>
  <c r="C67" i="3"/>
  <c r="C69" i="3"/>
  <c r="C71" i="3"/>
  <c r="C73" i="3"/>
  <c r="C75" i="3"/>
  <c r="C77" i="3"/>
  <c r="C79" i="3"/>
  <c r="C81" i="3"/>
  <c r="C83" i="3"/>
  <c r="C85" i="3"/>
  <c r="C87" i="3"/>
  <c r="C89" i="3"/>
  <c r="C91" i="3"/>
  <c r="C93" i="3"/>
  <c r="C95" i="3"/>
  <c r="C97" i="3"/>
  <c r="C99" i="3"/>
  <c r="C101" i="3"/>
  <c r="C103" i="3"/>
  <c r="C105" i="3"/>
  <c r="C107" i="3"/>
  <c r="C109" i="3"/>
  <c r="C111" i="3"/>
  <c r="C113" i="3"/>
  <c r="C115" i="3"/>
  <c r="C117" i="3"/>
  <c r="C119" i="3"/>
  <c r="C121" i="3"/>
  <c r="C123" i="3"/>
  <c r="C125" i="3"/>
  <c r="C127" i="3"/>
  <c r="C129" i="3"/>
  <c r="C131" i="3"/>
  <c r="C133" i="3"/>
  <c r="C135" i="3"/>
  <c r="C137" i="3"/>
  <c r="C139" i="3"/>
  <c r="C141" i="3"/>
  <c r="C143" i="3"/>
  <c r="C145" i="3"/>
  <c r="C147" i="3"/>
  <c r="C149" i="3"/>
  <c r="C151" i="3"/>
  <c r="C153" i="3"/>
  <c r="C155" i="3"/>
  <c r="C157" i="3"/>
  <c r="C159" i="3"/>
  <c r="C161" i="3"/>
  <c r="C163" i="3"/>
  <c r="C165" i="3"/>
  <c r="C167" i="3"/>
  <c r="C169" i="3"/>
  <c r="C171" i="3"/>
  <c r="C173" i="3"/>
  <c r="C175" i="3"/>
  <c r="C177" i="3"/>
  <c r="C179" i="3"/>
  <c r="C181" i="3"/>
  <c r="C183" i="3"/>
  <c r="C185" i="3"/>
  <c r="C187" i="3"/>
  <c r="C189" i="3"/>
  <c r="C191" i="3"/>
  <c r="C193" i="3"/>
  <c r="C195" i="3"/>
  <c r="C197" i="3"/>
  <c r="C199" i="3"/>
  <c r="C201" i="3"/>
  <c r="C203" i="3"/>
  <c r="C205" i="3"/>
  <c r="C207" i="3"/>
  <c r="C209" i="3"/>
  <c r="C211" i="3"/>
  <c r="C213" i="3"/>
  <c r="C215" i="3"/>
  <c r="C217" i="3"/>
  <c r="C219" i="3"/>
  <c r="C221" i="3"/>
  <c r="C223" i="3"/>
  <c r="C225" i="3"/>
  <c r="C227" i="3"/>
  <c r="C229" i="3"/>
  <c r="C231" i="3"/>
  <c r="C233" i="3"/>
  <c r="C235" i="3"/>
  <c r="C237" i="3"/>
  <c r="C239" i="3"/>
  <c r="C241" i="3"/>
  <c r="C243" i="3"/>
  <c r="C245" i="3"/>
  <c r="C247" i="3"/>
  <c r="C249" i="3"/>
  <c r="C251" i="3"/>
  <c r="C253" i="3"/>
  <c r="C255" i="3"/>
  <c r="C257" i="3"/>
  <c r="C259" i="3"/>
  <c r="C261" i="3"/>
  <c r="C263" i="3"/>
  <c r="C265" i="3"/>
  <c r="C267" i="3"/>
  <c r="C269" i="3"/>
  <c r="C271" i="3"/>
  <c r="C273" i="3"/>
  <c r="C275" i="3"/>
  <c r="C277" i="3"/>
  <c r="C279" i="3"/>
  <c r="C281" i="3"/>
  <c r="C283" i="3"/>
  <c r="C285" i="3"/>
  <c r="C287" i="3"/>
  <c r="C289" i="3"/>
  <c r="C291" i="3"/>
  <c r="C293" i="3"/>
  <c r="C295" i="3"/>
  <c r="C297" i="3"/>
  <c r="C299" i="3"/>
  <c r="C301" i="3"/>
  <c r="B5" i="3"/>
  <c r="B7" i="3"/>
  <c r="B9" i="3"/>
  <c r="B11" i="3"/>
  <c r="B13" i="3"/>
  <c r="B15" i="3"/>
  <c r="B17" i="3"/>
  <c r="B19" i="3"/>
  <c r="B21" i="3"/>
  <c r="B23" i="3"/>
  <c r="B25" i="3"/>
  <c r="B27" i="3"/>
  <c r="B29" i="3"/>
  <c r="B31" i="3"/>
  <c r="B33" i="3"/>
  <c r="B35" i="3"/>
  <c r="B37" i="3"/>
  <c r="B39" i="3"/>
  <c r="B41" i="3"/>
  <c r="B43" i="3"/>
  <c r="B45" i="3"/>
  <c r="B47" i="3"/>
  <c r="B49" i="3"/>
  <c r="B51" i="3"/>
  <c r="B53" i="3"/>
  <c r="B55" i="3"/>
  <c r="B57" i="3"/>
  <c r="B59" i="3"/>
  <c r="B61" i="3"/>
  <c r="B63" i="3"/>
  <c r="B65" i="3"/>
  <c r="B67" i="3"/>
  <c r="B69" i="3"/>
  <c r="B71" i="3"/>
  <c r="B73" i="3"/>
  <c r="B75" i="3"/>
  <c r="B77" i="3"/>
  <c r="B79" i="3"/>
  <c r="B81" i="3"/>
  <c r="B83" i="3"/>
  <c r="B85" i="3"/>
  <c r="B87" i="3"/>
  <c r="B89" i="3"/>
  <c r="B91" i="3"/>
  <c r="B93" i="3"/>
  <c r="B95" i="3"/>
  <c r="B97" i="3"/>
  <c r="B99" i="3"/>
  <c r="B101" i="3"/>
  <c r="B103" i="3"/>
  <c r="B105" i="3"/>
  <c r="B107" i="3"/>
  <c r="B109" i="3"/>
  <c r="B111" i="3"/>
  <c r="B113" i="3"/>
  <c r="B115" i="3"/>
  <c r="B117" i="3"/>
  <c r="B119" i="3"/>
  <c r="B121" i="3"/>
  <c r="B123" i="3"/>
  <c r="B125" i="3"/>
  <c r="B127" i="3"/>
  <c r="B129" i="3"/>
  <c r="B131" i="3"/>
  <c r="B133" i="3"/>
  <c r="B135" i="3"/>
  <c r="B137" i="3"/>
  <c r="B139" i="3"/>
  <c r="B141" i="3"/>
  <c r="B143" i="3"/>
  <c r="B145" i="3"/>
  <c r="B147" i="3"/>
  <c r="B149" i="3"/>
  <c r="B151" i="3"/>
  <c r="B153" i="3"/>
  <c r="B155" i="3"/>
  <c r="B157" i="3"/>
  <c r="B159" i="3"/>
  <c r="B161" i="3"/>
  <c r="B163" i="3"/>
  <c r="B165" i="3"/>
  <c r="B167" i="3"/>
  <c r="B169" i="3"/>
  <c r="B171" i="3"/>
  <c r="B173" i="3"/>
  <c r="B175" i="3"/>
  <c r="B177" i="3"/>
  <c r="B179" i="3"/>
  <c r="B181" i="3"/>
  <c r="B183" i="3"/>
  <c r="B185" i="3"/>
  <c r="B187" i="3"/>
  <c r="B189" i="3"/>
  <c r="B191" i="3"/>
  <c r="B193" i="3"/>
  <c r="B195" i="3"/>
  <c r="B197" i="3"/>
  <c r="B199" i="3"/>
  <c r="B201" i="3"/>
  <c r="B203" i="3"/>
  <c r="B205" i="3"/>
  <c r="B207" i="3"/>
  <c r="B209" i="3"/>
  <c r="B211" i="3"/>
  <c r="B213" i="3"/>
  <c r="B215" i="3"/>
  <c r="B217" i="3"/>
  <c r="B219" i="3"/>
  <c r="B221" i="3"/>
  <c r="B223" i="3"/>
  <c r="B225" i="3"/>
  <c r="B227" i="3"/>
  <c r="B229" i="3"/>
  <c r="B231" i="3"/>
  <c r="B233" i="3"/>
  <c r="B235" i="3"/>
  <c r="B237" i="3"/>
  <c r="B239" i="3"/>
  <c r="B241" i="3"/>
  <c r="B243" i="3"/>
  <c r="B245" i="3"/>
  <c r="B247" i="3"/>
  <c r="B249" i="3"/>
  <c r="B251" i="3"/>
  <c r="B253" i="3"/>
  <c r="B255" i="3"/>
  <c r="B257" i="3"/>
  <c r="B259" i="3"/>
  <c r="B261" i="3"/>
  <c r="B263" i="3"/>
  <c r="B265" i="3"/>
  <c r="B267" i="3"/>
  <c r="B269" i="3"/>
  <c r="B271" i="3"/>
  <c r="B273" i="3"/>
  <c r="B275" i="3"/>
  <c r="B277" i="3"/>
  <c r="B279" i="3"/>
  <c r="B281" i="3"/>
  <c r="B283" i="3"/>
  <c r="B285" i="3"/>
  <c r="B287" i="3"/>
  <c r="B289" i="3"/>
  <c r="B291" i="3"/>
  <c r="B293" i="3"/>
  <c r="B295" i="3"/>
  <c r="B297" i="3"/>
  <c r="B299" i="3"/>
  <c r="B301" i="3"/>
  <c r="D3" i="7" l="1"/>
  <c r="V3" i="7" s="1"/>
  <c r="T138" i="8"/>
  <c r="J3" i="7"/>
  <c r="D17" i="7"/>
  <c r="V17" i="7" s="1"/>
  <c r="D21" i="7"/>
  <c r="V21" i="7" s="1"/>
  <c r="D25" i="7"/>
  <c r="V25" i="7" s="1"/>
  <c r="D29" i="7"/>
  <c r="V29" i="7" s="1"/>
  <c r="D33" i="7"/>
  <c r="V33" i="7" s="1"/>
  <c r="D37" i="7"/>
  <c r="V37" i="7" s="1"/>
  <c r="D41" i="7"/>
  <c r="V41" i="7" s="1"/>
  <c r="D45" i="7"/>
  <c r="V45" i="7" s="1"/>
  <c r="D49" i="7"/>
  <c r="V49" i="7" s="1"/>
  <c r="D53" i="7"/>
  <c r="V53" i="7" s="1"/>
  <c r="D57" i="7"/>
  <c r="V57" i="7" s="1"/>
  <c r="D61" i="7"/>
  <c r="V61" i="7" s="1"/>
  <c r="D65" i="7"/>
  <c r="V65" i="7" s="1"/>
  <c r="D69" i="7"/>
  <c r="V69" i="7" s="1"/>
  <c r="D73" i="7"/>
  <c r="V73" i="7" s="1"/>
  <c r="D77" i="7"/>
  <c r="V77" i="7" s="1"/>
  <c r="D81" i="7"/>
  <c r="V81" i="7" s="1"/>
  <c r="D85" i="7"/>
  <c r="V85" i="7" s="1"/>
  <c r="D89" i="7"/>
  <c r="V89" i="7" s="1"/>
  <c r="D93" i="7"/>
  <c r="V93" i="7" s="1"/>
  <c r="D97" i="7"/>
  <c r="V97" i="7" s="1"/>
  <c r="D101" i="7"/>
  <c r="V101" i="7" s="1"/>
  <c r="D105" i="7"/>
  <c r="V105" i="7" s="1"/>
  <c r="D109" i="7"/>
  <c r="V109" i="7" s="1"/>
  <c r="D113" i="7"/>
  <c r="V113" i="7" s="1"/>
  <c r="D117" i="7"/>
  <c r="V117" i="7" s="1"/>
  <c r="D121" i="7"/>
  <c r="V121" i="7" s="1"/>
  <c r="D125" i="7"/>
  <c r="V125" i="7" s="1"/>
  <c r="D129" i="7"/>
  <c r="V129" i="7" s="1"/>
  <c r="D133" i="7"/>
  <c r="V133" i="7" s="1"/>
  <c r="D137" i="7"/>
  <c r="V137" i="7" s="1"/>
  <c r="D141" i="7"/>
  <c r="V141" i="7" s="1"/>
  <c r="D145" i="7"/>
  <c r="V145" i="7" s="1"/>
  <c r="D149" i="7"/>
  <c r="V149" i="7" s="1"/>
  <c r="D153" i="7"/>
  <c r="V153" i="7" s="1"/>
  <c r="D157" i="7"/>
  <c r="V157" i="7" s="1"/>
  <c r="D161" i="7"/>
  <c r="V161" i="7" s="1"/>
  <c r="D165" i="7"/>
  <c r="V165" i="7" s="1"/>
  <c r="D169" i="7"/>
  <c r="V169" i="7" s="1"/>
  <c r="D173" i="7"/>
  <c r="V173" i="7" s="1"/>
  <c r="D177" i="7"/>
  <c r="V177" i="7" s="1"/>
  <c r="D181" i="7"/>
  <c r="V181" i="7" s="1"/>
  <c r="D185" i="7"/>
  <c r="V185" i="7" s="1"/>
  <c r="D189" i="7"/>
  <c r="V189" i="7" s="1"/>
  <c r="D193" i="7"/>
  <c r="V193" i="7" s="1"/>
  <c r="D197" i="7"/>
  <c r="V197" i="7" s="1"/>
  <c r="D201" i="7"/>
  <c r="V201" i="7" s="1"/>
  <c r="D205" i="7"/>
  <c r="V205" i="7" s="1"/>
  <c r="D209" i="7"/>
  <c r="V209" i="7" s="1"/>
  <c r="D213" i="7"/>
  <c r="V213" i="7" s="1"/>
  <c r="D217" i="7"/>
  <c r="V217" i="7" s="1"/>
  <c r="D221" i="7"/>
  <c r="V221" i="7" s="1"/>
  <c r="D225" i="7"/>
  <c r="V225" i="7" s="1"/>
  <c r="D229" i="7"/>
  <c r="V229" i="7" s="1"/>
  <c r="D233" i="7"/>
  <c r="V233" i="7" s="1"/>
  <c r="D237" i="7"/>
  <c r="V237" i="7" s="1"/>
  <c r="D241" i="7"/>
  <c r="V241" i="7" s="1"/>
  <c r="D245" i="7"/>
  <c r="V245" i="7" s="1"/>
  <c r="D249" i="7"/>
  <c r="V249" i="7" s="1"/>
  <c r="D253" i="7"/>
  <c r="V253" i="7" s="1"/>
  <c r="D257" i="7"/>
  <c r="V257" i="7" s="1"/>
  <c r="D261" i="7"/>
  <c r="V261" i="7" s="1"/>
  <c r="D265" i="7"/>
  <c r="V265" i="7" s="1"/>
  <c r="D269" i="7"/>
  <c r="V269" i="7" s="1"/>
  <c r="D273" i="7"/>
  <c r="V273" i="7" s="1"/>
  <c r="D277" i="7"/>
  <c r="V277" i="7" s="1"/>
  <c r="D281" i="7"/>
  <c r="V281" i="7" s="1"/>
  <c r="D285" i="7"/>
  <c r="V285" i="7" s="1"/>
  <c r="D289" i="7"/>
  <c r="V289" i="7" s="1"/>
  <c r="D293" i="7"/>
  <c r="V293" i="7" s="1"/>
  <c r="D297" i="7"/>
  <c r="V297" i="7" s="1"/>
  <c r="D301" i="7"/>
  <c r="V301" i="7" s="1"/>
  <c r="D8" i="7"/>
  <c r="V8" i="7" s="1"/>
  <c r="D12" i="7"/>
  <c r="V12" i="7" s="1"/>
  <c r="D20" i="7"/>
  <c r="V20" i="7" s="1"/>
  <c r="D36" i="7"/>
  <c r="V36" i="7" s="1"/>
  <c r="D48" i="7"/>
  <c r="V48" i="7" s="1"/>
  <c r="D56" i="7"/>
  <c r="V56" i="7" s="1"/>
  <c r="D72" i="7"/>
  <c r="V72" i="7" s="1"/>
  <c r="D84" i="7"/>
  <c r="V84" i="7" s="1"/>
  <c r="D92" i="7"/>
  <c r="V92" i="7" s="1"/>
  <c r="D104" i="7"/>
  <c r="V104" i="7" s="1"/>
  <c r="D116" i="7"/>
  <c r="V116" i="7" s="1"/>
  <c r="D18" i="7"/>
  <c r="V18" i="7" s="1"/>
  <c r="D22" i="7"/>
  <c r="V22" i="7" s="1"/>
  <c r="D26" i="7"/>
  <c r="V26" i="7" s="1"/>
  <c r="D30" i="7"/>
  <c r="V30" i="7" s="1"/>
  <c r="D34" i="7"/>
  <c r="V34" i="7" s="1"/>
  <c r="D38" i="7"/>
  <c r="V38" i="7" s="1"/>
  <c r="D42" i="7"/>
  <c r="V42" i="7" s="1"/>
  <c r="D46" i="7"/>
  <c r="V46" i="7" s="1"/>
  <c r="D50" i="7"/>
  <c r="V50" i="7" s="1"/>
  <c r="D54" i="7"/>
  <c r="V54" i="7" s="1"/>
  <c r="D58" i="7"/>
  <c r="V58" i="7" s="1"/>
  <c r="D62" i="7"/>
  <c r="V62" i="7" s="1"/>
  <c r="D66" i="7"/>
  <c r="V66" i="7" s="1"/>
  <c r="D70" i="7"/>
  <c r="V70" i="7" s="1"/>
  <c r="D74" i="7"/>
  <c r="V74" i="7" s="1"/>
  <c r="D78" i="7"/>
  <c r="V78" i="7" s="1"/>
  <c r="D82" i="7"/>
  <c r="V82" i="7" s="1"/>
  <c r="D86" i="7"/>
  <c r="V86" i="7" s="1"/>
  <c r="D90" i="7"/>
  <c r="V90" i="7" s="1"/>
  <c r="D94" i="7"/>
  <c r="V94" i="7" s="1"/>
  <c r="D98" i="7"/>
  <c r="V98" i="7" s="1"/>
  <c r="D102" i="7"/>
  <c r="V102" i="7" s="1"/>
  <c r="D106" i="7"/>
  <c r="V106" i="7" s="1"/>
  <c r="D110" i="7"/>
  <c r="V110" i="7" s="1"/>
  <c r="D114" i="7"/>
  <c r="V114" i="7" s="1"/>
  <c r="D118" i="7"/>
  <c r="V118" i="7" s="1"/>
  <c r="D122" i="7"/>
  <c r="V122" i="7" s="1"/>
  <c r="D126" i="7"/>
  <c r="V126" i="7" s="1"/>
  <c r="D130" i="7"/>
  <c r="V130" i="7" s="1"/>
  <c r="D134" i="7"/>
  <c r="V134" i="7" s="1"/>
  <c r="D138" i="7"/>
  <c r="V138" i="7" s="1"/>
  <c r="D142" i="7"/>
  <c r="V142" i="7" s="1"/>
  <c r="D146" i="7"/>
  <c r="V146" i="7" s="1"/>
  <c r="D150" i="7"/>
  <c r="V150" i="7" s="1"/>
  <c r="D154" i="7"/>
  <c r="V154" i="7" s="1"/>
  <c r="D158" i="7"/>
  <c r="V158" i="7" s="1"/>
  <c r="D162" i="7"/>
  <c r="V162" i="7" s="1"/>
  <c r="D166" i="7"/>
  <c r="V166" i="7" s="1"/>
  <c r="D170" i="7"/>
  <c r="V170" i="7" s="1"/>
  <c r="D174" i="7"/>
  <c r="V174" i="7" s="1"/>
  <c r="D178" i="7"/>
  <c r="V178" i="7" s="1"/>
  <c r="D182" i="7"/>
  <c r="V182" i="7" s="1"/>
  <c r="D186" i="7"/>
  <c r="V186" i="7" s="1"/>
  <c r="D190" i="7"/>
  <c r="V190" i="7" s="1"/>
  <c r="D194" i="7"/>
  <c r="V194" i="7" s="1"/>
  <c r="D198" i="7"/>
  <c r="V198" i="7" s="1"/>
  <c r="D202" i="7"/>
  <c r="V202" i="7" s="1"/>
  <c r="D206" i="7"/>
  <c r="V206" i="7" s="1"/>
  <c r="D210" i="7"/>
  <c r="V210" i="7" s="1"/>
  <c r="D214" i="7"/>
  <c r="V214" i="7" s="1"/>
  <c r="D218" i="7"/>
  <c r="V218" i="7" s="1"/>
  <c r="D222" i="7"/>
  <c r="V222" i="7" s="1"/>
  <c r="D226" i="7"/>
  <c r="V226" i="7" s="1"/>
  <c r="D230" i="7"/>
  <c r="V230" i="7" s="1"/>
  <c r="D234" i="7"/>
  <c r="V234" i="7" s="1"/>
  <c r="D238" i="7"/>
  <c r="V238" i="7" s="1"/>
  <c r="D242" i="7"/>
  <c r="V242" i="7" s="1"/>
  <c r="D246" i="7"/>
  <c r="V246" i="7" s="1"/>
  <c r="D250" i="7"/>
  <c r="V250" i="7" s="1"/>
  <c r="D254" i="7"/>
  <c r="V254" i="7" s="1"/>
  <c r="D258" i="7"/>
  <c r="V258" i="7" s="1"/>
  <c r="D262" i="7"/>
  <c r="V262" i="7" s="1"/>
  <c r="D266" i="7"/>
  <c r="V266" i="7" s="1"/>
  <c r="D270" i="7"/>
  <c r="V270" i="7" s="1"/>
  <c r="D274" i="7"/>
  <c r="V274" i="7" s="1"/>
  <c r="D278" i="7"/>
  <c r="V278" i="7" s="1"/>
  <c r="D282" i="7"/>
  <c r="V282" i="7" s="1"/>
  <c r="D286" i="7"/>
  <c r="V286" i="7" s="1"/>
  <c r="D290" i="7"/>
  <c r="V290" i="7" s="1"/>
  <c r="D294" i="7"/>
  <c r="V294" i="7" s="1"/>
  <c r="D298" i="7"/>
  <c r="V298" i="7" s="1"/>
  <c r="D5" i="7"/>
  <c r="V5" i="7" s="1"/>
  <c r="D9" i="7"/>
  <c r="V9" i="7" s="1"/>
  <c r="D13" i="7"/>
  <c r="V13" i="7" s="1"/>
  <c r="J4" i="7"/>
  <c r="D16" i="7"/>
  <c r="V16" i="7" s="1"/>
  <c r="D28" i="7"/>
  <c r="V28" i="7" s="1"/>
  <c r="D32" i="7"/>
  <c r="V32" i="7" s="1"/>
  <c r="D40" i="7"/>
  <c r="V40" i="7" s="1"/>
  <c r="D52" i="7"/>
  <c r="V52" i="7" s="1"/>
  <c r="D68" i="7"/>
  <c r="V68" i="7" s="1"/>
  <c r="D80" i="7"/>
  <c r="V80" i="7" s="1"/>
  <c r="D96" i="7"/>
  <c r="V96" i="7" s="1"/>
  <c r="D108" i="7"/>
  <c r="V108" i="7" s="1"/>
  <c r="D15" i="7"/>
  <c r="V15" i="7" s="1"/>
  <c r="D19" i="7"/>
  <c r="V19" i="7" s="1"/>
  <c r="D23" i="7"/>
  <c r="V23" i="7" s="1"/>
  <c r="D27" i="7"/>
  <c r="V27" i="7" s="1"/>
  <c r="D31" i="7"/>
  <c r="V31" i="7" s="1"/>
  <c r="D35" i="7"/>
  <c r="V35" i="7" s="1"/>
  <c r="D39" i="7"/>
  <c r="V39" i="7" s="1"/>
  <c r="D43" i="7"/>
  <c r="V43" i="7" s="1"/>
  <c r="D47" i="7"/>
  <c r="V47" i="7" s="1"/>
  <c r="D51" i="7"/>
  <c r="V51" i="7" s="1"/>
  <c r="D55" i="7"/>
  <c r="V55" i="7" s="1"/>
  <c r="D59" i="7"/>
  <c r="V59" i="7" s="1"/>
  <c r="D63" i="7"/>
  <c r="V63" i="7" s="1"/>
  <c r="D67" i="7"/>
  <c r="V67" i="7" s="1"/>
  <c r="D71" i="7"/>
  <c r="V71" i="7" s="1"/>
  <c r="D75" i="7"/>
  <c r="V75" i="7" s="1"/>
  <c r="D79" i="7"/>
  <c r="V79" i="7" s="1"/>
  <c r="D83" i="7"/>
  <c r="V83" i="7" s="1"/>
  <c r="D87" i="7"/>
  <c r="V87" i="7" s="1"/>
  <c r="D91" i="7"/>
  <c r="V91" i="7" s="1"/>
  <c r="D95" i="7"/>
  <c r="V95" i="7" s="1"/>
  <c r="D99" i="7"/>
  <c r="V99" i="7" s="1"/>
  <c r="D103" i="7"/>
  <c r="V103" i="7" s="1"/>
  <c r="D107" i="7"/>
  <c r="V107" i="7" s="1"/>
  <c r="D111" i="7"/>
  <c r="V111" i="7" s="1"/>
  <c r="D115" i="7"/>
  <c r="V115" i="7" s="1"/>
  <c r="D119" i="7"/>
  <c r="V119" i="7" s="1"/>
  <c r="D123" i="7"/>
  <c r="V123" i="7" s="1"/>
  <c r="D127" i="7"/>
  <c r="V127" i="7" s="1"/>
  <c r="D131" i="7"/>
  <c r="V131" i="7" s="1"/>
  <c r="D135" i="7"/>
  <c r="V135" i="7" s="1"/>
  <c r="D139" i="7"/>
  <c r="V139" i="7" s="1"/>
  <c r="D143" i="7"/>
  <c r="V143" i="7" s="1"/>
  <c r="D147" i="7"/>
  <c r="V147" i="7" s="1"/>
  <c r="D151" i="7"/>
  <c r="V151" i="7" s="1"/>
  <c r="D155" i="7"/>
  <c r="V155" i="7" s="1"/>
  <c r="D159" i="7"/>
  <c r="V159" i="7" s="1"/>
  <c r="D163" i="7"/>
  <c r="V163" i="7" s="1"/>
  <c r="D167" i="7"/>
  <c r="V167" i="7" s="1"/>
  <c r="D171" i="7"/>
  <c r="V171" i="7" s="1"/>
  <c r="D175" i="7"/>
  <c r="V175" i="7" s="1"/>
  <c r="D179" i="7"/>
  <c r="V179" i="7" s="1"/>
  <c r="D183" i="7"/>
  <c r="V183" i="7" s="1"/>
  <c r="D187" i="7"/>
  <c r="V187" i="7" s="1"/>
  <c r="D191" i="7"/>
  <c r="V191" i="7" s="1"/>
  <c r="D195" i="7"/>
  <c r="V195" i="7" s="1"/>
  <c r="D199" i="7"/>
  <c r="V199" i="7" s="1"/>
  <c r="D203" i="7"/>
  <c r="V203" i="7" s="1"/>
  <c r="D207" i="7"/>
  <c r="V207" i="7" s="1"/>
  <c r="D211" i="7"/>
  <c r="V211" i="7" s="1"/>
  <c r="D215" i="7"/>
  <c r="V215" i="7" s="1"/>
  <c r="D219" i="7"/>
  <c r="V219" i="7" s="1"/>
  <c r="D223" i="7"/>
  <c r="V223" i="7" s="1"/>
  <c r="D227" i="7"/>
  <c r="V227" i="7" s="1"/>
  <c r="D231" i="7"/>
  <c r="V231" i="7" s="1"/>
  <c r="D235" i="7"/>
  <c r="V235" i="7" s="1"/>
  <c r="D239" i="7"/>
  <c r="V239" i="7" s="1"/>
  <c r="D243" i="7"/>
  <c r="V243" i="7" s="1"/>
  <c r="D247" i="7"/>
  <c r="V247" i="7" s="1"/>
  <c r="D251" i="7"/>
  <c r="V251" i="7" s="1"/>
  <c r="D255" i="7"/>
  <c r="V255" i="7" s="1"/>
  <c r="D259" i="7"/>
  <c r="V259" i="7" s="1"/>
  <c r="D263" i="7"/>
  <c r="V263" i="7" s="1"/>
  <c r="D267" i="7"/>
  <c r="V267" i="7" s="1"/>
  <c r="D271" i="7"/>
  <c r="V271" i="7" s="1"/>
  <c r="D275" i="7"/>
  <c r="V275" i="7" s="1"/>
  <c r="D279" i="7"/>
  <c r="V279" i="7" s="1"/>
  <c r="D283" i="7"/>
  <c r="V283" i="7" s="1"/>
  <c r="D287" i="7"/>
  <c r="V287" i="7" s="1"/>
  <c r="D291" i="7"/>
  <c r="V291" i="7" s="1"/>
  <c r="D295" i="7"/>
  <c r="V295" i="7" s="1"/>
  <c r="D299" i="7"/>
  <c r="V299" i="7" s="1"/>
  <c r="D6" i="7"/>
  <c r="V6" i="7" s="1"/>
  <c r="D10" i="7"/>
  <c r="V10" i="7" s="1"/>
  <c r="D14" i="7"/>
  <c r="V14" i="7" s="1"/>
  <c r="D24" i="7"/>
  <c r="V24" i="7" s="1"/>
  <c r="D44" i="7"/>
  <c r="V44" i="7" s="1"/>
  <c r="D60" i="7"/>
  <c r="V60" i="7" s="1"/>
  <c r="D64" i="7"/>
  <c r="V64" i="7" s="1"/>
  <c r="D76" i="7"/>
  <c r="V76" i="7" s="1"/>
  <c r="D88" i="7"/>
  <c r="V88" i="7" s="1"/>
  <c r="D100" i="7"/>
  <c r="V100" i="7" s="1"/>
  <c r="D112" i="7"/>
  <c r="V112" i="7" s="1"/>
  <c r="D120" i="7"/>
  <c r="V120" i="7" s="1"/>
  <c r="D136" i="7"/>
  <c r="V136" i="7" s="1"/>
  <c r="D152" i="7"/>
  <c r="V152" i="7" s="1"/>
  <c r="D168" i="7"/>
  <c r="V168" i="7" s="1"/>
  <c r="D184" i="7"/>
  <c r="V184" i="7" s="1"/>
  <c r="D200" i="7"/>
  <c r="V200" i="7" s="1"/>
  <c r="D216" i="7"/>
  <c r="V216" i="7" s="1"/>
  <c r="D232" i="7"/>
  <c r="V232" i="7" s="1"/>
  <c r="D248" i="7"/>
  <c r="V248" i="7" s="1"/>
  <c r="D264" i="7"/>
  <c r="V264" i="7" s="1"/>
  <c r="D280" i="7"/>
  <c r="V280" i="7" s="1"/>
  <c r="D296" i="7"/>
  <c r="V296" i="7" s="1"/>
  <c r="D4" i="7"/>
  <c r="V4" i="7" s="1"/>
  <c r="D124" i="7"/>
  <c r="V124" i="7" s="1"/>
  <c r="D140" i="7"/>
  <c r="V140" i="7" s="1"/>
  <c r="D156" i="7"/>
  <c r="V156" i="7" s="1"/>
  <c r="D172" i="7"/>
  <c r="V172" i="7" s="1"/>
  <c r="D188" i="7"/>
  <c r="V188" i="7" s="1"/>
  <c r="D204" i="7"/>
  <c r="V204" i="7" s="1"/>
  <c r="D220" i="7"/>
  <c r="V220" i="7" s="1"/>
  <c r="D236" i="7"/>
  <c r="V236" i="7" s="1"/>
  <c r="D252" i="7"/>
  <c r="V252" i="7" s="1"/>
  <c r="D268" i="7"/>
  <c r="V268" i="7" s="1"/>
  <c r="D284" i="7"/>
  <c r="V284" i="7" s="1"/>
  <c r="D300" i="7"/>
  <c r="V300" i="7" s="1"/>
  <c r="D128" i="7"/>
  <c r="V128" i="7" s="1"/>
  <c r="D144" i="7"/>
  <c r="V144" i="7" s="1"/>
  <c r="D160" i="7"/>
  <c r="V160" i="7" s="1"/>
  <c r="D176" i="7"/>
  <c r="V176" i="7" s="1"/>
  <c r="D192" i="7"/>
  <c r="V192" i="7" s="1"/>
  <c r="D208" i="7"/>
  <c r="V208" i="7" s="1"/>
  <c r="D224" i="7"/>
  <c r="V224" i="7" s="1"/>
  <c r="D240" i="7"/>
  <c r="V240" i="7" s="1"/>
  <c r="D256" i="7"/>
  <c r="V256" i="7" s="1"/>
  <c r="D272" i="7"/>
  <c r="V272" i="7" s="1"/>
  <c r="D288" i="7"/>
  <c r="V288" i="7" s="1"/>
  <c r="D7" i="7"/>
  <c r="V7" i="7" s="1"/>
  <c r="D132" i="7"/>
  <c r="V132" i="7" s="1"/>
  <c r="D148" i="7"/>
  <c r="V148" i="7" s="1"/>
  <c r="D164" i="7"/>
  <c r="V164" i="7" s="1"/>
  <c r="D180" i="7"/>
  <c r="V180" i="7" s="1"/>
  <c r="D196" i="7"/>
  <c r="V196" i="7" s="1"/>
  <c r="D212" i="7"/>
  <c r="V212" i="7" s="1"/>
  <c r="D228" i="7"/>
  <c r="V228" i="7" s="1"/>
  <c r="D244" i="7"/>
  <c r="V244" i="7" s="1"/>
  <c r="D260" i="7"/>
  <c r="V260" i="7" s="1"/>
  <c r="D276" i="7"/>
  <c r="V276" i="7" s="1"/>
  <c r="D292" i="7"/>
  <c r="V292" i="7" s="1"/>
  <c r="D11" i="7"/>
  <c r="V11" i="7" s="1"/>
  <c r="J8" i="7"/>
  <c r="J12" i="7"/>
  <c r="J11" i="7"/>
  <c r="J5" i="7"/>
  <c r="J9" i="7"/>
  <c r="J13" i="7"/>
  <c r="J6" i="7"/>
  <c r="J10" i="7"/>
  <c r="J14" i="7"/>
  <c r="J7" i="7"/>
  <c r="Q17" i="7"/>
  <c r="Q21" i="7"/>
  <c r="Q25" i="7"/>
  <c r="Q29" i="7"/>
  <c r="Q33" i="7"/>
  <c r="Q37" i="7"/>
  <c r="Q41" i="7"/>
  <c r="Q45" i="7"/>
  <c r="Q49" i="7"/>
  <c r="Q53" i="7"/>
  <c r="Q57" i="7"/>
  <c r="Q61" i="7"/>
  <c r="Q65" i="7"/>
  <c r="Q69" i="7"/>
  <c r="Q73" i="7"/>
  <c r="Q77" i="7"/>
  <c r="Q81" i="7"/>
  <c r="Q85" i="7"/>
  <c r="Q89" i="7"/>
  <c r="Q93" i="7"/>
  <c r="Q97" i="7"/>
  <c r="Q101" i="7"/>
  <c r="Q105" i="7"/>
  <c r="Q109" i="7"/>
  <c r="Q113" i="7"/>
  <c r="Q117" i="7"/>
  <c r="Q121" i="7"/>
  <c r="Q125" i="7"/>
  <c r="Q18" i="7"/>
  <c r="Q22" i="7"/>
  <c r="Q26" i="7"/>
  <c r="Q30" i="7"/>
  <c r="Q34" i="7"/>
  <c r="Q38" i="7"/>
  <c r="Q42" i="7"/>
  <c r="Q46" i="7"/>
  <c r="Q50" i="7"/>
  <c r="Q54" i="7"/>
  <c r="Q58" i="7"/>
  <c r="Q62" i="7"/>
  <c r="Q66" i="7"/>
  <c r="Q70" i="7"/>
  <c r="Q74" i="7"/>
  <c r="Q78" i="7"/>
  <c r="Q82" i="7"/>
  <c r="Q86" i="7"/>
  <c r="Q90" i="7"/>
  <c r="Q94" i="7"/>
  <c r="Q98" i="7"/>
  <c r="Q102" i="7"/>
  <c r="Q106" i="7"/>
  <c r="Q110" i="7"/>
  <c r="Q114" i="7"/>
  <c r="Q118" i="7"/>
  <c r="Q122" i="7"/>
  <c r="Q126" i="7"/>
  <c r="Q130" i="7"/>
  <c r="Q134" i="7"/>
  <c r="Q138" i="7"/>
  <c r="Q142" i="7"/>
  <c r="Q146" i="7"/>
  <c r="Q150" i="7"/>
  <c r="Q154" i="7"/>
  <c r="Q158" i="7"/>
  <c r="Q162" i="7"/>
  <c r="Q166" i="7"/>
  <c r="Q170" i="7"/>
  <c r="Q174" i="7"/>
  <c r="Q178" i="7"/>
  <c r="Q182" i="7"/>
  <c r="Q186" i="7"/>
  <c r="Q190" i="7"/>
  <c r="Q194" i="7"/>
  <c r="Q198" i="7"/>
  <c r="Q202" i="7"/>
  <c r="Q206" i="7"/>
  <c r="Q210" i="7"/>
  <c r="Q214" i="7"/>
  <c r="Q218" i="7"/>
  <c r="Q222" i="7"/>
  <c r="Q226" i="7"/>
  <c r="Q230" i="7"/>
  <c r="Q234" i="7"/>
  <c r="Q238" i="7"/>
  <c r="Q242" i="7"/>
  <c r="Q246" i="7"/>
  <c r="Q250" i="7"/>
  <c r="Q254" i="7"/>
  <c r="Q258" i="7"/>
  <c r="Q262" i="7"/>
  <c r="Q266" i="7"/>
  <c r="Q270" i="7"/>
  <c r="Q274" i="7"/>
  <c r="Q278" i="7"/>
  <c r="Q282" i="7"/>
  <c r="Q286" i="7"/>
  <c r="Q290" i="7"/>
  <c r="Q294" i="7"/>
  <c r="Q298" i="7"/>
  <c r="P15" i="7"/>
  <c r="P19" i="7"/>
  <c r="P23" i="7"/>
  <c r="P27" i="7"/>
  <c r="P31" i="7"/>
  <c r="P35" i="7"/>
  <c r="P39" i="7"/>
  <c r="P43" i="7"/>
  <c r="P47" i="7"/>
  <c r="P51" i="7"/>
  <c r="P55" i="7"/>
  <c r="P59" i="7"/>
  <c r="P63" i="7"/>
  <c r="P67" i="7"/>
  <c r="Q15" i="7"/>
  <c r="Q19" i="7"/>
  <c r="Q23" i="7"/>
  <c r="Q27" i="7"/>
  <c r="Q31" i="7"/>
  <c r="Q35" i="7"/>
  <c r="Q39" i="7"/>
  <c r="Q43" i="7"/>
  <c r="Q47" i="7"/>
  <c r="Q51" i="7"/>
  <c r="Q55" i="7"/>
  <c r="Q59" i="7"/>
  <c r="Q63" i="7"/>
  <c r="Q67" i="7"/>
  <c r="Q71" i="7"/>
  <c r="Q75" i="7"/>
  <c r="Q79" i="7"/>
  <c r="Q83" i="7"/>
  <c r="Q24" i="7"/>
  <c r="Q40" i="7"/>
  <c r="Q56" i="7"/>
  <c r="Q72" i="7"/>
  <c r="Q87" i="7"/>
  <c r="Q95" i="7"/>
  <c r="Q103" i="7"/>
  <c r="Q111" i="7"/>
  <c r="Q119" i="7"/>
  <c r="Q28" i="7"/>
  <c r="Q20" i="7"/>
  <c r="Q36" i="7"/>
  <c r="Q52" i="7"/>
  <c r="Q68" i="7"/>
  <c r="Q84" i="7"/>
  <c r="Q92" i="7"/>
  <c r="Q100" i="7"/>
  <c r="Q108" i="7"/>
  <c r="Q116" i="7"/>
  <c r="Q124" i="7"/>
  <c r="Q131" i="7"/>
  <c r="Q136" i="7"/>
  <c r="Q141" i="7"/>
  <c r="Q147" i="7"/>
  <c r="Q152" i="7"/>
  <c r="Q157" i="7"/>
  <c r="Q163" i="7"/>
  <c r="Q168" i="7"/>
  <c r="Q173" i="7"/>
  <c r="Q179" i="7"/>
  <c r="Q184" i="7"/>
  <c r="Q189" i="7"/>
  <c r="Q195" i="7"/>
  <c r="Q200" i="7"/>
  <c r="Q205" i="7"/>
  <c r="Q211" i="7"/>
  <c r="Q216" i="7"/>
  <c r="Q221" i="7"/>
  <c r="Q227" i="7"/>
  <c r="Q232" i="7"/>
  <c r="Q237" i="7"/>
  <c r="Q243" i="7"/>
  <c r="Q248" i="7"/>
  <c r="Q253" i="7"/>
  <c r="Q259" i="7"/>
  <c r="Q264" i="7"/>
  <c r="Q269" i="7"/>
  <c r="Q275" i="7"/>
  <c r="Q280" i="7"/>
  <c r="Q285" i="7"/>
  <c r="Q291" i="7"/>
  <c r="Q296" i="7"/>
  <c r="Q301" i="7"/>
  <c r="P20" i="7"/>
  <c r="P25" i="7"/>
  <c r="P30" i="7"/>
  <c r="P36" i="7"/>
  <c r="P41" i="7"/>
  <c r="P46" i="7"/>
  <c r="P52" i="7"/>
  <c r="P57" i="7"/>
  <c r="P62" i="7"/>
  <c r="P68" i="7"/>
  <c r="P72" i="7"/>
  <c r="P76" i="7"/>
  <c r="P80" i="7"/>
  <c r="P84" i="7"/>
  <c r="P88" i="7"/>
  <c r="P92" i="7"/>
  <c r="P96" i="7"/>
  <c r="P100" i="7"/>
  <c r="P104" i="7"/>
  <c r="P108" i="7"/>
  <c r="P112" i="7"/>
  <c r="P116" i="7"/>
  <c r="P120" i="7"/>
  <c r="P124" i="7"/>
  <c r="P128" i="7"/>
  <c r="P132" i="7"/>
  <c r="P136" i="7"/>
  <c r="P140" i="7"/>
  <c r="P144" i="7"/>
  <c r="P148" i="7"/>
  <c r="P152" i="7"/>
  <c r="P156" i="7"/>
  <c r="P160" i="7"/>
  <c r="P164" i="7"/>
  <c r="P168" i="7"/>
  <c r="P172" i="7"/>
  <c r="P176" i="7"/>
  <c r="P180" i="7"/>
  <c r="P184" i="7"/>
  <c r="P188" i="7"/>
  <c r="P192" i="7"/>
  <c r="P196" i="7"/>
  <c r="Q44" i="7"/>
  <c r="Q76" i="7"/>
  <c r="Q96" i="7"/>
  <c r="Q112" i="7"/>
  <c r="Q127" i="7"/>
  <c r="Q133" i="7"/>
  <c r="Q140" i="7"/>
  <c r="Q148" i="7"/>
  <c r="Q155" i="7"/>
  <c r="Q161" i="7"/>
  <c r="Q169" i="7"/>
  <c r="Q176" i="7"/>
  <c r="Q183" i="7"/>
  <c r="Q191" i="7"/>
  <c r="Q197" i="7"/>
  <c r="Q204" i="7"/>
  <c r="Q212" i="7"/>
  <c r="Q219" i="7"/>
  <c r="Q225" i="7"/>
  <c r="Q233" i="7"/>
  <c r="Q240" i="7"/>
  <c r="Q247" i="7"/>
  <c r="Q255" i="7"/>
  <c r="Q261" i="7"/>
  <c r="Q268" i="7"/>
  <c r="Q276" i="7"/>
  <c r="Q283" i="7"/>
  <c r="Q289" i="7"/>
  <c r="Q297" i="7"/>
  <c r="P17" i="7"/>
  <c r="P24" i="7"/>
  <c r="P32" i="7"/>
  <c r="P38" i="7"/>
  <c r="P45" i="7"/>
  <c r="P53" i="7"/>
  <c r="P60" i="7"/>
  <c r="P66" i="7"/>
  <c r="P73" i="7"/>
  <c r="P78" i="7"/>
  <c r="P83" i="7"/>
  <c r="P89" i="7"/>
  <c r="P94" i="7"/>
  <c r="P99" i="7"/>
  <c r="P105" i="7"/>
  <c r="P110" i="7"/>
  <c r="P115" i="7"/>
  <c r="P121" i="7"/>
  <c r="P126" i="7"/>
  <c r="P131" i="7"/>
  <c r="P137" i="7"/>
  <c r="P142" i="7"/>
  <c r="P147" i="7"/>
  <c r="P153" i="7"/>
  <c r="P158" i="7"/>
  <c r="P163" i="7"/>
  <c r="P169" i="7"/>
  <c r="P174" i="7"/>
  <c r="P179" i="7"/>
  <c r="P185" i="7"/>
  <c r="P190" i="7"/>
  <c r="P195" i="7"/>
  <c r="P200" i="7"/>
  <c r="P204" i="7"/>
  <c r="P208" i="7"/>
  <c r="P212" i="7"/>
  <c r="P216" i="7"/>
  <c r="P220" i="7"/>
  <c r="P224" i="7"/>
  <c r="P228" i="7"/>
  <c r="P232" i="7"/>
  <c r="P236" i="7"/>
  <c r="P240" i="7"/>
  <c r="P244" i="7"/>
  <c r="P248" i="7"/>
  <c r="P252" i="7"/>
  <c r="P256" i="7"/>
  <c r="P260" i="7"/>
  <c r="P264" i="7"/>
  <c r="P268" i="7"/>
  <c r="Q48" i="7"/>
  <c r="Q80" i="7"/>
  <c r="Q99" i="7"/>
  <c r="Q115" i="7"/>
  <c r="Q128" i="7"/>
  <c r="Q135" i="7"/>
  <c r="Q143" i="7"/>
  <c r="Q149" i="7"/>
  <c r="Q156" i="7"/>
  <c r="Q164" i="7"/>
  <c r="Q171" i="7"/>
  <c r="Q177" i="7"/>
  <c r="Q185" i="7"/>
  <c r="Q192" i="7"/>
  <c r="Q199" i="7"/>
  <c r="Q207" i="7"/>
  <c r="Q213" i="7"/>
  <c r="Q220" i="7"/>
  <c r="Q228" i="7"/>
  <c r="Q235" i="7"/>
  <c r="Q16" i="7"/>
  <c r="Q60" i="7"/>
  <c r="Q88" i="7"/>
  <c r="Q104" i="7"/>
  <c r="Q120" i="7"/>
  <c r="Q129" i="7"/>
  <c r="Q137" i="7"/>
  <c r="Q144" i="7"/>
  <c r="Q151" i="7"/>
  <c r="Q159" i="7"/>
  <c r="Q165" i="7"/>
  <c r="Q172" i="7"/>
  <c r="Q180" i="7"/>
  <c r="Q187" i="7"/>
  <c r="Q193" i="7"/>
  <c r="Q201" i="7"/>
  <c r="Q208" i="7"/>
  <c r="Q215" i="7"/>
  <c r="Q223" i="7"/>
  <c r="Q229" i="7"/>
  <c r="Q236" i="7"/>
  <c r="Q32" i="7"/>
  <c r="Q64" i="7"/>
  <c r="Q91" i="7"/>
  <c r="Q107" i="7"/>
  <c r="Q123" i="7"/>
  <c r="Q132" i="7"/>
  <c r="Q139" i="7"/>
  <c r="Q145" i="7"/>
  <c r="Q153" i="7"/>
  <c r="Q160" i="7"/>
  <c r="Q167" i="7"/>
  <c r="Q175" i="7"/>
  <c r="Q181" i="7"/>
  <c r="Q188" i="7"/>
  <c r="Q196" i="7"/>
  <c r="Q203" i="7"/>
  <c r="Q209" i="7"/>
  <c r="Q217" i="7"/>
  <c r="Q224" i="7"/>
  <c r="Q231" i="7"/>
  <c r="Q239" i="7"/>
  <c r="Q245" i="7"/>
  <c r="Q252" i="7"/>
  <c r="Q260" i="7"/>
  <c r="Q267" i="7"/>
  <c r="Q273" i="7"/>
  <c r="Q281" i="7"/>
  <c r="Q288" i="7"/>
  <c r="Q295" i="7"/>
  <c r="P16" i="7"/>
  <c r="P22" i="7"/>
  <c r="P29" i="7"/>
  <c r="P37" i="7"/>
  <c r="P44" i="7"/>
  <c r="P50" i="7"/>
  <c r="P58" i="7"/>
  <c r="P65" i="7"/>
  <c r="P71" i="7"/>
  <c r="P77" i="7"/>
  <c r="P82" i="7"/>
  <c r="P87" i="7"/>
  <c r="P93" i="7"/>
  <c r="P98" i="7"/>
  <c r="P103" i="7"/>
  <c r="P109" i="7"/>
  <c r="P114" i="7"/>
  <c r="P119" i="7"/>
  <c r="P125" i="7"/>
  <c r="P130" i="7"/>
  <c r="P135" i="7"/>
  <c r="P141" i="7"/>
  <c r="P146" i="7"/>
  <c r="P151" i="7"/>
  <c r="P157" i="7"/>
  <c r="P162" i="7"/>
  <c r="P167" i="7"/>
  <c r="P173" i="7"/>
  <c r="P178" i="7"/>
  <c r="P183" i="7"/>
  <c r="P189" i="7"/>
  <c r="P194" i="7"/>
  <c r="P199" i="7"/>
  <c r="P203" i="7"/>
  <c r="P207" i="7"/>
  <c r="P211" i="7"/>
  <c r="P215" i="7"/>
  <c r="P219" i="7"/>
  <c r="P223" i="7"/>
  <c r="P227" i="7"/>
  <c r="P231" i="7"/>
  <c r="P235" i="7"/>
  <c r="P239" i="7"/>
  <c r="P243" i="7"/>
  <c r="P247" i="7"/>
  <c r="P251" i="7"/>
  <c r="P255" i="7"/>
  <c r="P259" i="7"/>
  <c r="P263" i="7"/>
  <c r="P267" i="7"/>
  <c r="P271" i="7"/>
  <c r="P275" i="7"/>
  <c r="P279" i="7"/>
  <c r="P283" i="7"/>
  <c r="P287" i="7"/>
  <c r="P291" i="7"/>
  <c r="P295" i="7"/>
  <c r="P299" i="7"/>
  <c r="O16" i="7"/>
  <c r="O20" i="7"/>
  <c r="O24" i="7"/>
  <c r="O28" i="7"/>
  <c r="O32" i="7"/>
  <c r="O36" i="7"/>
  <c r="O40" i="7"/>
  <c r="O44" i="7"/>
  <c r="O48" i="7"/>
  <c r="O52" i="7"/>
  <c r="O56" i="7"/>
  <c r="O60" i="7"/>
  <c r="O64" i="7"/>
  <c r="O68" i="7"/>
  <c r="O72" i="7"/>
  <c r="O76" i="7"/>
  <c r="O80" i="7"/>
  <c r="O84" i="7"/>
  <c r="O88" i="7"/>
  <c r="O92" i="7"/>
  <c r="O96" i="7"/>
  <c r="O100" i="7"/>
  <c r="O104" i="7"/>
  <c r="O108" i="7"/>
  <c r="O112" i="7"/>
  <c r="O116" i="7"/>
  <c r="O120" i="7"/>
  <c r="O124" i="7"/>
  <c r="O128" i="7"/>
  <c r="O132" i="7"/>
  <c r="O136" i="7"/>
  <c r="O140" i="7"/>
  <c r="O144" i="7"/>
  <c r="O148" i="7"/>
  <c r="O152" i="7"/>
  <c r="O156" i="7"/>
  <c r="O160" i="7"/>
  <c r="O164" i="7"/>
  <c r="O168" i="7"/>
  <c r="O172" i="7"/>
  <c r="O176" i="7"/>
  <c r="O180" i="7"/>
  <c r="O184" i="7"/>
  <c r="O188" i="7"/>
  <c r="O192" i="7"/>
  <c r="O196" i="7"/>
  <c r="O200" i="7"/>
  <c r="O204" i="7"/>
  <c r="O208" i="7"/>
  <c r="O212" i="7"/>
  <c r="O216" i="7"/>
  <c r="O220" i="7"/>
  <c r="O224" i="7"/>
  <c r="O228" i="7"/>
  <c r="O232" i="7"/>
  <c r="O236" i="7"/>
  <c r="O240" i="7"/>
  <c r="O244" i="7"/>
  <c r="O248" i="7"/>
  <c r="O252" i="7"/>
  <c r="O256" i="7"/>
  <c r="O260" i="7"/>
  <c r="O264" i="7"/>
  <c r="O268" i="7"/>
  <c r="O272" i="7"/>
  <c r="O276" i="7"/>
  <c r="O280" i="7"/>
  <c r="O284" i="7"/>
  <c r="O288" i="7"/>
  <c r="O292" i="7"/>
  <c r="O296" i="7"/>
  <c r="O300" i="7"/>
  <c r="N17" i="7"/>
  <c r="N21" i="7"/>
  <c r="N25" i="7"/>
  <c r="N29" i="7"/>
  <c r="N33" i="7"/>
  <c r="N37" i="7"/>
  <c r="N41" i="7"/>
  <c r="N45" i="7"/>
  <c r="N49" i="7"/>
  <c r="N53" i="7"/>
  <c r="N57" i="7"/>
  <c r="Q249" i="7"/>
  <c r="Q263" i="7"/>
  <c r="Q277" i="7"/>
  <c r="Q292" i="7"/>
  <c r="P18" i="7"/>
  <c r="P33" i="7"/>
  <c r="P48" i="7"/>
  <c r="P61" i="7"/>
  <c r="P74" i="7"/>
  <c r="P85" i="7"/>
  <c r="P95" i="7"/>
  <c r="P106" i="7"/>
  <c r="P117" i="7"/>
  <c r="P127" i="7"/>
  <c r="P138" i="7"/>
  <c r="P149" i="7"/>
  <c r="P159" i="7"/>
  <c r="P170" i="7"/>
  <c r="P181" i="7"/>
  <c r="P191" i="7"/>
  <c r="P201" i="7"/>
  <c r="P209" i="7"/>
  <c r="P217" i="7"/>
  <c r="P225" i="7"/>
  <c r="P233" i="7"/>
  <c r="P241" i="7"/>
  <c r="P249" i="7"/>
  <c r="P257" i="7"/>
  <c r="P265" i="7"/>
  <c r="P272" i="7"/>
  <c r="P277" i="7"/>
  <c r="P282" i="7"/>
  <c r="P288" i="7"/>
  <c r="P293" i="7"/>
  <c r="P298" i="7"/>
  <c r="O17" i="7"/>
  <c r="O22" i="7"/>
  <c r="O27" i="7"/>
  <c r="O33" i="7"/>
  <c r="O38" i="7"/>
  <c r="O43" i="7"/>
  <c r="O49" i="7"/>
  <c r="O54" i="7"/>
  <c r="O59" i="7"/>
  <c r="O65" i="7"/>
  <c r="O70" i="7"/>
  <c r="O75" i="7"/>
  <c r="O81" i="7"/>
  <c r="O86" i="7"/>
  <c r="O91" i="7"/>
  <c r="O97" i="7"/>
  <c r="O102" i="7"/>
  <c r="O107" i="7"/>
  <c r="O113" i="7"/>
  <c r="O118" i="7"/>
  <c r="O123" i="7"/>
  <c r="O129" i="7"/>
  <c r="O134" i="7"/>
  <c r="O139" i="7"/>
  <c r="O145" i="7"/>
  <c r="O150" i="7"/>
  <c r="O155" i="7"/>
  <c r="O161" i="7"/>
  <c r="O166" i="7"/>
  <c r="O171" i="7"/>
  <c r="O177" i="7"/>
  <c r="O182" i="7"/>
  <c r="O187" i="7"/>
  <c r="O193" i="7"/>
  <c r="O198" i="7"/>
  <c r="O203" i="7"/>
  <c r="O209" i="7"/>
  <c r="O214" i="7"/>
  <c r="O219" i="7"/>
  <c r="O225" i="7"/>
  <c r="O230" i="7"/>
  <c r="O235" i="7"/>
  <c r="O241" i="7"/>
  <c r="O246" i="7"/>
  <c r="O251" i="7"/>
  <c r="O257" i="7"/>
  <c r="O262" i="7"/>
  <c r="O267" i="7"/>
  <c r="O273" i="7"/>
  <c r="O278" i="7"/>
  <c r="Q251" i="7"/>
  <c r="Q265" i="7"/>
  <c r="Q279" i="7"/>
  <c r="Q293" i="7"/>
  <c r="P21" i="7"/>
  <c r="P34" i="7"/>
  <c r="P49" i="7"/>
  <c r="P64" i="7"/>
  <c r="P75" i="7"/>
  <c r="P86" i="7"/>
  <c r="P97" i="7"/>
  <c r="P107" i="7"/>
  <c r="P118" i="7"/>
  <c r="P129" i="7"/>
  <c r="P139" i="7"/>
  <c r="P150" i="7"/>
  <c r="P161" i="7"/>
  <c r="P171" i="7"/>
  <c r="P182" i="7"/>
  <c r="P193" i="7"/>
  <c r="P202" i="7"/>
  <c r="P210" i="7"/>
  <c r="P218" i="7"/>
  <c r="P226" i="7"/>
  <c r="P234" i="7"/>
  <c r="P242" i="7"/>
  <c r="P250" i="7"/>
  <c r="P258" i="7"/>
  <c r="P266" i="7"/>
  <c r="P273" i="7"/>
  <c r="P278" i="7"/>
  <c r="P284" i="7"/>
  <c r="P289" i="7"/>
  <c r="P294" i="7"/>
  <c r="P300" i="7"/>
  <c r="O18" i="7"/>
  <c r="O23" i="7"/>
  <c r="O29" i="7"/>
  <c r="O34" i="7"/>
  <c r="O39" i="7"/>
  <c r="O45" i="7"/>
  <c r="O50" i="7"/>
  <c r="O55" i="7"/>
  <c r="O61" i="7"/>
  <c r="O66" i="7"/>
  <c r="O71" i="7"/>
  <c r="O77" i="7"/>
  <c r="O82" i="7"/>
  <c r="O87" i="7"/>
  <c r="O93" i="7"/>
  <c r="O98" i="7"/>
  <c r="O103" i="7"/>
  <c r="O109" i="7"/>
  <c r="O114" i="7"/>
  <c r="O119" i="7"/>
  <c r="O125" i="7"/>
  <c r="O130" i="7"/>
  <c r="O135" i="7"/>
  <c r="O141" i="7"/>
  <c r="O146" i="7"/>
  <c r="O151" i="7"/>
  <c r="O157" i="7"/>
  <c r="O162" i="7"/>
  <c r="O167" i="7"/>
  <c r="O173" i="7"/>
  <c r="O178" i="7"/>
  <c r="O183" i="7"/>
  <c r="O189" i="7"/>
  <c r="O194" i="7"/>
  <c r="O199" i="7"/>
  <c r="O205" i="7"/>
  <c r="O210" i="7"/>
  <c r="O215" i="7"/>
  <c r="O221" i="7"/>
  <c r="O226" i="7"/>
  <c r="O231" i="7"/>
  <c r="O237" i="7"/>
  <c r="O242" i="7"/>
  <c r="O247" i="7"/>
  <c r="O253" i="7"/>
  <c r="O258" i="7"/>
  <c r="O263" i="7"/>
  <c r="O269" i="7"/>
  <c r="O274" i="7"/>
  <c r="O279" i="7"/>
  <c r="O285" i="7"/>
  <c r="O290" i="7"/>
  <c r="O295" i="7"/>
  <c r="O301" i="7"/>
  <c r="N19" i="7"/>
  <c r="N24" i="7"/>
  <c r="N30" i="7"/>
  <c r="N35" i="7"/>
  <c r="N40" i="7"/>
  <c r="N46" i="7"/>
  <c r="N51" i="7"/>
  <c r="N56" i="7"/>
  <c r="N61" i="7"/>
  <c r="N65" i="7"/>
  <c r="N69" i="7"/>
  <c r="N73" i="7"/>
  <c r="N77" i="7"/>
  <c r="N81" i="7"/>
  <c r="N85" i="7"/>
  <c r="N89" i="7"/>
  <c r="N93" i="7"/>
  <c r="N97" i="7"/>
  <c r="N101" i="7"/>
  <c r="N105" i="7"/>
  <c r="N109" i="7"/>
  <c r="N113" i="7"/>
  <c r="N117" i="7"/>
  <c r="N121" i="7"/>
  <c r="N125" i="7"/>
  <c r="N129" i="7"/>
  <c r="N133" i="7"/>
  <c r="N137" i="7"/>
  <c r="N141" i="7"/>
  <c r="Q241" i="7"/>
  <c r="Q256" i="7"/>
  <c r="Q271" i="7"/>
  <c r="Q284" i="7"/>
  <c r="Q299" i="7"/>
  <c r="P26" i="7"/>
  <c r="P40" i="7"/>
  <c r="P54" i="7"/>
  <c r="P69" i="7"/>
  <c r="P79" i="7"/>
  <c r="P90" i="7"/>
  <c r="P101" i="7"/>
  <c r="P111" i="7"/>
  <c r="P122" i="7"/>
  <c r="P133" i="7"/>
  <c r="P143" i="7"/>
  <c r="P154" i="7"/>
  <c r="P165" i="7"/>
  <c r="P175" i="7"/>
  <c r="P186" i="7"/>
  <c r="P197" i="7"/>
  <c r="P205" i="7"/>
  <c r="P213" i="7"/>
  <c r="P221" i="7"/>
  <c r="P229" i="7"/>
  <c r="P237" i="7"/>
  <c r="P245" i="7"/>
  <c r="P253" i="7"/>
  <c r="P261" i="7"/>
  <c r="P269" i="7"/>
  <c r="P274" i="7"/>
  <c r="P280" i="7"/>
  <c r="P285" i="7"/>
  <c r="P290" i="7"/>
  <c r="P296" i="7"/>
  <c r="P301" i="7"/>
  <c r="O19" i="7"/>
  <c r="O25" i="7"/>
  <c r="O30" i="7"/>
  <c r="O35" i="7"/>
  <c r="O41" i="7"/>
  <c r="O46" i="7"/>
  <c r="O51" i="7"/>
  <c r="O57" i="7"/>
  <c r="O62" i="7"/>
  <c r="O67" i="7"/>
  <c r="O73" i="7"/>
  <c r="O78" i="7"/>
  <c r="O83" i="7"/>
  <c r="O89" i="7"/>
  <c r="O94" i="7"/>
  <c r="O99" i="7"/>
  <c r="O105" i="7"/>
  <c r="O110" i="7"/>
  <c r="O115" i="7"/>
  <c r="O121" i="7"/>
  <c r="O126" i="7"/>
  <c r="O131" i="7"/>
  <c r="O137" i="7"/>
  <c r="O142" i="7"/>
  <c r="O147" i="7"/>
  <c r="O153" i="7"/>
  <c r="O158" i="7"/>
  <c r="O163" i="7"/>
  <c r="O169" i="7"/>
  <c r="O174" i="7"/>
  <c r="O179" i="7"/>
  <c r="O185" i="7"/>
  <c r="O190" i="7"/>
  <c r="O195" i="7"/>
  <c r="O201" i="7"/>
  <c r="O206" i="7"/>
  <c r="O211" i="7"/>
  <c r="O217" i="7"/>
  <c r="O222" i="7"/>
  <c r="O227" i="7"/>
  <c r="O233" i="7"/>
  <c r="O238" i="7"/>
  <c r="O243" i="7"/>
  <c r="Q244" i="7"/>
  <c r="Q257" i="7"/>
  <c r="Q272" i="7"/>
  <c r="Q287" i="7"/>
  <c r="Q300" i="7"/>
  <c r="P28" i="7"/>
  <c r="P42" i="7"/>
  <c r="P56" i="7"/>
  <c r="P70" i="7"/>
  <c r="P81" i="7"/>
  <c r="P91" i="7"/>
  <c r="P102" i="7"/>
  <c r="P113" i="7"/>
  <c r="P123" i="7"/>
  <c r="P134" i="7"/>
  <c r="P145" i="7"/>
  <c r="P155" i="7"/>
  <c r="P166" i="7"/>
  <c r="P177" i="7"/>
  <c r="P187" i="7"/>
  <c r="P198" i="7"/>
  <c r="P206" i="7"/>
  <c r="P214" i="7"/>
  <c r="P222" i="7"/>
  <c r="P230" i="7"/>
  <c r="P238" i="7"/>
  <c r="P246" i="7"/>
  <c r="P254" i="7"/>
  <c r="P262" i="7"/>
  <c r="P270" i="7"/>
  <c r="P276" i="7"/>
  <c r="P281" i="7"/>
  <c r="P286" i="7"/>
  <c r="P292" i="7"/>
  <c r="P297" i="7"/>
  <c r="O15" i="7"/>
  <c r="O21" i="7"/>
  <c r="O26" i="7"/>
  <c r="O31" i="7"/>
  <c r="O37" i="7"/>
  <c r="O42" i="7"/>
  <c r="O47" i="7"/>
  <c r="O53" i="7"/>
  <c r="O58" i="7"/>
  <c r="O63" i="7"/>
  <c r="O69" i="7"/>
  <c r="O74" i="7"/>
  <c r="O79" i="7"/>
  <c r="O85" i="7"/>
  <c r="O90" i="7"/>
  <c r="O95" i="7"/>
  <c r="O101" i="7"/>
  <c r="O106" i="7"/>
  <c r="O111" i="7"/>
  <c r="O117" i="7"/>
  <c r="O122" i="7"/>
  <c r="O127" i="7"/>
  <c r="O133" i="7"/>
  <c r="O138" i="7"/>
  <c r="O143" i="7"/>
  <c r="O149" i="7"/>
  <c r="O154" i="7"/>
  <c r="O159" i="7"/>
  <c r="O165" i="7"/>
  <c r="O170" i="7"/>
  <c r="O175" i="7"/>
  <c r="O181" i="7"/>
  <c r="O186" i="7"/>
  <c r="O191" i="7"/>
  <c r="O197" i="7"/>
  <c r="O202" i="7"/>
  <c r="O207" i="7"/>
  <c r="O213" i="7"/>
  <c r="O218" i="7"/>
  <c r="O223" i="7"/>
  <c r="O229" i="7"/>
  <c r="O234" i="7"/>
  <c r="O239" i="7"/>
  <c r="O245" i="7"/>
  <c r="O250" i="7"/>
  <c r="O255" i="7"/>
  <c r="O261" i="7"/>
  <c r="O266" i="7"/>
  <c r="O271" i="7"/>
  <c r="O277" i="7"/>
  <c r="O282" i="7"/>
  <c r="O287" i="7"/>
  <c r="O293" i="7"/>
  <c r="O298" i="7"/>
  <c r="N16" i="7"/>
  <c r="N22" i="7"/>
  <c r="N27" i="7"/>
  <c r="N32" i="7"/>
  <c r="N38" i="7"/>
  <c r="N43" i="7"/>
  <c r="N48" i="7"/>
  <c r="N54" i="7"/>
  <c r="N59" i="7"/>
  <c r="N63" i="7"/>
  <c r="N67" i="7"/>
  <c r="N71" i="7"/>
  <c r="N75" i="7"/>
  <c r="N79" i="7"/>
  <c r="N83" i="7"/>
  <c r="N87" i="7"/>
  <c r="N91" i="7"/>
  <c r="N95" i="7"/>
  <c r="N99" i="7"/>
  <c r="N103" i="7"/>
  <c r="N107" i="7"/>
  <c r="N111" i="7"/>
  <c r="N115" i="7"/>
  <c r="N119" i="7"/>
  <c r="N123" i="7"/>
  <c r="N127" i="7"/>
  <c r="N131" i="7"/>
  <c r="N135" i="7"/>
  <c r="N139" i="7"/>
  <c r="N143" i="7"/>
  <c r="N147" i="7"/>
  <c r="N151" i="7"/>
  <c r="N155" i="7"/>
  <c r="N159" i="7"/>
  <c r="N163" i="7"/>
  <c r="N167" i="7"/>
  <c r="N171" i="7"/>
  <c r="N175" i="7"/>
  <c r="N179" i="7"/>
  <c r="N183" i="7"/>
  <c r="N187" i="7"/>
  <c r="N191" i="7"/>
  <c r="N195" i="7"/>
  <c r="N199" i="7"/>
  <c r="N203" i="7"/>
  <c r="N207" i="7"/>
  <c r="N211" i="7"/>
  <c r="N215" i="7"/>
  <c r="N219" i="7"/>
  <c r="N223" i="7"/>
  <c r="N227" i="7"/>
  <c r="N231" i="7"/>
  <c r="N235" i="7"/>
  <c r="N239" i="7"/>
  <c r="N243" i="7"/>
  <c r="N247" i="7"/>
  <c r="N251" i="7"/>
  <c r="N255" i="7"/>
  <c r="N259" i="7"/>
  <c r="N263" i="7"/>
  <c r="N267" i="7"/>
  <c r="N271" i="7"/>
  <c r="N275" i="7"/>
  <c r="N279" i="7"/>
  <c r="N283" i="7"/>
  <c r="N287" i="7"/>
  <c r="N291" i="7"/>
  <c r="N295" i="7"/>
  <c r="N299" i="7"/>
  <c r="M16" i="7"/>
  <c r="M20" i="7"/>
  <c r="M24" i="7"/>
  <c r="M28" i="7"/>
  <c r="M32" i="7"/>
  <c r="M36" i="7"/>
  <c r="M40" i="7"/>
  <c r="M44" i="7"/>
  <c r="M48" i="7"/>
  <c r="M52" i="7"/>
  <c r="M56" i="7"/>
  <c r="M60" i="7"/>
  <c r="M64" i="7"/>
  <c r="M68" i="7"/>
  <c r="M72" i="7"/>
  <c r="M76" i="7"/>
  <c r="M80" i="7"/>
  <c r="M84" i="7"/>
  <c r="M88" i="7"/>
  <c r="M92" i="7"/>
  <c r="M96" i="7"/>
  <c r="M100" i="7"/>
  <c r="M104" i="7"/>
  <c r="M108" i="7"/>
  <c r="M112" i="7"/>
  <c r="M116" i="7"/>
  <c r="M120" i="7"/>
  <c r="M124" i="7"/>
  <c r="M128" i="7"/>
  <c r="M132" i="7"/>
  <c r="M136" i="7"/>
  <c r="M140" i="7"/>
  <c r="M144" i="7"/>
  <c r="M148" i="7"/>
  <c r="M152" i="7"/>
  <c r="M156" i="7"/>
  <c r="M160" i="7"/>
  <c r="M164" i="7"/>
  <c r="M168" i="7"/>
  <c r="M172" i="7"/>
  <c r="M176" i="7"/>
  <c r="M180" i="7"/>
  <c r="M184" i="7"/>
  <c r="M188" i="7"/>
  <c r="M192" i="7"/>
  <c r="M196" i="7"/>
  <c r="M200" i="7"/>
  <c r="M204" i="7"/>
  <c r="M208" i="7"/>
  <c r="M212" i="7"/>
  <c r="M216" i="7"/>
  <c r="M220" i="7"/>
  <c r="M224" i="7"/>
  <c r="M228" i="7"/>
  <c r="M232" i="7"/>
  <c r="M236" i="7"/>
  <c r="M240" i="7"/>
  <c r="M244" i="7"/>
  <c r="M248" i="7"/>
  <c r="M252" i="7"/>
  <c r="M256" i="7"/>
  <c r="M260" i="7"/>
  <c r="M264" i="7"/>
  <c r="M268" i="7"/>
  <c r="M272" i="7"/>
  <c r="M276" i="7"/>
  <c r="M280" i="7"/>
  <c r="M284" i="7"/>
  <c r="M288" i="7"/>
  <c r="M292" i="7"/>
  <c r="M296" i="7"/>
  <c r="M300" i="7"/>
  <c r="L17" i="7"/>
  <c r="L21" i="7"/>
  <c r="L25" i="7"/>
  <c r="L29" i="7"/>
  <c r="L33" i="7"/>
  <c r="L37" i="7"/>
  <c r="L41" i="7"/>
  <c r="L45" i="7"/>
  <c r="L49" i="7"/>
  <c r="L53" i="7"/>
  <c r="L57" i="7"/>
  <c r="L61" i="7"/>
  <c r="L65" i="7"/>
  <c r="O259" i="7"/>
  <c r="O281" i="7"/>
  <c r="O291" i="7"/>
  <c r="N15" i="7"/>
  <c r="N26" i="7"/>
  <c r="N36" i="7"/>
  <c r="N47" i="7"/>
  <c r="N58" i="7"/>
  <c r="N66" i="7"/>
  <c r="N74" i="7"/>
  <c r="N82" i="7"/>
  <c r="N90" i="7"/>
  <c r="N98" i="7"/>
  <c r="N106" i="7"/>
  <c r="N114" i="7"/>
  <c r="N122" i="7"/>
  <c r="N130" i="7"/>
  <c r="N138" i="7"/>
  <c r="N145" i="7"/>
  <c r="N150" i="7"/>
  <c r="N156" i="7"/>
  <c r="N161" i="7"/>
  <c r="N166" i="7"/>
  <c r="N172" i="7"/>
  <c r="N177" i="7"/>
  <c r="N182" i="7"/>
  <c r="N188" i="7"/>
  <c r="N193" i="7"/>
  <c r="N198" i="7"/>
  <c r="N204" i="7"/>
  <c r="N209" i="7"/>
  <c r="N214" i="7"/>
  <c r="N220" i="7"/>
  <c r="N225" i="7"/>
  <c r="N230" i="7"/>
  <c r="N236" i="7"/>
  <c r="N241" i="7"/>
  <c r="N246" i="7"/>
  <c r="N252" i="7"/>
  <c r="N257" i="7"/>
  <c r="N262" i="7"/>
  <c r="N268" i="7"/>
  <c r="N273" i="7"/>
  <c r="N278" i="7"/>
  <c r="N284" i="7"/>
  <c r="N289" i="7"/>
  <c r="N294" i="7"/>
  <c r="N300" i="7"/>
  <c r="M18" i="7"/>
  <c r="M23" i="7"/>
  <c r="M29" i="7"/>
  <c r="M34" i="7"/>
  <c r="M39" i="7"/>
  <c r="M45" i="7"/>
  <c r="M50" i="7"/>
  <c r="M55" i="7"/>
  <c r="M61" i="7"/>
  <c r="M66" i="7"/>
  <c r="M71" i="7"/>
  <c r="M77" i="7"/>
  <c r="M82" i="7"/>
  <c r="M87" i="7"/>
  <c r="M93" i="7"/>
  <c r="M98" i="7"/>
  <c r="M103" i="7"/>
  <c r="M109" i="7"/>
  <c r="M114" i="7"/>
  <c r="M119" i="7"/>
  <c r="M125" i="7"/>
  <c r="M130" i="7"/>
  <c r="M135" i="7"/>
  <c r="M141" i="7"/>
  <c r="M146" i="7"/>
  <c r="M151" i="7"/>
  <c r="M157" i="7"/>
  <c r="M162" i="7"/>
  <c r="M167" i="7"/>
  <c r="M173" i="7"/>
  <c r="M178" i="7"/>
  <c r="M183" i="7"/>
  <c r="M189" i="7"/>
  <c r="M194" i="7"/>
  <c r="M199" i="7"/>
  <c r="M205" i="7"/>
  <c r="M210" i="7"/>
  <c r="M215" i="7"/>
  <c r="M221" i="7"/>
  <c r="M226" i="7"/>
  <c r="M231" i="7"/>
  <c r="M237" i="7"/>
  <c r="M242" i="7"/>
  <c r="M247" i="7"/>
  <c r="M253" i="7"/>
  <c r="M258" i="7"/>
  <c r="M263" i="7"/>
  <c r="M269" i="7"/>
  <c r="M274" i="7"/>
  <c r="M279" i="7"/>
  <c r="M285" i="7"/>
  <c r="M290" i="7"/>
  <c r="M295" i="7"/>
  <c r="M301" i="7"/>
  <c r="L19" i="7"/>
  <c r="L24" i="7"/>
  <c r="L30" i="7"/>
  <c r="L35" i="7"/>
  <c r="L40" i="7"/>
  <c r="L46" i="7"/>
  <c r="L51" i="7"/>
  <c r="L56" i="7"/>
  <c r="L62" i="7"/>
  <c r="L67" i="7"/>
  <c r="L71" i="7"/>
  <c r="L75" i="7"/>
  <c r="L79" i="7"/>
  <c r="L83" i="7"/>
  <c r="L87" i="7"/>
  <c r="L91" i="7"/>
  <c r="L95" i="7"/>
  <c r="L99" i="7"/>
  <c r="L103" i="7"/>
  <c r="L107" i="7"/>
  <c r="L111" i="7"/>
  <c r="L115" i="7"/>
  <c r="L119" i="7"/>
  <c r="L123" i="7"/>
  <c r="L127" i="7"/>
  <c r="L131" i="7"/>
  <c r="L135" i="7"/>
  <c r="L139" i="7"/>
  <c r="L143" i="7"/>
  <c r="L147" i="7"/>
  <c r="L151" i="7"/>
  <c r="L155" i="7"/>
  <c r="L159" i="7"/>
  <c r="L163" i="7"/>
  <c r="L167" i="7"/>
  <c r="L171" i="7"/>
  <c r="L175" i="7"/>
  <c r="L179" i="7"/>
  <c r="L183" i="7"/>
  <c r="L187" i="7"/>
  <c r="L191" i="7"/>
  <c r="L195" i="7"/>
  <c r="L199" i="7"/>
  <c r="L203" i="7"/>
  <c r="L207" i="7"/>
  <c r="L211" i="7"/>
  <c r="L215" i="7"/>
  <c r="L219" i="7"/>
  <c r="L223" i="7"/>
  <c r="L227" i="7"/>
  <c r="O265" i="7"/>
  <c r="O283" i="7"/>
  <c r="O294" i="7"/>
  <c r="N18" i="7"/>
  <c r="N28" i="7"/>
  <c r="N39" i="7"/>
  <c r="N50" i="7"/>
  <c r="N60" i="7"/>
  <c r="N68" i="7"/>
  <c r="N76" i="7"/>
  <c r="N84" i="7"/>
  <c r="N92" i="7"/>
  <c r="N100" i="7"/>
  <c r="N108" i="7"/>
  <c r="N116" i="7"/>
  <c r="N124" i="7"/>
  <c r="N132" i="7"/>
  <c r="N140" i="7"/>
  <c r="N146" i="7"/>
  <c r="N152" i="7"/>
  <c r="N157" i="7"/>
  <c r="N162" i="7"/>
  <c r="N168" i="7"/>
  <c r="N173" i="7"/>
  <c r="N178" i="7"/>
  <c r="N184" i="7"/>
  <c r="N189" i="7"/>
  <c r="N194" i="7"/>
  <c r="N200" i="7"/>
  <c r="N205" i="7"/>
  <c r="N210" i="7"/>
  <c r="N216" i="7"/>
  <c r="N221" i="7"/>
  <c r="N226" i="7"/>
  <c r="N232" i="7"/>
  <c r="N237" i="7"/>
  <c r="N242" i="7"/>
  <c r="N248" i="7"/>
  <c r="N253" i="7"/>
  <c r="N258" i="7"/>
  <c r="N264" i="7"/>
  <c r="N269" i="7"/>
  <c r="N274" i="7"/>
  <c r="N280" i="7"/>
  <c r="N285" i="7"/>
  <c r="N290" i="7"/>
  <c r="N296" i="7"/>
  <c r="N301" i="7"/>
  <c r="M19" i="7"/>
  <c r="M25" i="7"/>
  <c r="M30" i="7"/>
  <c r="M35" i="7"/>
  <c r="M41" i="7"/>
  <c r="M46" i="7"/>
  <c r="M51" i="7"/>
  <c r="M57" i="7"/>
  <c r="M62" i="7"/>
  <c r="M67" i="7"/>
  <c r="M73" i="7"/>
  <c r="M78" i="7"/>
  <c r="M83" i="7"/>
  <c r="M89" i="7"/>
  <c r="M94" i="7"/>
  <c r="M99" i="7"/>
  <c r="M105" i="7"/>
  <c r="M110" i="7"/>
  <c r="M115" i="7"/>
  <c r="M121" i="7"/>
  <c r="M126" i="7"/>
  <c r="M131" i="7"/>
  <c r="M137" i="7"/>
  <c r="M142" i="7"/>
  <c r="M147" i="7"/>
  <c r="M153" i="7"/>
  <c r="M158" i="7"/>
  <c r="M163" i="7"/>
  <c r="M169" i="7"/>
  <c r="M174" i="7"/>
  <c r="M179" i="7"/>
  <c r="M185" i="7"/>
  <c r="M190" i="7"/>
  <c r="M195" i="7"/>
  <c r="M201" i="7"/>
  <c r="M206" i="7"/>
  <c r="M211" i="7"/>
  <c r="M217" i="7"/>
  <c r="M222" i="7"/>
  <c r="M227" i="7"/>
  <c r="M233" i="7"/>
  <c r="M238" i="7"/>
  <c r="M243" i="7"/>
  <c r="M249" i="7"/>
  <c r="M254" i="7"/>
  <c r="M259" i="7"/>
  <c r="M265" i="7"/>
  <c r="M270" i="7"/>
  <c r="M275" i="7"/>
  <c r="M281" i="7"/>
  <c r="M286" i="7"/>
  <c r="M291" i="7"/>
  <c r="M297" i="7"/>
  <c r="L15" i="7"/>
  <c r="L20" i="7"/>
  <c r="L26" i="7"/>
  <c r="O249" i="7"/>
  <c r="O270" i="7"/>
  <c r="O286" i="7"/>
  <c r="O297" i="7"/>
  <c r="N20" i="7"/>
  <c r="N31" i="7"/>
  <c r="N42" i="7"/>
  <c r="N52" i="7"/>
  <c r="N62" i="7"/>
  <c r="N70" i="7"/>
  <c r="N78" i="7"/>
  <c r="N86" i="7"/>
  <c r="N94" i="7"/>
  <c r="N102" i="7"/>
  <c r="N110" i="7"/>
  <c r="N118" i="7"/>
  <c r="N126" i="7"/>
  <c r="N134" i="7"/>
  <c r="N142" i="7"/>
  <c r="N148" i="7"/>
  <c r="N153" i="7"/>
  <c r="N158" i="7"/>
  <c r="N164" i="7"/>
  <c r="N169" i="7"/>
  <c r="N174" i="7"/>
  <c r="N180" i="7"/>
  <c r="N185" i="7"/>
  <c r="N190" i="7"/>
  <c r="N196" i="7"/>
  <c r="N201" i="7"/>
  <c r="N206" i="7"/>
  <c r="N212" i="7"/>
  <c r="N217" i="7"/>
  <c r="N222" i="7"/>
  <c r="N228" i="7"/>
  <c r="N233" i="7"/>
  <c r="N238" i="7"/>
  <c r="N244" i="7"/>
  <c r="N249" i="7"/>
  <c r="N254" i="7"/>
  <c r="N260" i="7"/>
  <c r="N265" i="7"/>
  <c r="N270" i="7"/>
  <c r="N276" i="7"/>
  <c r="N281" i="7"/>
  <c r="N286" i="7"/>
  <c r="N292" i="7"/>
  <c r="N297" i="7"/>
  <c r="M15" i="7"/>
  <c r="M21" i="7"/>
  <c r="M26" i="7"/>
  <c r="M31" i="7"/>
  <c r="M37" i="7"/>
  <c r="M42" i="7"/>
  <c r="M47" i="7"/>
  <c r="M53" i="7"/>
  <c r="M58" i="7"/>
  <c r="M63" i="7"/>
  <c r="M69" i="7"/>
  <c r="M74" i="7"/>
  <c r="M79" i="7"/>
  <c r="M85" i="7"/>
  <c r="M90" i="7"/>
  <c r="M95" i="7"/>
  <c r="M101" i="7"/>
  <c r="M106" i="7"/>
  <c r="M111" i="7"/>
  <c r="M117" i="7"/>
  <c r="M122" i="7"/>
  <c r="M127" i="7"/>
  <c r="M133" i="7"/>
  <c r="M138" i="7"/>
  <c r="M143" i="7"/>
  <c r="M149" i="7"/>
  <c r="M154" i="7"/>
  <c r="M159" i="7"/>
  <c r="M165" i="7"/>
  <c r="M170" i="7"/>
  <c r="M175" i="7"/>
  <c r="M181" i="7"/>
  <c r="M186" i="7"/>
  <c r="M191" i="7"/>
  <c r="M197" i="7"/>
  <c r="M202" i="7"/>
  <c r="M207" i="7"/>
  <c r="O254" i="7"/>
  <c r="O275" i="7"/>
  <c r="O289" i="7"/>
  <c r="O299" i="7"/>
  <c r="N23" i="7"/>
  <c r="N34" i="7"/>
  <c r="N44" i="7"/>
  <c r="N55" i="7"/>
  <c r="N64" i="7"/>
  <c r="N72" i="7"/>
  <c r="N80" i="7"/>
  <c r="N88" i="7"/>
  <c r="N96" i="7"/>
  <c r="N104" i="7"/>
  <c r="N112" i="7"/>
  <c r="N120" i="7"/>
  <c r="N128" i="7"/>
  <c r="N136" i="7"/>
  <c r="N144" i="7"/>
  <c r="N149" i="7"/>
  <c r="N154" i="7"/>
  <c r="N160" i="7"/>
  <c r="N165" i="7"/>
  <c r="N170" i="7"/>
  <c r="N176" i="7"/>
  <c r="N181" i="7"/>
  <c r="N186" i="7"/>
  <c r="N192" i="7"/>
  <c r="N197" i="7"/>
  <c r="N202" i="7"/>
  <c r="N208" i="7"/>
  <c r="N213" i="7"/>
  <c r="N218" i="7"/>
  <c r="N224" i="7"/>
  <c r="N229" i="7"/>
  <c r="N234" i="7"/>
  <c r="N240" i="7"/>
  <c r="N245" i="7"/>
  <c r="N250" i="7"/>
  <c r="N256" i="7"/>
  <c r="N261" i="7"/>
  <c r="N266" i="7"/>
  <c r="N272" i="7"/>
  <c r="N277" i="7"/>
  <c r="N282" i="7"/>
  <c r="N288" i="7"/>
  <c r="N293" i="7"/>
  <c r="N298" i="7"/>
  <c r="M17" i="7"/>
  <c r="M22" i="7"/>
  <c r="M27" i="7"/>
  <c r="M33" i="7"/>
  <c r="M38" i="7"/>
  <c r="M43" i="7"/>
  <c r="M49" i="7"/>
  <c r="M54" i="7"/>
  <c r="M59" i="7"/>
  <c r="M65" i="7"/>
  <c r="M70" i="7"/>
  <c r="M75" i="7"/>
  <c r="M81" i="7"/>
  <c r="M86" i="7"/>
  <c r="M91" i="7"/>
  <c r="M97" i="7"/>
  <c r="M102" i="7"/>
  <c r="M107" i="7"/>
  <c r="M113" i="7"/>
  <c r="M118" i="7"/>
  <c r="M123" i="7"/>
  <c r="M129" i="7"/>
  <c r="M134" i="7"/>
  <c r="M139" i="7"/>
  <c r="M145" i="7"/>
  <c r="M150" i="7"/>
  <c r="M155" i="7"/>
  <c r="M161" i="7"/>
  <c r="M166" i="7"/>
  <c r="M171" i="7"/>
  <c r="M177" i="7"/>
  <c r="M182" i="7"/>
  <c r="M187" i="7"/>
  <c r="M193" i="7"/>
  <c r="M198" i="7"/>
  <c r="M203" i="7"/>
  <c r="M209" i="7"/>
  <c r="M214" i="7"/>
  <c r="M219" i="7"/>
  <c r="M225" i="7"/>
  <c r="M230" i="7"/>
  <c r="M235" i="7"/>
  <c r="M241" i="7"/>
  <c r="M246" i="7"/>
  <c r="M251" i="7"/>
  <c r="M257" i="7"/>
  <c r="M262" i="7"/>
  <c r="M267" i="7"/>
  <c r="M273" i="7"/>
  <c r="M278" i="7"/>
  <c r="M283" i="7"/>
  <c r="M289" i="7"/>
  <c r="M294" i="7"/>
  <c r="M299" i="7"/>
  <c r="L18" i="7"/>
  <c r="L23" i="7"/>
  <c r="L28" i="7"/>
  <c r="L34" i="7"/>
  <c r="L39" i="7"/>
  <c r="L44" i="7"/>
  <c r="L50" i="7"/>
  <c r="L55" i="7"/>
  <c r="L60" i="7"/>
  <c r="L66" i="7"/>
  <c r="L70" i="7"/>
  <c r="L74" i="7"/>
  <c r="L78" i="7"/>
  <c r="L82" i="7"/>
  <c r="L86" i="7"/>
  <c r="L90" i="7"/>
  <c r="L94" i="7"/>
  <c r="L98" i="7"/>
  <c r="L102" i="7"/>
  <c r="L106" i="7"/>
  <c r="L110" i="7"/>
  <c r="L114" i="7"/>
  <c r="L118" i="7"/>
  <c r="L122" i="7"/>
  <c r="L126" i="7"/>
  <c r="L130" i="7"/>
  <c r="L134" i="7"/>
  <c r="L138" i="7"/>
  <c r="L142" i="7"/>
  <c r="L146" i="7"/>
  <c r="L150" i="7"/>
  <c r="L154" i="7"/>
  <c r="L158" i="7"/>
  <c r="L162" i="7"/>
  <c r="L166" i="7"/>
  <c r="L170" i="7"/>
  <c r="L174" i="7"/>
  <c r="L178" i="7"/>
  <c r="L182" i="7"/>
  <c r="L186" i="7"/>
  <c r="L190" i="7"/>
  <c r="L194" i="7"/>
  <c r="L198" i="7"/>
  <c r="L202" i="7"/>
  <c r="L206" i="7"/>
  <c r="L210" i="7"/>
  <c r="L214" i="7"/>
  <c r="L218" i="7"/>
  <c r="L222" i="7"/>
  <c r="L226" i="7"/>
  <c r="L230" i="7"/>
  <c r="L234" i="7"/>
  <c r="L238" i="7"/>
  <c r="L242" i="7"/>
  <c r="L246" i="7"/>
  <c r="L250" i="7"/>
  <c r="L254" i="7"/>
  <c r="L258" i="7"/>
  <c r="L262" i="7"/>
  <c r="L266" i="7"/>
  <c r="L270" i="7"/>
  <c r="L274" i="7"/>
  <c r="L278" i="7"/>
  <c r="L282" i="7"/>
  <c r="L286" i="7"/>
  <c r="L290" i="7"/>
  <c r="L294" i="7"/>
  <c r="L298" i="7"/>
  <c r="K15" i="7"/>
  <c r="K19" i="7"/>
  <c r="K23" i="7"/>
  <c r="K27" i="7"/>
  <c r="K31" i="7"/>
  <c r="K35" i="7"/>
  <c r="K39" i="7"/>
  <c r="K43" i="7"/>
  <c r="K47" i="7"/>
  <c r="K51" i="7"/>
  <c r="K55" i="7"/>
  <c r="K59" i="7"/>
  <c r="K63" i="7"/>
  <c r="K67" i="7"/>
  <c r="K71" i="7"/>
  <c r="K75" i="7"/>
  <c r="K79" i="7"/>
  <c r="K83" i="7"/>
  <c r="K87" i="7"/>
  <c r="K91" i="7"/>
  <c r="K95" i="7"/>
  <c r="K99" i="7"/>
  <c r="K103" i="7"/>
  <c r="K107" i="7"/>
  <c r="K111" i="7"/>
  <c r="K115" i="7"/>
  <c r="K119" i="7"/>
  <c r="K123" i="7"/>
  <c r="K127" i="7"/>
  <c r="K131" i="7"/>
  <c r="K135" i="7"/>
  <c r="K139" i="7"/>
  <c r="K143" i="7"/>
  <c r="K147" i="7"/>
  <c r="K151" i="7"/>
  <c r="K155" i="7"/>
  <c r="K159" i="7"/>
  <c r="K163" i="7"/>
  <c r="K167" i="7"/>
  <c r="K171" i="7"/>
  <c r="K175" i="7"/>
  <c r="K179" i="7"/>
  <c r="K183" i="7"/>
  <c r="K187" i="7"/>
  <c r="K191" i="7"/>
  <c r="K195" i="7"/>
  <c r="K199" i="7"/>
  <c r="K203" i="7"/>
  <c r="K207" i="7"/>
  <c r="K211" i="7"/>
  <c r="K215" i="7"/>
  <c r="K219" i="7"/>
  <c r="K223" i="7"/>
  <c r="K227" i="7"/>
  <c r="K231" i="7"/>
  <c r="K235" i="7"/>
  <c r="K239" i="7"/>
  <c r="K243" i="7"/>
  <c r="K247" i="7"/>
  <c r="K251" i="7"/>
  <c r="K255" i="7"/>
  <c r="K259" i="7"/>
  <c r="K263" i="7"/>
  <c r="K267" i="7"/>
  <c r="K271" i="7"/>
  <c r="K275" i="7"/>
  <c r="K279" i="7"/>
  <c r="K283" i="7"/>
  <c r="K287" i="7"/>
  <c r="K291" i="7"/>
  <c r="K295" i="7"/>
  <c r="K299" i="7"/>
  <c r="J16" i="7"/>
  <c r="J20" i="7"/>
  <c r="J24" i="7"/>
  <c r="J28" i="7"/>
  <c r="J32" i="7"/>
  <c r="J36" i="7"/>
  <c r="J40" i="7"/>
  <c r="J44" i="7"/>
  <c r="J48" i="7"/>
  <c r="J52" i="7"/>
  <c r="J56" i="7"/>
  <c r="J60" i="7"/>
  <c r="J64" i="7"/>
  <c r="J68" i="7"/>
  <c r="J72" i="7"/>
  <c r="J76" i="7"/>
  <c r="J80" i="7"/>
  <c r="J84" i="7"/>
  <c r="J88" i="7"/>
  <c r="J92" i="7"/>
  <c r="J96" i="7"/>
  <c r="J100" i="7"/>
  <c r="J104" i="7"/>
  <c r="J108" i="7"/>
  <c r="J112" i="7"/>
  <c r="J116" i="7"/>
  <c r="J120" i="7"/>
  <c r="J124" i="7"/>
  <c r="M223" i="7"/>
  <c r="M245" i="7"/>
  <c r="M266" i="7"/>
  <c r="M287" i="7"/>
  <c r="L22" i="7"/>
  <c r="L36" i="7"/>
  <c r="L47" i="7"/>
  <c r="L58" i="7"/>
  <c r="L68" i="7"/>
  <c r="L76" i="7"/>
  <c r="L84" i="7"/>
  <c r="L92" i="7"/>
  <c r="L100" i="7"/>
  <c r="L108" i="7"/>
  <c r="L116" i="7"/>
  <c r="L124" i="7"/>
  <c r="L132" i="7"/>
  <c r="L140" i="7"/>
  <c r="L148" i="7"/>
  <c r="L156" i="7"/>
  <c r="L164" i="7"/>
  <c r="L172" i="7"/>
  <c r="L180" i="7"/>
  <c r="L188" i="7"/>
  <c r="L196" i="7"/>
  <c r="L204" i="7"/>
  <c r="L212" i="7"/>
  <c r="L220" i="7"/>
  <c r="L228" i="7"/>
  <c r="L233" i="7"/>
  <c r="L239" i="7"/>
  <c r="L244" i="7"/>
  <c r="L249" i="7"/>
  <c r="L255" i="7"/>
  <c r="L260" i="7"/>
  <c r="L265" i="7"/>
  <c r="L271" i="7"/>
  <c r="L276" i="7"/>
  <c r="L281" i="7"/>
  <c r="L287" i="7"/>
  <c r="L292" i="7"/>
  <c r="L297" i="7"/>
  <c r="K16" i="7"/>
  <c r="K21" i="7"/>
  <c r="K26" i="7"/>
  <c r="K32" i="7"/>
  <c r="K37" i="7"/>
  <c r="K42" i="7"/>
  <c r="K48" i="7"/>
  <c r="K53" i="7"/>
  <c r="K58" i="7"/>
  <c r="K64" i="7"/>
  <c r="K69" i="7"/>
  <c r="K74" i="7"/>
  <c r="K80" i="7"/>
  <c r="K85" i="7"/>
  <c r="K90" i="7"/>
  <c r="K96" i="7"/>
  <c r="K101" i="7"/>
  <c r="K106" i="7"/>
  <c r="K112" i="7"/>
  <c r="K117" i="7"/>
  <c r="K122" i="7"/>
  <c r="K128" i="7"/>
  <c r="K133" i="7"/>
  <c r="K138" i="7"/>
  <c r="K144" i="7"/>
  <c r="K149" i="7"/>
  <c r="K154" i="7"/>
  <c r="K160" i="7"/>
  <c r="K165" i="7"/>
  <c r="K170" i="7"/>
  <c r="K176" i="7"/>
  <c r="K181" i="7"/>
  <c r="K186" i="7"/>
  <c r="K192" i="7"/>
  <c r="K197" i="7"/>
  <c r="K202" i="7"/>
  <c r="K208" i="7"/>
  <c r="K213" i="7"/>
  <c r="K218" i="7"/>
  <c r="K224" i="7"/>
  <c r="K229" i="7"/>
  <c r="K234" i="7"/>
  <c r="K240" i="7"/>
  <c r="K245" i="7"/>
  <c r="K250" i="7"/>
  <c r="K256" i="7"/>
  <c r="K261" i="7"/>
  <c r="K266" i="7"/>
  <c r="K272" i="7"/>
  <c r="K277" i="7"/>
  <c r="K282" i="7"/>
  <c r="K288" i="7"/>
  <c r="K293" i="7"/>
  <c r="K298" i="7"/>
  <c r="J17" i="7"/>
  <c r="J22" i="7"/>
  <c r="J27" i="7"/>
  <c r="J33" i="7"/>
  <c r="J38" i="7"/>
  <c r="J43" i="7"/>
  <c r="J49" i="7"/>
  <c r="J54" i="7"/>
  <c r="J59" i="7"/>
  <c r="J65" i="7"/>
  <c r="J70" i="7"/>
  <c r="J75" i="7"/>
  <c r="J81" i="7"/>
  <c r="J86" i="7"/>
  <c r="J91" i="7"/>
  <c r="J97" i="7"/>
  <c r="J102" i="7"/>
  <c r="J107" i="7"/>
  <c r="J113" i="7"/>
  <c r="J118" i="7"/>
  <c r="J123" i="7"/>
  <c r="J128" i="7"/>
  <c r="J132" i="7"/>
  <c r="J136" i="7"/>
  <c r="J140" i="7"/>
  <c r="J144" i="7"/>
  <c r="J148" i="7"/>
  <c r="J152" i="7"/>
  <c r="J156" i="7"/>
  <c r="J160" i="7"/>
  <c r="J164" i="7"/>
  <c r="J168" i="7"/>
  <c r="J172" i="7"/>
  <c r="J176" i="7"/>
  <c r="J180" i="7"/>
  <c r="J184" i="7"/>
  <c r="J188" i="7"/>
  <c r="J192" i="7"/>
  <c r="J196" i="7"/>
  <c r="J200" i="7"/>
  <c r="J204" i="7"/>
  <c r="J208" i="7"/>
  <c r="J212" i="7"/>
  <c r="J216" i="7"/>
  <c r="J220" i="7"/>
  <c r="J224" i="7"/>
  <c r="J228" i="7"/>
  <c r="J232" i="7"/>
  <c r="J236" i="7"/>
  <c r="J240" i="7"/>
  <c r="J244" i="7"/>
  <c r="J248" i="7"/>
  <c r="J252" i="7"/>
  <c r="J256" i="7"/>
  <c r="J260" i="7"/>
  <c r="J264" i="7"/>
  <c r="J268" i="7"/>
  <c r="J272" i="7"/>
  <c r="J276" i="7"/>
  <c r="J280" i="7"/>
  <c r="J284" i="7"/>
  <c r="J288" i="7"/>
  <c r="J292" i="7"/>
  <c r="J296" i="7"/>
  <c r="J300" i="7"/>
  <c r="I17" i="7"/>
  <c r="I21" i="7"/>
  <c r="I25" i="7"/>
  <c r="I29" i="7"/>
  <c r="I33" i="7"/>
  <c r="I37" i="7"/>
  <c r="I41" i="7"/>
  <c r="I45" i="7"/>
  <c r="I49" i="7"/>
  <c r="M229" i="7"/>
  <c r="M250" i="7"/>
  <c r="M271" i="7"/>
  <c r="M293" i="7"/>
  <c r="L27" i="7"/>
  <c r="L38" i="7"/>
  <c r="L48" i="7"/>
  <c r="L59" i="7"/>
  <c r="L69" i="7"/>
  <c r="L77" i="7"/>
  <c r="L85" i="7"/>
  <c r="L93" i="7"/>
  <c r="L101" i="7"/>
  <c r="L109" i="7"/>
  <c r="L117" i="7"/>
  <c r="L125" i="7"/>
  <c r="L133" i="7"/>
  <c r="L141" i="7"/>
  <c r="L149" i="7"/>
  <c r="L157" i="7"/>
  <c r="L165" i="7"/>
  <c r="L173" i="7"/>
  <c r="L181" i="7"/>
  <c r="L189" i="7"/>
  <c r="L197" i="7"/>
  <c r="L205" i="7"/>
  <c r="L213" i="7"/>
  <c r="L221" i="7"/>
  <c r="L229" i="7"/>
  <c r="L235" i="7"/>
  <c r="L240" i="7"/>
  <c r="L245" i="7"/>
  <c r="L251" i="7"/>
  <c r="L256" i="7"/>
  <c r="L261" i="7"/>
  <c r="L267" i="7"/>
  <c r="L272" i="7"/>
  <c r="L277" i="7"/>
  <c r="L283" i="7"/>
  <c r="L288" i="7"/>
  <c r="L293" i="7"/>
  <c r="L299" i="7"/>
  <c r="K17" i="7"/>
  <c r="K22" i="7"/>
  <c r="K28" i="7"/>
  <c r="K33" i="7"/>
  <c r="K38" i="7"/>
  <c r="K44" i="7"/>
  <c r="K49" i="7"/>
  <c r="K54" i="7"/>
  <c r="K60" i="7"/>
  <c r="K65" i="7"/>
  <c r="K70" i="7"/>
  <c r="K76" i="7"/>
  <c r="K81" i="7"/>
  <c r="K86" i="7"/>
  <c r="K92" i="7"/>
  <c r="K97" i="7"/>
  <c r="K102" i="7"/>
  <c r="K108" i="7"/>
  <c r="K113" i="7"/>
  <c r="K118" i="7"/>
  <c r="K124" i="7"/>
  <c r="K129" i="7"/>
  <c r="K134" i="7"/>
  <c r="K140" i="7"/>
  <c r="K145" i="7"/>
  <c r="K150" i="7"/>
  <c r="K156" i="7"/>
  <c r="K161" i="7"/>
  <c r="K166" i="7"/>
  <c r="K172" i="7"/>
  <c r="K177" i="7"/>
  <c r="K182" i="7"/>
  <c r="K188" i="7"/>
  <c r="K193" i="7"/>
  <c r="K198" i="7"/>
  <c r="K204" i="7"/>
  <c r="K209" i="7"/>
  <c r="K214" i="7"/>
  <c r="K220" i="7"/>
  <c r="K225" i="7"/>
  <c r="K230" i="7"/>
  <c r="K236" i="7"/>
  <c r="K241" i="7"/>
  <c r="K246" i="7"/>
  <c r="K252" i="7"/>
  <c r="K257" i="7"/>
  <c r="K262" i="7"/>
  <c r="K268" i="7"/>
  <c r="K273" i="7"/>
  <c r="K278" i="7"/>
  <c r="K284" i="7"/>
  <c r="K289" i="7"/>
  <c r="K294" i="7"/>
  <c r="K300" i="7"/>
  <c r="J18" i="7"/>
  <c r="J23" i="7"/>
  <c r="J29" i="7"/>
  <c r="J34" i="7"/>
  <c r="J39" i="7"/>
  <c r="J45" i="7"/>
  <c r="J50" i="7"/>
  <c r="J55" i="7"/>
  <c r="J61" i="7"/>
  <c r="J66" i="7"/>
  <c r="J71" i="7"/>
  <c r="J77" i="7"/>
  <c r="J82" i="7"/>
  <c r="J87" i="7"/>
  <c r="J93" i="7"/>
  <c r="J98" i="7"/>
  <c r="J103" i="7"/>
  <c r="J109" i="7"/>
  <c r="J114" i="7"/>
  <c r="J119" i="7"/>
  <c r="J125" i="7"/>
  <c r="J129" i="7"/>
  <c r="J133" i="7"/>
  <c r="M213" i="7"/>
  <c r="M234" i="7"/>
  <c r="M255" i="7"/>
  <c r="M277" i="7"/>
  <c r="M298" i="7"/>
  <c r="L31" i="7"/>
  <c r="L42" i="7"/>
  <c r="L52" i="7"/>
  <c r="L63" i="7"/>
  <c r="L72" i="7"/>
  <c r="L80" i="7"/>
  <c r="L88" i="7"/>
  <c r="L96" i="7"/>
  <c r="L104" i="7"/>
  <c r="L112" i="7"/>
  <c r="L120" i="7"/>
  <c r="L128" i="7"/>
  <c r="L136" i="7"/>
  <c r="L144" i="7"/>
  <c r="L152" i="7"/>
  <c r="L160" i="7"/>
  <c r="L168" i="7"/>
  <c r="L176" i="7"/>
  <c r="L184" i="7"/>
  <c r="L192" i="7"/>
  <c r="L200" i="7"/>
  <c r="L208" i="7"/>
  <c r="L216" i="7"/>
  <c r="L224" i="7"/>
  <c r="L231" i="7"/>
  <c r="L236" i="7"/>
  <c r="L241" i="7"/>
  <c r="L247" i="7"/>
  <c r="L252" i="7"/>
  <c r="L257" i="7"/>
  <c r="L263" i="7"/>
  <c r="L268" i="7"/>
  <c r="L273" i="7"/>
  <c r="L279" i="7"/>
  <c r="L284" i="7"/>
  <c r="L289" i="7"/>
  <c r="L295" i="7"/>
  <c r="L300" i="7"/>
  <c r="K18" i="7"/>
  <c r="K24" i="7"/>
  <c r="K29" i="7"/>
  <c r="K34" i="7"/>
  <c r="K40" i="7"/>
  <c r="K45" i="7"/>
  <c r="K50" i="7"/>
  <c r="K56" i="7"/>
  <c r="K61" i="7"/>
  <c r="K66" i="7"/>
  <c r="K72" i="7"/>
  <c r="K77" i="7"/>
  <c r="K82" i="7"/>
  <c r="K88" i="7"/>
  <c r="K93" i="7"/>
  <c r="K98" i="7"/>
  <c r="K104" i="7"/>
  <c r="K109" i="7"/>
  <c r="K114" i="7"/>
  <c r="K120" i="7"/>
  <c r="K125" i="7"/>
  <c r="K130" i="7"/>
  <c r="K136" i="7"/>
  <c r="K141" i="7"/>
  <c r="K146" i="7"/>
  <c r="K152" i="7"/>
  <c r="K157" i="7"/>
  <c r="K162" i="7"/>
  <c r="K168" i="7"/>
  <c r="K173" i="7"/>
  <c r="K178" i="7"/>
  <c r="K184" i="7"/>
  <c r="K189" i="7"/>
  <c r="K194" i="7"/>
  <c r="K200" i="7"/>
  <c r="K205" i="7"/>
  <c r="K210" i="7"/>
  <c r="K216" i="7"/>
  <c r="K221" i="7"/>
  <c r="K226" i="7"/>
  <c r="K232" i="7"/>
  <c r="K237" i="7"/>
  <c r="K242" i="7"/>
  <c r="K248" i="7"/>
  <c r="K253" i="7"/>
  <c r="K258" i="7"/>
  <c r="K264" i="7"/>
  <c r="K269" i="7"/>
  <c r="K274" i="7"/>
  <c r="K280" i="7"/>
  <c r="K285" i="7"/>
  <c r="K290" i="7"/>
  <c r="K296" i="7"/>
  <c r="K301" i="7"/>
  <c r="J19" i="7"/>
  <c r="J25" i="7"/>
  <c r="J30" i="7"/>
  <c r="J35" i="7"/>
  <c r="J41" i="7"/>
  <c r="J46" i="7"/>
  <c r="J51" i="7"/>
  <c r="J57" i="7"/>
  <c r="J62" i="7"/>
  <c r="J67" i="7"/>
  <c r="J73" i="7"/>
  <c r="J78" i="7"/>
  <c r="J83" i="7"/>
  <c r="J89" i="7"/>
  <c r="J94" i="7"/>
  <c r="J99" i="7"/>
  <c r="J105" i="7"/>
  <c r="J110" i="7"/>
  <c r="J115" i="7"/>
  <c r="J121" i="7"/>
  <c r="M218" i="7"/>
  <c r="M239" i="7"/>
  <c r="M261" i="7"/>
  <c r="M282" i="7"/>
  <c r="L16" i="7"/>
  <c r="L32" i="7"/>
  <c r="L43" i="7"/>
  <c r="L54" i="7"/>
  <c r="L64" i="7"/>
  <c r="L73" i="7"/>
  <c r="L81" i="7"/>
  <c r="L89" i="7"/>
  <c r="L97" i="7"/>
  <c r="L105" i="7"/>
  <c r="L113" i="7"/>
  <c r="L121" i="7"/>
  <c r="L129" i="7"/>
  <c r="L137" i="7"/>
  <c r="L145" i="7"/>
  <c r="L153" i="7"/>
  <c r="L161" i="7"/>
  <c r="L169" i="7"/>
  <c r="L177" i="7"/>
  <c r="L185" i="7"/>
  <c r="L193" i="7"/>
  <c r="L201" i="7"/>
  <c r="L209" i="7"/>
  <c r="L217" i="7"/>
  <c r="L225" i="7"/>
  <c r="L232" i="7"/>
  <c r="L237" i="7"/>
  <c r="L243" i="7"/>
  <c r="L248" i="7"/>
  <c r="L253" i="7"/>
  <c r="L259" i="7"/>
  <c r="L264" i="7"/>
  <c r="L269" i="7"/>
  <c r="L275" i="7"/>
  <c r="L280" i="7"/>
  <c r="L285" i="7"/>
  <c r="L291" i="7"/>
  <c r="L296" i="7"/>
  <c r="L301" i="7"/>
  <c r="K20" i="7"/>
  <c r="K25" i="7"/>
  <c r="K30" i="7"/>
  <c r="K36" i="7"/>
  <c r="K41" i="7"/>
  <c r="K46" i="7"/>
  <c r="K52" i="7"/>
  <c r="K57" i="7"/>
  <c r="K62" i="7"/>
  <c r="K68" i="7"/>
  <c r="K73" i="7"/>
  <c r="K78" i="7"/>
  <c r="K84" i="7"/>
  <c r="K89" i="7"/>
  <c r="K94" i="7"/>
  <c r="K100" i="7"/>
  <c r="K105" i="7"/>
  <c r="K110" i="7"/>
  <c r="K116" i="7"/>
  <c r="K121" i="7"/>
  <c r="K126" i="7"/>
  <c r="K132" i="7"/>
  <c r="K137" i="7"/>
  <c r="K142" i="7"/>
  <c r="K148" i="7"/>
  <c r="K153" i="7"/>
  <c r="K158" i="7"/>
  <c r="K164" i="7"/>
  <c r="K169" i="7"/>
  <c r="K174" i="7"/>
  <c r="K180" i="7"/>
  <c r="K185" i="7"/>
  <c r="K190" i="7"/>
  <c r="K196" i="7"/>
  <c r="K201" i="7"/>
  <c r="K206" i="7"/>
  <c r="K212" i="7"/>
  <c r="K217" i="7"/>
  <c r="K222" i="7"/>
  <c r="K228" i="7"/>
  <c r="K233" i="7"/>
  <c r="K238" i="7"/>
  <c r="K244" i="7"/>
  <c r="K249" i="7"/>
  <c r="K254" i="7"/>
  <c r="K260" i="7"/>
  <c r="K265" i="7"/>
  <c r="K270" i="7"/>
  <c r="K276" i="7"/>
  <c r="K281" i="7"/>
  <c r="K286" i="7"/>
  <c r="K292" i="7"/>
  <c r="K297" i="7"/>
  <c r="J15" i="7"/>
  <c r="J21" i="7"/>
  <c r="J26" i="7"/>
  <c r="J31" i="7"/>
  <c r="J37" i="7"/>
  <c r="J42" i="7"/>
  <c r="J47" i="7"/>
  <c r="J53" i="7"/>
  <c r="J58" i="7"/>
  <c r="J63" i="7"/>
  <c r="J69" i="7"/>
  <c r="J74" i="7"/>
  <c r="J79" i="7"/>
  <c r="J85" i="7"/>
  <c r="J90" i="7"/>
  <c r="J95" i="7"/>
  <c r="J101" i="7"/>
  <c r="J106" i="7"/>
  <c r="J111" i="7"/>
  <c r="J117" i="7"/>
  <c r="J122" i="7"/>
  <c r="J127" i="7"/>
  <c r="J131" i="7"/>
  <c r="J135" i="7"/>
  <c r="J139" i="7"/>
  <c r="J143" i="7"/>
  <c r="J147" i="7"/>
  <c r="J151" i="7"/>
  <c r="J155" i="7"/>
  <c r="J159" i="7"/>
  <c r="J163" i="7"/>
  <c r="J167" i="7"/>
  <c r="J171" i="7"/>
  <c r="J175" i="7"/>
  <c r="J179" i="7"/>
  <c r="J183" i="7"/>
  <c r="J187" i="7"/>
  <c r="J191" i="7"/>
  <c r="J195" i="7"/>
  <c r="J199" i="7"/>
  <c r="J203" i="7"/>
  <c r="J207" i="7"/>
  <c r="J211" i="7"/>
  <c r="J215" i="7"/>
  <c r="J219" i="7"/>
  <c r="J223" i="7"/>
  <c r="J227" i="7"/>
  <c r="J231" i="7"/>
  <c r="J235" i="7"/>
  <c r="J239" i="7"/>
  <c r="J243" i="7"/>
  <c r="J247" i="7"/>
  <c r="J251" i="7"/>
  <c r="J255" i="7"/>
  <c r="J259" i="7"/>
  <c r="J263" i="7"/>
  <c r="J267" i="7"/>
  <c r="J271" i="7"/>
  <c r="J275" i="7"/>
  <c r="J279" i="7"/>
  <c r="J283" i="7"/>
  <c r="J287" i="7"/>
  <c r="J291" i="7"/>
  <c r="J295" i="7"/>
  <c r="J299" i="7"/>
  <c r="I16" i="7"/>
  <c r="I20" i="7"/>
  <c r="I24" i="7"/>
  <c r="I28" i="7"/>
  <c r="I32" i="7"/>
  <c r="I36" i="7"/>
  <c r="I40" i="7"/>
  <c r="I44" i="7"/>
  <c r="I48" i="7"/>
  <c r="I52" i="7"/>
  <c r="I56" i="7"/>
  <c r="I60" i="7"/>
  <c r="I64" i="7"/>
  <c r="I68" i="7"/>
  <c r="I72" i="7"/>
  <c r="I76" i="7"/>
  <c r="I80" i="7"/>
  <c r="I84" i="7"/>
  <c r="I88" i="7"/>
  <c r="I92" i="7"/>
  <c r="I96" i="7"/>
  <c r="I100" i="7"/>
  <c r="I104" i="7"/>
  <c r="I108" i="7"/>
  <c r="I112" i="7"/>
  <c r="I116" i="7"/>
  <c r="I120" i="7"/>
  <c r="I124" i="7"/>
  <c r="I128" i="7"/>
  <c r="I132" i="7"/>
  <c r="I136" i="7"/>
  <c r="I140" i="7"/>
  <c r="I144" i="7"/>
  <c r="I148" i="7"/>
  <c r="I152" i="7"/>
  <c r="I156" i="7"/>
  <c r="I160" i="7"/>
  <c r="I164" i="7"/>
  <c r="I168" i="7"/>
  <c r="I172" i="7"/>
  <c r="I176" i="7"/>
  <c r="I180" i="7"/>
  <c r="I184" i="7"/>
  <c r="I188" i="7"/>
  <c r="I192" i="7"/>
  <c r="I196" i="7"/>
  <c r="I200" i="7"/>
  <c r="I204" i="7"/>
  <c r="I208" i="7"/>
  <c r="I212" i="7"/>
  <c r="I216" i="7"/>
  <c r="I220" i="7"/>
  <c r="I224" i="7"/>
  <c r="I228" i="7"/>
  <c r="I232" i="7"/>
  <c r="I236" i="7"/>
  <c r="I240" i="7"/>
  <c r="I244" i="7"/>
  <c r="I248" i="7"/>
  <c r="I252" i="7"/>
  <c r="I256" i="7"/>
  <c r="I260" i="7"/>
  <c r="I264" i="7"/>
  <c r="I268" i="7"/>
  <c r="I272" i="7"/>
  <c r="I276" i="7"/>
  <c r="I280" i="7"/>
  <c r="I284" i="7"/>
  <c r="I288" i="7"/>
  <c r="I292" i="7"/>
  <c r="I296" i="7"/>
  <c r="I300" i="7"/>
  <c r="H17" i="7"/>
  <c r="H21" i="7"/>
  <c r="H25" i="7"/>
  <c r="H29" i="7"/>
  <c r="H33" i="7"/>
  <c r="H37" i="7"/>
  <c r="H41" i="7"/>
  <c r="H45" i="7"/>
  <c r="H49" i="7"/>
  <c r="H53" i="7"/>
  <c r="H57" i="7"/>
  <c r="H61" i="7"/>
  <c r="H65" i="7"/>
  <c r="H69" i="7"/>
  <c r="H73" i="7"/>
  <c r="H77" i="7"/>
  <c r="H81" i="7"/>
  <c r="H85" i="7"/>
  <c r="H89" i="7"/>
  <c r="H93" i="7"/>
  <c r="H97" i="7"/>
  <c r="H101" i="7"/>
  <c r="H105" i="7"/>
  <c r="H109" i="7"/>
  <c r="H113" i="7"/>
  <c r="H117" i="7"/>
  <c r="H121" i="7"/>
  <c r="H125" i="7"/>
  <c r="H129" i="7"/>
  <c r="H133" i="7"/>
  <c r="H137" i="7"/>
  <c r="H141" i="7"/>
  <c r="H145" i="7"/>
  <c r="H149" i="7"/>
  <c r="H153" i="7"/>
  <c r="H157" i="7"/>
  <c r="H161" i="7"/>
  <c r="H165" i="7"/>
  <c r="H169" i="7"/>
  <c r="H173" i="7"/>
  <c r="H177" i="7"/>
  <c r="H181" i="7"/>
  <c r="H185" i="7"/>
  <c r="H189" i="7"/>
  <c r="H193" i="7"/>
  <c r="H197" i="7"/>
  <c r="H201" i="7"/>
  <c r="H205" i="7"/>
  <c r="H209" i="7"/>
  <c r="H213" i="7"/>
  <c r="H217" i="7"/>
  <c r="H221" i="7"/>
  <c r="J134" i="7"/>
  <c r="J142" i="7"/>
  <c r="J150" i="7"/>
  <c r="J158" i="7"/>
  <c r="J166" i="7"/>
  <c r="J174" i="7"/>
  <c r="J182" i="7"/>
  <c r="J190" i="7"/>
  <c r="J198" i="7"/>
  <c r="J206" i="7"/>
  <c r="J214" i="7"/>
  <c r="J222" i="7"/>
  <c r="J230" i="7"/>
  <c r="J238" i="7"/>
  <c r="J246" i="7"/>
  <c r="J254" i="7"/>
  <c r="J262" i="7"/>
  <c r="J270" i="7"/>
  <c r="J278" i="7"/>
  <c r="J286" i="7"/>
  <c r="J294" i="7"/>
  <c r="I15" i="7"/>
  <c r="I23" i="7"/>
  <c r="I31" i="7"/>
  <c r="I39" i="7"/>
  <c r="I47" i="7"/>
  <c r="I54" i="7"/>
  <c r="I59" i="7"/>
  <c r="I65" i="7"/>
  <c r="I70" i="7"/>
  <c r="I75" i="7"/>
  <c r="I81" i="7"/>
  <c r="I86" i="7"/>
  <c r="I91" i="7"/>
  <c r="I97" i="7"/>
  <c r="I102" i="7"/>
  <c r="I107" i="7"/>
  <c r="I113" i="7"/>
  <c r="I118" i="7"/>
  <c r="I123" i="7"/>
  <c r="I129" i="7"/>
  <c r="I134" i="7"/>
  <c r="I139" i="7"/>
  <c r="I145" i="7"/>
  <c r="I150" i="7"/>
  <c r="I155" i="7"/>
  <c r="I161" i="7"/>
  <c r="I166" i="7"/>
  <c r="I171" i="7"/>
  <c r="I177" i="7"/>
  <c r="I182" i="7"/>
  <c r="I187" i="7"/>
  <c r="I193" i="7"/>
  <c r="I198" i="7"/>
  <c r="I203" i="7"/>
  <c r="I209" i="7"/>
  <c r="I214" i="7"/>
  <c r="I219" i="7"/>
  <c r="I225" i="7"/>
  <c r="I230" i="7"/>
  <c r="I235" i="7"/>
  <c r="I241" i="7"/>
  <c r="I246" i="7"/>
  <c r="I251" i="7"/>
  <c r="I257" i="7"/>
  <c r="I262" i="7"/>
  <c r="I267" i="7"/>
  <c r="I273" i="7"/>
  <c r="I278" i="7"/>
  <c r="I283" i="7"/>
  <c r="I289" i="7"/>
  <c r="I294" i="7"/>
  <c r="I299" i="7"/>
  <c r="H18" i="7"/>
  <c r="H23" i="7"/>
  <c r="H28" i="7"/>
  <c r="H34" i="7"/>
  <c r="H39" i="7"/>
  <c r="H44" i="7"/>
  <c r="H50" i="7"/>
  <c r="H55" i="7"/>
  <c r="H60" i="7"/>
  <c r="H66" i="7"/>
  <c r="H71" i="7"/>
  <c r="H76" i="7"/>
  <c r="H82" i="7"/>
  <c r="H87" i="7"/>
  <c r="H92" i="7"/>
  <c r="H98" i="7"/>
  <c r="H103" i="7"/>
  <c r="H108" i="7"/>
  <c r="H114" i="7"/>
  <c r="H119" i="7"/>
  <c r="H124" i="7"/>
  <c r="H130" i="7"/>
  <c r="H135" i="7"/>
  <c r="H140" i="7"/>
  <c r="H146" i="7"/>
  <c r="H151" i="7"/>
  <c r="H156" i="7"/>
  <c r="H162" i="7"/>
  <c r="H167" i="7"/>
  <c r="H172" i="7"/>
  <c r="H178" i="7"/>
  <c r="H183" i="7"/>
  <c r="H188" i="7"/>
  <c r="H194" i="7"/>
  <c r="H199" i="7"/>
  <c r="H204" i="7"/>
  <c r="H210" i="7"/>
  <c r="H215" i="7"/>
  <c r="H220" i="7"/>
  <c r="H225" i="7"/>
  <c r="H229" i="7"/>
  <c r="H233" i="7"/>
  <c r="H237" i="7"/>
  <c r="H241" i="7"/>
  <c r="H245" i="7"/>
  <c r="H249" i="7"/>
  <c r="H253" i="7"/>
  <c r="H257" i="7"/>
  <c r="H261" i="7"/>
  <c r="H265" i="7"/>
  <c r="H269" i="7"/>
  <c r="H273" i="7"/>
  <c r="H277" i="7"/>
  <c r="H281" i="7"/>
  <c r="H285" i="7"/>
  <c r="H289" i="7"/>
  <c r="H293" i="7"/>
  <c r="H297" i="7"/>
  <c r="H301" i="7"/>
  <c r="H226" i="7"/>
  <c r="H298" i="7"/>
  <c r="H295" i="7"/>
  <c r="J137" i="7"/>
  <c r="J145" i="7"/>
  <c r="J153" i="7"/>
  <c r="J161" i="7"/>
  <c r="J169" i="7"/>
  <c r="J177" i="7"/>
  <c r="J185" i="7"/>
  <c r="J193" i="7"/>
  <c r="J201" i="7"/>
  <c r="J209" i="7"/>
  <c r="J217" i="7"/>
  <c r="J225" i="7"/>
  <c r="J233" i="7"/>
  <c r="J241" i="7"/>
  <c r="J249" i="7"/>
  <c r="J257" i="7"/>
  <c r="J265" i="7"/>
  <c r="J273" i="7"/>
  <c r="J281" i="7"/>
  <c r="J289" i="7"/>
  <c r="J297" i="7"/>
  <c r="I18" i="7"/>
  <c r="I26" i="7"/>
  <c r="I34" i="7"/>
  <c r="I42" i="7"/>
  <c r="I50" i="7"/>
  <c r="I55" i="7"/>
  <c r="I61" i="7"/>
  <c r="I66" i="7"/>
  <c r="I71" i="7"/>
  <c r="I77" i="7"/>
  <c r="I82" i="7"/>
  <c r="I87" i="7"/>
  <c r="I93" i="7"/>
  <c r="I98" i="7"/>
  <c r="I103" i="7"/>
  <c r="I109" i="7"/>
  <c r="I114" i="7"/>
  <c r="I119" i="7"/>
  <c r="I125" i="7"/>
  <c r="I130" i="7"/>
  <c r="I135" i="7"/>
  <c r="I141" i="7"/>
  <c r="I146" i="7"/>
  <c r="I151" i="7"/>
  <c r="I157" i="7"/>
  <c r="I162" i="7"/>
  <c r="I167" i="7"/>
  <c r="I173" i="7"/>
  <c r="I178" i="7"/>
  <c r="I183" i="7"/>
  <c r="I189" i="7"/>
  <c r="I194" i="7"/>
  <c r="I199" i="7"/>
  <c r="I205" i="7"/>
  <c r="I210" i="7"/>
  <c r="I215" i="7"/>
  <c r="I221" i="7"/>
  <c r="I226" i="7"/>
  <c r="I231" i="7"/>
  <c r="I237" i="7"/>
  <c r="I242" i="7"/>
  <c r="I247" i="7"/>
  <c r="I253" i="7"/>
  <c r="I258" i="7"/>
  <c r="I263" i="7"/>
  <c r="I269" i="7"/>
  <c r="I274" i="7"/>
  <c r="I279" i="7"/>
  <c r="I285" i="7"/>
  <c r="I290" i="7"/>
  <c r="I295" i="7"/>
  <c r="I301" i="7"/>
  <c r="H19" i="7"/>
  <c r="H24" i="7"/>
  <c r="H30" i="7"/>
  <c r="H35" i="7"/>
  <c r="H40" i="7"/>
  <c r="H46" i="7"/>
  <c r="H51" i="7"/>
  <c r="H62" i="7"/>
  <c r="H67" i="7"/>
  <c r="H72" i="7"/>
  <c r="H78" i="7"/>
  <c r="H83" i="7"/>
  <c r="H88" i="7"/>
  <c r="H94" i="7"/>
  <c r="H99" i="7"/>
  <c r="H104" i="7"/>
  <c r="H110" i="7"/>
  <c r="H120" i="7"/>
  <c r="H126" i="7"/>
  <c r="H136" i="7"/>
  <c r="H147" i="7"/>
  <c r="H158" i="7"/>
  <c r="H168" i="7"/>
  <c r="H184" i="7"/>
  <c r="H195" i="7"/>
  <c r="H206" i="7"/>
  <c r="H216" i="7"/>
  <c r="H230" i="7"/>
  <c r="H238" i="7"/>
  <c r="H246" i="7"/>
  <c r="H254" i="7"/>
  <c r="H266" i="7"/>
  <c r="H274" i="7"/>
  <c r="H282" i="7"/>
  <c r="H290" i="7"/>
  <c r="J126" i="7"/>
  <c r="J138" i="7"/>
  <c r="J146" i="7"/>
  <c r="J154" i="7"/>
  <c r="J162" i="7"/>
  <c r="J170" i="7"/>
  <c r="J178" i="7"/>
  <c r="J186" i="7"/>
  <c r="J194" i="7"/>
  <c r="J202" i="7"/>
  <c r="J210" i="7"/>
  <c r="J218" i="7"/>
  <c r="J226" i="7"/>
  <c r="J234" i="7"/>
  <c r="J242" i="7"/>
  <c r="J250" i="7"/>
  <c r="J258" i="7"/>
  <c r="J266" i="7"/>
  <c r="J274" i="7"/>
  <c r="J282" i="7"/>
  <c r="J290" i="7"/>
  <c r="J298" i="7"/>
  <c r="I19" i="7"/>
  <c r="I27" i="7"/>
  <c r="I35" i="7"/>
  <c r="I43" i="7"/>
  <c r="I51" i="7"/>
  <c r="I57" i="7"/>
  <c r="I62" i="7"/>
  <c r="I67" i="7"/>
  <c r="I73" i="7"/>
  <c r="I78" i="7"/>
  <c r="I83" i="7"/>
  <c r="I89" i="7"/>
  <c r="I94" i="7"/>
  <c r="I99" i="7"/>
  <c r="I105" i="7"/>
  <c r="I110" i="7"/>
  <c r="I115" i="7"/>
  <c r="I121" i="7"/>
  <c r="I126" i="7"/>
  <c r="I131" i="7"/>
  <c r="I137" i="7"/>
  <c r="I142" i="7"/>
  <c r="I147" i="7"/>
  <c r="I153" i="7"/>
  <c r="I158" i="7"/>
  <c r="I163" i="7"/>
  <c r="I169" i="7"/>
  <c r="I174" i="7"/>
  <c r="I179" i="7"/>
  <c r="I185" i="7"/>
  <c r="I190" i="7"/>
  <c r="I195" i="7"/>
  <c r="I201" i="7"/>
  <c r="I206" i="7"/>
  <c r="I211" i="7"/>
  <c r="I217" i="7"/>
  <c r="I222" i="7"/>
  <c r="I227" i="7"/>
  <c r="I233" i="7"/>
  <c r="I238" i="7"/>
  <c r="I243" i="7"/>
  <c r="I249" i="7"/>
  <c r="I254" i="7"/>
  <c r="I259" i="7"/>
  <c r="I265" i="7"/>
  <c r="I270" i="7"/>
  <c r="I275" i="7"/>
  <c r="I281" i="7"/>
  <c r="I286" i="7"/>
  <c r="I291" i="7"/>
  <c r="I297" i="7"/>
  <c r="H15" i="7"/>
  <c r="H20" i="7"/>
  <c r="H26" i="7"/>
  <c r="H31" i="7"/>
  <c r="H36" i="7"/>
  <c r="H42" i="7"/>
  <c r="H47" i="7"/>
  <c r="H52" i="7"/>
  <c r="H58" i="7"/>
  <c r="H63" i="7"/>
  <c r="H68" i="7"/>
  <c r="H74" i="7"/>
  <c r="H79" i="7"/>
  <c r="H84" i="7"/>
  <c r="H90" i="7"/>
  <c r="H95" i="7"/>
  <c r="H100" i="7"/>
  <c r="H106" i="7"/>
  <c r="H111" i="7"/>
  <c r="H116" i="7"/>
  <c r="H122" i="7"/>
  <c r="H127" i="7"/>
  <c r="H132" i="7"/>
  <c r="H138" i="7"/>
  <c r="H143" i="7"/>
  <c r="H148" i="7"/>
  <c r="H154" i="7"/>
  <c r="H159" i="7"/>
  <c r="H164" i="7"/>
  <c r="H170" i="7"/>
  <c r="H175" i="7"/>
  <c r="H180" i="7"/>
  <c r="H186" i="7"/>
  <c r="H191" i="7"/>
  <c r="H196" i="7"/>
  <c r="H202" i="7"/>
  <c r="H207" i="7"/>
  <c r="H212" i="7"/>
  <c r="H218" i="7"/>
  <c r="H223" i="7"/>
  <c r="H227" i="7"/>
  <c r="H231" i="7"/>
  <c r="H235" i="7"/>
  <c r="H239" i="7"/>
  <c r="H243" i="7"/>
  <c r="H247" i="7"/>
  <c r="H251" i="7"/>
  <c r="H255" i="7"/>
  <c r="H259" i="7"/>
  <c r="H263" i="7"/>
  <c r="H267" i="7"/>
  <c r="H271" i="7"/>
  <c r="H275" i="7"/>
  <c r="H279" i="7"/>
  <c r="H283" i="7"/>
  <c r="H287" i="7"/>
  <c r="H291" i="7"/>
  <c r="J130" i="7"/>
  <c r="J141" i="7"/>
  <c r="J149" i="7"/>
  <c r="J157" i="7"/>
  <c r="J165" i="7"/>
  <c r="J173" i="7"/>
  <c r="J181" i="7"/>
  <c r="J189" i="7"/>
  <c r="J197" i="7"/>
  <c r="J205" i="7"/>
  <c r="J213" i="7"/>
  <c r="J221" i="7"/>
  <c r="J229" i="7"/>
  <c r="J237" i="7"/>
  <c r="J245" i="7"/>
  <c r="J253" i="7"/>
  <c r="J261" i="7"/>
  <c r="J269" i="7"/>
  <c r="J277" i="7"/>
  <c r="J285" i="7"/>
  <c r="J293" i="7"/>
  <c r="J301" i="7"/>
  <c r="I22" i="7"/>
  <c r="I30" i="7"/>
  <c r="I38" i="7"/>
  <c r="I46" i="7"/>
  <c r="I53" i="7"/>
  <c r="I58" i="7"/>
  <c r="I63" i="7"/>
  <c r="I69" i="7"/>
  <c r="I74" i="7"/>
  <c r="I79" i="7"/>
  <c r="I85" i="7"/>
  <c r="I90" i="7"/>
  <c r="I95" i="7"/>
  <c r="I101" i="7"/>
  <c r="I106" i="7"/>
  <c r="I111" i="7"/>
  <c r="I117" i="7"/>
  <c r="I122" i="7"/>
  <c r="I127" i="7"/>
  <c r="I133" i="7"/>
  <c r="I138" i="7"/>
  <c r="I143" i="7"/>
  <c r="I149" i="7"/>
  <c r="I154" i="7"/>
  <c r="I159" i="7"/>
  <c r="I165" i="7"/>
  <c r="I170" i="7"/>
  <c r="I175" i="7"/>
  <c r="I181" i="7"/>
  <c r="I186" i="7"/>
  <c r="I191" i="7"/>
  <c r="I197" i="7"/>
  <c r="I202" i="7"/>
  <c r="I207" i="7"/>
  <c r="I213" i="7"/>
  <c r="I218" i="7"/>
  <c r="I223" i="7"/>
  <c r="I229" i="7"/>
  <c r="I234" i="7"/>
  <c r="I239" i="7"/>
  <c r="I245" i="7"/>
  <c r="I250" i="7"/>
  <c r="I255" i="7"/>
  <c r="I261" i="7"/>
  <c r="I266" i="7"/>
  <c r="I271" i="7"/>
  <c r="I277" i="7"/>
  <c r="I282" i="7"/>
  <c r="I287" i="7"/>
  <c r="I293" i="7"/>
  <c r="I298" i="7"/>
  <c r="H16" i="7"/>
  <c r="H22" i="7"/>
  <c r="H27" i="7"/>
  <c r="H32" i="7"/>
  <c r="H38" i="7"/>
  <c r="H43" i="7"/>
  <c r="H48" i="7"/>
  <c r="H54" i="7"/>
  <c r="H59" i="7"/>
  <c r="H64" i="7"/>
  <c r="H70" i="7"/>
  <c r="H75" i="7"/>
  <c r="H80" i="7"/>
  <c r="H86" i="7"/>
  <c r="H91" i="7"/>
  <c r="H96" i="7"/>
  <c r="H102" i="7"/>
  <c r="H107" i="7"/>
  <c r="H112" i="7"/>
  <c r="H118" i="7"/>
  <c r="H123" i="7"/>
  <c r="H128" i="7"/>
  <c r="H134" i="7"/>
  <c r="H139" i="7"/>
  <c r="H144" i="7"/>
  <c r="H150" i="7"/>
  <c r="H155" i="7"/>
  <c r="H160" i="7"/>
  <c r="H166" i="7"/>
  <c r="H171" i="7"/>
  <c r="H176" i="7"/>
  <c r="H182" i="7"/>
  <c r="H187" i="7"/>
  <c r="H192" i="7"/>
  <c r="H198" i="7"/>
  <c r="H203" i="7"/>
  <c r="H208" i="7"/>
  <c r="H214" i="7"/>
  <c r="H219" i="7"/>
  <c r="H224" i="7"/>
  <c r="H228" i="7"/>
  <c r="H232" i="7"/>
  <c r="H236" i="7"/>
  <c r="H240" i="7"/>
  <c r="H244" i="7"/>
  <c r="H248" i="7"/>
  <c r="H252" i="7"/>
  <c r="H256" i="7"/>
  <c r="H260" i="7"/>
  <c r="H264" i="7"/>
  <c r="H268" i="7"/>
  <c r="H272" i="7"/>
  <c r="H276" i="7"/>
  <c r="H280" i="7"/>
  <c r="H284" i="7"/>
  <c r="H288" i="7"/>
  <c r="H292" i="7"/>
  <c r="H296" i="7"/>
  <c r="H300" i="7"/>
  <c r="H56" i="7"/>
  <c r="H115" i="7"/>
  <c r="H131" i="7"/>
  <c r="H142" i="7"/>
  <c r="H152" i="7"/>
  <c r="H163" i="7"/>
  <c r="H174" i="7"/>
  <c r="H179" i="7"/>
  <c r="H190" i="7"/>
  <c r="H200" i="7"/>
  <c r="H211" i="7"/>
  <c r="H222" i="7"/>
  <c r="H234" i="7"/>
  <c r="H242" i="7"/>
  <c r="H250" i="7"/>
  <c r="H258" i="7"/>
  <c r="H262" i="7"/>
  <c r="H270" i="7"/>
  <c r="H278" i="7"/>
  <c r="H286" i="7"/>
  <c r="H294" i="7"/>
  <c r="H299" i="7"/>
  <c r="Q4" i="7"/>
  <c r="Q8" i="7"/>
  <c r="Q12" i="7"/>
  <c r="P5" i="7"/>
  <c r="P9" i="7"/>
  <c r="P13" i="7"/>
  <c r="O6" i="7"/>
  <c r="O14" i="7"/>
  <c r="N7" i="7"/>
  <c r="N11" i="7"/>
  <c r="M4" i="7"/>
  <c r="M8" i="7"/>
  <c r="L5" i="7"/>
  <c r="L13" i="7"/>
  <c r="K10" i="7"/>
  <c r="I8" i="7"/>
  <c r="H5" i="7"/>
  <c r="Q5" i="7"/>
  <c r="Q9" i="7"/>
  <c r="Q13" i="7"/>
  <c r="P6" i="7"/>
  <c r="P10" i="7"/>
  <c r="P14" i="7"/>
  <c r="O7" i="7"/>
  <c r="O11" i="7"/>
  <c r="N4" i="7"/>
  <c r="N8" i="7"/>
  <c r="N12" i="7"/>
  <c r="M5" i="7"/>
  <c r="M9" i="7"/>
  <c r="M13" i="7"/>
  <c r="L6" i="7"/>
  <c r="L10" i="7"/>
  <c r="L14" i="7"/>
  <c r="K7" i="7"/>
  <c r="K11" i="7"/>
  <c r="I5" i="7"/>
  <c r="I9" i="7"/>
  <c r="I13" i="7"/>
  <c r="H6" i="7"/>
  <c r="H10" i="7"/>
  <c r="H14" i="7"/>
  <c r="Q6" i="7"/>
  <c r="Q14" i="7"/>
  <c r="P7" i="7"/>
  <c r="P11" i="7"/>
  <c r="O4" i="7"/>
  <c r="O8" i="7"/>
  <c r="O12" i="7"/>
  <c r="N5" i="7"/>
  <c r="N9" i="7"/>
  <c r="N13" i="7"/>
  <c r="M6" i="7"/>
  <c r="M10" i="7"/>
  <c r="M14" i="7"/>
  <c r="L7" i="7"/>
  <c r="L11" i="7"/>
  <c r="K8" i="7"/>
  <c r="K12" i="7"/>
  <c r="I10" i="7"/>
  <c r="I14" i="7"/>
  <c r="H11" i="7"/>
  <c r="Q7" i="7"/>
  <c r="P4" i="7"/>
  <c r="P8" i="7"/>
  <c r="O5" i="7"/>
  <c r="O13" i="7"/>
  <c r="N10" i="7"/>
  <c r="M7" i="7"/>
  <c r="L4" i="7"/>
  <c r="L12" i="7"/>
  <c r="K9" i="7"/>
  <c r="I11" i="7"/>
  <c r="H8" i="7"/>
  <c r="O10" i="7"/>
  <c r="M12" i="7"/>
  <c r="L9" i="7"/>
  <c r="K6" i="7"/>
  <c r="K14" i="7"/>
  <c r="I4" i="7"/>
  <c r="I12" i="7"/>
  <c r="H9" i="7"/>
  <c r="Q10" i="7"/>
  <c r="K4" i="7"/>
  <c r="I6" i="7"/>
  <c r="H7" i="7"/>
  <c r="Q11" i="7"/>
  <c r="P12" i="7"/>
  <c r="O9" i="7"/>
  <c r="N6" i="7"/>
  <c r="N14" i="7"/>
  <c r="M11" i="7"/>
  <c r="L8" i="7"/>
  <c r="K5" i="7"/>
  <c r="K13" i="7"/>
  <c r="I7" i="7"/>
  <c r="H4" i="7"/>
  <c r="H12" i="7"/>
  <c r="H13" i="7"/>
  <c r="P3" i="7"/>
  <c r="O3" i="7"/>
  <c r="K3" i="7"/>
  <c r="N3" i="7"/>
  <c r="M3" i="7"/>
  <c r="I3" i="7"/>
  <c r="L3" i="7"/>
  <c r="H3" i="7"/>
  <c r="G3" i="7"/>
  <c r="F3" i="7"/>
  <c r="C7" i="2"/>
  <c r="C11" i="2"/>
  <c r="C15" i="2"/>
  <c r="C19" i="2"/>
  <c r="C23" i="2"/>
  <c r="C27" i="2"/>
  <c r="C31" i="2"/>
  <c r="C35" i="2"/>
  <c r="C39" i="2"/>
  <c r="C43" i="2"/>
  <c r="C47" i="2"/>
  <c r="C51" i="2"/>
  <c r="C55" i="2"/>
  <c r="C59" i="2"/>
  <c r="C63" i="2"/>
  <c r="C67" i="2"/>
  <c r="C71" i="2"/>
  <c r="C75" i="2"/>
  <c r="C79" i="2"/>
  <c r="C83" i="2"/>
  <c r="C87" i="2"/>
  <c r="C91" i="2"/>
  <c r="C95" i="2"/>
  <c r="C99" i="2"/>
  <c r="C103" i="2"/>
  <c r="C107" i="2"/>
  <c r="C111" i="2"/>
  <c r="C115" i="2"/>
  <c r="C119" i="2"/>
  <c r="C123" i="2"/>
  <c r="C127" i="2"/>
  <c r="C131" i="2"/>
  <c r="C135" i="2"/>
  <c r="C139" i="2"/>
  <c r="C143" i="2"/>
  <c r="C147" i="2"/>
  <c r="C151" i="2"/>
  <c r="C155" i="2"/>
  <c r="C159" i="2"/>
  <c r="C163" i="2"/>
  <c r="C167" i="2"/>
  <c r="C171" i="2"/>
  <c r="C175" i="2"/>
  <c r="C179" i="2"/>
  <c r="C183" i="2"/>
  <c r="C187" i="2"/>
  <c r="C191" i="2"/>
  <c r="C195" i="2"/>
  <c r="C199" i="2"/>
  <c r="C203" i="2"/>
  <c r="C207" i="2"/>
  <c r="C211" i="2"/>
  <c r="C215" i="2"/>
  <c r="C219" i="2"/>
  <c r="C223" i="2"/>
  <c r="C227" i="2"/>
  <c r="C231" i="2"/>
  <c r="C235" i="2"/>
  <c r="C239" i="2"/>
  <c r="C243" i="2"/>
  <c r="C247" i="2"/>
  <c r="C251" i="2"/>
  <c r="C255" i="2"/>
  <c r="C259" i="2"/>
  <c r="C263" i="2"/>
  <c r="C267" i="2"/>
  <c r="C271" i="2"/>
  <c r="C275" i="2"/>
  <c r="C279" i="2"/>
  <c r="C283" i="2"/>
  <c r="C287" i="2"/>
  <c r="C291" i="2"/>
  <c r="C295" i="2"/>
  <c r="C299" i="2"/>
  <c r="C303" i="2"/>
  <c r="B7" i="2"/>
  <c r="B11" i="2"/>
  <c r="B15" i="2"/>
  <c r="B19" i="2"/>
  <c r="B23" i="2"/>
  <c r="B27" i="2"/>
  <c r="B31" i="2"/>
  <c r="B35" i="2"/>
  <c r="B39" i="2"/>
  <c r="B43" i="2"/>
  <c r="B47" i="2"/>
  <c r="B51" i="2"/>
  <c r="B55" i="2"/>
  <c r="B59" i="2"/>
  <c r="B63" i="2"/>
  <c r="B67" i="2"/>
  <c r="B71" i="2"/>
  <c r="B75" i="2"/>
  <c r="B79" i="2"/>
  <c r="B83" i="2"/>
  <c r="B87" i="2"/>
  <c r="B91" i="2"/>
  <c r="B95" i="2"/>
  <c r="B99" i="2"/>
  <c r="B103" i="2"/>
  <c r="B107" i="2"/>
  <c r="B111" i="2"/>
  <c r="B115" i="2"/>
  <c r="B119" i="2"/>
  <c r="B123" i="2"/>
  <c r="B127" i="2"/>
  <c r="B131" i="2"/>
  <c r="B135" i="2"/>
  <c r="B139" i="2"/>
  <c r="B143" i="2"/>
  <c r="B147" i="2"/>
  <c r="B151" i="2"/>
  <c r="B155" i="2"/>
  <c r="B159" i="2"/>
  <c r="B163" i="2"/>
  <c r="B167" i="2"/>
  <c r="B171" i="2"/>
  <c r="B175" i="2"/>
  <c r="B179" i="2"/>
  <c r="B183" i="2"/>
  <c r="B187" i="2"/>
  <c r="B191" i="2"/>
  <c r="B195" i="2"/>
  <c r="B199" i="2"/>
  <c r="B203" i="2"/>
  <c r="B207" i="2"/>
  <c r="B211" i="2"/>
  <c r="B215" i="2"/>
  <c r="B219" i="2"/>
  <c r="B223" i="2"/>
  <c r="B227" i="2"/>
  <c r="B231" i="2"/>
  <c r="B235" i="2"/>
  <c r="B239" i="2"/>
  <c r="B243" i="2"/>
  <c r="B247" i="2"/>
  <c r="B251" i="2"/>
  <c r="B255" i="2"/>
  <c r="B259" i="2"/>
  <c r="B263" i="2"/>
  <c r="B267" i="2"/>
  <c r="B271" i="2"/>
  <c r="B275" i="2"/>
  <c r="B279" i="2"/>
  <c r="B283" i="2"/>
  <c r="B287" i="2"/>
  <c r="B291" i="2"/>
  <c r="B295" i="2"/>
  <c r="B299" i="2"/>
  <c r="B303" i="2"/>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C295" i="4"/>
  <c r="C296" i="4"/>
  <c r="C297" i="4"/>
  <c r="C298" i="4"/>
  <c r="C299" i="4"/>
  <c r="C300"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Q3" i="19" l="1" a="1"/>
  <c r="Q3" i="19" s="1"/>
  <c r="R112" i="7"/>
  <c r="T112" i="7" s="1"/>
  <c r="R250" i="7"/>
  <c r="T250" i="7" s="1"/>
  <c r="R131" i="7"/>
  <c r="T131" i="7" s="1"/>
  <c r="R264" i="7"/>
  <c r="T264" i="7" s="1"/>
  <c r="R214" i="7"/>
  <c r="T214" i="7" s="1"/>
  <c r="R150" i="7"/>
  <c r="T150" i="7" s="1"/>
  <c r="R107" i="7"/>
  <c r="T107" i="7" s="1"/>
  <c r="R43" i="7"/>
  <c r="T43" i="7" s="1"/>
  <c r="R271" i="7"/>
  <c r="T271" i="7" s="1"/>
  <c r="R31" i="7"/>
  <c r="T31" i="7" s="1"/>
  <c r="R230" i="7"/>
  <c r="T230" i="7" s="1"/>
  <c r="R104" i="7"/>
  <c r="T104" i="7" s="1"/>
  <c r="R211" i="7"/>
  <c r="T211" i="7" s="1"/>
  <c r="R296" i="7"/>
  <c r="T296" i="7" s="1"/>
  <c r="R248" i="7"/>
  <c r="T248" i="7" s="1"/>
  <c r="R192" i="7"/>
  <c r="T192" i="7" s="1"/>
  <c r="R128" i="7"/>
  <c r="T128" i="7" s="1"/>
  <c r="R64" i="7"/>
  <c r="T64" i="7" s="1"/>
  <c r="R184" i="7"/>
  <c r="T184" i="7" s="1"/>
  <c r="R220" i="7"/>
  <c r="T220" i="7" s="1"/>
  <c r="R156" i="7"/>
  <c r="T156" i="7" s="1"/>
  <c r="R92" i="7"/>
  <c r="T92" i="7" s="1"/>
  <c r="R28" i="7"/>
  <c r="T28" i="7" s="1"/>
  <c r="R278" i="7"/>
  <c r="T278" i="7" s="1"/>
  <c r="R174" i="7"/>
  <c r="T174" i="7" s="1"/>
  <c r="R280" i="7"/>
  <c r="T280" i="7" s="1"/>
  <c r="R232" i="7"/>
  <c r="T232" i="7" s="1"/>
  <c r="R171" i="7"/>
  <c r="T171" i="7" s="1"/>
  <c r="R86" i="7"/>
  <c r="T86" i="7" s="1"/>
  <c r="R22" i="7"/>
  <c r="T22" i="7" s="1"/>
  <c r="R136" i="7"/>
  <c r="T136" i="7" s="1"/>
  <c r="R199" i="7"/>
  <c r="T199" i="7" s="1"/>
  <c r="R135" i="7"/>
  <c r="T135" i="7" s="1"/>
  <c r="R239" i="7"/>
  <c r="T239" i="7" s="1"/>
  <c r="R285" i="7"/>
  <c r="T285" i="7" s="1"/>
  <c r="R221" i="7"/>
  <c r="T221" i="7" s="1"/>
  <c r="R157" i="7"/>
  <c r="T157" i="7" s="1"/>
  <c r="R116" i="7"/>
  <c r="T116" i="7" s="1"/>
  <c r="R52" i="7"/>
  <c r="T52" i="7" s="1"/>
  <c r="R269" i="7"/>
  <c r="T269" i="7" s="1"/>
  <c r="R253" i="7"/>
  <c r="T253" i="7" s="1"/>
  <c r="R178" i="7"/>
  <c r="T178" i="7" s="1"/>
  <c r="R114" i="7"/>
  <c r="T114" i="7" s="1"/>
  <c r="R71" i="7"/>
  <c r="T71" i="7" s="1"/>
  <c r="R50" i="7"/>
  <c r="T50" i="7" s="1"/>
  <c r="R205" i="7"/>
  <c r="T205" i="7" s="1"/>
  <c r="R189" i="7"/>
  <c r="T189" i="7" s="1"/>
  <c r="R141" i="7"/>
  <c r="T141" i="7" s="1"/>
  <c r="R125" i="7"/>
  <c r="T125" i="7" s="1"/>
  <c r="R93" i="7"/>
  <c r="T93" i="7" s="1"/>
  <c r="R77" i="7"/>
  <c r="T77" i="7" s="1"/>
  <c r="R61" i="7"/>
  <c r="T61" i="7" s="1"/>
  <c r="R45" i="7"/>
  <c r="T45" i="7" s="1"/>
  <c r="R29" i="7"/>
  <c r="T29" i="7" s="1"/>
  <c r="R255" i="7"/>
  <c r="T255" i="7" s="1"/>
  <c r="R180" i="7"/>
  <c r="T180" i="7" s="1"/>
  <c r="R115" i="7"/>
  <c r="T115" i="7" s="1"/>
  <c r="R179" i="7"/>
  <c r="T179" i="7" s="1"/>
  <c r="R274" i="7"/>
  <c r="T274" i="7" s="1"/>
  <c r="R257" i="7"/>
  <c r="T257" i="7" s="1"/>
  <c r="R98" i="7"/>
  <c r="T98" i="7" s="1"/>
  <c r="R138" i="7"/>
  <c r="T138" i="7" s="1"/>
  <c r="R62" i="7"/>
  <c r="T62" i="7" s="1"/>
  <c r="R109" i="7"/>
  <c r="T109" i="7" s="1"/>
  <c r="R299" i="7"/>
  <c r="T299" i="7" s="1"/>
  <c r="R242" i="7"/>
  <c r="T242" i="7" s="1"/>
  <c r="R200" i="7"/>
  <c r="T200" i="7" s="1"/>
  <c r="R163" i="7"/>
  <c r="T163" i="7" s="1"/>
  <c r="R292" i="7"/>
  <c r="T292" i="7" s="1"/>
  <c r="R260" i="7"/>
  <c r="T260" i="7" s="1"/>
  <c r="R228" i="7"/>
  <c r="T228" i="7" s="1"/>
  <c r="R187" i="7"/>
  <c r="T187" i="7" s="1"/>
  <c r="R144" i="7"/>
  <c r="T144" i="7" s="1"/>
  <c r="R102" i="7"/>
  <c r="T102" i="7" s="1"/>
  <c r="R59" i="7"/>
  <c r="T59" i="7" s="1"/>
  <c r="R16" i="7"/>
  <c r="T16" i="7" s="1"/>
  <c r="R283" i="7"/>
  <c r="T283" i="7" s="1"/>
  <c r="R251" i="7"/>
  <c r="T251" i="7" s="1"/>
  <c r="R218" i="7"/>
  <c r="T218" i="7" s="1"/>
  <c r="R175" i="7"/>
  <c r="T175" i="7" s="1"/>
  <c r="R132" i="7"/>
  <c r="T132" i="7" s="1"/>
  <c r="R90" i="7"/>
  <c r="T90" i="7" s="1"/>
  <c r="R47" i="7"/>
  <c r="T47" i="7" s="1"/>
  <c r="R254" i="7"/>
  <c r="T254" i="7" s="1"/>
  <c r="R168" i="7"/>
  <c r="T168" i="7" s="1"/>
  <c r="R99" i="7"/>
  <c r="T99" i="7" s="1"/>
  <c r="R51" i="7"/>
  <c r="T51" i="7" s="1"/>
  <c r="R295" i="7"/>
  <c r="T295" i="7" s="1"/>
  <c r="R281" i="7"/>
  <c r="T281" i="7" s="1"/>
  <c r="R249" i="7"/>
  <c r="T249" i="7" s="1"/>
  <c r="R215" i="7"/>
  <c r="T215" i="7" s="1"/>
  <c r="R194" i="7"/>
  <c r="T194" i="7" s="1"/>
  <c r="R151" i="7"/>
  <c r="T151" i="7" s="1"/>
  <c r="R108" i="7"/>
  <c r="T108" i="7" s="1"/>
  <c r="R66" i="7"/>
  <c r="T66" i="7" s="1"/>
  <c r="R23" i="7"/>
  <c r="T23" i="7" s="1"/>
  <c r="R201" i="7"/>
  <c r="T201" i="7" s="1"/>
  <c r="R169" i="7"/>
  <c r="T169" i="7" s="1"/>
  <c r="R137" i="7"/>
  <c r="T137" i="7" s="1"/>
  <c r="R105" i="7"/>
  <c r="T105" i="7" s="1"/>
  <c r="R73" i="7"/>
  <c r="T73" i="7" s="1"/>
  <c r="R41" i="7"/>
  <c r="T41" i="7" s="1"/>
  <c r="R287" i="7"/>
  <c r="T287" i="7" s="1"/>
  <c r="R202" i="7"/>
  <c r="T202" i="7" s="1"/>
  <c r="R74" i="7"/>
  <c r="T74" i="7" s="1"/>
  <c r="R35" i="7"/>
  <c r="T35" i="7" s="1"/>
  <c r="R237" i="7"/>
  <c r="T237" i="7" s="1"/>
  <c r="R173" i="7"/>
  <c r="T173" i="7" s="1"/>
  <c r="R270" i="7"/>
  <c r="T270" i="7" s="1"/>
  <c r="R276" i="7"/>
  <c r="T276" i="7" s="1"/>
  <c r="R244" i="7"/>
  <c r="T244" i="7" s="1"/>
  <c r="R208" i="7"/>
  <c r="T208" i="7" s="1"/>
  <c r="R166" i="7"/>
  <c r="T166" i="7" s="1"/>
  <c r="R123" i="7"/>
  <c r="T123" i="7" s="1"/>
  <c r="R80" i="7"/>
  <c r="T80" i="7" s="1"/>
  <c r="R38" i="7"/>
  <c r="T38" i="7" s="1"/>
  <c r="R267" i="7"/>
  <c r="T267" i="7" s="1"/>
  <c r="R235" i="7"/>
  <c r="T235" i="7" s="1"/>
  <c r="R196" i="7"/>
  <c r="T196" i="7" s="1"/>
  <c r="R154" i="7"/>
  <c r="T154" i="7" s="1"/>
  <c r="R111" i="7"/>
  <c r="T111" i="7" s="1"/>
  <c r="R68" i="7"/>
  <c r="T68" i="7" s="1"/>
  <c r="R26" i="7"/>
  <c r="T26" i="7" s="1"/>
  <c r="R290" i="7"/>
  <c r="T290" i="7" s="1"/>
  <c r="R216" i="7"/>
  <c r="T216" i="7" s="1"/>
  <c r="R126" i="7"/>
  <c r="T126" i="7" s="1"/>
  <c r="R78" i="7"/>
  <c r="T78" i="7" s="1"/>
  <c r="R30" i="7"/>
  <c r="T30" i="7" s="1"/>
  <c r="R297" i="7"/>
  <c r="T297" i="7" s="1"/>
  <c r="R265" i="7"/>
  <c r="T265" i="7" s="1"/>
  <c r="R233" i="7"/>
  <c r="T233" i="7" s="1"/>
  <c r="R172" i="7"/>
  <c r="T172" i="7" s="1"/>
  <c r="R130" i="7"/>
  <c r="T130" i="7" s="1"/>
  <c r="R87" i="7"/>
  <c r="T87" i="7" s="1"/>
  <c r="R44" i="7"/>
  <c r="T44" i="7" s="1"/>
  <c r="R217" i="7"/>
  <c r="T217" i="7" s="1"/>
  <c r="R185" i="7"/>
  <c r="T185" i="7" s="1"/>
  <c r="R153" i="7"/>
  <c r="T153" i="7" s="1"/>
  <c r="R121" i="7"/>
  <c r="T121" i="7" s="1"/>
  <c r="R89" i="7"/>
  <c r="T89" i="7" s="1"/>
  <c r="R57" i="7"/>
  <c r="T57" i="7" s="1"/>
  <c r="R25" i="7"/>
  <c r="T25" i="7" s="1"/>
  <c r="R294" i="7"/>
  <c r="T294" i="7" s="1"/>
  <c r="R262" i="7"/>
  <c r="T262" i="7" s="1"/>
  <c r="R234" i="7"/>
  <c r="T234" i="7" s="1"/>
  <c r="R190" i="7"/>
  <c r="T190" i="7" s="1"/>
  <c r="R152" i="7"/>
  <c r="T152" i="7" s="1"/>
  <c r="R56" i="7"/>
  <c r="T56" i="7" s="1"/>
  <c r="R288" i="7"/>
  <c r="T288" i="7" s="1"/>
  <c r="R272" i="7"/>
  <c r="T272" i="7" s="1"/>
  <c r="R256" i="7"/>
  <c r="T256" i="7" s="1"/>
  <c r="R240" i="7"/>
  <c r="T240" i="7" s="1"/>
  <c r="R224" i="7"/>
  <c r="T224" i="7" s="1"/>
  <c r="R203" i="7"/>
  <c r="T203" i="7" s="1"/>
  <c r="R182" i="7"/>
  <c r="T182" i="7" s="1"/>
  <c r="R160" i="7"/>
  <c r="T160" i="7" s="1"/>
  <c r="R139" i="7"/>
  <c r="T139" i="7" s="1"/>
  <c r="R118" i="7"/>
  <c r="T118" i="7" s="1"/>
  <c r="R96" i="7"/>
  <c r="T96" i="7" s="1"/>
  <c r="R75" i="7"/>
  <c r="T75" i="7" s="1"/>
  <c r="R54" i="7"/>
  <c r="T54" i="7" s="1"/>
  <c r="R32" i="7"/>
  <c r="T32" i="7" s="1"/>
  <c r="R279" i="7"/>
  <c r="T279" i="7" s="1"/>
  <c r="R263" i="7"/>
  <c r="T263" i="7" s="1"/>
  <c r="R247" i="7"/>
  <c r="T247" i="7" s="1"/>
  <c r="R231" i="7"/>
  <c r="T231" i="7" s="1"/>
  <c r="R212" i="7"/>
  <c r="T212" i="7" s="1"/>
  <c r="R191" i="7"/>
  <c r="T191" i="7" s="1"/>
  <c r="R170" i="7"/>
  <c r="T170" i="7" s="1"/>
  <c r="R148" i="7"/>
  <c r="T148" i="7" s="1"/>
  <c r="R127" i="7"/>
  <c r="T127" i="7" s="1"/>
  <c r="R106" i="7"/>
  <c r="T106" i="7" s="1"/>
  <c r="R84" i="7"/>
  <c r="T84" i="7" s="1"/>
  <c r="R63" i="7"/>
  <c r="T63" i="7" s="1"/>
  <c r="R42" i="7"/>
  <c r="T42" i="7" s="1"/>
  <c r="R20" i="7"/>
  <c r="T20" i="7" s="1"/>
  <c r="R282" i="7"/>
  <c r="T282" i="7" s="1"/>
  <c r="R246" i="7"/>
  <c r="T246" i="7" s="1"/>
  <c r="R206" i="7"/>
  <c r="T206" i="7" s="1"/>
  <c r="R158" i="7"/>
  <c r="T158" i="7" s="1"/>
  <c r="R120" i="7"/>
  <c r="T120" i="7" s="1"/>
  <c r="R94" i="7"/>
  <c r="T94" i="7" s="1"/>
  <c r="R72" i="7"/>
  <c r="T72" i="7" s="1"/>
  <c r="R46" i="7"/>
  <c r="T46" i="7" s="1"/>
  <c r="R24" i="7"/>
  <c r="T24" i="7" s="1"/>
  <c r="R298" i="7"/>
  <c r="T298" i="7" s="1"/>
  <c r="R293" i="7"/>
  <c r="T293" i="7" s="1"/>
  <c r="R277" i="7"/>
  <c r="T277" i="7" s="1"/>
  <c r="R261" i="7"/>
  <c r="T261" i="7" s="1"/>
  <c r="R245" i="7"/>
  <c r="T245" i="7" s="1"/>
  <c r="R229" i="7"/>
  <c r="T229" i="7" s="1"/>
  <c r="R210" i="7"/>
  <c r="T210" i="7" s="1"/>
  <c r="R188" i="7"/>
  <c r="T188" i="7" s="1"/>
  <c r="R167" i="7"/>
  <c r="T167" i="7" s="1"/>
  <c r="R146" i="7"/>
  <c r="T146" i="7" s="1"/>
  <c r="R124" i="7"/>
  <c r="T124" i="7" s="1"/>
  <c r="R103" i="7"/>
  <c r="T103" i="7" s="1"/>
  <c r="R82" i="7"/>
  <c r="T82" i="7" s="1"/>
  <c r="R60" i="7"/>
  <c r="T60" i="7" s="1"/>
  <c r="R39" i="7"/>
  <c r="T39" i="7" s="1"/>
  <c r="R18" i="7"/>
  <c r="T18" i="7" s="1"/>
  <c r="R213" i="7"/>
  <c r="T213" i="7" s="1"/>
  <c r="R197" i="7"/>
  <c r="T197" i="7" s="1"/>
  <c r="R181" i="7"/>
  <c r="T181" i="7" s="1"/>
  <c r="R165" i="7"/>
  <c r="T165" i="7" s="1"/>
  <c r="R149" i="7"/>
  <c r="T149" i="7" s="1"/>
  <c r="R133" i="7"/>
  <c r="T133" i="7" s="1"/>
  <c r="R117" i="7"/>
  <c r="T117" i="7" s="1"/>
  <c r="R101" i="7"/>
  <c r="T101" i="7" s="1"/>
  <c r="R85" i="7"/>
  <c r="T85" i="7" s="1"/>
  <c r="R69" i="7"/>
  <c r="T69" i="7" s="1"/>
  <c r="R53" i="7"/>
  <c r="T53" i="7" s="1"/>
  <c r="R37" i="7"/>
  <c r="T37" i="7" s="1"/>
  <c r="R21" i="7"/>
  <c r="T21" i="7" s="1"/>
  <c r="R223" i="7"/>
  <c r="T223" i="7" s="1"/>
  <c r="R159" i="7"/>
  <c r="T159" i="7" s="1"/>
  <c r="R95" i="7"/>
  <c r="T95" i="7" s="1"/>
  <c r="R266" i="7"/>
  <c r="T266" i="7" s="1"/>
  <c r="R83" i="7"/>
  <c r="T83" i="7" s="1"/>
  <c r="R301" i="7"/>
  <c r="T301" i="7" s="1"/>
  <c r="R286" i="7"/>
  <c r="T286" i="7" s="1"/>
  <c r="R258" i="7"/>
  <c r="T258" i="7" s="1"/>
  <c r="R222" i="7"/>
  <c r="T222" i="7" s="1"/>
  <c r="R142" i="7"/>
  <c r="T142" i="7" s="1"/>
  <c r="R300" i="7"/>
  <c r="T300" i="7" s="1"/>
  <c r="R284" i="7"/>
  <c r="T284" i="7" s="1"/>
  <c r="R268" i="7"/>
  <c r="T268" i="7" s="1"/>
  <c r="R252" i="7"/>
  <c r="T252" i="7" s="1"/>
  <c r="R236" i="7"/>
  <c r="T236" i="7" s="1"/>
  <c r="R219" i="7"/>
  <c r="T219" i="7" s="1"/>
  <c r="R198" i="7"/>
  <c r="T198" i="7" s="1"/>
  <c r="R176" i="7"/>
  <c r="T176" i="7" s="1"/>
  <c r="R155" i="7"/>
  <c r="T155" i="7" s="1"/>
  <c r="R134" i="7"/>
  <c r="T134" i="7" s="1"/>
  <c r="R91" i="7"/>
  <c r="T91" i="7" s="1"/>
  <c r="R70" i="7"/>
  <c r="T70" i="7" s="1"/>
  <c r="R48" i="7"/>
  <c r="T48" i="7" s="1"/>
  <c r="R27" i="7"/>
  <c r="T27" i="7" s="1"/>
  <c r="R291" i="7"/>
  <c r="T291" i="7" s="1"/>
  <c r="R275" i="7"/>
  <c r="T275" i="7" s="1"/>
  <c r="R259" i="7"/>
  <c r="T259" i="7" s="1"/>
  <c r="R243" i="7"/>
  <c r="T243" i="7" s="1"/>
  <c r="R227" i="7"/>
  <c r="T227" i="7" s="1"/>
  <c r="R207" i="7"/>
  <c r="T207" i="7" s="1"/>
  <c r="R186" i="7"/>
  <c r="T186" i="7" s="1"/>
  <c r="R164" i="7"/>
  <c r="T164" i="7" s="1"/>
  <c r="R143" i="7"/>
  <c r="T143" i="7" s="1"/>
  <c r="R122" i="7"/>
  <c r="T122" i="7" s="1"/>
  <c r="R100" i="7"/>
  <c r="T100" i="7" s="1"/>
  <c r="R79" i="7"/>
  <c r="T79" i="7" s="1"/>
  <c r="R58" i="7"/>
  <c r="T58" i="7" s="1"/>
  <c r="R36" i="7"/>
  <c r="T36" i="7" s="1"/>
  <c r="R15" i="7"/>
  <c r="T15" i="7" s="1"/>
  <c r="R238" i="7"/>
  <c r="T238" i="7" s="1"/>
  <c r="R195" i="7"/>
  <c r="T195" i="7" s="1"/>
  <c r="R147" i="7"/>
  <c r="T147" i="7" s="1"/>
  <c r="R110" i="7"/>
  <c r="T110" i="7" s="1"/>
  <c r="R88" i="7"/>
  <c r="T88" i="7" s="1"/>
  <c r="R67" i="7"/>
  <c r="T67" i="7" s="1"/>
  <c r="R40" i="7"/>
  <c r="T40" i="7" s="1"/>
  <c r="R19" i="7"/>
  <c r="T19" i="7" s="1"/>
  <c r="R226" i="7"/>
  <c r="T226" i="7" s="1"/>
  <c r="R289" i="7"/>
  <c r="T289" i="7" s="1"/>
  <c r="R273" i="7"/>
  <c r="T273" i="7" s="1"/>
  <c r="R241" i="7"/>
  <c r="T241" i="7" s="1"/>
  <c r="R225" i="7"/>
  <c r="T225" i="7" s="1"/>
  <c r="R204" i="7"/>
  <c r="T204" i="7" s="1"/>
  <c r="R183" i="7"/>
  <c r="T183" i="7" s="1"/>
  <c r="R162" i="7"/>
  <c r="T162" i="7" s="1"/>
  <c r="R140" i="7"/>
  <c r="T140" i="7" s="1"/>
  <c r="R119" i="7"/>
  <c r="T119" i="7" s="1"/>
  <c r="R76" i="7"/>
  <c r="T76" i="7" s="1"/>
  <c r="R55" i="7"/>
  <c r="T55" i="7" s="1"/>
  <c r="R34" i="7"/>
  <c r="T34" i="7" s="1"/>
  <c r="R209" i="7"/>
  <c r="T209" i="7" s="1"/>
  <c r="R193" i="7"/>
  <c r="T193" i="7" s="1"/>
  <c r="R177" i="7"/>
  <c r="T177" i="7" s="1"/>
  <c r="R161" i="7"/>
  <c r="T161" i="7" s="1"/>
  <c r="R145" i="7"/>
  <c r="T145" i="7" s="1"/>
  <c r="R129" i="7"/>
  <c r="T129" i="7" s="1"/>
  <c r="R113" i="7"/>
  <c r="T113" i="7" s="1"/>
  <c r="R97" i="7"/>
  <c r="T97" i="7" s="1"/>
  <c r="R81" i="7"/>
  <c r="T81" i="7" s="1"/>
  <c r="R65" i="7"/>
  <c r="T65" i="7" s="1"/>
  <c r="R49" i="7"/>
  <c r="T49" i="7" s="1"/>
  <c r="R33" i="7"/>
  <c r="T33" i="7" s="1"/>
  <c r="R17" i="7"/>
  <c r="T17" i="7" s="1"/>
  <c r="T139" i="8"/>
  <c r="R6" i="7"/>
  <c r="T6" i="7" s="1"/>
  <c r="R13" i="7"/>
  <c r="T13" i="7" s="1"/>
  <c r="R12" i="7"/>
  <c r="T12" i="7" s="1"/>
  <c r="R9" i="7"/>
  <c r="T9" i="7" s="1"/>
  <c r="R8" i="7"/>
  <c r="T8" i="7" s="1"/>
  <c r="R14" i="7"/>
  <c r="T14" i="7" s="1"/>
  <c r="R7" i="7"/>
  <c r="T7" i="7" s="1"/>
  <c r="R11" i="7"/>
  <c r="T11" i="7" s="1"/>
  <c r="R4" i="7"/>
  <c r="T4" i="7" s="1"/>
  <c r="R10" i="7"/>
  <c r="T10" i="7" s="1"/>
  <c r="R5" i="7"/>
  <c r="T5" i="7" s="1"/>
  <c r="B301" i="4"/>
  <c r="C301" i="4"/>
  <c r="F4" i="19" l="1"/>
  <c r="F5" i="19"/>
  <c r="T140" i="8"/>
  <c r="T5" i="3"/>
  <c r="AO5" i="3" s="1"/>
  <c r="T7" i="3"/>
  <c r="AO7" i="3" s="1"/>
  <c r="E4" i="19" l="1"/>
  <c r="D4" i="19"/>
  <c r="D5" i="19"/>
  <c r="E5" i="19"/>
  <c r="T141" i="8"/>
  <c r="U15" i="2"/>
  <c r="BK15" i="2" s="1"/>
  <c r="U7" i="2"/>
  <c r="BK7" i="2" s="1"/>
  <c r="T142" i="8" l="1"/>
  <c r="U11" i="2"/>
  <c r="BK11" i="2" s="1"/>
  <c r="U3" i="2"/>
  <c r="BK3" i="2" s="1"/>
  <c r="T143" i="8" l="1"/>
  <c r="A11" i="2"/>
  <c r="A63" i="2"/>
  <c r="A51" i="2"/>
  <c r="A35" i="2"/>
  <c r="A39" i="2"/>
  <c r="A59" i="2"/>
  <c r="A43" i="2"/>
  <c r="A27" i="2"/>
  <c r="A55" i="2"/>
  <c r="A47" i="2"/>
  <c r="A31" i="2"/>
  <c r="A23" i="2"/>
  <c r="A19" i="2"/>
  <c r="A15" i="2"/>
  <c r="A3" i="2"/>
  <c r="A7" i="2"/>
  <c r="T144" i="8" l="1"/>
  <c r="B219" i="8"/>
  <c r="B151" i="8"/>
  <c r="C207" i="8"/>
  <c r="D267" i="8"/>
  <c r="D175" i="8"/>
  <c r="C231" i="8"/>
  <c r="C187" i="8"/>
  <c r="E107" i="8"/>
  <c r="I107" i="8" s="1"/>
  <c r="D147" i="8"/>
  <c r="C219" i="8"/>
  <c r="D279" i="8"/>
  <c r="D235" i="8"/>
  <c r="D63" i="8"/>
  <c r="E223" i="8"/>
  <c r="I223" i="8" s="1"/>
  <c r="D191" i="8"/>
  <c r="D67" i="8"/>
  <c r="C203" i="8"/>
  <c r="D263" i="8"/>
  <c r="C91" i="8"/>
  <c r="C299" i="8"/>
  <c r="C191" i="8"/>
  <c r="D187" i="8"/>
  <c r="D79" i="8"/>
  <c r="C279" i="8"/>
  <c r="B99" i="8"/>
  <c r="B115" i="8"/>
  <c r="B203" i="8"/>
  <c r="D15" i="8"/>
  <c r="C195" i="8"/>
  <c r="B255" i="8"/>
  <c r="B135" i="8"/>
  <c r="C119" i="8"/>
  <c r="D247" i="8"/>
  <c r="C199" i="8"/>
  <c r="D75" i="8"/>
  <c r="D259" i="8"/>
  <c r="C79" i="8"/>
  <c r="D87" i="8"/>
  <c r="D287" i="8"/>
  <c r="C287" i="8"/>
  <c r="D163" i="8"/>
  <c r="B195" i="8"/>
  <c r="E299" i="8"/>
  <c r="I299" i="8" s="1"/>
  <c r="B279" i="8"/>
  <c r="C63" i="8"/>
  <c r="E123" i="8"/>
  <c r="I123" i="8" s="1"/>
  <c r="C111" i="8"/>
  <c r="C11" i="8"/>
  <c r="D155" i="8"/>
  <c r="D275" i="8"/>
  <c r="C275" i="8"/>
  <c r="D167" i="8"/>
  <c r="D303" i="8"/>
  <c r="C303" i="8"/>
  <c r="D179" i="8"/>
  <c r="E119" i="8"/>
  <c r="I119" i="8" s="1"/>
  <c r="D135" i="8"/>
  <c r="D271" i="8"/>
  <c r="B143" i="8"/>
  <c r="B91" i="8"/>
  <c r="E163" i="8"/>
  <c r="I163" i="8" s="1"/>
  <c r="E263" i="8"/>
  <c r="I263" i="8" s="1"/>
  <c r="E175" i="8"/>
  <c r="I175" i="8" s="1"/>
  <c r="E191" i="8"/>
  <c r="I191" i="8" s="1"/>
  <c r="B175" i="8"/>
  <c r="B211" i="8"/>
  <c r="E211" i="8"/>
  <c r="I211" i="8" s="1"/>
  <c r="B19" i="8"/>
  <c r="D91" i="8"/>
  <c r="D119" i="8"/>
  <c r="D211" i="8"/>
  <c r="C131" i="8"/>
  <c r="B131" i="8"/>
  <c r="C255" i="8"/>
  <c r="D103" i="8"/>
  <c r="D131" i="8"/>
  <c r="D239" i="8"/>
  <c r="B67" i="8"/>
  <c r="C175" i="8"/>
  <c r="C267" i="8"/>
  <c r="D115" i="8"/>
  <c r="D159" i="8"/>
  <c r="D299" i="8"/>
  <c r="C223" i="8"/>
  <c r="C251" i="8"/>
  <c r="D99" i="8"/>
  <c r="D207" i="8"/>
  <c r="E247" i="8"/>
  <c r="I247" i="8" s="1"/>
  <c r="B79" i="8"/>
  <c r="C103" i="8"/>
  <c r="E159" i="8"/>
  <c r="I159" i="8" s="1"/>
  <c r="B215" i="8"/>
  <c r="E227" i="8"/>
  <c r="I227" i="8" s="1"/>
  <c r="B179" i="8"/>
  <c r="C75" i="8"/>
  <c r="E187" i="8"/>
  <c r="I187" i="8" s="1"/>
  <c r="B263" i="8"/>
  <c r="B227" i="8"/>
  <c r="E203" i="8"/>
  <c r="I203" i="8" s="1"/>
  <c r="B287" i="8"/>
  <c r="C51" i="8"/>
  <c r="D51" i="8"/>
  <c r="D219" i="8"/>
  <c r="C143" i="8"/>
  <c r="C235" i="8"/>
  <c r="C263" i="8"/>
  <c r="D127" i="8"/>
  <c r="D203" i="8"/>
  <c r="D231" i="8"/>
  <c r="C155" i="8"/>
  <c r="C247" i="8"/>
  <c r="C259" i="8"/>
  <c r="D123" i="8"/>
  <c r="D215" i="8"/>
  <c r="D243" i="8"/>
  <c r="C167" i="8"/>
  <c r="C243" i="8"/>
  <c r="D107" i="8"/>
  <c r="D199" i="8"/>
  <c r="D291" i="8"/>
  <c r="C151" i="8"/>
  <c r="C211" i="8"/>
  <c r="B271" i="8"/>
  <c r="E235" i="8"/>
  <c r="I235" i="8" s="1"/>
  <c r="B155" i="8"/>
  <c r="E287" i="8"/>
  <c r="I287" i="8" s="1"/>
  <c r="E99" i="8"/>
  <c r="I99" i="8" s="1"/>
  <c r="C127" i="8"/>
  <c r="E135" i="8"/>
  <c r="I135" i="8" s="1"/>
  <c r="B63" i="8"/>
  <c r="B75" i="8"/>
  <c r="E115" i="8"/>
  <c r="I115" i="8" s="1"/>
  <c r="E279" i="8"/>
  <c r="I279" i="8" s="1"/>
  <c r="E195" i="8"/>
  <c r="I195" i="8" s="1"/>
  <c r="E271" i="8"/>
  <c r="I271" i="8" s="1"/>
  <c r="C31" i="8"/>
  <c r="E7" i="8"/>
  <c r="I7" i="8" s="1"/>
  <c r="B187" i="8"/>
  <c r="B183" i="8"/>
  <c r="C227" i="8"/>
  <c r="E167" i="8"/>
  <c r="E91" i="8"/>
  <c r="I91" i="8" s="1"/>
  <c r="B107" i="8"/>
  <c r="B167" i="8"/>
  <c r="B55" i="8"/>
  <c r="B35" i="8"/>
  <c r="C3" i="8"/>
  <c r="C19" i="8"/>
  <c r="D23" i="8"/>
  <c r="E51" i="8"/>
  <c r="I51" i="8" s="1"/>
  <c r="D283" i="8"/>
  <c r="C271" i="8"/>
  <c r="D183" i="8"/>
  <c r="C171" i="8"/>
  <c r="D83" i="8"/>
  <c r="D255" i="8"/>
  <c r="C147" i="8"/>
  <c r="D139" i="8"/>
  <c r="D295" i="8"/>
  <c r="C283" i="8"/>
  <c r="D195" i="8"/>
  <c r="C183" i="8"/>
  <c r="D95" i="8"/>
  <c r="D251" i="8"/>
  <c r="C239" i="8"/>
  <c r="D151" i="8"/>
  <c r="C135" i="8"/>
  <c r="C295" i="8"/>
  <c r="D223" i="8"/>
  <c r="B259" i="8"/>
  <c r="D171" i="8"/>
  <c r="C159" i="8"/>
  <c r="D71" i="8"/>
  <c r="D227" i="8"/>
  <c r="C215" i="8"/>
  <c r="D143" i="8"/>
  <c r="E183" i="8"/>
  <c r="B207" i="8"/>
  <c r="E171" i="8"/>
  <c r="I171" i="8" s="1"/>
  <c r="B283" i="8"/>
  <c r="E95" i="8"/>
  <c r="N95" i="8" s="1"/>
  <c r="C99" i="8"/>
  <c r="B87" i="8"/>
  <c r="E291" i="8"/>
  <c r="I291" i="8" s="1"/>
  <c r="B243" i="8"/>
  <c r="E199" i="8"/>
  <c r="I199" i="8" s="1"/>
  <c r="B191" i="8"/>
  <c r="C87" i="8"/>
  <c r="E303" i="8"/>
  <c r="E243" i="8"/>
  <c r="I243" i="8" s="1"/>
  <c r="E151" i="8"/>
  <c r="I151" i="8" s="1"/>
  <c r="E75" i="8"/>
  <c r="I75" i="8" s="1"/>
  <c r="E63" i="8"/>
  <c r="P63" i="8" s="1"/>
  <c r="E67" i="8"/>
  <c r="I67" i="8" s="1"/>
  <c r="C95" i="8"/>
  <c r="E295" i="8"/>
  <c r="I295" i="8" s="1"/>
  <c r="E219" i="8"/>
  <c r="E143" i="8"/>
  <c r="I143" i="8" s="1"/>
  <c r="E83" i="8"/>
  <c r="I83" i="8" s="1"/>
  <c r="C27" i="8"/>
  <c r="B39" i="8"/>
  <c r="C47" i="8"/>
  <c r="B11" i="8"/>
  <c r="E47" i="8"/>
  <c r="I47" i="8" s="1"/>
  <c r="B303" i="8"/>
  <c r="C71" i="8"/>
  <c r="C67" i="8"/>
  <c r="D111" i="8"/>
  <c r="B83" i="8"/>
  <c r="B159" i="8"/>
  <c r="B235" i="8"/>
  <c r="B295" i="8"/>
  <c r="C39" i="8"/>
  <c r="C43" i="8"/>
  <c r="C15" i="8"/>
  <c r="C7" i="8"/>
  <c r="D55" i="8"/>
  <c r="D19" i="8"/>
  <c r="E71" i="8"/>
  <c r="I71" i="8" s="1"/>
  <c r="C139" i="8"/>
  <c r="B127" i="8"/>
  <c r="E251" i="8"/>
  <c r="R251" i="8" s="1"/>
  <c r="B139" i="8"/>
  <c r="E239" i="8"/>
  <c r="I239" i="8" s="1"/>
  <c r="B199" i="8"/>
  <c r="E179" i="8"/>
  <c r="B291" i="8"/>
  <c r="E87" i="8"/>
  <c r="I87" i="8" s="1"/>
  <c r="C123" i="8"/>
  <c r="B111" i="8"/>
  <c r="E267" i="8"/>
  <c r="I267" i="8" s="1"/>
  <c r="B123" i="8"/>
  <c r="E255" i="8"/>
  <c r="B119" i="8"/>
  <c r="E259" i="8"/>
  <c r="I259" i="8" s="1"/>
  <c r="C163" i="8"/>
  <c r="B147" i="8"/>
  <c r="E231" i="8"/>
  <c r="B223" i="8"/>
  <c r="E155" i="8"/>
  <c r="I155" i="8" s="1"/>
  <c r="B299" i="8"/>
  <c r="E79" i="8"/>
  <c r="I79" i="8" s="1"/>
  <c r="C115" i="8"/>
  <c r="B103" i="8"/>
  <c r="E275" i="8"/>
  <c r="L275" i="8" s="1"/>
  <c r="B27" i="8"/>
  <c r="B43" i="8"/>
  <c r="C35" i="8"/>
  <c r="B15" i="8"/>
  <c r="B47" i="8"/>
  <c r="B7" i="8"/>
  <c r="D39" i="8"/>
  <c r="D7" i="8"/>
  <c r="E35" i="8"/>
  <c r="J35" i="8" s="1"/>
  <c r="B3" i="8"/>
  <c r="B267" i="8"/>
  <c r="E111" i="8"/>
  <c r="K111" i="8" s="1"/>
  <c r="C83" i="8"/>
  <c r="B71" i="8"/>
  <c r="C179" i="8"/>
  <c r="B163" i="8"/>
  <c r="E215" i="8"/>
  <c r="L215" i="8" s="1"/>
  <c r="B239" i="8"/>
  <c r="E139" i="8"/>
  <c r="I139" i="8" s="1"/>
  <c r="B251" i="8"/>
  <c r="E127" i="8"/>
  <c r="I127" i="8" s="1"/>
  <c r="B247" i="8"/>
  <c r="E131" i="8"/>
  <c r="I131" i="8" s="1"/>
  <c r="C291" i="8"/>
  <c r="B275" i="8"/>
  <c r="E103" i="8"/>
  <c r="I103" i="8" s="1"/>
  <c r="C107" i="8"/>
  <c r="B95" i="8"/>
  <c r="E283" i="8"/>
  <c r="J283" i="8" s="1"/>
  <c r="B171" i="8"/>
  <c r="E207" i="8"/>
  <c r="I207" i="8" s="1"/>
  <c r="B231" i="8"/>
  <c r="E147" i="8"/>
  <c r="Q147" i="8" s="1"/>
  <c r="C59" i="8"/>
  <c r="B31" i="8"/>
  <c r="C23" i="8"/>
  <c r="B59" i="8"/>
  <c r="B23" i="8"/>
  <c r="B51" i="8"/>
  <c r="C55" i="8"/>
  <c r="D3" i="8"/>
  <c r="E31" i="8"/>
  <c r="I31" i="8" s="1"/>
  <c r="D35" i="8"/>
  <c r="E290" i="8"/>
  <c r="E304" i="8"/>
  <c r="H304" i="8" s="1"/>
  <c r="E281" i="8"/>
  <c r="N281" i="8" s="1"/>
  <c r="E262" i="8"/>
  <c r="K262" i="8" s="1"/>
  <c r="E240" i="8"/>
  <c r="E217" i="8"/>
  <c r="E198" i="8"/>
  <c r="S198" i="8" s="1"/>
  <c r="E176" i="8"/>
  <c r="E153" i="8"/>
  <c r="O153" i="8" s="1"/>
  <c r="E134" i="8"/>
  <c r="E112" i="8"/>
  <c r="E89" i="8"/>
  <c r="S89" i="8" s="1"/>
  <c r="E70" i="8"/>
  <c r="E48" i="8"/>
  <c r="H48" i="8" s="1"/>
  <c r="E274" i="8"/>
  <c r="N274" i="8" s="1"/>
  <c r="E220" i="8"/>
  <c r="H220" i="8" s="1"/>
  <c r="E156" i="8"/>
  <c r="H156" i="8" s="1"/>
  <c r="E98" i="8"/>
  <c r="E298" i="8"/>
  <c r="R298" i="8" s="1"/>
  <c r="E276" i="8"/>
  <c r="H276" i="8" s="1"/>
  <c r="E253" i="8"/>
  <c r="O253" i="8" s="1"/>
  <c r="E234" i="8"/>
  <c r="E212" i="8"/>
  <c r="E189" i="8"/>
  <c r="J189" i="8" s="1"/>
  <c r="E170" i="8"/>
  <c r="E148" i="8"/>
  <c r="H148" i="8" s="1"/>
  <c r="E125" i="8"/>
  <c r="M125" i="8" s="1"/>
  <c r="E106" i="8"/>
  <c r="E84" i="8"/>
  <c r="E61" i="8"/>
  <c r="F61" i="8" s="1"/>
  <c r="E277" i="8"/>
  <c r="J277" i="8" s="1"/>
  <c r="E210" i="8"/>
  <c r="K210" i="8" s="1"/>
  <c r="E140" i="8"/>
  <c r="E69" i="8"/>
  <c r="E296" i="8"/>
  <c r="E273" i="8"/>
  <c r="S273" i="8" s="1"/>
  <c r="E254" i="8"/>
  <c r="E232" i="8"/>
  <c r="H232" i="8" s="1"/>
  <c r="E209" i="8"/>
  <c r="F209" i="8" s="1"/>
  <c r="E190" i="8"/>
  <c r="E168" i="8"/>
  <c r="E145" i="8"/>
  <c r="E126" i="8"/>
  <c r="L126" i="8" s="1"/>
  <c r="E104" i="8"/>
  <c r="H104" i="8" s="1"/>
  <c r="E81" i="8"/>
  <c r="K81" i="8" s="1"/>
  <c r="E62" i="8"/>
  <c r="E284" i="8"/>
  <c r="E213" i="8"/>
  <c r="L213" i="8" s="1"/>
  <c r="E149" i="8"/>
  <c r="K149" i="8" s="1"/>
  <c r="E297" i="8"/>
  <c r="F297" i="8" s="1"/>
  <c r="E278" i="8"/>
  <c r="N278" i="8" s="1"/>
  <c r="E256" i="8"/>
  <c r="H256" i="8" s="1"/>
  <c r="E233" i="8"/>
  <c r="J233" i="8" s="1"/>
  <c r="E214" i="8"/>
  <c r="N214" i="8" s="1"/>
  <c r="E192" i="8"/>
  <c r="E169" i="8"/>
  <c r="F169" i="8" s="1"/>
  <c r="E150" i="8"/>
  <c r="E128" i="8"/>
  <c r="E105" i="8"/>
  <c r="O105" i="8" s="1"/>
  <c r="E86" i="8"/>
  <c r="Q86" i="8" s="1"/>
  <c r="E64" i="8"/>
  <c r="E52" i="8"/>
  <c r="E258" i="8"/>
  <c r="M258" i="8" s="1"/>
  <c r="E204" i="8"/>
  <c r="H204" i="8" s="1"/>
  <c r="E133" i="8"/>
  <c r="O133" i="8" s="1"/>
  <c r="E76" i="8"/>
  <c r="E292" i="8"/>
  <c r="E269" i="8"/>
  <c r="M269" i="8" s="1"/>
  <c r="E250" i="8"/>
  <c r="O250" i="8" s="1"/>
  <c r="E228" i="8"/>
  <c r="H228" i="8" s="1"/>
  <c r="E205" i="8"/>
  <c r="E186" i="8"/>
  <c r="E164" i="8"/>
  <c r="F164" i="8" s="1"/>
  <c r="E141" i="8"/>
  <c r="E122" i="8"/>
  <c r="E100" i="8"/>
  <c r="E77" i="8"/>
  <c r="N77" i="8" s="1"/>
  <c r="E58" i="8"/>
  <c r="E261" i="8"/>
  <c r="S261" i="8" s="1"/>
  <c r="E194" i="8"/>
  <c r="P194" i="8" s="1"/>
  <c r="E124" i="8"/>
  <c r="E50" i="8"/>
  <c r="S50" i="8" s="1"/>
  <c r="E289" i="8"/>
  <c r="K289" i="8" s="1"/>
  <c r="E270" i="8"/>
  <c r="R270" i="8" s="1"/>
  <c r="E248" i="8"/>
  <c r="E225" i="8"/>
  <c r="E206" i="8"/>
  <c r="S206" i="8" s="1"/>
  <c r="E184" i="8"/>
  <c r="H184" i="8" s="1"/>
  <c r="E161" i="8"/>
  <c r="Q161" i="8" s="1"/>
  <c r="E142" i="8"/>
  <c r="L142" i="8" s="1"/>
  <c r="E120" i="8"/>
  <c r="E97" i="8"/>
  <c r="E78" i="8"/>
  <c r="L78" i="8" s="1"/>
  <c r="E56" i="8"/>
  <c r="H56" i="8" s="1"/>
  <c r="E268" i="8"/>
  <c r="E85" i="8"/>
  <c r="E294" i="8"/>
  <c r="E272" i="8"/>
  <c r="E249" i="8"/>
  <c r="R249" i="8" s="1"/>
  <c r="E230" i="8"/>
  <c r="L230" i="8" s="1"/>
  <c r="E208" i="8"/>
  <c r="H208" i="8" s="1"/>
  <c r="E185" i="8"/>
  <c r="R185" i="8" s="1"/>
  <c r="E166" i="8"/>
  <c r="R166" i="8" s="1"/>
  <c r="E144" i="8"/>
  <c r="E121" i="8"/>
  <c r="Q121" i="8" s="1"/>
  <c r="E102" i="8"/>
  <c r="Q102" i="8" s="1"/>
  <c r="E80" i="8"/>
  <c r="E57" i="8"/>
  <c r="J57" i="8" s="1"/>
  <c r="E49" i="8"/>
  <c r="E245" i="8"/>
  <c r="F245" i="8" s="1"/>
  <c r="E188" i="8"/>
  <c r="E130" i="8"/>
  <c r="E53" i="8"/>
  <c r="E285" i="8"/>
  <c r="F285" i="8" s="1"/>
  <c r="E266" i="8"/>
  <c r="S266" i="8" s="1"/>
  <c r="E244" i="8"/>
  <c r="E221" i="8"/>
  <c r="L221" i="8" s="1"/>
  <c r="E202" i="8"/>
  <c r="E180" i="8"/>
  <c r="E157" i="8"/>
  <c r="S157" i="8" s="1"/>
  <c r="E138" i="8"/>
  <c r="L138" i="8" s="1"/>
  <c r="E116" i="8"/>
  <c r="E93" i="8"/>
  <c r="Q93" i="8" s="1"/>
  <c r="E74" i="8"/>
  <c r="P74" i="8" s="1"/>
  <c r="E45" i="8"/>
  <c r="E242" i="8"/>
  <c r="S242" i="8" s="1"/>
  <c r="E178" i="8"/>
  <c r="P178" i="8" s="1"/>
  <c r="E108" i="8"/>
  <c r="E305" i="8"/>
  <c r="E286" i="8"/>
  <c r="K286" i="8" s="1"/>
  <c r="E264" i="8"/>
  <c r="E241" i="8"/>
  <c r="F241" i="8" s="1"/>
  <c r="E222" i="8"/>
  <c r="Q222" i="8" s="1"/>
  <c r="E200" i="8"/>
  <c r="H200" i="8" s="1"/>
  <c r="E177" i="8"/>
  <c r="F177" i="8" s="1"/>
  <c r="E158" i="8"/>
  <c r="M158" i="8" s="1"/>
  <c r="E136" i="8"/>
  <c r="E113" i="8"/>
  <c r="P113" i="8" s="1"/>
  <c r="E94" i="8"/>
  <c r="M94" i="8" s="1"/>
  <c r="E72" i="8"/>
  <c r="E46" i="8"/>
  <c r="H46" i="8" s="1"/>
  <c r="E252" i="8"/>
  <c r="E181" i="8"/>
  <c r="K181" i="8" s="1"/>
  <c r="E101" i="8"/>
  <c r="F101" i="8" s="1"/>
  <c r="E41" i="8"/>
  <c r="R41" i="8" s="1"/>
  <c r="E21" i="8"/>
  <c r="R21" i="8" s="1"/>
  <c r="E42" i="8"/>
  <c r="H42" i="8" s="1"/>
  <c r="E20" i="8"/>
  <c r="H20" i="8" s="1"/>
  <c r="E40" i="8"/>
  <c r="E18" i="8"/>
  <c r="R18" i="8" s="1"/>
  <c r="E37" i="8"/>
  <c r="R37" i="8" s="1"/>
  <c r="E17" i="8"/>
  <c r="E117" i="8"/>
  <c r="E24" i="8"/>
  <c r="H24" i="8" s="1"/>
  <c r="E22" i="8"/>
  <c r="M22" i="8" s="1"/>
  <c r="E60" i="8"/>
  <c r="E288" i="8"/>
  <c r="E265" i="8"/>
  <c r="J265" i="8" s="1"/>
  <c r="E246" i="8"/>
  <c r="K246" i="8" s="1"/>
  <c r="E224" i="8"/>
  <c r="E201" i="8"/>
  <c r="F201" i="8" s="1"/>
  <c r="E182" i="8"/>
  <c r="F182" i="8" s="1"/>
  <c r="E160" i="8"/>
  <c r="E137" i="8"/>
  <c r="M137" i="8" s="1"/>
  <c r="E118" i="8"/>
  <c r="E96" i="8"/>
  <c r="H96" i="8" s="1"/>
  <c r="E73" i="8"/>
  <c r="J73" i="8" s="1"/>
  <c r="E54" i="8"/>
  <c r="E293" i="8"/>
  <c r="K293" i="8" s="1"/>
  <c r="E236" i="8"/>
  <c r="E172" i="8"/>
  <c r="E114" i="8"/>
  <c r="E301" i="8"/>
  <c r="P301" i="8" s="1"/>
  <c r="E282" i="8"/>
  <c r="M282" i="8" s="1"/>
  <c r="E260" i="8"/>
  <c r="E237" i="8"/>
  <c r="E218" i="8"/>
  <c r="E196" i="8"/>
  <c r="H196" i="8" s="1"/>
  <c r="E173" i="8"/>
  <c r="J173" i="8" s="1"/>
  <c r="E154" i="8"/>
  <c r="E132" i="8"/>
  <c r="E109" i="8"/>
  <c r="K109" i="8" s="1"/>
  <c r="E90" i="8"/>
  <c r="P90" i="8" s="1"/>
  <c r="E68" i="8"/>
  <c r="E300" i="8"/>
  <c r="E226" i="8"/>
  <c r="R226" i="8" s="1"/>
  <c r="E162" i="8"/>
  <c r="S162" i="8" s="1"/>
  <c r="E92" i="8"/>
  <c r="E302" i="8"/>
  <c r="P302" i="8" s="1"/>
  <c r="E280" i="8"/>
  <c r="H280" i="8" s="1"/>
  <c r="E257" i="8"/>
  <c r="K257" i="8" s="1"/>
  <c r="E238" i="8"/>
  <c r="R238" i="8" s="1"/>
  <c r="E216" i="8"/>
  <c r="H216" i="8" s="1"/>
  <c r="E193" i="8"/>
  <c r="E174" i="8"/>
  <c r="P174" i="8" s="1"/>
  <c r="E152" i="8"/>
  <c r="H152" i="8" s="1"/>
  <c r="E129" i="8"/>
  <c r="F129" i="8" s="1"/>
  <c r="E110" i="8"/>
  <c r="E88" i="8"/>
  <c r="E65" i="8"/>
  <c r="Q65" i="8" s="1"/>
  <c r="E306" i="8"/>
  <c r="J306" i="8" s="1"/>
  <c r="E229" i="8"/>
  <c r="K229" i="8" s="1"/>
  <c r="E165" i="8"/>
  <c r="N165" i="8" s="1"/>
  <c r="E82" i="8"/>
  <c r="E38" i="8"/>
  <c r="E16" i="8"/>
  <c r="E36" i="8"/>
  <c r="E14" i="8"/>
  <c r="E33" i="8"/>
  <c r="N33" i="8" s="1"/>
  <c r="E13" i="8"/>
  <c r="O13" i="8" s="1"/>
  <c r="E34" i="8"/>
  <c r="J34" i="8" s="1"/>
  <c r="E12" i="8"/>
  <c r="E146" i="8"/>
  <c r="R146" i="8" s="1"/>
  <c r="E66" i="8"/>
  <c r="S66" i="8" s="1"/>
  <c r="E32" i="8"/>
  <c r="H32" i="8" s="1"/>
  <c r="E11" i="8"/>
  <c r="I11" i="8" s="1"/>
  <c r="E29" i="8"/>
  <c r="Q29" i="8" s="1"/>
  <c r="E10" i="8"/>
  <c r="P10" i="8" s="1"/>
  <c r="E30" i="8"/>
  <c r="R30" i="8" s="1"/>
  <c r="E9" i="8"/>
  <c r="E28" i="8"/>
  <c r="H28" i="8" s="1"/>
  <c r="E8" i="8"/>
  <c r="H8" i="8" s="1"/>
  <c r="E197" i="8"/>
  <c r="E44" i="8"/>
  <c r="H44" i="8" s="1"/>
  <c r="E25" i="8"/>
  <c r="P25" i="8" s="1"/>
  <c r="E6" i="8"/>
  <c r="E26" i="8"/>
  <c r="P26" i="8" s="1"/>
  <c r="E5" i="8"/>
  <c r="E3" i="8"/>
  <c r="L3" i="8" s="1"/>
  <c r="E4" i="8"/>
  <c r="H4" i="8" s="1"/>
  <c r="D11" i="8"/>
  <c r="D47" i="8"/>
  <c r="D31" i="8"/>
  <c r="E39" i="8"/>
  <c r="I39" i="8" s="1"/>
  <c r="E55" i="8"/>
  <c r="I55" i="8" s="1"/>
  <c r="E15" i="8"/>
  <c r="I15" i="8" s="1"/>
  <c r="D59" i="8"/>
  <c r="E19" i="8"/>
  <c r="I19" i="8" s="1"/>
  <c r="E23" i="8"/>
  <c r="I23" i="8" s="1"/>
  <c r="E59" i="8"/>
  <c r="I59" i="8" s="1"/>
  <c r="D27" i="8"/>
  <c r="E43" i="8"/>
  <c r="I43" i="8" s="1"/>
  <c r="D43" i="8"/>
  <c r="E27" i="8"/>
  <c r="I27" i="8" s="1"/>
  <c r="F163" i="8"/>
  <c r="N143" i="8"/>
  <c r="O7" i="8"/>
  <c r="P227" i="8"/>
  <c r="J135" i="8"/>
  <c r="L279" i="8"/>
  <c r="J253" i="8"/>
  <c r="O91" i="8"/>
  <c r="I4" i="19" l="1"/>
  <c r="I8" i="19"/>
  <c r="I12" i="19"/>
  <c r="I16" i="19"/>
  <c r="I20" i="19"/>
  <c r="I24" i="19"/>
  <c r="I28" i="19"/>
  <c r="I25" i="19"/>
  <c r="I6" i="19"/>
  <c r="I14" i="19"/>
  <c r="I18" i="19"/>
  <c r="I26" i="19"/>
  <c r="I7" i="19"/>
  <c r="I11" i="19"/>
  <c r="I15" i="19"/>
  <c r="I19" i="19"/>
  <c r="I23" i="19"/>
  <c r="I27" i="19"/>
  <c r="I5" i="19"/>
  <c r="I9" i="19"/>
  <c r="I13" i="19"/>
  <c r="I17" i="19"/>
  <c r="I21" i="19"/>
  <c r="I10" i="19"/>
  <c r="I22" i="19"/>
  <c r="S14" i="8"/>
  <c r="N14" i="8"/>
  <c r="Y43" i="8"/>
  <c r="Y45" i="8"/>
  <c r="Y46" i="8"/>
  <c r="Y44" i="8"/>
  <c r="Y3" i="8"/>
  <c r="Y4" i="8"/>
  <c r="Y5" i="8"/>
  <c r="Y6" i="8"/>
  <c r="Z85" i="8"/>
  <c r="Z84" i="8"/>
  <c r="Z83" i="8"/>
  <c r="Z86" i="8"/>
  <c r="Y19" i="8"/>
  <c r="Y20" i="8"/>
  <c r="Y21" i="8"/>
  <c r="Y22" i="8"/>
  <c r="Z44" i="8"/>
  <c r="Z45" i="8"/>
  <c r="Z46" i="8"/>
  <c r="Z43" i="8"/>
  <c r="Z73" i="8"/>
  <c r="Z71" i="8"/>
  <c r="Z74" i="8"/>
  <c r="Z72" i="8"/>
  <c r="Z48" i="8"/>
  <c r="Z49" i="8"/>
  <c r="Z50" i="8"/>
  <c r="Z47" i="8"/>
  <c r="Z101" i="8"/>
  <c r="Z100" i="8"/>
  <c r="Z102" i="8"/>
  <c r="Z99" i="8"/>
  <c r="Y227" i="8"/>
  <c r="Y229" i="8"/>
  <c r="Y230" i="8"/>
  <c r="Y228" i="8"/>
  <c r="Y153" i="8"/>
  <c r="Y152" i="8"/>
  <c r="Y154" i="8"/>
  <c r="Y151" i="8"/>
  <c r="Z185" i="8"/>
  <c r="Z183" i="8"/>
  <c r="Z184" i="8"/>
  <c r="Z186" i="8"/>
  <c r="Y141" i="8"/>
  <c r="Y139" i="8"/>
  <c r="Y140" i="8"/>
  <c r="Y142" i="8"/>
  <c r="Z173" i="8"/>
  <c r="Z174" i="8"/>
  <c r="Z171" i="8"/>
  <c r="Z172" i="8"/>
  <c r="Z213" i="8"/>
  <c r="Z212" i="8"/>
  <c r="Z214" i="8"/>
  <c r="Z211" i="8"/>
  <c r="Y109" i="8"/>
  <c r="Y107" i="8"/>
  <c r="Y108" i="8"/>
  <c r="Y110" i="8"/>
  <c r="Y215" i="8"/>
  <c r="Y217" i="8"/>
  <c r="Y216" i="8"/>
  <c r="Y218" i="8"/>
  <c r="Z157" i="8"/>
  <c r="Z158" i="8"/>
  <c r="Z155" i="8"/>
  <c r="Z156" i="8"/>
  <c r="Z265" i="8"/>
  <c r="Z263" i="8"/>
  <c r="Z264" i="8"/>
  <c r="Z266" i="8"/>
  <c r="Y51" i="8"/>
  <c r="Y52" i="8"/>
  <c r="Y53" i="8"/>
  <c r="Y54" i="8"/>
  <c r="Z105" i="8"/>
  <c r="Z103" i="8"/>
  <c r="Z106" i="8"/>
  <c r="Z104" i="8"/>
  <c r="Y101" i="8"/>
  <c r="Y100" i="8"/>
  <c r="Y102" i="8"/>
  <c r="Y99" i="8"/>
  <c r="Y161" i="8"/>
  <c r="Y162" i="8"/>
  <c r="Y159" i="8"/>
  <c r="Y160" i="8"/>
  <c r="Z257" i="8"/>
  <c r="Z256" i="8"/>
  <c r="Z258" i="8"/>
  <c r="Z255" i="8"/>
  <c r="Y121" i="8"/>
  <c r="Y120" i="8"/>
  <c r="Y122" i="8"/>
  <c r="Y119" i="8"/>
  <c r="Y271" i="8"/>
  <c r="Y273" i="8"/>
  <c r="Y272" i="8"/>
  <c r="Y274" i="8"/>
  <c r="Z305" i="8"/>
  <c r="Z304" i="8"/>
  <c r="Z306" i="8"/>
  <c r="Z303" i="8"/>
  <c r="Y275" i="8"/>
  <c r="Y277" i="8"/>
  <c r="Y278" i="8"/>
  <c r="Y276" i="8"/>
  <c r="Y89" i="8"/>
  <c r="Y88" i="8"/>
  <c r="Y90" i="8"/>
  <c r="Y87" i="8"/>
  <c r="Z201" i="8"/>
  <c r="Z199" i="8"/>
  <c r="Z200" i="8"/>
  <c r="Z202" i="8"/>
  <c r="Y187" i="8"/>
  <c r="Y189" i="8"/>
  <c r="Y190" i="8"/>
  <c r="Y188" i="8"/>
  <c r="Y263" i="8"/>
  <c r="Y265" i="8"/>
  <c r="Y264" i="8"/>
  <c r="Y266" i="8"/>
  <c r="Z221" i="8"/>
  <c r="Z222" i="8"/>
  <c r="Z219" i="8"/>
  <c r="Z220" i="8"/>
  <c r="Z233" i="8"/>
  <c r="Z231" i="8"/>
  <c r="Z232" i="8"/>
  <c r="Z234" i="8"/>
  <c r="Y11" i="8"/>
  <c r="Y13" i="8"/>
  <c r="Y14" i="8"/>
  <c r="Y12" i="8"/>
  <c r="Y27" i="8"/>
  <c r="Y30" i="8"/>
  <c r="Y29" i="8"/>
  <c r="Y28" i="8"/>
  <c r="Y59" i="8"/>
  <c r="Y62" i="8"/>
  <c r="Y61" i="8"/>
  <c r="Y60" i="8"/>
  <c r="Y31" i="8"/>
  <c r="Y33" i="8"/>
  <c r="Y34" i="8"/>
  <c r="Y32" i="8"/>
  <c r="Q53" i="8"/>
  <c r="S53" i="8"/>
  <c r="Z56" i="8"/>
  <c r="Z58" i="8"/>
  <c r="Z55" i="8"/>
  <c r="Z57" i="8"/>
  <c r="Z24" i="8"/>
  <c r="Z26" i="8"/>
  <c r="Z23" i="8"/>
  <c r="Z25" i="8"/>
  <c r="Z293" i="8"/>
  <c r="Z292" i="8"/>
  <c r="Z294" i="8"/>
  <c r="Z291" i="8"/>
  <c r="Y7" i="8"/>
  <c r="Y9" i="8"/>
  <c r="Y10" i="8"/>
  <c r="Y8" i="8"/>
  <c r="Z125" i="8"/>
  <c r="Z126" i="8"/>
  <c r="Z123" i="8"/>
  <c r="Z124" i="8"/>
  <c r="Y55" i="8"/>
  <c r="Y56" i="8"/>
  <c r="Y57" i="8"/>
  <c r="Y58" i="8"/>
  <c r="Z40" i="8"/>
  <c r="Z42" i="8"/>
  <c r="Z39" i="8"/>
  <c r="Z41" i="8"/>
  <c r="Y73" i="8"/>
  <c r="Y72" i="8"/>
  <c r="Y74" i="8"/>
  <c r="Y71" i="8"/>
  <c r="Y223" i="8"/>
  <c r="Y225" i="8"/>
  <c r="Y224" i="8"/>
  <c r="Y226" i="8"/>
  <c r="Z241" i="8"/>
  <c r="Z240" i="8"/>
  <c r="Z242" i="8"/>
  <c r="Z239" i="8"/>
  <c r="Y195" i="8"/>
  <c r="Y197" i="8"/>
  <c r="Y198" i="8"/>
  <c r="Y196" i="8"/>
  <c r="Z149" i="8"/>
  <c r="Z148" i="8"/>
  <c r="Z147" i="8"/>
  <c r="Z150" i="8"/>
  <c r="Y183" i="8"/>
  <c r="Y185" i="8"/>
  <c r="Y184" i="8"/>
  <c r="Y186" i="8"/>
  <c r="Y23" i="8"/>
  <c r="Y24" i="8"/>
  <c r="Y25" i="8"/>
  <c r="Y26" i="8"/>
  <c r="Z153" i="8"/>
  <c r="Z151" i="8"/>
  <c r="Z152" i="8"/>
  <c r="Z154" i="8"/>
  <c r="Z245" i="8"/>
  <c r="Z244" i="8"/>
  <c r="Z246" i="8"/>
  <c r="Z243" i="8"/>
  <c r="Y125" i="8"/>
  <c r="Y123" i="8"/>
  <c r="Y124" i="8"/>
  <c r="Y126" i="8"/>
  <c r="Y231" i="8"/>
  <c r="Y233" i="8"/>
  <c r="Y232" i="8"/>
  <c r="Y234" i="8"/>
  <c r="Z237" i="8"/>
  <c r="Z238" i="8"/>
  <c r="Z235" i="8"/>
  <c r="Z236" i="8"/>
  <c r="Z52" i="8"/>
  <c r="Z51" i="8"/>
  <c r="Z54" i="8"/>
  <c r="Z53" i="8"/>
  <c r="Z253" i="8"/>
  <c r="Z254" i="8"/>
  <c r="Z251" i="8"/>
  <c r="Z252" i="8"/>
  <c r="Y117" i="8"/>
  <c r="Y116" i="8"/>
  <c r="Y118" i="8"/>
  <c r="Y115" i="8"/>
  <c r="Y239" i="8"/>
  <c r="Y241" i="8"/>
  <c r="Y240" i="8"/>
  <c r="Y242" i="8"/>
  <c r="Y93" i="8"/>
  <c r="Y91" i="8"/>
  <c r="Y92" i="8"/>
  <c r="Y94" i="8"/>
  <c r="Y137" i="8"/>
  <c r="Y136" i="8"/>
  <c r="Y138" i="8"/>
  <c r="Y135" i="8"/>
  <c r="Y303" i="8"/>
  <c r="Y305" i="8"/>
  <c r="Y304" i="8"/>
  <c r="Y306" i="8"/>
  <c r="Y157" i="8"/>
  <c r="Y155" i="8"/>
  <c r="Y156" i="8"/>
  <c r="Y158" i="8"/>
  <c r="Z64" i="8"/>
  <c r="Z65" i="8"/>
  <c r="Z63" i="8"/>
  <c r="Z66" i="8"/>
  <c r="Y165" i="8"/>
  <c r="Y164" i="8"/>
  <c r="Y166" i="8"/>
  <c r="Y163" i="8"/>
  <c r="Z81" i="8"/>
  <c r="Z80" i="8"/>
  <c r="Z82" i="8"/>
  <c r="Z79" i="8"/>
  <c r="Y247" i="8"/>
  <c r="Y249" i="8"/>
  <c r="Y248" i="8"/>
  <c r="Y250" i="8"/>
  <c r="Z197" i="8"/>
  <c r="Z196" i="8"/>
  <c r="Z198" i="8"/>
  <c r="Z195" i="8"/>
  <c r="Z193" i="8"/>
  <c r="Z192" i="8"/>
  <c r="Z194" i="8"/>
  <c r="Z191" i="8"/>
  <c r="Z205" i="8"/>
  <c r="Z206" i="8"/>
  <c r="Z203" i="8"/>
  <c r="Z204" i="8"/>
  <c r="Y64" i="8"/>
  <c r="Y63" i="8"/>
  <c r="Y65" i="8"/>
  <c r="Y66" i="8"/>
  <c r="Y149" i="8"/>
  <c r="Y148" i="8"/>
  <c r="Y150" i="8"/>
  <c r="Y147" i="8"/>
  <c r="Y175" i="8"/>
  <c r="Y177" i="8"/>
  <c r="Y176" i="8"/>
  <c r="Y178" i="8"/>
  <c r="Y47" i="8"/>
  <c r="Y49" i="8"/>
  <c r="Y50" i="8"/>
  <c r="Y48" i="8"/>
  <c r="Y35" i="8"/>
  <c r="Y36" i="8"/>
  <c r="Y37" i="8"/>
  <c r="Y38" i="8"/>
  <c r="Z109" i="8"/>
  <c r="Z110" i="8"/>
  <c r="Z107" i="8"/>
  <c r="Z108" i="8"/>
  <c r="Z181" i="8"/>
  <c r="Z180" i="8"/>
  <c r="Z182" i="8"/>
  <c r="Z179" i="8"/>
  <c r="Y39" i="8"/>
  <c r="Y40" i="8"/>
  <c r="Y42" i="8"/>
  <c r="Y41" i="8"/>
  <c r="Z36" i="8"/>
  <c r="Z35" i="8"/>
  <c r="Z37" i="8"/>
  <c r="Z38" i="8"/>
  <c r="Z165" i="8"/>
  <c r="Z164" i="8"/>
  <c r="Z166" i="8"/>
  <c r="Z163" i="8"/>
  <c r="Z141" i="8"/>
  <c r="Z142" i="8"/>
  <c r="Z139" i="8"/>
  <c r="Z140" i="8"/>
  <c r="Z8" i="8"/>
  <c r="Z10" i="8"/>
  <c r="Z7" i="8"/>
  <c r="Z9" i="8"/>
  <c r="Y113" i="8"/>
  <c r="Y114" i="8"/>
  <c r="Y111" i="8"/>
  <c r="Y112" i="8"/>
  <c r="Z28" i="8"/>
  <c r="Z29" i="8"/>
  <c r="Z30" i="8"/>
  <c r="Z27" i="8"/>
  <c r="Z89" i="8"/>
  <c r="Z87" i="8"/>
  <c r="Z88" i="8"/>
  <c r="Z90" i="8"/>
  <c r="Y145" i="8"/>
  <c r="Y146" i="8"/>
  <c r="Y143" i="8"/>
  <c r="Y144" i="8"/>
  <c r="Z161" i="8"/>
  <c r="Z160" i="8"/>
  <c r="Z162" i="8"/>
  <c r="Z159" i="8"/>
  <c r="Z297" i="8"/>
  <c r="Z295" i="8"/>
  <c r="Z296" i="8"/>
  <c r="Z298" i="8"/>
  <c r="Y251" i="8"/>
  <c r="Y253" i="8"/>
  <c r="Y254" i="8"/>
  <c r="Y252" i="8"/>
  <c r="Z285" i="8"/>
  <c r="Z286" i="8"/>
  <c r="Z283" i="8"/>
  <c r="Z284" i="8"/>
  <c r="Y255" i="8"/>
  <c r="Y257" i="8"/>
  <c r="Y256" i="8"/>
  <c r="Y258" i="8"/>
  <c r="Z273" i="8"/>
  <c r="Z272" i="8"/>
  <c r="Z274" i="8"/>
  <c r="Z271" i="8"/>
  <c r="Z20" i="8"/>
  <c r="Z19" i="8"/>
  <c r="Z22" i="8"/>
  <c r="Z21" i="8"/>
  <c r="Z229" i="8"/>
  <c r="Z228" i="8"/>
  <c r="Z230" i="8"/>
  <c r="Z227" i="8"/>
  <c r="Z32" i="8"/>
  <c r="Z33" i="8"/>
  <c r="Z31" i="8"/>
  <c r="Z34" i="8"/>
  <c r="Z129" i="8"/>
  <c r="Z128" i="8"/>
  <c r="Z130" i="8"/>
  <c r="Z127" i="8"/>
  <c r="Y291" i="8"/>
  <c r="Y293" i="8"/>
  <c r="Y294" i="8"/>
  <c r="Y292" i="8"/>
  <c r="Z169" i="8"/>
  <c r="Z167" i="8"/>
  <c r="Z170" i="8"/>
  <c r="Z168" i="8"/>
  <c r="Z261" i="8"/>
  <c r="Z260" i="8"/>
  <c r="Z262" i="8"/>
  <c r="Z259" i="8"/>
  <c r="Y203" i="8"/>
  <c r="Y205" i="8"/>
  <c r="Y206" i="8"/>
  <c r="Y204" i="8"/>
  <c r="Z145" i="8"/>
  <c r="Z144" i="8"/>
  <c r="Z146" i="8"/>
  <c r="Z143" i="8"/>
  <c r="Z225" i="8"/>
  <c r="Z224" i="8"/>
  <c r="Z226" i="8"/>
  <c r="Z223" i="8"/>
  <c r="Z269" i="8"/>
  <c r="Z270" i="8"/>
  <c r="Z267" i="8"/>
  <c r="Z268" i="8"/>
  <c r="Y133" i="8"/>
  <c r="Y132" i="8"/>
  <c r="Y134" i="8"/>
  <c r="Y131" i="8"/>
  <c r="Z133" i="8"/>
  <c r="Z132" i="8"/>
  <c r="Z134" i="8"/>
  <c r="Z131" i="8"/>
  <c r="Y169" i="8"/>
  <c r="Y168" i="8"/>
  <c r="Y170" i="8"/>
  <c r="Y167" i="8"/>
  <c r="Z12" i="8"/>
  <c r="Z13" i="8"/>
  <c r="Z14" i="8"/>
  <c r="Z11" i="8"/>
  <c r="Z289" i="8"/>
  <c r="Z288" i="8"/>
  <c r="Z290" i="8"/>
  <c r="Z287" i="8"/>
  <c r="Y259" i="8"/>
  <c r="Y261" i="8"/>
  <c r="Y262" i="8"/>
  <c r="Y260" i="8"/>
  <c r="Z121" i="8"/>
  <c r="Z119" i="8"/>
  <c r="Z120" i="8"/>
  <c r="Z122" i="8"/>
  <c r="Y15" i="8"/>
  <c r="Y17" i="8"/>
  <c r="Y18" i="8"/>
  <c r="Y16" i="8"/>
  <c r="Z281" i="8"/>
  <c r="Z279" i="8"/>
  <c r="Z280" i="8"/>
  <c r="Z282" i="8"/>
  <c r="Z301" i="8"/>
  <c r="Z302" i="8"/>
  <c r="Z299" i="8"/>
  <c r="Z300" i="8"/>
  <c r="Y68" i="8"/>
  <c r="Y69" i="8"/>
  <c r="Y70" i="8"/>
  <c r="Y67" i="8"/>
  <c r="Y235" i="8"/>
  <c r="Y237" i="8"/>
  <c r="Y238" i="8"/>
  <c r="Y236" i="8"/>
  <c r="Y267" i="8"/>
  <c r="Y269" i="8"/>
  <c r="Y270" i="8"/>
  <c r="Y268" i="8"/>
  <c r="Z60" i="8"/>
  <c r="Z61" i="8"/>
  <c r="Z62" i="8"/>
  <c r="Z59" i="8"/>
  <c r="Z117" i="8"/>
  <c r="Z116" i="8"/>
  <c r="Z115" i="8"/>
  <c r="Z118" i="8"/>
  <c r="Z16" i="8"/>
  <c r="Z17" i="8"/>
  <c r="Z18" i="8"/>
  <c r="Z15" i="8"/>
  <c r="Z69" i="8"/>
  <c r="Z68" i="8"/>
  <c r="Z70" i="8"/>
  <c r="Z67" i="8"/>
  <c r="Z97" i="8"/>
  <c r="Z96" i="8"/>
  <c r="Z98" i="8"/>
  <c r="Z95" i="8"/>
  <c r="Z217" i="8"/>
  <c r="Z215" i="8"/>
  <c r="Z216" i="8"/>
  <c r="Z218" i="8"/>
  <c r="Y171" i="8"/>
  <c r="Y173" i="8"/>
  <c r="Y174" i="8"/>
  <c r="Y172" i="8"/>
  <c r="Z137" i="8"/>
  <c r="Z135" i="8"/>
  <c r="Z138" i="8"/>
  <c r="Z136" i="8"/>
  <c r="Y97" i="8"/>
  <c r="Y98" i="8"/>
  <c r="Y95" i="8"/>
  <c r="Y96" i="8"/>
  <c r="Y295" i="8"/>
  <c r="Y297" i="8"/>
  <c r="Y296" i="8"/>
  <c r="Y298" i="8"/>
  <c r="Y85" i="8"/>
  <c r="Y84" i="8"/>
  <c r="Y86" i="8"/>
  <c r="Y83" i="8"/>
  <c r="Y283" i="8"/>
  <c r="Y285" i="8"/>
  <c r="Y286" i="8"/>
  <c r="Y284" i="8"/>
  <c r="Z4" i="8"/>
  <c r="Z3" i="8"/>
  <c r="Z5" i="8"/>
  <c r="Z6" i="8"/>
  <c r="Y199" i="8"/>
  <c r="Y201" i="8"/>
  <c r="Y200" i="8"/>
  <c r="Y202" i="8"/>
  <c r="Y243" i="8"/>
  <c r="Y245" i="8"/>
  <c r="Y246" i="8"/>
  <c r="Y244" i="8"/>
  <c r="Z249" i="8"/>
  <c r="Z247" i="8"/>
  <c r="Z248" i="8"/>
  <c r="Z250" i="8"/>
  <c r="Y129" i="8"/>
  <c r="Y130" i="8"/>
  <c r="Y127" i="8"/>
  <c r="Y128" i="8"/>
  <c r="Y219" i="8"/>
  <c r="Y221" i="8"/>
  <c r="Y222" i="8"/>
  <c r="Y220" i="8"/>
  <c r="Z77" i="8"/>
  <c r="Z78" i="8"/>
  <c r="Z75" i="8"/>
  <c r="Z76" i="8"/>
  <c r="Y207" i="8"/>
  <c r="Y209" i="8"/>
  <c r="Y208" i="8"/>
  <c r="Y210" i="8"/>
  <c r="Y299" i="8"/>
  <c r="Y301" i="8"/>
  <c r="Y302" i="8"/>
  <c r="Y300" i="8"/>
  <c r="Z177" i="8"/>
  <c r="Z176" i="8"/>
  <c r="Z178" i="8"/>
  <c r="Z175" i="8"/>
  <c r="Y105" i="8"/>
  <c r="Y104" i="8"/>
  <c r="Y106" i="8"/>
  <c r="Y103" i="8"/>
  <c r="Y211" i="8"/>
  <c r="Y213" i="8"/>
  <c r="Y214" i="8"/>
  <c r="Y212" i="8"/>
  <c r="Y179" i="8"/>
  <c r="Y181" i="8"/>
  <c r="Y182" i="8"/>
  <c r="Y180" i="8"/>
  <c r="Z277" i="8"/>
  <c r="Z276" i="8"/>
  <c r="Z278" i="8"/>
  <c r="Z275" i="8"/>
  <c r="Z113" i="8"/>
  <c r="Z112" i="8"/>
  <c r="Z114" i="8"/>
  <c r="Z111" i="8"/>
  <c r="Y287" i="8"/>
  <c r="Y289" i="8"/>
  <c r="Y288" i="8"/>
  <c r="Y290" i="8"/>
  <c r="Y77" i="8"/>
  <c r="Y75" i="8"/>
  <c r="Y76" i="8"/>
  <c r="Y78" i="8"/>
  <c r="Y81" i="8"/>
  <c r="Y82" i="8"/>
  <c r="Y79" i="8"/>
  <c r="Y80" i="8"/>
  <c r="Z93" i="8"/>
  <c r="Z94" i="8"/>
  <c r="Z91" i="8"/>
  <c r="Z92" i="8"/>
  <c r="Y191" i="8"/>
  <c r="Y193" i="8"/>
  <c r="Y192" i="8"/>
  <c r="Y194" i="8"/>
  <c r="Y279" i="8"/>
  <c r="Y281" i="8"/>
  <c r="Y280" i="8"/>
  <c r="Y282" i="8"/>
  <c r="Z189" i="8"/>
  <c r="Z190" i="8"/>
  <c r="Z187" i="8"/>
  <c r="Z188" i="8"/>
  <c r="Z209" i="8"/>
  <c r="Z208" i="8"/>
  <c r="Z210" i="8"/>
  <c r="Z207" i="8"/>
  <c r="T145" i="8"/>
  <c r="K5" i="8"/>
  <c r="L5" i="8"/>
  <c r="F223" i="8"/>
  <c r="N263" i="8"/>
  <c r="M223" i="8"/>
  <c r="K51" i="8"/>
  <c r="M175" i="8"/>
  <c r="J77" i="8"/>
  <c r="O299" i="8"/>
  <c r="N83" i="8"/>
  <c r="N99" i="8"/>
  <c r="K203" i="8"/>
  <c r="L175" i="8"/>
  <c r="Q151" i="8"/>
  <c r="O267" i="8"/>
  <c r="O88" i="8"/>
  <c r="H88" i="8"/>
  <c r="M260" i="8"/>
  <c r="H260" i="8"/>
  <c r="O172" i="8"/>
  <c r="H172" i="8"/>
  <c r="F160" i="8"/>
  <c r="H160" i="8"/>
  <c r="O80" i="8"/>
  <c r="H80" i="8"/>
  <c r="F212" i="8"/>
  <c r="H212" i="8"/>
  <c r="J112" i="8"/>
  <c r="H112" i="8"/>
  <c r="M259" i="8"/>
  <c r="P12" i="8"/>
  <c r="H12" i="8"/>
  <c r="N92" i="8"/>
  <c r="H92" i="8"/>
  <c r="N68" i="8"/>
  <c r="H68" i="8"/>
  <c r="R224" i="8"/>
  <c r="H224" i="8"/>
  <c r="R60" i="8"/>
  <c r="H60" i="8"/>
  <c r="Q72" i="8"/>
  <c r="H72" i="8"/>
  <c r="L108" i="8"/>
  <c r="H108" i="8"/>
  <c r="R244" i="8"/>
  <c r="H244" i="8"/>
  <c r="K144" i="8"/>
  <c r="H144" i="8"/>
  <c r="J100" i="8"/>
  <c r="H100" i="8"/>
  <c r="S176" i="8"/>
  <c r="H176" i="8"/>
  <c r="L36" i="8"/>
  <c r="H36" i="8"/>
  <c r="L264" i="8"/>
  <c r="H264" i="8"/>
  <c r="J180" i="8"/>
  <c r="H180" i="8"/>
  <c r="O188" i="8"/>
  <c r="H188" i="8"/>
  <c r="P268" i="8"/>
  <c r="H268" i="8"/>
  <c r="J120" i="8"/>
  <c r="H120" i="8"/>
  <c r="R292" i="8"/>
  <c r="H292" i="8"/>
  <c r="L192" i="8"/>
  <c r="H192" i="8"/>
  <c r="M284" i="8"/>
  <c r="H284" i="8"/>
  <c r="K296" i="8"/>
  <c r="H296" i="8"/>
  <c r="O83" i="8"/>
  <c r="P151" i="8"/>
  <c r="M271" i="8"/>
  <c r="Q211" i="8"/>
  <c r="P16" i="8"/>
  <c r="H16" i="8"/>
  <c r="F236" i="8"/>
  <c r="H236" i="8"/>
  <c r="O252" i="8"/>
  <c r="H252" i="8"/>
  <c r="S116" i="8"/>
  <c r="H116" i="8"/>
  <c r="P272" i="8"/>
  <c r="H272" i="8"/>
  <c r="O76" i="8"/>
  <c r="H76" i="8"/>
  <c r="O52" i="8"/>
  <c r="H52" i="8"/>
  <c r="K128" i="8"/>
  <c r="H128" i="8"/>
  <c r="O271" i="8"/>
  <c r="P299" i="8"/>
  <c r="J211" i="8"/>
  <c r="O159" i="8"/>
  <c r="O300" i="8"/>
  <c r="H300" i="8"/>
  <c r="Q132" i="8"/>
  <c r="H132" i="8"/>
  <c r="S288" i="8"/>
  <c r="H288" i="8"/>
  <c r="K40" i="8"/>
  <c r="H40" i="8"/>
  <c r="L136" i="8"/>
  <c r="H136" i="8"/>
  <c r="N248" i="8"/>
  <c r="H248" i="8"/>
  <c r="S124" i="8"/>
  <c r="H124" i="8"/>
  <c r="J164" i="8"/>
  <c r="H164" i="8"/>
  <c r="S64" i="8"/>
  <c r="H64" i="8"/>
  <c r="K168" i="8"/>
  <c r="H168" i="8"/>
  <c r="K140" i="8"/>
  <c r="H140" i="8"/>
  <c r="Q84" i="8"/>
  <c r="H84" i="8"/>
  <c r="M240" i="8"/>
  <c r="H240" i="8"/>
  <c r="N4" i="8"/>
  <c r="F8" i="8"/>
  <c r="R198" i="8"/>
  <c r="K103" i="8"/>
  <c r="L41" i="8"/>
  <c r="F288" i="8"/>
  <c r="K160" i="8"/>
  <c r="K245" i="8"/>
  <c r="R67" i="8"/>
  <c r="R287" i="8"/>
  <c r="S243" i="8"/>
  <c r="S123" i="8"/>
  <c r="J223" i="8"/>
  <c r="N195" i="8"/>
  <c r="J298" i="8"/>
  <c r="S103" i="8"/>
  <c r="P99" i="8"/>
  <c r="L31" i="8"/>
  <c r="M299" i="8"/>
  <c r="L203" i="8"/>
  <c r="N159" i="8"/>
  <c r="M83" i="8"/>
  <c r="O261" i="8"/>
  <c r="M298" i="8"/>
  <c r="R99" i="8"/>
  <c r="Q31" i="8"/>
  <c r="O175" i="8"/>
  <c r="P212" i="8"/>
  <c r="L71" i="8"/>
  <c r="P171" i="8"/>
  <c r="L177" i="8"/>
  <c r="F80" i="8"/>
  <c r="F103" i="8"/>
  <c r="L261" i="8"/>
  <c r="J177" i="8"/>
  <c r="M209" i="8"/>
  <c r="S125" i="8"/>
  <c r="Q298" i="8"/>
  <c r="N22" i="8"/>
  <c r="O31" i="8"/>
  <c r="J105" i="8"/>
  <c r="L259" i="8"/>
  <c r="M267" i="8"/>
  <c r="L267" i="8"/>
  <c r="P281" i="8"/>
  <c r="K71" i="8"/>
  <c r="R71" i="8"/>
  <c r="M171" i="8"/>
  <c r="F83" i="8"/>
  <c r="Q246" i="8"/>
  <c r="S80" i="8"/>
  <c r="R103" i="8"/>
  <c r="N257" i="8"/>
  <c r="K261" i="8"/>
  <c r="K151" i="8"/>
  <c r="J151" i="8"/>
  <c r="N125" i="8"/>
  <c r="K298" i="8"/>
  <c r="J99" i="8"/>
  <c r="L211" i="8"/>
  <c r="Q259" i="8"/>
  <c r="P203" i="8"/>
  <c r="K159" i="8"/>
  <c r="R171" i="8"/>
  <c r="S249" i="8"/>
  <c r="M31" i="8"/>
  <c r="R31" i="8"/>
  <c r="R271" i="8"/>
  <c r="R175" i="8"/>
  <c r="S175" i="8"/>
  <c r="S299" i="8"/>
  <c r="K211" i="8"/>
  <c r="Q212" i="8"/>
  <c r="R267" i="8"/>
  <c r="M198" i="8"/>
  <c r="N71" i="8"/>
  <c r="F159" i="8"/>
  <c r="K42" i="8"/>
  <c r="J83" i="8"/>
  <c r="S83" i="8"/>
  <c r="F246" i="8"/>
  <c r="N80" i="8"/>
  <c r="M103" i="8"/>
  <c r="K93" i="8"/>
  <c r="P261" i="8"/>
  <c r="L151" i="8"/>
  <c r="J125" i="8"/>
  <c r="N298" i="8"/>
  <c r="L99" i="8"/>
  <c r="K99" i="8"/>
  <c r="Q249" i="8"/>
  <c r="F31" i="8"/>
  <c r="F271" i="8"/>
  <c r="S271" i="8"/>
  <c r="F175" i="8"/>
  <c r="Q192" i="8"/>
  <c r="J299" i="8"/>
  <c r="F299" i="8"/>
  <c r="P211" i="8"/>
  <c r="N211" i="8"/>
  <c r="R259" i="8"/>
  <c r="S259" i="8"/>
  <c r="S267" i="8"/>
  <c r="R203" i="8"/>
  <c r="Q203" i="8"/>
  <c r="P71" i="8"/>
  <c r="R159" i="8"/>
  <c r="L171" i="8"/>
  <c r="K171" i="8"/>
  <c r="K129" i="8"/>
  <c r="M55" i="8"/>
  <c r="M42" i="8"/>
  <c r="L160" i="8"/>
  <c r="J246" i="8"/>
  <c r="L93" i="8"/>
  <c r="Q22" i="8"/>
  <c r="F42" i="8"/>
  <c r="J160" i="8"/>
  <c r="N246" i="8"/>
  <c r="P165" i="8"/>
  <c r="K88" i="8"/>
  <c r="S191" i="8"/>
  <c r="L42" i="8"/>
  <c r="S55" i="8"/>
  <c r="P160" i="8"/>
  <c r="N160" i="8"/>
  <c r="R83" i="8"/>
  <c r="L83" i="8"/>
  <c r="Q83" i="8"/>
  <c r="M246" i="8"/>
  <c r="R80" i="8"/>
  <c r="J103" i="8"/>
  <c r="O103" i="8"/>
  <c r="L103" i="8"/>
  <c r="F257" i="8"/>
  <c r="P93" i="8"/>
  <c r="Q261" i="8"/>
  <c r="S173" i="8"/>
  <c r="M177" i="8"/>
  <c r="N151" i="8"/>
  <c r="S151" i="8"/>
  <c r="O151" i="8"/>
  <c r="O125" i="8"/>
  <c r="O298" i="8"/>
  <c r="S298" i="8"/>
  <c r="P298" i="8"/>
  <c r="S166" i="8"/>
  <c r="F99" i="8"/>
  <c r="M99" i="8"/>
  <c r="Q99" i="8"/>
  <c r="S37" i="8"/>
  <c r="K31" i="8"/>
  <c r="S31" i="8"/>
  <c r="L271" i="8"/>
  <c r="Q271" i="8"/>
  <c r="K271" i="8"/>
  <c r="K277" i="8"/>
  <c r="K175" i="8"/>
  <c r="P175" i="8"/>
  <c r="S278" i="8"/>
  <c r="R299" i="8"/>
  <c r="L299" i="8"/>
  <c r="Q299" i="8"/>
  <c r="F211" i="8"/>
  <c r="O211" i="8"/>
  <c r="R211" i="8"/>
  <c r="K259" i="8"/>
  <c r="P259" i="8"/>
  <c r="J259" i="8"/>
  <c r="Q267" i="8"/>
  <c r="K267" i="8"/>
  <c r="P267" i="8"/>
  <c r="R289" i="8"/>
  <c r="K112" i="8"/>
  <c r="F281" i="8"/>
  <c r="J203" i="8"/>
  <c r="N203" i="8"/>
  <c r="F203" i="8"/>
  <c r="M71" i="8"/>
  <c r="Q71" i="8"/>
  <c r="O71" i="8"/>
  <c r="Q159" i="8"/>
  <c r="S159" i="8"/>
  <c r="M159" i="8"/>
  <c r="Q171" i="8"/>
  <c r="J171" i="8"/>
  <c r="N171" i="8"/>
  <c r="O42" i="8"/>
  <c r="R26" i="8"/>
  <c r="Q160" i="8"/>
  <c r="K83" i="8"/>
  <c r="P83" i="8"/>
  <c r="O246" i="8"/>
  <c r="M80" i="8"/>
  <c r="N103" i="8"/>
  <c r="Q103" i="8"/>
  <c r="P103" i="8"/>
  <c r="R93" i="8"/>
  <c r="F93" i="8"/>
  <c r="J261" i="8"/>
  <c r="N173" i="8"/>
  <c r="F151" i="8"/>
  <c r="M151" i="8"/>
  <c r="R151" i="8"/>
  <c r="P125" i="8"/>
  <c r="F298" i="8"/>
  <c r="L298" i="8"/>
  <c r="O99" i="8"/>
  <c r="S99" i="8"/>
  <c r="S260" i="8"/>
  <c r="J31" i="8"/>
  <c r="N31" i="8"/>
  <c r="P31" i="8"/>
  <c r="P271" i="8"/>
  <c r="J271" i="8"/>
  <c r="N271" i="8"/>
  <c r="J175" i="8"/>
  <c r="N175" i="8"/>
  <c r="Q175" i="8"/>
  <c r="O278" i="8"/>
  <c r="K299" i="8"/>
  <c r="N299" i="8"/>
  <c r="M211" i="8"/>
  <c r="S211" i="8"/>
  <c r="N259" i="8"/>
  <c r="F259" i="8"/>
  <c r="O259" i="8"/>
  <c r="J267" i="8"/>
  <c r="N267" i="8"/>
  <c r="F267" i="8"/>
  <c r="Q266" i="8"/>
  <c r="P112" i="8"/>
  <c r="R281" i="8"/>
  <c r="O203" i="8"/>
  <c r="S203" i="8"/>
  <c r="M203" i="8"/>
  <c r="F71" i="8"/>
  <c r="J71" i="8"/>
  <c r="S71" i="8"/>
  <c r="L159" i="8"/>
  <c r="J159" i="8"/>
  <c r="P159" i="8"/>
  <c r="F171" i="8"/>
  <c r="O171" i="8"/>
  <c r="S171" i="8"/>
  <c r="N107" i="8"/>
  <c r="F107" i="8"/>
  <c r="M119" i="8"/>
  <c r="J107" i="8"/>
  <c r="M107" i="8"/>
  <c r="Q119" i="8"/>
  <c r="P47" i="8"/>
  <c r="K26" i="8"/>
  <c r="Q165" i="8"/>
  <c r="Q88" i="8"/>
  <c r="O107" i="8"/>
  <c r="R107" i="8"/>
  <c r="L107" i="8"/>
  <c r="Q260" i="8"/>
  <c r="P36" i="8"/>
  <c r="S107" i="8"/>
  <c r="Q107" i="8"/>
  <c r="K107" i="8"/>
  <c r="P107" i="8"/>
  <c r="N247" i="8"/>
  <c r="M191" i="8"/>
  <c r="K33" i="8"/>
  <c r="P221" i="8"/>
  <c r="M95" i="8"/>
  <c r="R168" i="8"/>
  <c r="S240" i="8"/>
  <c r="S279" i="8"/>
  <c r="F7" i="8"/>
  <c r="O163" i="8"/>
  <c r="L306" i="8"/>
  <c r="K135" i="8"/>
  <c r="M46" i="8"/>
  <c r="P293" i="8"/>
  <c r="N53" i="8"/>
  <c r="Q138" i="8"/>
  <c r="S146" i="8"/>
  <c r="O279" i="8"/>
  <c r="Q135" i="8"/>
  <c r="K227" i="8"/>
  <c r="L7" i="8"/>
  <c r="N163" i="8"/>
  <c r="R13" i="8"/>
  <c r="S79" i="8"/>
  <c r="L76" i="8"/>
  <c r="M127" i="8"/>
  <c r="L128" i="8"/>
  <c r="M297" i="8"/>
  <c r="S251" i="8"/>
  <c r="F263" i="8"/>
  <c r="O67" i="8"/>
  <c r="O199" i="8"/>
  <c r="L287" i="8"/>
  <c r="S51" i="8"/>
  <c r="R223" i="8"/>
  <c r="N223" i="8"/>
  <c r="F143" i="8"/>
  <c r="K18" i="8"/>
  <c r="R79" i="8"/>
  <c r="M91" i="8"/>
  <c r="M182" i="8"/>
  <c r="F243" i="8"/>
  <c r="S67" i="8"/>
  <c r="L199" i="8"/>
  <c r="Q287" i="8"/>
  <c r="J123" i="8"/>
  <c r="K223" i="8"/>
  <c r="O223" i="8"/>
  <c r="L223" i="8"/>
  <c r="P195" i="8"/>
  <c r="S18" i="8"/>
  <c r="S91" i="8"/>
  <c r="O243" i="8"/>
  <c r="K214" i="8"/>
  <c r="J263" i="8"/>
  <c r="Q199" i="8"/>
  <c r="O51" i="8"/>
  <c r="N123" i="8"/>
  <c r="Q223" i="8"/>
  <c r="S223" i="8"/>
  <c r="P223" i="8"/>
  <c r="J143" i="8"/>
  <c r="J195" i="8"/>
  <c r="L46" i="8"/>
  <c r="Q33" i="8"/>
  <c r="N41" i="8"/>
  <c r="Q77" i="8"/>
  <c r="P253" i="8"/>
  <c r="N133" i="8"/>
  <c r="J78" i="8"/>
  <c r="S168" i="8"/>
  <c r="K222" i="8"/>
  <c r="F240" i="8"/>
  <c r="L140" i="8"/>
  <c r="F279" i="8"/>
  <c r="Q279" i="8"/>
  <c r="N135" i="8"/>
  <c r="S135" i="8"/>
  <c r="O135" i="8"/>
  <c r="J227" i="8"/>
  <c r="N227" i="8"/>
  <c r="F227" i="8"/>
  <c r="M7" i="8"/>
  <c r="P7" i="8"/>
  <c r="R163" i="8"/>
  <c r="M163" i="8"/>
  <c r="S163" i="8"/>
  <c r="S41" i="8"/>
  <c r="L129" i="8"/>
  <c r="F221" i="8"/>
  <c r="R133" i="8"/>
  <c r="P248" i="8"/>
  <c r="N84" i="8"/>
  <c r="J153" i="8"/>
  <c r="J250" i="8"/>
  <c r="M279" i="8"/>
  <c r="J279" i="8"/>
  <c r="K279" i="8"/>
  <c r="F135" i="8"/>
  <c r="M135" i="8"/>
  <c r="R135" i="8"/>
  <c r="O227" i="8"/>
  <c r="R227" i="8"/>
  <c r="M227" i="8"/>
  <c r="S7" i="8"/>
  <c r="N7" i="8"/>
  <c r="Q7" i="8"/>
  <c r="L163" i="8"/>
  <c r="P163" i="8"/>
  <c r="Q46" i="8"/>
  <c r="K161" i="8"/>
  <c r="L293" i="8"/>
  <c r="P33" i="8"/>
  <c r="R77" i="8"/>
  <c r="P161" i="8"/>
  <c r="J293" i="8"/>
  <c r="R129" i="8"/>
  <c r="K221" i="8"/>
  <c r="F248" i="8"/>
  <c r="J84" i="8"/>
  <c r="L95" i="8"/>
  <c r="S153" i="8"/>
  <c r="R279" i="8"/>
  <c r="P279" i="8"/>
  <c r="N279" i="8"/>
  <c r="L135" i="8"/>
  <c r="P135" i="8"/>
  <c r="S227" i="8"/>
  <c r="L227" i="8"/>
  <c r="Q227" i="8"/>
  <c r="J7" i="8"/>
  <c r="K7" i="8"/>
  <c r="R7" i="8"/>
  <c r="K163" i="8"/>
  <c r="Q163" i="8"/>
  <c r="J163" i="8"/>
  <c r="K61" i="8"/>
  <c r="J18" i="8"/>
  <c r="Q18" i="8"/>
  <c r="P13" i="8"/>
  <c r="R245" i="8"/>
  <c r="P79" i="8"/>
  <c r="F76" i="8"/>
  <c r="S76" i="8"/>
  <c r="F91" i="8"/>
  <c r="L91" i="8"/>
  <c r="Q91" i="8"/>
  <c r="K127" i="8"/>
  <c r="S182" i="8"/>
  <c r="M128" i="8"/>
  <c r="M243" i="8"/>
  <c r="R243" i="8"/>
  <c r="N297" i="8"/>
  <c r="L214" i="8"/>
  <c r="F251" i="8"/>
  <c r="O263" i="8"/>
  <c r="S263" i="8"/>
  <c r="J67" i="8"/>
  <c r="Q67" i="8"/>
  <c r="L67" i="8"/>
  <c r="K199" i="8"/>
  <c r="P199" i="8"/>
  <c r="K287" i="8"/>
  <c r="N287" i="8"/>
  <c r="J51" i="8"/>
  <c r="M51" i="8"/>
  <c r="R51" i="8"/>
  <c r="M123" i="8"/>
  <c r="F123" i="8"/>
  <c r="O123" i="8"/>
  <c r="O143" i="8"/>
  <c r="R143" i="8"/>
  <c r="M143" i="8"/>
  <c r="S195" i="8"/>
  <c r="O195" i="8"/>
  <c r="F195" i="8"/>
  <c r="M18" i="8"/>
  <c r="Q245" i="8"/>
  <c r="O245" i="8"/>
  <c r="O79" i="8"/>
  <c r="Q76" i="8"/>
  <c r="P76" i="8"/>
  <c r="K91" i="8"/>
  <c r="P91" i="8"/>
  <c r="F127" i="8"/>
  <c r="N128" i="8"/>
  <c r="L243" i="8"/>
  <c r="P243" i="8"/>
  <c r="K243" i="8"/>
  <c r="P297" i="8"/>
  <c r="O214" i="8"/>
  <c r="Q251" i="8"/>
  <c r="M263" i="8"/>
  <c r="R263" i="8"/>
  <c r="L263" i="8"/>
  <c r="N252" i="8"/>
  <c r="K283" i="8"/>
  <c r="P67" i="8"/>
  <c r="K67" i="8"/>
  <c r="N67" i="8"/>
  <c r="S199" i="8"/>
  <c r="N199" i="8"/>
  <c r="F199" i="8"/>
  <c r="J287" i="8"/>
  <c r="O287" i="8"/>
  <c r="F287" i="8"/>
  <c r="N51" i="8"/>
  <c r="P51" i="8"/>
  <c r="F51" i="8"/>
  <c r="R123" i="8"/>
  <c r="L123" i="8"/>
  <c r="Q123" i="8"/>
  <c r="S143" i="8"/>
  <c r="L143" i="8"/>
  <c r="P143" i="8"/>
  <c r="M195" i="8"/>
  <c r="R195" i="8"/>
  <c r="I56" i="8"/>
  <c r="P18" i="8"/>
  <c r="N13" i="8"/>
  <c r="N245" i="8"/>
  <c r="K79" i="8"/>
  <c r="J79" i="8"/>
  <c r="N76" i="8"/>
  <c r="J91" i="8"/>
  <c r="N91" i="8"/>
  <c r="R91" i="8"/>
  <c r="Q127" i="8"/>
  <c r="P127" i="8"/>
  <c r="Q243" i="8"/>
  <c r="J243" i="8"/>
  <c r="N243" i="8"/>
  <c r="Q263" i="8"/>
  <c r="K263" i="8"/>
  <c r="P263" i="8"/>
  <c r="F67" i="8"/>
  <c r="M67" i="8"/>
  <c r="J199" i="8"/>
  <c r="R199" i="8"/>
  <c r="M199" i="8"/>
  <c r="P287" i="8"/>
  <c r="S287" i="8"/>
  <c r="M287" i="8"/>
  <c r="L51" i="8"/>
  <c r="Q51" i="8"/>
  <c r="K123" i="8"/>
  <c r="P123" i="8"/>
  <c r="K143" i="8"/>
  <c r="Q143" i="8"/>
  <c r="L195" i="8"/>
  <c r="Q195" i="8"/>
  <c r="K195" i="8"/>
  <c r="R87" i="8"/>
  <c r="M115" i="8"/>
  <c r="O119" i="8"/>
  <c r="R119" i="8"/>
  <c r="L119" i="8"/>
  <c r="L191" i="8"/>
  <c r="Q191" i="8"/>
  <c r="K191" i="8"/>
  <c r="K239" i="8"/>
  <c r="S119" i="8"/>
  <c r="K119" i="8"/>
  <c r="P119" i="8"/>
  <c r="P191" i="8"/>
  <c r="J191" i="8"/>
  <c r="N191" i="8"/>
  <c r="P131" i="8"/>
  <c r="L75" i="8"/>
  <c r="Q207" i="8"/>
  <c r="J119" i="8"/>
  <c r="N119" i="8"/>
  <c r="F119" i="8"/>
  <c r="F191" i="8"/>
  <c r="O191" i="8"/>
  <c r="R191" i="8"/>
  <c r="F47" i="8"/>
  <c r="Q239" i="8"/>
  <c r="L295" i="8"/>
  <c r="P75" i="8"/>
  <c r="M187" i="8"/>
  <c r="M291" i="8"/>
  <c r="K207" i="8"/>
  <c r="F115" i="8"/>
  <c r="K235" i="8"/>
  <c r="F247" i="8"/>
  <c r="K131" i="8"/>
  <c r="Q131" i="8"/>
  <c r="L139" i="8"/>
  <c r="Q295" i="8"/>
  <c r="R187" i="8"/>
  <c r="R291" i="8"/>
  <c r="P207" i="8"/>
  <c r="O115" i="8"/>
  <c r="P235" i="8"/>
  <c r="O247" i="8"/>
  <c r="O155" i="8"/>
  <c r="L47" i="8"/>
  <c r="Q139" i="8"/>
  <c r="P239" i="8"/>
  <c r="O87" i="8"/>
  <c r="L187" i="8"/>
  <c r="L291" i="8"/>
  <c r="J235" i="8"/>
  <c r="S155" i="8"/>
  <c r="K139" i="8"/>
  <c r="P139" i="8"/>
  <c r="J139" i="8"/>
  <c r="J239" i="8"/>
  <c r="N239" i="8"/>
  <c r="S239" i="8"/>
  <c r="K295" i="8"/>
  <c r="N295" i="8"/>
  <c r="J295" i="8"/>
  <c r="K75" i="8"/>
  <c r="N75" i="8"/>
  <c r="S75" i="8"/>
  <c r="L87" i="8"/>
  <c r="Q87" i="8"/>
  <c r="K87" i="8"/>
  <c r="Q187" i="8"/>
  <c r="K187" i="8"/>
  <c r="P187" i="8"/>
  <c r="Q291" i="8"/>
  <c r="K291" i="8"/>
  <c r="N291" i="8"/>
  <c r="J207" i="8"/>
  <c r="N207" i="8"/>
  <c r="S207" i="8"/>
  <c r="S115" i="8"/>
  <c r="L115" i="8"/>
  <c r="R115" i="8"/>
  <c r="N235" i="8"/>
  <c r="F235" i="8"/>
  <c r="O235" i="8"/>
  <c r="R247" i="8"/>
  <c r="M247" i="8"/>
  <c r="S247" i="8"/>
  <c r="M155" i="8"/>
  <c r="R155" i="8"/>
  <c r="L155" i="8"/>
  <c r="K47" i="8"/>
  <c r="Q47" i="8"/>
  <c r="J131" i="8"/>
  <c r="N131" i="8"/>
  <c r="S131" i="8"/>
  <c r="N47" i="8"/>
  <c r="M47" i="8"/>
  <c r="R47" i="8"/>
  <c r="O131" i="8"/>
  <c r="F131" i="8"/>
  <c r="N139" i="8"/>
  <c r="S139" i="8"/>
  <c r="O139" i="8"/>
  <c r="O239" i="8"/>
  <c r="F239" i="8"/>
  <c r="O295" i="8"/>
  <c r="F295" i="8"/>
  <c r="P295" i="8"/>
  <c r="M75" i="8"/>
  <c r="R75" i="8"/>
  <c r="O75" i="8"/>
  <c r="P87" i="8"/>
  <c r="J87" i="8"/>
  <c r="N87" i="8"/>
  <c r="J187" i="8"/>
  <c r="N187" i="8"/>
  <c r="F187" i="8"/>
  <c r="J291" i="8"/>
  <c r="O291" i="8"/>
  <c r="F291" i="8"/>
  <c r="O207" i="8"/>
  <c r="F207" i="8"/>
  <c r="K115" i="8"/>
  <c r="P115" i="8"/>
  <c r="R235" i="8"/>
  <c r="M235" i="8"/>
  <c r="S235" i="8"/>
  <c r="L247" i="8"/>
  <c r="Q247" i="8"/>
  <c r="Q155" i="8"/>
  <c r="K155" i="8"/>
  <c r="P155" i="8"/>
  <c r="J47" i="8"/>
  <c r="O47" i="8"/>
  <c r="S47" i="8"/>
  <c r="M131" i="8"/>
  <c r="R131" i="8"/>
  <c r="L131" i="8"/>
  <c r="F139" i="8"/>
  <c r="M139" i="8"/>
  <c r="R139" i="8"/>
  <c r="M239" i="8"/>
  <c r="R239" i="8"/>
  <c r="L239" i="8"/>
  <c r="R295" i="8"/>
  <c r="M295" i="8"/>
  <c r="S295" i="8"/>
  <c r="F75" i="8"/>
  <c r="J75" i="8"/>
  <c r="Q75" i="8"/>
  <c r="S87" i="8"/>
  <c r="M87" i="8"/>
  <c r="F87" i="8"/>
  <c r="O187" i="8"/>
  <c r="S187" i="8"/>
  <c r="P291" i="8"/>
  <c r="S291" i="8"/>
  <c r="M207" i="8"/>
  <c r="R207" i="8"/>
  <c r="L207" i="8"/>
  <c r="J115" i="8"/>
  <c r="N115" i="8"/>
  <c r="Q115" i="8"/>
  <c r="L235" i="8"/>
  <c r="Q235" i="8"/>
  <c r="K247" i="8"/>
  <c r="P247" i="8"/>
  <c r="J247" i="8"/>
  <c r="J155" i="8"/>
  <c r="N155" i="8"/>
  <c r="F155" i="8"/>
  <c r="O146" i="8"/>
  <c r="F146" i="8"/>
  <c r="N146" i="8"/>
  <c r="J146" i="8"/>
  <c r="P146" i="8"/>
  <c r="K146" i="8"/>
  <c r="F306" i="8"/>
  <c r="R306" i="8"/>
  <c r="K306" i="8"/>
  <c r="P306" i="8"/>
  <c r="O306" i="8"/>
  <c r="R302" i="8"/>
  <c r="O302" i="8"/>
  <c r="J302" i="8"/>
  <c r="Q302" i="8"/>
  <c r="K302" i="8"/>
  <c r="S302" i="8"/>
  <c r="N302" i="8"/>
  <c r="F302" i="8"/>
  <c r="M302" i="8"/>
  <c r="J218" i="8"/>
  <c r="P218" i="8"/>
  <c r="M218" i="8"/>
  <c r="Q218" i="8"/>
  <c r="K218" i="8"/>
  <c r="R218" i="8"/>
  <c r="L218" i="8"/>
  <c r="F218" i="8"/>
  <c r="O218" i="8"/>
  <c r="S218" i="8"/>
  <c r="Q118" i="8"/>
  <c r="L118" i="8"/>
  <c r="R118" i="8"/>
  <c r="S118" i="8"/>
  <c r="N118" i="8"/>
  <c r="J118" i="8"/>
  <c r="K118" i="8"/>
  <c r="O118" i="8"/>
  <c r="M118" i="8"/>
  <c r="P118" i="8"/>
  <c r="F117" i="8"/>
  <c r="K117" i="8"/>
  <c r="P117" i="8"/>
  <c r="O117" i="8"/>
  <c r="L117" i="8"/>
  <c r="J117" i="8"/>
  <c r="S117" i="8"/>
  <c r="S305" i="8"/>
  <c r="N305" i="8"/>
  <c r="F305" i="8"/>
  <c r="P305" i="8"/>
  <c r="J305" i="8"/>
  <c r="O305" i="8"/>
  <c r="K305" i="8"/>
  <c r="Q305" i="8"/>
  <c r="L305" i="8"/>
  <c r="R305" i="8"/>
  <c r="M305" i="8"/>
  <c r="O121" i="8"/>
  <c r="N121" i="8"/>
  <c r="M121" i="8"/>
  <c r="J121" i="8"/>
  <c r="S121" i="8"/>
  <c r="K121" i="8"/>
  <c r="F121" i="8"/>
  <c r="P121" i="8"/>
  <c r="L121" i="8"/>
  <c r="R121" i="8"/>
  <c r="F78" i="8"/>
  <c r="M78" i="8"/>
  <c r="R124" i="8"/>
  <c r="M124" i="8"/>
  <c r="O124" i="8"/>
  <c r="K124" i="8"/>
  <c r="P124" i="8"/>
  <c r="L124" i="8"/>
  <c r="J124" i="8"/>
  <c r="N124" i="8"/>
  <c r="Q124" i="8"/>
  <c r="P164" i="8"/>
  <c r="K164" i="8"/>
  <c r="Q164" i="8"/>
  <c r="Q64" i="8"/>
  <c r="L64" i="8"/>
  <c r="R64" i="8"/>
  <c r="J64" i="8"/>
  <c r="O64" i="8"/>
  <c r="M64" i="8"/>
  <c r="F64" i="8"/>
  <c r="N64" i="8"/>
  <c r="P149" i="8"/>
  <c r="L149" i="8"/>
  <c r="S149" i="8"/>
  <c r="N149" i="8"/>
  <c r="R149" i="8"/>
  <c r="M149" i="8"/>
  <c r="F149" i="8"/>
  <c r="O149" i="8"/>
  <c r="S254" i="8"/>
  <c r="P254" i="8"/>
  <c r="F254" i="8"/>
  <c r="M254" i="8"/>
  <c r="Q254" i="8"/>
  <c r="K254" i="8"/>
  <c r="R254" i="8"/>
  <c r="J254" i="8"/>
  <c r="L254" i="8"/>
  <c r="P170" i="8"/>
  <c r="K170" i="8"/>
  <c r="M170" i="8"/>
  <c r="F170" i="8"/>
  <c r="O170" i="8"/>
  <c r="N170" i="8"/>
  <c r="Q170" i="8"/>
  <c r="R170" i="8"/>
  <c r="S170" i="8"/>
  <c r="J170" i="8"/>
  <c r="J70" i="8"/>
  <c r="Q70" i="8"/>
  <c r="L70" i="8"/>
  <c r="M70" i="8"/>
  <c r="K70" i="8"/>
  <c r="R70" i="8"/>
  <c r="N70" i="8"/>
  <c r="S70" i="8"/>
  <c r="F70" i="8"/>
  <c r="J290" i="8"/>
  <c r="N290" i="8"/>
  <c r="M290" i="8"/>
  <c r="S290" i="8"/>
  <c r="L290" i="8"/>
  <c r="R290" i="8"/>
  <c r="K290" i="8"/>
  <c r="P290" i="8"/>
  <c r="O290" i="8"/>
  <c r="Q290" i="8"/>
  <c r="I275" i="8"/>
  <c r="R275" i="8"/>
  <c r="M275" i="8"/>
  <c r="S275" i="8"/>
  <c r="O275" i="8"/>
  <c r="F275" i="8"/>
  <c r="N275" i="8"/>
  <c r="I255" i="8"/>
  <c r="J255" i="8"/>
  <c r="P255" i="8"/>
  <c r="K255" i="8"/>
  <c r="R255" i="8"/>
  <c r="M255" i="8"/>
  <c r="S255" i="8"/>
  <c r="F255" i="8"/>
  <c r="L255" i="8"/>
  <c r="O255" i="8"/>
  <c r="N255" i="8"/>
  <c r="I219" i="8"/>
  <c r="R219" i="8"/>
  <c r="M219" i="8"/>
  <c r="N219" i="8"/>
  <c r="J219" i="8"/>
  <c r="P219" i="8"/>
  <c r="S219" i="8"/>
  <c r="F219" i="8"/>
  <c r="K219" i="8"/>
  <c r="L219" i="8"/>
  <c r="O219" i="8"/>
  <c r="I63" i="8"/>
  <c r="R63" i="8"/>
  <c r="J63" i="8"/>
  <c r="S63" i="8"/>
  <c r="M63" i="8"/>
  <c r="Q63" i="8"/>
  <c r="I303" i="8"/>
  <c r="R303" i="8"/>
  <c r="P303" i="8"/>
  <c r="F303" i="8"/>
  <c r="O303" i="8"/>
  <c r="J303" i="8"/>
  <c r="N303" i="8"/>
  <c r="K303" i="8"/>
  <c r="Q303" i="8"/>
  <c r="L303" i="8"/>
  <c r="S303" i="8"/>
  <c r="M303" i="8"/>
  <c r="I183" i="8"/>
  <c r="N183" i="8"/>
  <c r="J183" i="8"/>
  <c r="P183" i="8"/>
  <c r="K183" i="8"/>
  <c r="Q183" i="8"/>
  <c r="L183" i="8"/>
  <c r="R183" i="8"/>
  <c r="M183" i="8"/>
  <c r="S183" i="8"/>
  <c r="O183" i="8"/>
  <c r="I167" i="8"/>
  <c r="N167" i="8"/>
  <c r="R167" i="8"/>
  <c r="Q167" i="8"/>
  <c r="K167" i="8"/>
  <c r="M167" i="8"/>
  <c r="J167" i="8"/>
  <c r="F167" i="8"/>
  <c r="P167" i="8"/>
  <c r="O167" i="8"/>
  <c r="L167" i="8"/>
  <c r="O46" i="8"/>
  <c r="R46" i="8"/>
  <c r="F46" i="8"/>
  <c r="F33" i="8"/>
  <c r="M33" i="8"/>
  <c r="K41" i="8"/>
  <c r="Q41" i="8"/>
  <c r="P41" i="8"/>
  <c r="L77" i="8"/>
  <c r="P77" i="8"/>
  <c r="J161" i="8"/>
  <c r="O161" i="8"/>
  <c r="S161" i="8"/>
  <c r="M253" i="8"/>
  <c r="N253" i="8"/>
  <c r="S253" i="8"/>
  <c r="F293" i="8"/>
  <c r="N293" i="8"/>
  <c r="R293" i="8"/>
  <c r="P129" i="8"/>
  <c r="J129" i="8"/>
  <c r="M129" i="8"/>
  <c r="J221" i="8"/>
  <c r="O221" i="8"/>
  <c r="L133" i="8"/>
  <c r="P133" i="8"/>
  <c r="K133" i="8"/>
  <c r="M248" i="8"/>
  <c r="K248" i="8"/>
  <c r="S84" i="8"/>
  <c r="O164" i="8"/>
  <c r="L164" i="8"/>
  <c r="R78" i="8"/>
  <c r="P78" i="8"/>
  <c r="O95" i="8"/>
  <c r="M168" i="8"/>
  <c r="S306" i="8"/>
  <c r="Q306" i="8"/>
  <c r="P222" i="8"/>
  <c r="P275" i="8"/>
  <c r="K138" i="8"/>
  <c r="J138" i="8"/>
  <c r="L146" i="8"/>
  <c r="M153" i="8"/>
  <c r="N153" i="8"/>
  <c r="F63" i="8"/>
  <c r="Q149" i="8"/>
  <c r="P64" i="8"/>
  <c r="L302" i="8"/>
  <c r="F124" i="8"/>
  <c r="Q255" i="8"/>
  <c r="N254" i="8"/>
  <c r="S167" i="8"/>
  <c r="O70" i="8"/>
  <c r="I3" i="8"/>
  <c r="R3" i="8"/>
  <c r="M3" i="8"/>
  <c r="O3" i="8"/>
  <c r="S3" i="8"/>
  <c r="Q3" i="8"/>
  <c r="J3" i="8"/>
  <c r="F3" i="8"/>
  <c r="P3" i="8"/>
  <c r="Q28" i="8"/>
  <c r="K28" i="8"/>
  <c r="R28" i="8"/>
  <c r="M28" i="8"/>
  <c r="P28" i="8"/>
  <c r="S28" i="8"/>
  <c r="O28" i="8"/>
  <c r="S132" i="8"/>
  <c r="M132" i="8"/>
  <c r="N132" i="8"/>
  <c r="J132" i="8"/>
  <c r="P132" i="8"/>
  <c r="K132" i="8"/>
  <c r="L132" i="8"/>
  <c r="O132" i="8"/>
  <c r="R132" i="8"/>
  <c r="O288" i="8"/>
  <c r="R288" i="8"/>
  <c r="N288" i="8"/>
  <c r="Q288" i="8"/>
  <c r="L288" i="8"/>
  <c r="J288" i="8"/>
  <c r="K288" i="8"/>
  <c r="M288" i="8"/>
  <c r="P288" i="8"/>
  <c r="I40" i="8"/>
  <c r="P136" i="8"/>
  <c r="K136" i="8"/>
  <c r="Q136" i="8"/>
  <c r="S136" i="8"/>
  <c r="O136" i="8"/>
  <c r="R136" i="8"/>
  <c r="N136" i="8"/>
  <c r="F136" i="8"/>
  <c r="J136" i="8"/>
  <c r="H45" i="8"/>
  <c r="I45" i="8"/>
  <c r="P53" i="8"/>
  <c r="M53" i="8"/>
  <c r="F53" i="8"/>
  <c r="O53" i="8"/>
  <c r="K53" i="8"/>
  <c r="R53" i="8"/>
  <c r="O208" i="8"/>
  <c r="R208" i="8"/>
  <c r="N208" i="8"/>
  <c r="J208" i="8"/>
  <c r="Q208" i="8"/>
  <c r="K208" i="8"/>
  <c r="P208" i="8"/>
  <c r="L208" i="8"/>
  <c r="S208" i="8"/>
  <c r="F208" i="8"/>
  <c r="N250" i="8"/>
  <c r="M250" i="8"/>
  <c r="Q250" i="8"/>
  <c r="K250" i="8"/>
  <c r="S250" i="8"/>
  <c r="L250" i="8"/>
  <c r="R250" i="8"/>
  <c r="P250" i="8"/>
  <c r="P150" i="8"/>
  <c r="M150" i="8"/>
  <c r="N150" i="8"/>
  <c r="S150" i="8"/>
  <c r="R150" i="8"/>
  <c r="L150" i="8"/>
  <c r="O150" i="8"/>
  <c r="J150" i="8"/>
  <c r="Q150" i="8"/>
  <c r="N168" i="8"/>
  <c r="J168" i="8"/>
  <c r="P168" i="8"/>
  <c r="P84" i="8"/>
  <c r="L84" i="8"/>
  <c r="R84" i="8"/>
  <c r="Q156" i="8"/>
  <c r="O156" i="8"/>
  <c r="P156" i="8"/>
  <c r="J156" i="8"/>
  <c r="L156" i="8"/>
  <c r="R156" i="8"/>
  <c r="N156" i="8"/>
  <c r="F156" i="8"/>
  <c r="K156" i="8"/>
  <c r="P240" i="8"/>
  <c r="J240" i="8"/>
  <c r="N240" i="8"/>
  <c r="K240" i="8"/>
  <c r="Q240" i="8"/>
  <c r="L240" i="8"/>
  <c r="I111" i="8"/>
  <c r="M111" i="8"/>
  <c r="F111" i="8"/>
  <c r="N111" i="8"/>
  <c r="Q111" i="8"/>
  <c r="L111" i="8"/>
  <c r="O111" i="8"/>
  <c r="P111" i="8"/>
  <c r="R111" i="8"/>
  <c r="S111" i="8"/>
  <c r="I95" i="8"/>
  <c r="Q95" i="8"/>
  <c r="P95" i="8"/>
  <c r="K95" i="8"/>
  <c r="J46" i="8"/>
  <c r="S46" i="8"/>
  <c r="S33" i="8"/>
  <c r="O33" i="8"/>
  <c r="J33" i="8"/>
  <c r="M41" i="8"/>
  <c r="O41" i="8"/>
  <c r="K77" i="8"/>
  <c r="M77" i="8"/>
  <c r="S77" i="8"/>
  <c r="M161" i="8"/>
  <c r="F161" i="8"/>
  <c r="N161" i="8"/>
  <c r="Q253" i="8"/>
  <c r="R253" i="8"/>
  <c r="L253" i="8"/>
  <c r="M293" i="8"/>
  <c r="S293" i="8"/>
  <c r="Q129" i="8"/>
  <c r="O129" i="8"/>
  <c r="M221" i="8"/>
  <c r="N221" i="8"/>
  <c r="R221" i="8"/>
  <c r="Q133" i="8"/>
  <c r="J133" i="8"/>
  <c r="F133" i="8"/>
  <c r="S248" i="8"/>
  <c r="Q248" i="8"/>
  <c r="M84" i="8"/>
  <c r="O84" i="8"/>
  <c r="R164" i="8"/>
  <c r="S164" i="8"/>
  <c r="O78" i="8"/>
  <c r="K78" i="8"/>
  <c r="S78" i="8"/>
  <c r="R95" i="8"/>
  <c r="F95" i="8"/>
  <c r="F168" i="8"/>
  <c r="Q168" i="8"/>
  <c r="L53" i="8"/>
  <c r="N306" i="8"/>
  <c r="J222" i="8"/>
  <c r="Q275" i="8"/>
  <c r="M146" i="8"/>
  <c r="L63" i="8"/>
  <c r="K63" i="8"/>
  <c r="O240" i="8"/>
  <c r="F250" i="8"/>
  <c r="J149" i="8"/>
  <c r="K3" i="8"/>
  <c r="O254" i="8"/>
  <c r="J111" i="8"/>
  <c r="H38" i="8"/>
  <c r="I38" i="8"/>
  <c r="M216" i="8"/>
  <c r="F216" i="8"/>
  <c r="O216" i="8"/>
  <c r="P216" i="8"/>
  <c r="K216" i="8"/>
  <c r="Q216" i="8"/>
  <c r="R216" i="8"/>
  <c r="S216" i="8"/>
  <c r="J216" i="8"/>
  <c r="L216" i="8"/>
  <c r="F300" i="8"/>
  <c r="P300" i="8"/>
  <c r="J300" i="8"/>
  <c r="Q300" i="8"/>
  <c r="R300" i="8"/>
  <c r="S300" i="8"/>
  <c r="L300" i="8"/>
  <c r="K300" i="8"/>
  <c r="M300" i="8"/>
  <c r="N300" i="8"/>
  <c r="M301" i="8"/>
  <c r="L301" i="8"/>
  <c r="N301" i="8"/>
  <c r="R301" i="8"/>
  <c r="K301" i="8"/>
  <c r="Q301" i="8"/>
  <c r="F301" i="8"/>
  <c r="S301" i="8"/>
  <c r="J301" i="8"/>
  <c r="O301" i="8"/>
  <c r="R201" i="8"/>
  <c r="P201" i="8"/>
  <c r="L201" i="8"/>
  <c r="J201" i="8"/>
  <c r="S201" i="8"/>
  <c r="K201" i="8"/>
  <c r="M201" i="8"/>
  <c r="Q201" i="8"/>
  <c r="N201" i="8"/>
  <c r="O201" i="8"/>
  <c r="L222" i="8"/>
  <c r="R222" i="8"/>
  <c r="S222" i="8"/>
  <c r="F222" i="8"/>
  <c r="N222" i="8"/>
  <c r="O222" i="8"/>
  <c r="R138" i="8"/>
  <c r="M138" i="8"/>
  <c r="F138" i="8"/>
  <c r="O138" i="8"/>
  <c r="S138" i="8"/>
  <c r="N138" i="8"/>
  <c r="H49" i="8"/>
  <c r="K49" i="8"/>
  <c r="S294" i="8"/>
  <c r="P294" i="8"/>
  <c r="F294" i="8"/>
  <c r="O294" i="8"/>
  <c r="J294" i="8"/>
  <c r="N294" i="8"/>
  <c r="M294" i="8"/>
  <c r="Q294" i="8"/>
  <c r="K294" i="8"/>
  <c r="R294" i="8"/>
  <c r="L294" i="8"/>
  <c r="O248" i="8"/>
  <c r="R248" i="8"/>
  <c r="M233" i="8"/>
  <c r="Q233" i="8"/>
  <c r="P233" i="8"/>
  <c r="S233" i="8"/>
  <c r="K233" i="8"/>
  <c r="F233" i="8"/>
  <c r="R233" i="8"/>
  <c r="O233" i="8"/>
  <c r="S81" i="8"/>
  <c r="M81" i="8"/>
  <c r="J81" i="8"/>
  <c r="R81" i="8"/>
  <c r="L81" i="8"/>
  <c r="Q81" i="8"/>
  <c r="N81" i="8"/>
  <c r="O81" i="8"/>
  <c r="P81" i="8"/>
  <c r="F81" i="8"/>
  <c r="S140" i="8"/>
  <c r="M140" i="8"/>
  <c r="F140" i="8"/>
  <c r="N140" i="8"/>
  <c r="J140" i="8"/>
  <c r="P140" i="8"/>
  <c r="O140" i="8"/>
  <c r="Q140" i="8"/>
  <c r="R140" i="8"/>
  <c r="P153" i="8"/>
  <c r="K153" i="8"/>
  <c r="Q153" i="8"/>
  <c r="L153" i="8"/>
  <c r="R153" i="8"/>
  <c r="K46" i="8"/>
  <c r="N46" i="8"/>
  <c r="P46" i="8"/>
  <c r="R33" i="8"/>
  <c r="L33" i="8"/>
  <c r="F41" i="8"/>
  <c r="J41" i="8"/>
  <c r="O77" i="8"/>
  <c r="F77" i="8"/>
  <c r="R161" i="8"/>
  <c r="L161" i="8"/>
  <c r="F253" i="8"/>
  <c r="K253" i="8"/>
  <c r="O293" i="8"/>
  <c r="Q293" i="8"/>
  <c r="S129" i="8"/>
  <c r="N129" i="8"/>
  <c r="Q221" i="8"/>
  <c r="S221" i="8"/>
  <c r="S133" i="8"/>
  <c r="M133" i="8"/>
  <c r="L248" i="8"/>
  <c r="J248" i="8"/>
  <c r="K84" i="8"/>
  <c r="F84" i="8"/>
  <c r="M164" i="8"/>
  <c r="N164" i="8"/>
  <c r="Q78" i="8"/>
  <c r="N78" i="8"/>
  <c r="S95" i="8"/>
  <c r="J95" i="8"/>
  <c r="L168" i="8"/>
  <c r="O168" i="8"/>
  <c r="P38" i="8"/>
  <c r="J53" i="8"/>
  <c r="M306" i="8"/>
  <c r="M222" i="8"/>
  <c r="K275" i="8"/>
  <c r="J275" i="8"/>
  <c r="P138" i="8"/>
  <c r="Q146" i="8"/>
  <c r="F153" i="8"/>
  <c r="O63" i="8"/>
  <c r="N63" i="8"/>
  <c r="R240" i="8"/>
  <c r="K64" i="8"/>
  <c r="N3" i="8"/>
  <c r="F118" i="8"/>
  <c r="F290" i="8"/>
  <c r="Q219" i="8"/>
  <c r="N216" i="8"/>
  <c r="F132" i="8"/>
  <c r="M136" i="8"/>
  <c r="L170" i="8"/>
  <c r="M208" i="8"/>
  <c r="N218" i="8"/>
  <c r="F150" i="8"/>
  <c r="F183" i="8"/>
  <c r="P6" i="8"/>
  <c r="R6" i="8"/>
  <c r="M6" i="8"/>
  <c r="N6" i="8"/>
  <c r="L6" i="8"/>
  <c r="O6" i="8"/>
  <c r="O16" i="8"/>
  <c r="J16" i="8"/>
  <c r="F16" i="8"/>
  <c r="K16" i="8"/>
  <c r="S16" i="8"/>
  <c r="M16" i="8"/>
  <c r="R229" i="8"/>
  <c r="J229" i="8"/>
  <c r="L229" i="8"/>
  <c r="F229" i="8"/>
  <c r="Q229" i="8"/>
  <c r="O229" i="8"/>
  <c r="M229" i="8"/>
  <c r="M193" i="8"/>
  <c r="L193" i="8"/>
  <c r="F280" i="8"/>
  <c r="L280" i="8"/>
  <c r="S226" i="8"/>
  <c r="O226" i="8"/>
  <c r="F226" i="8"/>
  <c r="N226" i="8"/>
  <c r="J226" i="8"/>
  <c r="P226" i="8"/>
  <c r="M226" i="8"/>
  <c r="Q226" i="8"/>
  <c r="P96" i="8"/>
  <c r="K96" i="8"/>
  <c r="L96" i="8"/>
  <c r="J24" i="8"/>
  <c r="P24" i="8"/>
  <c r="L24" i="8"/>
  <c r="O24" i="8"/>
  <c r="K24" i="8"/>
  <c r="Q252" i="8"/>
  <c r="L252" i="8"/>
  <c r="R252" i="8"/>
  <c r="M252" i="8"/>
  <c r="S252" i="8"/>
  <c r="K113" i="8"/>
  <c r="Q113" i="8"/>
  <c r="L113" i="8"/>
  <c r="S113" i="8"/>
  <c r="N113" i="8"/>
  <c r="R113" i="8"/>
  <c r="O113" i="8"/>
  <c r="F113" i="8"/>
  <c r="P200" i="8"/>
  <c r="K200" i="8"/>
  <c r="M200" i="8"/>
  <c r="O200" i="8"/>
  <c r="Q200" i="8"/>
  <c r="J200" i="8"/>
  <c r="S286" i="8"/>
  <c r="J286" i="8"/>
  <c r="N286" i="8"/>
  <c r="O286" i="8"/>
  <c r="L286" i="8"/>
  <c r="N242" i="8"/>
  <c r="J242" i="8"/>
  <c r="P242" i="8"/>
  <c r="M242" i="8"/>
  <c r="Q242" i="8"/>
  <c r="K242" i="8"/>
  <c r="R242" i="8"/>
  <c r="L242" i="8"/>
  <c r="J116" i="8"/>
  <c r="F116" i="8"/>
  <c r="P116" i="8"/>
  <c r="L116" i="8"/>
  <c r="S202" i="8"/>
  <c r="O202" i="8"/>
  <c r="F202" i="8"/>
  <c r="N202" i="8"/>
  <c r="J202" i="8"/>
  <c r="Q202" i="8"/>
  <c r="M202" i="8"/>
  <c r="P202" i="8"/>
  <c r="S285" i="8"/>
  <c r="Q285" i="8"/>
  <c r="R285" i="8"/>
  <c r="N285" i="8"/>
  <c r="M285" i="8"/>
  <c r="P285" i="8"/>
  <c r="J285" i="8"/>
  <c r="O285" i="8"/>
  <c r="K285" i="8"/>
  <c r="R142" i="8"/>
  <c r="M142" i="8"/>
  <c r="F142" i="8"/>
  <c r="O142" i="8"/>
  <c r="S142" i="8"/>
  <c r="N142" i="8"/>
  <c r="J142" i="8"/>
  <c r="P142" i="8"/>
  <c r="K142" i="8"/>
  <c r="P225" i="8"/>
  <c r="K225" i="8"/>
  <c r="Q225" i="8"/>
  <c r="L225" i="8"/>
  <c r="R225" i="8"/>
  <c r="M225" i="8"/>
  <c r="F225" i="8"/>
  <c r="N225" i="8"/>
  <c r="S225" i="8"/>
  <c r="Q50" i="8"/>
  <c r="M50" i="8"/>
  <c r="L50" i="8"/>
  <c r="K50" i="8"/>
  <c r="R50" i="8"/>
  <c r="N50" i="8"/>
  <c r="S58" i="8"/>
  <c r="O58" i="8"/>
  <c r="M58" i="8"/>
  <c r="R58" i="8"/>
  <c r="L58" i="8"/>
  <c r="K58" i="8"/>
  <c r="Q58" i="8"/>
  <c r="N58" i="8"/>
  <c r="L141" i="8"/>
  <c r="M141" i="8"/>
  <c r="Q141" i="8"/>
  <c r="F141" i="8"/>
  <c r="N141" i="8"/>
  <c r="K141" i="8"/>
  <c r="J228" i="8"/>
  <c r="K228" i="8"/>
  <c r="S128" i="8"/>
  <c r="O128" i="8"/>
  <c r="J128" i="8"/>
  <c r="P214" i="8"/>
  <c r="M214" i="8"/>
  <c r="Q297" i="8"/>
  <c r="O297" i="8"/>
  <c r="R297" i="8"/>
  <c r="O145" i="8"/>
  <c r="N145" i="8"/>
  <c r="R145" i="8"/>
  <c r="S145" i="8"/>
  <c r="L145" i="8"/>
  <c r="M145" i="8"/>
  <c r="M232" i="8"/>
  <c r="F232" i="8"/>
  <c r="L232" i="8"/>
  <c r="S69" i="8"/>
  <c r="O69" i="8"/>
  <c r="N69" i="8"/>
  <c r="M69" i="8"/>
  <c r="K69" i="8"/>
  <c r="P69" i="8"/>
  <c r="L69" i="8"/>
  <c r="F69" i="8"/>
  <c r="Q148" i="8"/>
  <c r="L148" i="8"/>
  <c r="K234" i="8"/>
  <c r="R234" i="8"/>
  <c r="L234" i="8"/>
  <c r="S234" i="8"/>
  <c r="O234" i="8"/>
  <c r="F234" i="8"/>
  <c r="N234" i="8"/>
  <c r="J234" i="8"/>
  <c r="J98" i="8"/>
  <c r="P98" i="8"/>
  <c r="K48" i="8"/>
  <c r="R48" i="8"/>
  <c r="Q134" i="8"/>
  <c r="L134" i="8"/>
  <c r="K217" i="8"/>
  <c r="Q217" i="8"/>
  <c r="F304" i="8"/>
  <c r="O304" i="8"/>
  <c r="I147" i="8"/>
  <c r="L147" i="8"/>
  <c r="R147" i="8"/>
  <c r="M147" i="8"/>
  <c r="F147" i="8"/>
  <c r="O147" i="8"/>
  <c r="S147" i="8"/>
  <c r="N147" i="8"/>
  <c r="J147" i="8"/>
  <c r="I283" i="8"/>
  <c r="Q283" i="8"/>
  <c r="L283" i="8"/>
  <c r="R283" i="8"/>
  <c r="M283" i="8"/>
  <c r="S283" i="8"/>
  <c r="P283" i="8"/>
  <c r="F283" i="8"/>
  <c r="O283" i="8"/>
  <c r="I215" i="8"/>
  <c r="M215" i="8"/>
  <c r="S215" i="8"/>
  <c r="J215" i="8"/>
  <c r="F215" i="8"/>
  <c r="N215" i="8"/>
  <c r="R215" i="8"/>
  <c r="P215" i="8"/>
  <c r="K215" i="8"/>
  <c r="I35" i="8"/>
  <c r="R35" i="8"/>
  <c r="M35" i="8"/>
  <c r="N35" i="8"/>
  <c r="Q35" i="8"/>
  <c r="K35" i="8"/>
  <c r="O35" i="8"/>
  <c r="P35" i="8"/>
  <c r="L35" i="8"/>
  <c r="I231" i="8"/>
  <c r="K231" i="8"/>
  <c r="Q231" i="8"/>
  <c r="R231" i="8"/>
  <c r="S231" i="8"/>
  <c r="M231" i="8"/>
  <c r="F231" i="8"/>
  <c r="O231" i="8"/>
  <c r="P231" i="8"/>
  <c r="I179" i="8"/>
  <c r="L179" i="8"/>
  <c r="R179" i="8"/>
  <c r="M179" i="8"/>
  <c r="S179" i="8"/>
  <c r="O179" i="8"/>
  <c r="F179" i="8"/>
  <c r="N179" i="8"/>
  <c r="J179" i="8"/>
  <c r="I251" i="8"/>
  <c r="N251" i="8"/>
  <c r="J251" i="8"/>
  <c r="P251" i="8"/>
  <c r="N18" i="8"/>
  <c r="O18" i="8"/>
  <c r="F18" i="8"/>
  <c r="J13" i="8"/>
  <c r="S13" i="8"/>
  <c r="M245" i="8"/>
  <c r="S245" i="8"/>
  <c r="L245" i="8"/>
  <c r="N79" i="8"/>
  <c r="F79" i="8"/>
  <c r="M79" i="8"/>
  <c r="M76" i="8"/>
  <c r="R76" i="8"/>
  <c r="J76" i="8"/>
  <c r="J127" i="8"/>
  <c r="N127" i="8"/>
  <c r="S127" i="8"/>
  <c r="L182" i="8"/>
  <c r="Q182" i="8"/>
  <c r="K182" i="8"/>
  <c r="F128" i="8"/>
  <c r="P128" i="8"/>
  <c r="K297" i="8"/>
  <c r="S297" i="8"/>
  <c r="R214" i="8"/>
  <c r="S214" i="8"/>
  <c r="M251" i="8"/>
  <c r="K251" i="8"/>
  <c r="P252" i="8"/>
  <c r="J58" i="8"/>
  <c r="K226" i="8"/>
  <c r="Q142" i="8"/>
  <c r="Q234" i="8"/>
  <c r="O242" i="8"/>
  <c r="R69" i="8"/>
  <c r="Q179" i="8"/>
  <c r="L202" i="8"/>
  <c r="J113" i="8"/>
  <c r="R141" i="8"/>
  <c r="M24" i="8"/>
  <c r="P286" i="8"/>
  <c r="L231" i="8"/>
  <c r="M304" i="8"/>
  <c r="S35" i="8"/>
  <c r="R109" i="8"/>
  <c r="Q215" i="8"/>
  <c r="J8" i="8"/>
  <c r="Q8" i="8"/>
  <c r="S8" i="8"/>
  <c r="K8" i="8"/>
  <c r="O8" i="8"/>
  <c r="N8" i="8"/>
  <c r="M8" i="8"/>
  <c r="R8" i="8"/>
  <c r="F242" i="8"/>
  <c r="Q69" i="8"/>
  <c r="K179" i="8"/>
  <c r="R202" i="8"/>
  <c r="M113" i="8"/>
  <c r="J225" i="8"/>
  <c r="P141" i="8"/>
  <c r="J145" i="8"/>
  <c r="S24" i="8"/>
  <c r="L200" i="8"/>
  <c r="J231" i="8"/>
  <c r="P228" i="8"/>
  <c r="F35" i="8"/>
  <c r="P147" i="8"/>
  <c r="N98" i="8"/>
  <c r="K272" i="8"/>
  <c r="Q4" i="8"/>
  <c r="L4" i="8"/>
  <c r="M4" i="8"/>
  <c r="O4" i="8"/>
  <c r="S4" i="8"/>
  <c r="M13" i="8"/>
  <c r="L13" i="8"/>
  <c r="F13" i="8"/>
  <c r="P182" i="8"/>
  <c r="J182" i="8"/>
  <c r="N182" i="8"/>
  <c r="F252" i="8"/>
  <c r="P58" i="8"/>
  <c r="L8" i="8"/>
  <c r="M234" i="8"/>
  <c r="L18" i="8"/>
  <c r="K13" i="8"/>
  <c r="Q13" i="8"/>
  <c r="J245" i="8"/>
  <c r="P245" i="8"/>
  <c r="L79" i="8"/>
  <c r="Q79" i="8"/>
  <c r="K76" i="8"/>
  <c r="O127" i="8"/>
  <c r="R127" i="8"/>
  <c r="L127" i="8"/>
  <c r="R182" i="8"/>
  <c r="O182" i="8"/>
  <c r="R128" i="8"/>
  <c r="Q128" i="8"/>
  <c r="J297" i="8"/>
  <c r="L297" i="8"/>
  <c r="J214" i="8"/>
  <c r="F214" i="8"/>
  <c r="Q214" i="8"/>
  <c r="L251" i="8"/>
  <c r="O251" i="8"/>
  <c r="K252" i="8"/>
  <c r="J252" i="8"/>
  <c r="F58" i="8"/>
  <c r="P8" i="8"/>
  <c r="L226" i="8"/>
  <c r="N283" i="8"/>
  <c r="P234" i="8"/>
  <c r="J69" i="8"/>
  <c r="P179" i="8"/>
  <c r="L285" i="8"/>
  <c r="K202" i="8"/>
  <c r="O225" i="8"/>
  <c r="P229" i="8"/>
  <c r="F145" i="8"/>
  <c r="O50" i="8"/>
  <c r="J6" i="8"/>
  <c r="N231" i="8"/>
  <c r="P217" i="8"/>
  <c r="P48" i="8"/>
  <c r="K147" i="8"/>
  <c r="P185" i="8"/>
  <c r="M280" i="8"/>
  <c r="O215" i="8"/>
  <c r="S236" i="8"/>
  <c r="L28" i="8"/>
  <c r="J28" i="8"/>
  <c r="R117" i="8"/>
  <c r="M117" i="8"/>
  <c r="K150" i="8"/>
  <c r="N233" i="8"/>
  <c r="L233" i="8"/>
  <c r="S156" i="8"/>
  <c r="M156" i="8"/>
  <c r="P70" i="8"/>
  <c r="S229" i="8"/>
  <c r="N229" i="8"/>
  <c r="K4" i="8"/>
  <c r="L16" i="8"/>
  <c r="R24" i="8"/>
  <c r="S6" i="8"/>
  <c r="M286" i="8"/>
  <c r="R286" i="8"/>
  <c r="F200" i="8"/>
  <c r="P4" i="8"/>
  <c r="J4" i="8"/>
  <c r="R4" i="8"/>
  <c r="F6" i="8"/>
  <c r="K6" i="8"/>
  <c r="Q6" i="8"/>
  <c r="S10" i="8"/>
  <c r="M10" i="8"/>
  <c r="K10" i="8"/>
  <c r="R10" i="8"/>
  <c r="O10" i="8"/>
  <c r="J10" i="8"/>
  <c r="Q10" i="8"/>
  <c r="F10" i="8"/>
  <c r="N10" i="8"/>
  <c r="L66" i="8"/>
  <c r="R66" i="8"/>
  <c r="F66" i="8"/>
  <c r="Q66" i="8"/>
  <c r="J66" i="8"/>
  <c r="Q16" i="8"/>
  <c r="N16" i="8"/>
  <c r="R16" i="8"/>
  <c r="Q110" i="8"/>
  <c r="L110" i="8"/>
  <c r="P193" i="8"/>
  <c r="Q193" i="8"/>
  <c r="J193" i="8"/>
  <c r="F193" i="8"/>
  <c r="O193" i="8"/>
  <c r="N193" i="8"/>
  <c r="S193" i="8"/>
  <c r="K193" i="8"/>
  <c r="P280" i="8"/>
  <c r="K280" i="8"/>
  <c r="R280" i="8"/>
  <c r="S280" i="8"/>
  <c r="J280" i="8"/>
  <c r="Q280" i="8"/>
  <c r="N280" i="8"/>
  <c r="O280" i="8"/>
  <c r="M109" i="8"/>
  <c r="J109" i="8"/>
  <c r="P109" i="8"/>
  <c r="S109" i="8"/>
  <c r="N109" i="8"/>
  <c r="F109" i="8"/>
  <c r="O109" i="8"/>
  <c r="Q109" i="8"/>
  <c r="O196" i="8"/>
  <c r="S196" i="8"/>
  <c r="R196" i="8"/>
  <c r="K282" i="8"/>
  <c r="Q282" i="8"/>
  <c r="Q236" i="8"/>
  <c r="L236" i="8"/>
  <c r="O236" i="8"/>
  <c r="R236" i="8"/>
  <c r="N236" i="8"/>
  <c r="J236" i="8"/>
  <c r="P236" i="8"/>
  <c r="K236" i="8"/>
  <c r="N96" i="8"/>
  <c r="S96" i="8"/>
  <c r="O96" i="8"/>
  <c r="R96" i="8"/>
  <c r="J96" i="8"/>
  <c r="F96" i="8"/>
  <c r="M96" i="8"/>
  <c r="Q96" i="8"/>
  <c r="L265" i="8"/>
  <c r="N265" i="8"/>
  <c r="M265" i="8"/>
  <c r="F265" i="8"/>
  <c r="K265" i="8"/>
  <c r="S265" i="8"/>
  <c r="O265" i="8"/>
  <c r="R265" i="8"/>
  <c r="Q265" i="8"/>
  <c r="Q24" i="8"/>
  <c r="N24" i="8"/>
  <c r="F24" i="8"/>
  <c r="R200" i="8"/>
  <c r="N200" i="8"/>
  <c r="S200" i="8"/>
  <c r="F286" i="8"/>
  <c r="Q286" i="8"/>
  <c r="R116" i="8"/>
  <c r="O116" i="8"/>
  <c r="K116" i="8"/>
  <c r="M116" i="8"/>
  <c r="Q116" i="8"/>
  <c r="N116" i="8"/>
  <c r="J102" i="8"/>
  <c r="P102" i="8"/>
  <c r="K102" i="8"/>
  <c r="R102" i="8"/>
  <c r="O102" i="8"/>
  <c r="F102" i="8"/>
  <c r="M102" i="8"/>
  <c r="S102" i="8"/>
  <c r="N102" i="8"/>
  <c r="F185" i="8"/>
  <c r="K185" i="8"/>
  <c r="M185" i="8"/>
  <c r="L185" i="8"/>
  <c r="N185" i="8"/>
  <c r="S185" i="8"/>
  <c r="O185" i="8"/>
  <c r="J185" i="8"/>
  <c r="S272" i="8"/>
  <c r="N272" i="8"/>
  <c r="O272" i="8"/>
  <c r="Q272" i="8"/>
  <c r="L272" i="8"/>
  <c r="J272" i="8"/>
  <c r="M272" i="8"/>
  <c r="F272" i="8"/>
  <c r="R272" i="8"/>
  <c r="F50" i="8"/>
  <c r="P50" i="8"/>
  <c r="J50" i="8"/>
  <c r="S141" i="8"/>
  <c r="O141" i="8"/>
  <c r="J141" i="8"/>
  <c r="O228" i="8"/>
  <c r="R228" i="8"/>
  <c r="N228" i="8"/>
  <c r="Q228" i="8"/>
  <c r="L228" i="8"/>
  <c r="S228" i="8"/>
  <c r="M228" i="8"/>
  <c r="F228" i="8"/>
  <c r="I52" i="8"/>
  <c r="H62" i="8"/>
  <c r="I62" i="8"/>
  <c r="P145" i="8"/>
  <c r="K145" i="8"/>
  <c r="Q145" i="8"/>
  <c r="K232" i="8"/>
  <c r="Q232" i="8"/>
  <c r="P232" i="8"/>
  <c r="O232" i="8"/>
  <c r="R232" i="8"/>
  <c r="N232" i="8"/>
  <c r="J232" i="8"/>
  <c r="S232" i="8"/>
  <c r="H61" i="8"/>
  <c r="I61" i="8"/>
  <c r="J148" i="8"/>
  <c r="P148" i="8"/>
  <c r="K148" i="8"/>
  <c r="S148" i="8"/>
  <c r="M148" i="8"/>
  <c r="F148" i="8"/>
  <c r="O148" i="8"/>
  <c r="R148" i="8"/>
  <c r="N148" i="8"/>
  <c r="S98" i="8"/>
  <c r="M98" i="8"/>
  <c r="F98" i="8"/>
  <c r="K98" i="8"/>
  <c r="Q98" i="8"/>
  <c r="L98" i="8"/>
  <c r="R98" i="8"/>
  <c r="O98" i="8"/>
  <c r="Q48" i="8"/>
  <c r="M48" i="8"/>
  <c r="S48" i="8"/>
  <c r="J48" i="8"/>
  <c r="L48" i="8"/>
  <c r="F48" i="8"/>
  <c r="O48" i="8"/>
  <c r="N48" i="8"/>
  <c r="J134" i="8"/>
  <c r="P134" i="8"/>
  <c r="K134" i="8"/>
  <c r="R134" i="8"/>
  <c r="M134" i="8"/>
  <c r="F134" i="8"/>
  <c r="O134" i="8"/>
  <c r="S134" i="8"/>
  <c r="N134" i="8"/>
  <c r="F217" i="8"/>
  <c r="O217" i="8"/>
  <c r="J217" i="8"/>
  <c r="L217" i="8"/>
  <c r="R217" i="8"/>
  <c r="M217" i="8"/>
  <c r="S217" i="8"/>
  <c r="N217" i="8"/>
  <c r="Q304" i="8"/>
  <c r="L304" i="8"/>
  <c r="R304" i="8"/>
  <c r="S304" i="8"/>
  <c r="N304" i="8"/>
  <c r="J304" i="8"/>
  <c r="P304" i="8"/>
  <c r="K304" i="8"/>
  <c r="L10" i="8"/>
  <c r="P265" i="8"/>
  <c r="Q185" i="8"/>
  <c r="R193" i="8"/>
  <c r="L109" i="8"/>
  <c r="M236" i="8"/>
  <c r="L102" i="8"/>
  <c r="O59" i="8"/>
  <c r="L15" i="8"/>
  <c r="R15" i="8"/>
  <c r="R59" i="8"/>
  <c r="S15" i="8"/>
  <c r="K59" i="8"/>
  <c r="S59" i="8"/>
  <c r="F15" i="8"/>
  <c r="K15" i="8"/>
  <c r="P15" i="8"/>
  <c r="N59" i="8"/>
  <c r="M59" i="8"/>
  <c r="M15" i="8"/>
  <c r="O15" i="8"/>
  <c r="J15" i="8"/>
  <c r="N15" i="8"/>
  <c r="Q15" i="8"/>
  <c r="J59" i="8"/>
  <c r="Q59" i="8"/>
  <c r="I49" i="8"/>
  <c r="F28" i="8"/>
  <c r="N28" i="8"/>
  <c r="N117" i="8"/>
  <c r="Q117" i="8"/>
  <c r="I46" i="8"/>
  <c r="L73" i="8"/>
  <c r="F55" i="8"/>
  <c r="R165" i="8"/>
  <c r="S257" i="8"/>
  <c r="Q173" i="8"/>
  <c r="J88" i="8"/>
  <c r="Q172" i="8"/>
  <c r="O162" i="8"/>
  <c r="L26" i="8"/>
  <c r="O55" i="8"/>
  <c r="M26" i="8"/>
  <c r="L165" i="8"/>
  <c r="J257" i="8"/>
  <c r="R173" i="8"/>
  <c r="O260" i="8"/>
  <c r="M172" i="8"/>
  <c r="P73" i="8"/>
  <c r="S281" i="8"/>
  <c r="L198" i="8"/>
  <c r="K198" i="8"/>
  <c r="R90" i="8"/>
  <c r="L281" i="8"/>
  <c r="P198" i="8"/>
  <c r="Q198" i="8"/>
  <c r="L59" i="8"/>
  <c r="P59" i="8"/>
  <c r="F59" i="8"/>
  <c r="N55" i="8"/>
  <c r="R55" i="8"/>
  <c r="S26" i="8"/>
  <c r="Q26" i="8"/>
  <c r="M30" i="8"/>
  <c r="L34" i="8"/>
  <c r="K126" i="8"/>
  <c r="K281" i="8"/>
  <c r="Q281" i="8"/>
  <c r="J281" i="8"/>
  <c r="J198" i="8"/>
  <c r="N198" i="8"/>
  <c r="F198" i="8"/>
  <c r="J274" i="8"/>
  <c r="J94" i="8"/>
  <c r="S284" i="8"/>
  <c r="O281" i="8"/>
  <c r="M281" i="8"/>
  <c r="O198" i="8"/>
  <c r="K165" i="8"/>
  <c r="L257" i="8"/>
  <c r="P257" i="8"/>
  <c r="O173" i="8"/>
  <c r="M173" i="8"/>
  <c r="F22" i="8"/>
  <c r="R162" i="8"/>
  <c r="M73" i="8"/>
  <c r="L277" i="8"/>
  <c r="F278" i="8"/>
  <c r="Q36" i="8"/>
  <c r="N120" i="8"/>
  <c r="K212" i="8"/>
  <c r="J212" i="8"/>
  <c r="L174" i="8"/>
  <c r="F264" i="8"/>
  <c r="F112" i="8"/>
  <c r="R296" i="8"/>
  <c r="L274" i="8"/>
  <c r="K22" i="8"/>
  <c r="S120" i="8"/>
  <c r="N212" i="8"/>
  <c r="O212" i="8"/>
  <c r="N174" i="8"/>
  <c r="Q112" i="8"/>
  <c r="R277" i="8"/>
  <c r="M277" i="8"/>
  <c r="S277" i="8"/>
  <c r="N277" i="8"/>
  <c r="F277" i="8"/>
  <c r="P277" i="8"/>
  <c r="K125" i="8"/>
  <c r="F125" i="8"/>
  <c r="L125" i="8"/>
  <c r="R125" i="8"/>
  <c r="Q125" i="8"/>
  <c r="S30" i="8"/>
  <c r="L30" i="8"/>
  <c r="F30" i="8"/>
  <c r="O30" i="8"/>
  <c r="J30" i="8"/>
  <c r="M34" i="8"/>
  <c r="K34" i="8"/>
  <c r="O34" i="8"/>
  <c r="F34" i="8"/>
  <c r="N34" i="8"/>
  <c r="S34" i="8"/>
  <c r="F88" i="8"/>
  <c r="N88" i="8"/>
  <c r="O90" i="8"/>
  <c r="L90" i="8"/>
  <c r="K90" i="8"/>
  <c r="R260" i="8"/>
  <c r="N260" i="8"/>
  <c r="J260" i="8"/>
  <c r="P260" i="8"/>
  <c r="K260" i="8"/>
  <c r="Q73" i="8"/>
  <c r="N73" i="8"/>
  <c r="S73" i="8"/>
  <c r="O73" i="8"/>
  <c r="F73" i="8"/>
  <c r="P37" i="8"/>
  <c r="F37" i="8"/>
  <c r="K37" i="8"/>
  <c r="O37" i="8"/>
  <c r="N37" i="8"/>
  <c r="L37" i="8"/>
  <c r="L181" i="8"/>
  <c r="J181" i="8"/>
  <c r="Q181" i="8"/>
  <c r="P181" i="8"/>
  <c r="Q177" i="8"/>
  <c r="K177" i="8"/>
  <c r="P177" i="8"/>
  <c r="Q178" i="8"/>
  <c r="K178" i="8"/>
  <c r="F178" i="8"/>
  <c r="J178" i="8"/>
  <c r="Q180" i="8"/>
  <c r="N180" i="8"/>
  <c r="M180" i="8"/>
  <c r="O180" i="8"/>
  <c r="P266" i="8"/>
  <c r="L266" i="8"/>
  <c r="K266" i="8"/>
  <c r="F166" i="8"/>
  <c r="N166" i="8"/>
  <c r="J166" i="8"/>
  <c r="P166" i="8"/>
  <c r="K166" i="8"/>
  <c r="Q166" i="8"/>
  <c r="N249" i="8"/>
  <c r="F249" i="8"/>
  <c r="P249" i="8"/>
  <c r="J249" i="8"/>
  <c r="O249" i="8"/>
  <c r="K249" i="8"/>
  <c r="M268" i="8"/>
  <c r="K268" i="8"/>
  <c r="Q268" i="8"/>
  <c r="F268" i="8"/>
  <c r="O206" i="8"/>
  <c r="P206" i="8"/>
  <c r="L206" i="8"/>
  <c r="S289" i="8"/>
  <c r="O289" i="8"/>
  <c r="F289" i="8"/>
  <c r="L289" i="8"/>
  <c r="Q289" i="8"/>
  <c r="M122" i="8"/>
  <c r="L122" i="8"/>
  <c r="R122" i="8"/>
  <c r="S122" i="8"/>
  <c r="P205" i="8"/>
  <c r="N205" i="8"/>
  <c r="O205" i="8"/>
  <c r="J205" i="8"/>
  <c r="K205" i="8"/>
  <c r="Q292" i="8"/>
  <c r="O292" i="8"/>
  <c r="N292" i="8"/>
  <c r="J292" i="8"/>
  <c r="K292" i="8"/>
  <c r="Q258" i="8"/>
  <c r="N258" i="8"/>
  <c r="P258" i="8"/>
  <c r="O258" i="8"/>
  <c r="P105" i="8"/>
  <c r="K105" i="8"/>
  <c r="R105" i="8"/>
  <c r="L105" i="8"/>
  <c r="Q105" i="8"/>
  <c r="N105" i="8"/>
  <c r="M192" i="8"/>
  <c r="S192" i="8"/>
  <c r="O192" i="8"/>
  <c r="R192" i="8"/>
  <c r="N192" i="8"/>
  <c r="J192" i="8"/>
  <c r="M278" i="8"/>
  <c r="Q278" i="8"/>
  <c r="K278" i="8"/>
  <c r="R278" i="8"/>
  <c r="L278" i="8"/>
  <c r="N284" i="8"/>
  <c r="R284" i="8"/>
  <c r="O284" i="8"/>
  <c r="O126" i="8"/>
  <c r="P126" i="8"/>
  <c r="R126" i="8"/>
  <c r="Q126" i="8"/>
  <c r="J209" i="8"/>
  <c r="Q209" i="8"/>
  <c r="K209" i="8"/>
  <c r="P209" i="8"/>
  <c r="L209" i="8"/>
  <c r="F296" i="8"/>
  <c r="Q296" i="8"/>
  <c r="M296" i="8"/>
  <c r="R42" i="8"/>
  <c r="J42" i="8"/>
  <c r="S42" i="8"/>
  <c r="L55" i="8"/>
  <c r="P55" i="8"/>
  <c r="N26" i="8"/>
  <c r="O26" i="8"/>
  <c r="F26" i="8"/>
  <c r="R160" i="8"/>
  <c r="O160" i="8"/>
  <c r="S160" i="8"/>
  <c r="P246" i="8"/>
  <c r="S246" i="8"/>
  <c r="J165" i="8"/>
  <c r="O165" i="8"/>
  <c r="F165" i="8"/>
  <c r="J80" i="8"/>
  <c r="Q80" i="8"/>
  <c r="L80" i="8"/>
  <c r="M257" i="8"/>
  <c r="R257" i="8"/>
  <c r="J93" i="8"/>
  <c r="M93" i="8"/>
  <c r="N93" i="8"/>
  <c r="F261" i="8"/>
  <c r="N261" i="8"/>
  <c r="R261" i="8"/>
  <c r="L173" i="8"/>
  <c r="F173" i="8"/>
  <c r="S88" i="8"/>
  <c r="R88" i="8"/>
  <c r="P88" i="8"/>
  <c r="S177" i="8"/>
  <c r="R177" i="8"/>
  <c r="O209" i="8"/>
  <c r="N209" i="8"/>
  <c r="M166" i="8"/>
  <c r="L166" i="8"/>
  <c r="L249" i="8"/>
  <c r="F260" i="8"/>
  <c r="N172" i="8"/>
  <c r="K30" i="8"/>
  <c r="P30" i="8"/>
  <c r="M37" i="8"/>
  <c r="Q37" i="8"/>
  <c r="R73" i="8"/>
  <c r="O277" i="8"/>
  <c r="J278" i="8"/>
  <c r="F192" i="8"/>
  <c r="P192" i="8"/>
  <c r="M105" i="8"/>
  <c r="Q34" i="8"/>
  <c r="F258" i="8"/>
  <c r="R266" i="8"/>
  <c r="R206" i="8"/>
  <c r="O122" i="8"/>
  <c r="R180" i="8"/>
  <c r="O181" i="8"/>
  <c r="F284" i="8"/>
  <c r="F205" i="8"/>
  <c r="Q197" i="8"/>
  <c r="S197" i="8"/>
  <c r="F197" i="8"/>
  <c r="O36" i="8"/>
  <c r="R36" i="8"/>
  <c r="M36" i="8"/>
  <c r="S36" i="8"/>
  <c r="R174" i="8"/>
  <c r="J174" i="8"/>
  <c r="Q174" i="8"/>
  <c r="F162" i="8"/>
  <c r="N162" i="8"/>
  <c r="J162" i="8"/>
  <c r="P162" i="8"/>
  <c r="K162" i="8"/>
  <c r="Q162" i="8"/>
  <c r="J172" i="8"/>
  <c r="S172" i="8"/>
  <c r="K172" i="8"/>
  <c r="F172" i="8"/>
  <c r="L172" i="8"/>
  <c r="P172" i="8"/>
  <c r="P22" i="8"/>
  <c r="L22" i="8"/>
  <c r="S22" i="8"/>
  <c r="R22" i="8"/>
  <c r="J22" i="8"/>
  <c r="P94" i="8"/>
  <c r="F94" i="8"/>
  <c r="S94" i="8"/>
  <c r="N94" i="8"/>
  <c r="S264" i="8"/>
  <c r="N264" i="8"/>
  <c r="O264" i="8"/>
  <c r="F188" i="8"/>
  <c r="P188" i="8"/>
  <c r="N188" i="8"/>
  <c r="P120" i="8"/>
  <c r="M120" i="8"/>
  <c r="O120" i="8"/>
  <c r="R120" i="8"/>
  <c r="F120" i="8"/>
  <c r="Q42" i="8"/>
  <c r="N42" i="8"/>
  <c r="P42" i="8"/>
  <c r="J55" i="8"/>
  <c r="K55" i="8"/>
  <c r="Q55" i="8"/>
  <c r="J26" i="8"/>
  <c r="M160" i="8"/>
  <c r="L246" i="8"/>
  <c r="R246" i="8"/>
  <c r="M165" i="8"/>
  <c r="S165" i="8"/>
  <c r="P80" i="8"/>
  <c r="K80" i="8"/>
  <c r="O257" i="8"/>
  <c r="Q257" i="8"/>
  <c r="O93" i="8"/>
  <c r="S93" i="8"/>
  <c r="M261" i="8"/>
  <c r="K173" i="8"/>
  <c r="P173" i="8"/>
  <c r="M88" i="8"/>
  <c r="L88" i="8"/>
  <c r="N177" i="8"/>
  <c r="O177" i="8"/>
  <c r="S209" i="8"/>
  <c r="R209" i="8"/>
  <c r="O166" i="8"/>
  <c r="M249" i="8"/>
  <c r="L260" i="8"/>
  <c r="R172" i="8"/>
  <c r="N30" i="8"/>
  <c r="Q30" i="8"/>
  <c r="O22" i="8"/>
  <c r="J37" i="8"/>
  <c r="M162" i="8"/>
  <c r="L162" i="8"/>
  <c r="K73" i="8"/>
  <c r="Q277" i="8"/>
  <c r="P278" i="8"/>
  <c r="K192" i="8"/>
  <c r="S105" i="8"/>
  <c r="F105" i="8"/>
  <c r="K36" i="8"/>
  <c r="R34" i="8"/>
  <c r="K120" i="8"/>
  <c r="Q120" i="8"/>
  <c r="Q90" i="8"/>
  <c r="J258" i="8"/>
  <c r="K174" i="8"/>
  <c r="N178" i="8"/>
  <c r="K206" i="8"/>
  <c r="P122" i="8"/>
  <c r="P292" i="8"/>
  <c r="Q264" i="8"/>
  <c r="S180" i="8"/>
  <c r="L268" i="8"/>
  <c r="J197" i="8"/>
  <c r="L296" i="8"/>
  <c r="S205" i="8"/>
  <c r="S212" i="8"/>
  <c r="M212" i="8"/>
  <c r="L112" i="8"/>
  <c r="P274" i="8"/>
  <c r="R212" i="8"/>
  <c r="L212" i="8"/>
  <c r="O112" i="8"/>
  <c r="F274" i="8"/>
  <c r="N36" i="8"/>
  <c r="J36" i="8"/>
  <c r="F36" i="8"/>
  <c r="P34" i="8"/>
  <c r="L120" i="8"/>
  <c r="J90" i="8"/>
  <c r="N90" i="8"/>
  <c r="F90" i="8"/>
  <c r="S258" i="8"/>
  <c r="L258" i="8"/>
  <c r="R258" i="8"/>
  <c r="F174" i="8"/>
  <c r="O174" i="8"/>
  <c r="S174" i="8"/>
  <c r="M266" i="8"/>
  <c r="N266" i="8"/>
  <c r="J266" i="8"/>
  <c r="O178" i="8"/>
  <c r="S178" i="8"/>
  <c r="M178" i="8"/>
  <c r="J289" i="8"/>
  <c r="P289" i="8"/>
  <c r="M206" i="8"/>
  <c r="Q206" i="8"/>
  <c r="J206" i="8"/>
  <c r="K122" i="8"/>
  <c r="Q122" i="8"/>
  <c r="J122" i="8"/>
  <c r="S292" i="8"/>
  <c r="M292" i="8"/>
  <c r="F292" i="8"/>
  <c r="J126" i="8"/>
  <c r="N126" i="8"/>
  <c r="S126" i="8"/>
  <c r="J264" i="8"/>
  <c r="R264" i="8"/>
  <c r="P264" i="8"/>
  <c r="F180" i="8"/>
  <c r="L180" i="8"/>
  <c r="P180" i="8"/>
  <c r="J268" i="8"/>
  <c r="N268" i="8"/>
  <c r="R268" i="8"/>
  <c r="O94" i="8"/>
  <c r="Q94" i="8"/>
  <c r="L94" i="8"/>
  <c r="F181" i="8"/>
  <c r="N181" i="8"/>
  <c r="R181" i="8"/>
  <c r="L284" i="8"/>
  <c r="Q284" i="8"/>
  <c r="K284" i="8"/>
  <c r="N197" i="8"/>
  <c r="M197" i="8"/>
  <c r="N112" i="8"/>
  <c r="S112" i="8"/>
  <c r="P296" i="8"/>
  <c r="J296" i="8"/>
  <c r="N296" i="8"/>
  <c r="L205" i="8"/>
  <c r="M205" i="8"/>
  <c r="R205" i="8"/>
  <c r="O274" i="8"/>
  <c r="S188" i="8"/>
  <c r="M90" i="8"/>
  <c r="S90" i="8"/>
  <c r="K258" i="8"/>
  <c r="M174" i="8"/>
  <c r="O266" i="8"/>
  <c r="F266" i="8"/>
  <c r="R178" i="8"/>
  <c r="L178" i="8"/>
  <c r="M289" i="8"/>
  <c r="N289" i="8"/>
  <c r="N206" i="8"/>
  <c r="F206" i="8"/>
  <c r="N122" i="8"/>
  <c r="F122" i="8"/>
  <c r="L292" i="8"/>
  <c r="M126" i="8"/>
  <c r="F126" i="8"/>
  <c r="M264" i="8"/>
  <c r="K264" i="8"/>
  <c r="K180" i="8"/>
  <c r="O268" i="8"/>
  <c r="S268" i="8"/>
  <c r="R94" i="8"/>
  <c r="K94" i="8"/>
  <c r="M181" i="8"/>
  <c r="S181" i="8"/>
  <c r="P284" i="8"/>
  <c r="J284" i="8"/>
  <c r="O197" i="8"/>
  <c r="M112" i="8"/>
  <c r="R112" i="8"/>
  <c r="S296" i="8"/>
  <c r="O296" i="8"/>
  <c r="Q205" i="8"/>
  <c r="S274" i="8"/>
  <c r="K188" i="8"/>
  <c r="J188" i="8"/>
  <c r="S27" i="8"/>
  <c r="P210" i="8"/>
  <c r="N66" i="8"/>
  <c r="O66" i="8"/>
  <c r="N282" i="8"/>
  <c r="F196" i="8"/>
  <c r="M66" i="8"/>
  <c r="S282" i="8"/>
  <c r="M196" i="8"/>
  <c r="K110" i="8"/>
  <c r="M27" i="8"/>
  <c r="S5" i="8"/>
  <c r="P27" i="8"/>
  <c r="J60" i="8"/>
  <c r="K27" i="8"/>
  <c r="Q27" i="8"/>
  <c r="L144" i="8"/>
  <c r="R241" i="8"/>
  <c r="L27" i="8"/>
  <c r="N27" i="8"/>
  <c r="R27" i="8"/>
  <c r="O101" i="8"/>
  <c r="S72" i="8"/>
  <c r="J27" i="8"/>
  <c r="O27" i="8"/>
  <c r="F27" i="8"/>
  <c r="S60" i="8"/>
  <c r="O86" i="8"/>
  <c r="O158" i="8"/>
  <c r="M273" i="8"/>
  <c r="N101" i="8"/>
  <c r="N157" i="8"/>
  <c r="L86" i="8"/>
  <c r="M224" i="8"/>
  <c r="K189" i="8"/>
  <c r="R197" i="8"/>
  <c r="L197" i="8"/>
  <c r="P197" i="8"/>
  <c r="R274" i="8"/>
  <c r="K274" i="8"/>
  <c r="Q274" i="8"/>
  <c r="R188" i="8"/>
  <c r="M188" i="8"/>
  <c r="Q188" i="8"/>
  <c r="I42" i="8"/>
  <c r="L241" i="8"/>
  <c r="L60" i="8"/>
  <c r="M241" i="8"/>
  <c r="K157" i="8"/>
  <c r="Q262" i="8"/>
  <c r="P269" i="8"/>
  <c r="F100" i="8"/>
  <c r="L224" i="8"/>
  <c r="K74" i="8"/>
  <c r="K197" i="8"/>
  <c r="M274" i="8"/>
  <c r="L188" i="8"/>
  <c r="L282" i="8"/>
  <c r="M5" i="8"/>
  <c r="F5" i="8"/>
  <c r="J5" i="8"/>
  <c r="O5" i="8"/>
  <c r="Q5" i="8"/>
  <c r="R5" i="8"/>
  <c r="N5" i="8"/>
  <c r="P5" i="8"/>
  <c r="O44" i="8"/>
  <c r="Q44" i="8"/>
  <c r="O9" i="8"/>
  <c r="J9" i="8"/>
  <c r="S9" i="8"/>
  <c r="R9" i="8"/>
  <c r="N9" i="8"/>
  <c r="F9" i="8"/>
  <c r="K9" i="8"/>
  <c r="Q9" i="8"/>
  <c r="P9" i="8"/>
  <c r="M9" i="8"/>
  <c r="R12" i="8"/>
  <c r="J12" i="8"/>
  <c r="L12" i="8"/>
  <c r="Q12" i="8"/>
  <c r="N12" i="8"/>
  <c r="S12" i="8"/>
  <c r="O12" i="8"/>
  <c r="F12" i="8"/>
  <c r="M12" i="8"/>
  <c r="K12" i="8"/>
  <c r="S82" i="8"/>
  <c r="M82" i="8"/>
  <c r="F82" i="8"/>
  <c r="N82" i="8"/>
  <c r="J82" i="8"/>
  <c r="R82" i="8"/>
  <c r="L82" i="8"/>
  <c r="O82" i="8"/>
  <c r="P82" i="8"/>
  <c r="Q82" i="8"/>
  <c r="S65" i="8"/>
  <c r="O65" i="8"/>
  <c r="F65" i="8"/>
  <c r="M65" i="8"/>
  <c r="K65" i="8"/>
  <c r="J65" i="8"/>
  <c r="N65" i="8"/>
  <c r="L65" i="8"/>
  <c r="R65" i="8"/>
  <c r="J152" i="8"/>
  <c r="N152" i="8"/>
  <c r="P238" i="8"/>
  <c r="L238" i="8"/>
  <c r="S238" i="8"/>
  <c r="O238" i="8"/>
  <c r="F238" i="8"/>
  <c r="N238" i="8"/>
  <c r="Q238" i="8"/>
  <c r="J238" i="8"/>
  <c r="M238" i="8"/>
  <c r="K238" i="8"/>
  <c r="L92" i="8"/>
  <c r="Q92" i="8"/>
  <c r="J92" i="8"/>
  <c r="F92" i="8"/>
  <c r="M92" i="8"/>
  <c r="K92" i="8"/>
  <c r="S92" i="8"/>
  <c r="R92" i="8"/>
  <c r="O92" i="8"/>
  <c r="P92" i="8"/>
  <c r="Q154" i="8"/>
  <c r="L154" i="8"/>
  <c r="R154" i="8"/>
  <c r="M154" i="8"/>
  <c r="S154" i="8"/>
  <c r="P154" i="8"/>
  <c r="J154" i="8"/>
  <c r="O154" i="8"/>
  <c r="N154" i="8"/>
  <c r="K154" i="8"/>
  <c r="K237" i="8"/>
  <c r="Q237" i="8"/>
  <c r="Q114" i="8"/>
  <c r="K114" i="8"/>
  <c r="L114" i="8"/>
  <c r="R54" i="8"/>
  <c r="P54" i="8"/>
  <c r="N54" i="8"/>
  <c r="K82" i="8"/>
  <c r="L9" i="8"/>
  <c r="F154" i="8"/>
  <c r="L237" i="8"/>
  <c r="P65" i="8"/>
  <c r="P44" i="8"/>
  <c r="O137" i="8"/>
  <c r="J137" i="8"/>
  <c r="F137" i="8"/>
  <c r="K137" i="8"/>
  <c r="Q137" i="8"/>
  <c r="P20" i="8"/>
  <c r="J20" i="8"/>
  <c r="L20" i="8"/>
  <c r="K72" i="8"/>
  <c r="P72" i="8"/>
  <c r="L72" i="8"/>
  <c r="P158" i="8"/>
  <c r="K158" i="8"/>
  <c r="Q158" i="8"/>
  <c r="L158" i="8"/>
  <c r="R158" i="8"/>
  <c r="J108" i="8"/>
  <c r="Q108" i="8"/>
  <c r="M108" i="8"/>
  <c r="F108" i="8"/>
  <c r="N108" i="8"/>
  <c r="R57" i="8"/>
  <c r="F57" i="8"/>
  <c r="K57" i="8"/>
  <c r="Q57" i="8"/>
  <c r="N57" i="8"/>
  <c r="L57" i="8"/>
  <c r="O230" i="8"/>
  <c r="F230" i="8"/>
  <c r="N230" i="8"/>
  <c r="J230" i="8"/>
  <c r="P230" i="8"/>
  <c r="M230" i="8"/>
  <c r="Q230" i="8"/>
  <c r="K230" i="8"/>
  <c r="J97" i="8"/>
  <c r="M97" i="8"/>
  <c r="Q184" i="8"/>
  <c r="K184" i="8"/>
  <c r="F194" i="8"/>
  <c r="L194" i="8"/>
  <c r="S194" i="8"/>
  <c r="O194" i="8"/>
  <c r="R194" i="8"/>
  <c r="K186" i="8"/>
  <c r="P186" i="8"/>
  <c r="R204" i="8"/>
  <c r="M204" i="8"/>
  <c r="O169" i="8"/>
  <c r="J169" i="8"/>
  <c r="Q213" i="8"/>
  <c r="S213" i="8"/>
  <c r="R213" i="8"/>
  <c r="M213" i="8"/>
  <c r="F213" i="8"/>
  <c r="L190" i="8"/>
  <c r="R190" i="8"/>
  <c r="S189" i="8"/>
  <c r="Q189" i="8"/>
  <c r="R189" i="8"/>
  <c r="P189" i="8"/>
  <c r="L189" i="8"/>
  <c r="M220" i="8"/>
  <c r="R220" i="8"/>
  <c r="Q176" i="8"/>
  <c r="M176" i="8"/>
  <c r="P176" i="8"/>
  <c r="K176" i="8"/>
  <c r="F176" i="8"/>
  <c r="O60" i="8"/>
  <c r="P60" i="8"/>
  <c r="F60" i="8"/>
  <c r="J176" i="8"/>
  <c r="R176" i="8"/>
  <c r="M262" i="8"/>
  <c r="J262" i="8"/>
  <c r="Q224" i="8"/>
  <c r="P224" i="8"/>
  <c r="Q273" i="8"/>
  <c r="O189" i="8"/>
  <c r="O108" i="8"/>
  <c r="J194" i="8"/>
  <c r="Q101" i="8"/>
  <c r="R101" i="8"/>
  <c r="Q144" i="8"/>
  <c r="R230" i="8"/>
  <c r="F220" i="8"/>
  <c r="K60" i="8"/>
  <c r="Q60" i="8"/>
  <c r="J241" i="8"/>
  <c r="O241" i="8"/>
  <c r="L157" i="8"/>
  <c r="J157" i="8"/>
  <c r="F72" i="8"/>
  <c r="R72" i="8"/>
  <c r="O176" i="8"/>
  <c r="L176" i="8"/>
  <c r="J269" i="8"/>
  <c r="M100" i="8"/>
  <c r="K213" i="8"/>
  <c r="J213" i="8"/>
  <c r="P57" i="8"/>
  <c r="S137" i="8"/>
  <c r="L137" i="8"/>
  <c r="R74" i="8"/>
  <c r="S158" i="8"/>
  <c r="F189" i="8"/>
  <c r="R108" i="8"/>
  <c r="P108" i="8"/>
  <c r="K194" i="8"/>
  <c r="M194" i="8"/>
  <c r="F224" i="8"/>
  <c r="O224" i="8"/>
  <c r="S224" i="8"/>
  <c r="N224" i="8"/>
  <c r="J224" i="8"/>
  <c r="P101" i="8"/>
  <c r="M101" i="8"/>
  <c r="J101" i="8"/>
  <c r="L101" i="8"/>
  <c r="K101" i="8"/>
  <c r="F74" i="8"/>
  <c r="M74" i="8"/>
  <c r="S74" i="8"/>
  <c r="N74" i="8"/>
  <c r="J74" i="8"/>
  <c r="R157" i="8"/>
  <c r="Q157" i="8"/>
  <c r="N130" i="8"/>
  <c r="O130" i="8"/>
  <c r="F144" i="8"/>
  <c r="M144" i="8"/>
  <c r="R144" i="8"/>
  <c r="O144" i="8"/>
  <c r="S144" i="8"/>
  <c r="N144" i="8"/>
  <c r="J144" i="8"/>
  <c r="P144" i="8"/>
  <c r="P85" i="8"/>
  <c r="K85" i="8"/>
  <c r="S100" i="8"/>
  <c r="N100" i="8"/>
  <c r="R100" i="8"/>
  <c r="O100" i="8"/>
  <c r="K100" i="8"/>
  <c r="F269" i="8"/>
  <c r="L269" i="8"/>
  <c r="R269" i="8"/>
  <c r="Q269" i="8"/>
  <c r="S269" i="8"/>
  <c r="N269" i="8"/>
  <c r="S86" i="8"/>
  <c r="M86" i="8"/>
  <c r="F86" i="8"/>
  <c r="N86" i="8"/>
  <c r="J86" i="8"/>
  <c r="P256" i="8"/>
  <c r="K256" i="8"/>
  <c r="R104" i="8"/>
  <c r="J104" i="8"/>
  <c r="R273" i="8"/>
  <c r="N273" i="8"/>
  <c r="O273" i="8"/>
  <c r="P273" i="8"/>
  <c r="J273" i="8"/>
  <c r="L273" i="8"/>
  <c r="N106" i="8"/>
  <c r="J106" i="8"/>
  <c r="P276" i="8"/>
  <c r="K276" i="8"/>
  <c r="N89" i="8"/>
  <c r="P89" i="8"/>
  <c r="R262" i="8"/>
  <c r="L262" i="8"/>
  <c r="S262" i="8"/>
  <c r="P262" i="8"/>
  <c r="F262" i="8"/>
  <c r="O262" i="8"/>
  <c r="P241" i="8"/>
  <c r="K241" i="8"/>
  <c r="Q241" i="8"/>
  <c r="F157" i="8"/>
  <c r="O157" i="8"/>
  <c r="J72" i="8"/>
  <c r="N72" i="8"/>
  <c r="O269" i="8"/>
  <c r="L100" i="8"/>
  <c r="P213" i="8"/>
  <c r="R86" i="8"/>
  <c r="P86" i="8"/>
  <c r="O57" i="8"/>
  <c r="R137" i="8"/>
  <c r="O74" i="8"/>
  <c r="L74" i="8"/>
  <c r="N158" i="8"/>
  <c r="N189" i="8"/>
  <c r="N60" i="8"/>
  <c r="M60" i="8"/>
  <c r="N241" i="8"/>
  <c r="S241" i="8"/>
  <c r="P157" i="8"/>
  <c r="M157" i="8"/>
  <c r="O72" i="8"/>
  <c r="M72" i="8"/>
  <c r="N176" i="8"/>
  <c r="N262" i="8"/>
  <c r="K269" i="8"/>
  <c r="Q100" i="8"/>
  <c r="P100" i="8"/>
  <c r="O213" i="8"/>
  <c r="N213" i="8"/>
  <c r="K86" i="8"/>
  <c r="M57" i="8"/>
  <c r="S57" i="8"/>
  <c r="N137" i="8"/>
  <c r="P137" i="8"/>
  <c r="K224" i="8"/>
  <c r="Q74" i="8"/>
  <c r="J158" i="8"/>
  <c r="F158" i="8"/>
  <c r="F273" i="8"/>
  <c r="K273" i="8"/>
  <c r="M189" i="8"/>
  <c r="K108" i="8"/>
  <c r="S108" i="8"/>
  <c r="Q194" i="8"/>
  <c r="N194" i="8"/>
  <c r="S101" i="8"/>
  <c r="S230" i="8"/>
  <c r="L204" i="8"/>
  <c r="Q256" i="8"/>
  <c r="S85" i="8"/>
  <c r="J276" i="8"/>
  <c r="P106" i="8"/>
  <c r="R68" i="8"/>
  <c r="P270" i="8"/>
  <c r="J186" i="8"/>
  <c r="K190" i="8"/>
  <c r="M244" i="8"/>
  <c r="M104" i="8"/>
  <c r="I36" i="8"/>
  <c r="I5" i="8"/>
  <c r="H5" i="8"/>
  <c r="I44" i="8"/>
  <c r="I9" i="8"/>
  <c r="H9" i="8"/>
  <c r="I12" i="8"/>
  <c r="I14" i="8"/>
  <c r="H14" i="8"/>
  <c r="I82" i="8"/>
  <c r="H82" i="8"/>
  <c r="I65" i="8"/>
  <c r="H65" i="8"/>
  <c r="I152" i="8"/>
  <c r="I238" i="8"/>
  <c r="H238" i="8"/>
  <c r="I92" i="8"/>
  <c r="I68" i="8"/>
  <c r="I154" i="8"/>
  <c r="H154" i="8"/>
  <c r="I237" i="8"/>
  <c r="H237" i="8"/>
  <c r="I114" i="8"/>
  <c r="H114" i="8"/>
  <c r="I54" i="8"/>
  <c r="H54" i="8"/>
  <c r="I137" i="8"/>
  <c r="H137" i="8"/>
  <c r="I224" i="8"/>
  <c r="I60" i="8"/>
  <c r="I17" i="8"/>
  <c r="H17" i="8"/>
  <c r="I20" i="8"/>
  <c r="I101" i="8"/>
  <c r="H101" i="8"/>
  <c r="I72" i="8"/>
  <c r="I158" i="8"/>
  <c r="H158" i="8"/>
  <c r="I241" i="8"/>
  <c r="H241" i="8"/>
  <c r="I108" i="8"/>
  <c r="I74" i="8"/>
  <c r="H74" i="8"/>
  <c r="I157" i="8"/>
  <c r="H157" i="8"/>
  <c r="I244" i="8"/>
  <c r="I130" i="8"/>
  <c r="H130" i="8"/>
  <c r="I57" i="8"/>
  <c r="H57" i="8"/>
  <c r="I144" i="8"/>
  <c r="I230" i="8"/>
  <c r="H230" i="8"/>
  <c r="I85" i="8"/>
  <c r="H85" i="8"/>
  <c r="I97" i="8"/>
  <c r="H97" i="8"/>
  <c r="I184" i="8"/>
  <c r="I270" i="8"/>
  <c r="H270" i="8"/>
  <c r="I194" i="8"/>
  <c r="H194" i="8"/>
  <c r="I100" i="8"/>
  <c r="I186" i="8"/>
  <c r="H186" i="8"/>
  <c r="I269" i="8"/>
  <c r="H269" i="8"/>
  <c r="I204" i="8"/>
  <c r="I86" i="8"/>
  <c r="H86" i="8"/>
  <c r="I169" i="8"/>
  <c r="H169" i="8"/>
  <c r="I256" i="8"/>
  <c r="I213" i="8"/>
  <c r="H213" i="8"/>
  <c r="I104" i="8"/>
  <c r="I190" i="8"/>
  <c r="H190" i="8"/>
  <c r="I273" i="8"/>
  <c r="H273" i="8"/>
  <c r="I210" i="8"/>
  <c r="H210" i="8"/>
  <c r="I106" i="8"/>
  <c r="H106" i="8"/>
  <c r="I189" i="8"/>
  <c r="H189" i="8"/>
  <c r="I276" i="8"/>
  <c r="I220" i="8"/>
  <c r="I89" i="8"/>
  <c r="H89" i="8"/>
  <c r="I176" i="8"/>
  <c r="I262" i="8"/>
  <c r="H262" i="8"/>
  <c r="I26" i="8"/>
  <c r="H26" i="8"/>
  <c r="I197" i="8"/>
  <c r="H197" i="8"/>
  <c r="I30" i="8"/>
  <c r="H30" i="8"/>
  <c r="I32" i="8"/>
  <c r="I34" i="8"/>
  <c r="H34" i="8"/>
  <c r="I165" i="8"/>
  <c r="H165" i="8"/>
  <c r="W163" i="8" s="1"/>
  <c r="I88" i="8"/>
  <c r="I174" i="8"/>
  <c r="H174" i="8"/>
  <c r="I257" i="8"/>
  <c r="H257" i="8"/>
  <c r="I162" i="8"/>
  <c r="H162" i="8"/>
  <c r="I90" i="8"/>
  <c r="H90" i="8"/>
  <c r="I173" i="8"/>
  <c r="H173" i="8"/>
  <c r="I260" i="8"/>
  <c r="I172" i="8"/>
  <c r="I73" i="8"/>
  <c r="H73" i="8"/>
  <c r="I160" i="8"/>
  <c r="I246" i="8"/>
  <c r="H246" i="8"/>
  <c r="I22" i="8"/>
  <c r="H22" i="8"/>
  <c r="I37" i="8"/>
  <c r="H37" i="8"/>
  <c r="I181" i="8"/>
  <c r="H181" i="8"/>
  <c r="W179" i="8" s="1"/>
  <c r="I94" i="8"/>
  <c r="H94" i="8"/>
  <c r="I177" i="8"/>
  <c r="H177" i="8"/>
  <c r="I264" i="8"/>
  <c r="I178" i="8"/>
  <c r="H178" i="8"/>
  <c r="I93" i="8"/>
  <c r="H93" i="8"/>
  <c r="I180" i="8"/>
  <c r="I266" i="8"/>
  <c r="H266" i="8"/>
  <c r="I188" i="8"/>
  <c r="I80" i="8"/>
  <c r="I166" i="8"/>
  <c r="H166" i="8"/>
  <c r="I249" i="8"/>
  <c r="H249" i="8"/>
  <c r="I268" i="8"/>
  <c r="I120" i="8"/>
  <c r="I206" i="8"/>
  <c r="H206" i="8"/>
  <c r="I289" i="8"/>
  <c r="H289" i="8"/>
  <c r="W287" i="8" s="1"/>
  <c r="I261" i="8"/>
  <c r="H261" i="8"/>
  <c r="I122" i="8"/>
  <c r="H122" i="8"/>
  <c r="I205" i="8"/>
  <c r="H205" i="8"/>
  <c r="I292" i="8"/>
  <c r="I258" i="8"/>
  <c r="H258" i="8"/>
  <c r="I105" i="8"/>
  <c r="H105" i="8"/>
  <c r="I192" i="8"/>
  <c r="I278" i="8"/>
  <c r="H278" i="8"/>
  <c r="I284" i="8"/>
  <c r="I126" i="8"/>
  <c r="H126" i="8"/>
  <c r="I209" i="8"/>
  <c r="H209" i="8"/>
  <c r="I296" i="8"/>
  <c r="I277" i="8"/>
  <c r="H277" i="8"/>
  <c r="I125" i="8"/>
  <c r="H125" i="8"/>
  <c r="W123" i="8" s="1"/>
  <c r="I212" i="8"/>
  <c r="I298" i="8"/>
  <c r="H298" i="8"/>
  <c r="I274" i="8"/>
  <c r="H274" i="8"/>
  <c r="I112" i="8"/>
  <c r="I198" i="8"/>
  <c r="H198" i="8"/>
  <c r="I281" i="8"/>
  <c r="H281" i="8"/>
  <c r="I4" i="8"/>
  <c r="F4" i="8"/>
  <c r="I6" i="8"/>
  <c r="H6" i="8"/>
  <c r="I8" i="8"/>
  <c r="I10" i="8"/>
  <c r="H10" i="8"/>
  <c r="I66" i="8"/>
  <c r="H66" i="8"/>
  <c r="I13" i="8"/>
  <c r="H13" i="8"/>
  <c r="I16" i="8"/>
  <c r="I229" i="8"/>
  <c r="H229" i="8"/>
  <c r="I110" i="8"/>
  <c r="H110" i="8"/>
  <c r="I193" i="8"/>
  <c r="H193" i="8"/>
  <c r="I280" i="8"/>
  <c r="I226" i="8"/>
  <c r="H226" i="8"/>
  <c r="I109" i="8"/>
  <c r="H109" i="8"/>
  <c r="I196" i="8"/>
  <c r="I282" i="8"/>
  <c r="H282" i="8"/>
  <c r="I236" i="8"/>
  <c r="I96" i="8"/>
  <c r="I182" i="8"/>
  <c r="H182" i="8"/>
  <c r="I265" i="8"/>
  <c r="H265" i="8"/>
  <c r="I24" i="8"/>
  <c r="I18" i="8"/>
  <c r="H18" i="8"/>
  <c r="I21" i="8"/>
  <c r="H21" i="8"/>
  <c r="I252" i="8"/>
  <c r="I113" i="8"/>
  <c r="H113" i="8"/>
  <c r="I200" i="8"/>
  <c r="I286" i="8"/>
  <c r="H286" i="8"/>
  <c r="I242" i="8"/>
  <c r="H242" i="8"/>
  <c r="I116" i="8"/>
  <c r="I202" i="8"/>
  <c r="H202" i="8"/>
  <c r="I285" i="8"/>
  <c r="H285" i="8"/>
  <c r="W283" i="8" s="1"/>
  <c r="I245" i="8"/>
  <c r="H245" i="8"/>
  <c r="I102" i="8"/>
  <c r="H102" i="8"/>
  <c r="I185" i="8"/>
  <c r="H185" i="8"/>
  <c r="I272" i="8"/>
  <c r="I142" i="8"/>
  <c r="H142" i="8"/>
  <c r="I225" i="8"/>
  <c r="H225" i="8"/>
  <c r="I50" i="8"/>
  <c r="H50" i="8"/>
  <c r="I58" i="8"/>
  <c r="H58" i="8"/>
  <c r="I141" i="8"/>
  <c r="H141" i="8"/>
  <c r="I228" i="8"/>
  <c r="I76" i="8"/>
  <c r="I128" i="8"/>
  <c r="I214" i="8"/>
  <c r="H214" i="8"/>
  <c r="I297" i="8"/>
  <c r="H297" i="8"/>
  <c r="W295" i="8" s="1"/>
  <c r="I145" i="8"/>
  <c r="H145" i="8"/>
  <c r="I232" i="8"/>
  <c r="I69" i="8"/>
  <c r="H69" i="8"/>
  <c r="I148" i="8"/>
  <c r="I234" i="8"/>
  <c r="H234" i="8"/>
  <c r="I98" i="8"/>
  <c r="H98" i="8"/>
  <c r="I48" i="8"/>
  <c r="I134" i="8"/>
  <c r="H134" i="8"/>
  <c r="I217" i="8"/>
  <c r="H217" i="8"/>
  <c r="I304" i="8"/>
  <c r="I25" i="8"/>
  <c r="H25" i="8"/>
  <c r="I28" i="8"/>
  <c r="I29" i="8"/>
  <c r="H29" i="8"/>
  <c r="I146" i="8"/>
  <c r="H146" i="8"/>
  <c r="I33" i="8"/>
  <c r="H33" i="8"/>
  <c r="I306" i="8"/>
  <c r="H306" i="8"/>
  <c r="I129" i="8"/>
  <c r="H129" i="8"/>
  <c r="I216" i="8"/>
  <c r="I302" i="8"/>
  <c r="H302" i="8"/>
  <c r="I300" i="8"/>
  <c r="I132" i="8"/>
  <c r="I218" i="8"/>
  <c r="H218" i="8"/>
  <c r="I301" i="8"/>
  <c r="H301" i="8"/>
  <c r="W299" i="8" s="1"/>
  <c r="I293" i="8"/>
  <c r="H293" i="8"/>
  <c r="W291" i="8" s="1"/>
  <c r="I118" i="8"/>
  <c r="H118" i="8"/>
  <c r="I201" i="8"/>
  <c r="H201" i="8"/>
  <c r="W199" i="8" s="1"/>
  <c r="I288" i="8"/>
  <c r="I117" i="8"/>
  <c r="H117" i="8"/>
  <c r="I41" i="8"/>
  <c r="H41" i="8"/>
  <c r="I136" i="8"/>
  <c r="I222" i="8"/>
  <c r="H222" i="8"/>
  <c r="I305" i="8"/>
  <c r="H305" i="8"/>
  <c r="I138" i="8"/>
  <c r="H138" i="8"/>
  <c r="I221" i="8"/>
  <c r="H221" i="8"/>
  <c r="I53" i="8"/>
  <c r="H53" i="8"/>
  <c r="I121" i="8"/>
  <c r="H121" i="8"/>
  <c r="I208" i="8"/>
  <c r="I294" i="8"/>
  <c r="H294" i="8"/>
  <c r="I78" i="8"/>
  <c r="H78" i="8"/>
  <c r="I161" i="8"/>
  <c r="H161" i="8"/>
  <c r="I248" i="8"/>
  <c r="I124" i="8"/>
  <c r="I77" i="8"/>
  <c r="H77" i="8"/>
  <c r="I164" i="8"/>
  <c r="I250" i="8"/>
  <c r="H250" i="8"/>
  <c r="I133" i="8"/>
  <c r="H133" i="8"/>
  <c r="I64" i="8"/>
  <c r="I150" i="8"/>
  <c r="H150" i="8"/>
  <c r="I233" i="8"/>
  <c r="H233" i="8"/>
  <c r="I149" i="8"/>
  <c r="H149" i="8"/>
  <c r="I81" i="8"/>
  <c r="H81" i="8"/>
  <c r="I168" i="8"/>
  <c r="I254" i="8"/>
  <c r="H254" i="8"/>
  <c r="I140" i="8"/>
  <c r="I84" i="8"/>
  <c r="I170" i="8"/>
  <c r="H170" i="8"/>
  <c r="I253" i="8"/>
  <c r="H253" i="8"/>
  <c r="W251" i="8" s="1"/>
  <c r="I156" i="8"/>
  <c r="I70" i="8"/>
  <c r="H70" i="8"/>
  <c r="I153" i="8"/>
  <c r="H153" i="8"/>
  <c r="I240" i="8"/>
  <c r="I290" i="8"/>
  <c r="H290" i="8"/>
  <c r="J237" i="8"/>
  <c r="P237" i="8"/>
  <c r="O237" i="8"/>
  <c r="K54" i="8"/>
  <c r="O54" i="8"/>
  <c r="Q54" i="8"/>
  <c r="P204" i="8"/>
  <c r="K204" i="8"/>
  <c r="Q204" i="8"/>
  <c r="L220" i="8"/>
  <c r="Q220" i="8"/>
  <c r="K220" i="8"/>
  <c r="N169" i="8"/>
  <c r="M169" i="8"/>
  <c r="J256" i="8"/>
  <c r="N256" i="8"/>
  <c r="M85" i="8"/>
  <c r="J85" i="8"/>
  <c r="M89" i="8"/>
  <c r="F89" i="8"/>
  <c r="R89" i="8"/>
  <c r="M210" i="8"/>
  <c r="Q210" i="8"/>
  <c r="J210" i="8"/>
  <c r="P130" i="8"/>
  <c r="M130" i="8"/>
  <c r="F130" i="8"/>
  <c r="F44" i="8"/>
  <c r="K44" i="8"/>
  <c r="S44" i="8"/>
  <c r="M20" i="8"/>
  <c r="O20" i="8"/>
  <c r="S97" i="8"/>
  <c r="N97" i="8"/>
  <c r="O97" i="8"/>
  <c r="J184" i="8"/>
  <c r="N184" i="8"/>
  <c r="S184" i="8"/>
  <c r="N276" i="8"/>
  <c r="R276" i="8"/>
  <c r="O276" i="8"/>
  <c r="S106" i="8"/>
  <c r="M106" i="8"/>
  <c r="F106" i="8"/>
  <c r="P114" i="8"/>
  <c r="J114" i="8"/>
  <c r="N114" i="8"/>
  <c r="Q68" i="8"/>
  <c r="M68" i="8"/>
  <c r="F68" i="8"/>
  <c r="R152" i="8"/>
  <c r="O152" i="8"/>
  <c r="S152" i="8"/>
  <c r="L244" i="8"/>
  <c r="Q244" i="8"/>
  <c r="K244" i="8"/>
  <c r="L270" i="8"/>
  <c r="S270" i="8"/>
  <c r="K270" i="8"/>
  <c r="N186" i="8"/>
  <c r="S186" i="8"/>
  <c r="O186" i="8"/>
  <c r="F104" i="8"/>
  <c r="L104" i="8"/>
  <c r="P104" i="8"/>
  <c r="P190" i="8"/>
  <c r="M190" i="8"/>
  <c r="Q190" i="8"/>
  <c r="N237" i="8"/>
  <c r="F237" i="8"/>
  <c r="R237" i="8"/>
  <c r="M54" i="8"/>
  <c r="L54" i="8"/>
  <c r="S54" i="8"/>
  <c r="J204" i="8"/>
  <c r="N204" i="8"/>
  <c r="P220" i="8"/>
  <c r="J220" i="8"/>
  <c r="N220" i="8"/>
  <c r="L169" i="8"/>
  <c r="Q169" i="8"/>
  <c r="R169" i="8"/>
  <c r="R256" i="8"/>
  <c r="O256" i="8"/>
  <c r="S256" i="8"/>
  <c r="F85" i="8"/>
  <c r="N85" i="8"/>
  <c r="O85" i="8"/>
  <c r="L89" i="8"/>
  <c r="J89" i="8"/>
  <c r="N210" i="8"/>
  <c r="S210" i="8"/>
  <c r="O210" i="8"/>
  <c r="L130" i="8"/>
  <c r="R130" i="8"/>
  <c r="K130" i="8"/>
  <c r="N44" i="8"/>
  <c r="M44" i="8"/>
  <c r="S20" i="8"/>
  <c r="K20" i="8"/>
  <c r="R20" i="8"/>
  <c r="L97" i="8"/>
  <c r="Q97" i="8"/>
  <c r="R97" i="8"/>
  <c r="O184" i="8"/>
  <c r="F184" i="8"/>
  <c r="M184" i="8"/>
  <c r="S276" i="8"/>
  <c r="M276" i="8"/>
  <c r="F276" i="8"/>
  <c r="O106" i="8"/>
  <c r="Q106" i="8"/>
  <c r="F114" i="8"/>
  <c r="M114" i="8"/>
  <c r="S114" i="8"/>
  <c r="J68" i="8"/>
  <c r="S68" i="8"/>
  <c r="L68" i="8"/>
  <c r="M152" i="8"/>
  <c r="F152" i="8"/>
  <c r="L152" i="8"/>
  <c r="P244" i="8"/>
  <c r="J244" i="8"/>
  <c r="N244" i="8"/>
  <c r="Q270" i="8"/>
  <c r="M270" i="8"/>
  <c r="N270" i="8"/>
  <c r="F186" i="8"/>
  <c r="M186" i="8"/>
  <c r="R186" i="8"/>
  <c r="K104" i="8"/>
  <c r="O104" i="8"/>
  <c r="J190" i="8"/>
  <c r="N190" i="8"/>
  <c r="F190" i="8"/>
  <c r="S237" i="8"/>
  <c r="M237" i="8"/>
  <c r="J54" i="8"/>
  <c r="F54" i="8"/>
  <c r="S204" i="8"/>
  <c r="O204" i="8"/>
  <c r="F204" i="8"/>
  <c r="S220" i="8"/>
  <c r="O220" i="8"/>
  <c r="K169" i="8"/>
  <c r="P169" i="8"/>
  <c r="S169" i="8"/>
  <c r="M256" i="8"/>
  <c r="F256" i="8"/>
  <c r="L256" i="8"/>
  <c r="L85" i="8"/>
  <c r="Q85" i="8"/>
  <c r="R85" i="8"/>
  <c r="K89" i="8"/>
  <c r="Q89" i="8"/>
  <c r="O89" i="8"/>
  <c r="F210" i="8"/>
  <c r="L210" i="8"/>
  <c r="R210" i="8"/>
  <c r="S130" i="8"/>
  <c r="J130" i="8"/>
  <c r="Q130" i="8"/>
  <c r="R44" i="8"/>
  <c r="L44" i="8"/>
  <c r="J44" i="8"/>
  <c r="F20" i="8"/>
  <c r="N20" i="8"/>
  <c r="Q20" i="8"/>
  <c r="K97" i="8"/>
  <c r="P97" i="8"/>
  <c r="F97" i="8"/>
  <c r="R184" i="8"/>
  <c r="L184" i="8"/>
  <c r="P184" i="8"/>
  <c r="L276" i="8"/>
  <c r="Q276" i="8"/>
  <c r="L106" i="8"/>
  <c r="R106" i="8"/>
  <c r="K106" i="8"/>
  <c r="O114" i="8"/>
  <c r="R114" i="8"/>
  <c r="P68" i="8"/>
  <c r="K68" i="8"/>
  <c r="O68" i="8"/>
  <c r="Q152" i="8"/>
  <c r="K152" i="8"/>
  <c r="P152" i="8"/>
  <c r="S244" i="8"/>
  <c r="O244" i="8"/>
  <c r="F244" i="8"/>
  <c r="J270" i="8"/>
  <c r="O270" i="8"/>
  <c r="F270" i="8"/>
  <c r="L186" i="8"/>
  <c r="Q186" i="8"/>
  <c r="Q104" i="8"/>
  <c r="N104" i="8"/>
  <c r="S104" i="8"/>
  <c r="O190" i="8"/>
  <c r="S190" i="8"/>
  <c r="K66" i="8"/>
  <c r="P66" i="8"/>
  <c r="R282" i="8"/>
  <c r="P282" i="8"/>
  <c r="F282" i="8"/>
  <c r="Q196" i="8"/>
  <c r="J196" i="8"/>
  <c r="N196" i="8"/>
  <c r="R110" i="8"/>
  <c r="M110" i="8"/>
  <c r="S110" i="8"/>
  <c r="O110" i="8"/>
  <c r="F110" i="8"/>
  <c r="J282" i="8"/>
  <c r="O282" i="8"/>
  <c r="L196" i="8"/>
  <c r="P196" i="8"/>
  <c r="K196" i="8"/>
  <c r="P110" i="8"/>
  <c r="J110" i="8"/>
  <c r="N110" i="8"/>
  <c r="N19" i="8"/>
  <c r="K38" i="8"/>
  <c r="S32" i="8"/>
  <c r="N11" i="8"/>
  <c r="F49" i="8"/>
  <c r="K21" i="8"/>
  <c r="O38" i="8"/>
  <c r="N32" i="8"/>
  <c r="S11" i="8"/>
  <c r="O29" i="8"/>
  <c r="P21" i="8"/>
  <c r="R61" i="8"/>
  <c r="J11" i="8"/>
  <c r="S29" i="8"/>
  <c r="S40" i="8"/>
  <c r="L52" i="8"/>
  <c r="P56" i="8"/>
  <c r="K25" i="8"/>
  <c r="J19" i="8"/>
  <c r="P14" i="8"/>
  <c r="R40" i="8"/>
  <c r="S19" i="8"/>
  <c r="L56" i="8"/>
  <c r="L62" i="8"/>
  <c r="K23" i="8"/>
  <c r="M17" i="8"/>
  <c r="J43" i="8"/>
  <c r="J45" i="8"/>
  <c r="R62" i="8"/>
  <c r="L39" i="8"/>
  <c r="O23" i="8"/>
  <c r="P45" i="8"/>
  <c r="L17" i="8"/>
  <c r="K43" i="8"/>
  <c r="S43" i="8"/>
  <c r="Q39" i="8"/>
  <c r="P17" i="8"/>
  <c r="M62" i="8"/>
  <c r="S45" i="8"/>
  <c r="O62" i="8"/>
  <c r="F62" i="8"/>
  <c r="S62" i="8"/>
  <c r="J39" i="8"/>
  <c r="K39" i="8"/>
  <c r="F39" i="8"/>
  <c r="J23" i="8"/>
  <c r="N23" i="8"/>
  <c r="R23" i="8"/>
  <c r="R45" i="8"/>
  <c r="L45" i="8"/>
  <c r="N45" i="8"/>
  <c r="K17" i="8"/>
  <c r="Q17" i="8"/>
  <c r="R17" i="8"/>
  <c r="N43" i="8"/>
  <c r="M43" i="8"/>
  <c r="Q43" i="8"/>
  <c r="L43" i="8"/>
  <c r="P43" i="8"/>
  <c r="F43" i="8"/>
  <c r="J62" i="8"/>
  <c r="P62" i="8"/>
  <c r="N39" i="8"/>
  <c r="M39" i="8"/>
  <c r="R39" i="8"/>
  <c r="L23" i="8"/>
  <c r="S23" i="8"/>
  <c r="P23" i="8"/>
  <c r="F45" i="8"/>
  <c r="K45" i="8"/>
  <c r="O45" i="8"/>
  <c r="N17" i="8"/>
  <c r="F17" i="8"/>
  <c r="O43" i="8"/>
  <c r="R43" i="8"/>
  <c r="K62" i="8"/>
  <c r="N62" i="8"/>
  <c r="Q62" i="8"/>
  <c r="O39" i="8"/>
  <c r="P39" i="8"/>
  <c r="S39" i="8"/>
  <c r="M23" i="8"/>
  <c r="F23" i="8"/>
  <c r="Q23" i="8"/>
  <c r="Q45" i="8"/>
  <c r="M45" i="8"/>
  <c r="S17" i="8"/>
  <c r="J17" i="8"/>
  <c r="O17" i="8"/>
  <c r="M38" i="8"/>
  <c r="L38" i="8"/>
  <c r="Q38" i="8"/>
  <c r="P32" i="8"/>
  <c r="M32" i="8"/>
  <c r="K32" i="8"/>
  <c r="L11" i="8"/>
  <c r="O11" i="8"/>
  <c r="R49" i="8"/>
  <c r="M49" i="8"/>
  <c r="O49" i="8"/>
  <c r="M29" i="8"/>
  <c r="J29" i="8"/>
  <c r="F21" i="8"/>
  <c r="N21" i="8"/>
  <c r="Q21" i="8"/>
  <c r="J38" i="8"/>
  <c r="R38" i="8"/>
  <c r="F38" i="8"/>
  <c r="L32" i="8"/>
  <c r="F32" i="8"/>
  <c r="J32" i="8"/>
  <c r="F11" i="8"/>
  <c r="M11" i="8"/>
  <c r="P11" i="8"/>
  <c r="S49" i="8"/>
  <c r="J49" i="8"/>
  <c r="P49" i="8"/>
  <c r="K29" i="8"/>
  <c r="L29" i="8"/>
  <c r="R29" i="8"/>
  <c r="S21" i="8"/>
  <c r="J21" i="8"/>
  <c r="M61" i="8"/>
  <c r="O61" i="8"/>
  <c r="S61" i="8"/>
  <c r="J61" i="8"/>
  <c r="P61" i="8"/>
  <c r="L61" i="8"/>
  <c r="N61" i="8"/>
  <c r="Q61" i="8"/>
  <c r="N38" i="8"/>
  <c r="S38" i="8"/>
  <c r="O32" i="8"/>
  <c r="R32" i="8"/>
  <c r="Q32" i="8"/>
  <c r="R11" i="8"/>
  <c r="K11" i="8"/>
  <c r="Q11" i="8"/>
  <c r="L49" i="8"/>
  <c r="N49" i="8"/>
  <c r="Q49" i="8"/>
  <c r="N29" i="8"/>
  <c r="P29" i="8"/>
  <c r="F29" i="8"/>
  <c r="M21" i="8"/>
  <c r="L21" i="8"/>
  <c r="O21" i="8"/>
  <c r="F14" i="8"/>
  <c r="Q14" i="8"/>
  <c r="N40" i="8"/>
  <c r="M40" i="8"/>
  <c r="R52" i="8"/>
  <c r="K52" i="8"/>
  <c r="P52" i="8"/>
  <c r="S56" i="8"/>
  <c r="K56" i="8"/>
  <c r="Q56" i="8"/>
  <c r="N25" i="8"/>
  <c r="Q25" i="8"/>
  <c r="F25" i="8"/>
  <c r="L19" i="8"/>
  <c r="O19" i="8"/>
  <c r="F19" i="8"/>
  <c r="J14" i="8"/>
  <c r="L14" i="8"/>
  <c r="R14" i="8"/>
  <c r="Q40" i="8"/>
  <c r="O40" i="8"/>
  <c r="J40" i="8"/>
  <c r="F52" i="8"/>
  <c r="M52" i="8"/>
  <c r="Q52" i="8"/>
  <c r="N56" i="8"/>
  <c r="M56" i="8"/>
  <c r="R56" i="8"/>
  <c r="J25" i="8"/>
  <c r="R25" i="8"/>
  <c r="S25" i="8"/>
  <c r="M19" i="8"/>
  <c r="P19" i="8"/>
  <c r="Q19" i="8"/>
  <c r="K14" i="8"/>
  <c r="M14" i="8"/>
  <c r="O14" i="8"/>
  <c r="F40" i="8"/>
  <c r="L40" i="8"/>
  <c r="P40" i="8"/>
  <c r="N52" i="8"/>
  <c r="J52" i="8"/>
  <c r="S52" i="8"/>
  <c r="O56" i="8"/>
  <c r="J56" i="8"/>
  <c r="F56" i="8"/>
  <c r="M25" i="8"/>
  <c r="L25" i="8"/>
  <c r="O25" i="8"/>
  <c r="K19" i="8"/>
  <c r="R19" i="8"/>
  <c r="T9" i="3"/>
  <c r="AO9" i="3" s="1"/>
  <c r="T3" i="3"/>
  <c r="AO3" i="3" s="1"/>
  <c r="W75" i="8" l="1"/>
  <c r="Q602" i="19" a="1"/>
  <c r="Q602" i="19" s="1"/>
  <c r="W231" i="8"/>
  <c r="W115" i="8"/>
  <c r="W215" i="8"/>
  <c r="W131" i="8"/>
  <c r="W303" i="8"/>
  <c r="W147" i="8"/>
  <c r="W159" i="8"/>
  <c r="W139" i="8"/>
  <c r="W227" i="8"/>
  <c r="W175" i="8"/>
  <c r="V275" i="8"/>
  <c r="V53" i="8"/>
  <c r="X53" i="8" s="1"/>
  <c r="V95" i="8"/>
  <c r="X95" i="8" s="1"/>
  <c r="V41" i="8"/>
  <c r="X41" i="8" s="1"/>
  <c r="V111" i="8"/>
  <c r="X111" i="8" s="1"/>
  <c r="V253" i="8"/>
  <c r="V149" i="8"/>
  <c r="V124" i="8"/>
  <c r="X124" i="8" s="1"/>
  <c r="V247" i="8"/>
  <c r="V119" i="8"/>
  <c r="X119" i="8" s="1"/>
  <c r="V243" i="8"/>
  <c r="V271" i="8"/>
  <c r="V38" i="8"/>
  <c r="X38" i="8" s="1"/>
  <c r="V196" i="8"/>
  <c r="V270" i="8"/>
  <c r="V244" i="8"/>
  <c r="V204" i="8"/>
  <c r="W79" i="8"/>
  <c r="W223" i="8"/>
  <c r="W71" i="8"/>
  <c r="W171" i="8"/>
  <c r="W211" i="8"/>
  <c r="W99" i="8"/>
  <c r="W3" i="8"/>
  <c r="V158" i="8"/>
  <c r="V154" i="8"/>
  <c r="V27" i="8"/>
  <c r="X27" i="8" s="1"/>
  <c r="V206" i="8"/>
  <c r="V22" i="8"/>
  <c r="X22" i="8" s="1"/>
  <c r="V272" i="8"/>
  <c r="V113" i="8"/>
  <c r="X113" i="8" s="1"/>
  <c r="V58" i="8"/>
  <c r="X58" i="8" s="1"/>
  <c r="V76" i="8"/>
  <c r="X76" i="8" s="1"/>
  <c r="V248" i="8"/>
  <c r="V7" i="8"/>
  <c r="X7" i="8" s="1"/>
  <c r="V31" i="8"/>
  <c r="X31" i="8" s="1"/>
  <c r="V54" i="8"/>
  <c r="X54" i="8" s="1"/>
  <c r="W119" i="8"/>
  <c r="W143" i="8"/>
  <c r="W263" i="8"/>
  <c r="W259" i="8"/>
  <c r="W247" i="8"/>
  <c r="W7" i="8"/>
  <c r="W91" i="8"/>
  <c r="V37" i="8"/>
  <c r="X37" i="8" s="1"/>
  <c r="V34" i="8"/>
  <c r="X34" i="8" s="1"/>
  <c r="V306" i="8"/>
  <c r="V189" i="8"/>
  <c r="V284" i="8"/>
  <c r="V173" i="8"/>
  <c r="V265" i="8"/>
  <c r="V252" i="8"/>
  <c r="V233" i="8"/>
  <c r="V283" i="8"/>
  <c r="V277" i="8"/>
  <c r="W191" i="8"/>
  <c r="W271" i="8"/>
  <c r="V57" i="8"/>
  <c r="X57" i="8" s="1"/>
  <c r="V73" i="8"/>
  <c r="X73" i="8" s="1"/>
  <c r="V69" i="8"/>
  <c r="X69" i="8" s="1"/>
  <c r="V35" i="8"/>
  <c r="X35" i="8" s="1"/>
  <c r="V135" i="8"/>
  <c r="X135" i="8" s="1"/>
  <c r="V256" i="8"/>
  <c r="W19" i="8"/>
  <c r="W207" i="8"/>
  <c r="W103" i="8"/>
  <c r="W267" i="8"/>
  <c r="W83" i="8"/>
  <c r="V101" i="8"/>
  <c r="X101" i="8" s="1"/>
  <c r="V230" i="8"/>
  <c r="V20" i="8"/>
  <c r="X20" i="8" s="1"/>
  <c r="V152" i="8"/>
  <c r="V65" i="8"/>
  <c r="X65" i="8" s="1"/>
  <c r="V12" i="8"/>
  <c r="X12" i="8" s="1"/>
  <c r="V188" i="8"/>
  <c r="V268" i="8"/>
  <c r="V289" i="8"/>
  <c r="V266" i="8"/>
  <c r="V258" i="8"/>
  <c r="V292" i="8"/>
  <c r="V178" i="8"/>
  <c r="V260" i="8"/>
  <c r="V274" i="8"/>
  <c r="V281" i="8"/>
  <c r="V257" i="8"/>
  <c r="V59" i="8"/>
  <c r="X59" i="8" s="1"/>
  <c r="W59" i="8"/>
  <c r="V236" i="8"/>
  <c r="V193" i="8"/>
  <c r="V66" i="8"/>
  <c r="X66" i="8" s="1"/>
  <c r="V10" i="8"/>
  <c r="X10" i="8" s="1"/>
  <c r="V145" i="8"/>
  <c r="V242" i="8"/>
  <c r="V140" i="8"/>
  <c r="X140" i="8" s="1"/>
  <c r="V81" i="8"/>
  <c r="X81" i="8" s="1"/>
  <c r="V201" i="8"/>
  <c r="V150" i="8"/>
  <c r="V167" i="8"/>
  <c r="V303" i="8"/>
  <c r="V255" i="8"/>
  <c r="V170" i="8"/>
  <c r="V218" i="8"/>
  <c r="V207" i="8"/>
  <c r="V79" i="8"/>
  <c r="X79" i="8" s="1"/>
  <c r="V250" i="8"/>
  <c r="V195" i="8"/>
  <c r="V263" i="8"/>
  <c r="V125" i="8"/>
  <c r="X125" i="8" s="1"/>
  <c r="V83" i="8"/>
  <c r="X83" i="8" s="1"/>
  <c r="V99" i="8"/>
  <c r="X99" i="8" s="1"/>
  <c r="V177" i="8"/>
  <c r="V298" i="8"/>
  <c r="V180" i="8"/>
  <c r="V100" i="8"/>
  <c r="X100" i="8" s="1"/>
  <c r="V40" i="8"/>
  <c r="X40" i="8" s="1"/>
  <c r="V62" i="8"/>
  <c r="X62" i="8" s="1"/>
  <c r="V11" i="8"/>
  <c r="X11" i="8" s="1"/>
  <c r="V282" i="8"/>
  <c r="V89" i="8"/>
  <c r="X89" i="8" s="1"/>
  <c r="V220" i="8"/>
  <c r="V114" i="8"/>
  <c r="X114" i="8" s="1"/>
  <c r="V85" i="8"/>
  <c r="X85" i="8" s="1"/>
  <c r="W219" i="8"/>
  <c r="W23" i="8"/>
  <c r="W183" i="8"/>
  <c r="W243" i="8"/>
  <c r="W111" i="8"/>
  <c r="W279" i="8"/>
  <c r="W275" i="8"/>
  <c r="W203" i="8"/>
  <c r="W35" i="8"/>
  <c r="W87" i="8"/>
  <c r="W187" i="8"/>
  <c r="W55" i="8"/>
  <c r="W235" i="8"/>
  <c r="V74" i="8"/>
  <c r="X74" i="8" s="1"/>
  <c r="V269" i="8"/>
  <c r="V241" i="8"/>
  <c r="V194" i="8"/>
  <c r="V169" i="8"/>
  <c r="V137" i="8"/>
  <c r="X137" i="8" s="1"/>
  <c r="V126" i="8"/>
  <c r="X126" i="8" s="1"/>
  <c r="V122" i="8"/>
  <c r="X122" i="8" s="1"/>
  <c r="V55" i="8"/>
  <c r="X55" i="8" s="1"/>
  <c r="V93" i="8"/>
  <c r="X93" i="8" s="1"/>
  <c r="V165" i="8"/>
  <c r="V42" i="8"/>
  <c r="X42" i="8" s="1"/>
  <c r="V205" i="8"/>
  <c r="V181" i="8"/>
  <c r="V212" i="8"/>
  <c r="V134" i="8"/>
  <c r="X134" i="8" s="1"/>
  <c r="V96" i="8"/>
  <c r="X96" i="8" s="1"/>
  <c r="V109" i="8"/>
  <c r="X109" i="8" s="1"/>
  <c r="V28" i="8"/>
  <c r="X28" i="8" s="1"/>
  <c r="V297" i="8"/>
  <c r="V245" i="8"/>
  <c r="V231" i="8"/>
  <c r="V98" i="8"/>
  <c r="X98" i="8" s="1"/>
  <c r="V202" i="8"/>
  <c r="V116" i="8"/>
  <c r="X116" i="8" s="1"/>
  <c r="V286" i="8"/>
  <c r="V226" i="8"/>
  <c r="V16" i="8"/>
  <c r="X16" i="8" s="1"/>
  <c r="W47" i="8"/>
  <c r="V301" i="8"/>
  <c r="V300" i="8"/>
  <c r="V216" i="8"/>
  <c r="V156" i="8"/>
  <c r="V168" i="8"/>
  <c r="W43" i="8"/>
  <c r="V221" i="8"/>
  <c r="V161" i="8"/>
  <c r="V63" i="8"/>
  <c r="X63" i="8" s="1"/>
  <c r="V305" i="8"/>
  <c r="V118" i="8"/>
  <c r="X118" i="8" s="1"/>
  <c r="V146" i="8"/>
  <c r="V187" i="8"/>
  <c r="V295" i="8"/>
  <c r="V191" i="8"/>
  <c r="V199" i="8"/>
  <c r="V67" i="8"/>
  <c r="X67" i="8" s="1"/>
  <c r="V18" i="8"/>
  <c r="X18" i="8" s="1"/>
  <c r="V153" i="8"/>
  <c r="V78" i="8"/>
  <c r="X78" i="8" s="1"/>
  <c r="V143" i="8"/>
  <c r="X143" i="8" s="1"/>
  <c r="V123" i="8"/>
  <c r="X123" i="8" s="1"/>
  <c r="V71" i="8"/>
  <c r="X71" i="8" s="1"/>
  <c r="V171" i="8"/>
  <c r="V160" i="8"/>
  <c r="V246" i="8"/>
  <c r="V112" i="8"/>
  <c r="X112" i="8" s="1"/>
  <c r="V77" i="8"/>
  <c r="X77" i="8" s="1"/>
  <c r="V61" i="8"/>
  <c r="X61" i="8" s="1"/>
  <c r="V52" i="8"/>
  <c r="X52" i="8" s="1"/>
  <c r="V56" i="8"/>
  <c r="X56" i="8" s="1"/>
  <c r="V25" i="8"/>
  <c r="X25" i="8" s="1"/>
  <c r="V14" i="8"/>
  <c r="X14" i="8" s="1"/>
  <c r="V49" i="8"/>
  <c r="X49" i="8" s="1"/>
  <c r="V17" i="8"/>
  <c r="X17" i="8" s="1"/>
  <c r="V45" i="8"/>
  <c r="X45" i="8" s="1"/>
  <c r="V44" i="8"/>
  <c r="X44" i="8" s="1"/>
  <c r="V130" i="8"/>
  <c r="X130" i="8" s="1"/>
  <c r="V190" i="8"/>
  <c r="V237" i="8"/>
  <c r="W151" i="8"/>
  <c r="W39" i="8"/>
  <c r="W127" i="8"/>
  <c r="W31" i="8"/>
  <c r="W27" i="8"/>
  <c r="W67" i="8"/>
  <c r="W107" i="8"/>
  <c r="W11" i="8"/>
  <c r="W255" i="8"/>
  <c r="W195" i="8"/>
  <c r="W95" i="8"/>
  <c r="W155" i="8"/>
  <c r="W63" i="8"/>
  <c r="V186" i="8"/>
  <c r="V276" i="8"/>
  <c r="V273" i="8"/>
  <c r="V144" i="8"/>
  <c r="X144" i="8" s="1"/>
  <c r="V213" i="8"/>
  <c r="V157" i="8"/>
  <c r="V176" i="8"/>
  <c r="V108" i="8"/>
  <c r="X108" i="8" s="1"/>
  <c r="V92" i="8"/>
  <c r="X92" i="8" s="1"/>
  <c r="V9" i="8"/>
  <c r="X9" i="8" s="1"/>
  <c r="V60" i="8"/>
  <c r="X60" i="8" s="1"/>
  <c r="V264" i="8"/>
  <c r="V26" i="8"/>
  <c r="X26" i="8" s="1"/>
  <c r="V172" i="8"/>
  <c r="V162" i="8"/>
  <c r="V174" i="8"/>
  <c r="V80" i="8"/>
  <c r="X80" i="8" s="1"/>
  <c r="V209" i="8"/>
  <c r="V166" i="8"/>
  <c r="V30" i="8"/>
  <c r="X30" i="8" s="1"/>
  <c r="V217" i="8"/>
  <c r="V48" i="8"/>
  <c r="X48" i="8" s="1"/>
  <c r="V148" i="8"/>
  <c r="V232" i="8"/>
  <c r="V50" i="8"/>
  <c r="X50" i="8" s="1"/>
  <c r="V185" i="8"/>
  <c r="V102" i="8"/>
  <c r="X102" i="8" s="1"/>
  <c r="V280" i="8"/>
  <c r="V4" i="8"/>
  <c r="X4" i="8" s="1"/>
  <c r="V182" i="8"/>
  <c r="V225" i="8"/>
  <c r="V13" i="8"/>
  <c r="X13" i="8" s="1"/>
  <c r="V179" i="8"/>
  <c r="V215" i="8"/>
  <c r="V234" i="8"/>
  <c r="V128" i="8"/>
  <c r="X128" i="8" s="1"/>
  <c r="V228" i="8"/>
  <c r="V142" i="8"/>
  <c r="X142" i="8" s="1"/>
  <c r="V24" i="8"/>
  <c r="X24" i="8" s="1"/>
  <c r="V222" i="8"/>
  <c r="V240" i="8"/>
  <c r="V208" i="8"/>
  <c r="V136" i="8"/>
  <c r="X136" i="8" s="1"/>
  <c r="V132" i="8"/>
  <c r="X132" i="8" s="1"/>
  <c r="V138" i="8"/>
  <c r="X138" i="8" s="1"/>
  <c r="V219" i="8"/>
  <c r="V290" i="8"/>
  <c r="V291" i="8"/>
  <c r="V239" i="8"/>
  <c r="V91" i="8"/>
  <c r="X91" i="8" s="1"/>
  <c r="V51" i="8"/>
  <c r="X51" i="8" s="1"/>
  <c r="V279" i="8"/>
  <c r="V107" i="8"/>
  <c r="X107" i="8" s="1"/>
  <c r="V159" i="8"/>
  <c r="V175" i="8"/>
  <c r="V259" i="8"/>
  <c r="V299" i="8"/>
  <c r="V105" i="8"/>
  <c r="X105" i="8" s="1"/>
  <c r="V223" i="8"/>
  <c r="V164" i="8"/>
  <c r="V211" i="8"/>
  <c r="V120" i="8"/>
  <c r="X120" i="8" s="1"/>
  <c r="V21" i="8"/>
  <c r="X21" i="8" s="1"/>
  <c r="V29" i="8"/>
  <c r="X29" i="8" s="1"/>
  <c r="V23" i="8"/>
  <c r="X23" i="8" s="1"/>
  <c r="V32" i="8"/>
  <c r="X32" i="8" s="1"/>
  <c r="V39" i="8"/>
  <c r="X39" i="8" s="1"/>
  <c r="V43" i="8"/>
  <c r="X43" i="8" s="1"/>
  <c r="V19" i="8"/>
  <c r="X19" i="8" s="1"/>
  <c r="V110" i="8"/>
  <c r="X110" i="8" s="1"/>
  <c r="V68" i="8"/>
  <c r="X68" i="8" s="1"/>
  <c r="V184" i="8"/>
  <c r="V210" i="8"/>
  <c r="W51" i="8"/>
  <c r="W167" i="8"/>
  <c r="W239" i="8"/>
  <c r="W15" i="8"/>
  <c r="W135" i="8"/>
  <c r="V72" i="8"/>
  <c r="X72" i="8" s="1"/>
  <c r="V106" i="8"/>
  <c r="X106" i="8" s="1"/>
  <c r="V104" i="8"/>
  <c r="X104" i="8" s="1"/>
  <c r="V86" i="8"/>
  <c r="X86" i="8" s="1"/>
  <c r="V224" i="8"/>
  <c r="V262" i="8"/>
  <c r="V97" i="8"/>
  <c r="X97" i="8" s="1"/>
  <c r="V238" i="8"/>
  <c r="V82" i="8"/>
  <c r="X82" i="8" s="1"/>
  <c r="V5" i="8"/>
  <c r="X5" i="8" s="1"/>
  <c r="V296" i="8"/>
  <c r="V90" i="8"/>
  <c r="X90" i="8" s="1"/>
  <c r="V36" i="8"/>
  <c r="X36" i="8" s="1"/>
  <c r="V197" i="8"/>
  <c r="V278" i="8"/>
  <c r="V192" i="8"/>
  <c r="V249" i="8"/>
  <c r="V94" i="8"/>
  <c r="X94" i="8" s="1"/>
  <c r="V198" i="8"/>
  <c r="V88" i="8"/>
  <c r="X88" i="8" s="1"/>
  <c r="V15" i="8"/>
  <c r="X15" i="8" s="1"/>
  <c r="V304" i="8"/>
  <c r="V141" i="8"/>
  <c r="X141" i="8" s="1"/>
  <c r="V6" i="8"/>
  <c r="X6" i="8" s="1"/>
  <c r="V214" i="8"/>
  <c r="V8" i="8"/>
  <c r="X8" i="8" s="1"/>
  <c r="V127" i="8"/>
  <c r="X127" i="8" s="1"/>
  <c r="V251" i="8"/>
  <c r="V147" i="8"/>
  <c r="V285" i="8"/>
  <c r="V200" i="8"/>
  <c r="V229" i="8"/>
  <c r="V294" i="8"/>
  <c r="V133" i="8"/>
  <c r="X133" i="8" s="1"/>
  <c r="V33" i="8"/>
  <c r="X33" i="8" s="1"/>
  <c r="V46" i="8"/>
  <c r="X46" i="8" s="1"/>
  <c r="V288" i="8"/>
  <c r="V3" i="8"/>
  <c r="X3" i="8" s="1"/>
  <c r="V129" i="8"/>
  <c r="X129" i="8" s="1"/>
  <c r="V183" i="8"/>
  <c r="V70" i="8"/>
  <c r="X70" i="8" s="1"/>
  <c r="V254" i="8"/>
  <c r="V64" i="8"/>
  <c r="X64" i="8" s="1"/>
  <c r="V121" i="8"/>
  <c r="X121" i="8" s="1"/>
  <c r="V117" i="8"/>
  <c r="X117" i="8" s="1"/>
  <c r="V302" i="8"/>
  <c r="V155" i="8"/>
  <c r="V115" i="8"/>
  <c r="X115" i="8" s="1"/>
  <c r="V75" i="8"/>
  <c r="X75" i="8" s="1"/>
  <c r="V47" i="8"/>
  <c r="X47" i="8" s="1"/>
  <c r="V87" i="8"/>
  <c r="X87" i="8" s="1"/>
  <c r="V131" i="8"/>
  <c r="X131" i="8" s="1"/>
  <c r="V139" i="8"/>
  <c r="X139" i="8" s="1"/>
  <c r="V235" i="8"/>
  <c r="V287" i="8"/>
  <c r="V163" i="8"/>
  <c r="V84" i="8"/>
  <c r="X84" i="8" s="1"/>
  <c r="V293" i="8"/>
  <c r="V227" i="8"/>
  <c r="V267" i="8"/>
  <c r="V261" i="8"/>
  <c r="V203" i="8"/>
  <c r="V103" i="8"/>
  <c r="X103" i="8" s="1"/>
  <c r="V151" i="8"/>
  <c r="X145" i="8"/>
  <c r="T146" i="8"/>
  <c r="A11" i="3"/>
  <c r="A13" i="3"/>
  <c r="A3" i="3"/>
  <c r="A9" i="3"/>
  <c r="A7" i="3"/>
  <c r="A5" i="3"/>
  <c r="T147" i="8" l="1"/>
  <c r="X146" i="8"/>
  <c r="E5" i="6"/>
  <c r="Q5" i="6" s="1"/>
  <c r="B41" i="6"/>
  <c r="C301" i="6"/>
  <c r="C67" i="6"/>
  <c r="B19" i="6"/>
  <c r="C37" i="6"/>
  <c r="C287" i="6"/>
  <c r="B21" i="6"/>
  <c r="D51" i="6"/>
  <c r="C155" i="6"/>
  <c r="D5" i="6"/>
  <c r="C5" i="6"/>
  <c r="C193" i="6"/>
  <c r="B39" i="6"/>
  <c r="D189" i="6"/>
  <c r="D165" i="6"/>
  <c r="D149" i="6"/>
  <c r="D195" i="6"/>
  <c r="C159" i="6"/>
  <c r="D21" i="6"/>
  <c r="B5" i="6"/>
  <c r="C271" i="6"/>
  <c r="C141" i="6"/>
  <c r="D79" i="6"/>
  <c r="C91" i="6"/>
  <c r="B131" i="6"/>
  <c r="B301" i="6"/>
  <c r="C165" i="6"/>
  <c r="E6" i="6"/>
  <c r="D287" i="6"/>
  <c r="C195" i="6"/>
  <c r="C297" i="6"/>
  <c r="B165" i="6"/>
  <c r="B263" i="6"/>
  <c r="D297" i="6"/>
  <c r="C167" i="6"/>
  <c r="E77" i="6"/>
  <c r="O77" i="6" s="1"/>
  <c r="E3" i="6"/>
  <c r="E4" i="6"/>
  <c r="E226" i="6"/>
  <c r="E270" i="6"/>
  <c r="E168" i="6"/>
  <c r="E86" i="6"/>
  <c r="C247" i="6"/>
  <c r="C243" i="6"/>
  <c r="C27" i="6"/>
  <c r="B115" i="6"/>
  <c r="B245" i="6"/>
  <c r="B107" i="6"/>
  <c r="E278" i="6"/>
  <c r="E33" i="6"/>
  <c r="E28" i="6"/>
  <c r="E87" i="6"/>
  <c r="E69" i="6"/>
  <c r="E42" i="6"/>
  <c r="E85" i="6"/>
  <c r="E194" i="6"/>
  <c r="E300" i="6"/>
  <c r="E197" i="6"/>
  <c r="E251" i="6"/>
  <c r="J251" i="6" s="1"/>
  <c r="E75" i="6"/>
  <c r="H75" i="6" s="1"/>
  <c r="E188" i="6"/>
  <c r="E155" i="6"/>
  <c r="R155" i="6" s="1"/>
  <c r="B247" i="6"/>
  <c r="D45" i="6"/>
  <c r="B293" i="6"/>
  <c r="D235" i="6"/>
  <c r="B23" i="6"/>
  <c r="C43" i="6"/>
  <c r="E241" i="6"/>
  <c r="E225" i="6"/>
  <c r="H225" i="6" s="1"/>
  <c r="E175" i="6"/>
  <c r="E273" i="6"/>
  <c r="E150" i="6"/>
  <c r="E123" i="6"/>
  <c r="N123" i="6" s="1"/>
  <c r="E171" i="6"/>
  <c r="E272" i="6"/>
  <c r="E256" i="6"/>
  <c r="E144" i="6"/>
  <c r="N144" i="6" s="1"/>
  <c r="E266" i="6"/>
  <c r="E291" i="6"/>
  <c r="H291" i="6" s="1"/>
  <c r="D277" i="6"/>
  <c r="C15" i="6"/>
  <c r="D183" i="6"/>
  <c r="D35" i="6"/>
  <c r="B275" i="6"/>
  <c r="B177" i="6"/>
  <c r="E193" i="6"/>
  <c r="E97" i="6"/>
  <c r="O97" i="6" s="1"/>
  <c r="E252" i="6"/>
  <c r="E187" i="6"/>
  <c r="R187" i="6" s="1"/>
  <c r="E257" i="6"/>
  <c r="E124" i="6"/>
  <c r="E78" i="6"/>
  <c r="J78" i="6" s="1"/>
  <c r="E189" i="6"/>
  <c r="O189" i="6" s="1"/>
  <c r="E282" i="6"/>
  <c r="E83" i="6"/>
  <c r="E110" i="6"/>
  <c r="E184" i="6"/>
  <c r="H184" i="6" s="1"/>
  <c r="E137" i="6"/>
  <c r="E149" i="6"/>
  <c r="P149" i="6" s="1"/>
  <c r="E186" i="6"/>
  <c r="E160" i="6"/>
  <c r="I160" i="6" s="1"/>
  <c r="E148" i="6"/>
  <c r="H148" i="6" s="1"/>
  <c r="E215" i="6"/>
  <c r="E25" i="6"/>
  <c r="G25" i="6" s="1"/>
  <c r="E133" i="6"/>
  <c r="K133" i="6" s="1"/>
  <c r="E247" i="6"/>
  <c r="E198" i="6"/>
  <c r="E29" i="6"/>
  <c r="B37" i="6"/>
  <c r="E299" i="6"/>
  <c r="E239" i="6"/>
  <c r="K239" i="6" s="1"/>
  <c r="B145" i="6"/>
  <c r="B3" i="6"/>
  <c r="E101" i="6"/>
  <c r="E181" i="6"/>
  <c r="E172" i="6"/>
  <c r="E219" i="6"/>
  <c r="E267" i="6"/>
  <c r="B53" i="6"/>
  <c r="D27" i="6"/>
  <c r="B257" i="6"/>
  <c r="D141" i="6"/>
  <c r="B11" i="6"/>
  <c r="E151" i="6"/>
  <c r="E176" i="6"/>
  <c r="E34" i="6"/>
  <c r="E206" i="6"/>
  <c r="E253" i="6"/>
  <c r="E92" i="6"/>
  <c r="E217" i="6"/>
  <c r="E20" i="6"/>
  <c r="E147" i="6"/>
  <c r="E196" i="6"/>
  <c r="E104" i="6"/>
  <c r="E182" i="6"/>
  <c r="E162" i="6"/>
  <c r="E56" i="6"/>
  <c r="E276" i="6"/>
  <c r="D65" i="6"/>
  <c r="B191" i="6"/>
  <c r="C41" i="6"/>
  <c r="C161" i="6"/>
  <c r="B201" i="6"/>
  <c r="B223" i="6"/>
  <c r="E38" i="6"/>
  <c r="E289" i="6"/>
  <c r="E146" i="6"/>
  <c r="E152" i="6"/>
  <c r="E14" i="6"/>
  <c r="E88" i="6"/>
  <c r="E31" i="6"/>
  <c r="E99" i="6"/>
  <c r="E131" i="6"/>
  <c r="E63" i="6"/>
  <c r="E105" i="6"/>
  <c r="B271" i="6"/>
  <c r="C215" i="6"/>
  <c r="B155" i="6"/>
  <c r="C183" i="6"/>
  <c r="D117" i="6"/>
  <c r="C289" i="6"/>
  <c r="C227" i="6"/>
  <c r="E209" i="6"/>
  <c r="E145" i="6"/>
  <c r="E269" i="6"/>
  <c r="L269" i="6" s="1"/>
  <c r="E268" i="6"/>
  <c r="H268" i="6" s="1"/>
  <c r="E199" i="6"/>
  <c r="E177" i="6"/>
  <c r="N177" i="6" s="1"/>
  <c r="E44" i="6"/>
  <c r="Q44" i="6" s="1"/>
  <c r="E94" i="6"/>
  <c r="F94" i="6" s="1"/>
  <c r="E50" i="6"/>
  <c r="J50" i="6" s="1"/>
  <c r="E70" i="6"/>
  <c r="P70" i="6" s="1"/>
  <c r="E135" i="6"/>
  <c r="I135" i="6" s="1"/>
  <c r="E43" i="6"/>
  <c r="N43" i="6" s="1"/>
  <c r="E271" i="6"/>
  <c r="F271" i="6" s="1"/>
  <c r="E165" i="6"/>
  <c r="H165" i="6" s="1"/>
  <c r="E79" i="6"/>
  <c r="E117" i="6"/>
  <c r="E96" i="6"/>
  <c r="E167" i="6"/>
  <c r="E114" i="6"/>
  <c r="E15" i="6"/>
  <c r="G15" i="6" s="1"/>
  <c r="E232" i="6"/>
  <c r="F232" i="6" s="1"/>
  <c r="E301" i="6"/>
  <c r="N301" i="6" s="1"/>
  <c r="E8" i="6"/>
  <c r="N8" i="6" s="1"/>
  <c r="C7" i="6"/>
  <c r="E23" i="6"/>
  <c r="O23" i="6" s="1"/>
  <c r="E190" i="6"/>
  <c r="P190" i="6" s="1"/>
  <c r="E26" i="6"/>
  <c r="P26" i="6" s="1"/>
  <c r="E202" i="6"/>
  <c r="R202" i="6" s="1"/>
  <c r="E174" i="6"/>
  <c r="J174" i="6" s="1"/>
  <c r="D193" i="6"/>
  <c r="B229" i="6"/>
  <c r="D247" i="6"/>
  <c r="B31" i="6"/>
  <c r="C253" i="6"/>
  <c r="B27" i="6"/>
  <c r="E65" i="6"/>
  <c r="E129" i="6"/>
  <c r="G129" i="6" s="1"/>
  <c r="E284" i="6"/>
  <c r="E228" i="6"/>
  <c r="I228" i="6" s="1"/>
  <c r="E207" i="6"/>
  <c r="Q207" i="6" s="1"/>
  <c r="E58" i="6"/>
  <c r="E67" i="6"/>
  <c r="E227" i="6"/>
  <c r="F227" i="6" s="1"/>
  <c r="E35" i="6"/>
  <c r="E170" i="6"/>
  <c r="E192" i="6"/>
  <c r="I192" i="6" s="1"/>
  <c r="E260" i="6"/>
  <c r="H260" i="6" s="1"/>
  <c r="E108" i="6"/>
  <c r="J108" i="6" s="1"/>
  <c r="E27" i="6"/>
  <c r="J27" i="6" s="1"/>
  <c r="E249" i="6"/>
  <c r="M249" i="6" s="1"/>
  <c r="B233" i="6"/>
  <c r="D71" i="6"/>
  <c r="B25" i="6"/>
  <c r="D67" i="6"/>
  <c r="C109" i="6"/>
  <c r="E279" i="6"/>
  <c r="F279" i="6" s="1"/>
  <c r="E244" i="6"/>
  <c r="E157" i="6"/>
  <c r="H157" i="6" s="1"/>
  <c r="E12" i="6"/>
  <c r="H12" i="6" s="1"/>
  <c r="E297" i="6"/>
  <c r="K297" i="6" s="1"/>
  <c r="E296" i="6"/>
  <c r="E262" i="6"/>
  <c r="H262" i="6" s="1"/>
  <c r="E243" i="6"/>
  <c r="P243" i="6" s="1"/>
  <c r="E141" i="6"/>
  <c r="L141" i="6" s="1"/>
  <c r="E287" i="6"/>
  <c r="M287" i="6" s="1"/>
  <c r="E229" i="6"/>
  <c r="E89" i="6"/>
  <c r="G89" i="6" s="1"/>
  <c r="D271" i="6"/>
  <c r="D199" i="6"/>
  <c r="B251" i="6"/>
  <c r="D153" i="6"/>
  <c r="C175" i="6"/>
  <c r="D119" i="6"/>
  <c r="E295" i="6"/>
  <c r="L295" i="6" s="1"/>
  <c r="E285" i="6"/>
  <c r="Q285" i="6" s="1"/>
  <c r="E48" i="6"/>
  <c r="J48" i="6" s="1"/>
  <c r="E216" i="6"/>
  <c r="L216" i="6" s="1"/>
  <c r="E240" i="6"/>
  <c r="J240" i="6" s="1"/>
  <c r="E112" i="6"/>
  <c r="J112" i="6" s="1"/>
  <c r="E290" i="6"/>
  <c r="E242" i="6"/>
  <c r="N242" i="6" s="1"/>
  <c r="E201" i="6"/>
  <c r="R201" i="6" s="1"/>
  <c r="E200" i="6"/>
  <c r="F200" i="6" s="1"/>
  <c r="E275" i="6"/>
  <c r="O275" i="6" s="1"/>
  <c r="E115" i="6"/>
  <c r="J115" i="6" s="1"/>
  <c r="E57" i="6"/>
  <c r="L57" i="6" s="1"/>
  <c r="E122" i="6"/>
  <c r="F122" i="6" s="1"/>
  <c r="E46" i="6"/>
  <c r="K46" i="6" s="1"/>
  <c r="E47" i="6"/>
  <c r="F47" i="6" s="1"/>
  <c r="E259" i="6"/>
  <c r="E294" i="6"/>
  <c r="R294" i="6" s="1"/>
  <c r="E120" i="6"/>
  <c r="H120" i="6" s="1"/>
  <c r="E10" i="6"/>
  <c r="I10" i="6" s="1"/>
  <c r="E132" i="6"/>
  <c r="M132" i="6" s="1"/>
  <c r="E119" i="6"/>
  <c r="L119" i="6" s="1"/>
  <c r="E64" i="6"/>
  <c r="B75" i="6"/>
  <c r="B291" i="6"/>
  <c r="E205" i="6"/>
  <c r="I205" i="6" s="1"/>
  <c r="C179" i="6"/>
  <c r="E302" i="6"/>
  <c r="I302" i="6" s="1"/>
  <c r="E195" i="6"/>
  <c r="Q195" i="6" s="1"/>
  <c r="E118" i="6"/>
  <c r="L118" i="6" s="1"/>
  <c r="E51" i="6"/>
  <c r="N51" i="6" s="1"/>
  <c r="E211" i="6"/>
  <c r="O211" i="6" s="1"/>
  <c r="E280" i="6"/>
  <c r="E72" i="6"/>
  <c r="L72" i="6" s="1"/>
  <c r="E298" i="6"/>
  <c r="Q298" i="6" s="1"/>
  <c r="E159" i="6"/>
  <c r="E164" i="6"/>
  <c r="B211" i="6"/>
  <c r="B9" i="6"/>
  <c r="E107" i="6"/>
  <c r="E214" i="6"/>
  <c r="Q214" i="6" s="1"/>
  <c r="E218" i="6"/>
  <c r="I218" i="6" s="1"/>
  <c r="D135" i="6"/>
  <c r="D249" i="6"/>
  <c r="E283" i="6"/>
  <c r="E250" i="6"/>
  <c r="L250" i="6" s="1"/>
  <c r="E102" i="6"/>
  <c r="I102" i="6" s="1"/>
  <c r="B239" i="6"/>
  <c r="E221" i="6"/>
  <c r="E100" i="6"/>
  <c r="I100" i="6" s="1"/>
  <c r="E109" i="6"/>
  <c r="R109" i="6" s="1"/>
  <c r="E84" i="6"/>
  <c r="E238" i="6"/>
  <c r="N238" i="6" s="1"/>
  <c r="E98" i="6"/>
  <c r="N98" i="6" s="1"/>
  <c r="C119" i="6"/>
  <c r="E134" i="6"/>
  <c r="H134" i="6" s="1"/>
  <c r="E163" i="6"/>
  <c r="E191" i="6"/>
  <c r="E66" i="6"/>
  <c r="E292" i="6"/>
  <c r="I292" i="6" s="1"/>
  <c r="E258" i="6"/>
  <c r="H258" i="6" s="1"/>
  <c r="E245" i="6"/>
  <c r="P245" i="6" s="1"/>
  <c r="C105" i="6"/>
  <c r="C93" i="6"/>
  <c r="E91" i="6"/>
  <c r="E45" i="6"/>
  <c r="K45" i="6" s="1"/>
  <c r="E62" i="6"/>
  <c r="P62" i="6" s="1"/>
  <c r="E13" i="6"/>
  <c r="F13" i="6" s="1"/>
  <c r="E143" i="6"/>
  <c r="E61" i="6"/>
  <c r="F61" i="6" s="1"/>
  <c r="E54" i="6"/>
  <c r="E17" i="6"/>
  <c r="R17" i="6" s="1"/>
  <c r="E16" i="6"/>
  <c r="L16" i="6" s="1"/>
  <c r="E208" i="6"/>
  <c r="N208" i="6" s="1"/>
  <c r="B235" i="6"/>
  <c r="B67" i="6"/>
  <c r="D157" i="6"/>
  <c r="D101" i="6"/>
  <c r="D261" i="6"/>
  <c r="B289" i="6"/>
  <c r="C229" i="6"/>
  <c r="C291" i="6"/>
  <c r="D293" i="6"/>
  <c r="C149" i="6"/>
  <c r="B273" i="6"/>
  <c r="D83" i="6"/>
  <c r="C223" i="6"/>
  <c r="D259" i="6"/>
  <c r="B101" i="6"/>
  <c r="B285" i="6"/>
  <c r="B215" i="6"/>
  <c r="D265" i="6"/>
  <c r="C19" i="6"/>
  <c r="B175" i="6"/>
  <c r="C295" i="6"/>
  <c r="D185" i="6"/>
  <c r="C281" i="6"/>
  <c r="B225" i="6"/>
  <c r="B281" i="6"/>
  <c r="D49" i="6"/>
  <c r="B221" i="6"/>
  <c r="C59" i="6"/>
  <c r="D207" i="6"/>
  <c r="C217" i="6"/>
  <c r="C29" i="6"/>
  <c r="E288" i="6"/>
  <c r="P288" i="6" s="1"/>
  <c r="C263" i="6"/>
  <c r="E116" i="6"/>
  <c r="J116" i="6" s="1"/>
  <c r="E128" i="6"/>
  <c r="E80" i="6"/>
  <c r="M80" i="6" s="1"/>
  <c r="E185" i="6"/>
  <c r="C233" i="6"/>
  <c r="E52" i="6"/>
  <c r="E254" i="6"/>
  <c r="K254" i="6" s="1"/>
  <c r="E173" i="6"/>
  <c r="B203" i="6"/>
  <c r="D15" i="6"/>
  <c r="E210" i="6"/>
  <c r="F210" i="6" s="1"/>
  <c r="E158" i="6"/>
  <c r="N158" i="6" s="1"/>
  <c r="E139" i="6"/>
  <c r="I139" i="6" s="1"/>
  <c r="E93" i="6"/>
  <c r="E234" i="6"/>
  <c r="N234" i="6" s="1"/>
  <c r="E230" i="6"/>
  <c r="N230" i="6" s="1"/>
  <c r="E71" i="6"/>
  <c r="C239" i="6"/>
  <c r="E178" i="6"/>
  <c r="E111" i="6"/>
  <c r="K111" i="6" s="1"/>
  <c r="E255" i="6"/>
  <c r="J255" i="6" s="1"/>
  <c r="E73" i="6"/>
  <c r="F73" i="6" s="1"/>
  <c r="E53" i="6"/>
  <c r="P53" i="6" s="1"/>
  <c r="E263" i="6"/>
  <c r="L263" i="6" s="1"/>
  <c r="D209" i="6"/>
  <c r="C211" i="6"/>
  <c r="E179" i="6"/>
  <c r="K179" i="6" s="1"/>
  <c r="E183" i="6"/>
  <c r="K183" i="6" s="1"/>
  <c r="E19" i="6"/>
  <c r="E125" i="6"/>
  <c r="I125" i="6" s="1"/>
  <c r="E142" i="6"/>
  <c r="J142" i="6" s="1"/>
  <c r="E224" i="6"/>
  <c r="H224" i="6" s="1"/>
  <c r="E76" i="6"/>
  <c r="L76" i="6" s="1"/>
  <c r="E220" i="6"/>
  <c r="E140" i="6"/>
  <c r="L140" i="6" s="1"/>
  <c r="E113" i="6"/>
  <c r="Q113" i="6" s="1"/>
  <c r="C55" i="6"/>
  <c r="C257" i="6"/>
  <c r="C135" i="6"/>
  <c r="C275" i="6"/>
  <c r="B185" i="6"/>
  <c r="C35" i="6"/>
  <c r="B259" i="6"/>
  <c r="B113" i="6"/>
  <c r="B93" i="6"/>
  <c r="B59" i="6"/>
  <c r="C205" i="6"/>
  <c r="C139" i="6"/>
  <c r="B63" i="6"/>
  <c r="B7" i="6"/>
  <c r="B91" i="6"/>
  <c r="B231" i="6"/>
  <c r="B79" i="6"/>
  <c r="B227" i="6"/>
  <c r="C73" i="6"/>
  <c r="D203" i="6"/>
  <c r="D81" i="6"/>
  <c r="B267" i="6"/>
  <c r="D237" i="6"/>
  <c r="C157" i="6"/>
  <c r="B277" i="6"/>
  <c r="C153" i="6"/>
  <c r="D9" i="6"/>
  <c r="D41" i="6"/>
  <c r="C137" i="6"/>
  <c r="C127" i="6"/>
  <c r="B99" i="6"/>
  <c r="C47" i="6"/>
  <c r="B163" i="6"/>
  <c r="C115" i="6"/>
  <c r="C231" i="6"/>
  <c r="C189" i="6"/>
  <c r="C277" i="6"/>
  <c r="C251" i="6"/>
  <c r="B29" i="6"/>
  <c r="C121" i="6"/>
  <c r="B123" i="6"/>
  <c r="D181" i="6"/>
  <c r="D121" i="6"/>
  <c r="C45" i="6"/>
  <c r="D263" i="6"/>
  <c r="D229" i="6"/>
  <c r="D281" i="6"/>
  <c r="E55" i="6"/>
  <c r="D161" i="6"/>
  <c r="E49" i="6"/>
  <c r="K49" i="6" s="1"/>
  <c r="E154" i="6"/>
  <c r="Q154" i="6" s="1"/>
  <c r="E261" i="6"/>
  <c r="E95" i="6"/>
  <c r="G95" i="6" s="1"/>
  <c r="B43" i="6"/>
  <c r="E286" i="6"/>
  <c r="N286" i="6" s="1"/>
  <c r="E60" i="6"/>
  <c r="K60" i="6" s="1"/>
  <c r="E264" i="6"/>
  <c r="K264" i="6" s="1"/>
  <c r="B65" i="6"/>
  <c r="D253" i="6"/>
  <c r="E265" i="6"/>
  <c r="E21" i="6"/>
  <c r="G21" i="6" s="1"/>
  <c r="E130" i="6"/>
  <c r="E169" i="6"/>
  <c r="K169" i="6" s="1"/>
  <c r="E204" i="6"/>
  <c r="Q204" i="6" s="1"/>
  <c r="E22" i="6"/>
  <c r="F22" i="6" s="1"/>
  <c r="E277" i="6"/>
  <c r="J277" i="6" s="1"/>
  <c r="B181" i="6"/>
  <c r="E180" i="6"/>
  <c r="E24" i="6"/>
  <c r="H24" i="6" s="1"/>
  <c r="E212" i="6"/>
  <c r="E103" i="6"/>
  <c r="Q103" i="6" s="1"/>
  <c r="E40" i="6"/>
  <c r="E161" i="6"/>
  <c r="D205" i="6"/>
  <c r="D213" i="6"/>
  <c r="E121" i="6"/>
  <c r="D225" i="6"/>
  <c r="E82" i="6"/>
  <c r="F82" i="6" s="1"/>
  <c r="E248" i="6"/>
  <c r="K248" i="6" s="1"/>
  <c r="E138" i="6"/>
  <c r="Q138" i="6" s="1"/>
  <c r="E274" i="6"/>
  <c r="N274" i="6" s="1"/>
  <c r="E293" i="6"/>
  <c r="E59" i="6"/>
  <c r="I59" i="6" s="1"/>
  <c r="E126" i="6"/>
  <c r="E81" i="6"/>
  <c r="D279" i="6"/>
  <c r="C273" i="6"/>
  <c r="C187" i="6"/>
  <c r="B133" i="6"/>
  <c r="D7" i="6"/>
  <c r="C279" i="6"/>
  <c r="D169" i="6"/>
  <c r="C241" i="6"/>
  <c r="C31" i="6"/>
  <c r="D179" i="6"/>
  <c r="X179" i="6" s="1"/>
  <c r="C213" i="6"/>
  <c r="B121" i="6"/>
  <c r="C3" i="6"/>
  <c r="C87" i="6"/>
  <c r="C83" i="6"/>
  <c r="D39" i="6"/>
  <c r="C79" i="6"/>
  <c r="D221" i="6"/>
  <c r="D215" i="6"/>
  <c r="D241" i="6"/>
  <c r="B81" i="6"/>
  <c r="D155" i="6"/>
  <c r="C219" i="6"/>
  <c r="C259" i="6"/>
  <c r="C71" i="6"/>
  <c r="D127" i="6"/>
  <c r="C299" i="6"/>
  <c r="B129" i="6"/>
  <c r="B195" i="6"/>
  <c r="C203" i="6"/>
  <c r="C39" i="6"/>
  <c r="C49" i="6"/>
  <c r="D177" i="6"/>
  <c r="C283" i="6"/>
  <c r="D61" i="6"/>
  <c r="D89" i="6"/>
  <c r="B105" i="6"/>
  <c r="D275" i="6"/>
  <c r="C171" i="6"/>
  <c r="D115" i="6"/>
  <c r="B241" i="6"/>
  <c r="C77" i="6"/>
  <c r="C143" i="6"/>
  <c r="C261" i="6"/>
  <c r="C33" i="6"/>
  <c r="B127" i="6"/>
  <c r="B283" i="6"/>
  <c r="B297" i="6"/>
  <c r="D73" i="6"/>
  <c r="D151" i="6"/>
  <c r="D37" i="6"/>
  <c r="B265" i="6"/>
  <c r="B261" i="6"/>
  <c r="B253" i="6"/>
  <c r="D131" i="6"/>
  <c r="B77" i="6"/>
  <c r="B205" i="6"/>
  <c r="D201" i="6"/>
  <c r="E11" i="6"/>
  <c r="D187" i="6"/>
  <c r="E41" i="6"/>
  <c r="E39" i="6"/>
  <c r="R39" i="6" s="1"/>
  <c r="E74" i="6"/>
  <c r="E156" i="6"/>
  <c r="R156" i="6" s="1"/>
  <c r="E106" i="6"/>
  <c r="E153" i="6"/>
  <c r="E213" i="6"/>
  <c r="N213" i="6" s="1"/>
  <c r="E7" i="6"/>
  <c r="D13" i="6"/>
  <c r="E222" i="6"/>
  <c r="P222" i="6" s="1"/>
  <c r="E236" i="6"/>
  <c r="E9" i="6"/>
  <c r="R9" i="6" s="1"/>
  <c r="E281" i="6"/>
  <c r="P281" i="6" s="1"/>
  <c r="E166" i="6"/>
  <c r="Q166" i="6" s="1"/>
  <c r="E36" i="6"/>
  <c r="Q36" i="6" s="1"/>
  <c r="E203" i="6"/>
  <c r="N203" i="6" s="1"/>
  <c r="E68" i="6"/>
  <c r="J68" i="6" s="1"/>
  <c r="E90" i="6"/>
  <c r="I90" i="6" s="1"/>
  <c r="C235" i="6"/>
  <c r="B169" i="6"/>
  <c r="C249" i="6"/>
  <c r="C107" i="6"/>
  <c r="B73" i="6"/>
  <c r="D53" i="6"/>
  <c r="C21" i="6"/>
  <c r="D95" i="6"/>
  <c r="D285" i="6"/>
  <c r="B249" i="6"/>
  <c r="B49" i="6"/>
  <c r="D289" i="6"/>
  <c r="B111" i="6"/>
  <c r="B279" i="6"/>
  <c r="B153" i="6"/>
  <c r="D267" i="6"/>
  <c r="D273" i="6"/>
  <c r="D25" i="6"/>
  <c r="C89" i="6"/>
  <c r="B95" i="6"/>
  <c r="C9" i="6"/>
  <c r="C185" i="6"/>
  <c r="D43" i="6"/>
  <c r="B33" i="6"/>
  <c r="D147" i="6"/>
  <c r="D217" i="6"/>
  <c r="D227" i="6"/>
  <c r="D19" i="6"/>
  <c r="B141" i="6"/>
  <c r="B171" i="6"/>
  <c r="C267" i="6"/>
  <c r="B243" i="6"/>
  <c r="C101" i="6"/>
  <c r="D29" i="6"/>
  <c r="D123" i="6"/>
  <c r="B69" i="6"/>
  <c r="D17" i="6"/>
  <c r="C99" i="6"/>
  <c r="D105" i="6"/>
  <c r="C199" i="6"/>
  <c r="B179" i="6"/>
  <c r="D11" i="6"/>
  <c r="B209" i="6"/>
  <c r="D57" i="6"/>
  <c r="B187" i="6"/>
  <c r="D219" i="6"/>
  <c r="D55" i="6"/>
  <c r="C181" i="6"/>
  <c r="D31" i="6"/>
  <c r="C151" i="6"/>
  <c r="B299" i="6"/>
  <c r="D125" i="6"/>
  <c r="B217" i="6"/>
  <c r="D191" i="6"/>
  <c r="D77" i="6"/>
  <c r="B87" i="6"/>
  <c r="E127" i="6"/>
  <c r="J127" i="6" s="1"/>
  <c r="B15" i="6"/>
  <c r="E246" i="6"/>
  <c r="H246" i="6" s="1"/>
  <c r="B159" i="6"/>
  <c r="C129" i="6"/>
  <c r="C23" i="6"/>
  <c r="D69" i="6"/>
  <c r="D159" i="6"/>
  <c r="B189" i="6"/>
  <c r="C177" i="6"/>
  <c r="B71" i="6"/>
  <c r="C85" i="6"/>
  <c r="C103" i="6"/>
  <c r="D299" i="6"/>
  <c r="B45" i="6"/>
  <c r="D295" i="6"/>
  <c r="D111" i="6"/>
  <c r="D197" i="6"/>
  <c r="C63" i="6"/>
  <c r="B143" i="6"/>
  <c r="B139" i="6"/>
  <c r="B161" i="6"/>
  <c r="C163" i="6"/>
  <c r="C201" i="6"/>
  <c r="C69" i="6"/>
  <c r="D269" i="6"/>
  <c r="C75" i="6"/>
  <c r="B255" i="6"/>
  <c r="D93" i="6"/>
  <c r="C269" i="6"/>
  <c r="B83" i="6"/>
  <c r="D129" i="6"/>
  <c r="D167" i="6"/>
  <c r="C237" i="6"/>
  <c r="D175" i="6"/>
  <c r="D243" i="6"/>
  <c r="C17" i="6"/>
  <c r="B89" i="6"/>
  <c r="D99" i="6"/>
  <c r="B207" i="6"/>
  <c r="D163" i="6"/>
  <c r="C131" i="6"/>
  <c r="D251" i="6"/>
  <c r="D63" i="6"/>
  <c r="B269" i="6"/>
  <c r="B85" i="6"/>
  <c r="E223" i="6"/>
  <c r="F223" i="6" s="1"/>
  <c r="E235" i="6"/>
  <c r="C169" i="6"/>
  <c r="E18" i="6"/>
  <c r="B119" i="6"/>
  <c r="D239" i="6"/>
  <c r="B109" i="6"/>
  <c r="D3" i="6"/>
  <c r="C145" i="6"/>
  <c r="C111" i="6"/>
  <c r="C197" i="6"/>
  <c r="B55" i="6"/>
  <c r="B57" i="6"/>
  <c r="C61" i="6"/>
  <c r="C221" i="6"/>
  <c r="C225" i="6"/>
  <c r="C13" i="6"/>
  <c r="B47" i="6"/>
  <c r="C97" i="6"/>
  <c r="D33" i="6"/>
  <c r="B167" i="6"/>
  <c r="B199" i="6"/>
  <c r="C95" i="6"/>
  <c r="D245" i="6"/>
  <c r="B137" i="6"/>
  <c r="B117" i="6"/>
  <c r="C191" i="6"/>
  <c r="B51" i="6"/>
  <c r="D109" i="6"/>
  <c r="C81" i="6"/>
  <c r="D145" i="6"/>
  <c r="D59" i="6"/>
  <c r="B35" i="6"/>
  <c r="D133" i="6"/>
  <c r="D85" i="6"/>
  <c r="C53" i="6"/>
  <c r="B149" i="6"/>
  <c r="D255" i="6"/>
  <c r="D97" i="6"/>
  <c r="D231" i="6"/>
  <c r="B219" i="6"/>
  <c r="D211" i="6"/>
  <c r="B125" i="6"/>
  <c r="B103" i="6"/>
  <c r="E37" i="6"/>
  <c r="L37" i="6" s="1"/>
  <c r="B193" i="6"/>
  <c r="E136" i="6"/>
  <c r="H136" i="6" s="1"/>
  <c r="E233" i="6"/>
  <c r="E30" i="6"/>
  <c r="R30" i="6" s="1"/>
  <c r="E237" i="6"/>
  <c r="H237" i="6" s="1"/>
  <c r="D107" i="6"/>
  <c r="D87" i="6"/>
  <c r="B295" i="6"/>
  <c r="C285" i="6"/>
  <c r="C209" i="6"/>
  <c r="C113" i="6"/>
  <c r="D91" i="6"/>
  <c r="B13" i="6"/>
  <c r="B97" i="6"/>
  <c r="D283" i="6"/>
  <c r="D23" i="6"/>
  <c r="D233" i="6"/>
  <c r="B213" i="6"/>
  <c r="B135" i="6"/>
  <c r="B183" i="6"/>
  <c r="C147" i="6"/>
  <c r="D139" i="6"/>
  <c r="D103" i="6"/>
  <c r="B151" i="6"/>
  <c r="B17" i="6"/>
  <c r="C51" i="6"/>
  <c r="D171" i="6"/>
  <c r="B173" i="6"/>
  <c r="C57" i="6"/>
  <c r="B147" i="6"/>
  <c r="D75" i="6"/>
  <c r="D223" i="6"/>
  <c r="D113" i="6"/>
  <c r="C265" i="6"/>
  <c r="D47" i="6"/>
  <c r="C133" i="6"/>
  <c r="D173" i="6"/>
  <c r="C245" i="6"/>
  <c r="D301" i="6"/>
  <c r="C207" i="6"/>
  <c r="D143" i="6"/>
  <c r="B237" i="6"/>
  <c r="D137" i="6"/>
  <c r="C125" i="6"/>
  <c r="C11" i="6"/>
  <c r="D291" i="6"/>
  <c r="D257" i="6"/>
  <c r="C293" i="6"/>
  <c r="C255" i="6"/>
  <c r="B287" i="6"/>
  <c r="B61" i="6"/>
  <c r="C117" i="6"/>
  <c r="C123" i="6"/>
  <c r="C173" i="6"/>
  <c r="B157" i="6"/>
  <c r="C25" i="6"/>
  <c r="E231" i="6"/>
  <c r="G231" i="6" s="1"/>
  <c r="C65" i="6"/>
  <c r="B197" i="6"/>
  <c r="E32" i="6"/>
  <c r="N32" i="6" s="1"/>
  <c r="R166" i="6"/>
  <c r="I234" i="6"/>
  <c r="K77" i="6"/>
  <c r="H7" i="19" l="1"/>
  <c r="H11" i="19"/>
  <c r="H15" i="19"/>
  <c r="H19" i="19"/>
  <c r="H23" i="19"/>
  <c r="H27" i="19"/>
  <c r="H8" i="19"/>
  <c r="H16" i="19"/>
  <c r="H24" i="19"/>
  <c r="H9" i="19"/>
  <c r="H17" i="19"/>
  <c r="H25" i="19"/>
  <c r="H6" i="19"/>
  <c r="H10" i="19"/>
  <c r="H14" i="19"/>
  <c r="H18" i="19"/>
  <c r="H22" i="19"/>
  <c r="H26" i="19"/>
  <c r="H4" i="19"/>
  <c r="H12" i="19"/>
  <c r="H20" i="19"/>
  <c r="H28" i="19"/>
  <c r="H5" i="19"/>
  <c r="H13" i="19"/>
  <c r="H21" i="19"/>
  <c r="J4" i="6"/>
  <c r="M4" i="6"/>
  <c r="I4" i="6"/>
  <c r="L4" i="6"/>
  <c r="K4" i="6"/>
  <c r="G177" i="6"/>
  <c r="L258" i="6"/>
  <c r="H177" i="6"/>
  <c r="Q70" i="6"/>
  <c r="O68" i="6"/>
  <c r="L301" i="6"/>
  <c r="M82" i="6"/>
  <c r="X302" i="6"/>
  <c r="X301" i="6"/>
  <c r="X171" i="6"/>
  <c r="X172" i="6"/>
  <c r="X284" i="6"/>
  <c r="X283" i="6"/>
  <c r="Y54" i="6"/>
  <c r="Y53" i="6"/>
  <c r="X245" i="6"/>
  <c r="X246" i="6"/>
  <c r="X3" i="6"/>
  <c r="X4" i="6"/>
  <c r="Y132" i="6"/>
  <c r="Y131" i="6"/>
  <c r="Y270" i="6"/>
  <c r="Y269" i="6"/>
  <c r="X197" i="6"/>
  <c r="X198" i="6"/>
  <c r="Y24" i="6"/>
  <c r="Y23" i="6"/>
  <c r="Y152" i="6"/>
  <c r="Y151" i="6"/>
  <c r="X29" i="6"/>
  <c r="X30" i="6"/>
  <c r="Y186" i="6"/>
  <c r="Y185" i="6"/>
  <c r="X187" i="6"/>
  <c r="X188" i="6"/>
  <c r="X90" i="6"/>
  <c r="X89" i="6"/>
  <c r="Y260" i="6"/>
  <c r="Y259" i="6"/>
  <c r="X39" i="6"/>
  <c r="X40" i="6"/>
  <c r="X225" i="6"/>
  <c r="X226" i="6"/>
  <c r="Y138" i="6"/>
  <c r="Y137" i="6"/>
  <c r="X209" i="6"/>
  <c r="X210" i="6"/>
  <c r="Y218" i="6"/>
  <c r="Y217" i="6"/>
  <c r="X266" i="6"/>
  <c r="X265" i="6"/>
  <c r="Y94" i="6"/>
  <c r="Y93" i="6"/>
  <c r="X200" i="6"/>
  <c r="X199" i="6"/>
  <c r="Y44" i="6"/>
  <c r="Y43" i="6"/>
  <c r="X46" i="6"/>
  <c r="X45" i="6"/>
  <c r="Y244" i="6"/>
  <c r="Y243" i="6"/>
  <c r="Y91" i="6"/>
  <c r="Y92" i="6"/>
  <c r="X150" i="6"/>
  <c r="X149" i="6"/>
  <c r="Y194" i="6"/>
  <c r="Y193" i="6"/>
  <c r="X51" i="6"/>
  <c r="X52" i="6"/>
  <c r="Y66" i="6"/>
  <c r="Y65" i="6"/>
  <c r="Y174" i="6"/>
  <c r="Y173" i="6"/>
  <c r="X292" i="6"/>
  <c r="X291" i="6"/>
  <c r="Y246" i="6"/>
  <c r="Y245" i="6"/>
  <c r="Y266" i="6"/>
  <c r="Y265" i="6"/>
  <c r="Y52" i="6"/>
  <c r="Y51" i="6"/>
  <c r="X139" i="6"/>
  <c r="X140" i="6"/>
  <c r="Y210" i="6"/>
  <c r="Y209" i="6"/>
  <c r="X107" i="6"/>
  <c r="X108" i="6"/>
  <c r="X98" i="6"/>
  <c r="X97" i="6"/>
  <c r="X86" i="6"/>
  <c r="X85" i="6"/>
  <c r="X145" i="6"/>
  <c r="X146" i="6"/>
  <c r="Y191" i="6"/>
  <c r="Y192" i="6"/>
  <c r="Y95" i="6"/>
  <c r="Y96" i="6"/>
  <c r="Y98" i="6"/>
  <c r="Y97" i="6"/>
  <c r="Y222" i="6"/>
  <c r="Y221" i="6"/>
  <c r="Y198" i="6"/>
  <c r="Y197" i="6"/>
  <c r="Y170" i="6"/>
  <c r="Y169" i="6"/>
  <c r="X163" i="6"/>
  <c r="X164" i="6"/>
  <c r="Y18" i="6"/>
  <c r="Y17" i="6"/>
  <c r="X167" i="6"/>
  <c r="X168" i="6"/>
  <c r="X94" i="6"/>
  <c r="X93" i="6"/>
  <c r="Y70" i="6"/>
  <c r="Y69" i="6"/>
  <c r="X111" i="6"/>
  <c r="X112" i="6"/>
  <c r="Y104" i="6"/>
  <c r="Y103" i="6"/>
  <c r="Y130" i="6"/>
  <c r="Y129" i="6"/>
  <c r="X31" i="6"/>
  <c r="X32" i="6"/>
  <c r="X18" i="6"/>
  <c r="X17" i="6"/>
  <c r="Y102" i="6"/>
  <c r="Y101" i="6"/>
  <c r="X147" i="6"/>
  <c r="X148" i="6"/>
  <c r="Y9" i="6"/>
  <c r="Y10" i="6"/>
  <c r="X274" i="6"/>
  <c r="X273" i="6"/>
  <c r="X286" i="6"/>
  <c r="X285" i="6"/>
  <c r="Y236" i="6"/>
  <c r="Y235" i="6"/>
  <c r="X131" i="6"/>
  <c r="X132" i="6"/>
  <c r="X38" i="6"/>
  <c r="X37" i="6"/>
  <c r="Y143" i="6"/>
  <c r="Y144" i="6"/>
  <c r="Y172" i="6"/>
  <c r="Y171" i="6"/>
  <c r="X61" i="6"/>
  <c r="X62" i="6"/>
  <c r="Y40" i="6"/>
  <c r="Y39" i="6"/>
  <c r="Y299" i="6"/>
  <c r="Y300" i="6"/>
  <c r="Y219" i="6"/>
  <c r="Y220" i="6"/>
  <c r="X216" i="6"/>
  <c r="X215" i="6"/>
  <c r="Y84" i="6"/>
  <c r="Y83" i="6"/>
  <c r="Y214" i="6"/>
  <c r="Y213" i="6"/>
  <c r="X170" i="6"/>
  <c r="X169" i="6"/>
  <c r="Y188" i="6"/>
  <c r="Y187" i="6"/>
  <c r="Y46" i="6"/>
  <c r="Y45" i="6"/>
  <c r="Y122" i="6"/>
  <c r="Y121" i="6"/>
  <c r="Y190" i="6"/>
  <c r="Y189" i="6"/>
  <c r="Y47" i="6"/>
  <c r="Y48" i="6"/>
  <c r="X42" i="6"/>
  <c r="X41" i="6"/>
  <c r="Y158" i="6"/>
  <c r="Y157" i="6"/>
  <c r="X204" i="6"/>
  <c r="X203" i="6"/>
  <c r="Y140" i="6"/>
  <c r="Y139" i="6"/>
  <c r="Y276" i="6"/>
  <c r="Y275" i="6"/>
  <c r="Y264" i="6"/>
  <c r="Y263" i="6"/>
  <c r="X208" i="6"/>
  <c r="X207" i="6"/>
  <c r="Y296" i="6"/>
  <c r="Y295" i="6"/>
  <c r="Y223" i="6"/>
  <c r="Y224" i="6"/>
  <c r="X293" i="6"/>
  <c r="X294" i="6"/>
  <c r="X261" i="6"/>
  <c r="X262" i="6"/>
  <c r="Y106" i="6"/>
  <c r="Y105" i="6"/>
  <c r="Y119" i="6"/>
  <c r="Y120" i="6"/>
  <c r="X135" i="6"/>
  <c r="X136" i="6"/>
  <c r="Y180" i="6"/>
  <c r="Y179" i="6"/>
  <c r="Y175" i="6"/>
  <c r="Y176" i="6"/>
  <c r="X272" i="6"/>
  <c r="X271" i="6"/>
  <c r="X71" i="6"/>
  <c r="X72" i="6"/>
  <c r="X248" i="6"/>
  <c r="X247" i="6"/>
  <c r="Y8" i="6"/>
  <c r="Y7" i="6"/>
  <c r="Y228" i="6"/>
  <c r="Y227" i="6"/>
  <c r="Y162" i="6"/>
  <c r="Y161" i="6"/>
  <c r="X141" i="6"/>
  <c r="X142" i="6"/>
  <c r="X183" i="6"/>
  <c r="X184" i="6"/>
  <c r="Y247" i="6"/>
  <c r="Y248" i="6"/>
  <c r="Y168" i="6"/>
  <c r="Y167" i="6"/>
  <c r="Y298" i="6"/>
  <c r="Y297" i="6"/>
  <c r="Y166" i="6"/>
  <c r="Y165" i="6"/>
  <c r="X79" i="6"/>
  <c r="X80" i="6"/>
  <c r="X22" i="6"/>
  <c r="X21" i="6"/>
  <c r="X166" i="6"/>
  <c r="X165" i="6"/>
  <c r="Y5" i="6"/>
  <c r="Y6" i="6"/>
  <c r="Y68" i="6"/>
  <c r="Y67" i="6"/>
  <c r="X257" i="6"/>
  <c r="X258" i="6"/>
  <c r="X47" i="6"/>
  <c r="X48" i="6"/>
  <c r="X103" i="6"/>
  <c r="X104" i="6"/>
  <c r="Y114" i="6"/>
  <c r="Y113" i="6"/>
  <c r="X59" i="6"/>
  <c r="X60" i="6"/>
  <c r="X33" i="6"/>
  <c r="X34" i="6"/>
  <c r="X270" i="6"/>
  <c r="X269" i="6"/>
  <c r="X300" i="6"/>
  <c r="X299" i="6"/>
  <c r="X220" i="6"/>
  <c r="X219" i="6"/>
  <c r="X11" i="6"/>
  <c r="X12" i="6"/>
  <c r="X26" i="6"/>
  <c r="X25" i="6"/>
  <c r="X54" i="6"/>
  <c r="X53" i="6"/>
  <c r="X115" i="6"/>
  <c r="X116" i="6"/>
  <c r="X161" i="6"/>
  <c r="X162" i="6"/>
  <c r="Y278" i="6"/>
  <c r="Y277" i="6"/>
  <c r="Y234" i="6"/>
  <c r="Y233" i="6"/>
  <c r="X50" i="6"/>
  <c r="X49" i="6"/>
  <c r="X260" i="6"/>
  <c r="X259" i="6"/>
  <c r="X66" i="6"/>
  <c r="X65" i="6"/>
  <c r="Y255" i="6"/>
  <c r="Y256" i="6"/>
  <c r="Y12" i="6"/>
  <c r="Y11" i="6"/>
  <c r="X174" i="6"/>
  <c r="X173" i="6"/>
  <c r="Y58" i="6"/>
  <c r="Y57" i="6"/>
  <c r="Y148" i="6"/>
  <c r="Y147" i="6"/>
  <c r="Y286" i="6"/>
  <c r="Y285" i="6"/>
  <c r="X212" i="6"/>
  <c r="X211" i="6"/>
  <c r="X256" i="6"/>
  <c r="X255" i="6"/>
  <c r="X134" i="6"/>
  <c r="X133" i="6"/>
  <c r="Y82" i="6"/>
  <c r="Y81" i="6"/>
  <c r="Y62" i="6"/>
  <c r="Y61" i="6"/>
  <c r="Y111" i="6"/>
  <c r="Y112" i="6"/>
  <c r="X240" i="6"/>
  <c r="X239" i="6"/>
  <c r="X63" i="6"/>
  <c r="X64" i="6"/>
  <c r="X244" i="6"/>
  <c r="X243" i="6"/>
  <c r="X129" i="6"/>
  <c r="X130" i="6"/>
  <c r="Y202" i="6"/>
  <c r="Y201" i="6"/>
  <c r="X296" i="6"/>
  <c r="X295" i="6"/>
  <c r="Y86" i="6"/>
  <c r="Y85" i="6"/>
  <c r="X159" i="6"/>
  <c r="X160" i="6"/>
  <c r="X125" i="6"/>
  <c r="X126" i="6"/>
  <c r="Y182" i="6"/>
  <c r="Y181" i="6"/>
  <c r="X58" i="6"/>
  <c r="X57" i="6"/>
  <c r="Y200" i="6"/>
  <c r="Y199" i="6"/>
  <c r="X19" i="6"/>
  <c r="X20" i="6"/>
  <c r="X268" i="6"/>
  <c r="X267" i="6"/>
  <c r="X290" i="6"/>
  <c r="X289" i="6"/>
  <c r="X95" i="6"/>
  <c r="X96" i="6"/>
  <c r="Y108" i="6"/>
  <c r="Y107" i="6"/>
  <c r="X202" i="6"/>
  <c r="X201" i="6"/>
  <c r="X151" i="6"/>
  <c r="X152" i="6"/>
  <c r="Y78" i="6"/>
  <c r="Y77" i="6"/>
  <c r="X276" i="6"/>
  <c r="X275" i="6"/>
  <c r="Y283" i="6"/>
  <c r="Y284" i="6"/>
  <c r="Y204" i="6"/>
  <c r="Y203" i="6"/>
  <c r="X127" i="6"/>
  <c r="X128" i="6"/>
  <c r="X155" i="6"/>
  <c r="X156" i="6"/>
  <c r="X222" i="6"/>
  <c r="X221" i="6"/>
  <c r="Y88" i="6"/>
  <c r="Y87" i="6"/>
  <c r="Y280" i="6"/>
  <c r="Y279" i="6"/>
  <c r="Y274" i="6"/>
  <c r="Y273" i="6"/>
  <c r="X213" i="6"/>
  <c r="X214" i="6"/>
  <c r="X254" i="6"/>
  <c r="X253" i="6"/>
  <c r="X282" i="6"/>
  <c r="X281" i="6"/>
  <c r="X122" i="6"/>
  <c r="X121" i="6"/>
  <c r="Y232" i="6"/>
  <c r="Y231" i="6"/>
  <c r="X10" i="6"/>
  <c r="X9" i="6"/>
  <c r="X238" i="6"/>
  <c r="X237" i="6"/>
  <c r="Y74" i="6"/>
  <c r="Y73" i="6"/>
  <c r="Y206" i="6"/>
  <c r="Y205" i="6"/>
  <c r="Y135" i="6"/>
  <c r="Y136" i="6"/>
  <c r="Y60" i="6"/>
  <c r="Y59" i="6"/>
  <c r="X83" i="6"/>
  <c r="X84" i="6"/>
  <c r="Y292" i="6"/>
  <c r="Y291" i="6"/>
  <c r="X102" i="6"/>
  <c r="X101" i="6"/>
  <c r="X154" i="6"/>
  <c r="X153" i="6"/>
  <c r="Y110" i="6"/>
  <c r="Y109" i="6"/>
  <c r="Y290" i="6"/>
  <c r="Y289" i="6"/>
  <c r="Y216" i="6"/>
  <c r="Y215" i="6"/>
  <c r="Y42" i="6"/>
  <c r="Y41" i="6"/>
  <c r="Y16" i="6"/>
  <c r="Y15" i="6"/>
  <c r="X236" i="6"/>
  <c r="X235" i="6"/>
  <c r="X298" i="6"/>
  <c r="X297" i="6"/>
  <c r="Y196" i="6"/>
  <c r="Y195" i="6"/>
  <c r="Y142" i="6"/>
  <c r="Y141" i="6"/>
  <c r="Y159" i="6"/>
  <c r="Y160" i="6"/>
  <c r="X189" i="6"/>
  <c r="X190" i="6"/>
  <c r="X6" i="6"/>
  <c r="X5" i="6"/>
  <c r="Y287" i="6"/>
  <c r="Y288" i="6"/>
  <c r="Y302" i="6"/>
  <c r="Y301" i="6"/>
  <c r="X138" i="6"/>
  <c r="X137" i="6"/>
  <c r="X75" i="6"/>
  <c r="X76" i="6"/>
  <c r="X87" i="6"/>
  <c r="X88" i="6"/>
  <c r="X232" i="6"/>
  <c r="X231" i="6"/>
  <c r="Y226" i="6"/>
  <c r="Y225" i="6"/>
  <c r="Y238" i="6"/>
  <c r="Y237" i="6"/>
  <c r="Y178" i="6"/>
  <c r="Y177" i="6"/>
  <c r="X192" i="6"/>
  <c r="X191" i="6"/>
  <c r="Y100" i="6"/>
  <c r="Y99" i="6"/>
  <c r="X218" i="6"/>
  <c r="X217" i="6"/>
  <c r="Y262" i="6"/>
  <c r="Y261" i="6"/>
  <c r="Y50" i="6"/>
  <c r="Y49" i="6"/>
  <c r="X242" i="6"/>
  <c r="X241" i="6"/>
  <c r="Y242" i="6"/>
  <c r="Y241" i="6"/>
  <c r="X264" i="6"/>
  <c r="X263" i="6"/>
  <c r="X82" i="6"/>
  <c r="X81" i="6"/>
  <c r="Y55" i="6"/>
  <c r="Y56" i="6"/>
  <c r="X186" i="6"/>
  <c r="X185" i="6"/>
  <c r="Y150" i="6"/>
  <c r="Y149" i="6"/>
  <c r="X250" i="6"/>
  <c r="X249" i="6"/>
  <c r="X119" i="6"/>
  <c r="X120" i="6"/>
  <c r="Y183" i="6"/>
  <c r="Y184" i="6"/>
  <c r="X35" i="6"/>
  <c r="X36" i="6"/>
  <c r="P216" i="6"/>
  <c r="Y124" i="6"/>
  <c r="Y123" i="6"/>
  <c r="X143" i="6"/>
  <c r="X144" i="6"/>
  <c r="X114" i="6"/>
  <c r="X113" i="6"/>
  <c r="X234" i="6"/>
  <c r="X233" i="6"/>
  <c r="Y26" i="6"/>
  <c r="Y25" i="6"/>
  <c r="Y118" i="6"/>
  <c r="Y117" i="6"/>
  <c r="Y294" i="6"/>
  <c r="Y293" i="6"/>
  <c r="Y126" i="6"/>
  <c r="Y125" i="6"/>
  <c r="Y207" i="6"/>
  <c r="Y208" i="6"/>
  <c r="Y134" i="6"/>
  <c r="Y133" i="6"/>
  <c r="X224" i="6"/>
  <c r="X223" i="6"/>
  <c r="X23" i="6"/>
  <c r="X24" i="6"/>
  <c r="X91" i="6"/>
  <c r="X92" i="6"/>
  <c r="X110" i="6"/>
  <c r="X109" i="6"/>
  <c r="Y14" i="6"/>
  <c r="Y13" i="6"/>
  <c r="Y146" i="6"/>
  <c r="Y145" i="6"/>
  <c r="X252" i="6"/>
  <c r="X251" i="6"/>
  <c r="X99" i="6"/>
  <c r="X100" i="6"/>
  <c r="X175" i="6"/>
  <c r="X176" i="6"/>
  <c r="Y76" i="6"/>
  <c r="Y75" i="6"/>
  <c r="Y164" i="6"/>
  <c r="Y163" i="6"/>
  <c r="Y63" i="6"/>
  <c r="Y64" i="6"/>
  <c r="X70" i="6"/>
  <c r="X69" i="6"/>
  <c r="X77" i="6"/>
  <c r="X78" i="6"/>
  <c r="X55" i="6"/>
  <c r="X56" i="6"/>
  <c r="X106" i="6"/>
  <c r="X105" i="6"/>
  <c r="X123" i="6"/>
  <c r="X124" i="6"/>
  <c r="Y268" i="6"/>
  <c r="Y267" i="6"/>
  <c r="X228" i="6"/>
  <c r="X227" i="6"/>
  <c r="X43" i="6"/>
  <c r="X44" i="6"/>
  <c r="Y90" i="6"/>
  <c r="Y89" i="6"/>
  <c r="Y22" i="6"/>
  <c r="Y21" i="6"/>
  <c r="Y250" i="6"/>
  <c r="Y249" i="6"/>
  <c r="X14" i="6"/>
  <c r="X13" i="6"/>
  <c r="X74" i="6"/>
  <c r="X73" i="6"/>
  <c r="Y34" i="6"/>
  <c r="Y33" i="6"/>
  <c r="X178" i="6"/>
  <c r="X177" i="6"/>
  <c r="Y71" i="6"/>
  <c r="Y72" i="6"/>
  <c r="Y79" i="6"/>
  <c r="Y80" i="6"/>
  <c r="Y4" i="6"/>
  <c r="Y3" i="6"/>
  <c r="Y31" i="6"/>
  <c r="Y32" i="6"/>
  <c r="X7" i="6"/>
  <c r="X8" i="6"/>
  <c r="X280" i="6"/>
  <c r="X279" i="6"/>
  <c r="X206" i="6"/>
  <c r="X205" i="6"/>
  <c r="X229" i="6"/>
  <c r="X230" i="6"/>
  <c r="X182" i="6"/>
  <c r="X181" i="6"/>
  <c r="Y252" i="6"/>
  <c r="Y251" i="6"/>
  <c r="Y116" i="6"/>
  <c r="Y115" i="6"/>
  <c r="Y127" i="6"/>
  <c r="Y128" i="6"/>
  <c r="Y154" i="6"/>
  <c r="Y153" i="6"/>
  <c r="Y36" i="6"/>
  <c r="Y35" i="6"/>
  <c r="Y258" i="6"/>
  <c r="Y257" i="6"/>
  <c r="Y212" i="6"/>
  <c r="Y211" i="6"/>
  <c r="Y239" i="6"/>
  <c r="Y240" i="6"/>
  <c r="X16" i="6"/>
  <c r="X15" i="6"/>
  <c r="Y30" i="6"/>
  <c r="Y29" i="6"/>
  <c r="Y282" i="6"/>
  <c r="Y281" i="6"/>
  <c r="Y20" i="6"/>
  <c r="Y19" i="6"/>
  <c r="Y230" i="6"/>
  <c r="Y229" i="6"/>
  <c r="X158" i="6"/>
  <c r="X157" i="6"/>
  <c r="X67" i="6"/>
  <c r="X68" i="6"/>
  <c r="Y254" i="6"/>
  <c r="Y253" i="6"/>
  <c r="X194" i="6"/>
  <c r="X193" i="6"/>
  <c r="X118" i="6"/>
  <c r="X117" i="6"/>
  <c r="X27" i="6"/>
  <c r="X28" i="6"/>
  <c r="X277" i="6"/>
  <c r="X278" i="6"/>
  <c r="Y27" i="6"/>
  <c r="Y28" i="6"/>
  <c r="X288" i="6"/>
  <c r="X287" i="6"/>
  <c r="Y271" i="6"/>
  <c r="Y272" i="6"/>
  <c r="X196" i="6"/>
  <c r="X195" i="6"/>
  <c r="Y155" i="6"/>
  <c r="Y156" i="6"/>
  <c r="Y38" i="6"/>
  <c r="Y37" i="6"/>
  <c r="T148" i="8"/>
  <c r="X147" i="8"/>
  <c r="G5" i="6"/>
  <c r="R103" i="6"/>
  <c r="P294" i="6"/>
  <c r="G39" i="6"/>
  <c r="F44" i="6"/>
  <c r="H142" i="6"/>
  <c r="K135" i="6"/>
  <c r="I72" i="6"/>
  <c r="J90" i="6"/>
  <c r="F140" i="6"/>
  <c r="O243" i="6"/>
  <c r="K12" i="6"/>
  <c r="I112" i="6"/>
  <c r="Q119" i="6"/>
  <c r="I45" i="6"/>
  <c r="I210" i="6"/>
  <c r="R80" i="6"/>
  <c r="H98" i="6"/>
  <c r="I200" i="6"/>
  <c r="O8" i="6"/>
  <c r="P169" i="6"/>
  <c r="K26" i="6"/>
  <c r="L243" i="6"/>
  <c r="H205" i="6"/>
  <c r="M135" i="6"/>
  <c r="O248" i="6"/>
  <c r="H103" i="6"/>
  <c r="O227" i="6"/>
  <c r="R89" i="6"/>
  <c r="I122" i="6"/>
  <c r="O12" i="6"/>
  <c r="M154" i="6"/>
  <c r="R5" i="6"/>
  <c r="I246" i="6"/>
  <c r="M70" i="6"/>
  <c r="I258" i="6"/>
  <c r="M246" i="6"/>
  <c r="O37" i="6"/>
  <c r="P295" i="6"/>
  <c r="K192" i="6"/>
  <c r="M277" i="6"/>
  <c r="F177" i="6"/>
  <c r="I70" i="6"/>
  <c r="I165" i="6"/>
  <c r="N277" i="6"/>
  <c r="O30" i="6"/>
  <c r="O246" i="6"/>
  <c r="O82" i="6"/>
  <c r="L262" i="6"/>
  <c r="R177" i="6"/>
  <c r="F70" i="6"/>
  <c r="Q73" i="6"/>
  <c r="O5" i="6"/>
  <c r="I5" i="6"/>
  <c r="J5" i="6"/>
  <c r="K5" i="6"/>
  <c r="N5" i="6"/>
  <c r="H77" i="6"/>
  <c r="N77" i="6"/>
  <c r="F77" i="6"/>
  <c r="G77" i="6"/>
  <c r="L77" i="6"/>
  <c r="J77" i="6"/>
  <c r="I77" i="6"/>
  <c r="P77" i="6"/>
  <c r="K149" i="6"/>
  <c r="K271" i="6"/>
  <c r="J232" i="6"/>
  <c r="P232" i="6"/>
  <c r="M77" i="6"/>
  <c r="R77" i="6"/>
  <c r="Q77" i="6"/>
  <c r="R179" i="6"/>
  <c r="H285" i="6"/>
  <c r="K10" i="6"/>
  <c r="R218" i="6"/>
  <c r="N160" i="6"/>
  <c r="F5" i="6"/>
  <c r="P5" i="6"/>
  <c r="H5" i="6"/>
  <c r="J44" i="6"/>
  <c r="G135" i="6"/>
  <c r="P231" i="6"/>
  <c r="I237" i="6"/>
  <c r="K90" i="6"/>
  <c r="Q248" i="6"/>
  <c r="P100" i="6"/>
  <c r="O103" i="6"/>
  <c r="L53" i="6"/>
  <c r="G179" i="6"/>
  <c r="R142" i="6"/>
  <c r="Q140" i="6"/>
  <c r="F12" i="6"/>
  <c r="I26" i="6"/>
  <c r="N227" i="6"/>
  <c r="Q260" i="6"/>
  <c r="R12" i="6"/>
  <c r="F243" i="6"/>
  <c r="F89" i="6"/>
  <c r="I285" i="6"/>
  <c r="L112" i="6"/>
  <c r="O200" i="6"/>
  <c r="M122" i="6"/>
  <c r="H119" i="6"/>
  <c r="N72" i="6"/>
  <c r="R45" i="6"/>
  <c r="M8" i="6"/>
  <c r="P228" i="6"/>
  <c r="I288" i="6"/>
  <c r="F234" i="6"/>
  <c r="J80" i="6"/>
  <c r="L286" i="6"/>
  <c r="I187" i="6"/>
  <c r="R160" i="6"/>
  <c r="J59" i="6"/>
  <c r="M5" i="6"/>
  <c r="L5" i="6"/>
  <c r="O269" i="6"/>
  <c r="R44" i="6"/>
  <c r="P237" i="6"/>
  <c r="R248" i="6"/>
  <c r="Q26" i="6"/>
  <c r="L227" i="6"/>
  <c r="J260" i="6"/>
  <c r="H112" i="6"/>
  <c r="L200" i="6"/>
  <c r="R100" i="6"/>
  <c r="J234" i="6"/>
  <c r="F169" i="6"/>
  <c r="N135" i="6"/>
  <c r="H231" i="6"/>
  <c r="L142" i="6"/>
  <c r="F288" i="6"/>
  <c r="J98" i="6"/>
  <c r="K103" i="6"/>
  <c r="R53" i="6"/>
  <c r="O179" i="6"/>
  <c r="O142" i="6"/>
  <c r="P140" i="6"/>
  <c r="P12" i="6"/>
  <c r="R243" i="6"/>
  <c r="I89" i="6"/>
  <c r="L285" i="6"/>
  <c r="O205" i="6"/>
  <c r="R118" i="6"/>
  <c r="Q245" i="6"/>
  <c r="J61" i="6"/>
  <c r="J208" i="6"/>
  <c r="L234" i="6"/>
  <c r="G189" i="6"/>
  <c r="K184" i="6"/>
  <c r="Q269" i="6"/>
  <c r="O44" i="6"/>
  <c r="M44" i="6"/>
  <c r="H44" i="6"/>
  <c r="Q135" i="6"/>
  <c r="P135" i="6"/>
  <c r="Q90" i="6"/>
  <c r="G53" i="6"/>
  <c r="R288" i="6"/>
  <c r="I53" i="6"/>
  <c r="P142" i="6"/>
  <c r="J26" i="6"/>
  <c r="H26" i="6"/>
  <c r="H227" i="6"/>
  <c r="I12" i="6"/>
  <c r="L89" i="6"/>
  <c r="K285" i="6"/>
  <c r="R200" i="6"/>
  <c r="F294" i="6"/>
  <c r="M205" i="6"/>
  <c r="R208" i="6"/>
  <c r="K39" i="6"/>
  <c r="J154" i="6"/>
  <c r="I68" i="6"/>
  <c r="Q134" i="6"/>
  <c r="N47" i="6"/>
  <c r="H13" i="6"/>
  <c r="O21" i="6"/>
  <c r="K22" i="6"/>
  <c r="M22" i="6"/>
  <c r="R203" i="6"/>
  <c r="I76" i="6"/>
  <c r="K274" i="6"/>
  <c r="P255" i="6"/>
  <c r="R231" i="6"/>
  <c r="G237" i="6"/>
  <c r="L237" i="6"/>
  <c r="K237" i="6"/>
  <c r="N231" i="6"/>
  <c r="R237" i="6"/>
  <c r="F166" i="6"/>
  <c r="J166" i="6"/>
  <c r="O166" i="6"/>
  <c r="M166" i="6"/>
  <c r="J153" i="6"/>
  <c r="K153" i="6"/>
  <c r="G153" i="6"/>
  <c r="L153" i="6"/>
  <c r="Q153" i="6"/>
  <c r="N153" i="6"/>
  <c r="I153" i="6"/>
  <c r="H248" i="6"/>
  <c r="I248" i="6"/>
  <c r="L248" i="6"/>
  <c r="J248" i="6"/>
  <c r="P248" i="6"/>
  <c r="P103" i="6"/>
  <c r="I103" i="6"/>
  <c r="L103" i="6"/>
  <c r="R169" i="6"/>
  <c r="Q169" i="6"/>
  <c r="I169" i="6"/>
  <c r="N169" i="6"/>
  <c r="O169" i="6"/>
  <c r="M169" i="6"/>
  <c r="L169" i="6"/>
  <c r="J169" i="6"/>
  <c r="H286" i="6"/>
  <c r="J286" i="6"/>
  <c r="R286" i="6"/>
  <c r="P286" i="6"/>
  <c r="M286" i="6"/>
  <c r="O286" i="6"/>
  <c r="K286" i="6"/>
  <c r="Q286" i="6"/>
  <c r="K140" i="6"/>
  <c r="I140" i="6"/>
  <c r="R140" i="6"/>
  <c r="J140" i="6"/>
  <c r="Q179" i="6"/>
  <c r="J179" i="6"/>
  <c r="N179" i="6"/>
  <c r="P210" i="6"/>
  <c r="J210" i="6"/>
  <c r="L210" i="6"/>
  <c r="K210" i="6"/>
  <c r="O210" i="6"/>
  <c r="N210" i="6"/>
  <c r="R210" i="6"/>
  <c r="M210" i="6"/>
  <c r="H80" i="6"/>
  <c r="Q80" i="6"/>
  <c r="N80" i="6"/>
  <c r="L80" i="6"/>
  <c r="P80" i="6"/>
  <c r="O80" i="6"/>
  <c r="F80" i="6"/>
  <c r="H61" i="6"/>
  <c r="P61" i="6"/>
  <c r="Q61" i="6"/>
  <c r="K61" i="6"/>
  <c r="R61" i="6"/>
  <c r="N61" i="6"/>
  <c r="L61" i="6"/>
  <c r="M61" i="6"/>
  <c r="G61" i="6"/>
  <c r="K245" i="6"/>
  <c r="L245" i="6"/>
  <c r="I245" i="6"/>
  <c r="F245" i="6"/>
  <c r="H245" i="6"/>
  <c r="R245" i="6"/>
  <c r="M245" i="6"/>
  <c r="J245" i="6"/>
  <c r="O245" i="6"/>
  <c r="L98" i="6"/>
  <c r="K98" i="6"/>
  <c r="M98" i="6"/>
  <c r="Q98" i="6"/>
  <c r="P98" i="6"/>
  <c r="M250" i="6"/>
  <c r="I250" i="6"/>
  <c r="H250" i="6"/>
  <c r="N250" i="6"/>
  <c r="O250" i="6"/>
  <c r="F250" i="6"/>
  <c r="K250" i="6"/>
  <c r="Q250" i="6"/>
  <c r="R250" i="6"/>
  <c r="J250" i="6"/>
  <c r="O118" i="6"/>
  <c r="K118" i="6"/>
  <c r="I118" i="6"/>
  <c r="N118" i="6"/>
  <c r="M118" i="6"/>
  <c r="Q118" i="6"/>
  <c r="F118" i="6"/>
  <c r="K119" i="6"/>
  <c r="G119" i="6"/>
  <c r="O119" i="6"/>
  <c r="R119" i="6"/>
  <c r="N119" i="6"/>
  <c r="J119" i="6"/>
  <c r="Q122" i="6"/>
  <c r="J122" i="6"/>
  <c r="O122" i="6"/>
  <c r="H122" i="6"/>
  <c r="L122" i="6"/>
  <c r="P122" i="6"/>
  <c r="K112" i="6"/>
  <c r="M112" i="6"/>
  <c r="F112" i="6"/>
  <c r="O112" i="6"/>
  <c r="N112" i="6"/>
  <c r="Q112" i="6"/>
  <c r="I243" i="6"/>
  <c r="H243" i="6"/>
  <c r="G243" i="6"/>
  <c r="J243" i="6"/>
  <c r="Q243" i="6"/>
  <c r="O260" i="6"/>
  <c r="L260" i="6"/>
  <c r="R260" i="6"/>
  <c r="M260" i="6"/>
  <c r="F260" i="6"/>
  <c r="O228" i="6"/>
  <c r="R228" i="6"/>
  <c r="Q228" i="6"/>
  <c r="N228" i="6"/>
  <c r="K228" i="6"/>
  <c r="J228" i="6"/>
  <c r="M133" i="6"/>
  <c r="N133" i="6"/>
  <c r="O133" i="6"/>
  <c r="I133" i="6"/>
  <c r="R133" i="6"/>
  <c r="F133" i="6"/>
  <c r="G133" i="6"/>
  <c r="P133" i="6"/>
  <c r="H133" i="6"/>
  <c r="J133" i="6"/>
  <c r="F160" i="6"/>
  <c r="Q160" i="6"/>
  <c r="L160" i="6"/>
  <c r="P160" i="6"/>
  <c r="K160" i="6"/>
  <c r="J160" i="6"/>
  <c r="H160" i="6"/>
  <c r="L184" i="6"/>
  <c r="M184" i="6"/>
  <c r="P184" i="6"/>
  <c r="R184" i="6"/>
  <c r="F184" i="6"/>
  <c r="N184" i="6"/>
  <c r="I184" i="6"/>
  <c r="J184" i="6"/>
  <c r="I189" i="6"/>
  <c r="H189" i="6"/>
  <c r="Q189" i="6"/>
  <c r="K189" i="6"/>
  <c r="N189" i="6"/>
  <c r="M187" i="6"/>
  <c r="P187" i="6"/>
  <c r="G187" i="6"/>
  <c r="O187" i="6"/>
  <c r="H187" i="6"/>
  <c r="F187" i="6"/>
  <c r="L187" i="6"/>
  <c r="K187" i="6"/>
  <c r="Q187" i="6"/>
  <c r="J187" i="6"/>
  <c r="I144" i="6"/>
  <c r="H144" i="6"/>
  <c r="K144" i="6"/>
  <c r="P144" i="6"/>
  <c r="J123" i="6"/>
  <c r="R123" i="6"/>
  <c r="P123" i="6"/>
  <c r="H123" i="6"/>
  <c r="G123" i="6"/>
  <c r="L225" i="6"/>
  <c r="N225" i="6"/>
  <c r="P155" i="6"/>
  <c r="H155" i="6"/>
  <c r="R90" i="6"/>
  <c r="K44" i="6"/>
  <c r="P90" i="6"/>
  <c r="P44" i="6"/>
  <c r="I44" i="6"/>
  <c r="O135" i="6"/>
  <c r="F135" i="6"/>
  <c r="H135" i="6"/>
  <c r="J231" i="6"/>
  <c r="L231" i="6"/>
  <c r="M237" i="6"/>
  <c r="M248" i="6"/>
  <c r="Q53" i="6"/>
  <c r="G103" i="6"/>
  <c r="H288" i="6"/>
  <c r="O98" i="6"/>
  <c r="I98" i="6"/>
  <c r="J103" i="6"/>
  <c r="F103" i="6"/>
  <c r="J53" i="6"/>
  <c r="I179" i="6"/>
  <c r="L179" i="6"/>
  <c r="N142" i="6"/>
  <c r="M140" i="6"/>
  <c r="N140" i="6"/>
  <c r="Q200" i="6"/>
  <c r="R26" i="6"/>
  <c r="M227" i="6"/>
  <c r="I260" i="6"/>
  <c r="P260" i="6"/>
  <c r="L12" i="6"/>
  <c r="M243" i="6"/>
  <c r="N243" i="6"/>
  <c r="N89" i="6"/>
  <c r="P112" i="6"/>
  <c r="K122" i="6"/>
  <c r="L294" i="6"/>
  <c r="I119" i="6"/>
  <c r="M119" i="6"/>
  <c r="H118" i="6"/>
  <c r="N245" i="6"/>
  <c r="O61" i="6"/>
  <c r="J118" i="6"/>
  <c r="P250" i="6"/>
  <c r="Q210" i="6"/>
  <c r="G169" i="6"/>
  <c r="K80" i="6"/>
  <c r="I286" i="6"/>
  <c r="O154" i="6"/>
  <c r="N187" i="6"/>
  <c r="M160" i="6"/>
  <c r="P189" i="6"/>
  <c r="O184" i="6"/>
  <c r="Q133" i="6"/>
  <c r="P153" i="6"/>
  <c r="M155" i="6"/>
  <c r="L123" i="6"/>
  <c r="O160" i="6"/>
  <c r="Q184" i="6"/>
  <c r="Q237" i="6"/>
  <c r="J237" i="6"/>
  <c r="F237" i="6"/>
  <c r="L90" i="6"/>
  <c r="H90" i="6"/>
  <c r="O90" i="6"/>
  <c r="N90" i="6"/>
  <c r="H222" i="6"/>
  <c r="K222" i="6"/>
  <c r="R222" i="6"/>
  <c r="I222" i="6"/>
  <c r="M222" i="6"/>
  <c r="J222" i="6"/>
  <c r="H39" i="6"/>
  <c r="N39" i="6"/>
  <c r="I39" i="6"/>
  <c r="O39" i="6"/>
  <c r="P39" i="6"/>
  <c r="L39" i="6"/>
  <c r="Q59" i="6"/>
  <c r="N59" i="6"/>
  <c r="M59" i="6"/>
  <c r="H154" i="6"/>
  <c r="F154" i="6"/>
  <c r="P154" i="6"/>
  <c r="L154" i="6"/>
  <c r="R154" i="6"/>
  <c r="I154" i="6"/>
  <c r="K154" i="6"/>
  <c r="K142" i="6"/>
  <c r="F142" i="6"/>
  <c r="I142" i="6"/>
  <c r="O53" i="6"/>
  <c r="K53" i="6"/>
  <c r="F53" i="6"/>
  <c r="N53" i="6"/>
  <c r="P234" i="6"/>
  <c r="M234" i="6"/>
  <c r="Q234" i="6"/>
  <c r="H234" i="6"/>
  <c r="R234" i="6"/>
  <c r="K234" i="6"/>
  <c r="O234" i="6"/>
  <c r="P254" i="6"/>
  <c r="J254" i="6"/>
  <c r="Q254" i="6"/>
  <c r="L254" i="6"/>
  <c r="O254" i="6"/>
  <c r="I254" i="6"/>
  <c r="H254" i="6"/>
  <c r="M254" i="6"/>
  <c r="R254" i="6"/>
  <c r="N254" i="6"/>
  <c r="O288" i="6"/>
  <c r="J288" i="6"/>
  <c r="M288" i="6"/>
  <c r="Q288" i="6"/>
  <c r="N288" i="6"/>
  <c r="K288" i="6"/>
  <c r="P208" i="6"/>
  <c r="K208" i="6"/>
  <c r="F208" i="6"/>
  <c r="O208" i="6"/>
  <c r="I208" i="6"/>
  <c r="L208" i="6"/>
  <c r="M208" i="6"/>
  <c r="O45" i="6"/>
  <c r="N45" i="6"/>
  <c r="J45" i="6"/>
  <c r="Q45" i="6"/>
  <c r="P45" i="6"/>
  <c r="G45" i="6"/>
  <c r="L45" i="6"/>
  <c r="M45" i="6"/>
  <c r="N100" i="6"/>
  <c r="J100" i="6"/>
  <c r="H100" i="6"/>
  <c r="K100" i="6"/>
  <c r="M100" i="6"/>
  <c r="O100" i="6"/>
  <c r="Q100" i="6"/>
  <c r="F100" i="6"/>
  <c r="H218" i="6"/>
  <c r="N218" i="6"/>
  <c r="F218" i="6"/>
  <c r="O218" i="6"/>
  <c r="P218" i="6"/>
  <c r="Q218" i="6"/>
  <c r="J218" i="6"/>
  <c r="M218" i="6"/>
  <c r="L218" i="6"/>
  <c r="R72" i="6"/>
  <c r="M72" i="6"/>
  <c r="F72" i="6"/>
  <c r="O72" i="6"/>
  <c r="J72" i="6"/>
  <c r="H72" i="6"/>
  <c r="K72" i="6"/>
  <c r="P72" i="6"/>
  <c r="N205" i="6"/>
  <c r="K205" i="6"/>
  <c r="P205" i="6"/>
  <c r="R205" i="6"/>
  <c r="Q205" i="6"/>
  <c r="J205" i="6"/>
  <c r="F205" i="6"/>
  <c r="L205" i="6"/>
  <c r="Q294" i="6"/>
  <c r="J294" i="6"/>
  <c r="H294" i="6"/>
  <c r="M294" i="6"/>
  <c r="I294" i="6"/>
  <c r="N294" i="6"/>
  <c r="N200" i="6"/>
  <c r="J200" i="6"/>
  <c r="H200" i="6"/>
  <c r="K200" i="6"/>
  <c r="M200" i="6"/>
  <c r="R285" i="6"/>
  <c r="G285" i="6"/>
  <c r="M285" i="6"/>
  <c r="O285" i="6"/>
  <c r="P285" i="6"/>
  <c r="J285" i="6"/>
  <c r="F285" i="6"/>
  <c r="H89" i="6"/>
  <c r="Q89" i="6"/>
  <c r="P89" i="6"/>
  <c r="K89" i="6"/>
  <c r="J89" i="6"/>
  <c r="N12" i="6"/>
  <c r="M12" i="6"/>
  <c r="Q12" i="6"/>
  <c r="R227" i="6"/>
  <c r="P227" i="6"/>
  <c r="G227" i="6"/>
  <c r="J227" i="6"/>
  <c r="K227" i="6"/>
  <c r="M26" i="6"/>
  <c r="O26" i="6"/>
  <c r="F26" i="6"/>
  <c r="L8" i="6"/>
  <c r="F8" i="6"/>
  <c r="Q8" i="6"/>
  <c r="R8" i="6"/>
  <c r="J8" i="6"/>
  <c r="K8" i="6"/>
  <c r="I8" i="6"/>
  <c r="O231" i="6"/>
  <c r="N44" i="6"/>
  <c r="L44" i="6"/>
  <c r="R135" i="6"/>
  <c r="Q231" i="6"/>
  <c r="I231" i="6"/>
  <c r="O237" i="6"/>
  <c r="N237" i="6"/>
  <c r="M90" i="6"/>
  <c r="F90" i="6"/>
  <c r="F248" i="6"/>
  <c r="L100" i="6"/>
  <c r="F179" i="6"/>
  <c r="L288" i="6"/>
  <c r="F98" i="6"/>
  <c r="R98" i="6"/>
  <c r="N103" i="6"/>
  <c r="M103" i="6"/>
  <c r="M53" i="6"/>
  <c r="H53" i="6"/>
  <c r="M179" i="6"/>
  <c r="H179" i="6"/>
  <c r="Q142" i="6"/>
  <c r="M142" i="6"/>
  <c r="O140" i="6"/>
  <c r="H140" i="6"/>
  <c r="N26" i="6"/>
  <c r="L26" i="6"/>
  <c r="I227" i="6"/>
  <c r="Q227" i="6"/>
  <c r="N260" i="6"/>
  <c r="K260" i="6"/>
  <c r="J12" i="6"/>
  <c r="K243" i="6"/>
  <c r="M89" i="6"/>
  <c r="O89" i="6"/>
  <c r="N285" i="6"/>
  <c r="R112" i="6"/>
  <c r="P200" i="6"/>
  <c r="N122" i="6"/>
  <c r="R122" i="6"/>
  <c r="K294" i="6"/>
  <c r="O294" i="6"/>
  <c r="F119" i="6"/>
  <c r="P119" i="6"/>
  <c r="G205" i="6"/>
  <c r="P118" i="6"/>
  <c r="Q72" i="6"/>
  <c r="G245" i="6"/>
  <c r="F45" i="6"/>
  <c r="H45" i="6"/>
  <c r="I61" i="6"/>
  <c r="Q208" i="6"/>
  <c r="H208" i="6"/>
  <c r="F228" i="6"/>
  <c r="M228" i="6"/>
  <c r="F254" i="6"/>
  <c r="H210" i="6"/>
  <c r="H169" i="6"/>
  <c r="P179" i="6"/>
  <c r="K218" i="6"/>
  <c r="L222" i="6"/>
  <c r="J39" i="6"/>
  <c r="I80" i="6"/>
  <c r="N154" i="6"/>
  <c r="R189" i="6"/>
  <c r="M189" i="6"/>
  <c r="L133" i="6"/>
  <c r="R59" i="6"/>
  <c r="M225" i="6"/>
  <c r="J144" i="6"/>
  <c r="F189" i="6"/>
  <c r="H298" i="6"/>
  <c r="F286" i="6"/>
  <c r="H153" i="6"/>
  <c r="K59" i="6"/>
  <c r="L59" i="6"/>
  <c r="P166" i="6"/>
  <c r="H166" i="6"/>
  <c r="O153" i="6"/>
  <c r="R153" i="6"/>
  <c r="O59" i="6"/>
  <c r="F59" i="6"/>
  <c r="K166" i="6"/>
  <c r="F231" i="6"/>
  <c r="F39" i="6"/>
  <c r="F222" i="6"/>
  <c r="Q39" i="6"/>
  <c r="Q222" i="6"/>
  <c r="M39" i="6"/>
  <c r="N222" i="6"/>
  <c r="O222" i="6"/>
  <c r="N248" i="6"/>
  <c r="M153" i="6"/>
  <c r="H59" i="6"/>
  <c r="G59" i="6"/>
  <c r="I166" i="6"/>
  <c r="F153" i="6"/>
  <c r="P59" i="6"/>
  <c r="F297" i="6"/>
  <c r="M46" i="6"/>
  <c r="I268" i="6"/>
  <c r="I213" i="6"/>
  <c r="H15" i="6"/>
  <c r="Q127" i="6"/>
  <c r="I263" i="6"/>
  <c r="L136" i="6"/>
  <c r="M120" i="6"/>
  <c r="I94" i="6"/>
  <c r="R43" i="6"/>
  <c r="O94" i="6"/>
  <c r="J43" i="6"/>
  <c r="M15" i="6"/>
  <c r="R36" i="6"/>
  <c r="R213" i="6"/>
  <c r="K138" i="6"/>
  <c r="R224" i="6"/>
  <c r="R268" i="6"/>
  <c r="M94" i="6"/>
  <c r="H43" i="6"/>
  <c r="L15" i="6"/>
  <c r="P36" i="6"/>
  <c r="K213" i="6"/>
  <c r="G109" i="6"/>
  <c r="N74" i="6"/>
  <c r="I74" i="6"/>
  <c r="K74" i="6"/>
  <c r="O74" i="6"/>
  <c r="P74" i="6"/>
  <c r="R74" i="6"/>
  <c r="L74" i="6"/>
  <c r="F74" i="6"/>
  <c r="H126" i="6"/>
  <c r="M126" i="6"/>
  <c r="K126" i="6"/>
  <c r="L126" i="6"/>
  <c r="O40" i="6"/>
  <c r="F40" i="6"/>
  <c r="L40" i="6"/>
  <c r="K40" i="6"/>
  <c r="M40" i="6"/>
  <c r="J40" i="6"/>
  <c r="K265" i="6"/>
  <c r="H265" i="6"/>
  <c r="L265" i="6"/>
  <c r="F265" i="6"/>
  <c r="P265" i="6"/>
  <c r="Q265" i="6"/>
  <c r="I265" i="6"/>
  <c r="O265" i="6"/>
  <c r="R55" i="6"/>
  <c r="N55" i="6"/>
  <c r="L55" i="6"/>
  <c r="H55" i="6"/>
  <c r="J55" i="6"/>
  <c r="K55" i="6"/>
  <c r="P55" i="6"/>
  <c r="O55" i="6"/>
  <c r="Q55" i="6"/>
  <c r="M55" i="6"/>
  <c r="F55" i="6"/>
  <c r="N113" i="6"/>
  <c r="O113" i="6"/>
  <c r="H113" i="6"/>
  <c r="F113" i="6"/>
  <c r="L113" i="6"/>
  <c r="R113" i="6"/>
  <c r="K113" i="6"/>
  <c r="J113" i="6"/>
  <c r="P113" i="6"/>
  <c r="I113" i="6"/>
  <c r="J263" i="6"/>
  <c r="H263" i="6"/>
  <c r="O263" i="6"/>
  <c r="N263" i="6"/>
  <c r="P263" i="6"/>
  <c r="Q263" i="6"/>
  <c r="F263" i="6"/>
  <c r="K263" i="6"/>
  <c r="G263" i="6"/>
  <c r="L158" i="6"/>
  <c r="H158" i="6"/>
  <c r="F158" i="6"/>
  <c r="M158" i="6"/>
  <c r="O158" i="6"/>
  <c r="J158" i="6"/>
  <c r="P158" i="6"/>
  <c r="K158" i="6"/>
  <c r="R158" i="6"/>
  <c r="I158" i="6"/>
  <c r="O54" i="6"/>
  <c r="H54" i="6"/>
  <c r="L54" i="6"/>
  <c r="M54" i="6"/>
  <c r="P54" i="6"/>
  <c r="Q54" i="6"/>
  <c r="I54" i="6"/>
  <c r="J54" i="6"/>
  <c r="F54" i="6"/>
  <c r="R54" i="6"/>
  <c r="N54" i="6"/>
  <c r="H66" i="6"/>
  <c r="M66" i="6"/>
  <c r="R66" i="6"/>
  <c r="K66" i="6"/>
  <c r="I66" i="6"/>
  <c r="F66" i="6"/>
  <c r="N66" i="6"/>
  <c r="J66" i="6"/>
  <c r="O66" i="6"/>
  <c r="P66" i="6"/>
  <c r="Q66" i="6"/>
  <c r="O102" i="6"/>
  <c r="L102" i="6"/>
  <c r="J102" i="6"/>
  <c r="R102" i="6"/>
  <c r="Q102" i="6"/>
  <c r="H102" i="6"/>
  <c r="M102" i="6"/>
  <c r="K102" i="6"/>
  <c r="N102" i="6"/>
  <c r="F102" i="6"/>
  <c r="P102" i="6"/>
  <c r="L298" i="6"/>
  <c r="R298" i="6"/>
  <c r="J298" i="6"/>
  <c r="P298" i="6"/>
  <c r="M298" i="6"/>
  <c r="R64" i="6"/>
  <c r="Q64" i="6"/>
  <c r="I64" i="6"/>
  <c r="F64" i="6"/>
  <c r="L64" i="6"/>
  <c r="M64" i="6"/>
  <c r="H64" i="6"/>
  <c r="O64" i="6"/>
  <c r="J64" i="6"/>
  <c r="J290" i="6"/>
  <c r="P290" i="6"/>
  <c r="M290" i="6"/>
  <c r="R290" i="6"/>
  <c r="O290" i="6"/>
  <c r="N290" i="6"/>
  <c r="I290" i="6"/>
  <c r="L290" i="6"/>
  <c r="M279" i="6"/>
  <c r="I279" i="6"/>
  <c r="L279" i="6"/>
  <c r="P279" i="6"/>
  <c r="Q279" i="6"/>
  <c r="R279" i="6"/>
  <c r="H279" i="6"/>
  <c r="N279" i="6"/>
  <c r="O279" i="6"/>
  <c r="J279" i="6"/>
  <c r="G35" i="6"/>
  <c r="R35" i="6"/>
  <c r="Q35" i="6"/>
  <c r="L35" i="6"/>
  <c r="O35" i="6"/>
  <c r="H35" i="6"/>
  <c r="M35" i="6"/>
  <c r="P35" i="6"/>
  <c r="J35" i="6"/>
  <c r="N35" i="6"/>
  <c r="I35" i="6"/>
  <c r="R299" i="6"/>
  <c r="Q299" i="6"/>
  <c r="J299" i="6"/>
  <c r="F299" i="6"/>
  <c r="M299" i="6"/>
  <c r="K299" i="6"/>
  <c r="O299" i="6"/>
  <c r="N299" i="6"/>
  <c r="G299" i="6"/>
  <c r="P299" i="6"/>
  <c r="I299" i="6"/>
  <c r="L299" i="6"/>
  <c r="H299" i="6"/>
  <c r="F137" i="6"/>
  <c r="M137" i="6"/>
  <c r="K137" i="6"/>
  <c r="R137" i="6"/>
  <c r="L137" i="6"/>
  <c r="N137" i="6"/>
  <c r="H137" i="6"/>
  <c r="G137" i="6"/>
  <c r="J137" i="6"/>
  <c r="Q137" i="6"/>
  <c r="P137" i="6"/>
  <c r="I137" i="6"/>
  <c r="R193" i="6"/>
  <c r="L193" i="6"/>
  <c r="I193" i="6"/>
  <c r="N193" i="6"/>
  <c r="G193" i="6"/>
  <c r="H193" i="6"/>
  <c r="K193" i="6"/>
  <c r="J193" i="6"/>
  <c r="M193" i="6"/>
  <c r="Q193" i="6"/>
  <c r="F171" i="6"/>
  <c r="L171" i="6"/>
  <c r="N171" i="6"/>
  <c r="Q171" i="6"/>
  <c r="R171" i="6"/>
  <c r="H171" i="6"/>
  <c r="M171" i="6"/>
  <c r="G43" i="6"/>
  <c r="O268" i="6"/>
  <c r="N268" i="6"/>
  <c r="P94" i="6"/>
  <c r="R94" i="6"/>
  <c r="H94" i="6"/>
  <c r="O43" i="6"/>
  <c r="F43" i="6"/>
  <c r="K15" i="6"/>
  <c r="I15" i="6"/>
  <c r="M36" i="6"/>
  <c r="F36" i="6"/>
  <c r="Q213" i="6"/>
  <c r="F213" i="6"/>
  <c r="F138" i="6"/>
  <c r="Q158" i="6"/>
  <c r="N265" i="6"/>
  <c r="P224" i="6"/>
  <c r="G113" i="6"/>
  <c r="M109" i="6"/>
  <c r="F298" i="6"/>
  <c r="K136" i="6"/>
  <c r="F290" i="6"/>
  <c r="Q290" i="6"/>
  <c r="Q275" i="6"/>
  <c r="N64" i="6"/>
  <c r="R62" i="6"/>
  <c r="K54" i="6"/>
  <c r="I55" i="6"/>
  <c r="H74" i="6"/>
  <c r="N236" i="6"/>
  <c r="F236" i="6"/>
  <c r="L236" i="6"/>
  <c r="O236" i="6"/>
  <c r="Q236" i="6"/>
  <c r="H236" i="6"/>
  <c r="K236" i="6"/>
  <c r="R236" i="6"/>
  <c r="M236" i="6"/>
  <c r="Q11" i="6"/>
  <c r="O11" i="6"/>
  <c r="G11" i="6"/>
  <c r="K11" i="6"/>
  <c r="J11" i="6"/>
  <c r="M11" i="6"/>
  <c r="N11" i="6"/>
  <c r="J121" i="6"/>
  <c r="Q121" i="6"/>
  <c r="N121" i="6"/>
  <c r="R121" i="6"/>
  <c r="P121" i="6"/>
  <c r="M121" i="6"/>
  <c r="K204" i="6"/>
  <c r="I204" i="6"/>
  <c r="N204" i="6"/>
  <c r="F204" i="6"/>
  <c r="J204" i="6"/>
  <c r="O204" i="6"/>
  <c r="P204" i="6"/>
  <c r="R204" i="6"/>
  <c r="H261" i="6"/>
  <c r="R261" i="6"/>
  <c r="O261" i="6"/>
  <c r="G261" i="6"/>
  <c r="N261" i="6"/>
  <c r="I261" i="6"/>
  <c r="M261" i="6"/>
  <c r="J261" i="6"/>
  <c r="F261" i="6"/>
  <c r="O183" i="6"/>
  <c r="H183" i="6"/>
  <c r="Q183" i="6"/>
  <c r="G183" i="6"/>
  <c r="F183" i="6"/>
  <c r="M183" i="6"/>
  <c r="J183" i="6"/>
  <c r="R183" i="6"/>
  <c r="I183" i="6"/>
  <c r="I230" i="6"/>
  <c r="H230" i="6"/>
  <c r="J230" i="6"/>
  <c r="L230" i="6"/>
  <c r="K230" i="6"/>
  <c r="Q230" i="6"/>
  <c r="O230" i="6"/>
  <c r="R230" i="6"/>
  <c r="M230" i="6"/>
  <c r="H185" i="6"/>
  <c r="R185" i="6"/>
  <c r="L185" i="6"/>
  <c r="O185" i="6"/>
  <c r="M185" i="6"/>
  <c r="N185" i="6"/>
  <c r="J185" i="6"/>
  <c r="F185" i="6"/>
  <c r="G185" i="6"/>
  <c r="Q185" i="6"/>
  <c r="P185" i="6"/>
  <c r="L109" i="6"/>
  <c r="O109" i="6"/>
  <c r="F109" i="6"/>
  <c r="J109" i="6"/>
  <c r="I109" i="6"/>
  <c r="K109" i="6"/>
  <c r="Q109" i="6"/>
  <c r="J46" i="6"/>
  <c r="O46" i="6"/>
  <c r="F46" i="6"/>
  <c r="R46" i="6"/>
  <c r="I46" i="6"/>
  <c r="P46" i="6"/>
  <c r="H46" i="6"/>
  <c r="L46" i="6"/>
  <c r="N46" i="6"/>
  <c r="L48" i="6"/>
  <c r="P48" i="6"/>
  <c r="O48" i="6"/>
  <c r="F48" i="6"/>
  <c r="I48" i="6"/>
  <c r="N48" i="6"/>
  <c r="M48" i="6"/>
  <c r="K48" i="6"/>
  <c r="Q48" i="6"/>
  <c r="Q141" i="6"/>
  <c r="I141" i="6"/>
  <c r="F141" i="6"/>
  <c r="H141" i="6"/>
  <c r="R141" i="6"/>
  <c r="P141" i="6"/>
  <c r="J141" i="6"/>
  <c r="N141" i="6"/>
  <c r="M141" i="6"/>
  <c r="G141" i="6"/>
  <c r="O141" i="6"/>
  <c r="R207" i="6"/>
  <c r="O207" i="6"/>
  <c r="P207" i="6"/>
  <c r="F207" i="6"/>
  <c r="M207" i="6"/>
  <c r="H207" i="6"/>
  <c r="G207" i="6"/>
  <c r="N202" i="6"/>
  <c r="F202" i="6"/>
  <c r="L202" i="6"/>
  <c r="I202" i="6"/>
  <c r="M202" i="6"/>
  <c r="K202" i="6"/>
  <c r="P202" i="6"/>
  <c r="O202" i="6"/>
  <c r="Q202" i="6"/>
  <c r="N247" i="6"/>
  <c r="K247" i="6"/>
  <c r="M247" i="6"/>
  <c r="J247" i="6"/>
  <c r="O247" i="6"/>
  <c r="P247" i="6"/>
  <c r="L247" i="6"/>
  <c r="G247" i="6"/>
  <c r="F247" i="6"/>
  <c r="R247" i="6"/>
  <c r="Q247" i="6"/>
  <c r="I247" i="6"/>
  <c r="H247" i="6"/>
  <c r="M282" i="6"/>
  <c r="J282" i="6"/>
  <c r="H282" i="6"/>
  <c r="P282" i="6"/>
  <c r="N282" i="6"/>
  <c r="I282" i="6"/>
  <c r="Q282" i="6"/>
  <c r="L282" i="6"/>
  <c r="K282" i="6"/>
  <c r="O282" i="6"/>
  <c r="F282" i="6"/>
  <c r="M266" i="6"/>
  <c r="I266" i="6"/>
  <c r="P266" i="6"/>
  <c r="H266" i="6"/>
  <c r="R266" i="6"/>
  <c r="F266" i="6"/>
  <c r="Q266" i="6"/>
  <c r="J36" i="6"/>
  <c r="P268" i="6"/>
  <c r="J268" i="6"/>
  <c r="Q94" i="6"/>
  <c r="N94" i="6"/>
  <c r="Q43" i="6"/>
  <c r="P43" i="6"/>
  <c r="P15" i="6"/>
  <c r="N15" i="6"/>
  <c r="I36" i="6"/>
  <c r="K36" i="6"/>
  <c r="O36" i="6"/>
  <c r="L213" i="6"/>
  <c r="P213" i="6"/>
  <c r="G213" i="6"/>
  <c r="L138" i="6"/>
  <c r="M136" i="6"/>
  <c r="R265" i="6"/>
  <c r="N183" i="6"/>
  <c r="I298" i="6"/>
  <c r="N298" i="6"/>
  <c r="N109" i="6"/>
  <c r="P230" i="6"/>
  <c r="M263" i="6"/>
  <c r="P183" i="6"/>
  <c r="J202" i="6"/>
  <c r="F35" i="6"/>
  <c r="G279" i="6"/>
  <c r="K141" i="6"/>
  <c r="R48" i="6"/>
  <c r="K290" i="6"/>
  <c r="Q46" i="6"/>
  <c r="P64" i="6"/>
  <c r="L207" i="6"/>
  <c r="R282" i="6"/>
  <c r="O137" i="6"/>
  <c r="N136" i="6"/>
  <c r="I136" i="6"/>
  <c r="Q136" i="6"/>
  <c r="J136" i="6"/>
  <c r="R136" i="6"/>
  <c r="F136" i="6"/>
  <c r="I127" i="6"/>
  <c r="O127" i="6"/>
  <c r="K127" i="6"/>
  <c r="N127" i="6"/>
  <c r="M127" i="6"/>
  <c r="R127" i="6"/>
  <c r="H127" i="6"/>
  <c r="F127" i="6"/>
  <c r="G127" i="6"/>
  <c r="H138" i="6"/>
  <c r="N138" i="6"/>
  <c r="J138" i="6"/>
  <c r="R180" i="6"/>
  <c r="P180" i="6"/>
  <c r="I180" i="6"/>
  <c r="Q180" i="6"/>
  <c r="O180" i="6"/>
  <c r="F180" i="6"/>
  <c r="J180" i="6"/>
  <c r="I60" i="6"/>
  <c r="H60" i="6"/>
  <c r="F60" i="6"/>
  <c r="O60" i="6"/>
  <c r="P60" i="6"/>
  <c r="N60" i="6"/>
  <c r="J60" i="6"/>
  <c r="Q60" i="6"/>
  <c r="L60" i="6"/>
  <c r="R60" i="6"/>
  <c r="O224" i="6"/>
  <c r="Q224" i="6"/>
  <c r="J224" i="6"/>
  <c r="M224" i="6"/>
  <c r="K224" i="6"/>
  <c r="I224" i="6"/>
  <c r="L224" i="6"/>
  <c r="F224" i="6"/>
  <c r="H111" i="6"/>
  <c r="G111" i="6"/>
  <c r="L111" i="6"/>
  <c r="I111" i="6"/>
  <c r="F111" i="6"/>
  <c r="P111" i="6"/>
  <c r="O111" i="6"/>
  <c r="R111" i="6"/>
  <c r="Q111" i="6"/>
  <c r="N111" i="6"/>
  <c r="M111" i="6"/>
  <c r="J111" i="6"/>
  <c r="R173" i="6"/>
  <c r="J173" i="6"/>
  <c r="Q173" i="6"/>
  <c r="G173" i="6"/>
  <c r="H173" i="6"/>
  <c r="N173" i="6"/>
  <c r="L173" i="6"/>
  <c r="F173" i="6"/>
  <c r="K173" i="6"/>
  <c r="O173" i="6"/>
  <c r="P173" i="6"/>
  <c r="I173" i="6"/>
  <c r="M173" i="6"/>
  <c r="M62" i="6"/>
  <c r="O62" i="6"/>
  <c r="F62" i="6"/>
  <c r="H62" i="6"/>
  <c r="K62" i="6"/>
  <c r="I62" i="6"/>
  <c r="N62" i="6"/>
  <c r="J62" i="6"/>
  <c r="L62" i="6"/>
  <c r="Q62" i="6"/>
  <c r="Q51" i="6"/>
  <c r="I51" i="6"/>
  <c r="F51" i="6"/>
  <c r="H51" i="6"/>
  <c r="L51" i="6"/>
  <c r="M51" i="6"/>
  <c r="R51" i="6"/>
  <c r="K51" i="6"/>
  <c r="G51" i="6"/>
  <c r="O51" i="6"/>
  <c r="P51" i="6"/>
  <c r="R120" i="6"/>
  <c r="K120" i="6"/>
  <c r="Q120" i="6"/>
  <c r="F120" i="6"/>
  <c r="I120" i="6"/>
  <c r="J120" i="6"/>
  <c r="L120" i="6"/>
  <c r="P120" i="6"/>
  <c r="N120" i="6"/>
  <c r="K275" i="6"/>
  <c r="N275" i="6"/>
  <c r="P275" i="6"/>
  <c r="G275" i="6"/>
  <c r="I275" i="6"/>
  <c r="M275" i="6"/>
  <c r="F275" i="6"/>
  <c r="H275" i="6"/>
  <c r="R275" i="6"/>
  <c r="J275" i="6"/>
  <c r="N297" i="6"/>
  <c r="L297" i="6"/>
  <c r="M297" i="6"/>
  <c r="I297" i="6"/>
  <c r="J297" i="6"/>
  <c r="O297" i="6"/>
  <c r="P297" i="6"/>
  <c r="H297" i="6"/>
  <c r="Q297" i="6"/>
  <c r="R297" i="6"/>
  <c r="I108" i="6"/>
  <c r="L108" i="6"/>
  <c r="N108" i="6"/>
  <c r="K108" i="6"/>
  <c r="F108" i="6"/>
  <c r="Q108" i="6"/>
  <c r="P108" i="6"/>
  <c r="H108" i="6"/>
  <c r="O108" i="6"/>
  <c r="R108" i="6"/>
  <c r="J65" i="6"/>
  <c r="P65" i="6"/>
  <c r="I65" i="6"/>
  <c r="Q65" i="6"/>
  <c r="N65" i="6"/>
  <c r="K65" i="6"/>
  <c r="O65" i="6"/>
  <c r="R65" i="6"/>
  <c r="M65" i="6"/>
  <c r="L65" i="6"/>
  <c r="O148" i="6"/>
  <c r="L148" i="6"/>
  <c r="Q148" i="6"/>
  <c r="J148" i="6"/>
  <c r="N148" i="6"/>
  <c r="M148" i="6"/>
  <c r="P148" i="6"/>
  <c r="R148" i="6"/>
  <c r="F148" i="6"/>
  <c r="I257" i="6"/>
  <c r="G257" i="6"/>
  <c r="M257" i="6"/>
  <c r="O257" i="6"/>
  <c r="H257" i="6"/>
  <c r="N257" i="6"/>
  <c r="L257" i="6"/>
  <c r="R257" i="6"/>
  <c r="F257" i="6"/>
  <c r="K257" i="6"/>
  <c r="Q257" i="6"/>
  <c r="J257" i="6"/>
  <c r="P257" i="6"/>
  <c r="M175" i="6"/>
  <c r="H175" i="6"/>
  <c r="J175" i="6"/>
  <c r="O175" i="6"/>
  <c r="N251" i="6"/>
  <c r="I251" i="6"/>
  <c r="H251" i="6"/>
  <c r="M268" i="6"/>
  <c r="J213" i="6"/>
  <c r="K94" i="6"/>
  <c r="R15" i="6"/>
  <c r="K268" i="6"/>
  <c r="L94" i="6"/>
  <c r="J94" i="6"/>
  <c r="I43" i="6"/>
  <c r="L43" i="6"/>
  <c r="O15" i="6"/>
  <c r="Q15" i="6"/>
  <c r="N36" i="6"/>
  <c r="L36" i="6"/>
  <c r="H36" i="6"/>
  <c r="O213" i="6"/>
  <c r="M213" i="6"/>
  <c r="H213" i="6"/>
  <c r="M138" i="6"/>
  <c r="O138" i="6"/>
  <c r="F230" i="6"/>
  <c r="P109" i="6"/>
  <c r="G265" i="6"/>
  <c r="P127" i="6"/>
  <c r="O136" i="6"/>
  <c r="O298" i="6"/>
  <c r="K298" i="6"/>
  <c r="H109" i="6"/>
  <c r="L127" i="6"/>
  <c r="R263" i="6"/>
  <c r="L183" i="6"/>
  <c r="N224" i="6"/>
  <c r="M113" i="6"/>
  <c r="J51" i="6"/>
  <c r="H202" i="6"/>
  <c r="K35" i="6"/>
  <c r="M108" i="6"/>
  <c r="K279" i="6"/>
  <c r="G297" i="6"/>
  <c r="H48" i="6"/>
  <c r="H290" i="6"/>
  <c r="L275" i="6"/>
  <c r="O120" i="6"/>
  <c r="K64" i="6"/>
  <c r="L66" i="6"/>
  <c r="L11" i="6"/>
  <c r="P30" i="6"/>
  <c r="L30" i="6"/>
  <c r="L223" i="6"/>
  <c r="P223" i="6"/>
  <c r="N223" i="6"/>
  <c r="M223" i="6"/>
  <c r="J223" i="6"/>
  <c r="K223" i="6"/>
  <c r="O223" i="6"/>
  <c r="Q223" i="6"/>
  <c r="H223" i="6"/>
  <c r="G223" i="6"/>
  <c r="K281" i="6"/>
  <c r="J281" i="6"/>
  <c r="M281" i="6"/>
  <c r="H281" i="6"/>
  <c r="L281" i="6"/>
  <c r="O281" i="6"/>
  <c r="Q281" i="6"/>
  <c r="N281" i="6"/>
  <c r="I281" i="6"/>
  <c r="H41" i="6"/>
  <c r="R41" i="6"/>
  <c r="K41" i="6"/>
  <c r="L41" i="6"/>
  <c r="J41" i="6"/>
  <c r="G41" i="6"/>
  <c r="I41" i="6"/>
  <c r="M41" i="6"/>
  <c r="F41" i="6"/>
  <c r="Q41" i="6"/>
  <c r="N41" i="6"/>
  <c r="P41" i="6"/>
  <c r="O41" i="6"/>
  <c r="L130" i="6"/>
  <c r="P130" i="6"/>
  <c r="I130" i="6"/>
  <c r="N130" i="6"/>
  <c r="Q130" i="6"/>
  <c r="J130" i="6"/>
  <c r="O130" i="6"/>
  <c r="H130" i="6"/>
  <c r="F130" i="6"/>
  <c r="M130" i="6"/>
  <c r="H49" i="6"/>
  <c r="I49" i="6"/>
  <c r="O49" i="6"/>
  <c r="Q49" i="6"/>
  <c r="R49" i="6"/>
  <c r="N49" i="6"/>
  <c r="P49" i="6"/>
  <c r="F49" i="6"/>
  <c r="J49" i="6"/>
  <c r="M49" i="6"/>
  <c r="G49" i="6"/>
  <c r="L49" i="6"/>
  <c r="O125" i="6"/>
  <c r="N125" i="6"/>
  <c r="G125" i="6"/>
  <c r="J125" i="6"/>
  <c r="H125" i="6"/>
  <c r="P125" i="6"/>
  <c r="K125" i="6"/>
  <c r="R125" i="6"/>
  <c r="F125" i="6"/>
  <c r="Q125" i="6"/>
  <c r="H52" i="6"/>
  <c r="P52" i="6"/>
  <c r="K52" i="6"/>
  <c r="F52" i="6"/>
  <c r="M52" i="6"/>
  <c r="R52" i="6"/>
  <c r="O52" i="6"/>
  <c r="N52" i="6"/>
  <c r="J52" i="6"/>
  <c r="L52" i="6"/>
  <c r="Q52" i="6"/>
  <c r="I52" i="6"/>
  <c r="H143" i="6"/>
  <c r="O143" i="6"/>
  <c r="P143" i="6"/>
  <c r="K143" i="6"/>
  <c r="L143" i="6"/>
  <c r="F143" i="6"/>
  <c r="Q143" i="6"/>
  <c r="J143" i="6"/>
  <c r="I143" i="6"/>
  <c r="M143" i="6"/>
  <c r="N143" i="6"/>
  <c r="Q163" i="6"/>
  <c r="M163" i="6"/>
  <c r="H163" i="6"/>
  <c r="N163" i="6"/>
  <c r="G163" i="6"/>
  <c r="F163" i="6"/>
  <c r="P163" i="6"/>
  <c r="L163" i="6"/>
  <c r="I163" i="6"/>
  <c r="K163" i="6"/>
  <c r="R163" i="6"/>
  <c r="J163" i="6"/>
  <c r="J283" i="6"/>
  <c r="F283" i="6"/>
  <c r="P283" i="6"/>
  <c r="G283" i="6"/>
  <c r="M283" i="6"/>
  <c r="Q283" i="6"/>
  <c r="K283" i="6"/>
  <c r="H283" i="6"/>
  <c r="L283" i="6"/>
  <c r="R283" i="6"/>
  <c r="N283" i="6"/>
  <c r="O283" i="6"/>
  <c r="I283" i="6"/>
  <c r="K280" i="6"/>
  <c r="O280" i="6"/>
  <c r="P280" i="6"/>
  <c r="Q280" i="6"/>
  <c r="R280" i="6"/>
  <c r="L280" i="6"/>
  <c r="H280" i="6"/>
  <c r="I280" i="6"/>
  <c r="M280" i="6"/>
  <c r="N280" i="6"/>
  <c r="J280" i="6"/>
  <c r="P132" i="6"/>
  <c r="J132" i="6"/>
  <c r="F132" i="6"/>
  <c r="H132" i="6"/>
  <c r="K132" i="6"/>
  <c r="I132" i="6"/>
  <c r="L132" i="6"/>
  <c r="Q132" i="6"/>
  <c r="N132" i="6"/>
  <c r="R132" i="6"/>
  <c r="G201" i="6"/>
  <c r="N201" i="6"/>
  <c r="P201" i="6"/>
  <c r="H201" i="6"/>
  <c r="K201" i="6"/>
  <c r="O201" i="6"/>
  <c r="L201" i="6"/>
  <c r="F201" i="6"/>
  <c r="Q201" i="6"/>
  <c r="I201" i="6"/>
  <c r="M201" i="6"/>
  <c r="J201" i="6"/>
  <c r="Q157" i="6"/>
  <c r="I157" i="6"/>
  <c r="L157" i="6"/>
  <c r="F157" i="6"/>
  <c r="P157" i="6"/>
  <c r="M157" i="6"/>
  <c r="K157" i="6"/>
  <c r="J157" i="6"/>
  <c r="G157" i="6"/>
  <c r="R157" i="6"/>
  <c r="O157" i="6"/>
  <c r="O249" i="6"/>
  <c r="L249" i="6"/>
  <c r="K249" i="6"/>
  <c r="F249" i="6"/>
  <c r="G249" i="6"/>
  <c r="N249" i="6"/>
  <c r="P249" i="6"/>
  <c r="Q249" i="6"/>
  <c r="I249" i="6"/>
  <c r="J249" i="6"/>
  <c r="H249" i="6"/>
  <c r="R249" i="6"/>
  <c r="G67" i="6"/>
  <c r="O67" i="6"/>
  <c r="J67" i="6"/>
  <c r="R67" i="6"/>
  <c r="N67" i="6"/>
  <c r="F67" i="6"/>
  <c r="K67" i="6"/>
  <c r="H67" i="6"/>
  <c r="M67" i="6"/>
  <c r="Q67" i="6"/>
  <c r="I284" i="6"/>
  <c r="F284" i="6"/>
  <c r="O284" i="6"/>
  <c r="L284" i="6"/>
  <c r="J284" i="6"/>
  <c r="R284" i="6"/>
  <c r="K284" i="6"/>
  <c r="M284" i="6"/>
  <c r="P301" i="6"/>
  <c r="I301" i="6"/>
  <c r="L165" i="6"/>
  <c r="N165" i="6"/>
  <c r="O165" i="6"/>
  <c r="Q29" i="6"/>
  <c r="H29" i="6"/>
  <c r="N29" i="6"/>
  <c r="R29" i="6"/>
  <c r="O29" i="6"/>
  <c r="I29" i="6"/>
  <c r="M29" i="6"/>
  <c r="J29" i="6"/>
  <c r="K29" i="6"/>
  <c r="F29" i="6"/>
  <c r="P29" i="6"/>
  <c r="R186" i="6"/>
  <c r="Q186" i="6"/>
  <c r="N186" i="6"/>
  <c r="F186" i="6"/>
  <c r="H186" i="6"/>
  <c r="L186" i="6"/>
  <c r="K186" i="6"/>
  <c r="O186" i="6"/>
  <c r="I186" i="6"/>
  <c r="I78" i="6"/>
  <c r="Q78" i="6"/>
  <c r="M78" i="6"/>
  <c r="R78" i="6"/>
  <c r="O78" i="6"/>
  <c r="L78" i="6"/>
  <c r="N78" i="6"/>
  <c r="F78" i="6"/>
  <c r="H78" i="6"/>
  <c r="P78" i="6"/>
  <c r="K256" i="6"/>
  <c r="Q256" i="6"/>
  <c r="N256" i="6"/>
  <c r="H256" i="6"/>
  <c r="L256" i="6"/>
  <c r="P256" i="6"/>
  <c r="K241" i="6"/>
  <c r="F241" i="6"/>
  <c r="H241" i="6"/>
  <c r="G241" i="6"/>
  <c r="P188" i="6"/>
  <c r="O188" i="6"/>
  <c r="J188" i="6"/>
  <c r="H188" i="6"/>
  <c r="F3" i="6"/>
  <c r="P3" i="6"/>
  <c r="N3" i="6"/>
  <c r="M3" i="6"/>
  <c r="H3" i="6"/>
  <c r="L3" i="6"/>
  <c r="I3" i="6"/>
  <c r="K73" i="6"/>
  <c r="R70" i="6"/>
  <c r="K30" i="6"/>
  <c r="F258" i="6"/>
  <c r="P177" i="6"/>
  <c r="J177" i="6"/>
  <c r="K70" i="6"/>
  <c r="L70" i="6"/>
  <c r="H70" i="6"/>
  <c r="R165" i="6"/>
  <c r="R301" i="6"/>
  <c r="J301" i="6"/>
  <c r="F277" i="6"/>
  <c r="L277" i="6"/>
  <c r="G73" i="6"/>
  <c r="I73" i="6"/>
  <c r="J258" i="6"/>
  <c r="O258" i="6"/>
  <c r="Q30" i="6"/>
  <c r="H30" i="6"/>
  <c r="P68" i="6"/>
  <c r="K68" i="6"/>
  <c r="F246" i="6"/>
  <c r="Q246" i="6"/>
  <c r="P82" i="6"/>
  <c r="I223" i="6"/>
  <c r="R130" i="6"/>
  <c r="F281" i="6"/>
  <c r="M125" i="6"/>
  <c r="G3" i="6"/>
  <c r="I67" i="6"/>
  <c r="N57" i="6"/>
  <c r="F280" i="6"/>
  <c r="R143" i="6"/>
  <c r="K32" i="6"/>
  <c r="H32" i="6"/>
  <c r="R32" i="6"/>
  <c r="F32" i="6"/>
  <c r="I32" i="6"/>
  <c r="Q32" i="6"/>
  <c r="J32" i="6"/>
  <c r="M32" i="6"/>
  <c r="P32" i="6"/>
  <c r="O32" i="6"/>
  <c r="L32" i="6"/>
  <c r="G37" i="6"/>
  <c r="F37" i="6"/>
  <c r="K37" i="6"/>
  <c r="Q37" i="6"/>
  <c r="N37" i="6"/>
  <c r="I37" i="6"/>
  <c r="R37" i="6"/>
  <c r="P37" i="6"/>
  <c r="J37" i="6"/>
  <c r="M37" i="6"/>
  <c r="J293" i="6"/>
  <c r="N293" i="6"/>
  <c r="I293" i="6"/>
  <c r="O293" i="6"/>
  <c r="H293" i="6"/>
  <c r="G293" i="6"/>
  <c r="L293" i="6"/>
  <c r="P293" i="6"/>
  <c r="M293" i="6"/>
  <c r="F293" i="6"/>
  <c r="K293" i="6"/>
  <c r="P220" i="6"/>
  <c r="J220" i="6"/>
  <c r="H220" i="6"/>
  <c r="R220" i="6"/>
  <c r="I220" i="6"/>
  <c r="Q220" i="6"/>
  <c r="K220" i="6"/>
  <c r="O220" i="6"/>
  <c r="L220" i="6"/>
  <c r="N220" i="6"/>
  <c r="M93" i="6"/>
  <c r="Q93" i="6"/>
  <c r="O93" i="6"/>
  <c r="G93" i="6"/>
  <c r="L93" i="6"/>
  <c r="N93" i="6"/>
  <c r="F93" i="6"/>
  <c r="I93" i="6"/>
  <c r="P93" i="6"/>
  <c r="K93" i="6"/>
  <c r="R93" i="6"/>
  <c r="H128" i="6"/>
  <c r="J128" i="6"/>
  <c r="R128" i="6"/>
  <c r="F128" i="6"/>
  <c r="O128" i="6"/>
  <c r="I128" i="6"/>
  <c r="K128" i="6"/>
  <c r="Q128" i="6"/>
  <c r="N128" i="6"/>
  <c r="L128" i="6"/>
  <c r="P128" i="6"/>
  <c r="M128" i="6"/>
  <c r="P91" i="6"/>
  <c r="I91" i="6"/>
  <c r="N91" i="6"/>
  <c r="H91" i="6"/>
  <c r="J91" i="6"/>
  <c r="K91" i="6"/>
  <c r="R91" i="6"/>
  <c r="L91" i="6"/>
  <c r="G91" i="6"/>
  <c r="Q91" i="6"/>
  <c r="M91" i="6"/>
  <c r="L238" i="6"/>
  <c r="K238" i="6"/>
  <c r="M238" i="6"/>
  <c r="H238" i="6"/>
  <c r="Q238" i="6"/>
  <c r="R238" i="6"/>
  <c r="J238" i="6"/>
  <c r="I238" i="6"/>
  <c r="F238" i="6"/>
  <c r="P238" i="6"/>
  <c r="O238" i="6"/>
  <c r="H214" i="6"/>
  <c r="M214" i="6"/>
  <c r="R214" i="6"/>
  <c r="K214" i="6"/>
  <c r="F214" i="6"/>
  <c r="L214" i="6"/>
  <c r="I214" i="6"/>
  <c r="O214" i="6"/>
  <c r="J214" i="6"/>
  <c r="P214" i="6"/>
  <c r="N214" i="6"/>
  <c r="F195" i="6"/>
  <c r="N195" i="6"/>
  <c r="L195" i="6"/>
  <c r="I195" i="6"/>
  <c r="J195" i="6"/>
  <c r="M195" i="6"/>
  <c r="K195" i="6"/>
  <c r="G195" i="6"/>
  <c r="P195" i="6"/>
  <c r="H195" i="6"/>
  <c r="O195" i="6"/>
  <c r="Q259" i="6"/>
  <c r="P259" i="6"/>
  <c r="F259" i="6"/>
  <c r="O259" i="6"/>
  <c r="L259" i="6"/>
  <c r="G259" i="6"/>
  <c r="I259" i="6"/>
  <c r="H259" i="6"/>
  <c r="J259" i="6"/>
  <c r="N259" i="6"/>
  <c r="M259" i="6"/>
  <c r="R259" i="6"/>
  <c r="I240" i="6"/>
  <c r="N240" i="6"/>
  <c r="F240" i="6"/>
  <c r="P240" i="6"/>
  <c r="M240" i="6"/>
  <c r="L240" i="6"/>
  <c r="R240" i="6"/>
  <c r="Q240" i="6"/>
  <c r="H240" i="6"/>
  <c r="O240" i="6"/>
  <c r="P229" i="6"/>
  <c r="K229" i="6"/>
  <c r="R229" i="6"/>
  <c r="I229" i="6"/>
  <c r="O229" i="6"/>
  <c r="G229" i="6"/>
  <c r="N229" i="6"/>
  <c r="J229" i="6"/>
  <c r="H229" i="6"/>
  <c r="F229" i="6"/>
  <c r="M229" i="6"/>
  <c r="L229" i="6"/>
  <c r="J192" i="6"/>
  <c r="O192" i="6"/>
  <c r="H192" i="6"/>
  <c r="P192" i="6"/>
  <c r="R192" i="6"/>
  <c r="L192" i="6"/>
  <c r="M192" i="6"/>
  <c r="N192" i="6"/>
  <c r="Q192" i="6"/>
  <c r="F192" i="6"/>
  <c r="Q190" i="6"/>
  <c r="I190" i="6"/>
  <c r="M190" i="6"/>
  <c r="H190" i="6"/>
  <c r="N190" i="6"/>
  <c r="K190" i="6"/>
  <c r="O190" i="6"/>
  <c r="R190" i="6"/>
  <c r="L190" i="6"/>
  <c r="M25" i="6"/>
  <c r="L25" i="6"/>
  <c r="J25" i="6"/>
  <c r="R25" i="6"/>
  <c r="K25" i="6"/>
  <c r="F25" i="6"/>
  <c r="I25" i="6"/>
  <c r="Q25" i="6"/>
  <c r="H25" i="6"/>
  <c r="N25" i="6"/>
  <c r="O25" i="6"/>
  <c r="P25" i="6"/>
  <c r="K110" i="6"/>
  <c r="N110" i="6"/>
  <c r="I110" i="6"/>
  <c r="J110" i="6"/>
  <c r="L110" i="6"/>
  <c r="P110" i="6"/>
  <c r="R110" i="6"/>
  <c r="H110" i="6"/>
  <c r="Q110" i="6"/>
  <c r="O110" i="6"/>
  <c r="F110" i="6"/>
  <c r="M110" i="6"/>
  <c r="P252" i="6"/>
  <c r="L252" i="6"/>
  <c r="N252" i="6"/>
  <c r="H252" i="6"/>
  <c r="R252" i="6"/>
  <c r="J252" i="6"/>
  <c r="Q252" i="6"/>
  <c r="M252" i="6"/>
  <c r="F252" i="6"/>
  <c r="I252" i="6"/>
  <c r="O252" i="6"/>
  <c r="K252" i="6"/>
  <c r="P150" i="6"/>
  <c r="F150" i="6"/>
  <c r="I150" i="6"/>
  <c r="O150" i="6"/>
  <c r="H150" i="6"/>
  <c r="L150" i="6"/>
  <c r="K301" i="6"/>
  <c r="J165" i="6"/>
  <c r="O177" i="6"/>
  <c r="I177" i="6"/>
  <c r="L177" i="6"/>
  <c r="O70" i="6"/>
  <c r="N70" i="6"/>
  <c r="M165" i="6"/>
  <c r="P165" i="6"/>
  <c r="F301" i="6"/>
  <c r="G301" i="6"/>
  <c r="Q277" i="6"/>
  <c r="O73" i="6"/>
  <c r="N258" i="6"/>
  <c r="I30" i="6"/>
  <c r="M30" i="6"/>
  <c r="N68" i="6"/>
  <c r="L246" i="6"/>
  <c r="O163" i="6"/>
  <c r="R281" i="6"/>
  <c r="L125" i="6"/>
  <c r="G281" i="6"/>
  <c r="H37" i="6"/>
  <c r="J93" i="6"/>
  <c r="F220" i="6"/>
  <c r="R3" i="6"/>
  <c r="J190" i="6"/>
  <c r="L67" i="6"/>
  <c r="Q229" i="6"/>
  <c r="O91" i="6"/>
  <c r="G143" i="6"/>
  <c r="N284" i="6"/>
  <c r="R223" i="6"/>
  <c r="K130" i="6"/>
  <c r="P246" i="6"/>
  <c r="R246" i="6"/>
  <c r="J246" i="6"/>
  <c r="N246" i="6"/>
  <c r="R68" i="6"/>
  <c r="Q68" i="6"/>
  <c r="L68" i="6"/>
  <c r="M68" i="6"/>
  <c r="H106" i="6"/>
  <c r="Q106" i="6"/>
  <c r="N106" i="6"/>
  <c r="P106" i="6"/>
  <c r="L106" i="6"/>
  <c r="M106" i="6"/>
  <c r="K106" i="6"/>
  <c r="I106" i="6"/>
  <c r="J106" i="6"/>
  <c r="R106" i="6"/>
  <c r="O106" i="6"/>
  <c r="L82" i="6"/>
  <c r="N82" i="6"/>
  <c r="H82" i="6"/>
  <c r="J82" i="6"/>
  <c r="I82" i="6"/>
  <c r="Q82" i="6"/>
  <c r="R82" i="6"/>
  <c r="G277" i="6"/>
  <c r="R277" i="6"/>
  <c r="P277" i="6"/>
  <c r="K277" i="6"/>
  <c r="H73" i="6"/>
  <c r="P73" i="6"/>
  <c r="N73" i="6"/>
  <c r="J16" i="6"/>
  <c r="H16" i="6"/>
  <c r="F16" i="6"/>
  <c r="Q16" i="6"/>
  <c r="M16" i="6"/>
  <c r="R16" i="6"/>
  <c r="O16" i="6"/>
  <c r="K16" i="6"/>
  <c r="P16" i="6"/>
  <c r="N16" i="6"/>
  <c r="I16" i="6"/>
  <c r="R258" i="6"/>
  <c r="M258" i="6"/>
  <c r="K258" i="6"/>
  <c r="M221" i="6"/>
  <c r="Q221" i="6"/>
  <c r="L221" i="6"/>
  <c r="J221" i="6"/>
  <c r="O221" i="6"/>
  <c r="P221" i="6"/>
  <c r="N221" i="6"/>
  <c r="G221" i="6"/>
  <c r="H221" i="6"/>
  <c r="K221" i="6"/>
  <c r="R221" i="6"/>
  <c r="F221" i="6"/>
  <c r="I221" i="6"/>
  <c r="Q164" i="6"/>
  <c r="N164" i="6"/>
  <c r="L164" i="6"/>
  <c r="M164" i="6"/>
  <c r="F164" i="6"/>
  <c r="H164" i="6"/>
  <c r="P164" i="6"/>
  <c r="K164" i="6"/>
  <c r="O164" i="6"/>
  <c r="J164" i="6"/>
  <c r="I164" i="6"/>
  <c r="K57" i="6"/>
  <c r="M57" i="6"/>
  <c r="O57" i="6"/>
  <c r="J57" i="6"/>
  <c r="F57" i="6"/>
  <c r="G57" i="6"/>
  <c r="R57" i="6"/>
  <c r="P57" i="6"/>
  <c r="Q57" i="6"/>
  <c r="H57" i="6"/>
  <c r="I57" i="6"/>
  <c r="R295" i="6"/>
  <c r="M295" i="6"/>
  <c r="O295" i="6"/>
  <c r="I295" i="6"/>
  <c r="Q295" i="6"/>
  <c r="K295" i="6"/>
  <c r="J295" i="6"/>
  <c r="H295" i="6"/>
  <c r="G295" i="6"/>
  <c r="F295" i="6"/>
  <c r="N295" i="6"/>
  <c r="O262" i="6"/>
  <c r="M262" i="6"/>
  <c r="I262" i="6"/>
  <c r="Q262" i="6"/>
  <c r="F262" i="6"/>
  <c r="J262" i="6"/>
  <c r="K262" i="6"/>
  <c r="F30" i="6"/>
  <c r="P258" i="6"/>
  <c r="O277" i="6"/>
  <c r="K177" i="6"/>
  <c r="Q177" i="6"/>
  <c r="M177" i="6"/>
  <c r="J70" i="6"/>
  <c r="K165" i="6"/>
  <c r="G165" i="6"/>
  <c r="M301" i="6"/>
  <c r="H301" i="6"/>
  <c r="I277" i="6"/>
  <c r="H277" i="6"/>
  <c r="R73" i="6"/>
  <c r="M73" i="6"/>
  <c r="Q258" i="6"/>
  <c r="J30" i="6"/>
  <c r="N30" i="6"/>
  <c r="F68" i="6"/>
  <c r="H68" i="6"/>
  <c r="K246" i="6"/>
  <c r="K82" i="6"/>
  <c r="R164" i="6"/>
  <c r="H93" i="6"/>
  <c r="M220" i="6"/>
  <c r="R262" i="6"/>
  <c r="J3" i="6"/>
  <c r="F190" i="6"/>
  <c r="P67" i="6"/>
  <c r="N157" i="6"/>
  <c r="K240" i="6"/>
  <c r="K259" i="6"/>
  <c r="O132" i="6"/>
  <c r="R195" i="6"/>
  <c r="F91" i="6"/>
  <c r="F106" i="6"/>
  <c r="K78" i="6"/>
  <c r="P186" i="6"/>
  <c r="I236" i="6"/>
  <c r="P236" i="6"/>
  <c r="J236" i="6"/>
  <c r="Q74" i="6"/>
  <c r="J74" i="6"/>
  <c r="M74" i="6"/>
  <c r="H11" i="6"/>
  <c r="R11" i="6"/>
  <c r="I11" i="6"/>
  <c r="P11" i="6"/>
  <c r="F11" i="6"/>
  <c r="N126" i="6"/>
  <c r="F126" i="6"/>
  <c r="J126" i="6"/>
  <c r="R126" i="6"/>
  <c r="Q126" i="6"/>
  <c r="I126" i="6"/>
  <c r="I138" i="6"/>
  <c r="R138" i="6"/>
  <c r="P138" i="6"/>
  <c r="K121" i="6"/>
  <c r="O121" i="6"/>
  <c r="I121" i="6"/>
  <c r="H121" i="6"/>
  <c r="F121" i="6"/>
  <c r="L121" i="6"/>
  <c r="G121" i="6"/>
  <c r="P40" i="6"/>
  <c r="H40" i="6"/>
  <c r="I40" i="6"/>
  <c r="R40" i="6"/>
  <c r="Q40" i="6"/>
  <c r="N40" i="6"/>
  <c r="H180" i="6"/>
  <c r="L180" i="6"/>
  <c r="K180" i="6"/>
  <c r="M180" i="6"/>
  <c r="N180" i="6"/>
  <c r="P136" i="6"/>
  <c r="P261" i="6"/>
  <c r="M60" i="6"/>
  <c r="G55" i="6"/>
  <c r="Q261" i="6"/>
  <c r="H6" i="6"/>
  <c r="Q6" i="6"/>
  <c r="R6" i="6"/>
  <c r="O6" i="6"/>
  <c r="F6" i="6"/>
  <c r="J6" i="6"/>
  <c r="L6" i="6"/>
  <c r="M6" i="6"/>
  <c r="N6" i="6"/>
  <c r="I6" i="6"/>
  <c r="K6" i="6"/>
  <c r="P6" i="6"/>
  <c r="J265" i="6"/>
  <c r="M265" i="6"/>
  <c r="L204" i="6"/>
  <c r="M204" i="6"/>
  <c r="H204" i="6"/>
  <c r="L261" i="6"/>
  <c r="K261" i="6"/>
  <c r="I185" i="6"/>
  <c r="K185" i="6"/>
  <c r="N233" i="6"/>
  <c r="H233" i="6"/>
  <c r="P233" i="6"/>
  <c r="F233" i="6"/>
  <c r="J233" i="6"/>
  <c r="R233" i="6"/>
  <c r="I233" i="6"/>
  <c r="M233" i="6"/>
  <c r="Q233" i="6"/>
  <c r="L233" i="6"/>
  <c r="K233" i="6"/>
  <c r="L7" i="6"/>
  <c r="G7" i="6"/>
  <c r="M7" i="6"/>
  <c r="K7" i="6"/>
  <c r="I7" i="6"/>
  <c r="F7" i="6"/>
  <c r="R7" i="6"/>
  <c r="P7" i="6"/>
  <c r="N7" i="6"/>
  <c r="H7" i="6"/>
  <c r="Q7" i="6"/>
  <c r="G81" i="6"/>
  <c r="M81" i="6"/>
  <c r="N81" i="6"/>
  <c r="F81" i="6"/>
  <c r="Q81" i="6"/>
  <c r="K81" i="6"/>
  <c r="I81" i="6"/>
  <c r="P81" i="6"/>
  <c r="L81" i="6"/>
  <c r="R81" i="6"/>
  <c r="H81" i="6"/>
  <c r="I161" i="6"/>
  <c r="F161" i="6"/>
  <c r="G161" i="6"/>
  <c r="H161" i="6"/>
  <c r="R161" i="6"/>
  <c r="K161" i="6"/>
  <c r="N161" i="6"/>
  <c r="J161" i="6"/>
  <c r="O161" i="6"/>
  <c r="Q161" i="6"/>
  <c r="I21" i="6"/>
  <c r="Q21" i="6"/>
  <c r="M21" i="6"/>
  <c r="F21" i="6"/>
  <c r="J21" i="6"/>
  <c r="P21" i="6"/>
  <c r="R21" i="6"/>
  <c r="N21" i="6"/>
  <c r="J139" i="6"/>
  <c r="N139" i="6"/>
  <c r="Q139" i="6"/>
  <c r="L139" i="6"/>
  <c r="P139" i="6"/>
  <c r="G139" i="6"/>
  <c r="F139" i="6"/>
  <c r="M139" i="6"/>
  <c r="R139" i="6"/>
  <c r="K139" i="6"/>
  <c r="H116" i="6"/>
  <c r="F116" i="6"/>
  <c r="L116" i="6"/>
  <c r="P116" i="6"/>
  <c r="R116" i="6"/>
  <c r="M116" i="6"/>
  <c r="K116" i="6"/>
  <c r="O116" i="6"/>
  <c r="F17" i="6"/>
  <c r="O17" i="6"/>
  <c r="M17" i="6"/>
  <c r="H17" i="6"/>
  <c r="J17" i="6"/>
  <c r="G17" i="6"/>
  <c r="P17" i="6"/>
  <c r="Q17" i="6"/>
  <c r="L17" i="6"/>
  <c r="I17" i="6"/>
  <c r="K292" i="6"/>
  <c r="N292" i="6"/>
  <c r="H292" i="6"/>
  <c r="R292" i="6"/>
  <c r="L292" i="6"/>
  <c r="M292" i="6"/>
  <c r="O292" i="6"/>
  <c r="F292" i="6"/>
  <c r="P292" i="6"/>
  <c r="Q159" i="6"/>
  <c r="K159" i="6"/>
  <c r="H159" i="6"/>
  <c r="O159" i="6"/>
  <c r="P159" i="6"/>
  <c r="F159" i="6"/>
  <c r="G159" i="6"/>
  <c r="M159" i="6"/>
  <c r="R159" i="6"/>
  <c r="L159" i="6"/>
  <c r="I159" i="6"/>
  <c r="P115" i="6"/>
  <c r="M115" i="6"/>
  <c r="I115" i="6"/>
  <c r="G115" i="6"/>
  <c r="Q115" i="6"/>
  <c r="L115" i="6"/>
  <c r="H115" i="6"/>
  <c r="N115" i="6"/>
  <c r="R115" i="6"/>
  <c r="O115" i="6"/>
  <c r="M296" i="6"/>
  <c r="L296" i="6"/>
  <c r="Q296" i="6"/>
  <c r="P296" i="6"/>
  <c r="K296" i="6"/>
  <c r="I296" i="6"/>
  <c r="N296" i="6"/>
  <c r="O296" i="6"/>
  <c r="J296" i="6"/>
  <c r="Q27" i="6"/>
  <c r="O27" i="6"/>
  <c r="N27" i="6"/>
  <c r="L27" i="6"/>
  <c r="M27" i="6"/>
  <c r="R27" i="6"/>
  <c r="P27" i="6"/>
  <c r="I27" i="6"/>
  <c r="F27" i="6"/>
  <c r="G27" i="6"/>
  <c r="P58" i="6"/>
  <c r="O58" i="6"/>
  <c r="F58" i="6"/>
  <c r="K58" i="6"/>
  <c r="N58" i="6"/>
  <c r="R58" i="6"/>
  <c r="M58" i="6"/>
  <c r="Q58" i="6"/>
  <c r="I58" i="6"/>
  <c r="F23" i="6"/>
  <c r="J23" i="6"/>
  <c r="M23" i="6"/>
  <c r="P23" i="6"/>
  <c r="R23" i="6"/>
  <c r="N23" i="6"/>
  <c r="I23" i="6"/>
  <c r="G23" i="6"/>
  <c r="K23" i="6"/>
  <c r="H96" i="6"/>
  <c r="N96" i="6"/>
  <c r="L96" i="6"/>
  <c r="I96" i="6"/>
  <c r="Q96" i="6"/>
  <c r="P96" i="6"/>
  <c r="R96" i="6"/>
  <c r="O96" i="6"/>
  <c r="M96" i="6"/>
  <c r="J96" i="6"/>
  <c r="F96" i="6"/>
  <c r="K96" i="6"/>
  <c r="M199" i="6"/>
  <c r="H199" i="6"/>
  <c r="K199" i="6"/>
  <c r="G199" i="6"/>
  <c r="R199" i="6"/>
  <c r="J199" i="6"/>
  <c r="I199" i="6"/>
  <c r="F199" i="6"/>
  <c r="O199" i="6"/>
  <c r="L199" i="6"/>
  <c r="H31" i="6"/>
  <c r="O31" i="6"/>
  <c r="Q31" i="6"/>
  <c r="I31" i="6"/>
  <c r="F31" i="6"/>
  <c r="P31" i="6"/>
  <c r="M31" i="6"/>
  <c r="N31" i="6"/>
  <c r="K31" i="6"/>
  <c r="R31" i="6"/>
  <c r="J31" i="6"/>
  <c r="L31" i="6"/>
  <c r="G31" i="6"/>
  <c r="H182" i="6"/>
  <c r="P182" i="6"/>
  <c r="F182" i="6"/>
  <c r="M182" i="6"/>
  <c r="R182" i="6"/>
  <c r="J182" i="6"/>
  <c r="I182" i="6"/>
  <c r="O182" i="6"/>
  <c r="N182" i="6"/>
  <c r="L182" i="6"/>
  <c r="Q182" i="6"/>
  <c r="K182" i="6"/>
  <c r="H206" i="6"/>
  <c r="Q206" i="6"/>
  <c r="N206" i="6"/>
  <c r="F206" i="6"/>
  <c r="I206" i="6"/>
  <c r="M206" i="6"/>
  <c r="O206" i="6"/>
  <c r="J206" i="6"/>
  <c r="L206" i="6"/>
  <c r="P206" i="6"/>
  <c r="K206" i="6"/>
  <c r="R206" i="6"/>
  <c r="M239" i="6"/>
  <c r="J239" i="6"/>
  <c r="F239" i="6"/>
  <c r="Q239" i="6"/>
  <c r="H239" i="6"/>
  <c r="P239" i="6"/>
  <c r="I239" i="6"/>
  <c r="R239" i="6"/>
  <c r="O239" i="6"/>
  <c r="G239" i="6"/>
  <c r="O215" i="6"/>
  <c r="J215" i="6"/>
  <c r="P215" i="6"/>
  <c r="Q215" i="6"/>
  <c r="K215" i="6"/>
  <c r="G215" i="6"/>
  <c r="F215" i="6"/>
  <c r="N215" i="6"/>
  <c r="M215" i="6"/>
  <c r="N83" i="6"/>
  <c r="F83" i="6"/>
  <c r="O83" i="6"/>
  <c r="G83" i="6"/>
  <c r="H83" i="6"/>
  <c r="R83" i="6"/>
  <c r="K83" i="6"/>
  <c r="J83" i="6"/>
  <c r="L83" i="6"/>
  <c r="I83" i="6"/>
  <c r="Q83" i="6"/>
  <c r="Q97" i="6"/>
  <c r="P97" i="6"/>
  <c r="J97" i="6"/>
  <c r="F97" i="6"/>
  <c r="M97" i="6"/>
  <c r="N97" i="6"/>
  <c r="G97" i="6"/>
  <c r="H97" i="6"/>
  <c r="R97" i="6"/>
  <c r="I97" i="6"/>
  <c r="N291" i="6"/>
  <c r="L291" i="6"/>
  <c r="R291" i="6"/>
  <c r="P291" i="6"/>
  <c r="I291" i="6"/>
  <c r="G291" i="6"/>
  <c r="K291" i="6"/>
  <c r="F291" i="6"/>
  <c r="M291" i="6"/>
  <c r="J291" i="6"/>
  <c r="O291" i="6"/>
  <c r="F272" i="6"/>
  <c r="I272" i="6"/>
  <c r="K272" i="6"/>
  <c r="O272" i="6"/>
  <c r="J272" i="6"/>
  <c r="N272" i="6"/>
  <c r="H272" i="6"/>
  <c r="L272" i="6"/>
  <c r="Q272" i="6"/>
  <c r="M272" i="6"/>
  <c r="K273" i="6"/>
  <c r="P273" i="6"/>
  <c r="R273" i="6"/>
  <c r="I273" i="6"/>
  <c r="Q273" i="6"/>
  <c r="F273" i="6"/>
  <c r="H273" i="6"/>
  <c r="N273" i="6"/>
  <c r="G273" i="6"/>
  <c r="M273" i="6"/>
  <c r="O273" i="6"/>
  <c r="J273" i="6"/>
  <c r="H194" i="6"/>
  <c r="R194" i="6"/>
  <c r="O194" i="6"/>
  <c r="I194" i="6"/>
  <c r="F194" i="6"/>
  <c r="Q194" i="6"/>
  <c r="M194" i="6"/>
  <c r="K194" i="6"/>
  <c r="N194" i="6"/>
  <c r="J194" i="6"/>
  <c r="P194" i="6"/>
  <c r="L194" i="6"/>
  <c r="H87" i="6"/>
  <c r="F87" i="6"/>
  <c r="N87" i="6"/>
  <c r="Q87" i="6"/>
  <c r="P87" i="6"/>
  <c r="L87" i="6"/>
  <c r="J87" i="6"/>
  <c r="M87" i="6"/>
  <c r="O87" i="6"/>
  <c r="R87" i="6"/>
  <c r="G87" i="6"/>
  <c r="I87" i="6"/>
  <c r="K87" i="6"/>
  <c r="R134" i="6"/>
  <c r="R50" i="6"/>
  <c r="I134" i="6"/>
  <c r="L21" i="6"/>
  <c r="H139" i="6"/>
  <c r="H23" i="6"/>
  <c r="H27" i="6"/>
  <c r="F296" i="6"/>
  <c r="I287" i="6"/>
  <c r="F115" i="6"/>
  <c r="Q211" i="6"/>
  <c r="K13" i="6"/>
  <c r="L129" i="6"/>
  <c r="J58" i="6"/>
  <c r="H21" i="6"/>
  <c r="O139" i="6"/>
  <c r="O156" i="6"/>
  <c r="I116" i="6"/>
  <c r="J274" i="6"/>
  <c r="L97" i="6"/>
  <c r="L239" i="6"/>
  <c r="O81" i="6"/>
  <c r="R215" i="6"/>
  <c r="Q24" i="6"/>
  <c r="J292" i="6"/>
  <c r="L273" i="6"/>
  <c r="K97" i="6"/>
  <c r="J9" i="6"/>
  <c r="N9" i="6"/>
  <c r="H9" i="6"/>
  <c r="P9" i="6"/>
  <c r="L9" i="6"/>
  <c r="G9" i="6"/>
  <c r="M9" i="6"/>
  <c r="F9" i="6"/>
  <c r="O9" i="6"/>
  <c r="Q9" i="6"/>
  <c r="R22" i="6"/>
  <c r="J22" i="6"/>
  <c r="Q22" i="6"/>
  <c r="I22" i="6"/>
  <c r="P22" i="6"/>
  <c r="H22" i="6"/>
  <c r="O22" i="6"/>
  <c r="N22" i="6"/>
  <c r="L22" i="6"/>
  <c r="H95" i="6"/>
  <c r="J95" i="6"/>
  <c r="R95" i="6"/>
  <c r="O95" i="6"/>
  <c r="P95" i="6"/>
  <c r="K95" i="6"/>
  <c r="N95" i="6"/>
  <c r="L95" i="6"/>
  <c r="I95" i="6"/>
  <c r="R19" i="6"/>
  <c r="H19" i="6"/>
  <c r="L19" i="6"/>
  <c r="M19" i="6"/>
  <c r="G19" i="6"/>
  <c r="Q19" i="6"/>
  <c r="N19" i="6"/>
  <c r="O19" i="6"/>
  <c r="I19" i="6"/>
  <c r="F19" i="6"/>
  <c r="P19" i="6"/>
  <c r="H71" i="6"/>
  <c r="P71" i="6"/>
  <c r="R71" i="6"/>
  <c r="Q71" i="6"/>
  <c r="K71" i="6"/>
  <c r="I71" i="6"/>
  <c r="N71" i="6"/>
  <c r="O71" i="6"/>
  <c r="G71" i="6"/>
  <c r="P84" i="6"/>
  <c r="O84" i="6"/>
  <c r="K84" i="6"/>
  <c r="H84" i="6"/>
  <c r="Q84" i="6"/>
  <c r="F84" i="6"/>
  <c r="N84" i="6"/>
  <c r="I84" i="6"/>
  <c r="L84" i="6"/>
  <c r="H107" i="6"/>
  <c r="N107" i="6"/>
  <c r="F107" i="6"/>
  <c r="M107" i="6"/>
  <c r="I107" i="6"/>
  <c r="L107" i="6"/>
  <c r="J107" i="6"/>
  <c r="P107" i="6"/>
  <c r="K107" i="6"/>
  <c r="R107" i="6"/>
  <c r="Q107" i="6"/>
  <c r="G107" i="6"/>
  <c r="O107" i="6"/>
  <c r="Q302" i="6"/>
  <c r="M302" i="6"/>
  <c r="N302" i="6"/>
  <c r="P302" i="6"/>
  <c r="O302" i="6"/>
  <c r="J302" i="6"/>
  <c r="K302" i="6"/>
  <c r="R302" i="6"/>
  <c r="L302" i="6"/>
  <c r="Q10" i="6"/>
  <c r="F10" i="6"/>
  <c r="H10" i="6"/>
  <c r="L10" i="6"/>
  <c r="J10" i="6"/>
  <c r="P10" i="6"/>
  <c r="M10" i="6"/>
  <c r="O10" i="6"/>
  <c r="N10" i="6"/>
  <c r="M242" i="6"/>
  <c r="J242" i="6"/>
  <c r="F242" i="6"/>
  <c r="P242" i="6"/>
  <c r="I242" i="6"/>
  <c r="L242" i="6"/>
  <c r="H242" i="6"/>
  <c r="O242" i="6"/>
  <c r="R242" i="6"/>
  <c r="M244" i="6"/>
  <c r="N244" i="6"/>
  <c r="J244" i="6"/>
  <c r="P244" i="6"/>
  <c r="I244" i="6"/>
  <c r="K244" i="6"/>
  <c r="H244" i="6"/>
  <c r="F244" i="6"/>
  <c r="Q244" i="6"/>
  <c r="I170" i="6"/>
  <c r="P170" i="6"/>
  <c r="H170" i="6"/>
  <c r="J170" i="6"/>
  <c r="N170" i="6"/>
  <c r="M170" i="6"/>
  <c r="Q170" i="6"/>
  <c r="O170" i="6"/>
  <c r="L170" i="6"/>
  <c r="F170" i="6"/>
  <c r="H129" i="6"/>
  <c r="K129" i="6"/>
  <c r="R129" i="6"/>
  <c r="F129" i="6"/>
  <c r="I129" i="6"/>
  <c r="M129" i="6"/>
  <c r="J129" i="6"/>
  <c r="P129" i="6"/>
  <c r="O129" i="6"/>
  <c r="Q129" i="6"/>
  <c r="N129" i="6"/>
  <c r="H174" i="6"/>
  <c r="P174" i="6"/>
  <c r="O174" i="6"/>
  <c r="K174" i="6"/>
  <c r="M174" i="6"/>
  <c r="L174" i="6"/>
  <c r="N174" i="6"/>
  <c r="Q174" i="6"/>
  <c r="R174" i="6"/>
  <c r="N232" i="6"/>
  <c r="M232" i="6"/>
  <c r="O232" i="6"/>
  <c r="H232" i="6"/>
  <c r="L232" i="6"/>
  <c r="K232" i="6"/>
  <c r="I232" i="6"/>
  <c r="Q232" i="6"/>
  <c r="R232" i="6"/>
  <c r="J271" i="6"/>
  <c r="P271" i="6"/>
  <c r="M271" i="6"/>
  <c r="I271" i="6"/>
  <c r="R271" i="6"/>
  <c r="O271" i="6"/>
  <c r="H271" i="6"/>
  <c r="G271" i="6"/>
  <c r="Q271" i="6"/>
  <c r="H209" i="6"/>
  <c r="G209" i="6"/>
  <c r="F209" i="6"/>
  <c r="K209" i="6"/>
  <c r="M209" i="6"/>
  <c r="L209" i="6"/>
  <c r="I209" i="6"/>
  <c r="Q209" i="6"/>
  <c r="P209" i="6"/>
  <c r="J209" i="6"/>
  <c r="O209" i="6"/>
  <c r="N209" i="6"/>
  <c r="R209" i="6"/>
  <c r="H105" i="6"/>
  <c r="R105" i="6"/>
  <c r="G105" i="6"/>
  <c r="K105" i="6"/>
  <c r="N105" i="6"/>
  <c r="L105" i="6"/>
  <c r="I105" i="6"/>
  <c r="M105" i="6"/>
  <c r="F105" i="6"/>
  <c r="Q105" i="6"/>
  <c r="O105" i="6"/>
  <c r="P105" i="6"/>
  <c r="J105" i="6"/>
  <c r="H146" i="6"/>
  <c r="K146" i="6"/>
  <c r="R146" i="6"/>
  <c r="I146" i="6"/>
  <c r="N146" i="6"/>
  <c r="L146" i="6"/>
  <c r="Q146" i="6"/>
  <c r="O146" i="6"/>
  <c r="J146" i="6"/>
  <c r="F146" i="6"/>
  <c r="P146" i="6"/>
  <c r="M146" i="6"/>
  <c r="H20" i="6"/>
  <c r="O20" i="6"/>
  <c r="F20" i="6"/>
  <c r="M20" i="6"/>
  <c r="J20" i="6"/>
  <c r="P20" i="6"/>
  <c r="R20" i="6"/>
  <c r="N20" i="6"/>
  <c r="L20" i="6"/>
  <c r="K20" i="6"/>
  <c r="I20" i="6"/>
  <c r="Q20" i="6"/>
  <c r="H181" i="6"/>
  <c r="F181" i="6"/>
  <c r="K181" i="6"/>
  <c r="M181" i="6"/>
  <c r="P181" i="6"/>
  <c r="G181" i="6"/>
  <c r="Q181" i="6"/>
  <c r="N181" i="6"/>
  <c r="O181" i="6"/>
  <c r="L181" i="6"/>
  <c r="I181" i="6"/>
  <c r="R181" i="6"/>
  <c r="J181" i="6"/>
  <c r="R198" i="6"/>
  <c r="J198" i="6"/>
  <c r="M198" i="6"/>
  <c r="P198" i="6"/>
  <c r="H198" i="6"/>
  <c r="K198" i="6"/>
  <c r="I198" i="6"/>
  <c r="L198" i="6"/>
  <c r="Q198" i="6"/>
  <c r="F198" i="6"/>
  <c r="N198" i="6"/>
  <c r="M149" i="6"/>
  <c r="G149" i="6"/>
  <c r="R149" i="6"/>
  <c r="I149" i="6"/>
  <c r="L149" i="6"/>
  <c r="H149" i="6"/>
  <c r="Q149" i="6"/>
  <c r="F149" i="6"/>
  <c r="J149" i="6"/>
  <c r="P124" i="6"/>
  <c r="N124" i="6"/>
  <c r="J124" i="6"/>
  <c r="I124" i="6"/>
  <c r="O124" i="6"/>
  <c r="Q124" i="6"/>
  <c r="L124" i="6"/>
  <c r="K124" i="6"/>
  <c r="R124" i="6"/>
  <c r="J75" i="6"/>
  <c r="P75" i="6"/>
  <c r="R75" i="6"/>
  <c r="M75" i="6"/>
  <c r="L75" i="6"/>
  <c r="G75" i="6"/>
  <c r="K75" i="6"/>
  <c r="Q75" i="6"/>
  <c r="I75" i="6"/>
  <c r="N75" i="6"/>
  <c r="O75" i="6"/>
  <c r="F75" i="6"/>
  <c r="Q199" i="6"/>
  <c r="N199" i="6"/>
  <c r="L271" i="6"/>
  <c r="N159" i="6"/>
  <c r="J84" i="6"/>
  <c r="L71" i="6"/>
  <c r="G233" i="6"/>
  <c r="K19" i="6"/>
  <c r="O244" i="6"/>
  <c r="L23" i="6"/>
  <c r="F174" i="6"/>
  <c r="L58" i="6"/>
  <c r="K170" i="6"/>
  <c r="R244" i="6"/>
  <c r="R296" i="6"/>
  <c r="Q242" i="6"/>
  <c r="K115" i="6"/>
  <c r="R10" i="6"/>
  <c r="F302" i="6"/>
  <c r="K17" i="6"/>
  <c r="O7" i="6"/>
  <c r="Q95" i="6"/>
  <c r="F95" i="6"/>
  <c r="N116" i="6"/>
  <c r="H124" i="6"/>
  <c r="P83" i="6"/>
  <c r="O149" i="6"/>
  <c r="Q292" i="6"/>
  <c r="M83" i="6"/>
  <c r="H215" i="6"/>
  <c r="N239" i="6"/>
  <c r="L161" i="6"/>
  <c r="R272" i="6"/>
  <c r="M161" i="6"/>
  <c r="I215" i="6"/>
  <c r="H18" i="6"/>
  <c r="J18" i="6"/>
  <c r="N18" i="6"/>
  <c r="I18" i="6"/>
  <c r="M18" i="6"/>
  <c r="F18" i="6"/>
  <c r="P18" i="6"/>
  <c r="R18" i="6"/>
  <c r="Q18" i="6"/>
  <c r="K18" i="6"/>
  <c r="O18" i="6"/>
  <c r="L18" i="6"/>
  <c r="Q203" i="6"/>
  <c r="H203" i="6"/>
  <c r="M203" i="6"/>
  <c r="G203" i="6"/>
  <c r="O203" i="6"/>
  <c r="F203" i="6"/>
  <c r="P203" i="6"/>
  <c r="L203" i="6"/>
  <c r="J203" i="6"/>
  <c r="I203" i="6"/>
  <c r="L156" i="6"/>
  <c r="N156" i="6"/>
  <c r="Q156" i="6"/>
  <c r="I156" i="6"/>
  <c r="K156" i="6"/>
  <c r="F156" i="6"/>
  <c r="P156" i="6"/>
  <c r="M156" i="6"/>
  <c r="J156" i="6"/>
  <c r="L274" i="6"/>
  <c r="I274" i="6"/>
  <c r="Q274" i="6"/>
  <c r="O274" i="6"/>
  <c r="H274" i="6"/>
  <c r="P274" i="6"/>
  <c r="M274" i="6"/>
  <c r="F274" i="6"/>
  <c r="M24" i="6"/>
  <c r="J24" i="6"/>
  <c r="I24" i="6"/>
  <c r="N24" i="6"/>
  <c r="O24" i="6"/>
  <c r="P24" i="6"/>
  <c r="F24" i="6"/>
  <c r="K24" i="6"/>
  <c r="L24" i="6"/>
  <c r="R24" i="6"/>
  <c r="J264" i="6"/>
  <c r="R264" i="6"/>
  <c r="Q264" i="6"/>
  <c r="L264" i="6"/>
  <c r="P264" i="6"/>
  <c r="I264" i="6"/>
  <c r="N264" i="6"/>
  <c r="O264" i="6"/>
  <c r="F264" i="6"/>
  <c r="M264" i="6"/>
  <c r="Q76" i="6"/>
  <c r="N76" i="6"/>
  <c r="K76" i="6"/>
  <c r="H76" i="6"/>
  <c r="P76" i="6"/>
  <c r="M76" i="6"/>
  <c r="O76" i="6"/>
  <c r="J76" i="6"/>
  <c r="F76" i="6"/>
  <c r="N255" i="6"/>
  <c r="I255" i="6"/>
  <c r="K255" i="6"/>
  <c r="H255" i="6"/>
  <c r="M255" i="6"/>
  <c r="R255" i="6"/>
  <c r="O255" i="6"/>
  <c r="G255" i="6"/>
  <c r="Q255" i="6"/>
  <c r="J13" i="6"/>
  <c r="R13" i="6"/>
  <c r="I13" i="6"/>
  <c r="L13" i="6"/>
  <c r="P13" i="6"/>
  <c r="M13" i="6"/>
  <c r="N13" i="6"/>
  <c r="Q13" i="6"/>
  <c r="O13" i="6"/>
  <c r="J134" i="6"/>
  <c r="N134" i="6"/>
  <c r="F134" i="6"/>
  <c r="O134" i="6"/>
  <c r="L134" i="6"/>
  <c r="P134" i="6"/>
  <c r="M134" i="6"/>
  <c r="K134" i="6"/>
  <c r="G211" i="6"/>
  <c r="L211" i="6"/>
  <c r="F211" i="6"/>
  <c r="H211" i="6"/>
  <c r="K211" i="6"/>
  <c r="N211" i="6"/>
  <c r="J211" i="6"/>
  <c r="P211" i="6"/>
  <c r="M211" i="6"/>
  <c r="I211" i="6"/>
  <c r="R47" i="6"/>
  <c r="L47" i="6"/>
  <c r="P47" i="6"/>
  <c r="J47" i="6"/>
  <c r="I47" i="6"/>
  <c r="M47" i="6"/>
  <c r="G47" i="6"/>
  <c r="H47" i="6"/>
  <c r="K47" i="6"/>
  <c r="O47" i="6"/>
  <c r="Q216" i="6"/>
  <c r="O216" i="6"/>
  <c r="K216" i="6"/>
  <c r="F216" i="6"/>
  <c r="R216" i="6"/>
  <c r="J216" i="6"/>
  <c r="H216" i="6"/>
  <c r="I216" i="6"/>
  <c r="N216" i="6"/>
  <c r="G287" i="6"/>
  <c r="K287" i="6"/>
  <c r="J287" i="6"/>
  <c r="R287" i="6"/>
  <c r="Q287" i="6"/>
  <c r="N287" i="6"/>
  <c r="L287" i="6"/>
  <c r="O287" i="6"/>
  <c r="P287" i="6"/>
  <c r="F287" i="6"/>
  <c r="N50" i="6"/>
  <c r="L50" i="6"/>
  <c r="O50" i="6"/>
  <c r="M50" i="6"/>
  <c r="I50" i="6"/>
  <c r="K50" i="6"/>
  <c r="H50" i="6"/>
  <c r="P50" i="6"/>
  <c r="F50" i="6"/>
  <c r="K203" i="6"/>
  <c r="Q50" i="6"/>
  <c r="P199" i="6"/>
  <c r="N271" i="6"/>
  <c r="M84" i="6"/>
  <c r="K9" i="6"/>
  <c r="F71" i="6"/>
  <c r="R84" i="6"/>
  <c r="J159" i="6"/>
  <c r="M71" i="6"/>
  <c r="O233" i="6"/>
  <c r="J19" i="6"/>
  <c r="Q23" i="6"/>
  <c r="I174" i="6"/>
  <c r="H58" i="6"/>
  <c r="R170" i="6"/>
  <c r="K27" i="6"/>
  <c r="L244" i="6"/>
  <c r="H296" i="6"/>
  <c r="H287" i="6"/>
  <c r="M216" i="6"/>
  <c r="K242" i="6"/>
  <c r="Q47" i="6"/>
  <c r="H302" i="6"/>
  <c r="R211" i="6"/>
  <c r="G13" i="6"/>
  <c r="N17" i="6"/>
  <c r="K21" i="6"/>
  <c r="J7" i="6"/>
  <c r="H264" i="6"/>
  <c r="I9" i="6"/>
  <c r="H156" i="6"/>
  <c r="J71" i="6"/>
  <c r="Q116" i="6"/>
  <c r="R76" i="6"/>
  <c r="M95" i="6"/>
  <c r="P161" i="6"/>
  <c r="M124" i="6"/>
  <c r="O198" i="6"/>
  <c r="L255" i="6"/>
  <c r="R274" i="6"/>
  <c r="J81" i="6"/>
  <c r="P272" i="6"/>
  <c r="Q291" i="6"/>
  <c r="F124" i="6"/>
  <c r="N149" i="6"/>
  <c r="L215" i="6"/>
  <c r="F255" i="6"/>
  <c r="H270" i="6"/>
  <c r="L270" i="6"/>
  <c r="M270" i="6"/>
  <c r="R270" i="6"/>
  <c r="P270" i="6"/>
  <c r="J270" i="6"/>
  <c r="K270" i="6"/>
  <c r="I270" i="6"/>
  <c r="Q270" i="6"/>
  <c r="F270" i="6"/>
  <c r="N270" i="6"/>
  <c r="O270" i="6"/>
  <c r="P126" i="6"/>
  <c r="O126" i="6"/>
  <c r="N207" i="6"/>
  <c r="J207" i="6"/>
  <c r="I207" i="6"/>
  <c r="K207" i="6"/>
  <c r="H65" i="6"/>
  <c r="F65" i="6"/>
  <c r="G65" i="6"/>
  <c r="F15" i="6"/>
  <c r="J15" i="6"/>
  <c r="H117" i="6"/>
  <c r="J117" i="6"/>
  <c r="N117" i="6"/>
  <c r="I117" i="6"/>
  <c r="O117" i="6"/>
  <c r="P117" i="6"/>
  <c r="M117" i="6"/>
  <c r="L117" i="6"/>
  <c r="F117" i="6"/>
  <c r="Q117" i="6"/>
  <c r="K117" i="6"/>
  <c r="G117" i="6"/>
  <c r="R117" i="6"/>
  <c r="M43" i="6"/>
  <c r="K43" i="6"/>
  <c r="F268" i="6"/>
  <c r="Q268" i="6"/>
  <c r="L268" i="6"/>
  <c r="H63" i="6"/>
  <c r="R63" i="6"/>
  <c r="G63" i="6"/>
  <c r="J63" i="6"/>
  <c r="O63" i="6"/>
  <c r="K63" i="6"/>
  <c r="M63" i="6"/>
  <c r="L63" i="6"/>
  <c r="I63" i="6"/>
  <c r="Q63" i="6"/>
  <c r="N63" i="6"/>
  <c r="P63" i="6"/>
  <c r="F63" i="6"/>
  <c r="H88" i="6"/>
  <c r="Q88" i="6"/>
  <c r="R88" i="6"/>
  <c r="F88" i="6"/>
  <c r="J88" i="6"/>
  <c r="M88" i="6"/>
  <c r="P88" i="6"/>
  <c r="O88" i="6"/>
  <c r="K88" i="6"/>
  <c r="N88" i="6"/>
  <c r="I88" i="6"/>
  <c r="L88" i="6"/>
  <c r="H289" i="6"/>
  <c r="O289" i="6"/>
  <c r="J289" i="6"/>
  <c r="N289" i="6"/>
  <c r="M289" i="6"/>
  <c r="L289" i="6"/>
  <c r="Q289" i="6"/>
  <c r="G289" i="6"/>
  <c r="K289" i="6"/>
  <c r="I289" i="6"/>
  <c r="R289" i="6"/>
  <c r="P289" i="6"/>
  <c r="F289" i="6"/>
  <c r="H276" i="6"/>
  <c r="N276" i="6"/>
  <c r="J276" i="6"/>
  <c r="L276" i="6"/>
  <c r="O276" i="6"/>
  <c r="M276" i="6"/>
  <c r="I276" i="6"/>
  <c r="K276" i="6"/>
  <c r="F276" i="6"/>
  <c r="P276" i="6"/>
  <c r="Q276" i="6"/>
  <c r="R276" i="6"/>
  <c r="H104" i="6"/>
  <c r="J104" i="6"/>
  <c r="K104" i="6"/>
  <c r="R104" i="6"/>
  <c r="Q104" i="6"/>
  <c r="P104" i="6"/>
  <c r="O104" i="6"/>
  <c r="F104" i="6"/>
  <c r="I104" i="6"/>
  <c r="M104" i="6"/>
  <c r="N104" i="6"/>
  <c r="L104" i="6"/>
  <c r="H217" i="6"/>
  <c r="L217" i="6"/>
  <c r="O217" i="6"/>
  <c r="K217" i="6"/>
  <c r="M217" i="6"/>
  <c r="J217" i="6"/>
  <c r="I217" i="6"/>
  <c r="R217" i="6"/>
  <c r="F217" i="6"/>
  <c r="G217" i="6"/>
  <c r="N217" i="6"/>
  <c r="Q217" i="6"/>
  <c r="P217" i="6"/>
  <c r="H34" i="6"/>
  <c r="J34" i="6"/>
  <c r="K34" i="6"/>
  <c r="F34" i="6"/>
  <c r="P34" i="6"/>
  <c r="L34" i="6"/>
  <c r="O34" i="6"/>
  <c r="M34" i="6"/>
  <c r="I34" i="6"/>
  <c r="N34" i="6"/>
  <c r="Q34" i="6"/>
  <c r="R34" i="6"/>
  <c r="H267" i="6"/>
  <c r="R267" i="6"/>
  <c r="G267" i="6"/>
  <c r="L267" i="6"/>
  <c r="M267" i="6"/>
  <c r="Q267" i="6"/>
  <c r="O267" i="6"/>
  <c r="N267" i="6"/>
  <c r="K267" i="6"/>
  <c r="J267" i="6"/>
  <c r="I267" i="6"/>
  <c r="F267" i="6"/>
  <c r="P267" i="6"/>
  <c r="H101" i="6"/>
  <c r="M101" i="6"/>
  <c r="G101" i="6"/>
  <c r="I101" i="6"/>
  <c r="F101" i="6"/>
  <c r="Q101" i="6"/>
  <c r="J101" i="6"/>
  <c r="L101" i="6"/>
  <c r="R101" i="6"/>
  <c r="P101" i="6"/>
  <c r="N101" i="6"/>
  <c r="K101" i="6"/>
  <c r="O101" i="6"/>
  <c r="I148" i="6"/>
  <c r="K148" i="6"/>
  <c r="F193" i="6"/>
  <c r="P193" i="6"/>
  <c r="O193" i="6"/>
  <c r="J266" i="6"/>
  <c r="O266" i="6"/>
  <c r="N266" i="6"/>
  <c r="L266" i="6"/>
  <c r="K266" i="6"/>
  <c r="J171" i="6"/>
  <c r="G171" i="6"/>
  <c r="P171" i="6"/>
  <c r="I171" i="6"/>
  <c r="O171" i="6"/>
  <c r="K171" i="6"/>
  <c r="N175" i="6"/>
  <c r="K175" i="6"/>
  <c r="Q175" i="6"/>
  <c r="R175" i="6"/>
  <c r="P175" i="6"/>
  <c r="I175" i="6"/>
  <c r="G175" i="6"/>
  <c r="L175" i="6"/>
  <c r="F175" i="6"/>
  <c r="O251" i="6"/>
  <c r="R251" i="6"/>
  <c r="P251" i="6"/>
  <c r="G251" i="6"/>
  <c r="F251" i="6"/>
  <c r="Q251" i="6"/>
  <c r="M251" i="6"/>
  <c r="K251" i="6"/>
  <c r="L251" i="6"/>
  <c r="H85" i="6"/>
  <c r="L85" i="6"/>
  <c r="N85" i="6"/>
  <c r="R85" i="6"/>
  <c r="G85" i="6"/>
  <c r="M85" i="6"/>
  <c r="Q85" i="6"/>
  <c r="F85" i="6"/>
  <c r="J85" i="6"/>
  <c r="I85" i="6"/>
  <c r="K85" i="6"/>
  <c r="O85" i="6"/>
  <c r="P85" i="6"/>
  <c r="H28" i="6"/>
  <c r="R28" i="6"/>
  <c r="K28" i="6"/>
  <c r="L28" i="6"/>
  <c r="N28" i="6"/>
  <c r="O28" i="6"/>
  <c r="M28" i="6"/>
  <c r="P28" i="6"/>
  <c r="F28" i="6"/>
  <c r="Q28" i="6"/>
  <c r="J28" i="6"/>
  <c r="I28" i="6"/>
  <c r="H226" i="6"/>
  <c r="L226" i="6"/>
  <c r="R226" i="6"/>
  <c r="I226" i="6"/>
  <c r="Q226" i="6"/>
  <c r="N226" i="6"/>
  <c r="P226" i="6"/>
  <c r="M226" i="6"/>
  <c r="F226" i="6"/>
  <c r="O226" i="6"/>
  <c r="K226" i="6"/>
  <c r="J226" i="6"/>
  <c r="K231" i="6"/>
  <c r="M231" i="6"/>
  <c r="H235" i="6"/>
  <c r="F235" i="6"/>
  <c r="J235" i="6"/>
  <c r="L235" i="6"/>
  <c r="M235" i="6"/>
  <c r="P235" i="6"/>
  <c r="R235" i="6"/>
  <c r="K235" i="6"/>
  <c r="Q235" i="6"/>
  <c r="O235" i="6"/>
  <c r="N235" i="6"/>
  <c r="I235" i="6"/>
  <c r="G235" i="6"/>
  <c r="L166" i="6"/>
  <c r="N166" i="6"/>
  <c r="H178" i="6"/>
  <c r="J178" i="6"/>
  <c r="R178" i="6"/>
  <c r="M178" i="6"/>
  <c r="K178" i="6"/>
  <c r="F178" i="6"/>
  <c r="L178" i="6"/>
  <c r="I178" i="6"/>
  <c r="O178" i="6"/>
  <c r="P178" i="6"/>
  <c r="N178" i="6"/>
  <c r="Q178" i="6"/>
  <c r="H191" i="6"/>
  <c r="N191" i="6"/>
  <c r="P191" i="6"/>
  <c r="I191" i="6"/>
  <c r="R191" i="6"/>
  <c r="G191" i="6"/>
  <c r="L191" i="6"/>
  <c r="Q191" i="6"/>
  <c r="F191" i="6"/>
  <c r="K191" i="6"/>
  <c r="O191" i="6"/>
  <c r="J191" i="6"/>
  <c r="M191" i="6"/>
  <c r="H228" i="6"/>
  <c r="L228" i="6"/>
  <c r="H8" i="6"/>
  <c r="P8" i="6"/>
  <c r="H114" i="6"/>
  <c r="R114" i="6"/>
  <c r="P114" i="6"/>
  <c r="I114" i="6"/>
  <c r="L114" i="6"/>
  <c r="F114" i="6"/>
  <c r="Q114" i="6"/>
  <c r="K114" i="6"/>
  <c r="M114" i="6"/>
  <c r="N114" i="6"/>
  <c r="J114" i="6"/>
  <c r="O114" i="6"/>
  <c r="H79" i="6"/>
  <c r="L79" i="6"/>
  <c r="K79" i="6"/>
  <c r="I79" i="6"/>
  <c r="P79" i="6"/>
  <c r="M79" i="6"/>
  <c r="N79" i="6"/>
  <c r="J79" i="6"/>
  <c r="F79" i="6"/>
  <c r="R79" i="6"/>
  <c r="O79" i="6"/>
  <c r="Q79" i="6"/>
  <c r="G79" i="6"/>
  <c r="L135" i="6"/>
  <c r="J135" i="6"/>
  <c r="H269" i="6"/>
  <c r="P269" i="6"/>
  <c r="F269" i="6"/>
  <c r="I269" i="6"/>
  <c r="K269" i="6"/>
  <c r="R269" i="6"/>
  <c r="J269" i="6"/>
  <c r="G269" i="6"/>
  <c r="N269" i="6"/>
  <c r="M269" i="6"/>
  <c r="H131" i="6"/>
  <c r="G131" i="6"/>
  <c r="Q131" i="6"/>
  <c r="F131" i="6"/>
  <c r="M131" i="6"/>
  <c r="J131" i="6"/>
  <c r="P131" i="6"/>
  <c r="N131" i="6"/>
  <c r="K131" i="6"/>
  <c r="L131" i="6"/>
  <c r="O131" i="6"/>
  <c r="I131" i="6"/>
  <c r="R131" i="6"/>
  <c r="H14" i="6"/>
  <c r="F14" i="6"/>
  <c r="P14" i="6"/>
  <c r="I14" i="6"/>
  <c r="K14" i="6"/>
  <c r="M14" i="6"/>
  <c r="O14" i="6"/>
  <c r="Q14" i="6"/>
  <c r="L14" i="6"/>
  <c r="N14" i="6"/>
  <c r="J14" i="6"/>
  <c r="R14" i="6"/>
  <c r="H38" i="6"/>
  <c r="P38" i="6"/>
  <c r="L38" i="6"/>
  <c r="N38" i="6"/>
  <c r="K38" i="6"/>
  <c r="R38" i="6"/>
  <c r="O38" i="6"/>
  <c r="I38" i="6"/>
  <c r="F38" i="6"/>
  <c r="Q38" i="6"/>
  <c r="J38" i="6"/>
  <c r="M38" i="6"/>
  <c r="H56" i="6"/>
  <c r="P56" i="6"/>
  <c r="N56" i="6"/>
  <c r="Q56" i="6"/>
  <c r="L56" i="6"/>
  <c r="F56" i="6"/>
  <c r="J56" i="6"/>
  <c r="R56" i="6"/>
  <c r="M56" i="6"/>
  <c r="O56" i="6"/>
  <c r="I56" i="6"/>
  <c r="K56" i="6"/>
  <c r="H196" i="6"/>
  <c r="J196" i="6"/>
  <c r="K196" i="6"/>
  <c r="N196" i="6"/>
  <c r="Q196" i="6"/>
  <c r="R196" i="6"/>
  <c r="I196" i="6"/>
  <c r="M196" i="6"/>
  <c r="P196" i="6"/>
  <c r="F196" i="6"/>
  <c r="L196" i="6"/>
  <c r="O196" i="6"/>
  <c r="H92" i="6"/>
  <c r="P92" i="6"/>
  <c r="F92" i="6"/>
  <c r="N92" i="6"/>
  <c r="K92" i="6"/>
  <c r="L92" i="6"/>
  <c r="I92" i="6"/>
  <c r="J92" i="6"/>
  <c r="M92" i="6"/>
  <c r="R92" i="6"/>
  <c r="O92" i="6"/>
  <c r="Q92" i="6"/>
  <c r="H176" i="6"/>
  <c r="P176" i="6"/>
  <c r="L176" i="6"/>
  <c r="J176" i="6"/>
  <c r="K176" i="6"/>
  <c r="I176" i="6"/>
  <c r="O176" i="6"/>
  <c r="N176" i="6"/>
  <c r="F176" i="6"/>
  <c r="M176" i="6"/>
  <c r="R176" i="6"/>
  <c r="Q176" i="6"/>
  <c r="H219" i="6"/>
  <c r="M219" i="6"/>
  <c r="P219" i="6"/>
  <c r="I219" i="6"/>
  <c r="N219" i="6"/>
  <c r="J219" i="6"/>
  <c r="F219" i="6"/>
  <c r="L219" i="6"/>
  <c r="G219" i="6"/>
  <c r="Q219" i="6"/>
  <c r="R219" i="6"/>
  <c r="O219" i="6"/>
  <c r="K219" i="6"/>
  <c r="J189" i="6"/>
  <c r="L189" i="6"/>
  <c r="F144" i="6"/>
  <c r="R144" i="6"/>
  <c r="M144" i="6"/>
  <c r="O144" i="6"/>
  <c r="L144" i="6"/>
  <c r="Q144" i="6"/>
  <c r="K123" i="6"/>
  <c r="I123" i="6"/>
  <c r="Q123" i="6"/>
  <c r="M123" i="6"/>
  <c r="O123" i="6"/>
  <c r="F123" i="6"/>
  <c r="R225" i="6"/>
  <c r="O225" i="6"/>
  <c r="I225" i="6"/>
  <c r="G225" i="6"/>
  <c r="P225" i="6"/>
  <c r="F225" i="6"/>
  <c r="J225" i="6"/>
  <c r="Q225" i="6"/>
  <c r="K225" i="6"/>
  <c r="J155" i="6"/>
  <c r="N155" i="6"/>
  <c r="L155" i="6"/>
  <c r="F155" i="6"/>
  <c r="K155" i="6"/>
  <c r="O155" i="6"/>
  <c r="Q155" i="6"/>
  <c r="I155" i="6"/>
  <c r="G155" i="6"/>
  <c r="H197" i="6"/>
  <c r="N197" i="6"/>
  <c r="P197" i="6"/>
  <c r="G197" i="6"/>
  <c r="O197" i="6"/>
  <c r="Q197" i="6"/>
  <c r="R197" i="6"/>
  <c r="J197" i="6"/>
  <c r="L197" i="6"/>
  <c r="I197" i="6"/>
  <c r="K197" i="6"/>
  <c r="M197" i="6"/>
  <c r="F197" i="6"/>
  <c r="H42" i="6"/>
  <c r="K42" i="6"/>
  <c r="L42" i="6"/>
  <c r="J42" i="6"/>
  <c r="M42" i="6"/>
  <c r="I42" i="6"/>
  <c r="N42" i="6"/>
  <c r="F42" i="6"/>
  <c r="R42" i="6"/>
  <c r="Q42" i="6"/>
  <c r="P42" i="6"/>
  <c r="O42" i="6"/>
  <c r="H33" i="6"/>
  <c r="M33" i="6"/>
  <c r="J33" i="6"/>
  <c r="F33" i="6"/>
  <c r="L33" i="6"/>
  <c r="O33" i="6"/>
  <c r="R33" i="6"/>
  <c r="K33" i="6"/>
  <c r="I33" i="6"/>
  <c r="P33" i="6"/>
  <c r="N33" i="6"/>
  <c r="Q33" i="6"/>
  <c r="G33" i="6"/>
  <c r="H86" i="6"/>
  <c r="L86" i="6"/>
  <c r="N86" i="6"/>
  <c r="I86" i="6"/>
  <c r="K86" i="6"/>
  <c r="F86" i="6"/>
  <c r="Q86" i="6"/>
  <c r="R86" i="6"/>
  <c r="O86" i="6"/>
  <c r="P86" i="6"/>
  <c r="J86" i="6"/>
  <c r="M86" i="6"/>
  <c r="H4" i="6"/>
  <c r="Q4" i="6"/>
  <c r="N4" i="6"/>
  <c r="O4" i="6"/>
  <c r="R4" i="6"/>
  <c r="P4" i="6"/>
  <c r="F4" i="6"/>
  <c r="Q293" i="6"/>
  <c r="R293" i="6"/>
  <c r="H212" i="6"/>
  <c r="L212" i="6"/>
  <c r="P212" i="6"/>
  <c r="F212" i="6"/>
  <c r="O212" i="6"/>
  <c r="K212" i="6"/>
  <c r="N212" i="6"/>
  <c r="R212" i="6"/>
  <c r="M212" i="6"/>
  <c r="J212" i="6"/>
  <c r="I212" i="6"/>
  <c r="Q212" i="6"/>
  <c r="L73" i="6"/>
  <c r="J73" i="6"/>
  <c r="P262" i="6"/>
  <c r="N262" i="6"/>
  <c r="H284" i="6"/>
  <c r="P284" i="6"/>
  <c r="Q284" i="6"/>
  <c r="Q301" i="6"/>
  <c r="O301" i="6"/>
  <c r="H167" i="6"/>
  <c r="O167" i="6"/>
  <c r="N167" i="6"/>
  <c r="F167" i="6"/>
  <c r="R167" i="6"/>
  <c r="J167" i="6"/>
  <c r="M167" i="6"/>
  <c r="L167" i="6"/>
  <c r="I167" i="6"/>
  <c r="P167" i="6"/>
  <c r="Q167" i="6"/>
  <c r="G167" i="6"/>
  <c r="K167" i="6"/>
  <c r="Q165" i="6"/>
  <c r="F165" i="6"/>
  <c r="H145" i="6"/>
  <c r="G145" i="6"/>
  <c r="M145" i="6"/>
  <c r="I145" i="6"/>
  <c r="K145" i="6"/>
  <c r="L145" i="6"/>
  <c r="F145" i="6"/>
  <c r="R145" i="6"/>
  <c r="N145" i="6"/>
  <c r="O145" i="6"/>
  <c r="P145" i="6"/>
  <c r="J145" i="6"/>
  <c r="Q145" i="6"/>
  <c r="H99" i="6"/>
  <c r="N99" i="6"/>
  <c r="R99" i="6"/>
  <c r="L99" i="6"/>
  <c r="K99" i="6"/>
  <c r="M99" i="6"/>
  <c r="I99" i="6"/>
  <c r="J99" i="6"/>
  <c r="P99" i="6"/>
  <c r="F99" i="6"/>
  <c r="Q99" i="6"/>
  <c r="O99" i="6"/>
  <c r="G99" i="6"/>
  <c r="H152" i="6"/>
  <c r="K152" i="6"/>
  <c r="O152" i="6"/>
  <c r="N152" i="6"/>
  <c r="L152" i="6"/>
  <c r="F152" i="6"/>
  <c r="R152" i="6"/>
  <c r="Q152" i="6"/>
  <c r="M152" i="6"/>
  <c r="P152" i="6"/>
  <c r="I152" i="6"/>
  <c r="J152" i="6"/>
  <c r="H162" i="6"/>
  <c r="Q162" i="6"/>
  <c r="L162" i="6"/>
  <c r="M162" i="6"/>
  <c r="J162" i="6"/>
  <c r="R162" i="6"/>
  <c r="I162" i="6"/>
  <c r="K162" i="6"/>
  <c r="O162" i="6"/>
  <c r="P162" i="6"/>
  <c r="N162" i="6"/>
  <c r="F162" i="6"/>
  <c r="H147" i="6"/>
  <c r="Q147" i="6"/>
  <c r="O147" i="6"/>
  <c r="J147" i="6"/>
  <c r="M147" i="6"/>
  <c r="G147" i="6"/>
  <c r="R147" i="6"/>
  <c r="L147" i="6"/>
  <c r="F147" i="6"/>
  <c r="N147" i="6"/>
  <c r="P147" i="6"/>
  <c r="K147" i="6"/>
  <c r="I147" i="6"/>
  <c r="H253" i="6"/>
  <c r="Q253" i="6"/>
  <c r="L253" i="6"/>
  <c r="O253" i="6"/>
  <c r="R253" i="6"/>
  <c r="J253" i="6"/>
  <c r="F253" i="6"/>
  <c r="P253" i="6"/>
  <c r="M253" i="6"/>
  <c r="I253" i="6"/>
  <c r="G253" i="6"/>
  <c r="N253" i="6"/>
  <c r="K253" i="6"/>
  <c r="H151" i="6"/>
  <c r="K151" i="6"/>
  <c r="N151" i="6"/>
  <c r="I151" i="6"/>
  <c r="L151" i="6"/>
  <c r="J151" i="6"/>
  <c r="G151" i="6"/>
  <c r="O151" i="6"/>
  <c r="F151" i="6"/>
  <c r="P151" i="6"/>
  <c r="R151" i="6"/>
  <c r="M151" i="6"/>
  <c r="Q151" i="6"/>
  <c r="H172" i="6"/>
  <c r="F172" i="6"/>
  <c r="J172" i="6"/>
  <c r="K172" i="6"/>
  <c r="Q172" i="6"/>
  <c r="L172" i="6"/>
  <c r="O172" i="6"/>
  <c r="R172" i="6"/>
  <c r="M172" i="6"/>
  <c r="I172" i="6"/>
  <c r="P172" i="6"/>
  <c r="N172" i="6"/>
  <c r="L29" i="6"/>
  <c r="G29" i="6"/>
  <c r="M186" i="6"/>
  <c r="J186" i="6"/>
  <c r="F256" i="6"/>
  <c r="J256" i="6"/>
  <c r="M256" i="6"/>
  <c r="O256" i="6"/>
  <c r="I256" i="6"/>
  <c r="R256" i="6"/>
  <c r="J150" i="6"/>
  <c r="M150" i="6"/>
  <c r="N150" i="6"/>
  <c r="R150" i="6"/>
  <c r="K150" i="6"/>
  <c r="Q150" i="6"/>
  <c r="L241" i="6"/>
  <c r="O241" i="6"/>
  <c r="J241" i="6"/>
  <c r="Q241" i="6"/>
  <c r="P241" i="6"/>
  <c r="R241" i="6"/>
  <c r="N241" i="6"/>
  <c r="M241" i="6"/>
  <c r="I241" i="6"/>
  <c r="F188" i="6"/>
  <c r="M188" i="6"/>
  <c r="Q188" i="6"/>
  <c r="R188" i="6"/>
  <c r="L188" i="6"/>
  <c r="N188" i="6"/>
  <c r="I188" i="6"/>
  <c r="K188" i="6"/>
  <c r="H300" i="6"/>
  <c r="J300" i="6"/>
  <c r="K300" i="6"/>
  <c r="O300" i="6"/>
  <c r="P300" i="6"/>
  <c r="L300" i="6"/>
  <c r="M300" i="6"/>
  <c r="Q300" i="6"/>
  <c r="I300" i="6"/>
  <c r="N300" i="6"/>
  <c r="F300" i="6"/>
  <c r="R300" i="6"/>
  <c r="H69" i="6"/>
  <c r="G69" i="6"/>
  <c r="K69" i="6"/>
  <c r="M69" i="6"/>
  <c r="P69" i="6"/>
  <c r="N69" i="6"/>
  <c r="J69" i="6"/>
  <c r="O69" i="6"/>
  <c r="F69" i="6"/>
  <c r="I69" i="6"/>
  <c r="L69" i="6"/>
  <c r="R69" i="6"/>
  <c r="Q69" i="6"/>
  <c r="H278" i="6"/>
  <c r="N278" i="6"/>
  <c r="R278" i="6"/>
  <c r="L278" i="6"/>
  <c r="O278" i="6"/>
  <c r="I278" i="6"/>
  <c r="M278" i="6"/>
  <c r="P278" i="6"/>
  <c r="Q278" i="6"/>
  <c r="F278" i="6"/>
  <c r="K278" i="6"/>
  <c r="J278" i="6"/>
  <c r="H168" i="6"/>
  <c r="P168" i="6"/>
  <c r="R168" i="6"/>
  <c r="Q168" i="6"/>
  <c r="N168" i="6"/>
  <c r="L168" i="6"/>
  <c r="J168" i="6"/>
  <c r="K168" i="6"/>
  <c r="O168" i="6"/>
  <c r="I168" i="6"/>
  <c r="M168" i="6"/>
  <c r="F168" i="6"/>
  <c r="Q3" i="6"/>
  <c r="O3" i="6"/>
  <c r="K3" i="6"/>
  <c r="E3" i="7"/>
  <c r="B208" i="7"/>
  <c r="C74" i="7"/>
  <c r="W74" i="7" s="1"/>
  <c r="B231" i="7"/>
  <c r="B230" i="7"/>
  <c r="B233" i="7"/>
  <c r="B236" i="7"/>
  <c r="C275" i="7"/>
  <c r="W275" i="7" s="1"/>
  <c r="C19" i="7"/>
  <c r="W19" i="7" s="1"/>
  <c r="C102" i="7"/>
  <c r="W102" i="7" s="1"/>
  <c r="C185" i="7"/>
  <c r="W185" i="7" s="1"/>
  <c r="C268" i="7"/>
  <c r="W268" i="7" s="1"/>
  <c r="C12" i="7"/>
  <c r="W12" i="7" s="1"/>
  <c r="B275" i="7"/>
  <c r="B274" i="7"/>
  <c r="B277" i="7"/>
  <c r="B280" i="7"/>
  <c r="B21" i="7"/>
  <c r="C63" i="7"/>
  <c r="W63" i="7" s="1"/>
  <c r="C146" i="7"/>
  <c r="W146" i="7" s="1"/>
  <c r="C53" i="7"/>
  <c r="W53" i="7" s="1"/>
  <c r="B59" i="7"/>
  <c r="B58" i="7"/>
  <c r="B61" i="7"/>
  <c r="B64" i="7"/>
  <c r="C103" i="7"/>
  <c r="W103" i="7" s="1"/>
  <c r="C186" i="7"/>
  <c r="W186" i="7" s="1"/>
  <c r="C269" i="7"/>
  <c r="W269" i="7" s="1"/>
  <c r="C13" i="7"/>
  <c r="W13" i="7" s="1"/>
  <c r="C96" i="7"/>
  <c r="W96" i="7" s="1"/>
  <c r="B87" i="7"/>
  <c r="B86" i="7"/>
  <c r="B89" i="7"/>
  <c r="B92" i="7"/>
  <c r="C131" i="7"/>
  <c r="W131" i="7" s="1"/>
  <c r="C214" i="7"/>
  <c r="W214" i="7" s="1"/>
  <c r="C297" i="7"/>
  <c r="W297" i="7" s="1"/>
  <c r="C41" i="7"/>
  <c r="W41" i="7" s="1"/>
  <c r="C124" i="7"/>
  <c r="W124" i="7" s="1"/>
  <c r="B131" i="7"/>
  <c r="B130" i="7"/>
  <c r="B133" i="7"/>
  <c r="B136" i="7"/>
  <c r="C175" i="7"/>
  <c r="W175" i="7" s="1"/>
  <c r="C258" i="7"/>
  <c r="W258" i="7" s="1"/>
  <c r="C293" i="7"/>
  <c r="W293" i="7" s="1"/>
  <c r="C8" i="7"/>
  <c r="W8" i="7" s="1"/>
  <c r="B235" i="7"/>
  <c r="B234" i="7"/>
  <c r="B237" i="7"/>
  <c r="B240" i="7"/>
  <c r="C279" i="7"/>
  <c r="W279" i="7" s="1"/>
  <c r="C23" i="7"/>
  <c r="W23" i="7" s="1"/>
  <c r="C106" i="7"/>
  <c r="W106" i="7" s="1"/>
  <c r="C189" i="7"/>
  <c r="W189" i="7" s="1"/>
  <c r="C272" i="7"/>
  <c r="W272" i="7" s="1"/>
  <c r="C16" i="7"/>
  <c r="W16" i="7" s="1"/>
  <c r="B263" i="7"/>
  <c r="B262" i="7"/>
  <c r="B265" i="7"/>
  <c r="B268" i="7"/>
  <c r="B9" i="7"/>
  <c r="C51" i="7"/>
  <c r="W51" i="7" s="1"/>
  <c r="C134" i="7"/>
  <c r="W134" i="7" s="1"/>
  <c r="C217" i="7"/>
  <c r="W217" i="7" s="1"/>
  <c r="C300" i="7"/>
  <c r="W300" i="7" s="1"/>
  <c r="C44" i="7"/>
  <c r="W44" i="7" s="1"/>
  <c r="B51" i="7"/>
  <c r="B50" i="7"/>
  <c r="B53" i="7"/>
  <c r="B56" i="7"/>
  <c r="C95" i="7"/>
  <c r="W95" i="7" s="1"/>
  <c r="C178" i="7"/>
  <c r="W178" i="7" s="1"/>
  <c r="C117" i="7"/>
  <c r="W117" i="7" s="1"/>
  <c r="B219" i="7"/>
  <c r="B218" i="7"/>
  <c r="B221" i="7"/>
  <c r="B224" i="7"/>
  <c r="C263" i="7"/>
  <c r="W263" i="7" s="1"/>
  <c r="C7" i="7"/>
  <c r="W7" i="7" s="1"/>
  <c r="C90" i="7"/>
  <c r="W90" i="7" s="1"/>
  <c r="C173" i="7"/>
  <c r="W173" i="7" s="1"/>
  <c r="C256" i="7"/>
  <c r="W256" i="7" s="1"/>
  <c r="B247" i="7"/>
  <c r="B246" i="7"/>
  <c r="B249" i="7"/>
  <c r="B252" i="7"/>
  <c r="C291" i="7"/>
  <c r="W291" i="7" s="1"/>
  <c r="C35" i="7"/>
  <c r="W35" i="7" s="1"/>
  <c r="C118" i="7"/>
  <c r="W118" i="7" s="1"/>
  <c r="C201" i="7"/>
  <c r="W201" i="7" s="1"/>
  <c r="C284" i="7"/>
  <c r="W284" i="7" s="1"/>
  <c r="C28" i="7"/>
  <c r="W28" i="7" s="1"/>
  <c r="B291" i="7"/>
  <c r="B290" i="7"/>
  <c r="B293" i="7"/>
  <c r="B296" i="7"/>
  <c r="B37" i="7"/>
  <c r="C79" i="7"/>
  <c r="W79" i="7" s="1"/>
  <c r="C162" i="7"/>
  <c r="W162" i="7" s="1"/>
  <c r="C101" i="7"/>
  <c r="W101" i="7" s="1"/>
  <c r="B206" i="7"/>
  <c r="B209" i="7"/>
  <c r="B212" i="7"/>
  <c r="C251" i="7"/>
  <c r="W251" i="7" s="1"/>
  <c r="B36" i="7"/>
  <c r="C78" i="7"/>
  <c r="W78" i="7" s="1"/>
  <c r="C161" i="7"/>
  <c r="W161" i="7" s="1"/>
  <c r="C244" i="7"/>
  <c r="W244" i="7" s="1"/>
  <c r="B205" i="7"/>
  <c r="C157" i="7"/>
  <c r="W157" i="7" s="1"/>
  <c r="B139" i="7"/>
  <c r="B138" i="7"/>
  <c r="B141" i="7"/>
  <c r="B144" i="7"/>
  <c r="C183" i="7"/>
  <c r="W183" i="7" s="1"/>
  <c r="C266" i="7"/>
  <c r="W266" i="7" s="1"/>
  <c r="C10" i="7"/>
  <c r="W10" i="7" s="1"/>
  <c r="C93" i="7"/>
  <c r="W93" i="7" s="1"/>
  <c r="C176" i="7"/>
  <c r="W176" i="7" s="1"/>
  <c r="B167" i="7"/>
  <c r="B166" i="7"/>
  <c r="B169" i="7"/>
  <c r="B172" i="7"/>
  <c r="C211" i="7"/>
  <c r="W211" i="7" s="1"/>
  <c r="C294" i="7"/>
  <c r="W294" i="7" s="1"/>
  <c r="C38" i="7"/>
  <c r="W38" i="7" s="1"/>
  <c r="C121" i="7"/>
  <c r="W121" i="7" s="1"/>
  <c r="C204" i="7"/>
  <c r="W204" i="7" s="1"/>
  <c r="B211" i="7"/>
  <c r="B210" i="7"/>
  <c r="B213" i="7"/>
  <c r="B216" i="7"/>
  <c r="C255" i="7"/>
  <c r="W255" i="7" s="1"/>
  <c r="B40" i="7"/>
  <c r="C82" i="7"/>
  <c r="W82" i="7" s="1"/>
  <c r="C264" i="7"/>
  <c r="W264" i="7" s="1"/>
  <c r="B251" i="7"/>
  <c r="B250" i="7"/>
  <c r="B253" i="7"/>
  <c r="B256" i="7"/>
  <c r="C295" i="7"/>
  <c r="W295" i="7" s="1"/>
  <c r="C39" i="7"/>
  <c r="W39" i="7" s="1"/>
  <c r="C122" i="7"/>
  <c r="W122" i="7" s="1"/>
  <c r="C205" i="7"/>
  <c r="W205" i="7" s="1"/>
  <c r="C288" i="7"/>
  <c r="W288" i="7" s="1"/>
  <c r="C32" i="7"/>
  <c r="W32" i="7" s="1"/>
  <c r="B279" i="7"/>
  <c r="B278" i="7"/>
  <c r="B281" i="7"/>
  <c r="B284" i="7"/>
  <c r="B25" i="7"/>
  <c r="C67" i="7"/>
  <c r="W67" i="7" s="1"/>
  <c r="C150" i="7"/>
  <c r="W150" i="7" s="1"/>
  <c r="C233" i="7"/>
  <c r="W233" i="7" s="1"/>
  <c r="B18" i="7"/>
  <c r="C60" i="7"/>
  <c r="W60" i="7" s="1"/>
  <c r="B67" i="7"/>
  <c r="B66" i="7"/>
  <c r="B69" i="7"/>
  <c r="B72" i="7"/>
  <c r="C111" i="7"/>
  <c r="W111" i="7" s="1"/>
  <c r="C194" i="7"/>
  <c r="W194" i="7" s="1"/>
  <c r="C165" i="7"/>
  <c r="W165" i="7" s="1"/>
  <c r="B171" i="7"/>
  <c r="B170" i="7"/>
  <c r="B173" i="7"/>
  <c r="B176" i="7"/>
  <c r="C215" i="7"/>
  <c r="W215" i="7" s="1"/>
  <c r="C298" i="7"/>
  <c r="W298" i="7" s="1"/>
  <c r="C42" i="7"/>
  <c r="W42" i="7" s="1"/>
  <c r="C125" i="7"/>
  <c r="W125" i="7" s="1"/>
  <c r="C208" i="7"/>
  <c r="W208" i="7" s="1"/>
  <c r="B199" i="7"/>
  <c r="B198" i="7"/>
  <c r="B201" i="7"/>
  <c r="B204" i="7"/>
  <c r="C243" i="7"/>
  <c r="W243" i="7" s="1"/>
  <c r="B28" i="7"/>
  <c r="C70" i="7"/>
  <c r="W70" i="7" s="1"/>
  <c r="C153" i="7"/>
  <c r="W153" i="7" s="1"/>
  <c r="C236" i="7"/>
  <c r="W236" i="7" s="1"/>
  <c r="B243" i="7"/>
  <c r="B242" i="7"/>
  <c r="B245" i="7"/>
  <c r="B248" i="7"/>
  <c r="C287" i="7"/>
  <c r="W287" i="7" s="1"/>
  <c r="C31" i="7"/>
  <c r="W31" i="7" s="1"/>
  <c r="C114" i="7"/>
  <c r="W114" i="7" s="1"/>
  <c r="B30" i="7"/>
  <c r="B207" i="7"/>
  <c r="B155" i="7"/>
  <c r="B154" i="7"/>
  <c r="B157" i="7"/>
  <c r="B160" i="7"/>
  <c r="C199" i="7"/>
  <c r="W199" i="7" s="1"/>
  <c r="C282" i="7"/>
  <c r="W282" i="7" s="1"/>
  <c r="C26" i="7"/>
  <c r="W26" i="7" s="1"/>
  <c r="C109" i="7"/>
  <c r="W109" i="7" s="1"/>
  <c r="C192" i="7"/>
  <c r="W192" i="7" s="1"/>
  <c r="B183" i="7"/>
  <c r="B182" i="7"/>
  <c r="B185" i="7"/>
  <c r="B188" i="7"/>
  <c r="C227" i="7"/>
  <c r="W227" i="7" s="1"/>
  <c r="B12" i="7"/>
  <c r="C54" i="7"/>
  <c r="W54" i="7" s="1"/>
  <c r="C137" i="7"/>
  <c r="W137" i="7" s="1"/>
  <c r="C220" i="7"/>
  <c r="W220" i="7" s="1"/>
  <c r="B227" i="7"/>
  <c r="B226" i="7"/>
  <c r="B229" i="7"/>
  <c r="B232" i="7"/>
  <c r="C271" i="7"/>
  <c r="W271" i="7" s="1"/>
  <c r="C15" i="7"/>
  <c r="W15" i="7" s="1"/>
  <c r="C98" i="7"/>
  <c r="W98" i="7" s="1"/>
  <c r="B14" i="7"/>
  <c r="B143" i="7"/>
  <c r="B142" i="7"/>
  <c r="B145" i="7"/>
  <c r="B148" i="7"/>
  <c r="C187" i="7"/>
  <c r="W187" i="7" s="1"/>
  <c r="C270" i="7"/>
  <c r="W270" i="7" s="1"/>
  <c r="C14" i="7"/>
  <c r="W14" i="7" s="1"/>
  <c r="C97" i="7"/>
  <c r="W97" i="7" s="1"/>
  <c r="C180" i="7"/>
  <c r="W180" i="7" s="1"/>
  <c r="E36" i="7"/>
  <c r="E292" i="7"/>
  <c r="E209" i="7"/>
  <c r="E126" i="7"/>
  <c r="E43" i="7"/>
  <c r="E299" i="7"/>
  <c r="E216" i="7"/>
  <c r="E133" i="7"/>
  <c r="E50" i="7"/>
  <c r="F7" i="7"/>
  <c r="E223" i="7"/>
  <c r="E140" i="7"/>
  <c r="E57" i="7"/>
  <c r="F14" i="7"/>
  <c r="E230" i="7"/>
  <c r="E147" i="7"/>
  <c r="E64" i="7"/>
  <c r="F21" i="7"/>
  <c r="E237" i="7"/>
  <c r="E154" i="7"/>
  <c r="E71" i="7"/>
  <c r="E116" i="7"/>
  <c r="E33" i="7"/>
  <c r="E289" i="7"/>
  <c r="E206" i="7"/>
  <c r="E123" i="7"/>
  <c r="E40" i="7"/>
  <c r="E296" i="7"/>
  <c r="E213" i="7"/>
  <c r="E130" i="7"/>
  <c r="E47" i="7"/>
  <c r="F4" i="7"/>
  <c r="E220" i="7"/>
  <c r="E137" i="7"/>
  <c r="E54" i="7"/>
  <c r="F11" i="7"/>
  <c r="E227" i="7"/>
  <c r="E144" i="7"/>
  <c r="E61" i="7"/>
  <c r="F18" i="7"/>
  <c r="E234" i="7"/>
  <c r="E151" i="7"/>
  <c r="E68" i="7"/>
  <c r="F25" i="7"/>
  <c r="E241" i="7"/>
  <c r="E158" i="7"/>
  <c r="E75" i="7"/>
  <c r="F47" i="7"/>
  <c r="E248" i="7"/>
  <c r="E165" i="7"/>
  <c r="E82" i="7"/>
  <c r="F39" i="7"/>
  <c r="E255" i="7"/>
  <c r="E172" i="7"/>
  <c r="E89" i="7"/>
  <c r="E6" i="7"/>
  <c r="E262" i="7"/>
  <c r="E179" i="7"/>
  <c r="E96" i="7"/>
  <c r="E13" i="7"/>
  <c r="E269" i="7"/>
  <c r="E186" i="7"/>
  <c r="E103" i="7"/>
  <c r="E84" i="7"/>
  <c r="F41" i="7"/>
  <c r="E257" i="7"/>
  <c r="E174" i="7"/>
  <c r="E91" i="7"/>
  <c r="E8" i="7"/>
  <c r="E264" i="7"/>
  <c r="E181" i="7"/>
  <c r="E98" i="7"/>
  <c r="E15" i="7"/>
  <c r="E271" i="7"/>
  <c r="E188" i="7"/>
  <c r="E105" i="7"/>
  <c r="E22" i="7"/>
  <c r="E278" i="7"/>
  <c r="E195" i="7"/>
  <c r="E112" i="7"/>
  <c r="E29" i="7"/>
  <c r="E295" i="7"/>
  <c r="F291" i="7"/>
  <c r="F208" i="7"/>
  <c r="F125" i="7"/>
  <c r="E100" i="7"/>
  <c r="E17" i="7"/>
  <c r="E273" i="7"/>
  <c r="E190" i="7"/>
  <c r="E107" i="7"/>
  <c r="E24" i="7"/>
  <c r="E280" i="7"/>
  <c r="E197" i="7"/>
  <c r="E114" i="7"/>
  <c r="E31" i="7"/>
  <c r="E287" i="7"/>
  <c r="E204" i="7"/>
  <c r="E121" i="7"/>
  <c r="E38" i="7"/>
  <c r="E294" i="7"/>
  <c r="E211" i="7"/>
  <c r="E128" i="7"/>
  <c r="E45" i="7"/>
  <c r="E301" i="7"/>
  <c r="E218" i="7"/>
  <c r="E135" i="7"/>
  <c r="E180" i="7"/>
  <c r="E97" i="7"/>
  <c r="E14" i="7"/>
  <c r="E270" i="7"/>
  <c r="E187" i="7"/>
  <c r="E104" i="7"/>
  <c r="E21" i="7"/>
  <c r="E277" i="7"/>
  <c r="E194" i="7"/>
  <c r="E111" i="7"/>
  <c r="E28" i="7"/>
  <c r="E284" i="7"/>
  <c r="E201" i="7"/>
  <c r="E118" i="7"/>
  <c r="E35" i="7"/>
  <c r="E291" i="7"/>
  <c r="E208" i="7"/>
  <c r="E125" i="7"/>
  <c r="E42" i="7"/>
  <c r="E298" i="7"/>
  <c r="E215" i="7"/>
  <c r="E132" i="7"/>
  <c r="E49" i="7"/>
  <c r="F6" i="7"/>
  <c r="E222" i="7"/>
  <c r="E139" i="7"/>
  <c r="E56" i="7"/>
  <c r="F13" i="7"/>
  <c r="E229" i="7"/>
  <c r="E146" i="7"/>
  <c r="E63" i="7"/>
  <c r="F20" i="7"/>
  <c r="E236" i="7"/>
  <c r="E153" i="7"/>
  <c r="E70" i="7"/>
  <c r="F27" i="7"/>
  <c r="E243" i="7"/>
  <c r="E160" i="7"/>
  <c r="E77" i="7"/>
  <c r="F34" i="7"/>
  <c r="E250" i="7"/>
  <c r="E167" i="7"/>
  <c r="E148" i="7"/>
  <c r="E65" i="7"/>
  <c r="F22" i="7"/>
  <c r="E238" i="7"/>
  <c r="E155" i="7"/>
  <c r="E72" i="7"/>
  <c r="F29" i="7"/>
  <c r="E245" i="7"/>
  <c r="E162" i="7"/>
  <c r="E79" i="7"/>
  <c r="F51" i="7"/>
  <c r="E252" i="7"/>
  <c r="E169" i="7"/>
  <c r="E86" i="7"/>
  <c r="F43" i="7"/>
  <c r="E259" i="7"/>
  <c r="E176" i="7"/>
  <c r="E285" i="7"/>
  <c r="F99" i="7"/>
  <c r="G56" i="7"/>
  <c r="F272" i="7"/>
  <c r="F189" i="7"/>
  <c r="E164" i="7"/>
  <c r="E81" i="7"/>
  <c r="F38" i="7"/>
  <c r="E254" i="7"/>
  <c r="E171" i="7"/>
  <c r="E88" i="7"/>
  <c r="E5" i="7"/>
  <c r="E261" i="7"/>
  <c r="E178" i="7"/>
  <c r="E95" i="7"/>
  <c r="E12" i="7"/>
  <c r="E268" i="7"/>
  <c r="E185" i="7"/>
  <c r="E102" i="7"/>
  <c r="E19" i="7"/>
  <c r="E275" i="7"/>
  <c r="E192" i="7"/>
  <c r="E109" i="7"/>
  <c r="E26" i="7"/>
  <c r="E282" i="7"/>
  <c r="E199" i="7"/>
  <c r="E244" i="7"/>
  <c r="E161" i="7"/>
  <c r="E78" i="7"/>
  <c r="F35" i="7"/>
  <c r="E251" i="7"/>
  <c r="E168" i="7"/>
  <c r="E85" i="7"/>
  <c r="F42" i="7"/>
  <c r="E258" i="7"/>
  <c r="E175" i="7"/>
  <c r="E92" i="7"/>
  <c r="E9" i="7"/>
  <c r="E265" i="7"/>
  <c r="E182" i="7"/>
  <c r="E99" i="7"/>
  <c r="E16" i="7"/>
  <c r="E272" i="7"/>
  <c r="E189" i="7"/>
  <c r="E106" i="7"/>
  <c r="E23" i="7"/>
  <c r="E279" i="7"/>
  <c r="E196" i="7"/>
  <c r="E113" i="7"/>
  <c r="E30" i="7"/>
  <c r="E286" i="7"/>
  <c r="E203" i="7"/>
  <c r="E120" i="7"/>
  <c r="E37" i="7"/>
  <c r="E293" i="7"/>
  <c r="E210" i="7"/>
  <c r="E127" i="7"/>
  <c r="E44" i="7"/>
  <c r="E300" i="7"/>
  <c r="E217" i="7"/>
  <c r="E134" i="7"/>
  <c r="E51" i="7"/>
  <c r="F8" i="7"/>
  <c r="E224" i="7"/>
  <c r="E141" i="7"/>
  <c r="E58" i="7"/>
  <c r="F15" i="7"/>
  <c r="E228" i="7"/>
  <c r="E145" i="7"/>
  <c r="E62" i="7"/>
  <c r="F19" i="7"/>
  <c r="E235" i="7"/>
  <c r="E152" i="7"/>
  <c r="E69" i="7"/>
  <c r="F26" i="7"/>
  <c r="E242" i="7"/>
  <c r="E159" i="7"/>
  <c r="E76" i="7"/>
  <c r="F33" i="7"/>
  <c r="E249" i="7"/>
  <c r="E166" i="7"/>
  <c r="E83" i="7"/>
  <c r="F55" i="7"/>
  <c r="E256" i="7"/>
  <c r="E173" i="7"/>
  <c r="E90" i="7"/>
  <c r="E7" i="7"/>
  <c r="E52" i="7"/>
  <c r="F9" i="7"/>
  <c r="E225" i="7"/>
  <c r="E142" i="7"/>
  <c r="E59" i="7"/>
  <c r="F16" i="7"/>
  <c r="E232" i="7"/>
  <c r="E149" i="7"/>
  <c r="E66" i="7"/>
  <c r="F23" i="7"/>
  <c r="E239" i="7"/>
  <c r="E156" i="7"/>
  <c r="E73" i="7"/>
  <c r="F30" i="7"/>
  <c r="E246" i="7"/>
  <c r="E163" i="7"/>
  <c r="E80" i="7"/>
  <c r="F37" i="7"/>
  <c r="E253" i="7"/>
  <c r="E170" i="7"/>
  <c r="E87" i="7"/>
  <c r="E4" i="7"/>
  <c r="E260" i="7"/>
  <c r="E177" i="7"/>
  <c r="E94" i="7"/>
  <c r="E11" i="7"/>
  <c r="E267" i="7"/>
  <c r="E184" i="7"/>
  <c r="E101" i="7"/>
  <c r="E18" i="7"/>
  <c r="E274" i="7"/>
  <c r="E191" i="7"/>
  <c r="E108" i="7"/>
  <c r="E25" i="7"/>
  <c r="E281" i="7"/>
  <c r="E198" i="7"/>
  <c r="E115" i="7"/>
  <c r="E32" i="7"/>
  <c r="E39" i="7"/>
  <c r="E276" i="7"/>
  <c r="E110" i="7"/>
  <c r="E283" i="7"/>
  <c r="E117" i="7"/>
  <c r="E290" i="7"/>
  <c r="E124" i="7"/>
  <c r="E297" i="7"/>
  <c r="E131" i="7"/>
  <c r="F5" i="7"/>
  <c r="F227" i="7"/>
  <c r="F61" i="7"/>
  <c r="F106" i="7"/>
  <c r="G87" i="7"/>
  <c r="F279" i="7"/>
  <c r="F196" i="7"/>
  <c r="F113" i="7"/>
  <c r="G70" i="7"/>
  <c r="F286" i="7"/>
  <c r="F187" i="7"/>
  <c r="F104" i="7"/>
  <c r="G61" i="7"/>
  <c r="F277" i="7"/>
  <c r="F194" i="7"/>
  <c r="F127" i="7"/>
  <c r="F44" i="7"/>
  <c r="F300" i="7"/>
  <c r="F217" i="7"/>
  <c r="E93" i="7"/>
  <c r="F12" i="7"/>
  <c r="G8" i="7"/>
  <c r="F224" i="7"/>
  <c r="F141" i="7"/>
  <c r="F58" i="7"/>
  <c r="G15" i="7"/>
  <c r="F231" i="7"/>
  <c r="F148" i="7"/>
  <c r="F65" i="7"/>
  <c r="G22" i="7"/>
  <c r="F238" i="7"/>
  <c r="F139" i="7"/>
  <c r="F56" i="7"/>
  <c r="G13" i="7"/>
  <c r="F229" i="7"/>
  <c r="F146" i="7"/>
  <c r="F79" i="7"/>
  <c r="G36" i="7"/>
  <c r="F252" i="7"/>
  <c r="F169" i="7"/>
  <c r="F86" i="7"/>
  <c r="E247" i="7"/>
  <c r="F259" i="7"/>
  <c r="F176" i="7"/>
  <c r="F93" i="7"/>
  <c r="G50" i="7"/>
  <c r="F266" i="7"/>
  <c r="F183" i="7"/>
  <c r="F100" i="7"/>
  <c r="G57" i="7"/>
  <c r="F273" i="7"/>
  <c r="F190" i="7"/>
  <c r="F91" i="7"/>
  <c r="G48" i="7"/>
  <c r="F264" i="7"/>
  <c r="F181" i="7"/>
  <c r="F98" i="7"/>
  <c r="G79" i="7"/>
  <c r="F287" i="7"/>
  <c r="F204" i="7"/>
  <c r="F121" i="7"/>
  <c r="E221" i="7"/>
  <c r="F83" i="7"/>
  <c r="G40" i="7"/>
  <c r="F256" i="7"/>
  <c r="F173" i="7"/>
  <c r="F90" i="7"/>
  <c r="G47" i="7"/>
  <c r="F263" i="7"/>
  <c r="F180" i="7"/>
  <c r="F97" i="7"/>
  <c r="G54" i="7"/>
  <c r="F270" i="7"/>
  <c r="F171" i="7"/>
  <c r="F88" i="7"/>
  <c r="G45" i="7"/>
  <c r="E288" i="7"/>
  <c r="E231" i="7"/>
  <c r="E129" i="7"/>
  <c r="E136" i="7"/>
  <c r="F10" i="7"/>
  <c r="E143" i="7"/>
  <c r="F17" i="7"/>
  <c r="E150" i="7"/>
  <c r="F24" i="7"/>
  <c r="E202" i="7"/>
  <c r="F80" i="7"/>
  <c r="F253" i="7"/>
  <c r="F170" i="7"/>
  <c r="F87" i="7"/>
  <c r="G44" i="7"/>
  <c r="F260" i="7"/>
  <c r="F177" i="7"/>
  <c r="F94" i="7"/>
  <c r="G63" i="7"/>
  <c r="F251" i="7"/>
  <c r="F168" i="7"/>
  <c r="F85" i="7"/>
  <c r="G42" i="7"/>
  <c r="F258" i="7"/>
  <c r="F191" i="7"/>
  <c r="F108" i="7"/>
  <c r="G65" i="7"/>
  <c r="F281" i="7"/>
  <c r="E10" i="7"/>
  <c r="F115" i="7"/>
  <c r="G72" i="7"/>
  <c r="F288" i="7"/>
  <c r="F205" i="7"/>
  <c r="F122" i="7"/>
  <c r="G103" i="7"/>
  <c r="F295" i="7"/>
  <c r="F212" i="7"/>
  <c r="F129" i="7"/>
  <c r="F46" i="7"/>
  <c r="F203" i="7"/>
  <c r="F120" i="7"/>
  <c r="G77" i="7"/>
  <c r="F293" i="7"/>
  <c r="F210" i="7"/>
  <c r="F143" i="7"/>
  <c r="F60" i="7"/>
  <c r="G17" i="7"/>
  <c r="F233" i="7"/>
  <c r="E157" i="7"/>
  <c r="F67" i="7"/>
  <c r="G24" i="7"/>
  <c r="F240" i="7"/>
  <c r="F157" i="7"/>
  <c r="F74" i="7"/>
  <c r="G31" i="7"/>
  <c r="F247" i="7"/>
  <c r="F164" i="7"/>
  <c r="F81" i="7"/>
  <c r="G38" i="7"/>
  <c r="F254" i="7"/>
  <c r="F155" i="7"/>
  <c r="F72" i="7"/>
  <c r="G29" i="7"/>
  <c r="F245" i="7"/>
  <c r="F162" i="7"/>
  <c r="F95" i="7"/>
  <c r="G52" i="7"/>
  <c r="F268" i="7"/>
  <c r="F185" i="7"/>
  <c r="E138" i="7"/>
  <c r="F147" i="7"/>
  <c r="F64" i="7"/>
  <c r="G21" i="7"/>
  <c r="F237" i="7"/>
  <c r="F154" i="7"/>
  <c r="F71" i="7"/>
  <c r="G28" i="7"/>
  <c r="F244" i="7"/>
  <c r="F161" i="7"/>
  <c r="F78" i="7"/>
  <c r="G35" i="7"/>
  <c r="F235" i="7"/>
  <c r="F152" i="7"/>
  <c r="E205" i="7"/>
  <c r="E20" i="7"/>
  <c r="E193" i="7"/>
  <c r="E27" i="7"/>
  <c r="E200" i="7"/>
  <c r="E34" i="7"/>
  <c r="E207" i="7"/>
  <c r="E41" i="7"/>
  <c r="E214" i="7"/>
  <c r="E48" i="7"/>
  <c r="E119" i="7"/>
  <c r="F144" i="7"/>
  <c r="G18" i="7"/>
  <c r="F234" i="7"/>
  <c r="F151" i="7"/>
  <c r="F68" i="7"/>
  <c r="G25" i="7"/>
  <c r="F241" i="7"/>
  <c r="F158" i="7"/>
  <c r="F59" i="7"/>
  <c r="G16" i="7"/>
  <c r="F232" i="7"/>
  <c r="F149" i="7"/>
  <c r="F66" i="7"/>
  <c r="G23" i="7"/>
  <c r="F255" i="7"/>
  <c r="F172" i="7"/>
  <c r="F89" i="7"/>
  <c r="G46" i="7"/>
  <c r="E266" i="7"/>
  <c r="F179" i="7"/>
  <c r="F96" i="7"/>
  <c r="G53" i="7"/>
  <c r="F269" i="7"/>
  <c r="F186" i="7"/>
  <c r="F103" i="7"/>
  <c r="G60" i="7"/>
  <c r="F276" i="7"/>
  <c r="F193" i="7"/>
  <c r="F110" i="7"/>
  <c r="G91" i="7"/>
  <c r="F267" i="7"/>
  <c r="F184" i="7"/>
  <c r="F101" i="7"/>
  <c r="G58" i="7"/>
  <c r="F274" i="7"/>
  <c r="F207" i="7"/>
  <c r="F124" i="7"/>
  <c r="F32" i="7"/>
  <c r="F297" i="7"/>
  <c r="E74" i="7"/>
  <c r="F131" i="7"/>
  <c r="F48" i="7"/>
  <c r="G5" i="7"/>
  <c r="F221" i="7"/>
  <c r="F138" i="7"/>
  <c r="F40" i="7"/>
  <c r="G12" i="7"/>
  <c r="F228" i="7"/>
  <c r="F145" i="7"/>
  <c r="F62" i="7"/>
  <c r="G19" i="7"/>
  <c r="F219" i="7"/>
  <c r="F136" i="7"/>
  <c r="F53" i="7"/>
  <c r="G10" i="7"/>
  <c r="F226" i="7"/>
  <c r="F159" i="7"/>
  <c r="F76" i="7"/>
  <c r="G33" i="7"/>
  <c r="F249" i="7"/>
  <c r="E55" i="7"/>
  <c r="E122" i="7"/>
  <c r="E212" i="7"/>
  <c r="E46" i="7"/>
  <c r="E219" i="7"/>
  <c r="E53" i="7"/>
  <c r="E226" i="7"/>
  <c r="E60" i="7"/>
  <c r="E233" i="7"/>
  <c r="E67" i="7"/>
  <c r="E240" i="7"/>
  <c r="F163" i="7"/>
  <c r="G37" i="7"/>
  <c r="F36" i="7"/>
  <c r="F298" i="7"/>
  <c r="F215" i="7"/>
  <c r="F132" i="7"/>
  <c r="F49" i="7"/>
  <c r="G6" i="7"/>
  <c r="F222" i="7"/>
  <c r="F123" i="7"/>
  <c r="F28" i="7"/>
  <c r="F296" i="7"/>
  <c r="F213" i="7"/>
  <c r="F130" i="7"/>
  <c r="F63" i="7"/>
  <c r="G20" i="7"/>
  <c r="F236" i="7"/>
  <c r="F153" i="7"/>
  <c r="F70" i="7"/>
  <c r="E183" i="7"/>
  <c r="F243" i="7"/>
  <c r="F160" i="7"/>
  <c r="F77" i="7"/>
  <c r="G34" i="7"/>
  <c r="F250" i="7"/>
  <c r="F167" i="7"/>
  <c r="F84" i="7"/>
  <c r="G41" i="7"/>
  <c r="F257" i="7"/>
  <c r="F174" i="7"/>
  <c r="F75" i="7"/>
  <c r="G32" i="7"/>
  <c r="F248" i="7"/>
  <c r="F165" i="7"/>
  <c r="F82" i="7"/>
  <c r="G39" i="7"/>
  <c r="F271" i="7"/>
  <c r="F188" i="7"/>
  <c r="F105" i="7"/>
  <c r="G62" i="7"/>
  <c r="F31" i="7"/>
  <c r="F195" i="7"/>
  <c r="F112" i="7"/>
  <c r="G69" i="7"/>
  <c r="G76" i="7"/>
  <c r="G107" i="7"/>
  <c r="G74" i="7"/>
  <c r="F57" i="7"/>
  <c r="F275" i="7"/>
  <c r="F109" i="7"/>
  <c r="F282" i="7"/>
  <c r="F116" i="7"/>
  <c r="F289" i="7"/>
  <c r="F107" i="7"/>
  <c r="F280" i="7"/>
  <c r="F261" i="7"/>
  <c r="F178" i="7"/>
  <c r="F111" i="7"/>
  <c r="F220" i="7"/>
  <c r="F198" i="7"/>
  <c r="G227" i="7"/>
  <c r="G140" i="7"/>
  <c r="G226" i="7"/>
  <c r="G135" i="7"/>
  <c r="G217" i="7"/>
  <c r="G134" i="7"/>
  <c r="G299" i="7"/>
  <c r="G212" i="7"/>
  <c r="G125" i="7"/>
  <c r="G298" i="7"/>
  <c r="G223" i="7"/>
  <c r="G136" i="7"/>
  <c r="G68" i="7"/>
  <c r="F150" i="7"/>
  <c r="G179" i="7"/>
  <c r="G92" i="7"/>
  <c r="G261" i="7"/>
  <c r="G178" i="7"/>
  <c r="G256" i="7"/>
  <c r="G169" i="7"/>
  <c r="G86" i="7"/>
  <c r="G251" i="7"/>
  <c r="G164" i="7"/>
  <c r="G71" i="7"/>
  <c r="G250" i="7"/>
  <c r="G175" i="7"/>
  <c r="G88" i="7"/>
  <c r="G257" i="7"/>
  <c r="F92" i="7"/>
  <c r="F166" i="7"/>
  <c r="G195" i="7"/>
  <c r="G108" i="7"/>
  <c r="G277" i="7"/>
  <c r="G194" i="7"/>
  <c r="G43" i="7"/>
  <c r="G272" i="7"/>
  <c r="G185" i="7"/>
  <c r="G102" i="7"/>
  <c r="G267" i="7"/>
  <c r="G180" i="7"/>
  <c r="G93" i="7"/>
  <c r="G266" i="7"/>
  <c r="G191" i="7"/>
  <c r="G104" i="7"/>
  <c r="G273" i="7"/>
  <c r="F118" i="7"/>
  <c r="G147" i="7"/>
  <c r="G229" i="7"/>
  <c r="G146" i="7"/>
  <c r="G224" i="7"/>
  <c r="F285" i="7"/>
  <c r="F292" i="7"/>
  <c r="F283" i="7"/>
  <c r="F290" i="7"/>
  <c r="G14" i="7"/>
  <c r="F128" i="7"/>
  <c r="F301" i="7"/>
  <c r="F135" i="7"/>
  <c r="G9" i="7"/>
  <c r="F142" i="7"/>
  <c r="F299" i="7"/>
  <c r="F69" i="7"/>
  <c r="G26" i="7"/>
  <c r="F242" i="7"/>
  <c r="F175" i="7"/>
  <c r="F137" i="7"/>
  <c r="F262" i="7"/>
  <c r="G291" i="7"/>
  <c r="G204" i="7"/>
  <c r="G117" i="7"/>
  <c r="G290" i="7"/>
  <c r="G199" i="7"/>
  <c r="G112" i="7"/>
  <c r="G281" i="7"/>
  <c r="G198" i="7"/>
  <c r="G83" i="7"/>
  <c r="G276" i="7"/>
  <c r="G189" i="7"/>
  <c r="G106" i="7"/>
  <c r="G287" i="7"/>
  <c r="G200" i="7"/>
  <c r="G113" i="7"/>
  <c r="F284" i="7"/>
  <c r="F214" i="7"/>
  <c r="G243" i="7"/>
  <c r="G156" i="7"/>
  <c r="G242" i="7"/>
  <c r="G151" i="7"/>
  <c r="G233" i="7"/>
  <c r="G150" i="7"/>
  <c r="G228" i="7"/>
  <c r="G141" i="7"/>
  <c r="G239" i="7"/>
  <c r="G152" i="7"/>
  <c r="G49" i="7"/>
  <c r="F230" i="7"/>
  <c r="G259" i="7"/>
  <c r="G172" i="7"/>
  <c r="G85" i="7"/>
  <c r="G258" i="7"/>
  <c r="G167" i="7"/>
  <c r="G80" i="7"/>
  <c r="G249" i="7"/>
  <c r="G166" i="7"/>
  <c r="G244" i="7"/>
  <c r="G157" i="7"/>
  <c r="G59" i="7"/>
  <c r="G255" i="7"/>
  <c r="G168" i="7"/>
  <c r="G81" i="7"/>
  <c r="F156" i="7"/>
  <c r="F182" i="7"/>
  <c r="G211" i="7"/>
  <c r="G124" i="7"/>
  <c r="G293" i="7"/>
  <c r="G210" i="7"/>
  <c r="G115" i="7"/>
  <c r="G288" i="7"/>
  <c r="F202" i="7"/>
  <c r="F209" i="7"/>
  <c r="F200" i="7"/>
  <c r="F223" i="7"/>
  <c r="E263" i="7"/>
  <c r="F192" i="7"/>
  <c r="G66" i="7"/>
  <c r="F199" i="7"/>
  <c r="G73" i="7"/>
  <c r="F206" i="7"/>
  <c r="G64" i="7"/>
  <c r="F133" i="7"/>
  <c r="F50" i="7"/>
  <c r="G7" i="7"/>
  <c r="F239" i="7"/>
  <c r="G78" i="7"/>
  <c r="G27" i="7"/>
  <c r="G268" i="7"/>
  <c r="G181" i="7"/>
  <c r="G98" i="7"/>
  <c r="G263" i="7"/>
  <c r="G176" i="7"/>
  <c r="G89" i="7"/>
  <c r="G262" i="7"/>
  <c r="G171" i="7"/>
  <c r="G84" i="7"/>
  <c r="G253" i="7"/>
  <c r="G170" i="7"/>
  <c r="G264" i="7"/>
  <c r="G177" i="7"/>
  <c r="G94" i="7"/>
  <c r="F201" i="7"/>
  <c r="F278" i="7"/>
  <c r="G220" i="7"/>
  <c r="G133" i="7"/>
  <c r="G215" i="7"/>
  <c r="G128" i="7"/>
  <c r="G297" i="7"/>
  <c r="G214" i="7"/>
  <c r="G119" i="7"/>
  <c r="G292" i="7"/>
  <c r="G205" i="7"/>
  <c r="G122" i="7"/>
  <c r="G216" i="7"/>
  <c r="G129" i="7"/>
  <c r="F265" i="7"/>
  <c r="F294" i="7"/>
  <c r="G236" i="7"/>
  <c r="G149" i="7"/>
  <c r="G231" i="7"/>
  <c r="G144" i="7"/>
  <c r="G230" i="7"/>
  <c r="G139" i="7"/>
  <c r="G221" i="7"/>
  <c r="G138" i="7"/>
  <c r="G232" i="7"/>
  <c r="G145" i="7"/>
  <c r="F73" i="7"/>
  <c r="F246" i="7"/>
  <c r="G275" i="7"/>
  <c r="G188" i="7"/>
  <c r="G101" i="7"/>
  <c r="F119" i="7"/>
  <c r="F126" i="7"/>
  <c r="F117" i="7"/>
  <c r="F140" i="7"/>
  <c r="F211" i="7"/>
  <c r="F45" i="7"/>
  <c r="F218" i="7"/>
  <c r="F52" i="7"/>
  <c r="F225" i="7"/>
  <c r="G123" i="7"/>
  <c r="F216" i="7"/>
  <c r="F197" i="7"/>
  <c r="F114" i="7"/>
  <c r="G95" i="7"/>
  <c r="G4" i="7"/>
  <c r="F134" i="7"/>
  <c r="G163" i="7"/>
  <c r="G67" i="7"/>
  <c r="G245" i="7"/>
  <c r="G162" i="7"/>
  <c r="G240" i="7"/>
  <c r="G153" i="7"/>
  <c r="G235" i="7"/>
  <c r="G148" i="7"/>
  <c r="G234" i="7"/>
  <c r="G159" i="7"/>
  <c r="G51" i="7"/>
  <c r="G241" i="7"/>
  <c r="G158" i="7"/>
  <c r="F54" i="7"/>
  <c r="G111" i="7"/>
  <c r="G284" i="7"/>
  <c r="G197" i="7"/>
  <c r="G114" i="7"/>
  <c r="G279" i="7"/>
  <c r="G192" i="7"/>
  <c r="G105" i="7"/>
  <c r="G278" i="7"/>
  <c r="G187" i="7"/>
  <c r="G100" i="7"/>
  <c r="G269" i="7"/>
  <c r="G186" i="7"/>
  <c r="G99" i="7"/>
  <c r="G280" i="7"/>
  <c r="G193" i="7"/>
  <c r="G110" i="7"/>
  <c r="F102" i="7"/>
  <c r="G131" i="7"/>
  <c r="G300" i="7"/>
  <c r="G213" i="7"/>
  <c r="G130" i="7"/>
  <c r="G295" i="7"/>
  <c r="G208" i="7"/>
  <c r="G121" i="7"/>
  <c r="G294" i="7"/>
  <c r="G285" i="7"/>
  <c r="G296" i="7"/>
  <c r="G82" i="7"/>
  <c r="G247" i="7"/>
  <c r="G55" i="7"/>
  <c r="G246" i="7"/>
  <c r="G155" i="7"/>
  <c r="G237" i="7"/>
  <c r="G154" i="7"/>
  <c r="G75" i="7"/>
  <c r="G126" i="7"/>
  <c r="G142" i="7"/>
  <c r="G203" i="7"/>
  <c r="G202" i="7"/>
  <c r="G209" i="7"/>
  <c r="G252" i="7"/>
  <c r="G274" i="7"/>
  <c r="G96" i="7"/>
  <c r="G137" i="7"/>
  <c r="G219" i="7"/>
  <c r="G132" i="7"/>
  <c r="G301" i="7"/>
  <c r="G218" i="7"/>
  <c r="G143" i="7"/>
  <c r="G174" i="7"/>
  <c r="G120" i="7"/>
  <c r="G190" i="7"/>
  <c r="G184" i="7"/>
  <c r="G206" i="7"/>
  <c r="G248" i="7"/>
  <c r="G222" i="7"/>
  <c r="G116" i="7"/>
  <c r="G127" i="7"/>
  <c r="G30" i="7"/>
  <c r="G165" i="7"/>
  <c r="G160" i="7"/>
  <c r="G201" i="7"/>
  <c r="G118" i="7"/>
  <c r="G283" i="7"/>
  <c r="G196" i="7"/>
  <c r="G109" i="7"/>
  <c r="G282" i="7"/>
  <c r="G207" i="7"/>
  <c r="G238" i="7"/>
  <c r="G254" i="7"/>
  <c r="G97" i="7"/>
  <c r="G270" i="7"/>
  <c r="G161" i="7"/>
  <c r="G286" i="7"/>
  <c r="G11" i="7"/>
  <c r="G183" i="7"/>
  <c r="G265" i="7"/>
  <c r="G182" i="7"/>
  <c r="G260" i="7"/>
  <c r="G173" i="7"/>
  <c r="G90" i="7"/>
  <c r="G271" i="7"/>
  <c r="G225" i="7"/>
  <c r="G289" i="7"/>
  <c r="C68" i="7"/>
  <c r="W68" i="7" s="1"/>
  <c r="B26" i="7"/>
  <c r="C241" i="7"/>
  <c r="W241" i="7" s="1"/>
  <c r="C158" i="7"/>
  <c r="W158" i="7" s="1"/>
  <c r="C75" i="7"/>
  <c r="W75" i="7" s="1"/>
  <c r="B33" i="7"/>
  <c r="B292" i="7"/>
  <c r="B289" i="7"/>
  <c r="B286" i="7"/>
  <c r="B287" i="7"/>
  <c r="C24" i="7"/>
  <c r="W24" i="7" s="1"/>
  <c r="C280" i="7"/>
  <c r="W280" i="7" s="1"/>
  <c r="C197" i="7"/>
  <c r="W197" i="7" s="1"/>
  <c r="C20" i="7"/>
  <c r="W20" i="7" s="1"/>
  <c r="C276" i="7"/>
  <c r="W276" i="7" s="1"/>
  <c r="C193" i="7"/>
  <c r="W193" i="7" s="1"/>
  <c r="C110" i="7"/>
  <c r="W110" i="7" s="1"/>
  <c r="C27" i="7"/>
  <c r="W27" i="7" s="1"/>
  <c r="C283" i="7"/>
  <c r="W283" i="7" s="1"/>
  <c r="B244" i="7"/>
  <c r="B241" i="7"/>
  <c r="B238" i="7"/>
  <c r="B239" i="7"/>
  <c r="C232" i="7"/>
  <c r="W232" i="7" s="1"/>
  <c r="C149" i="7"/>
  <c r="W149" i="7" s="1"/>
  <c r="C36" i="7"/>
  <c r="W36" i="7" s="1"/>
  <c r="C292" i="7"/>
  <c r="W292" i="7" s="1"/>
  <c r="C209" i="7"/>
  <c r="W209" i="7" s="1"/>
  <c r="C126" i="7"/>
  <c r="W126" i="7" s="1"/>
  <c r="C43" i="7"/>
  <c r="W43" i="7" s="1"/>
  <c r="C299" i="7"/>
  <c r="W299" i="7" s="1"/>
  <c r="B260" i="7"/>
  <c r="B257" i="7"/>
  <c r="B254" i="7"/>
  <c r="B255" i="7"/>
  <c r="C132" i="7"/>
  <c r="W132" i="7" s="1"/>
  <c r="C49" i="7"/>
  <c r="W49" i="7" s="1"/>
  <c r="B7" i="7"/>
  <c r="C222" i="7"/>
  <c r="W222" i="7" s="1"/>
  <c r="C139" i="7"/>
  <c r="W139" i="7" s="1"/>
  <c r="B100" i="7"/>
  <c r="B97" i="7"/>
  <c r="B94" i="7"/>
  <c r="B95" i="7"/>
  <c r="C88" i="7"/>
  <c r="W88" i="7" s="1"/>
  <c r="C5" i="7"/>
  <c r="W5" i="7" s="1"/>
  <c r="C261" i="7"/>
  <c r="W261" i="7" s="1"/>
  <c r="C84" i="7"/>
  <c r="W84" i="7" s="1"/>
  <c r="B42" i="7"/>
  <c r="C257" i="7"/>
  <c r="W257" i="7" s="1"/>
  <c r="C174" i="7"/>
  <c r="W174" i="7" s="1"/>
  <c r="C91" i="7"/>
  <c r="W91" i="7" s="1"/>
  <c r="B52" i="7"/>
  <c r="B49" i="7"/>
  <c r="B46" i="7"/>
  <c r="B47" i="7"/>
  <c r="C40" i="7"/>
  <c r="W40" i="7" s="1"/>
  <c r="C296" i="7"/>
  <c r="W296" i="7" s="1"/>
  <c r="C213" i="7"/>
  <c r="W213" i="7" s="1"/>
  <c r="C100" i="7"/>
  <c r="W100" i="7" s="1"/>
  <c r="C17" i="7"/>
  <c r="W17" i="7" s="1"/>
  <c r="C273" i="7"/>
  <c r="W273" i="7" s="1"/>
  <c r="C190" i="7"/>
  <c r="W190" i="7" s="1"/>
  <c r="C107" i="7"/>
  <c r="W107" i="7" s="1"/>
  <c r="B68" i="7"/>
  <c r="B65" i="7"/>
  <c r="B62" i="7"/>
  <c r="B63" i="7"/>
  <c r="C56" i="7"/>
  <c r="W56" i="7" s="1"/>
  <c r="C196" i="7"/>
  <c r="W196" i="7" s="1"/>
  <c r="C113" i="7"/>
  <c r="W113" i="7" s="1"/>
  <c r="C30" i="7"/>
  <c r="W30" i="7" s="1"/>
  <c r="C286" i="7"/>
  <c r="W286" i="7" s="1"/>
  <c r="C203" i="7"/>
  <c r="W203" i="7" s="1"/>
  <c r="B164" i="7"/>
  <c r="B161" i="7"/>
  <c r="B158" i="7"/>
  <c r="B159" i="7"/>
  <c r="C152" i="7"/>
  <c r="W152" i="7" s="1"/>
  <c r="C69" i="7"/>
  <c r="W69" i="7" s="1"/>
  <c r="B27" i="7"/>
  <c r="C148" i="7"/>
  <c r="W148" i="7" s="1"/>
  <c r="C65" i="7"/>
  <c r="W65" i="7" s="1"/>
  <c r="B23" i="7"/>
  <c r="C238" i="7"/>
  <c r="W238" i="7" s="1"/>
  <c r="C155" i="7"/>
  <c r="W155" i="7" s="1"/>
  <c r="B116" i="7"/>
  <c r="B113" i="7"/>
  <c r="B110" i="7"/>
  <c r="B111" i="7"/>
  <c r="C104" i="7"/>
  <c r="W104" i="7" s="1"/>
  <c r="C21" i="7"/>
  <c r="W21" i="7" s="1"/>
  <c r="C277" i="7"/>
  <c r="W277" i="7" s="1"/>
  <c r="C164" i="7"/>
  <c r="W164" i="7" s="1"/>
  <c r="C81" i="7"/>
  <c r="W81" i="7" s="1"/>
  <c r="B39" i="7"/>
  <c r="C254" i="7"/>
  <c r="W254" i="7" s="1"/>
  <c r="C171" i="7"/>
  <c r="W171" i="7" s="1"/>
  <c r="B132" i="7"/>
  <c r="B129" i="7"/>
  <c r="B126" i="7"/>
  <c r="B127" i="7"/>
  <c r="C120" i="7"/>
  <c r="W120" i="7" s="1"/>
  <c r="Q3" i="7"/>
  <c r="R3" i="7" s="1"/>
  <c r="C4" i="7"/>
  <c r="W4" i="7" s="1"/>
  <c r="C260" i="7"/>
  <c r="W260" i="7" s="1"/>
  <c r="C177" i="7"/>
  <c r="W177" i="7" s="1"/>
  <c r="C94" i="7"/>
  <c r="W94" i="7" s="1"/>
  <c r="C11" i="7"/>
  <c r="W11" i="7" s="1"/>
  <c r="C267" i="7"/>
  <c r="W267" i="7" s="1"/>
  <c r="B228" i="7"/>
  <c r="B225" i="7"/>
  <c r="B222" i="7"/>
  <c r="B223" i="7"/>
  <c r="C216" i="7"/>
  <c r="W216" i="7" s="1"/>
  <c r="C133" i="7"/>
  <c r="W133" i="7" s="1"/>
  <c r="C50" i="7"/>
  <c r="W50" i="7" s="1"/>
  <c r="C212" i="7"/>
  <c r="W212" i="7" s="1"/>
  <c r="C129" i="7"/>
  <c r="W129" i="7" s="1"/>
  <c r="C46" i="7"/>
  <c r="W46" i="7" s="1"/>
  <c r="B4" i="7"/>
  <c r="C219" i="7"/>
  <c r="W219" i="7" s="1"/>
  <c r="B180" i="7"/>
  <c r="B177" i="7"/>
  <c r="B174" i="7"/>
  <c r="B175" i="7"/>
  <c r="C168" i="7"/>
  <c r="W168" i="7" s="1"/>
  <c r="C85" i="7"/>
  <c r="W85" i="7" s="1"/>
  <c r="B43" i="7"/>
  <c r="C228" i="7"/>
  <c r="W228" i="7" s="1"/>
  <c r="C145" i="7"/>
  <c r="W145" i="7" s="1"/>
  <c r="C62" i="7"/>
  <c r="W62" i="7" s="1"/>
  <c r="B20" i="7"/>
  <c r="C235" i="7"/>
  <c r="W235" i="7" s="1"/>
  <c r="B196" i="7"/>
  <c r="B193" i="7"/>
  <c r="B190" i="7"/>
  <c r="B191" i="7"/>
  <c r="C184" i="7"/>
  <c r="W184" i="7" s="1"/>
  <c r="B203" i="7"/>
  <c r="C247" i="7"/>
  <c r="W247" i="7" s="1"/>
  <c r="C240" i="7"/>
  <c r="W240" i="7" s="1"/>
  <c r="B75" i="7"/>
  <c r="B74" i="7"/>
  <c r="B77" i="7"/>
  <c r="B80" i="7"/>
  <c r="C119" i="7"/>
  <c r="W119" i="7" s="1"/>
  <c r="C202" i="7"/>
  <c r="W202" i="7" s="1"/>
  <c r="C285" i="7"/>
  <c r="W285" i="7" s="1"/>
  <c r="C29" i="7"/>
  <c r="W29" i="7" s="1"/>
  <c r="C112" i="7"/>
  <c r="W112" i="7" s="1"/>
  <c r="B103" i="7"/>
  <c r="B102" i="7"/>
  <c r="B105" i="7"/>
  <c r="B108" i="7"/>
  <c r="C147" i="7"/>
  <c r="W147" i="7" s="1"/>
  <c r="C230" i="7"/>
  <c r="W230" i="7" s="1"/>
  <c r="B15" i="7"/>
  <c r="C57" i="7"/>
  <c r="W57" i="7" s="1"/>
  <c r="C140" i="7"/>
  <c r="W140" i="7" s="1"/>
  <c r="B147" i="7"/>
  <c r="B146" i="7"/>
  <c r="B149" i="7"/>
  <c r="B152" i="7"/>
  <c r="C191" i="7"/>
  <c r="W191" i="7" s="1"/>
  <c r="C274" i="7"/>
  <c r="W274" i="7" s="1"/>
  <c r="B11" i="7"/>
  <c r="C72" i="7"/>
  <c r="W72" i="7" s="1"/>
  <c r="B187" i="7"/>
  <c r="B186" i="7"/>
  <c r="B189" i="7"/>
  <c r="B192" i="7"/>
  <c r="C231" i="7"/>
  <c r="W231" i="7" s="1"/>
  <c r="B16" i="7"/>
  <c r="C58" i="7"/>
  <c r="W58" i="7" s="1"/>
  <c r="C141" i="7"/>
  <c r="W141" i="7" s="1"/>
  <c r="C224" i="7"/>
  <c r="W224" i="7" s="1"/>
  <c r="B215" i="7"/>
  <c r="B214" i="7"/>
  <c r="B217" i="7"/>
  <c r="B220" i="7"/>
  <c r="C259" i="7"/>
  <c r="W259" i="7" s="1"/>
  <c r="B44" i="7"/>
  <c r="C86" i="7"/>
  <c r="W86" i="7" s="1"/>
  <c r="C169" i="7"/>
  <c r="W169" i="7" s="1"/>
  <c r="C252" i="7"/>
  <c r="W252" i="7" s="1"/>
  <c r="B259" i="7"/>
  <c r="B258" i="7"/>
  <c r="B261" i="7"/>
  <c r="B264" i="7"/>
  <c r="B5" i="7"/>
  <c r="C47" i="7"/>
  <c r="W47" i="7" s="1"/>
  <c r="C130" i="7"/>
  <c r="W130" i="7" s="1"/>
  <c r="C37" i="7"/>
  <c r="W37" i="7" s="1"/>
  <c r="B271" i="7"/>
  <c r="B107" i="7"/>
  <c r="B106" i="7"/>
  <c r="B109" i="7"/>
  <c r="B112" i="7"/>
  <c r="C151" i="7"/>
  <c r="W151" i="7" s="1"/>
  <c r="C234" i="7"/>
  <c r="W234" i="7" s="1"/>
  <c r="B19" i="7"/>
  <c r="C61" i="7"/>
  <c r="W61" i="7" s="1"/>
  <c r="C144" i="7"/>
  <c r="W144" i="7" s="1"/>
  <c r="B135" i="7"/>
  <c r="B134" i="7"/>
  <c r="B137" i="7"/>
  <c r="B140" i="7"/>
  <c r="C179" i="7"/>
  <c r="W179" i="7" s="1"/>
  <c r="C262" i="7"/>
  <c r="W262" i="7" s="1"/>
  <c r="C6" i="7"/>
  <c r="W6" i="7" s="1"/>
  <c r="C89" i="7"/>
  <c r="W89" i="7" s="1"/>
  <c r="C172" i="7"/>
  <c r="W172" i="7" s="1"/>
  <c r="B179" i="7"/>
  <c r="B178" i="7"/>
  <c r="B181" i="7"/>
  <c r="B184" i="7"/>
  <c r="C223" i="7"/>
  <c r="W223" i="7" s="1"/>
  <c r="B8" i="7"/>
  <c r="C34" i="7"/>
  <c r="W34" i="7" s="1"/>
  <c r="C200" i="7"/>
  <c r="W200" i="7" s="1"/>
  <c r="B91" i="7"/>
  <c r="B90" i="7"/>
  <c r="B93" i="7"/>
  <c r="B96" i="7"/>
  <c r="C135" i="7"/>
  <c r="W135" i="7" s="1"/>
  <c r="C218" i="7"/>
  <c r="W218" i="7" s="1"/>
  <c r="C301" i="7"/>
  <c r="W301" i="7" s="1"/>
  <c r="C45" i="7"/>
  <c r="W45" i="7" s="1"/>
  <c r="C128" i="7"/>
  <c r="W128" i="7" s="1"/>
  <c r="B119" i="7"/>
  <c r="B118" i="7"/>
  <c r="B121" i="7"/>
  <c r="B124" i="7"/>
  <c r="C163" i="7"/>
  <c r="W163" i="7" s="1"/>
  <c r="C246" i="7"/>
  <c r="W246" i="7" s="1"/>
  <c r="B31" i="7"/>
  <c r="C73" i="7"/>
  <c r="W73" i="7" s="1"/>
  <c r="C156" i="7"/>
  <c r="W156" i="7" s="1"/>
  <c r="B163" i="7"/>
  <c r="B162" i="7"/>
  <c r="B165" i="7"/>
  <c r="B168" i="7"/>
  <c r="C207" i="7"/>
  <c r="W207" i="7" s="1"/>
  <c r="C290" i="7"/>
  <c r="W290" i="7" s="1"/>
  <c r="C18" i="7"/>
  <c r="W18" i="7" s="1"/>
  <c r="C136" i="7"/>
  <c r="W136" i="7" s="1"/>
  <c r="B79" i="7"/>
  <c r="B78" i="7"/>
  <c r="B81" i="7"/>
  <c r="B84" i="7"/>
  <c r="C123" i="7"/>
  <c r="W123" i="7" s="1"/>
  <c r="C206" i="7"/>
  <c r="W206" i="7" s="1"/>
  <c r="C289" i="7"/>
  <c r="W289" i="7" s="1"/>
  <c r="C33" i="7"/>
  <c r="W33" i="7" s="1"/>
  <c r="C116" i="7"/>
  <c r="W116" i="7" s="1"/>
  <c r="B202" i="7"/>
  <c r="B32" i="7"/>
  <c r="B267" i="7"/>
  <c r="B266" i="7"/>
  <c r="B269" i="7"/>
  <c r="B272" i="7"/>
  <c r="B13" i="7"/>
  <c r="C55" i="7"/>
  <c r="W55" i="7" s="1"/>
  <c r="C138" i="7"/>
  <c r="W138" i="7" s="1"/>
  <c r="C221" i="7"/>
  <c r="W221" i="7" s="1"/>
  <c r="B6" i="7"/>
  <c r="C48" i="7"/>
  <c r="W48" i="7" s="1"/>
  <c r="B295" i="7"/>
  <c r="B294" i="7"/>
  <c r="B297" i="7"/>
  <c r="B300" i="7"/>
  <c r="B41" i="7"/>
  <c r="C83" i="7"/>
  <c r="W83" i="7" s="1"/>
  <c r="C166" i="7"/>
  <c r="W166" i="7" s="1"/>
  <c r="C249" i="7"/>
  <c r="W249" i="7" s="1"/>
  <c r="B34" i="7"/>
  <c r="C76" i="7"/>
  <c r="W76" i="7" s="1"/>
  <c r="B83" i="7"/>
  <c r="B82" i="7"/>
  <c r="B85" i="7"/>
  <c r="B88" i="7"/>
  <c r="C127" i="7"/>
  <c r="W127" i="7" s="1"/>
  <c r="C210" i="7"/>
  <c r="W210" i="7" s="1"/>
  <c r="C181" i="7"/>
  <c r="W181" i="7" s="1"/>
  <c r="C3" i="7"/>
  <c r="W3" i="7" s="1"/>
  <c r="B123" i="7"/>
  <c r="B122" i="7"/>
  <c r="B125" i="7"/>
  <c r="B128" i="7"/>
  <c r="C167" i="7"/>
  <c r="W167" i="7" s="1"/>
  <c r="C250" i="7"/>
  <c r="W250" i="7" s="1"/>
  <c r="B35" i="7"/>
  <c r="C77" i="7"/>
  <c r="W77" i="7" s="1"/>
  <c r="C160" i="7"/>
  <c r="W160" i="7" s="1"/>
  <c r="B151" i="7"/>
  <c r="B150" i="7"/>
  <c r="B153" i="7"/>
  <c r="B156" i="7"/>
  <c r="C195" i="7"/>
  <c r="W195" i="7" s="1"/>
  <c r="C278" i="7"/>
  <c r="W278" i="7" s="1"/>
  <c r="C22" i="7"/>
  <c r="W22" i="7" s="1"/>
  <c r="C105" i="7"/>
  <c r="W105" i="7" s="1"/>
  <c r="C188" i="7"/>
  <c r="W188" i="7" s="1"/>
  <c r="B195" i="7"/>
  <c r="B194" i="7"/>
  <c r="B197" i="7"/>
  <c r="B200" i="7"/>
  <c r="C239" i="7"/>
  <c r="W239" i="7" s="1"/>
  <c r="B24" i="7"/>
  <c r="C66" i="7"/>
  <c r="W66" i="7" s="1"/>
  <c r="C248" i="7"/>
  <c r="W248" i="7" s="1"/>
  <c r="B3" i="7"/>
  <c r="B299" i="7"/>
  <c r="B298" i="7"/>
  <c r="B301" i="7"/>
  <c r="B45" i="7"/>
  <c r="B48" i="7"/>
  <c r="C87" i="7"/>
  <c r="W87" i="7" s="1"/>
  <c r="C170" i="7"/>
  <c r="W170" i="7" s="1"/>
  <c r="C253" i="7"/>
  <c r="W253" i="7" s="1"/>
  <c r="B38" i="7"/>
  <c r="C80" i="7"/>
  <c r="W80" i="7" s="1"/>
  <c r="B71" i="7"/>
  <c r="B70" i="7"/>
  <c r="B73" i="7"/>
  <c r="B76" i="7"/>
  <c r="C115" i="7"/>
  <c r="W115" i="7" s="1"/>
  <c r="C198" i="7"/>
  <c r="W198" i="7" s="1"/>
  <c r="C281" i="7"/>
  <c r="W281" i="7" s="1"/>
  <c r="C25" i="7"/>
  <c r="W25" i="7" s="1"/>
  <c r="C108" i="7"/>
  <c r="W108" i="7" s="1"/>
  <c r="B115" i="7"/>
  <c r="B114" i="7"/>
  <c r="B117" i="7"/>
  <c r="B120" i="7"/>
  <c r="C159" i="7"/>
  <c r="W159" i="7" s="1"/>
  <c r="C242" i="7"/>
  <c r="W242" i="7" s="1"/>
  <c r="C245" i="7"/>
  <c r="W245" i="7" s="1"/>
  <c r="B283" i="7"/>
  <c r="B282" i="7"/>
  <c r="B285" i="7"/>
  <c r="B288" i="7"/>
  <c r="B29" i="7"/>
  <c r="C71" i="7"/>
  <c r="W71" i="7" s="1"/>
  <c r="C154" i="7"/>
  <c r="W154" i="7" s="1"/>
  <c r="C237" i="7"/>
  <c r="W237" i="7" s="1"/>
  <c r="B22" i="7"/>
  <c r="C64" i="7"/>
  <c r="W64" i="7" s="1"/>
  <c r="B55" i="7"/>
  <c r="B54" i="7"/>
  <c r="B57" i="7"/>
  <c r="B60" i="7"/>
  <c r="C99" i="7"/>
  <c r="W99" i="7" s="1"/>
  <c r="C182" i="7"/>
  <c r="W182" i="7" s="1"/>
  <c r="C265" i="7"/>
  <c r="W265" i="7" s="1"/>
  <c r="C9" i="7"/>
  <c r="W9" i="7" s="1"/>
  <c r="C92" i="7"/>
  <c r="W92" i="7" s="1"/>
  <c r="B99" i="7"/>
  <c r="B98" i="7"/>
  <c r="B101" i="7"/>
  <c r="B104" i="7"/>
  <c r="C143" i="7"/>
  <c r="W143" i="7" s="1"/>
  <c r="C226" i="7"/>
  <c r="W226" i="7" s="1"/>
  <c r="C229" i="7"/>
  <c r="W229" i="7" s="1"/>
  <c r="B270" i="7"/>
  <c r="B273" i="7"/>
  <c r="B276" i="7"/>
  <c r="B17" i="7"/>
  <c r="C59" i="7"/>
  <c r="W59" i="7" s="1"/>
  <c r="C142" i="7"/>
  <c r="W142" i="7" s="1"/>
  <c r="C225" i="7"/>
  <c r="W225" i="7" s="1"/>
  <c r="B10" i="7"/>
  <c r="C52" i="7"/>
  <c r="W52" i="7" s="1"/>
  <c r="U3" i="14"/>
  <c r="AR3" i="14" s="1"/>
  <c r="Q302" i="19" l="1" a="1"/>
  <c r="Q302" i="19" s="1"/>
  <c r="R3" i="19" s="1" a="1"/>
  <c r="T3" i="7"/>
  <c r="G18" i="19"/>
  <c r="G7" i="19"/>
  <c r="J7" i="19" s="1"/>
  <c r="G23" i="19"/>
  <c r="G21" i="19"/>
  <c r="G16" i="19"/>
  <c r="G6" i="19"/>
  <c r="J6" i="19" s="1"/>
  <c r="G22" i="19"/>
  <c r="G11" i="19"/>
  <c r="G27" i="19"/>
  <c r="G9" i="19"/>
  <c r="J9" i="19" s="1"/>
  <c r="G20" i="19"/>
  <c r="G28" i="19"/>
  <c r="G10" i="19"/>
  <c r="G26" i="19"/>
  <c r="G15" i="19"/>
  <c r="G13" i="19"/>
  <c r="G8" i="19"/>
  <c r="G24" i="19"/>
  <c r="G14" i="19"/>
  <c r="G25" i="19"/>
  <c r="G19" i="19"/>
  <c r="G17" i="19"/>
  <c r="G12" i="19"/>
  <c r="G5" i="19"/>
  <c r="J5" i="19" s="1"/>
  <c r="G4" i="19"/>
  <c r="M3" i="19" a="1"/>
  <c r="M3" i="19" s="1"/>
  <c r="S80" i="6"/>
  <c r="W80" i="6" s="1"/>
  <c r="S10" i="6"/>
  <c r="W10" i="6" s="1"/>
  <c r="S302" i="6"/>
  <c r="W302" i="6" s="1"/>
  <c r="T125" i="6"/>
  <c r="T205" i="6"/>
  <c r="S218" i="6"/>
  <c r="W218" i="6" s="1"/>
  <c r="T59" i="6"/>
  <c r="S256" i="6"/>
  <c r="W256" i="6" s="1"/>
  <c r="S56" i="6"/>
  <c r="W56" i="6" s="1"/>
  <c r="S104" i="6"/>
  <c r="W104" i="6" s="1"/>
  <c r="S50" i="6"/>
  <c r="W50" i="6" s="1"/>
  <c r="S216" i="6"/>
  <c r="W216" i="6" s="1"/>
  <c r="S24" i="6"/>
  <c r="W24" i="6" s="1"/>
  <c r="S20" i="6"/>
  <c r="W20" i="6" s="1"/>
  <c r="S232" i="6"/>
  <c r="W232" i="6" s="1"/>
  <c r="S116" i="6"/>
  <c r="W116" i="6" s="1"/>
  <c r="S6" i="6"/>
  <c r="W6" i="6" s="1"/>
  <c r="S126" i="6"/>
  <c r="W126" i="6" s="1"/>
  <c r="S236" i="6"/>
  <c r="W236" i="6" s="1"/>
  <c r="S102" i="6"/>
  <c r="W102" i="6" s="1"/>
  <c r="S59" i="6"/>
  <c r="W59" i="6" s="1"/>
  <c r="S294" i="6"/>
  <c r="W294" i="6" s="1"/>
  <c r="S205" i="6"/>
  <c r="W205" i="6" s="1"/>
  <c r="S100" i="6"/>
  <c r="W100" i="6" s="1"/>
  <c r="S208" i="6"/>
  <c r="W208" i="6" s="1"/>
  <c r="S154" i="6"/>
  <c r="W154" i="6" s="1"/>
  <c r="S160" i="6"/>
  <c r="W160" i="6" s="1"/>
  <c r="S228" i="6"/>
  <c r="W228" i="6" s="1"/>
  <c r="S292" i="6"/>
  <c r="W292" i="6" s="1"/>
  <c r="S192" i="6"/>
  <c r="W192" i="6" s="1"/>
  <c r="S90" i="6"/>
  <c r="W90" i="6" s="1"/>
  <c r="T139" i="6"/>
  <c r="T135" i="6"/>
  <c r="S234" i="6"/>
  <c r="W234" i="6" s="1"/>
  <c r="T171" i="6"/>
  <c r="S171" i="6"/>
  <c r="W171" i="6" s="1"/>
  <c r="T97" i="6"/>
  <c r="S97" i="6"/>
  <c r="W97" i="6" s="1"/>
  <c r="T199" i="6"/>
  <c r="S199" i="6"/>
  <c r="W199" i="6" s="1"/>
  <c r="T11" i="6"/>
  <c r="S11" i="6"/>
  <c r="W11" i="6" s="1"/>
  <c r="S110" i="6"/>
  <c r="W110" i="6" s="1"/>
  <c r="T67" i="6"/>
  <c r="S67" i="6"/>
  <c r="W67" i="6" s="1"/>
  <c r="T29" i="6"/>
  <c r="S29" i="6"/>
  <c r="W29" i="6" s="1"/>
  <c r="T249" i="6"/>
  <c r="S249" i="6"/>
  <c r="W249" i="6" s="1"/>
  <c r="T43" i="6"/>
  <c r="S43" i="6"/>
  <c r="W43" i="6" s="1"/>
  <c r="T65" i="6"/>
  <c r="S65" i="6"/>
  <c r="W65" i="6" s="1"/>
  <c r="S108" i="6"/>
  <c r="W108" i="6" s="1"/>
  <c r="T275" i="6"/>
  <c r="S275" i="6"/>
  <c r="W275" i="6" s="1"/>
  <c r="T173" i="6"/>
  <c r="S173" i="6"/>
  <c r="W173" i="6" s="1"/>
  <c r="T111" i="6"/>
  <c r="S111" i="6"/>
  <c r="W111" i="6" s="1"/>
  <c r="T127" i="6"/>
  <c r="S127" i="6"/>
  <c r="W127" i="6" s="1"/>
  <c r="S266" i="6"/>
  <c r="W266" i="6" s="1"/>
  <c r="S290" i="6"/>
  <c r="W290" i="6" s="1"/>
  <c r="T61" i="6"/>
  <c r="S61" i="6"/>
  <c r="W61" i="6" s="1"/>
  <c r="S8" i="6"/>
  <c r="W8" i="6" s="1"/>
  <c r="S142" i="6"/>
  <c r="W142" i="6" s="1"/>
  <c r="T39" i="6"/>
  <c r="S39" i="6"/>
  <c r="W39" i="6" s="1"/>
  <c r="S184" i="6"/>
  <c r="W184" i="6" s="1"/>
  <c r="S133" i="6"/>
  <c r="W133" i="6" s="1"/>
  <c r="T133" i="6"/>
  <c r="T153" i="6"/>
  <c r="S153" i="6"/>
  <c r="W153" i="6" s="1"/>
  <c r="S12" i="6"/>
  <c r="W12" i="6" s="1"/>
  <c r="S89" i="6"/>
  <c r="W89" i="6" s="1"/>
  <c r="T89" i="6"/>
  <c r="S26" i="6"/>
  <c r="W26" i="6" s="1"/>
  <c r="S5" i="6"/>
  <c r="W5" i="6" s="1"/>
  <c r="T5" i="6"/>
  <c r="S246" i="6"/>
  <c r="W246" i="6" s="1"/>
  <c r="S122" i="6"/>
  <c r="W122" i="6" s="1"/>
  <c r="S139" i="6"/>
  <c r="W139" i="6" s="1"/>
  <c r="S241" i="6"/>
  <c r="W241" i="6" s="1"/>
  <c r="T241" i="6"/>
  <c r="T167" i="6"/>
  <c r="S167" i="6"/>
  <c r="W167" i="6" s="1"/>
  <c r="T75" i="6"/>
  <c r="S75" i="6"/>
  <c r="W75" i="6" s="1"/>
  <c r="S164" i="6"/>
  <c r="W164" i="6" s="1"/>
  <c r="S150" i="6"/>
  <c r="W150" i="6" s="1"/>
  <c r="S25" i="6"/>
  <c r="W25" i="6" s="1"/>
  <c r="T25" i="6"/>
  <c r="S168" i="6"/>
  <c r="W168" i="6" s="1"/>
  <c r="S278" i="6"/>
  <c r="W278" i="6" s="1"/>
  <c r="T253" i="6"/>
  <c r="S253" i="6"/>
  <c r="W253" i="6" s="1"/>
  <c r="S162" i="6"/>
  <c r="W162" i="6" s="1"/>
  <c r="S152" i="6"/>
  <c r="W152" i="6" s="1"/>
  <c r="S4" i="6"/>
  <c r="W4" i="6" s="1"/>
  <c r="T225" i="6"/>
  <c r="S225" i="6"/>
  <c r="W225" i="6" s="1"/>
  <c r="S176" i="6"/>
  <c r="W176" i="6" s="1"/>
  <c r="T79" i="6"/>
  <c r="S79" i="6"/>
  <c r="W79" i="6" s="1"/>
  <c r="S114" i="6"/>
  <c r="W114" i="6" s="1"/>
  <c r="T235" i="6"/>
  <c r="S235" i="6"/>
  <c r="W235" i="6" s="1"/>
  <c r="S148" i="6"/>
  <c r="W148" i="6" s="1"/>
  <c r="T267" i="6"/>
  <c r="S267" i="6"/>
  <c r="W267" i="6" s="1"/>
  <c r="T117" i="6"/>
  <c r="S117" i="6"/>
  <c r="W117" i="6" s="1"/>
  <c r="S9" i="6"/>
  <c r="W9" i="6" s="1"/>
  <c r="T9" i="6"/>
  <c r="J10" i="19" s="1"/>
  <c r="T47" i="6"/>
  <c r="S47" i="6"/>
  <c r="W47" i="6" s="1"/>
  <c r="S274" i="6"/>
  <c r="W274" i="6" s="1"/>
  <c r="T105" i="6"/>
  <c r="S105" i="6"/>
  <c r="W105" i="6" s="1"/>
  <c r="S244" i="6"/>
  <c r="W244" i="6" s="1"/>
  <c r="T107" i="6"/>
  <c r="S107" i="6"/>
  <c r="W107" i="6" s="1"/>
  <c r="S22" i="6"/>
  <c r="W22" i="6" s="1"/>
  <c r="T287" i="6"/>
  <c r="S287" i="6"/>
  <c r="W287" i="6" s="1"/>
  <c r="T239" i="6"/>
  <c r="S239" i="6"/>
  <c r="W239" i="6" s="1"/>
  <c r="S182" i="6"/>
  <c r="W182" i="6" s="1"/>
  <c r="T31" i="6"/>
  <c r="S31" i="6"/>
  <c r="W31" i="6" s="1"/>
  <c r="T23" i="6"/>
  <c r="S23" i="6"/>
  <c r="W23" i="6" s="1"/>
  <c r="T21" i="6"/>
  <c r="S21" i="6"/>
  <c r="W21" i="6" s="1"/>
  <c r="S7" i="6"/>
  <c r="W7" i="6" s="1"/>
  <c r="T7" i="6"/>
  <c r="T295" i="6"/>
  <c r="S295" i="6"/>
  <c r="W295" i="6" s="1"/>
  <c r="T57" i="6"/>
  <c r="S57" i="6"/>
  <c r="W57" i="6" s="1"/>
  <c r="S177" i="6"/>
  <c r="W177" i="6" s="1"/>
  <c r="T177" i="6"/>
  <c r="S252" i="6"/>
  <c r="W252" i="6" s="1"/>
  <c r="T259" i="6"/>
  <c r="S259" i="6"/>
  <c r="W259" i="6" s="1"/>
  <c r="S238" i="6"/>
  <c r="W238" i="6" s="1"/>
  <c r="S293" i="6"/>
  <c r="W293" i="6" s="1"/>
  <c r="T293" i="6"/>
  <c r="T223" i="6"/>
  <c r="S223" i="6"/>
  <c r="W223" i="6" s="1"/>
  <c r="S78" i="6"/>
  <c r="W78" i="6" s="1"/>
  <c r="T301" i="6"/>
  <c r="S301" i="6"/>
  <c r="W301" i="6" s="1"/>
  <c r="S280" i="6"/>
  <c r="W280" i="6" s="1"/>
  <c r="S283" i="6"/>
  <c r="W283" i="6" s="1"/>
  <c r="T283" i="6"/>
  <c r="T163" i="6"/>
  <c r="S163" i="6"/>
  <c r="W163" i="6" s="1"/>
  <c r="S52" i="6"/>
  <c r="W52" i="6" s="1"/>
  <c r="S49" i="6"/>
  <c r="W49" i="6" s="1"/>
  <c r="T49" i="6"/>
  <c r="S251" i="6"/>
  <c r="W251" i="6" s="1"/>
  <c r="T251" i="6"/>
  <c r="S120" i="6"/>
  <c r="W120" i="6" s="1"/>
  <c r="S62" i="6"/>
  <c r="W62" i="6" s="1"/>
  <c r="S60" i="6"/>
  <c r="W60" i="6" s="1"/>
  <c r="S136" i="6"/>
  <c r="W136" i="6" s="1"/>
  <c r="S36" i="6"/>
  <c r="W36" i="6" s="1"/>
  <c r="S48" i="6"/>
  <c r="W48" i="6" s="1"/>
  <c r="T109" i="6"/>
  <c r="S109" i="6"/>
  <c r="W109" i="6" s="1"/>
  <c r="S230" i="6"/>
  <c r="W230" i="6" s="1"/>
  <c r="T137" i="6"/>
  <c r="S137" i="6"/>
  <c r="W137" i="6" s="1"/>
  <c r="T279" i="6"/>
  <c r="S279" i="6"/>
  <c r="W279" i="6" s="1"/>
  <c r="S64" i="6"/>
  <c r="W64" i="6" s="1"/>
  <c r="S113" i="6"/>
  <c r="W113" i="6" s="1"/>
  <c r="T113" i="6"/>
  <c r="T213" i="6"/>
  <c r="S213" i="6"/>
  <c r="W213" i="6" s="1"/>
  <c r="S222" i="6"/>
  <c r="W222" i="6" s="1"/>
  <c r="T119" i="6"/>
  <c r="S119" i="6"/>
  <c r="W119" i="6" s="1"/>
  <c r="S250" i="6"/>
  <c r="W250" i="6" s="1"/>
  <c r="T169" i="6"/>
  <c r="S169" i="6"/>
  <c r="W169" i="6" s="1"/>
  <c r="T103" i="6"/>
  <c r="S103" i="6"/>
  <c r="W103" i="6" s="1"/>
  <c r="T53" i="6"/>
  <c r="S53" i="6"/>
  <c r="W53" i="6" s="1"/>
  <c r="S187" i="6"/>
  <c r="W187" i="6" s="1"/>
  <c r="T187" i="6"/>
  <c r="S288" i="6"/>
  <c r="W288" i="6" s="1"/>
  <c r="S112" i="6"/>
  <c r="W112" i="6" s="1"/>
  <c r="S125" i="6"/>
  <c r="W125" i="6" s="1"/>
  <c r="S135" i="6"/>
  <c r="W135" i="6" s="1"/>
  <c r="S86" i="6"/>
  <c r="W86" i="6" s="1"/>
  <c r="S197" i="6"/>
  <c r="W197" i="6" s="1"/>
  <c r="T197" i="6"/>
  <c r="T123" i="6"/>
  <c r="S123" i="6"/>
  <c r="W123" i="6" s="1"/>
  <c r="T289" i="6"/>
  <c r="S289" i="6"/>
  <c r="W289" i="6" s="1"/>
  <c r="S270" i="6"/>
  <c r="W270" i="6" s="1"/>
  <c r="T255" i="6"/>
  <c r="S255" i="6"/>
  <c r="W255" i="6" s="1"/>
  <c r="S156" i="6"/>
  <c r="W156" i="6" s="1"/>
  <c r="T181" i="6"/>
  <c r="S181" i="6"/>
  <c r="W181" i="6" s="1"/>
  <c r="S170" i="6"/>
  <c r="W170" i="6" s="1"/>
  <c r="S58" i="6"/>
  <c r="W58" i="6" s="1"/>
  <c r="S220" i="6"/>
  <c r="W220" i="6" s="1"/>
  <c r="S32" i="6"/>
  <c r="W32" i="6" s="1"/>
  <c r="S132" i="6"/>
  <c r="W132" i="6" s="1"/>
  <c r="T143" i="6"/>
  <c r="S143" i="6"/>
  <c r="W143" i="6" s="1"/>
  <c r="T69" i="6"/>
  <c r="S69" i="6"/>
  <c r="W69" i="6" s="1"/>
  <c r="T151" i="6"/>
  <c r="S151" i="6"/>
  <c r="W151" i="6" s="1"/>
  <c r="T99" i="6"/>
  <c r="S99" i="6"/>
  <c r="W99" i="6" s="1"/>
  <c r="S145" i="6"/>
  <c r="W145" i="6" s="1"/>
  <c r="T145" i="6"/>
  <c r="T269" i="6"/>
  <c r="S269" i="6"/>
  <c r="W269" i="6" s="1"/>
  <c r="T191" i="6"/>
  <c r="S191" i="6"/>
  <c r="W191" i="6" s="1"/>
  <c r="S178" i="6"/>
  <c r="W178" i="6" s="1"/>
  <c r="T85" i="6"/>
  <c r="S85" i="6"/>
  <c r="W85" i="6" s="1"/>
  <c r="T217" i="6"/>
  <c r="S217" i="6"/>
  <c r="W217" i="6" s="1"/>
  <c r="S276" i="6"/>
  <c r="W276" i="6" s="1"/>
  <c r="T63" i="6"/>
  <c r="S63" i="6"/>
  <c r="W63" i="6" s="1"/>
  <c r="S174" i="6"/>
  <c r="W174" i="6" s="1"/>
  <c r="T211" i="6"/>
  <c r="S211" i="6"/>
  <c r="W211" i="6" s="1"/>
  <c r="S13" i="6"/>
  <c r="W13" i="6" s="1"/>
  <c r="T13" i="6"/>
  <c r="S18" i="6"/>
  <c r="W18" i="6" s="1"/>
  <c r="T215" i="6"/>
  <c r="S215" i="6"/>
  <c r="W215" i="6" s="1"/>
  <c r="S124" i="6"/>
  <c r="W124" i="6" s="1"/>
  <c r="S209" i="6"/>
  <c r="W209" i="6" s="1"/>
  <c r="T209" i="6"/>
  <c r="T271" i="6"/>
  <c r="S271" i="6"/>
  <c r="W271" i="6" s="1"/>
  <c r="S129" i="6"/>
  <c r="W129" i="6" s="1"/>
  <c r="T129" i="6"/>
  <c r="S242" i="6"/>
  <c r="W242" i="6" s="1"/>
  <c r="T71" i="6"/>
  <c r="S71" i="6"/>
  <c r="W71" i="6" s="1"/>
  <c r="T19" i="6"/>
  <c r="S19" i="6"/>
  <c r="W19" i="6" s="1"/>
  <c r="S296" i="6"/>
  <c r="W296" i="6" s="1"/>
  <c r="T159" i="6"/>
  <c r="S159" i="6"/>
  <c r="W159" i="6" s="1"/>
  <c r="S17" i="6"/>
  <c r="W17" i="6" s="1"/>
  <c r="T17" i="6"/>
  <c r="T233" i="6"/>
  <c r="S233" i="6"/>
  <c r="W233" i="6" s="1"/>
  <c r="T185" i="6"/>
  <c r="S185" i="6"/>
  <c r="W185" i="6" s="1"/>
  <c r="T121" i="6"/>
  <c r="S121" i="6"/>
  <c r="W121" i="6" s="1"/>
  <c r="S30" i="6"/>
  <c r="W30" i="6" s="1"/>
  <c r="S190" i="6"/>
  <c r="W190" i="6" s="1"/>
  <c r="S229" i="6"/>
  <c r="W229" i="6" s="1"/>
  <c r="T229" i="6"/>
  <c r="T91" i="6"/>
  <c r="S91" i="6"/>
  <c r="W91" i="6" s="1"/>
  <c r="S128" i="6"/>
  <c r="W128" i="6" s="1"/>
  <c r="S186" i="6"/>
  <c r="W186" i="6" s="1"/>
  <c r="S284" i="6"/>
  <c r="W284" i="6" s="1"/>
  <c r="T157" i="6"/>
  <c r="S157" i="6"/>
  <c r="W157" i="6" s="1"/>
  <c r="S201" i="6"/>
  <c r="W201" i="6" s="1"/>
  <c r="T201" i="6"/>
  <c r="S130" i="6"/>
  <c r="W130" i="6" s="1"/>
  <c r="T281" i="6"/>
  <c r="S281" i="6"/>
  <c r="W281" i="6" s="1"/>
  <c r="S224" i="6"/>
  <c r="W224" i="6" s="1"/>
  <c r="S180" i="6"/>
  <c r="W180" i="6" s="1"/>
  <c r="T247" i="6"/>
  <c r="S247" i="6"/>
  <c r="W247" i="6" s="1"/>
  <c r="S46" i="6"/>
  <c r="W46" i="6" s="1"/>
  <c r="T183" i="6"/>
  <c r="S183" i="6"/>
  <c r="W183" i="6" s="1"/>
  <c r="T261" i="6"/>
  <c r="S261" i="6"/>
  <c r="W261" i="6" s="1"/>
  <c r="S204" i="6"/>
  <c r="W204" i="6" s="1"/>
  <c r="T15" i="6"/>
  <c r="S15" i="6"/>
  <c r="W15" i="6" s="1"/>
  <c r="T193" i="6"/>
  <c r="S193" i="6"/>
  <c r="W193" i="6" s="1"/>
  <c r="T35" i="6"/>
  <c r="S35" i="6"/>
  <c r="W35" i="6" s="1"/>
  <c r="S66" i="6"/>
  <c r="W66" i="6" s="1"/>
  <c r="S158" i="6"/>
  <c r="W158" i="6" s="1"/>
  <c r="S74" i="6"/>
  <c r="W74" i="6" s="1"/>
  <c r="T263" i="6"/>
  <c r="S263" i="6"/>
  <c r="W263" i="6" s="1"/>
  <c r="S268" i="6"/>
  <c r="W268" i="6" s="1"/>
  <c r="T231" i="6"/>
  <c r="S231" i="6"/>
  <c r="W231" i="6" s="1"/>
  <c r="S260" i="6"/>
  <c r="W260" i="6" s="1"/>
  <c r="S179" i="6"/>
  <c r="W179" i="6" s="1"/>
  <c r="T179" i="6"/>
  <c r="S98" i="6"/>
  <c r="W98" i="6" s="1"/>
  <c r="S44" i="6"/>
  <c r="W44" i="6" s="1"/>
  <c r="T189" i="6"/>
  <c r="S189" i="6"/>
  <c r="W189" i="6" s="1"/>
  <c r="S118" i="6"/>
  <c r="W118" i="6" s="1"/>
  <c r="T245" i="6"/>
  <c r="S245" i="6"/>
  <c r="W245" i="6" s="1"/>
  <c r="S140" i="6"/>
  <c r="W140" i="6" s="1"/>
  <c r="S248" i="6"/>
  <c r="W248" i="6" s="1"/>
  <c r="S285" i="6"/>
  <c r="W285" i="6" s="1"/>
  <c r="T285" i="6"/>
  <c r="T237" i="6"/>
  <c r="S237" i="6"/>
  <c r="W237" i="6" s="1"/>
  <c r="T77" i="6"/>
  <c r="S77" i="6"/>
  <c r="W77" i="6" s="1"/>
  <c r="S165" i="6"/>
  <c r="W165" i="6" s="1"/>
  <c r="T165" i="6"/>
  <c r="S258" i="6"/>
  <c r="W258" i="6" s="1"/>
  <c r="S210" i="6"/>
  <c r="W210" i="6" s="1"/>
  <c r="S72" i="6"/>
  <c r="W72" i="6" s="1"/>
  <c r="T33" i="6"/>
  <c r="S33" i="6"/>
  <c r="W33" i="6" s="1"/>
  <c r="S92" i="6"/>
  <c r="W92" i="6" s="1"/>
  <c r="S196" i="6"/>
  <c r="W196" i="6" s="1"/>
  <c r="T131" i="6"/>
  <c r="S131" i="6"/>
  <c r="W131" i="6" s="1"/>
  <c r="T175" i="6"/>
  <c r="S175" i="6"/>
  <c r="W175" i="6" s="1"/>
  <c r="T203" i="6"/>
  <c r="S203" i="6"/>
  <c r="W203" i="6" s="1"/>
  <c r="S81" i="6"/>
  <c r="W81" i="6" s="1"/>
  <c r="T81" i="6"/>
  <c r="T37" i="6"/>
  <c r="S37" i="6"/>
  <c r="W37" i="6" s="1"/>
  <c r="S188" i="6"/>
  <c r="W188" i="6" s="1"/>
  <c r="S300" i="6"/>
  <c r="W300" i="6" s="1"/>
  <c r="S172" i="6"/>
  <c r="W172" i="6" s="1"/>
  <c r="T147" i="6"/>
  <c r="S147" i="6"/>
  <c r="W147" i="6" s="1"/>
  <c r="S212" i="6"/>
  <c r="W212" i="6" s="1"/>
  <c r="S42" i="6"/>
  <c r="W42" i="6" s="1"/>
  <c r="T155" i="6"/>
  <c r="S155" i="6"/>
  <c r="W155" i="6" s="1"/>
  <c r="S219" i="6"/>
  <c r="W219" i="6" s="1"/>
  <c r="T219" i="6"/>
  <c r="S38" i="6"/>
  <c r="W38" i="6" s="1"/>
  <c r="S14" i="6"/>
  <c r="W14" i="6" s="1"/>
  <c r="S226" i="6"/>
  <c r="W226" i="6" s="1"/>
  <c r="S28" i="6"/>
  <c r="W28" i="6" s="1"/>
  <c r="T101" i="6"/>
  <c r="S101" i="6"/>
  <c r="W101" i="6" s="1"/>
  <c r="S34" i="6"/>
  <c r="W34" i="6" s="1"/>
  <c r="S88" i="6"/>
  <c r="W88" i="6" s="1"/>
  <c r="T207" i="6"/>
  <c r="S207" i="6"/>
  <c r="W207" i="6" s="1"/>
  <c r="S264" i="6"/>
  <c r="W264" i="6" s="1"/>
  <c r="T149" i="6"/>
  <c r="S149" i="6"/>
  <c r="W149" i="6" s="1"/>
  <c r="S198" i="6"/>
  <c r="W198" i="6" s="1"/>
  <c r="S146" i="6"/>
  <c r="W146" i="6" s="1"/>
  <c r="S84" i="6"/>
  <c r="W84" i="6" s="1"/>
  <c r="T95" i="6"/>
  <c r="S95" i="6"/>
  <c r="W95" i="6" s="1"/>
  <c r="S134" i="6"/>
  <c r="W134" i="6" s="1"/>
  <c r="T87" i="6"/>
  <c r="S87" i="6"/>
  <c r="W87" i="6" s="1"/>
  <c r="S194" i="6"/>
  <c r="W194" i="6" s="1"/>
  <c r="S273" i="6"/>
  <c r="W273" i="6" s="1"/>
  <c r="T273" i="6"/>
  <c r="S272" i="6"/>
  <c r="W272" i="6" s="1"/>
  <c r="T291" i="6"/>
  <c r="S291" i="6"/>
  <c r="W291" i="6" s="1"/>
  <c r="T83" i="6"/>
  <c r="S83" i="6"/>
  <c r="W83" i="6" s="1"/>
  <c r="S206" i="6"/>
  <c r="W206" i="6" s="1"/>
  <c r="S96" i="6"/>
  <c r="W96" i="6" s="1"/>
  <c r="T27" i="6"/>
  <c r="S27" i="6"/>
  <c r="W27" i="6" s="1"/>
  <c r="T115" i="6"/>
  <c r="S115" i="6"/>
  <c r="W115" i="6" s="1"/>
  <c r="S161" i="6"/>
  <c r="W161" i="6" s="1"/>
  <c r="T161" i="6"/>
  <c r="S40" i="6"/>
  <c r="W40" i="6" s="1"/>
  <c r="S138" i="6"/>
  <c r="W138" i="6" s="1"/>
  <c r="T277" i="6"/>
  <c r="S277" i="6"/>
  <c r="W277" i="6" s="1"/>
  <c r="S262" i="6"/>
  <c r="W262" i="6" s="1"/>
  <c r="S221" i="6"/>
  <c r="W221" i="6" s="1"/>
  <c r="T221" i="6"/>
  <c r="S16" i="6"/>
  <c r="W16" i="6" s="1"/>
  <c r="S82" i="6"/>
  <c r="W82" i="6" s="1"/>
  <c r="S106" i="6"/>
  <c r="W106" i="6" s="1"/>
  <c r="S240" i="6"/>
  <c r="W240" i="6" s="1"/>
  <c r="T195" i="6"/>
  <c r="S195" i="6"/>
  <c r="W195" i="6" s="1"/>
  <c r="S214" i="6"/>
  <c r="W214" i="6" s="1"/>
  <c r="T93" i="6"/>
  <c r="S93" i="6"/>
  <c r="W93" i="6" s="1"/>
  <c r="T73" i="6"/>
  <c r="S73" i="6"/>
  <c r="W73" i="6" s="1"/>
  <c r="T3" i="6"/>
  <c r="S3" i="6"/>
  <c r="W3" i="6" s="1"/>
  <c r="T41" i="6"/>
  <c r="S41" i="6"/>
  <c r="W41" i="6" s="1"/>
  <c r="T257" i="6"/>
  <c r="S257" i="6"/>
  <c r="W257" i="6" s="1"/>
  <c r="T297" i="6"/>
  <c r="S297" i="6"/>
  <c r="W297" i="6" s="1"/>
  <c r="T51" i="6"/>
  <c r="S51" i="6"/>
  <c r="W51" i="6" s="1"/>
  <c r="S298" i="6"/>
  <c r="W298" i="6" s="1"/>
  <c r="S282" i="6"/>
  <c r="W282" i="6" s="1"/>
  <c r="S202" i="6"/>
  <c r="W202" i="6" s="1"/>
  <c r="T141" i="6"/>
  <c r="S141" i="6"/>
  <c r="W141" i="6" s="1"/>
  <c r="T55" i="6"/>
  <c r="S55" i="6"/>
  <c r="W55" i="6" s="1"/>
  <c r="T299" i="6"/>
  <c r="S299" i="6"/>
  <c r="W299" i="6" s="1"/>
  <c r="S54" i="6"/>
  <c r="W54" i="6" s="1"/>
  <c r="S265" i="6"/>
  <c r="W265" i="6" s="1"/>
  <c r="T265" i="6"/>
  <c r="S94" i="6"/>
  <c r="W94" i="6" s="1"/>
  <c r="S166" i="6"/>
  <c r="W166" i="6" s="1"/>
  <c r="T227" i="6"/>
  <c r="S227" i="6"/>
  <c r="W227" i="6" s="1"/>
  <c r="S254" i="6"/>
  <c r="W254" i="6" s="1"/>
  <c r="S286" i="6"/>
  <c r="W286" i="6" s="1"/>
  <c r="S144" i="6"/>
  <c r="W144" i="6" s="1"/>
  <c r="S243" i="6"/>
  <c r="W243" i="6" s="1"/>
  <c r="T243" i="6"/>
  <c r="S76" i="6"/>
  <c r="W76" i="6" s="1"/>
  <c r="S68" i="6"/>
  <c r="W68" i="6" s="1"/>
  <c r="S70" i="6"/>
  <c r="W70" i="6" s="1"/>
  <c r="S200" i="6"/>
  <c r="W200" i="6" s="1"/>
  <c r="T45" i="6"/>
  <c r="S45" i="6"/>
  <c r="W45" i="6" s="1"/>
  <c r="T149" i="8"/>
  <c r="X148" i="8"/>
  <c r="A3" i="14"/>
  <c r="A13" i="14"/>
  <c r="A5" i="14"/>
  <c r="A11" i="14"/>
  <c r="B5" i="17" s="1"/>
  <c r="A9" i="14"/>
  <c r="A7" i="14"/>
  <c r="N3" i="19" l="1" a="1"/>
  <c r="N3" i="19" s="1"/>
  <c r="R3" i="19"/>
  <c r="J26" i="19"/>
  <c r="J16" i="19"/>
  <c r="J11" i="19"/>
  <c r="J17" i="19"/>
  <c r="J23" i="19"/>
  <c r="J20" i="19"/>
  <c r="J19" i="19"/>
  <c r="J21" i="19"/>
  <c r="J14" i="19"/>
  <c r="J28" i="19"/>
  <c r="J24" i="19"/>
  <c r="J18" i="19"/>
  <c r="J12" i="19"/>
  <c r="J22" i="19"/>
  <c r="J13" i="19"/>
  <c r="J15" i="19"/>
  <c r="J25" i="19"/>
  <c r="J27" i="19"/>
  <c r="J8" i="19"/>
  <c r="X149" i="8"/>
  <c r="T150" i="8"/>
  <c r="J4" i="19"/>
  <c r="C13" i="17"/>
  <c r="E26" i="17"/>
  <c r="L26" i="17" s="1"/>
  <c r="E3" i="17"/>
  <c r="K3" i="17" s="1"/>
  <c r="D3" i="17"/>
  <c r="E4" i="17"/>
  <c r="N4" i="17" s="1"/>
  <c r="C3" i="17"/>
  <c r="D7" i="17"/>
  <c r="E19" i="17"/>
  <c r="I19" i="17" s="1"/>
  <c r="E7" i="17"/>
  <c r="K7" i="17" s="1"/>
  <c r="F3" i="17"/>
  <c r="B3" i="17"/>
  <c r="E18" i="17"/>
  <c r="J18" i="17" s="1"/>
  <c r="F27" i="17"/>
  <c r="F29" i="17"/>
  <c r="E16" i="17"/>
  <c r="P16" i="17" s="1"/>
  <c r="E12" i="17"/>
  <c r="K12" i="17" s="1"/>
  <c r="D23" i="17"/>
  <c r="D13" i="17"/>
  <c r="E30" i="17"/>
  <c r="P30" i="17" s="1"/>
  <c r="E28" i="17"/>
  <c r="P28" i="17" s="1"/>
  <c r="E21" i="17"/>
  <c r="Q21" i="17" s="1"/>
  <c r="D5" i="17"/>
  <c r="C9" i="17"/>
  <c r="B31" i="17"/>
  <c r="B17" i="17"/>
  <c r="E9" i="17"/>
  <c r="N9" i="17" s="1"/>
  <c r="D29" i="17"/>
  <c r="D17" i="17"/>
  <c r="E32" i="17"/>
  <c r="J32" i="17" s="1"/>
  <c r="E14" i="17"/>
  <c r="M14" i="17" s="1"/>
  <c r="E25" i="17"/>
  <c r="K25" i="17" s="1"/>
  <c r="C21" i="17"/>
  <c r="B13" i="17"/>
  <c r="F13" i="17"/>
  <c r="B29" i="17"/>
  <c r="E31" i="17"/>
  <c r="M31" i="17" s="1"/>
  <c r="B7" i="17"/>
  <c r="F23" i="17"/>
  <c r="F19" i="17"/>
  <c r="E13" i="17"/>
  <c r="S13" i="17" s="1"/>
  <c r="C5" i="17"/>
  <c r="C7" i="17"/>
  <c r="D9" i="17"/>
  <c r="F5" i="17"/>
  <c r="E20" i="17"/>
  <c r="H20" i="17" s="1"/>
  <c r="E10" i="17"/>
  <c r="S10" i="17" s="1"/>
  <c r="E8" i="17"/>
  <c r="S8" i="17" s="1"/>
  <c r="E6" i="17"/>
  <c r="Q6" i="17" s="1"/>
  <c r="E5" i="17"/>
  <c r="O5" i="17" s="1"/>
  <c r="E17" i="17"/>
  <c r="K17" i="17" s="1"/>
  <c r="D21" i="17"/>
  <c r="F21" i="17"/>
  <c r="B11" i="17"/>
  <c r="C27" i="17"/>
  <c r="F17" i="17"/>
  <c r="D31" i="17"/>
  <c r="D19" i="17"/>
  <c r="E27" i="17"/>
  <c r="R27" i="17" s="1"/>
  <c r="E11" i="17"/>
  <c r="K11" i="17" s="1"/>
  <c r="D27" i="17"/>
  <c r="D15" i="17"/>
  <c r="B27" i="17"/>
  <c r="D11" i="17"/>
  <c r="F31" i="17"/>
  <c r="F15" i="17"/>
  <c r="C15" i="17"/>
  <c r="C19" i="17"/>
  <c r="B25" i="17"/>
  <c r="B21" i="17"/>
  <c r="F25" i="17"/>
  <c r="F9" i="17"/>
  <c r="E22" i="17"/>
  <c r="O22" i="17" s="1"/>
  <c r="E15" i="17"/>
  <c r="L15" i="17" s="1"/>
  <c r="C29" i="17"/>
  <c r="F11" i="17"/>
  <c r="D25" i="17"/>
  <c r="C17" i="17"/>
  <c r="F7" i="17"/>
  <c r="B19" i="17"/>
  <c r="B23" i="17"/>
  <c r="E24" i="17"/>
  <c r="R24" i="17" s="1"/>
  <c r="E29" i="17"/>
  <c r="J29" i="17" s="1"/>
  <c r="E23" i="17"/>
  <c r="Q23" i="17" s="1"/>
  <c r="C11" i="17"/>
  <c r="B15" i="17"/>
  <c r="C23" i="17"/>
  <c r="B9" i="17"/>
  <c r="C31" i="17"/>
  <c r="C25" i="17"/>
  <c r="I14" i="17"/>
  <c r="K26" i="17"/>
  <c r="R26" i="17"/>
  <c r="Q4" i="17"/>
  <c r="P27" i="17"/>
  <c r="E3" i="19" l="1"/>
  <c r="D3" i="19"/>
  <c r="H3" i="19"/>
  <c r="G3" i="19"/>
  <c r="L9" i="17"/>
  <c r="I17" i="17"/>
  <c r="M9" i="17"/>
  <c r="P10" i="17"/>
  <c r="G27" i="17"/>
  <c r="Q14" i="17"/>
  <c r="N14" i="17"/>
  <c r="T151" i="8"/>
  <c r="X150" i="8"/>
  <c r="P9" i="17"/>
  <c r="H27" i="17"/>
  <c r="O10" i="17"/>
  <c r="S3" i="17"/>
  <c r="I9" i="17"/>
  <c r="O7" i="17"/>
  <c r="G17" i="17"/>
  <c r="G29" i="17"/>
  <c r="P26" i="17"/>
  <c r="J26" i="17"/>
  <c r="F26" i="17"/>
  <c r="Q27" i="17"/>
  <c r="N10" i="17"/>
  <c r="S9" i="17"/>
  <c r="O9" i="17"/>
  <c r="J27" i="17"/>
  <c r="M17" i="17"/>
  <c r="J10" i="17"/>
  <c r="L29" i="17"/>
  <c r="R3" i="17"/>
  <c r="I26" i="17"/>
  <c r="P14" i="17"/>
  <c r="H17" i="17"/>
  <c r="R10" i="17"/>
  <c r="N28" i="17"/>
  <c r="I4" i="17"/>
  <c r="S21" i="17"/>
  <c r="I7" i="17"/>
  <c r="S7" i="17"/>
  <c r="L32" i="17"/>
  <c r="R7" i="17"/>
  <c r="N7" i="17"/>
  <c r="K32" i="17"/>
  <c r="L4" i="17"/>
  <c r="L21" i="17"/>
  <c r="P7" i="17"/>
  <c r="H7" i="17"/>
  <c r="H3" i="17"/>
  <c r="R16" i="17"/>
  <c r="O11" i="17"/>
  <c r="N25" i="17"/>
  <c r="S31" i="17"/>
  <c r="O19" i="17"/>
  <c r="R6" i="17"/>
  <c r="S18" i="17"/>
  <c r="M12" i="17"/>
  <c r="Q32" i="17"/>
  <c r="K27" i="17"/>
  <c r="N27" i="17"/>
  <c r="N17" i="17"/>
  <c r="R17" i="17"/>
  <c r="Q10" i="17"/>
  <c r="L10" i="17"/>
  <c r="F14" i="17"/>
  <c r="K14" i="17"/>
  <c r="S29" i="17"/>
  <c r="I29" i="17"/>
  <c r="K9" i="17"/>
  <c r="J9" i="17"/>
  <c r="S27" i="17"/>
  <c r="M27" i="17"/>
  <c r="L27" i="17"/>
  <c r="J17" i="17"/>
  <c r="P17" i="17"/>
  <c r="O17" i="17"/>
  <c r="S17" i="17"/>
  <c r="K10" i="17"/>
  <c r="F10" i="17"/>
  <c r="H10" i="17"/>
  <c r="M29" i="17"/>
  <c r="H29" i="17"/>
  <c r="O29" i="17"/>
  <c r="P29" i="17"/>
  <c r="S14" i="17"/>
  <c r="N21" i="17"/>
  <c r="M26" i="17"/>
  <c r="N26" i="17"/>
  <c r="Q26" i="17"/>
  <c r="L14" i="17"/>
  <c r="J14" i="17"/>
  <c r="Q29" i="17"/>
  <c r="R9" i="17"/>
  <c r="G9" i="17"/>
  <c r="H9" i="17"/>
  <c r="Q9" i="17"/>
  <c r="O27" i="17"/>
  <c r="I27" i="17"/>
  <c r="L17" i="17"/>
  <c r="Q17" i="17"/>
  <c r="M5" i="17"/>
  <c r="I10" i="17"/>
  <c r="M10" i="17"/>
  <c r="K29" i="17"/>
  <c r="N29" i="17"/>
  <c r="R29" i="17"/>
  <c r="R14" i="17"/>
  <c r="H14" i="17"/>
  <c r="O26" i="17"/>
  <c r="H26" i="17"/>
  <c r="S26" i="17"/>
  <c r="O14" i="17"/>
  <c r="K20" i="17"/>
  <c r="M21" i="17"/>
  <c r="G31" i="17"/>
  <c r="K6" i="17"/>
  <c r="N13" i="17"/>
  <c r="K22" i="17"/>
  <c r="K28" i="17"/>
  <c r="N18" i="17"/>
  <c r="R12" i="17"/>
  <c r="Q31" i="17"/>
  <c r="L28" i="17"/>
  <c r="K18" i="17"/>
  <c r="Q13" i="17"/>
  <c r="Q22" i="17"/>
  <c r="G19" i="17"/>
  <c r="I3" i="17"/>
  <c r="J28" i="17"/>
  <c r="O18" i="17"/>
  <c r="P6" i="17"/>
  <c r="R13" i="17"/>
  <c r="N22" i="17"/>
  <c r="Q19" i="17"/>
  <c r="J12" i="17"/>
  <c r="I31" i="17"/>
  <c r="K31" i="17"/>
  <c r="L31" i="17"/>
  <c r="S28" i="17"/>
  <c r="Q28" i="17"/>
  <c r="I28" i="17"/>
  <c r="I18" i="17"/>
  <c r="M18" i="17"/>
  <c r="F18" i="17"/>
  <c r="S6" i="17"/>
  <c r="I6" i="17"/>
  <c r="N6" i="17"/>
  <c r="H13" i="17"/>
  <c r="O13" i="17"/>
  <c r="I13" i="17"/>
  <c r="R22" i="17"/>
  <c r="H22" i="17"/>
  <c r="F22" i="17"/>
  <c r="L22" i="17"/>
  <c r="N19" i="17"/>
  <c r="M19" i="17"/>
  <c r="P19" i="17"/>
  <c r="H12" i="17"/>
  <c r="Q12" i="17"/>
  <c r="P12" i="17"/>
  <c r="R31" i="17"/>
  <c r="N31" i="17"/>
  <c r="L18" i="17"/>
  <c r="H18" i="17"/>
  <c r="J6" i="17"/>
  <c r="O6" i="17"/>
  <c r="F6" i="17"/>
  <c r="M6" i="17"/>
  <c r="M13" i="17"/>
  <c r="K13" i="17"/>
  <c r="G13" i="17"/>
  <c r="P13" i="17"/>
  <c r="P22" i="17"/>
  <c r="M22" i="17"/>
  <c r="S22" i="17"/>
  <c r="L19" i="17"/>
  <c r="K19" i="17"/>
  <c r="H19" i="17"/>
  <c r="O12" i="17"/>
  <c r="N12" i="17"/>
  <c r="F12" i="17"/>
  <c r="S12" i="17"/>
  <c r="O31" i="17"/>
  <c r="O28" i="17"/>
  <c r="H28" i="17"/>
  <c r="F28" i="17"/>
  <c r="Q18" i="17"/>
  <c r="H31" i="17"/>
  <c r="J31" i="17"/>
  <c r="P31" i="17"/>
  <c r="R28" i="17"/>
  <c r="M28" i="17"/>
  <c r="P18" i="17"/>
  <c r="R18" i="17"/>
  <c r="H6" i="17"/>
  <c r="L6" i="17"/>
  <c r="J13" i="17"/>
  <c r="L13" i="17"/>
  <c r="J22" i="17"/>
  <c r="I22" i="17"/>
  <c r="S19" i="17"/>
  <c r="R19" i="17"/>
  <c r="J19" i="17"/>
  <c r="I12" i="17"/>
  <c r="L12" i="17"/>
  <c r="M7" i="17"/>
  <c r="L7" i="17"/>
  <c r="G7" i="17"/>
  <c r="O32" i="17"/>
  <c r="R32" i="17"/>
  <c r="H32" i="17"/>
  <c r="I32" i="17"/>
  <c r="P5" i="17"/>
  <c r="N20" i="17"/>
  <c r="J24" i="17"/>
  <c r="I15" i="17"/>
  <c r="S4" i="17"/>
  <c r="F4" i="17"/>
  <c r="M4" i="17"/>
  <c r="I21" i="17"/>
  <c r="J21" i="17"/>
  <c r="H21" i="17"/>
  <c r="S32" i="17"/>
  <c r="M32" i="17"/>
  <c r="N32" i="17"/>
  <c r="R5" i="17"/>
  <c r="L20" i="17"/>
  <c r="O24" i="17"/>
  <c r="S15" i="17"/>
  <c r="H4" i="17"/>
  <c r="R4" i="17"/>
  <c r="K4" i="17"/>
  <c r="P4" i="17"/>
  <c r="K21" i="17"/>
  <c r="G21" i="17"/>
  <c r="O21" i="17"/>
  <c r="Q7" i="17"/>
  <c r="J7" i="17"/>
  <c r="P32" i="17"/>
  <c r="F32" i="17"/>
  <c r="K5" i="17"/>
  <c r="O20" i="17"/>
  <c r="M24" i="17"/>
  <c r="H15" i="17"/>
  <c r="O4" i="17"/>
  <c r="J4" i="17"/>
  <c r="P21" i="17"/>
  <c r="R21" i="17"/>
  <c r="I16" i="17"/>
  <c r="F16" i="17"/>
  <c r="P8" i="17"/>
  <c r="L23" i="17"/>
  <c r="G3" i="17"/>
  <c r="N3" i="17"/>
  <c r="Q30" i="17"/>
  <c r="K16" i="17"/>
  <c r="L16" i="17"/>
  <c r="H11" i="17"/>
  <c r="M8" i="17"/>
  <c r="R23" i="17"/>
  <c r="Q3" i="17"/>
  <c r="O3" i="17"/>
  <c r="L3" i="17"/>
  <c r="M25" i="17"/>
  <c r="J30" i="17"/>
  <c r="N16" i="17"/>
  <c r="G11" i="17"/>
  <c r="K8" i="17"/>
  <c r="P23" i="17"/>
  <c r="P3" i="17"/>
  <c r="J3" i="17"/>
  <c r="M3" i="17"/>
  <c r="H25" i="17"/>
  <c r="H30" i="17"/>
  <c r="O16" i="17"/>
  <c r="Q16" i="17"/>
  <c r="S16" i="17"/>
  <c r="H16" i="17"/>
  <c r="Q11" i="17"/>
  <c r="J11" i="17"/>
  <c r="P11" i="17"/>
  <c r="I11" i="17"/>
  <c r="O8" i="17"/>
  <c r="Q8" i="17"/>
  <c r="F8" i="17"/>
  <c r="J8" i="17"/>
  <c r="M23" i="17"/>
  <c r="O23" i="17"/>
  <c r="S23" i="17"/>
  <c r="G25" i="17"/>
  <c r="O25" i="17"/>
  <c r="J25" i="17"/>
  <c r="N30" i="17"/>
  <c r="F30" i="17"/>
  <c r="L30" i="17"/>
  <c r="L11" i="17"/>
  <c r="S11" i="17"/>
  <c r="M11" i="17"/>
  <c r="N8" i="17"/>
  <c r="I8" i="17"/>
  <c r="H8" i="17"/>
  <c r="J23" i="17"/>
  <c r="I23" i="17"/>
  <c r="H23" i="17"/>
  <c r="Q25" i="17"/>
  <c r="P25" i="17"/>
  <c r="I25" i="17"/>
  <c r="I30" i="17"/>
  <c r="S30" i="17"/>
  <c r="R30" i="17"/>
  <c r="J16" i="17"/>
  <c r="M16" i="17"/>
  <c r="N11" i="17"/>
  <c r="R11" i="17"/>
  <c r="R8" i="17"/>
  <c r="L8" i="17"/>
  <c r="N23" i="17"/>
  <c r="K23" i="17"/>
  <c r="G23" i="17"/>
  <c r="S25" i="17"/>
  <c r="L25" i="17"/>
  <c r="R25" i="17"/>
  <c r="O30" i="17"/>
  <c r="M30" i="17"/>
  <c r="K30" i="17"/>
  <c r="N5" i="17"/>
  <c r="S5" i="17"/>
  <c r="G5" i="17"/>
  <c r="P20" i="17"/>
  <c r="R20" i="17"/>
  <c r="J20" i="17"/>
  <c r="Q24" i="17"/>
  <c r="K24" i="17"/>
  <c r="P24" i="17"/>
  <c r="R15" i="17"/>
  <c r="K15" i="17"/>
  <c r="Q15" i="17"/>
  <c r="Q5" i="17"/>
  <c r="I5" i="17"/>
  <c r="L5" i="17"/>
  <c r="M20" i="17"/>
  <c r="F20" i="17"/>
  <c r="S20" i="17"/>
  <c r="L24" i="17"/>
  <c r="I24" i="17"/>
  <c r="H24" i="17"/>
  <c r="F24" i="17"/>
  <c r="O15" i="17"/>
  <c r="J15" i="17"/>
  <c r="G15" i="17"/>
  <c r="H5" i="17"/>
  <c r="J5" i="17"/>
  <c r="I20" i="17"/>
  <c r="Q20" i="17"/>
  <c r="N24" i="17"/>
  <c r="S24" i="17"/>
  <c r="N15" i="17"/>
  <c r="M15" i="17"/>
  <c r="P15" i="17"/>
  <c r="J3" i="19" l="1"/>
  <c r="T152" i="8"/>
  <c r="X151" i="8"/>
  <c r="D36" i="19" l="1" a="1"/>
  <c r="D36" i="19" s="1"/>
  <c r="J9" i="11" s="1"/>
  <c r="T153" i="8"/>
  <c r="X152" i="8"/>
  <c r="Q9" i="11" l="1"/>
  <c r="J12" i="11"/>
  <c r="J10" i="11"/>
  <c r="T9" i="11"/>
  <c r="Q12" i="11"/>
  <c r="T12" i="11"/>
  <c r="T11" i="11"/>
  <c r="T10" i="11"/>
  <c r="Q10" i="11"/>
  <c r="Q11" i="11"/>
  <c r="J11" i="11"/>
  <c r="X153" i="8"/>
  <c r="T154" i="8"/>
  <c r="T155" i="8" l="1"/>
  <c r="X154" i="8"/>
  <c r="T156" i="8" l="1"/>
  <c r="X155" i="8"/>
  <c r="T157" i="8" l="1"/>
  <c r="X156" i="8"/>
  <c r="X157" i="8" l="1"/>
  <c r="T158" i="8"/>
  <c r="T159" i="8" l="1"/>
  <c r="X158" i="8"/>
  <c r="T160" i="8" l="1"/>
  <c r="X159" i="8"/>
  <c r="T161" i="8" l="1"/>
  <c r="X160" i="8"/>
  <c r="X161" i="8" l="1"/>
  <c r="T162" i="8"/>
  <c r="T163" i="8" l="1"/>
  <c r="X162" i="8"/>
  <c r="T164" i="8" l="1"/>
  <c r="X163" i="8"/>
  <c r="T165" i="8" l="1"/>
  <c r="X164" i="8"/>
  <c r="X165" i="8" l="1"/>
  <c r="T166" i="8"/>
  <c r="T167" i="8" l="1"/>
  <c r="X166" i="8"/>
  <c r="T168" i="8" l="1"/>
  <c r="X167" i="8"/>
  <c r="T169" i="8" l="1"/>
  <c r="X168" i="8"/>
  <c r="X169" i="8" l="1"/>
  <c r="T170" i="8"/>
  <c r="T171" i="8" l="1"/>
  <c r="X170" i="8"/>
  <c r="T172" i="8" l="1"/>
  <c r="X171" i="8"/>
  <c r="T173" i="8" l="1"/>
  <c r="X172" i="8"/>
  <c r="X173" i="8" l="1"/>
  <c r="T174" i="8"/>
  <c r="T175" i="8" l="1"/>
  <c r="X174" i="8"/>
  <c r="T176" i="8" l="1"/>
  <c r="X175" i="8"/>
  <c r="T177" i="8" l="1"/>
  <c r="X176" i="8"/>
  <c r="X177" i="8" l="1"/>
  <c r="T178" i="8"/>
  <c r="T179" i="8" l="1"/>
  <c r="X178" i="8"/>
  <c r="T180" i="8" l="1"/>
  <c r="X179" i="8"/>
  <c r="T181" i="8" l="1"/>
  <c r="X180" i="8"/>
  <c r="X181" i="8" l="1"/>
  <c r="T182" i="8"/>
  <c r="T183" i="8" l="1"/>
  <c r="X182" i="8"/>
  <c r="T184" i="8" l="1"/>
  <c r="X183" i="8"/>
  <c r="T185" i="8" l="1"/>
  <c r="X184" i="8"/>
  <c r="X185" i="8" l="1"/>
  <c r="T186" i="8"/>
  <c r="T187" i="8" l="1"/>
  <c r="X186" i="8"/>
  <c r="T188" i="8" l="1"/>
  <c r="X187" i="8"/>
  <c r="T189" i="8" l="1"/>
  <c r="X188" i="8"/>
  <c r="X189" i="8" l="1"/>
  <c r="T190" i="8"/>
  <c r="T191" i="8" l="1"/>
  <c r="X190" i="8"/>
  <c r="T192" i="8" l="1"/>
  <c r="X191" i="8"/>
  <c r="T193" i="8" l="1"/>
  <c r="X192" i="8"/>
  <c r="X193" i="8" l="1"/>
  <c r="T194" i="8"/>
  <c r="T195" i="8" l="1"/>
  <c r="X194" i="8"/>
  <c r="T196" i="8" l="1"/>
  <c r="X195" i="8"/>
  <c r="T197" i="8" l="1"/>
  <c r="X196" i="8"/>
  <c r="X197" i="8" l="1"/>
  <c r="T198" i="8"/>
  <c r="T199" i="8" l="1"/>
  <c r="X198" i="8"/>
  <c r="T200" i="8" l="1"/>
  <c r="X199" i="8"/>
  <c r="T201" i="8" l="1"/>
  <c r="X200" i="8"/>
  <c r="X201" i="8" l="1"/>
  <c r="T202" i="8"/>
  <c r="T203" i="8" l="1"/>
  <c r="X202" i="8"/>
  <c r="T204" i="8" l="1"/>
  <c r="X203" i="8"/>
  <c r="T205" i="8" l="1"/>
  <c r="X204" i="8"/>
  <c r="X205" i="8" l="1"/>
  <c r="T206" i="8"/>
  <c r="T207" i="8" l="1"/>
  <c r="X206" i="8"/>
  <c r="T208" i="8" l="1"/>
  <c r="X207" i="8"/>
  <c r="T209" i="8" l="1"/>
  <c r="X208" i="8"/>
  <c r="X209" i="8" l="1"/>
  <c r="T210" i="8"/>
  <c r="T211" i="8" l="1"/>
  <c r="X210" i="8"/>
  <c r="T212" i="8" l="1"/>
  <c r="X211" i="8"/>
  <c r="T213" i="8" l="1"/>
  <c r="X212" i="8"/>
  <c r="X213" i="8" l="1"/>
  <c r="T214" i="8"/>
  <c r="T215" i="8" l="1"/>
  <c r="X214" i="8"/>
  <c r="T216" i="8" l="1"/>
  <c r="X215" i="8"/>
  <c r="T217" i="8" l="1"/>
  <c r="X216" i="8"/>
  <c r="X217" i="8" l="1"/>
  <c r="T218" i="8"/>
  <c r="T219" i="8" l="1"/>
  <c r="X218" i="8"/>
  <c r="T220" i="8" l="1"/>
  <c r="X219" i="8"/>
  <c r="T221" i="8" l="1"/>
  <c r="X220" i="8"/>
  <c r="X221" i="8" l="1"/>
  <c r="T222" i="8"/>
  <c r="T223" i="8" l="1"/>
  <c r="X222" i="8"/>
  <c r="T224" i="8" l="1"/>
  <c r="X223" i="8"/>
  <c r="T225" i="8" l="1"/>
  <c r="X224" i="8"/>
  <c r="X225" i="8" l="1"/>
  <c r="T226" i="8"/>
  <c r="T227" i="8" l="1"/>
  <c r="X226" i="8"/>
  <c r="T228" i="8" l="1"/>
  <c r="X227" i="8"/>
  <c r="T229" i="8" l="1"/>
  <c r="X228" i="8"/>
  <c r="X229" i="8" l="1"/>
  <c r="T230" i="8"/>
  <c r="T231" i="8" l="1"/>
  <c r="X230" i="8"/>
  <c r="T232" i="8" l="1"/>
  <c r="X231" i="8"/>
  <c r="T233" i="8" l="1"/>
  <c r="X232" i="8"/>
  <c r="X233" i="8" l="1"/>
  <c r="T234" i="8"/>
  <c r="T235" i="8" l="1"/>
  <c r="X234" i="8"/>
  <c r="T236" i="8" l="1"/>
  <c r="X235" i="8"/>
  <c r="T237" i="8" l="1"/>
  <c r="X236" i="8"/>
  <c r="X237" i="8" l="1"/>
  <c r="T238" i="8"/>
  <c r="T239" i="8" l="1"/>
  <c r="X238" i="8"/>
  <c r="T240" i="8" l="1"/>
  <c r="X239" i="8"/>
  <c r="T241" i="8" l="1"/>
  <c r="X240" i="8"/>
  <c r="X241" i="8" l="1"/>
  <c r="T242" i="8"/>
  <c r="T243" i="8" l="1"/>
  <c r="X242" i="8"/>
  <c r="T244" i="8" l="1"/>
  <c r="X243" i="8"/>
  <c r="T245" i="8" l="1"/>
  <c r="X244" i="8"/>
  <c r="X245" i="8" l="1"/>
  <c r="T246" i="8"/>
  <c r="T247" i="8" l="1"/>
  <c r="X246" i="8"/>
  <c r="T248" i="8" l="1"/>
  <c r="X247" i="8"/>
  <c r="T249" i="8" l="1"/>
  <c r="X248" i="8"/>
  <c r="X249" i="8" l="1"/>
  <c r="T250" i="8"/>
  <c r="T251" i="8" l="1"/>
  <c r="X250" i="8"/>
  <c r="T252" i="8" l="1"/>
  <c r="X251" i="8"/>
  <c r="T253" i="8" l="1"/>
  <c r="X252" i="8"/>
  <c r="X253" i="8" l="1"/>
  <c r="T254" i="8"/>
  <c r="T255" i="8" l="1"/>
  <c r="X254" i="8"/>
  <c r="T256" i="8" l="1"/>
  <c r="X255" i="8"/>
  <c r="T257" i="8" l="1"/>
  <c r="X256" i="8"/>
  <c r="T258" i="8" l="1"/>
  <c r="X257" i="8"/>
  <c r="T259" i="8" l="1"/>
  <c r="X258" i="8"/>
  <c r="T260" i="8" l="1"/>
  <c r="X259" i="8"/>
  <c r="T261" i="8" l="1"/>
  <c r="X260" i="8"/>
  <c r="T262" i="8" l="1"/>
  <c r="X261" i="8"/>
  <c r="T263" i="8" l="1"/>
  <c r="X262" i="8"/>
  <c r="T264" i="8" l="1"/>
  <c r="X263" i="8"/>
  <c r="T265" i="8" l="1"/>
  <c r="X264" i="8"/>
  <c r="T266" i="8" l="1"/>
  <c r="X265" i="8"/>
  <c r="T267" i="8" l="1"/>
  <c r="X266" i="8"/>
  <c r="T268" i="8" l="1"/>
  <c r="X267" i="8"/>
  <c r="T269" i="8" l="1"/>
  <c r="X268" i="8"/>
  <c r="T270" i="8" l="1"/>
  <c r="X269" i="8"/>
  <c r="T271" i="8" l="1"/>
  <c r="X270" i="8"/>
  <c r="T272" i="8" l="1"/>
  <c r="X271" i="8"/>
  <c r="T273" i="8" l="1"/>
  <c r="X272" i="8"/>
  <c r="T274" i="8" l="1"/>
  <c r="X273" i="8"/>
  <c r="T275" i="8" l="1"/>
  <c r="X274" i="8"/>
  <c r="T276" i="8" l="1"/>
  <c r="X275" i="8"/>
  <c r="T277" i="8" l="1"/>
  <c r="X276" i="8"/>
  <c r="T278" i="8" l="1"/>
  <c r="X277" i="8"/>
  <c r="T279" i="8" l="1"/>
  <c r="X278" i="8"/>
  <c r="T280" i="8" l="1"/>
  <c r="X279" i="8"/>
  <c r="T281" i="8" l="1"/>
  <c r="X280" i="8"/>
  <c r="T282" i="8" l="1"/>
  <c r="X281" i="8"/>
  <c r="T283" i="8" l="1"/>
  <c r="X282" i="8"/>
  <c r="T284" i="8" l="1"/>
  <c r="X283" i="8"/>
  <c r="T285" i="8" l="1"/>
  <c r="X284" i="8"/>
  <c r="T286" i="8" l="1"/>
  <c r="X285" i="8"/>
  <c r="T287" i="8" l="1"/>
  <c r="X286" i="8"/>
  <c r="T288" i="8" l="1"/>
  <c r="X287" i="8"/>
  <c r="T289" i="8" l="1"/>
  <c r="X288" i="8"/>
  <c r="T290" i="8" l="1"/>
  <c r="X289" i="8"/>
  <c r="T291" i="8" l="1"/>
  <c r="X290" i="8"/>
  <c r="T292" i="8" l="1"/>
  <c r="X291" i="8"/>
  <c r="T293" i="8" l="1"/>
  <c r="X292" i="8"/>
  <c r="T294" i="8" l="1"/>
  <c r="X293" i="8"/>
  <c r="T295" i="8" l="1"/>
  <c r="X294" i="8"/>
  <c r="T296" i="8" l="1"/>
  <c r="X295" i="8"/>
  <c r="T297" i="8" l="1"/>
  <c r="X296" i="8"/>
  <c r="X297" i="8" l="1"/>
  <c r="T298" i="8"/>
  <c r="T299" i="8" l="1"/>
  <c r="X298" i="8"/>
  <c r="T300" i="8" l="1"/>
  <c r="X299" i="8"/>
  <c r="T301" i="8" l="1"/>
  <c r="X300" i="8"/>
  <c r="T302" i="8" l="1"/>
  <c r="X301" i="8"/>
  <c r="T303" i="8" l="1"/>
  <c r="X302" i="8"/>
  <c r="T304" i="8" l="1"/>
  <c r="X303" i="8"/>
  <c r="T305" i="8" l="1"/>
  <c r="X304" i="8"/>
  <c r="T306" i="8" l="1"/>
  <c r="X306" i="8" s="1"/>
  <c r="X305" i="8"/>
  <c r="O3" i="19" l="1" a="1"/>
  <c r="O3" i="19" s="1"/>
  <c r="P3" i="19" a="1"/>
  <c r="P3" i="19" s="1"/>
  <c r="W27" i="11" s="1"/>
  <c r="AN23" i="11"/>
  <c r="Y23" i="11" s="1"/>
  <c r="Y27" i="11" l="1"/>
  <c r="I27" i="11"/>
  <c r="T27" i="11"/>
  <c r="W23" i="11"/>
  <c r="I23" i="11" s="1"/>
  <c r="T23" i="1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<sst xmlns="http://schemas.openxmlformats.org/spreadsheetml/2006/main" count="3059" uniqueCount="887">
  <si>
    <t>STAM</t>
  </si>
  <si>
    <t>ELEVEUR</t>
  </si>
  <si>
    <t>SOCIETE</t>
  </si>
  <si>
    <t>ADRESSE</t>
  </si>
  <si>
    <t>C.P.</t>
  </si>
  <si>
    <t>VILLE</t>
  </si>
  <si>
    <t>TELEPHONE</t>
  </si>
  <si>
    <t>MASSART Odette</t>
  </si>
  <si>
    <t>DECHY</t>
  </si>
  <si>
    <t>GUILLOTIN Jeannot</t>
  </si>
  <si>
    <t>VIERZON</t>
  </si>
  <si>
    <t>2483 Route des forêts Les Cocus</t>
  </si>
  <si>
    <t>St Martin D'Auxigny</t>
  </si>
  <si>
    <t>CAPRON André</t>
  </si>
  <si>
    <t>FRESNES/ESCAUT</t>
  </si>
  <si>
    <t>130 Avenue du Pinson</t>
  </si>
  <si>
    <t>Raismes Sabatier</t>
  </si>
  <si>
    <t>GREVET Jean</t>
  </si>
  <si>
    <t>AUCHEL</t>
  </si>
  <si>
    <t>1 Rue Noisy le Sec</t>
  </si>
  <si>
    <t>Marles Les Mines</t>
  </si>
  <si>
    <t>RADOLA Eric</t>
  </si>
  <si>
    <t>GRAUX Daniel</t>
  </si>
  <si>
    <t>3 Hameau Fleuri</t>
  </si>
  <si>
    <t>Lapugnoy</t>
  </si>
  <si>
    <t>COUSSEAU André</t>
  </si>
  <si>
    <t>A.O.C.</t>
  </si>
  <si>
    <t>27 Rue du Chemin Vert</t>
  </si>
  <si>
    <t>Cholet</t>
  </si>
  <si>
    <t>CHRZANOWSKI Richard</t>
  </si>
  <si>
    <t>4 Rue de Weissensée</t>
  </si>
  <si>
    <t>Dechy</t>
  </si>
  <si>
    <t>LANGE René</t>
  </si>
  <si>
    <t>BELGIQUE</t>
  </si>
  <si>
    <t>54 Avenue Astrild Bâtiment 8</t>
  </si>
  <si>
    <t>SPA</t>
  </si>
  <si>
    <t>LE DUIC Bruno</t>
  </si>
  <si>
    <t>LORIENT</t>
  </si>
  <si>
    <t>2 Rue de lt COLONEL Manhes</t>
  </si>
  <si>
    <t>Locmiquelic</t>
  </si>
  <si>
    <t>DECROOCQ Didier</t>
  </si>
  <si>
    <t>5 Bis Rue du Bout au Vicaire</t>
  </si>
  <si>
    <t>ST Marcel</t>
  </si>
  <si>
    <t>DEDECKER Alexandre</t>
  </si>
  <si>
    <t>LOMME</t>
  </si>
  <si>
    <t>9 Rue Maladrerie</t>
  </si>
  <si>
    <t>Hardecourt</t>
  </si>
  <si>
    <t>HEN Arséne</t>
  </si>
  <si>
    <t>FREYMING</t>
  </si>
  <si>
    <t>14 Rue St Hubert</t>
  </si>
  <si>
    <t>Hambach</t>
  </si>
  <si>
    <t>ERARD Jean</t>
  </si>
  <si>
    <t>BREST</t>
  </si>
  <si>
    <t>22 Rue d'Aboville</t>
  </si>
  <si>
    <t>Brest</t>
  </si>
  <si>
    <t>GRANDSART Roger</t>
  </si>
  <si>
    <t>SAINTONGE</t>
  </si>
  <si>
    <t>15 Rte du Maine Le Grand Village-Le Maine</t>
  </si>
  <si>
    <t>St Trojan Les Bains</t>
  </si>
  <si>
    <t>MASSART Pierre</t>
  </si>
  <si>
    <t>LELIEVRE Claude</t>
  </si>
  <si>
    <t>LA CAPELLE LES BOULOGNE</t>
  </si>
  <si>
    <t>180 Impasse de la Fontaine du Charme</t>
  </si>
  <si>
    <t>Conteville</t>
  </si>
  <si>
    <t>MARESCAUX Georges</t>
  </si>
  <si>
    <t>38 Rue Georges Richard</t>
  </si>
  <si>
    <t>Allouagne</t>
  </si>
  <si>
    <t>JONZO Henri</t>
  </si>
  <si>
    <t>ERO</t>
  </si>
  <si>
    <t>16 Chemindu Bois D'Andreze Piton-Bois de Nèfles</t>
  </si>
  <si>
    <t>Sainte Clotide-Réunion</t>
  </si>
  <si>
    <t>VAUTRIN Jacques</t>
  </si>
  <si>
    <t>PARIS</t>
  </si>
  <si>
    <t>16 Lotiss.La Persévérence Route du Larivot</t>
  </si>
  <si>
    <t>Matoury</t>
  </si>
  <si>
    <t>CORDOBA Jean Pierre</t>
  </si>
  <si>
    <t>S.O.A.</t>
  </si>
  <si>
    <t>230 Rue Laénnec</t>
  </si>
  <si>
    <t>Ruelle sur Touvre</t>
  </si>
  <si>
    <t>DIEUDONNE Michel</t>
  </si>
  <si>
    <t>15 Rue du Calvaire</t>
  </si>
  <si>
    <t>Gouy Lez Piéton</t>
  </si>
  <si>
    <t>MANTEL Philippe</t>
  </si>
  <si>
    <t>ST BRIEUC</t>
  </si>
  <si>
    <t>DUMONT Joseph</t>
  </si>
  <si>
    <t>7 Place de Damzelle</t>
  </si>
  <si>
    <t>Melen</t>
  </si>
  <si>
    <t>PAPUT Julien</t>
  </si>
  <si>
    <t>22 Rue Vincendon</t>
  </si>
  <si>
    <t>Saint-Chamond</t>
  </si>
  <si>
    <t>KARLER Marcel</t>
  </si>
  <si>
    <t>2 Route des Braudins</t>
  </si>
  <si>
    <t>St Benoît/Loire</t>
  </si>
  <si>
    <t>GASSEMANN Bernard</t>
  </si>
  <si>
    <t>C.O.L.</t>
  </si>
  <si>
    <t>2 Rue des Dahlias</t>
  </si>
  <si>
    <t>Gonesse</t>
  </si>
  <si>
    <t>LERICHE Patrick</t>
  </si>
  <si>
    <t>30 Rue des Champs Elysées</t>
  </si>
  <si>
    <t>Gouy Lez Pieton</t>
  </si>
  <si>
    <t>SANGUINEDE Michel</t>
  </si>
  <si>
    <t>4 Rue de Broglie 251</t>
  </si>
  <si>
    <t>Rosny Sous Bois</t>
  </si>
  <si>
    <t>DINIS Carlos</t>
  </si>
  <si>
    <t>5 Rue Camille Desmoulins</t>
  </si>
  <si>
    <t>Cachan</t>
  </si>
  <si>
    <t>MARTINEZ Raymond</t>
  </si>
  <si>
    <t>U.O.E.B.</t>
  </si>
  <si>
    <t>15 RueD'Arbaud Mas Mezeirac</t>
  </si>
  <si>
    <t>Marguerittes</t>
  </si>
  <si>
    <t>LABAT Jean-Pierre</t>
  </si>
  <si>
    <t>15 Rue Paul Eluard</t>
  </si>
  <si>
    <t>HADDOU Jean-Pierre</t>
  </si>
  <si>
    <t>A.O.P.N.</t>
  </si>
  <si>
    <t>Moulin de L'Albrespit</t>
  </si>
  <si>
    <t>Cazals</t>
  </si>
  <si>
    <t>OLLIER Jean-Claude</t>
  </si>
  <si>
    <t>Keranquine</t>
  </si>
  <si>
    <t>Riantec</t>
  </si>
  <si>
    <t>HARLE Guillaume</t>
  </si>
  <si>
    <t>9 Rue Verlaine</t>
  </si>
  <si>
    <t>Wimereux</t>
  </si>
  <si>
    <t>DELANNOYE René</t>
  </si>
  <si>
    <t>COMINES</t>
  </si>
  <si>
    <t>22 Rue Jean Moulin</t>
  </si>
  <si>
    <t>Leffrinckouke</t>
  </si>
  <si>
    <t>KONURY Leon</t>
  </si>
  <si>
    <t>2 Rue Pierre Baillot</t>
  </si>
  <si>
    <t>Bully les Mines</t>
  </si>
  <si>
    <t>DELGADO Robert</t>
  </si>
  <si>
    <t>O.C.P.A.</t>
  </si>
  <si>
    <t>73 Avenue J.Compadieu La Pignatelle-Bât B7</t>
  </si>
  <si>
    <t>Marseille</t>
  </si>
  <si>
    <t>COURTES Georges</t>
  </si>
  <si>
    <t>40 Rue Diane de Poitiers</t>
  </si>
  <si>
    <t>Avignon</t>
  </si>
  <si>
    <t>MARIANI Denis</t>
  </si>
  <si>
    <t>Rue de la Bourgade</t>
  </si>
  <si>
    <t>Mane</t>
  </si>
  <si>
    <t>126 Rue du Canneau</t>
  </si>
  <si>
    <t>Lunel</t>
  </si>
  <si>
    <t>BUFFO Angélo</t>
  </si>
  <si>
    <t>O C P A</t>
  </si>
  <si>
    <t>2455 Ch de la Serre du Roy VIAROSE</t>
  </si>
  <si>
    <t>Moissac</t>
  </si>
  <si>
    <t>3 Rue Salaison</t>
  </si>
  <si>
    <t>St Aunes</t>
  </si>
  <si>
    <t>QUESADA Philippe</t>
  </si>
  <si>
    <t>Quartier Lorolle</t>
  </si>
  <si>
    <t>Mallemort</t>
  </si>
  <si>
    <t>QUESADA Jean-Claude</t>
  </si>
  <si>
    <t>Le Hameau de Janet</t>
  </si>
  <si>
    <t>Lambesc</t>
  </si>
  <si>
    <t>MIRA Norber</t>
  </si>
  <si>
    <t>71 Avenue du 19 Mars 1962 Bât D</t>
  </si>
  <si>
    <t>Aubagne</t>
  </si>
  <si>
    <t xml:space="preserve">GIMENEZ Andre  </t>
  </si>
  <si>
    <t>45 Rue du Vignemale</t>
  </si>
  <si>
    <t>Tarbes</t>
  </si>
  <si>
    <t>TROUVE Maxime</t>
  </si>
  <si>
    <t>A.O.V.</t>
  </si>
  <si>
    <t>5 Chemin des Sables</t>
  </si>
  <si>
    <t>Foecy</t>
  </si>
  <si>
    <t>ZUBIRIA Edouard</t>
  </si>
  <si>
    <t>5 Allée Michel Détroyat</t>
  </si>
  <si>
    <t>Anglet</t>
  </si>
  <si>
    <t>CHRISTY Jack</t>
  </si>
  <si>
    <t>37 Rue Louis Daquin</t>
  </si>
  <si>
    <t>Orange</t>
  </si>
  <si>
    <t>LEMAITRE Bernard</t>
  </si>
  <si>
    <t>3 Rue des Acacias</t>
  </si>
  <si>
    <t>Les Ageux</t>
  </si>
  <si>
    <t>GIRAUD Mireille</t>
  </si>
  <si>
    <t>S.A.O.V.</t>
  </si>
  <si>
    <t>GLAPA Aloïs</t>
  </si>
  <si>
    <t>3 Rue S.Allende</t>
  </si>
  <si>
    <t>Divion</t>
  </si>
  <si>
    <t>BARSKI Mathieu</t>
  </si>
  <si>
    <t>DAX</t>
  </si>
  <si>
    <t>LD Magenta Route de la Gare</t>
  </si>
  <si>
    <t>ST Geours de Marenne</t>
  </si>
  <si>
    <t>FICOT Jean</t>
  </si>
  <si>
    <t>122 Chemin du Bois</t>
  </si>
  <si>
    <t>Auchel</t>
  </si>
  <si>
    <t>TOURSEL Henri</t>
  </si>
  <si>
    <t>HOUPLINES</t>
  </si>
  <si>
    <t>213 Route Nationale</t>
  </si>
  <si>
    <t>La Chapelle D'Armentiéres</t>
  </si>
  <si>
    <t>HARAMBOURE Gratien</t>
  </si>
  <si>
    <t>SEIFERT</t>
  </si>
  <si>
    <t>6 Rue Tvhit Ondo Villa"Txoria Kin"</t>
  </si>
  <si>
    <t>Hendaye</t>
  </si>
  <si>
    <t>DANJOUX Bruno</t>
  </si>
  <si>
    <t>4 Rue Bertholet</t>
  </si>
  <si>
    <t>Avion</t>
  </si>
  <si>
    <t>CURTI Séverin</t>
  </si>
  <si>
    <t>44 Rue Raymond Rosier</t>
  </si>
  <si>
    <t>Corbeil Essonnes</t>
  </si>
  <si>
    <t>LEGRAND Jean-Pierre</t>
  </si>
  <si>
    <t>41 Rue Ampère</t>
  </si>
  <si>
    <t>Perenchies</t>
  </si>
  <si>
    <t>ESTEVE Antonio</t>
  </si>
  <si>
    <t>22 Rue Henri IV</t>
  </si>
  <si>
    <t>Rogny Les 7 Ecluses</t>
  </si>
  <si>
    <t>MENY Roland</t>
  </si>
  <si>
    <t>7 Rue Jean Camille Niel</t>
  </si>
  <si>
    <t>Troyes</t>
  </si>
  <si>
    <t>CINTAS Lucien</t>
  </si>
  <si>
    <t>3 Rue Chanteclair</t>
  </si>
  <si>
    <t>MORELLE François</t>
  </si>
  <si>
    <t>14 Route des Pyrénées</t>
  </si>
  <si>
    <t>Gurmancon</t>
  </si>
  <si>
    <t>RETAILLEAU Claude</t>
  </si>
  <si>
    <t>374 Rue P.Cézanne</t>
  </si>
  <si>
    <t>Nemours</t>
  </si>
  <si>
    <t>SUBIRANA Lucien</t>
  </si>
  <si>
    <t>38 Rue Gambetta Rés. Gambetta</t>
  </si>
  <si>
    <t>Montargis</t>
  </si>
  <si>
    <t>TOUHARI Seddik</t>
  </si>
  <si>
    <t>52 Rue Youri Gagarine</t>
  </si>
  <si>
    <t>Colombes</t>
  </si>
  <si>
    <t>RUBIALES Régis</t>
  </si>
  <si>
    <t>Le Barrail</t>
  </si>
  <si>
    <t>Beaufort</t>
  </si>
  <si>
    <t>LEGRAND Alfred</t>
  </si>
  <si>
    <t>7 Rue Pierre Semard Escalier 10, Appt 1032</t>
  </si>
  <si>
    <t>Persan</t>
  </si>
  <si>
    <t>REILLE Guy</t>
  </si>
  <si>
    <t>Le Chemin de Moustiers</t>
  </si>
  <si>
    <t>Montpezat-Montpezat</t>
  </si>
  <si>
    <t>RAPIOR Alexandre</t>
  </si>
  <si>
    <t>39 Rue Dieudonné Costes</t>
  </si>
  <si>
    <t>Muret</t>
  </si>
  <si>
    <t>REGIOR Marie</t>
  </si>
  <si>
    <t>FERRY Laurent</t>
  </si>
  <si>
    <t>25 Rue Fontaine</t>
  </si>
  <si>
    <t>Sermaize</t>
  </si>
  <si>
    <t>BRAHIC Hervé</t>
  </si>
  <si>
    <t>168 Rue Georges le dû</t>
  </si>
  <si>
    <t>NUCCI André</t>
  </si>
  <si>
    <t>O.C.DAUPHINOIS</t>
  </si>
  <si>
    <t>RN.85 Relais du Pont Champ sur Drac</t>
  </si>
  <si>
    <t>Jarrie</t>
  </si>
  <si>
    <t>JOUANNOT André</t>
  </si>
  <si>
    <t>ANGOULEME</t>
  </si>
  <si>
    <t>39 Lotissement Mignonneau</t>
  </si>
  <si>
    <t>Jonzac</t>
  </si>
  <si>
    <t>CREOLAT Raymond</t>
  </si>
  <si>
    <t>THIONVILLE</t>
  </si>
  <si>
    <t>18 A Rue des Ecoles</t>
  </si>
  <si>
    <t>Volmerange/mines</t>
  </si>
  <si>
    <t>PIERRONNET Fernand</t>
  </si>
  <si>
    <t>14 Rue de Verdun</t>
  </si>
  <si>
    <t>Gandrange</t>
  </si>
  <si>
    <t>JEANNIN Daniel</t>
  </si>
  <si>
    <t>19 Rue des Vignottes</t>
  </si>
  <si>
    <t>Torpes</t>
  </si>
  <si>
    <t>JUNGBLUTH Roger</t>
  </si>
  <si>
    <t>42 Rue des Hauts de Tarucat</t>
  </si>
  <si>
    <t>Ondes</t>
  </si>
  <si>
    <t>ALLOUIS Gérard</t>
  </si>
  <si>
    <t>S O A</t>
  </si>
  <si>
    <t>51 Rue de Paris</t>
  </si>
  <si>
    <t>ST Brieuc</t>
  </si>
  <si>
    <t>MILLE Jean-Pierre</t>
  </si>
  <si>
    <t>11 Rue Henri Dunant</t>
  </si>
  <si>
    <t>Comines</t>
  </si>
  <si>
    <t>VANOVERBERGHE Daniel</t>
  </si>
  <si>
    <t>6 Rue de L'Allumette</t>
  </si>
  <si>
    <t>Croix</t>
  </si>
  <si>
    <t>MEYER Veronique</t>
  </si>
  <si>
    <t>18 Rue des Clos Ferranville</t>
  </si>
  <si>
    <t>Flexanville</t>
  </si>
  <si>
    <t>AUFFRAY Christian</t>
  </si>
  <si>
    <t>56 Rue Bourlago</t>
  </si>
  <si>
    <t>Pordic</t>
  </si>
  <si>
    <t>LAURENCE Didier</t>
  </si>
  <si>
    <t>STRASBOURG</t>
  </si>
  <si>
    <t>26 Rue Grozagaque</t>
  </si>
  <si>
    <t>Rive De Gier</t>
  </si>
  <si>
    <t>BIXEL Gilbert</t>
  </si>
  <si>
    <t>Bât 6 A Les prés Bernard</t>
  </si>
  <si>
    <t>ST Jorioz</t>
  </si>
  <si>
    <t>VEZIN Philippe</t>
  </si>
  <si>
    <t>11 Rue des Suédois</t>
  </si>
  <si>
    <t>Gerspolsheim</t>
  </si>
  <si>
    <t>SANJUAN Joachim</t>
  </si>
  <si>
    <t>125 Route D'Ingersheim</t>
  </si>
  <si>
    <t>Colmar</t>
  </si>
  <si>
    <t>HAUTCLOCQ Yves</t>
  </si>
  <si>
    <t>300 Cheminde Gourlandon</t>
  </si>
  <si>
    <t>Lagnieu</t>
  </si>
  <si>
    <t>EBBER Rodolphe</t>
  </si>
  <si>
    <t>24 Rue Principale</t>
  </si>
  <si>
    <t>Menchhoffen</t>
  </si>
  <si>
    <t>JACOB Gérard</t>
  </si>
  <si>
    <t>3 Rue des Jasmins</t>
  </si>
  <si>
    <t>Wasselonne</t>
  </si>
  <si>
    <t>DANGUEL Robert</t>
  </si>
  <si>
    <t>2 Rue de la Forêt</t>
  </si>
  <si>
    <t>Sélestat</t>
  </si>
  <si>
    <t>KEHRLI Antoine</t>
  </si>
  <si>
    <t>43 Faubourg de Mulhouse</t>
  </si>
  <si>
    <t>Zillisheim</t>
  </si>
  <si>
    <t>RIPORTELLA Aurélio</t>
  </si>
  <si>
    <t>515 Rue L.Pergaud</t>
  </si>
  <si>
    <t>Lons le Saunier</t>
  </si>
  <si>
    <t>BUCK Paul</t>
  </si>
  <si>
    <t>24 Rue des Dahlias</t>
  </si>
  <si>
    <t>KIEHL Jean-Paul</t>
  </si>
  <si>
    <t>49 Rue des Prunelles</t>
  </si>
  <si>
    <t>Rosheim</t>
  </si>
  <si>
    <t>LOUET André</t>
  </si>
  <si>
    <t>DIJON</t>
  </si>
  <si>
    <t>24 Rue Charles Philbée</t>
  </si>
  <si>
    <t>Dijon</t>
  </si>
  <si>
    <t>CANTET Claude</t>
  </si>
  <si>
    <t>C.C.ARDENNOIS</t>
  </si>
  <si>
    <t>2 Chemin de Montigny Aux Bois</t>
  </si>
  <si>
    <t>Prix les Mezieres</t>
  </si>
  <si>
    <t>BRUN Alain</t>
  </si>
  <si>
    <t>A O B L</t>
  </si>
  <si>
    <t>10 Rue de Pen An Ero</t>
  </si>
  <si>
    <t>Lanveoc</t>
  </si>
  <si>
    <t>MANZANARES Claude</t>
  </si>
  <si>
    <t>A.O.F</t>
  </si>
  <si>
    <t>69 Chemin des Planchards</t>
  </si>
  <si>
    <t>Yseure</t>
  </si>
  <si>
    <t>Calais</t>
  </si>
  <si>
    <t>KUNZINDORFF Gérard</t>
  </si>
  <si>
    <t>G.O.A.L.</t>
  </si>
  <si>
    <t>5 Allée de la Ferme</t>
  </si>
  <si>
    <t>Mery Sur Oise</t>
  </si>
  <si>
    <t>DEVASSINE Xavier</t>
  </si>
  <si>
    <t>29 Rue Olivier de Serres</t>
  </si>
  <si>
    <t>La Chapelle d'Armentieres</t>
  </si>
  <si>
    <t>SKRZYPCZAK Raymond</t>
  </si>
  <si>
    <t>4 Rue de Diéval</t>
  </si>
  <si>
    <t>Clonne Ricouart</t>
  </si>
  <si>
    <t>DASSONVAL Jacques</t>
  </si>
  <si>
    <t>354 Rue Raoul Briquet</t>
  </si>
  <si>
    <t>SCHNEIDER Bernard</t>
  </si>
  <si>
    <t>40Rue des Talus</t>
  </si>
  <si>
    <t>Thumeries</t>
  </si>
  <si>
    <t>DEMAREST Patrice</t>
  </si>
  <si>
    <t>36 Rue G. Richard</t>
  </si>
  <si>
    <t>LELIEVRE Ludovic</t>
  </si>
  <si>
    <t>178 Allée du Centre</t>
  </si>
  <si>
    <t>Quelmes</t>
  </si>
  <si>
    <t>2 Rue de Bague" Les Clairettes"</t>
  </si>
  <si>
    <t>Yvignac</t>
  </si>
  <si>
    <t>KOPPA Jean Noêl</t>
  </si>
  <si>
    <t>ST ANDRE</t>
  </si>
  <si>
    <t>16 Cité du Cambraisis</t>
  </si>
  <si>
    <t>Arleux</t>
  </si>
  <si>
    <t>VAN DER ELST Francis</t>
  </si>
  <si>
    <t>186 Rue Anatole France</t>
  </si>
  <si>
    <t>Lomme</t>
  </si>
  <si>
    <t>ROMAN Denis</t>
  </si>
  <si>
    <t>69 Rue Gén.Anne de la Bourdonnaye</t>
  </si>
  <si>
    <t>Lille</t>
  </si>
  <si>
    <t>AMMELOOT Emmanuel</t>
  </si>
  <si>
    <t>14 Rue Béranger</t>
  </si>
  <si>
    <t>Armentiéres</t>
  </si>
  <si>
    <t>ASPERLAGH Sonia</t>
  </si>
  <si>
    <t>AMMELOOT Georges</t>
  </si>
  <si>
    <t>03 20 35 81 45</t>
  </si>
  <si>
    <t>DUCHATEL Daniel</t>
  </si>
  <si>
    <t>125 Rue du Rabat</t>
  </si>
  <si>
    <t>La Couture</t>
  </si>
  <si>
    <t>HERMANN Roland</t>
  </si>
  <si>
    <t>12 Rue Mozart</t>
  </si>
  <si>
    <t>Outreau</t>
  </si>
  <si>
    <t>24 Place Carnot</t>
  </si>
  <si>
    <t>DAIX Frédéric</t>
  </si>
  <si>
    <t>34 Route de la Branche</t>
  </si>
  <si>
    <t>Tétéghem</t>
  </si>
  <si>
    <t>DUJARDIN Laurent</t>
  </si>
  <si>
    <t>32 Rue de l'Abbé Doudermy</t>
  </si>
  <si>
    <t>DUHAMEL Albert</t>
  </si>
  <si>
    <t>1786 Rue du Chemin Vert</t>
  </si>
  <si>
    <t>Winnezeele</t>
  </si>
  <si>
    <t>DESAILLY Hervé</t>
  </si>
  <si>
    <t>BEAURAINS</t>
  </si>
  <si>
    <t>19 Rue de Beaumetz</t>
  </si>
  <si>
    <t>Berneville</t>
  </si>
  <si>
    <t>BOURGOIS Albert</t>
  </si>
  <si>
    <t>13 Rue P.F. Vasseur</t>
  </si>
  <si>
    <t>Annezin</t>
  </si>
  <si>
    <t>VERON Joël</t>
  </si>
  <si>
    <t>4 Rue Tom Souville</t>
  </si>
  <si>
    <t>PLATEAU Serge</t>
  </si>
  <si>
    <t>ABDEDDAIM Abdellah</t>
  </si>
  <si>
    <t>47 Rue de Metz</t>
  </si>
  <si>
    <t>Frouard</t>
  </si>
  <si>
    <t>ANQUEZ Franck</t>
  </si>
  <si>
    <t>10/31 Rue Léon trulin</t>
  </si>
  <si>
    <t>03 20 76 32 46</t>
  </si>
  <si>
    <t>DENIELLE David</t>
  </si>
  <si>
    <t>BEAL Théophile</t>
  </si>
  <si>
    <t>6 Cité Bellevue</t>
  </si>
  <si>
    <t>Lillers</t>
  </si>
  <si>
    <t>HU Jacques</t>
  </si>
  <si>
    <t>3 Rue de L'Eglise</t>
  </si>
  <si>
    <t>SERGEANT Renée</t>
  </si>
  <si>
    <t>13 Rue A. Mancey</t>
  </si>
  <si>
    <t>Calonne Ricouart</t>
  </si>
  <si>
    <t>VANDEWALLE Franck</t>
  </si>
  <si>
    <t>14 Rue du Puits Au Bois</t>
  </si>
  <si>
    <t>BOGAERT André</t>
  </si>
  <si>
    <t>11 Rue Léon Trulin</t>
  </si>
  <si>
    <t>AGEZ André</t>
  </si>
  <si>
    <t>27 Rue J.Merlin</t>
  </si>
  <si>
    <t>Grand Fort</t>
  </si>
  <si>
    <t>SZOSTAK Richard</t>
  </si>
  <si>
    <t>CYSOING</t>
  </si>
  <si>
    <t>9 Rue des Hauts de France</t>
  </si>
  <si>
    <t>Verneuil en Halatte</t>
  </si>
  <si>
    <t>KRYS Jacky</t>
  </si>
  <si>
    <t>1 Résidence St Saens Appt 3</t>
  </si>
  <si>
    <t>Château Thierry</t>
  </si>
  <si>
    <t>9 Rue du Four</t>
  </si>
  <si>
    <t>Henin/cojeul</t>
  </si>
  <si>
    <t>MAILLARD Marcel</t>
  </si>
  <si>
    <t>1 Sentier de la Gare</t>
  </si>
  <si>
    <t>Bauvin</t>
  </si>
  <si>
    <t>BOSSU Daniel</t>
  </si>
  <si>
    <t>36 Rue du Gaz</t>
  </si>
  <si>
    <t>Cxoulogne</t>
  </si>
  <si>
    <t>FAY Gérard</t>
  </si>
  <si>
    <t>10 Chemin du Berk</t>
  </si>
  <si>
    <t>St Tricat</t>
  </si>
  <si>
    <t>FOURNIER Emmanuel</t>
  </si>
  <si>
    <t>15 Rue des Ecoles</t>
  </si>
  <si>
    <t>Offekerque</t>
  </si>
  <si>
    <t>DEWALLERS Henri</t>
  </si>
  <si>
    <t>LEVEL Maurice</t>
  </si>
  <si>
    <t>DELBECQUE Marcel</t>
  </si>
  <si>
    <t>WARDRECQUES</t>
  </si>
  <si>
    <t>25 Rue Gaston Robbe</t>
  </si>
  <si>
    <t>Renescure</t>
  </si>
  <si>
    <t>DELBECQUE Nicolas</t>
  </si>
  <si>
    <t>DELBECQUE Christophe</t>
  </si>
  <si>
    <t>BARTHELEMY Guy</t>
  </si>
  <si>
    <t>11 Rue des Croisettes</t>
  </si>
  <si>
    <t>Wardrecques</t>
  </si>
  <si>
    <t>DEMARTHE Alfred</t>
  </si>
  <si>
    <t>9 Les Ruelles</t>
  </si>
  <si>
    <t>Blendecques</t>
  </si>
  <si>
    <t>LANG Joël</t>
  </si>
  <si>
    <t>49 bis Rue Buchonchelle</t>
  </si>
  <si>
    <t>Tatinghem</t>
  </si>
  <si>
    <t>GUENIOT Joêl</t>
  </si>
  <si>
    <t>O.C.D.N.</t>
  </si>
  <si>
    <t>49 Quai de la Saône</t>
  </si>
  <si>
    <t>Le Havre</t>
  </si>
  <si>
    <t>GALANT Louis Philippe</t>
  </si>
  <si>
    <t>A.M.A.C.H.</t>
  </si>
  <si>
    <t>Av.de la gare 8 Place du jeu de Boules</t>
  </si>
  <si>
    <t>Generac</t>
  </si>
  <si>
    <t>ADINARAYANIN Charles</t>
  </si>
  <si>
    <t>3 Rue des peupliers</t>
  </si>
  <si>
    <t>Saint Jean de Védas</t>
  </si>
  <si>
    <t>URSCH Jacki</t>
  </si>
  <si>
    <t>27 Lotissement"Lou Grand Camp"</t>
  </si>
  <si>
    <t>Verargues</t>
  </si>
  <si>
    <t>AO9</t>
  </si>
  <si>
    <t>SAUDOYER Jacques</t>
  </si>
  <si>
    <t>82 Avenue de l'Atlantique</t>
  </si>
  <si>
    <t>Bruxelles</t>
  </si>
  <si>
    <t>JC032</t>
  </si>
  <si>
    <t>VAN OVERLOP Robert</t>
  </si>
  <si>
    <t>29 Rue de la libération</t>
  </si>
  <si>
    <t>Jumet</t>
  </si>
  <si>
    <t>Z141</t>
  </si>
  <si>
    <t>CUERVO Alejandro</t>
  </si>
  <si>
    <t>ESPAGNE</t>
  </si>
  <si>
    <t>C/Ortéga Y Gasset, 7</t>
  </si>
  <si>
    <t>Oviedo ( Asturias)</t>
  </si>
  <si>
    <t>AGUILAR Jean</t>
  </si>
  <si>
    <t>ALOS Corine</t>
  </si>
  <si>
    <t>5 Rue de la Slack</t>
  </si>
  <si>
    <t>ST Laurent Blangy</t>
  </si>
  <si>
    <t>BAUDOU Nicole</t>
  </si>
  <si>
    <t>COL</t>
  </si>
  <si>
    <t>Chez Mr Gassmann 2 Rue des Dahlias</t>
  </si>
  <si>
    <t>BENS Alain</t>
  </si>
  <si>
    <t>250 Rue de Verdun</t>
  </si>
  <si>
    <t>Marquilles</t>
  </si>
  <si>
    <t>BERT Claudine</t>
  </si>
  <si>
    <t>7 Rue Alfred Giret</t>
  </si>
  <si>
    <t>Florac</t>
  </si>
  <si>
    <t>BEZZO Anne Marie</t>
  </si>
  <si>
    <t>3 Rue du Mont Mouchet</t>
  </si>
  <si>
    <t>Billom</t>
  </si>
  <si>
    <t>BONVARLET Serge</t>
  </si>
  <si>
    <t>88 Rue de l'estracelles</t>
  </si>
  <si>
    <t>Beuvry</t>
  </si>
  <si>
    <t>BOURLARD Michel</t>
  </si>
  <si>
    <t>78 Chemin départemental 227</t>
  </si>
  <si>
    <t>Nielles les Ardres</t>
  </si>
  <si>
    <t>CAEL Norbert</t>
  </si>
  <si>
    <t>NANCY</t>
  </si>
  <si>
    <t>39 Allée des Lillas</t>
  </si>
  <si>
    <t>Blainville/l'eau</t>
  </si>
  <si>
    <t>CHAPUISAT Jacqueline</t>
  </si>
  <si>
    <t>21 Rue Moliére</t>
  </si>
  <si>
    <t>Bry Sur Marne</t>
  </si>
  <si>
    <t>CHEREL Pierre</t>
  </si>
  <si>
    <t>ORLEANS</t>
  </si>
  <si>
    <t>11 Rue Jeanne d'Arc</t>
  </si>
  <si>
    <t>Orléans</t>
  </si>
  <si>
    <t>COLIN Luc</t>
  </si>
  <si>
    <t>15 Rue des Américains</t>
  </si>
  <si>
    <t>Peruwelz</t>
  </si>
  <si>
    <t>COLLARD Pierre Marc</t>
  </si>
  <si>
    <t>118 Chemin des Combes</t>
  </si>
  <si>
    <t>Sury le Comtal</t>
  </si>
  <si>
    <t>DALLEAU Franck JL</t>
  </si>
  <si>
    <t>38 Chemin J.B Huet</t>
  </si>
  <si>
    <t>Tampon</t>
  </si>
  <si>
    <t>DEHAENE Victor</t>
  </si>
  <si>
    <t>49 Rue Anatole France</t>
  </si>
  <si>
    <t>Halluin</t>
  </si>
  <si>
    <t>DESMETTRE Guy</t>
  </si>
  <si>
    <t>TAMPON</t>
  </si>
  <si>
    <t>4 Rue des Ficus " Le Charrie"</t>
  </si>
  <si>
    <t>Petite Ile</t>
  </si>
  <si>
    <t>DISCALA Viviane</t>
  </si>
  <si>
    <t>14 Chemin du Repos</t>
  </si>
  <si>
    <t>Le Lavandou</t>
  </si>
  <si>
    <t>DOLLET Cyril</t>
  </si>
  <si>
    <t>8 Rue Camille Desmoulins</t>
  </si>
  <si>
    <t>DOS SANTOS Fernand</t>
  </si>
  <si>
    <t>2 Avenue de la république</t>
  </si>
  <si>
    <t>Pontault Combault</t>
  </si>
  <si>
    <t>DUFRAISSE Pierre</t>
  </si>
  <si>
    <t>La Gange</t>
  </si>
  <si>
    <t>Bethonvilliers</t>
  </si>
  <si>
    <t>DUTREL Francis</t>
  </si>
  <si>
    <t>La Combe du Verger</t>
  </si>
  <si>
    <t>Clansayes</t>
  </si>
  <si>
    <t>DUTUEL Anne Catherine</t>
  </si>
  <si>
    <t>ELMEZOUARI Moad el glaoui</t>
  </si>
  <si>
    <t>MAROC</t>
  </si>
  <si>
    <t>POSTE D4aMERCHICH</t>
  </si>
  <si>
    <t>Marrachech</t>
  </si>
  <si>
    <t>FAURE Dominique</t>
  </si>
  <si>
    <t>St Paul de Mons</t>
  </si>
  <si>
    <t>FILLEUR Martine</t>
  </si>
  <si>
    <t>1 Rue des Venêts Bat 2-Escalier 4</t>
  </si>
  <si>
    <t>Nanterre</t>
  </si>
  <si>
    <t>GLIRA Walter</t>
  </si>
  <si>
    <t>Italie</t>
  </si>
  <si>
    <t>Sandegg-33</t>
  </si>
  <si>
    <t>Perca BZ</t>
  </si>
  <si>
    <t>GRUET Patrick</t>
  </si>
  <si>
    <t>235 Rue de la Tournée</t>
  </si>
  <si>
    <t>Brêmes</t>
  </si>
  <si>
    <t>LAPEYRONNIE Louis</t>
  </si>
  <si>
    <t>Rue du Presbytére</t>
  </si>
  <si>
    <t>Tourriers</t>
  </si>
  <si>
    <t>LELEU Philippe</t>
  </si>
  <si>
    <t>7 Rue de la Chevrie</t>
  </si>
  <si>
    <t>Aizenay</t>
  </si>
  <si>
    <t>LEMONNIER Lilas</t>
  </si>
  <si>
    <t>8 Le Balcon de Belledonne</t>
  </si>
  <si>
    <t>Froges</t>
  </si>
  <si>
    <t>LEOBILLA Eric</t>
  </si>
  <si>
    <t>12 Rue T.Renaudot</t>
  </si>
  <si>
    <t>LEVY José</t>
  </si>
  <si>
    <t>ISRAEL</t>
  </si>
  <si>
    <t xml:space="preserve">8 Rue Gamela </t>
  </si>
  <si>
    <t>KARMIEL</t>
  </si>
  <si>
    <t>MAHISTRE Henri</t>
  </si>
  <si>
    <t>10 Rue Duhamel</t>
  </si>
  <si>
    <t>La Tronche</t>
  </si>
  <si>
    <t>MAISEL Arnaud</t>
  </si>
  <si>
    <t>56 Lotissement le Bastidon</t>
  </si>
  <si>
    <t>Le Thor</t>
  </si>
  <si>
    <t>MANNIEZ Albert</t>
  </si>
  <si>
    <t>17 Rue Pegoud</t>
  </si>
  <si>
    <t>Valenciennes</t>
  </si>
  <si>
    <t>MANZON Marie-France</t>
  </si>
  <si>
    <t>Traversé Pierre Abondance Saint Manet</t>
  </si>
  <si>
    <t>MARANT Pierre</t>
  </si>
  <si>
    <t>2 Rue de Violettes</t>
  </si>
  <si>
    <t>MAS Emmanuel</t>
  </si>
  <si>
    <t>7 Rue Pierre Sénard</t>
  </si>
  <si>
    <t>St Priest</t>
  </si>
  <si>
    <t>MAZOLLA Joseph</t>
  </si>
  <si>
    <t>A.S.N.</t>
  </si>
  <si>
    <t>11 Bd De Riquier Le Rubens</t>
  </si>
  <si>
    <t>Nice</t>
  </si>
  <si>
    <t>MOUELHI Brahim</t>
  </si>
  <si>
    <t>4 bis Rue Anselme Payen</t>
  </si>
  <si>
    <t>Paris</t>
  </si>
  <si>
    <t xml:space="preserve">NORCOTT Paul </t>
  </si>
  <si>
    <t>2Rue Camille Tahan</t>
  </si>
  <si>
    <t>PAJAU Alain</t>
  </si>
  <si>
    <t>Mastixador lot plein sud Rue des oliviers</t>
  </si>
  <si>
    <t>Pradis</t>
  </si>
  <si>
    <t>PEIGNELIN Christophe</t>
  </si>
  <si>
    <t>S.O.R</t>
  </si>
  <si>
    <t>33 Domaine du Château</t>
  </si>
  <si>
    <t>Chilly Mazarin</t>
  </si>
  <si>
    <t>PELTIER Jean-Pierre</t>
  </si>
  <si>
    <t>14 bis Rue Louis Plana</t>
  </si>
  <si>
    <t>Toulouse</t>
  </si>
  <si>
    <t>PESLE Bernard</t>
  </si>
  <si>
    <t>2 Rue H. de Balzac</t>
  </si>
  <si>
    <t>Mirandol Bourgnounac</t>
  </si>
  <si>
    <t>PETERS Léon</t>
  </si>
  <si>
    <t>16 Rue Neuve</t>
  </si>
  <si>
    <t>Soignies</t>
  </si>
  <si>
    <t>PICARDA Magali</t>
  </si>
  <si>
    <t>66 Allée Albert Camus</t>
  </si>
  <si>
    <t>Merville</t>
  </si>
  <si>
    <t>PINAZO Carole</t>
  </si>
  <si>
    <t>NVELLE CALEDONIE</t>
  </si>
  <si>
    <t>BP 13811</t>
  </si>
  <si>
    <t>Noumea</t>
  </si>
  <si>
    <t>PIROTTE Léonard</t>
  </si>
  <si>
    <t>Rue Tesny 51</t>
  </si>
  <si>
    <t>Wandre</t>
  </si>
  <si>
    <t>POLAKOWSKI Jean Marc</t>
  </si>
  <si>
    <t>46 Rue du Professeur Einstein Rés. La Passerelle</t>
  </si>
  <si>
    <t>POLUDNIAK André</t>
  </si>
  <si>
    <t>RATAJCZAK Richard</t>
  </si>
  <si>
    <t>416 Ch de la Fabrique Quartier La Bouchet</t>
  </si>
  <si>
    <t>Pernes/Fontaines</t>
  </si>
  <si>
    <t>RENAUD Rémy</t>
  </si>
  <si>
    <t>"Les Grivains"</t>
  </si>
  <si>
    <t>Blancafort</t>
  </si>
  <si>
    <t>RICKLIN Sébastien</t>
  </si>
  <si>
    <t>175 Rue des genets</t>
  </si>
  <si>
    <t>Ponchon</t>
  </si>
  <si>
    <t>ROLIN Olivier</t>
  </si>
  <si>
    <t>2 Rue des Bleuets</t>
  </si>
  <si>
    <t>Vendenheim</t>
  </si>
  <si>
    <t>SCHERRER Armand</t>
  </si>
  <si>
    <t>29 Rue du Commandant Clerc</t>
  </si>
  <si>
    <t>Mutzig</t>
  </si>
  <si>
    <t>SHAHINI Saimir</t>
  </si>
  <si>
    <t>71 Chemin des Vavres</t>
  </si>
  <si>
    <t>Peronnas</t>
  </si>
  <si>
    <t>SICHEL Fred</t>
  </si>
  <si>
    <t>10 Impasse des Jardins</t>
  </si>
  <si>
    <t>Laxou</t>
  </si>
  <si>
    <t>SMITT Roger</t>
  </si>
  <si>
    <t>52 Avenue des Pins Boite 4120</t>
  </si>
  <si>
    <t>Neupres</t>
  </si>
  <si>
    <t>TAQUET Gérard</t>
  </si>
  <si>
    <t>Rue de la Republique Rés. "les Chataigners" Ent4 N°1</t>
  </si>
  <si>
    <t>St Pol sur Mer</t>
  </si>
  <si>
    <t>THOBOIS Alain</t>
  </si>
  <si>
    <t>Lierstraat 14</t>
  </si>
  <si>
    <t>Roeselare</t>
  </si>
  <si>
    <t>VELY Jean Claude</t>
  </si>
  <si>
    <t>4 Rur de la Mairie</t>
  </si>
  <si>
    <t>St Souplet</t>
  </si>
  <si>
    <t>VENDEVILLE Laurent</t>
  </si>
  <si>
    <t>219 Route de Perrier</t>
  </si>
  <si>
    <t>Issoire</t>
  </si>
  <si>
    <t>VERMOYAL JeanMichel</t>
  </si>
  <si>
    <t>2 Rue du Tramway</t>
  </si>
  <si>
    <t>Chavigny</t>
  </si>
  <si>
    <t>VIGUIE Jean</t>
  </si>
  <si>
    <t>3 Allée de la Condamine</t>
  </si>
  <si>
    <t>Verzeille</t>
  </si>
  <si>
    <t>ZARRII Hicham</t>
  </si>
  <si>
    <t>25 Rue du Mréchal Leclerc</t>
  </si>
  <si>
    <t>Saint Maurice</t>
  </si>
  <si>
    <t>C.C.H.C.O.</t>
  </si>
  <si>
    <t>WEINGAERTNER Eric</t>
  </si>
  <si>
    <t>45 Rue des Rosiers</t>
  </si>
  <si>
    <t>Bois en ardres</t>
  </si>
  <si>
    <t>Harmonie</t>
  </si>
  <si>
    <t>Total</t>
  </si>
  <si>
    <t>N° CAGE</t>
  </si>
  <si>
    <t>PTS</t>
  </si>
  <si>
    <t>R</t>
  </si>
  <si>
    <t>G</t>
  </si>
  <si>
    <t>TE</t>
  </si>
  <si>
    <t>TP</t>
  </si>
  <si>
    <t>F</t>
  </si>
  <si>
    <t>B</t>
  </si>
  <si>
    <t>GL</t>
  </si>
  <si>
    <t>T</t>
  </si>
  <si>
    <t>TR</t>
  </si>
  <si>
    <t>I</t>
  </si>
  <si>
    <t>ANTOINE Gerard</t>
  </si>
  <si>
    <t>825 Chemin de l'école</t>
  </si>
  <si>
    <t>Orthez</t>
  </si>
  <si>
    <t xml:space="preserve">SOCIETE </t>
  </si>
  <si>
    <t>BAGUE N°</t>
  </si>
  <si>
    <t>1er</t>
  </si>
  <si>
    <t>PTS.T</t>
  </si>
  <si>
    <t>PTS. T</t>
  </si>
  <si>
    <t>Serie</t>
  </si>
  <si>
    <t>Nbre d'oiseaux</t>
  </si>
  <si>
    <t>Juge</t>
  </si>
  <si>
    <t>INDIVIDUEL</t>
  </si>
  <si>
    <t>Nbre D'oiseaux</t>
  </si>
  <si>
    <t>S.L.O.DAX</t>
  </si>
  <si>
    <t>2éme</t>
  </si>
  <si>
    <t>3éme</t>
  </si>
  <si>
    <t>4éme</t>
  </si>
  <si>
    <t>5éme</t>
  </si>
  <si>
    <t>6éme</t>
  </si>
  <si>
    <t>7éme</t>
  </si>
  <si>
    <t>8éme</t>
  </si>
  <si>
    <t xml:space="preserve">      RESULTATS DU CONCOURS </t>
  </si>
  <si>
    <t>GRAND PRIX D ' ELEVAGE</t>
  </si>
  <si>
    <t>GRAND PRIX D' ELEVAGE DEBUTANT</t>
  </si>
  <si>
    <t>MEILLEUR OISEAU DU CONCOURS</t>
  </si>
  <si>
    <t xml:space="preserve">M . </t>
  </si>
  <si>
    <t>MEILLEUR OISEAU DU CLUB</t>
  </si>
  <si>
    <t>JURY</t>
  </si>
  <si>
    <t>CHALLENGE INTER CLUB</t>
  </si>
  <si>
    <t>CLASSEMENT GENERAL INTER CLUB</t>
  </si>
  <si>
    <t xml:space="preserve">Vous Souhaite </t>
  </si>
  <si>
    <t xml:space="preserve">De Bonnes Fêtes </t>
  </si>
  <si>
    <t>De Fin D ' Année</t>
  </si>
  <si>
    <t>Et</t>
  </si>
  <si>
    <t>Remercie Tous Les</t>
  </si>
  <si>
    <t xml:space="preserve">Participants </t>
  </si>
  <si>
    <t xml:space="preserve">2 éme   M. </t>
  </si>
  <si>
    <t xml:space="preserve">3 éme   M. </t>
  </si>
  <si>
    <t>4 éme   M.</t>
  </si>
  <si>
    <t>CHAMPION :   M.</t>
  </si>
  <si>
    <t>5 éme   M.</t>
  </si>
  <si>
    <t>CHAMPION:   M.</t>
  </si>
  <si>
    <t>2éme   M.</t>
  </si>
  <si>
    <t>3éme   M.</t>
  </si>
  <si>
    <t>STAM :    M.</t>
  </si>
  <si>
    <t>SERIE :    M.</t>
  </si>
  <si>
    <t>INDIVIDUEL : M.</t>
  </si>
  <si>
    <t>POSTURE :   M.</t>
  </si>
  <si>
    <t>LESAGE Robert</t>
  </si>
  <si>
    <t>SIRI Emile</t>
  </si>
  <si>
    <t>HTY07</t>
  </si>
  <si>
    <t>DENYS Pierre André</t>
  </si>
  <si>
    <t>TOURNAI (Belgique)</t>
  </si>
  <si>
    <t>LEFEBVRE Jean-Charles</t>
  </si>
  <si>
    <t>CAPPE Jérome</t>
  </si>
  <si>
    <t>MOLDERS Leni</t>
  </si>
  <si>
    <t>PRIX</t>
  </si>
  <si>
    <t>PACCOU René</t>
  </si>
  <si>
    <t>AUGER Yannick</t>
  </si>
  <si>
    <t>LELIEVRE Clément</t>
  </si>
  <si>
    <t>LAURAIN Olivier</t>
  </si>
  <si>
    <t>DURONSOY Patrick</t>
  </si>
  <si>
    <t>D'ANNA Joseph</t>
  </si>
  <si>
    <t>CLAVIER Charles</t>
  </si>
  <si>
    <t>LEJEUNE Nicolas</t>
  </si>
  <si>
    <t>SCHYNS Alphonse</t>
  </si>
  <si>
    <t>RAINGARD Jean-Luc</t>
  </si>
  <si>
    <t>THIEFFRY Eric</t>
  </si>
  <si>
    <t>LELIEVRE Clement</t>
  </si>
  <si>
    <t>REMERY Jean-Pierre</t>
  </si>
  <si>
    <t>DIJOUX Annick</t>
  </si>
  <si>
    <t>CANO José</t>
  </si>
  <si>
    <t>SUANEZ Alain</t>
  </si>
  <si>
    <t>Juge:</t>
  </si>
  <si>
    <t>NOTICE D'UTILISATION</t>
  </si>
  <si>
    <t>Présentation du programme</t>
  </si>
  <si>
    <t>Onglets en bas à gauche</t>
  </si>
  <si>
    <t>STAM A1</t>
  </si>
  <si>
    <t>Liste des éleveurs</t>
  </si>
  <si>
    <t xml:space="preserve">L.Des E. </t>
  </si>
  <si>
    <t>SERIE A21</t>
  </si>
  <si>
    <t>Remplir imperativement le numéros de cage et de bague, ensuite remplir les notes suivant les fiches de jugement.</t>
  </si>
  <si>
    <t xml:space="preserve">Nota: </t>
  </si>
  <si>
    <t>Juges:</t>
  </si>
  <si>
    <r>
      <rPr>
        <b/>
        <sz val="16"/>
        <color theme="1"/>
        <rFont val="Lucida Calligraphy"/>
        <family val="4"/>
      </rPr>
      <t>SERIE</t>
    </r>
    <r>
      <rPr>
        <b/>
        <sz val="12"/>
        <color theme="1"/>
        <rFont val="Lucida Calligraphy"/>
        <family val="4"/>
      </rPr>
      <t xml:space="preserve">         Mélanine </t>
    </r>
  </si>
  <si>
    <r>
      <rPr>
        <b/>
        <sz val="16"/>
        <color theme="1"/>
        <rFont val="Lucida Calligraphy"/>
        <family val="4"/>
      </rPr>
      <t>SERIE</t>
    </r>
    <r>
      <rPr>
        <b/>
        <sz val="12"/>
        <color theme="1"/>
        <rFont val="Lucida Calligraphy"/>
        <family val="4"/>
      </rPr>
      <t xml:space="preserve">          Lipochrome </t>
    </r>
  </si>
  <si>
    <r>
      <rPr>
        <b/>
        <sz val="16"/>
        <color theme="1"/>
        <rFont val="Lucida Calligraphy"/>
        <family val="4"/>
      </rPr>
      <t>SERIE</t>
    </r>
    <r>
      <rPr>
        <b/>
        <sz val="12"/>
        <color theme="1"/>
        <rFont val="Lucida Calligraphy"/>
        <family val="4"/>
      </rPr>
      <t xml:space="preserve">          Mélanine non classique</t>
    </r>
  </si>
  <si>
    <r>
      <rPr>
        <b/>
        <sz val="16"/>
        <color theme="1"/>
        <rFont val="Lucida Calligraphy"/>
        <family val="4"/>
      </rPr>
      <t>SERIE</t>
    </r>
    <r>
      <rPr>
        <b/>
        <sz val="12"/>
        <color theme="1"/>
        <rFont val="Lucida Calligraphy"/>
        <family val="4"/>
      </rPr>
      <t xml:space="preserve">          Mélanine classique</t>
    </r>
  </si>
  <si>
    <r>
      <rPr>
        <b/>
        <sz val="16"/>
        <color theme="1"/>
        <rFont val="Lucida Calligraphy"/>
        <family val="4"/>
      </rPr>
      <t>SERIE</t>
    </r>
    <r>
      <rPr>
        <b/>
        <sz val="12"/>
        <color theme="1"/>
        <rFont val="Lucida Calligraphy"/>
        <family val="4"/>
      </rPr>
      <t xml:space="preserve">          Lipochrome jaune Intensif</t>
    </r>
  </si>
  <si>
    <r>
      <rPr>
        <b/>
        <sz val="16"/>
        <color theme="1"/>
        <rFont val="Lucida Calligraphy"/>
        <family val="4"/>
      </rPr>
      <t>SERIE</t>
    </r>
    <r>
      <rPr>
        <b/>
        <sz val="12"/>
        <color theme="1"/>
        <rFont val="Lucida Calligraphy"/>
        <family val="4"/>
      </rPr>
      <t xml:space="preserve">          Lipochrome sauf jaune</t>
    </r>
  </si>
  <si>
    <r>
      <rPr>
        <b/>
        <sz val="16"/>
        <color theme="1"/>
        <rFont val="Lucida Calligraphy"/>
        <family val="4"/>
      </rPr>
      <t>STAM</t>
    </r>
    <r>
      <rPr>
        <b/>
        <sz val="14"/>
        <color theme="1"/>
        <rFont val="Lucida Calligraphy"/>
        <family val="4"/>
      </rPr>
      <t xml:space="preserve">    Mélanine </t>
    </r>
  </si>
  <si>
    <r>
      <rPr>
        <b/>
        <sz val="16"/>
        <color theme="1"/>
        <rFont val="Lucida Calligraphy"/>
        <family val="4"/>
      </rPr>
      <t>STAM</t>
    </r>
    <r>
      <rPr>
        <b/>
        <sz val="14"/>
        <color theme="1"/>
        <rFont val="Lucida Calligraphy"/>
        <family val="4"/>
      </rPr>
      <t xml:space="preserve">    Lipochrome</t>
    </r>
  </si>
  <si>
    <r>
      <rPr>
        <b/>
        <sz val="16"/>
        <color theme="1"/>
        <rFont val="Lucida Calligraphy"/>
        <family val="4"/>
      </rPr>
      <t>STAM</t>
    </r>
    <r>
      <rPr>
        <b/>
        <sz val="14"/>
        <color theme="1"/>
        <rFont val="Lucida Calligraphy"/>
        <family val="4"/>
      </rPr>
      <t xml:space="preserve">    Mélanine non classique</t>
    </r>
  </si>
  <si>
    <r>
      <rPr>
        <b/>
        <sz val="16"/>
        <color theme="1"/>
        <rFont val="Lucida Calligraphy"/>
        <family val="4"/>
      </rPr>
      <t>STAM</t>
    </r>
    <r>
      <rPr>
        <b/>
        <sz val="14"/>
        <color theme="1"/>
        <rFont val="Lucida Calligraphy"/>
        <family val="4"/>
      </rPr>
      <t xml:space="preserve">   Melanine classique</t>
    </r>
  </si>
  <si>
    <r>
      <rPr>
        <b/>
        <sz val="16"/>
        <color theme="1"/>
        <rFont val="Lucida Calligraphy"/>
        <family val="4"/>
      </rPr>
      <t>STAM</t>
    </r>
    <r>
      <rPr>
        <b/>
        <sz val="14"/>
        <color theme="1"/>
        <rFont val="Lucida Calligraphy"/>
        <family val="4"/>
      </rPr>
      <t xml:space="preserve">   Lipochrome sauf jaune</t>
    </r>
  </si>
  <si>
    <r>
      <t xml:space="preserve">Lipochrome sauf jaune </t>
    </r>
    <r>
      <rPr>
        <b/>
        <sz val="14"/>
        <color rgb="FF0070C0"/>
        <rFont val="Lucida Calligraphy"/>
        <family val="4"/>
      </rPr>
      <t>INDIVIDUEL</t>
    </r>
  </si>
  <si>
    <r>
      <t xml:space="preserve">Mélanine   </t>
    </r>
    <r>
      <rPr>
        <b/>
        <sz val="14"/>
        <color rgb="FF0070C0"/>
        <rFont val="Lucida Calligraphy"/>
        <family val="4"/>
      </rPr>
      <t>INDIVIDUEL</t>
    </r>
  </si>
  <si>
    <r>
      <t xml:space="preserve">Lipochrome </t>
    </r>
    <r>
      <rPr>
        <b/>
        <sz val="14"/>
        <color rgb="FF0070C0"/>
        <rFont val="Lucida Calligraphy"/>
        <family val="4"/>
      </rPr>
      <t>INDIVIDUEL</t>
    </r>
  </si>
  <si>
    <r>
      <t xml:space="preserve">Melanine non classique </t>
    </r>
    <r>
      <rPr>
        <b/>
        <sz val="14"/>
        <color rgb="FF0070C0"/>
        <rFont val="Lucida Calligraphy"/>
        <family val="4"/>
      </rPr>
      <t>INDIVIDUEL</t>
    </r>
  </si>
  <si>
    <r>
      <t xml:space="preserve">Melanine classique </t>
    </r>
    <r>
      <rPr>
        <b/>
        <sz val="14"/>
        <color rgb="FF0070C0"/>
        <rFont val="Lucida Calligraphy"/>
        <family val="4"/>
      </rPr>
      <t>INDIVIDUEL</t>
    </r>
  </si>
  <si>
    <r>
      <t xml:space="preserve">Lipochrome Jaune Intensif </t>
    </r>
    <r>
      <rPr>
        <b/>
        <sz val="14"/>
        <color rgb="FF0070C0"/>
        <rFont val="Lucida Calligraphy"/>
        <family val="4"/>
      </rPr>
      <t>INDIVIDUEL</t>
    </r>
  </si>
  <si>
    <t>Couleur</t>
  </si>
  <si>
    <t>1 er Oiseau</t>
  </si>
  <si>
    <t>2 eme Oiseau</t>
  </si>
  <si>
    <t>3 eme Oiseau</t>
  </si>
  <si>
    <t>4 eme oiseau</t>
  </si>
  <si>
    <t>PTS.Globaux</t>
  </si>
  <si>
    <t>PTS GLOBAUX</t>
  </si>
  <si>
    <t>1 ER Oiseau</t>
  </si>
  <si>
    <t>PTS.GLOBAUX</t>
  </si>
  <si>
    <t>LELIEVRE Maxime</t>
  </si>
  <si>
    <t>DEMARET Jean-Luc</t>
  </si>
  <si>
    <t>COULEUR</t>
  </si>
  <si>
    <t>(Classement INDIVIDUEL), onglet rouge.</t>
  </si>
  <si>
    <t>(Classement Couleur et Posture INDIVIDUEL), onglet rouge.</t>
  </si>
  <si>
    <t xml:space="preserve"> (Classement STAM), onglet rouge.</t>
  </si>
  <si>
    <t xml:space="preserve"> (Classement SERIE), onglet rouge.</t>
  </si>
  <si>
    <t>(Classement Couleur et Posture SERIE), onglet rouge.</t>
  </si>
  <si>
    <t>(Classement Couleur et Posture STAM), onglet rouge.</t>
  </si>
  <si>
    <t>Pour saisir les 0 et les lettres PC, mettre des guillemets avant et après: "0" - "PC"</t>
  </si>
  <si>
    <t>ANTOINE Christiane</t>
  </si>
  <si>
    <t>LALANNE Françoise</t>
  </si>
  <si>
    <t>CLASST</t>
  </si>
  <si>
    <t>KARYDES Serge</t>
  </si>
  <si>
    <t>IND A2</t>
  </si>
  <si>
    <t>C.STAM</t>
  </si>
  <si>
    <t>TOTAL</t>
  </si>
  <si>
    <t>NOMS</t>
  </si>
  <si>
    <t>CLUB</t>
  </si>
  <si>
    <t>Pts</t>
  </si>
  <si>
    <t>Club</t>
  </si>
  <si>
    <t>Eleveur</t>
  </si>
  <si>
    <t>IND</t>
  </si>
  <si>
    <t>SERIE</t>
  </si>
  <si>
    <t>MAX</t>
  </si>
  <si>
    <t xml:space="preserve">Organisé par le Club </t>
  </si>
  <si>
    <r>
      <t xml:space="preserve">Feuille de saisie des INDIVIDUEL Classe </t>
    </r>
    <r>
      <rPr>
        <b/>
        <sz val="11"/>
        <color rgb="FFFF0000"/>
        <rFont val="Calibri"/>
        <family val="2"/>
        <scheme val="minor"/>
      </rPr>
      <t>012-1</t>
    </r>
  </si>
  <si>
    <r>
      <t xml:space="preserve">Feuille de saisie des SERIE Classe </t>
    </r>
    <r>
      <rPr>
        <b/>
        <sz val="11"/>
        <color rgb="FFFF0000"/>
        <rFont val="Calibri"/>
        <family val="2"/>
        <scheme val="minor"/>
      </rPr>
      <t>015-1</t>
    </r>
  </si>
  <si>
    <r>
      <t xml:space="preserve">Feuille de saisie des STAM Classe </t>
    </r>
    <r>
      <rPr>
        <b/>
        <sz val="11"/>
        <color rgb="FFFF0000"/>
        <rFont val="Calibri"/>
        <family val="2"/>
        <scheme val="minor"/>
      </rPr>
      <t>011-1</t>
    </r>
  </si>
  <si>
    <r>
      <t xml:space="preserve">Le nombre de point dans les colonnes </t>
    </r>
    <r>
      <rPr>
        <b/>
        <sz val="11"/>
        <color rgb="FFFF0000"/>
        <rFont val="Calibri"/>
        <family val="2"/>
        <scheme val="minor"/>
      </rPr>
      <t>PTS</t>
    </r>
    <r>
      <rPr>
        <sz val="11"/>
        <color theme="1"/>
        <rFont val="Calibri"/>
        <family val="2"/>
        <scheme val="minor"/>
      </rPr>
      <t xml:space="preserve"> est limité à </t>
    </r>
    <r>
      <rPr>
        <b/>
        <sz val="11"/>
        <color rgb="FFFF0000"/>
        <rFont val="Calibri"/>
        <family val="2"/>
        <scheme val="minor"/>
      </rPr>
      <t>90 automatiquement.</t>
    </r>
  </si>
  <si>
    <t>automatiquement dans le palmares le meilleur oiseau du club.</t>
  </si>
  <si>
    <t>Le Club</t>
  </si>
  <si>
    <t>STAM UNIQUES</t>
  </si>
  <si>
    <t/>
  </si>
  <si>
    <t>Participation; IND+SERIE+STAM</t>
  </si>
  <si>
    <t>gerantoine64@sfr.fr</t>
  </si>
  <si>
    <r>
      <t xml:space="preserve">Au fur et a mesure du remplissage le classement se fait automatiquement, mais pas dans un ordre croissant. Le classement par ordre croissant se fait automatiquement dans la feuille </t>
    </r>
    <r>
      <rPr>
        <b/>
        <sz val="11"/>
        <color rgb="FFFF0000"/>
        <rFont val="Calibri"/>
        <family val="2"/>
        <scheme val="minor"/>
      </rPr>
      <t>STAM</t>
    </r>
    <r>
      <rPr>
        <sz val="11"/>
        <color rgb="FFFF0000"/>
        <rFont val="Calibri"/>
        <family val="2"/>
        <scheme val="minor"/>
      </rPr>
      <t xml:space="preserve"> </t>
    </r>
  </si>
  <si>
    <t xml:space="preserve"> se remplissent automatiquement, ainsi que: l'encadrer du bas et le palmares grand prix d'élevage, Dans la cellule deroulante choisir le club réalisant le concours pour remplir </t>
  </si>
  <si>
    <t xml:space="preserve"> La feuille de palmares est crée automatiquement</t>
  </si>
  <si>
    <r>
      <t xml:space="preserve">Au fur et a mesure du remplissage le classement se fait automatiquement, mais pas dans un ordre croissant. Le classement par ordre croissant se fait automatiquement dans la feuille </t>
    </r>
    <r>
      <rPr>
        <b/>
        <sz val="11"/>
        <color rgb="FFFF0000"/>
        <rFont val="Calibri"/>
        <family val="2"/>
        <scheme val="minor"/>
      </rPr>
      <t>SERIE</t>
    </r>
  </si>
  <si>
    <r>
      <t xml:space="preserve">Au fur et a mesure du remplissage le classement se fait automatiquement, mais pas dans un ordre croissant. Le classement par ordre croissant se fait automatiquement dans la feuille </t>
    </r>
    <r>
      <rPr>
        <b/>
        <sz val="11"/>
        <color rgb="FFFF0000"/>
        <rFont val="Calibri"/>
        <family val="2"/>
        <scheme val="minor"/>
      </rPr>
      <t>IND</t>
    </r>
    <r>
      <rPr>
        <sz val="11"/>
        <color rgb="FFFF0000"/>
        <rFont val="Calibri"/>
        <family val="2"/>
        <scheme val="minor"/>
      </rPr>
      <t xml:space="preserve"> </t>
    </r>
  </si>
  <si>
    <r>
      <t xml:space="preserve">Dans l'onglet </t>
    </r>
    <r>
      <rPr>
        <b/>
        <sz val="11"/>
        <rFont val="Calibri"/>
        <family val="2"/>
        <scheme val="minor"/>
      </rPr>
      <t>STAM.011-1</t>
    </r>
    <r>
      <rPr>
        <sz val="11"/>
        <color theme="1"/>
        <rFont val="Calibri"/>
        <family val="2"/>
        <scheme val="minor"/>
      </rPr>
      <t>,remplir imperativement le numéros de cage et de bague, ensuite remplir les notes suivant les fiches de jugement.</t>
    </r>
  </si>
  <si>
    <r>
      <t xml:space="preserve">Dans l'onglet </t>
    </r>
    <r>
      <rPr>
        <b/>
        <sz val="11"/>
        <rFont val="Calibri"/>
        <family val="2"/>
        <scheme val="minor"/>
      </rPr>
      <t>SERIE.015-1</t>
    </r>
    <r>
      <rPr>
        <sz val="11"/>
        <color theme="1"/>
        <rFont val="Calibri"/>
        <family val="2"/>
        <scheme val="minor"/>
      </rPr>
      <t xml:space="preserve"> remplir imperativement le numéros de cage et de bague, ensuite remplir les notes suivant les fiches de jugement.</t>
    </r>
  </si>
  <si>
    <r>
      <t xml:space="preserve">Dans l'onglet </t>
    </r>
    <r>
      <rPr>
        <b/>
        <sz val="11"/>
        <rFont val="Calibri"/>
        <family val="2"/>
        <scheme val="minor"/>
      </rPr>
      <t>IND.012-1</t>
    </r>
    <r>
      <rPr>
        <sz val="11"/>
        <color theme="1"/>
        <rFont val="Calibri"/>
        <family val="2"/>
        <scheme val="minor"/>
      </rPr>
      <t xml:space="preserve"> remplir imperativement le numéros de cage et de bague, ensuite remplir les notes suivant les fiches de jugement.</t>
    </r>
  </si>
  <si>
    <r>
      <t xml:space="preserve">Après avoir remplies les feuilles de saisie: </t>
    </r>
    <r>
      <rPr>
        <b/>
        <sz val="11"/>
        <rFont val="Calibri"/>
        <family val="2"/>
        <scheme val="minor"/>
      </rPr>
      <t>STAM.011-1</t>
    </r>
    <r>
      <rPr>
        <sz val="11"/>
        <rFont val="Calibri"/>
        <family val="2"/>
        <scheme val="minor"/>
      </rPr>
      <t xml:space="preserve">, </t>
    </r>
    <r>
      <rPr>
        <b/>
        <sz val="11"/>
        <rFont val="Calibri"/>
        <family val="2"/>
        <scheme val="minor"/>
      </rPr>
      <t>SERIE.015-1</t>
    </r>
    <r>
      <rPr>
        <sz val="11"/>
        <rFont val="Calibri"/>
        <family val="2"/>
        <scheme val="minor"/>
      </rPr>
      <t xml:space="preserve">, </t>
    </r>
    <r>
      <rPr>
        <b/>
        <sz val="11"/>
        <rFont val="Calibri"/>
        <family val="2"/>
        <scheme val="minor"/>
      </rPr>
      <t>IND.012-1</t>
    </r>
    <r>
      <rPr>
        <b/>
        <sz val="11"/>
        <color theme="1"/>
        <rFont val="Calibri"/>
        <family val="2"/>
        <scheme val="minor"/>
      </rPr>
      <t>,</t>
    </r>
    <r>
      <rPr>
        <sz val="11"/>
        <color theme="1"/>
        <rFont val="Calibri"/>
        <family val="2"/>
        <scheme val="minor"/>
      </rPr>
      <t xml:space="preserve"> les feuilles de palmares sont crées automatiquement. </t>
    </r>
  </si>
  <si>
    <t>Pour afficher les feuilles masquées, (Couleur et Posture) faire un clic droit dans la zone d'onglet en bas à gauche, une fenêtre s'ouvre sélectionner la page à afficher puis cliquer sur ok.</t>
  </si>
  <si>
    <t>Commencer par remplir la colonne D  numéro de STAM de l'éleveur, les colonnes A,B,C, se remplissent automatiquement, à condition d'avoir intégré l'éleveur dans la liste des éleveurs.</t>
  </si>
  <si>
    <t>Commencer par remplir la colonne D, numéro de STAM de l'éleveur, les colonnes A,B,C, se remplissent automatiquement, à condition d'avoir intégré l'éleveur dans la liste des éleveurs.</t>
  </si>
  <si>
    <t>Commencer par remplir la 4 eme colonne D, numéro de STAM de l'éleveur, les colonnes A,B,C, se remplissent automatiquement, à condition d'avoir intégré l'éleveur dans la liste des éleveurs.</t>
  </si>
  <si>
    <r>
      <t xml:space="preserve">Commencer par remplir la 4 eme colonne D, numéro de STAM de l'éleveur, les 1 ere, 2 eme, et 3 eme colonnes A,B,C, se remplissent automatiquement, à condition d'avoir intégré l'éleveur dans la </t>
    </r>
    <r>
      <rPr>
        <b/>
        <sz val="11"/>
        <color rgb="FFA568D2"/>
        <rFont val="Calibri"/>
        <family val="2"/>
        <scheme val="minor"/>
      </rPr>
      <t>liste des éleveurs</t>
    </r>
    <r>
      <rPr>
        <b/>
        <sz val="11"/>
        <color theme="1"/>
        <rFont val="Calibri"/>
        <family val="2"/>
        <scheme val="minor"/>
      </rPr>
      <t>.</t>
    </r>
  </si>
  <si>
    <r>
      <t xml:space="preserve">Au fur et a mesure du remplissage le classement se fait automatiquement, mais pas dans un ordre croissant. Le classement par ordre croissant se fait automatiquement dans la feuille masquée </t>
    </r>
    <r>
      <rPr>
        <b/>
        <sz val="11"/>
        <color rgb="FFFF0000"/>
        <rFont val="Calibri"/>
        <family val="2"/>
        <scheme val="minor"/>
      </rPr>
      <t>C.C.et P.IND</t>
    </r>
    <r>
      <rPr>
        <sz val="11"/>
        <color theme="1"/>
        <rFont val="Calibri"/>
        <family val="2"/>
        <scheme val="minor"/>
      </rPr>
      <t xml:space="preserve">  </t>
    </r>
  </si>
  <si>
    <r>
      <t xml:space="preserve">Au fur et a mesure du remplissage le classement se fait automatiquement, mais pas dans un ordre croissant. Le classement par ordre croissant se fait automatiquement dans la feuille masquée </t>
    </r>
    <r>
      <rPr>
        <b/>
        <sz val="11"/>
        <color rgb="FFFF0000"/>
        <rFont val="Calibri"/>
        <family val="2"/>
        <scheme val="minor"/>
      </rPr>
      <t>C.C.et P.SERIE</t>
    </r>
    <r>
      <rPr>
        <sz val="11"/>
        <color theme="1"/>
        <rFont val="Calibri"/>
        <family val="2"/>
        <scheme val="minor"/>
      </rPr>
      <t xml:space="preserve">  </t>
    </r>
  </si>
  <si>
    <r>
      <t xml:space="preserve">Au fur et a mesure du remplissage le classement se fait automatiquement, mais pas dans un ordre croissant. Le classement par ordre croissant se fait automatiquement dans la feuille masquée </t>
    </r>
    <r>
      <rPr>
        <b/>
        <sz val="11"/>
        <color rgb="FFFF0000"/>
        <rFont val="Calibri"/>
        <family val="2"/>
        <scheme val="minor"/>
      </rPr>
      <t>C.C.et P.STAM</t>
    </r>
    <r>
      <rPr>
        <sz val="11"/>
        <color rgb="FFFF0000"/>
        <rFont val="Calibri"/>
        <family val="2"/>
        <scheme val="minor"/>
      </rPr>
      <t xml:space="preserve"> </t>
    </r>
  </si>
  <si>
    <r>
      <t xml:space="preserve">Grand prix d'élevage: Après avoir remplie toutes les notes des oiseaux dans les fichiers </t>
    </r>
    <r>
      <rPr>
        <b/>
        <sz val="11"/>
        <rFont val="Calibri"/>
        <family val="2"/>
        <scheme val="minor"/>
      </rPr>
      <t>IND.012-1-SERIE.015-1-STAM.011-1</t>
    </r>
    <r>
      <rPr>
        <b/>
        <sz val="11"/>
        <color rgb="FF00B050"/>
        <rFont val="Calibri"/>
        <family val="2"/>
        <scheme val="minor"/>
      </rPr>
      <t>,</t>
    </r>
    <r>
      <rPr>
        <sz val="11"/>
        <color theme="1"/>
        <rFont val="Calibri"/>
        <family val="2"/>
        <scheme val="minor"/>
      </rPr>
      <t xml:space="preserve">  les numéros des éleveurs </t>
    </r>
  </si>
  <si>
    <r>
      <rPr>
        <b/>
        <sz val="18"/>
        <color theme="1"/>
        <rFont val="Lucida Calligraphy"/>
        <family val="4"/>
      </rPr>
      <t>Posture</t>
    </r>
    <r>
      <rPr>
        <b/>
        <sz val="14"/>
        <color theme="1"/>
        <rFont val="Lucida Calligraphy"/>
        <family val="4"/>
      </rPr>
      <t xml:space="preserve">       </t>
    </r>
    <r>
      <rPr>
        <b/>
        <sz val="12"/>
        <color theme="1"/>
        <rFont val="Lucida Calligraphy"/>
        <family val="4"/>
      </rPr>
      <t xml:space="preserve">Classe </t>
    </r>
    <r>
      <rPr>
        <b/>
        <sz val="12"/>
        <color rgb="FFFF0000"/>
        <rFont val="Lucida Calligraphy"/>
        <family val="4"/>
      </rPr>
      <t>A03 015-1</t>
    </r>
  </si>
  <si>
    <r>
      <rPr>
        <b/>
        <sz val="16"/>
        <color theme="1"/>
        <rFont val="Lucida Calligraphy"/>
        <family val="4"/>
      </rPr>
      <t>Posture</t>
    </r>
    <r>
      <rPr>
        <b/>
        <sz val="14"/>
        <color theme="1"/>
        <rFont val="Lucida Calligraphy"/>
        <family val="4"/>
      </rPr>
      <t xml:space="preserve">     </t>
    </r>
    <r>
      <rPr>
        <b/>
        <sz val="12"/>
        <color theme="1"/>
        <rFont val="Lucida Calligraphy"/>
        <family val="4"/>
      </rPr>
      <t xml:space="preserve">  Classe </t>
    </r>
    <r>
      <rPr>
        <b/>
        <sz val="12"/>
        <color rgb="FFFF0000"/>
        <rFont val="Lucida Calligraphy"/>
        <family val="4"/>
      </rPr>
      <t>A03 015-1</t>
    </r>
  </si>
  <si>
    <r>
      <rPr>
        <b/>
        <sz val="16"/>
        <color theme="1"/>
        <rFont val="Lucida Calligraphy"/>
        <family val="4"/>
      </rPr>
      <t>Couleur</t>
    </r>
    <r>
      <rPr>
        <b/>
        <sz val="14"/>
        <color theme="1"/>
        <rFont val="Lucida Calligraphy"/>
        <family val="4"/>
      </rPr>
      <t xml:space="preserve">       </t>
    </r>
    <r>
      <rPr>
        <b/>
        <sz val="12"/>
        <color theme="1"/>
        <rFont val="Lucida Calligraphy"/>
        <family val="4"/>
      </rPr>
      <t xml:space="preserve">Classe </t>
    </r>
    <r>
      <rPr>
        <b/>
        <sz val="12"/>
        <color rgb="FFFF0000"/>
        <rFont val="Lucida Calligraphy"/>
        <family val="4"/>
      </rPr>
      <t>A02 015-1</t>
    </r>
  </si>
  <si>
    <r>
      <rPr>
        <b/>
        <sz val="16"/>
        <color theme="1"/>
        <rFont val="Lucida Calligraphy"/>
        <family val="4"/>
      </rPr>
      <t>Couleur</t>
    </r>
    <r>
      <rPr>
        <b/>
        <sz val="14"/>
        <color theme="1"/>
        <rFont val="Lucida Calligraphy"/>
        <family val="4"/>
      </rPr>
      <t xml:space="preserve">      </t>
    </r>
    <r>
      <rPr>
        <b/>
        <sz val="12"/>
        <color theme="1"/>
        <rFont val="Lucida Calligraphy"/>
        <family val="4"/>
      </rPr>
      <t xml:space="preserve"> Classe </t>
    </r>
    <r>
      <rPr>
        <b/>
        <sz val="12"/>
        <color rgb="FFFF0000"/>
        <rFont val="Lucida Calligraphy"/>
        <family val="4"/>
      </rPr>
      <t>A02 015-1</t>
    </r>
  </si>
  <si>
    <r>
      <rPr>
        <b/>
        <sz val="18"/>
        <color rgb="FF0070C0"/>
        <rFont val="Lucida Calligraphy"/>
        <family val="4"/>
      </rPr>
      <t>Couleur</t>
    </r>
    <r>
      <rPr>
        <b/>
        <sz val="14"/>
        <color rgb="FF0070C0"/>
        <rFont val="Lucida Calligraphy"/>
        <family val="4"/>
      </rPr>
      <t xml:space="preserve"> </t>
    </r>
    <r>
      <rPr>
        <b/>
        <sz val="14"/>
        <color theme="1"/>
        <rFont val="Lucida Calligraphy"/>
        <family val="4"/>
      </rPr>
      <t xml:space="preserve">          Classe </t>
    </r>
    <r>
      <rPr>
        <b/>
        <sz val="14"/>
        <color rgb="FFFF0000"/>
        <rFont val="Lucida Calligraphy"/>
        <family val="4"/>
      </rPr>
      <t>A02 012-1</t>
    </r>
  </si>
  <si>
    <r>
      <rPr>
        <b/>
        <sz val="18"/>
        <color rgb="FF0070C0"/>
        <rFont val="Lucida Calligraphy"/>
        <family val="4"/>
      </rPr>
      <t>Couleur</t>
    </r>
    <r>
      <rPr>
        <b/>
        <sz val="14"/>
        <color rgb="FF0070C0"/>
        <rFont val="Lucida Calligraphy"/>
        <family val="4"/>
      </rPr>
      <t xml:space="preserve"> </t>
    </r>
    <r>
      <rPr>
        <b/>
        <sz val="14"/>
        <color theme="1"/>
        <rFont val="Lucida Calligraphy"/>
        <family val="4"/>
      </rPr>
      <t xml:space="preserve">        Classe </t>
    </r>
    <r>
      <rPr>
        <b/>
        <sz val="14"/>
        <color rgb="FFFF0000"/>
        <rFont val="Lucida Calligraphy"/>
        <family val="4"/>
      </rPr>
      <t>A02 012-1</t>
    </r>
  </si>
  <si>
    <r>
      <t xml:space="preserve">Couleur        </t>
    </r>
    <r>
      <rPr>
        <b/>
        <sz val="14"/>
        <color rgb="FF0070C0"/>
        <rFont val="Lucida Calligraphy"/>
        <family val="4"/>
      </rPr>
      <t xml:space="preserve"> Classe </t>
    </r>
    <r>
      <rPr>
        <b/>
        <sz val="14"/>
        <color rgb="FFFF0000"/>
        <rFont val="Lucida Calligraphy"/>
        <family val="4"/>
      </rPr>
      <t>A02 012-1</t>
    </r>
  </si>
  <si>
    <r>
      <rPr>
        <b/>
        <sz val="18"/>
        <color rgb="FF0070C0"/>
        <rFont val="Lucida Calligraphy"/>
        <family val="4"/>
      </rPr>
      <t xml:space="preserve"> Posture</t>
    </r>
    <r>
      <rPr>
        <b/>
        <sz val="14"/>
        <color theme="1"/>
        <rFont val="Lucida Calligraphy"/>
        <family val="4"/>
      </rPr>
      <t xml:space="preserve">         Classe </t>
    </r>
    <r>
      <rPr>
        <b/>
        <sz val="14"/>
        <color rgb="FFFF0000"/>
        <rFont val="Lucida Calligraphy"/>
        <family val="4"/>
      </rPr>
      <t>A03 012-1</t>
    </r>
  </si>
  <si>
    <r>
      <rPr>
        <b/>
        <sz val="18"/>
        <color rgb="FF0070C0"/>
        <rFont val="Lucida Calligraphy"/>
        <family val="4"/>
      </rPr>
      <t>Posture</t>
    </r>
    <r>
      <rPr>
        <b/>
        <sz val="14"/>
        <color theme="1"/>
        <rFont val="Lucida Calligraphy"/>
        <family val="4"/>
      </rPr>
      <t xml:space="preserve">          Classe </t>
    </r>
    <r>
      <rPr>
        <b/>
        <sz val="14"/>
        <color rgb="FFFF0000"/>
        <rFont val="Lucida Calligraphy"/>
        <family val="4"/>
      </rPr>
      <t xml:space="preserve">A03 012-1 </t>
    </r>
  </si>
  <si>
    <r>
      <t xml:space="preserve">Couleur           </t>
    </r>
    <r>
      <rPr>
        <b/>
        <sz val="12"/>
        <color rgb="FF0070C0"/>
        <rFont val="Lucida Calligraphy"/>
        <family val="4"/>
      </rPr>
      <t xml:space="preserve">Classe </t>
    </r>
    <r>
      <rPr>
        <b/>
        <sz val="12"/>
        <color rgb="FFFF0000"/>
        <rFont val="Lucida Calligraphy"/>
        <family val="4"/>
      </rPr>
      <t>A02 012-1</t>
    </r>
  </si>
  <si>
    <r>
      <rPr>
        <b/>
        <sz val="16"/>
        <color theme="1"/>
        <rFont val="Lucida Calligraphy"/>
        <family val="4"/>
      </rPr>
      <t>Couleur</t>
    </r>
    <r>
      <rPr>
        <b/>
        <sz val="14"/>
        <color theme="1"/>
        <rFont val="Lucida Calligraphy"/>
        <family val="4"/>
      </rPr>
      <t xml:space="preserve">       </t>
    </r>
    <r>
      <rPr>
        <b/>
        <sz val="12"/>
        <color theme="1"/>
        <rFont val="Lucida Calligraphy"/>
        <family val="4"/>
      </rPr>
      <t xml:space="preserve">Classe </t>
    </r>
    <r>
      <rPr>
        <b/>
        <sz val="12"/>
        <color rgb="FFFF0000"/>
        <rFont val="Lucida Calligraphy"/>
        <family val="4"/>
      </rPr>
      <t>A01 011-1</t>
    </r>
  </si>
  <si>
    <r>
      <t xml:space="preserve">Couleur       </t>
    </r>
    <r>
      <rPr>
        <b/>
        <sz val="12"/>
        <color theme="1"/>
        <rFont val="Lucida Calligraphy"/>
        <family val="4"/>
      </rPr>
      <t xml:space="preserve">Classe </t>
    </r>
    <r>
      <rPr>
        <b/>
        <sz val="12"/>
        <color rgb="FFFF0000"/>
        <rFont val="Lucida Calligraphy"/>
        <family val="4"/>
      </rPr>
      <t>A01 011-1</t>
    </r>
  </si>
  <si>
    <r>
      <rPr>
        <b/>
        <sz val="16"/>
        <color theme="1"/>
        <rFont val="Lucida Calligraphy"/>
        <family val="4"/>
      </rPr>
      <t>Couleur</t>
    </r>
    <r>
      <rPr>
        <b/>
        <sz val="14"/>
        <color theme="1"/>
        <rFont val="Lucida Calligraphy"/>
        <family val="4"/>
      </rPr>
      <t xml:space="preserve">   </t>
    </r>
    <r>
      <rPr>
        <b/>
        <sz val="12"/>
        <color theme="1"/>
        <rFont val="Lucida Calligraphy"/>
        <family val="4"/>
      </rPr>
      <t xml:space="preserve">Classe </t>
    </r>
    <r>
      <rPr>
        <b/>
        <sz val="12"/>
        <color rgb="FFFF0000"/>
        <rFont val="Lucida Calligraphy"/>
        <family val="4"/>
      </rPr>
      <t>A01 011-1</t>
    </r>
  </si>
  <si>
    <r>
      <t xml:space="preserve">Couleur   </t>
    </r>
    <r>
      <rPr>
        <b/>
        <sz val="12"/>
        <color theme="1"/>
        <rFont val="Lucida Calligraphy"/>
        <family val="4"/>
      </rPr>
      <t xml:space="preserve">Classe </t>
    </r>
    <r>
      <rPr>
        <b/>
        <sz val="12"/>
        <color rgb="FFFF0000"/>
        <rFont val="Lucida Calligraphy"/>
        <family val="4"/>
      </rPr>
      <t>A01 011-1</t>
    </r>
  </si>
  <si>
    <r>
      <rPr>
        <b/>
        <sz val="16"/>
        <color theme="1"/>
        <rFont val="Lucida Calligraphy"/>
        <family val="4"/>
      </rPr>
      <t>Posture</t>
    </r>
    <r>
      <rPr>
        <b/>
        <sz val="14"/>
        <color theme="1"/>
        <rFont val="Lucida Calligraphy"/>
        <family val="4"/>
      </rPr>
      <t xml:space="preserve">   </t>
    </r>
    <r>
      <rPr>
        <b/>
        <sz val="12"/>
        <color theme="1"/>
        <rFont val="Lucida Calligraphy"/>
        <family val="4"/>
      </rPr>
      <t xml:space="preserve">Classe </t>
    </r>
    <r>
      <rPr>
        <b/>
        <sz val="12"/>
        <color rgb="FFFF0000"/>
        <rFont val="Lucida Calligraphy"/>
        <family val="4"/>
      </rPr>
      <t>A03 011-1</t>
    </r>
  </si>
  <si>
    <r>
      <t xml:space="preserve">Posture   </t>
    </r>
    <r>
      <rPr>
        <b/>
        <sz val="12"/>
        <color theme="1"/>
        <rFont val="Lucida Calligraphy"/>
        <family val="4"/>
      </rPr>
      <t xml:space="preserve">Classe </t>
    </r>
    <r>
      <rPr>
        <b/>
        <sz val="12"/>
        <color rgb="FFFF0000"/>
        <rFont val="Lucida Calligraphy"/>
        <family val="4"/>
      </rPr>
      <t>A03 011-1</t>
    </r>
  </si>
  <si>
    <r>
      <t xml:space="preserve">Feuille de saisie des INDIVIDUEL Classes: </t>
    </r>
    <r>
      <rPr>
        <b/>
        <sz val="11"/>
        <color rgb="FFFF0000"/>
        <rFont val="Calibri"/>
        <family val="2"/>
        <scheme val="minor"/>
      </rPr>
      <t>A02 012-1,A03 01261.</t>
    </r>
  </si>
  <si>
    <r>
      <t xml:space="preserve">Feuille de saisie des INDIVIDUEL Classes: </t>
    </r>
    <r>
      <rPr>
        <b/>
        <sz val="11"/>
        <color rgb="FFFF0000"/>
        <rFont val="Calibri"/>
        <family val="2"/>
        <scheme val="minor"/>
      </rPr>
      <t>A02 015-1, A03 015-1.</t>
    </r>
  </si>
  <si>
    <r>
      <t xml:space="preserve">Feuille de saisie des INDIVIDUEL Classes: </t>
    </r>
    <r>
      <rPr>
        <b/>
        <sz val="11"/>
        <color rgb="FFFF0000"/>
        <rFont val="Calibri"/>
        <family val="2"/>
        <scheme val="minor"/>
      </rPr>
      <t>A02 011-1, A03 011-1.</t>
    </r>
  </si>
  <si>
    <r>
      <rPr>
        <b/>
        <sz val="18"/>
        <color rgb="FF0070C0"/>
        <rFont val="Lucida Calligraphy"/>
        <family val="4"/>
      </rPr>
      <t>Couleur</t>
    </r>
    <r>
      <rPr>
        <b/>
        <sz val="14"/>
        <color theme="1"/>
        <rFont val="Lucida Calligraphy"/>
        <family val="4"/>
      </rPr>
      <t xml:space="preserve">           Classe </t>
    </r>
    <r>
      <rPr>
        <b/>
        <sz val="14"/>
        <color rgb="FFFF0000"/>
        <rFont val="Lucida Calligraphy"/>
        <family val="4"/>
      </rPr>
      <t>A02 012-1</t>
    </r>
  </si>
  <si>
    <r>
      <rPr>
        <b/>
        <sz val="18"/>
        <color rgb="FF0070C0"/>
        <rFont val="Lucida Calligraphy"/>
        <family val="4"/>
      </rPr>
      <t>Couleur</t>
    </r>
    <r>
      <rPr>
        <b/>
        <sz val="14"/>
        <color theme="1"/>
        <rFont val="Lucida Calligraphy"/>
        <family val="4"/>
      </rPr>
      <t xml:space="preserve">         Classe </t>
    </r>
    <r>
      <rPr>
        <b/>
        <sz val="14"/>
        <color rgb="FFFF0000"/>
        <rFont val="Lucida Calligraphy"/>
        <family val="4"/>
      </rPr>
      <t>A02 012-1</t>
    </r>
  </si>
  <si>
    <r>
      <rPr>
        <b/>
        <sz val="18"/>
        <color rgb="FF0070C0"/>
        <rFont val="Lucida Calligraphy"/>
        <family val="4"/>
      </rPr>
      <t>Posture</t>
    </r>
    <r>
      <rPr>
        <b/>
        <sz val="14"/>
        <color theme="1"/>
        <rFont val="Lucida Calligraphy"/>
        <family val="4"/>
      </rPr>
      <t xml:space="preserve">          Classe </t>
    </r>
    <r>
      <rPr>
        <b/>
        <sz val="14"/>
        <color rgb="FFFF0000"/>
        <rFont val="Lucida Calligraphy"/>
        <family val="4"/>
      </rPr>
      <t>A03 012-1</t>
    </r>
  </si>
  <si>
    <r>
      <rPr>
        <b/>
        <sz val="16"/>
        <color theme="1"/>
        <rFont val="Lucida Calligraphy"/>
        <family val="4"/>
      </rPr>
      <t>Posture</t>
    </r>
    <r>
      <rPr>
        <b/>
        <sz val="14"/>
        <color theme="1"/>
        <rFont val="Lucida Calligraphy"/>
        <family val="4"/>
      </rPr>
      <t xml:space="preserve">       </t>
    </r>
    <r>
      <rPr>
        <b/>
        <sz val="12"/>
        <color theme="1"/>
        <rFont val="Lucida Calligraphy"/>
        <family val="4"/>
      </rPr>
      <t xml:space="preserve">Classe </t>
    </r>
    <r>
      <rPr>
        <b/>
        <sz val="12"/>
        <color rgb="FFFF0000"/>
        <rFont val="Lucida Calligraphy"/>
        <family val="4"/>
      </rPr>
      <t>A03 015-1</t>
    </r>
  </si>
  <si>
    <r>
      <rPr>
        <b/>
        <sz val="16"/>
        <color theme="1"/>
        <rFont val="Lucida Calligraphy"/>
        <family val="4"/>
      </rPr>
      <t>Posture</t>
    </r>
    <r>
      <rPr>
        <b/>
        <sz val="14"/>
        <color theme="1"/>
        <rFont val="Lucida Calligraphy"/>
        <family val="4"/>
      </rPr>
      <t xml:space="preserve">   Classe </t>
    </r>
    <r>
      <rPr>
        <b/>
        <sz val="12"/>
        <color rgb="FFFF0000"/>
        <rFont val="Lucida Calligraphy"/>
        <family val="4"/>
      </rPr>
      <t>A03 011-1</t>
    </r>
  </si>
  <si>
    <r>
      <rPr>
        <b/>
        <sz val="12"/>
        <rFont val="Lucida Calligraphy"/>
        <family val="4"/>
      </rPr>
      <t xml:space="preserve">Classe </t>
    </r>
    <r>
      <rPr>
        <b/>
        <sz val="12"/>
        <color rgb="FFFF0000"/>
        <rFont val="Lucida Calligraphy"/>
        <family val="4"/>
      </rPr>
      <t>A01 012-1</t>
    </r>
  </si>
  <si>
    <r>
      <rPr>
        <b/>
        <sz val="14"/>
        <rFont val="Lucida Calligraphy"/>
        <family val="4"/>
      </rPr>
      <t>Classe</t>
    </r>
    <r>
      <rPr>
        <b/>
        <sz val="14"/>
        <color rgb="FFFF0000"/>
        <rFont val="Lucida Calligraphy"/>
        <family val="4"/>
      </rPr>
      <t xml:space="preserve"> A01 015-1</t>
    </r>
  </si>
  <si>
    <r>
      <rPr>
        <b/>
        <sz val="14"/>
        <color theme="1"/>
        <rFont val="Lucida Calligraphy"/>
        <family val="4"/>
      </rPr>
      <t xml:space="preserve">Classe </t>
    </r>
    <r>
      <rPr>
        <b/>
        <sz val="14"/>
        <color rgb="FFFF0000"/>
        <rFont val="Lucida Calligraphy"/>
        <family val="4"/>
      </rPr>
      <t>A01 011-1</t>
    </r>
  </si>
  <si>
    <r>
      <rPr>
        <b/>
        <sz val="14"/>
        <color theme="1"/>
        <rFont val="Lucida Calligraphy"/>
        <family val="4"/>
      </rPr>
      <t>Classe</t>
    </r>
    <r>
      <rPr>
        <b/>
        <sz val="14"/>
        <color rgb="FFFF0000"/>
        <rFont val="Lucida Calligraphy"/>
        <family val="4"/>
      </rPr>
      <t xml:space="preserve"> A01  012-1</t>
    </r>
  </si>
  <si>
    <r>
      <t xml:space="preserve">Classe </t>
    </r>
    <r>
      <rPr>
        <b/>
        <sz val="14"/>
        <color rgb="FFFF0000"/>
        <rFont val="Lucida Calligraphy"/>
        <family val="4"/>
      </rPr>
      <t>A01 015-1</t>
    </r>
  </si>
  <si>
    <t xml:space="preserve">Toutes les feuilles sont protégées par un mot de passe, ainsi que le classeur, pour toutes demandes de modifications m'envoyer un email à cette adresse: </t>
  </si>
  <si>
    <t>Cette liste est a mettre a jour en fonction des éleveurs participant au concours.</t>
  </si>
  <si>
    <t>Vous pouvez ajouter ou modifier les Stam, les noms des éleveurs et les sociétés auxquels ils appartiennent,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</si>
</sst>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00000"/>
    <numFmt numFmtId="165" formatCode="0#&quot; &quot;##&quot; &quot;##&quot; &quot;##&quot; &quot;##"/>
    <numFmt numFmtId="166" formatCode="0.0000000000000000"/>
    <numFmt numFmtId="167" formatCode="0.00000"/>
  </numFmts>
  <fonts count="103" x14ac:knownFonts="1">
    <font>
      <sz val="11"/>
      <color theme="1"/>
      <name val="Calibri"/>
      <family val="2"/>
      <scheme val="minor"/>
    </font>
    <font>
      <b/>
      <sz val="11"/>
      <color theme="1"/>
      <name val="Calibri"/>
      <family val="2"/>
      <scheme val="minor"/>
    </font>
    <font>
      <sz val="10"/>
      <name val="Arial"/>
      <family val="2"/>
    </font>
    <font>
      <b/>
      <sz val="10"/>
      <name val="Arial"/>
      <family val="2"/>
    </font>
    <font>
      <sz val="8"/>
      <name val="Arial"/>
      <family val="2"/>
    </font>
    <font>
      <sz val="10"/>
      <name val="Arial"/>
      <family val="2"/>
    </font>
    <font>
      <b/>
      <sz val="8"/>
      <name val="Calibri"/>
      <family val="2"/>
      <scheme val="minor"/>
    </font>
    <font>
      <b/>
      <sz val="11"/>
      <color rgb="FFFF0000"/>
      <name val="Calibri"/>
      <family val="2"/>
      <scheme val="minor"/>
    </font>
    <font>
      <b/>
      <sz val="11"/>
      <name val="Calibri"/>
      <family val="2"/>
      <scheme val="minor"/>
    </font>
    <font>
      <b/>
      <sz val="11"/>
      <color rgb="FF0070C0"/>
      <name val="Calibri"/>
      <family val="2"/>
      <scheme val="minor"/>
    </font>
    <font>
      <b/>
      <sz val="12"/>
      <color rgb="FFFF0000"/>
      <name val="Calibri"/>
      <family val="2"/>
      <scheme val="minor"/>
    </font>
    <font>
      <b/>
      <sz val="12"/>
      <color theme="1"/>
      <name val="Calibri"/>
      <family val="2"/>
      <scheme val="minor"/>
    </font>
    <font>
      <b/>
      <sz val="11"/>
      <color theme="9" tint="-0.249977111117893"/>
      <name val="Calibri"/>
      <family val="2"/>
      <scheme val="minor"/>
    </font>
    <font>
      <sz val="11"/>
      <name val="Calibri"/>
      <family val="2"/>
      <scheme val="minor"/>
    </font>
    <font>
      <sz val="11"/>
      <color theme="1"/>
      <name val="Calibri"/>
      <family val="2"/>
      <scheme val="minor"/>
    </font>
    <font>
      <b/>
      <sz val="16"/>
      <color theme="1"/>
      <name val="Lucida Calligraphy"/>
      <family val="4"/>
    </font>
    <font>
      <b/>
      <sz val="11"/>
      <color rgb="FFC00000"/>
      <name val="Calibri"/>
      <family val="2"/>
      <scheme val="minor"/>
    </font>
    <font>
      <sz val="11"/>
      <color rgb="FFC00000"/>
      <name val="Calibri"/>
      <family val="2"/>
      <scheme val="minor"/>
    </font>
    <font>
      <b/>
      <sz val="11"/>
      <color theme="9" tint="-0.499984740745262"/>
      <name val="Calibri"/>
      <family val="2"/>
      <scheme val="minor"/>
    </font>
    <font>
      <sz val="11"/>
      <color theme="9" tint="-0.499984740745262"/>
      <name val="Calibri"/>
      <family val="2"/>
      <scheme val="minor"/>
    </font>
    <font>
      <b/>
      <sz val="10"/>
      <color rgb="FFC00000"/>
      <name val="Calibri"/>
      <family val="2"/>
      <scheme val="minor"/>
    </font>
    <font>
      <b/>
      <sz val="10"/>
      <name val="Calibri"/>
      <family val="2"/>
      <scheme val="minor"/>
    </font>
    <font>
      <sz val="10"/>
      <name val="Calibri"/>
      <family val="2"/>
      <scheme val="minor"/>
    </font>
    <font>
      <sz val="11"/>
      <color rgb="FFFF0000"/>
      <name val="Calibri"/>
      <family val="2"/>
      <scheme val="minor"/>
    </font>
    <font>
      <sz val="11"/>
      <color theme="9" tint="-0.249977111117893"/>
      <name val="Calibri"/>
      <family val="2"/>
      <scheme val="minor"/>
    </font>
    <font>
      <b/>
      <sz val="11"/>
      <color theme="3" tint="0.39997558519241921"/>
      <name val="Calibri"/>
      <family val="2"/>
      <scheme val="minor"/>
    </font>
    <font>
      <sz val="11"/>
      <color theme="3" tint="0.39997558519241921"/>
      <name val="Calibri"/>
      <family val="2"/>
      <scheme val="minor"/>
    </font>
    <font>
      <b/>
      <sz val="16"/>
      <name val="Lucida Calligraphy"/>
      <family val="4"/>
    </font>
    <font>
      <sz val="11"/>
      <color rgb="FF0070C0"/>
      <name val="Calibri"/>
      <family val="2"/>
      <scheme val="minor"/>
    </font>
    <font>
      <sz val="16"/>
      <name val="Lucida Calligraphy"/>
      <family val="4"/>
    </font>
    <font>
      <b/>
      <sz val="14"/>
      <color theme="1"/>
      <name val="Lucida Calligraphy"/>
      <family val="4"/>
    </font>
    <font>
      <b/>
      <u/>
      <sz val="12"/>
      <name val="Arial"/>
      <family val="2"/>
    </font>
    <font>
      <sz val="10"/>
      <color indexed="12"/>
      <name val="Arial"/>
      <family val="2"/>
    </font>
    <font>
      <b/>
      <sz val="16"/>
      <color indexed="12"/>
      <name val="Lucida Calligraphy"/>
      <family val="4"/>
    </font>
    <font>
      <sz val="16"/>
      <color indexed="12"/>
      <name val="Arial"/>
      <family val="2"/>
    </font>
    <font>
      <sz val="16"/>
      <color indexed="12"/>
      <name val="Lucida Calligraphy"/>
      <family val="4"/>
    </font>
    <font>
      <b/>
      <sz val="16"/>
      <color indexed="12"/>
      <name val="Arial"/>
      <family val="2"/>
    </font>
    <font>
      <b/>
      <sz val="10"/>
      <color indexed="12"/>
      <name val="Lucida Calligraphy"/>
      <family val="4"/>
    </font>
    <font>
      <b/>
      <u/>
      <sz val="14"/>
      <color indexed="12"/>
      <name val="Lucida Calligraphy"/>
      <family val="4"/>
    </font>
    <font>
      <sz val="14"/>
      <color indexed="12"/>
      <name val="Lucida Calligraphy"/>
      <family val="4"/>
    </font>
    <font>
      <sz val="10"/>
      <color indexed="12"/>
      <name val="Lucida Calligraphy"/>
      <family val="4"/>
    </font>
    <font>
      <sz val="14"/>
      <name val="Lucida Calligraphy"/>
      <family val="4"/>
    </font>
    <font>
      <sz val="10"/>
      <color indexed="10"/>
      <name val="Arial"/>
      <family val="2"/>
    </font>
    <font>
      <b/>
      <sz val="10"/>
      <color indexed="10"/>
      <name val="Arial"/>
      <family val="2"/>
    </font>
    <font>
      <b/>
      <sz val="10"/>
      <name val="Lucida Calligraphy"/>
      <family val="4"/>
    </font>
    <font>
      <sz val="10"/>
      <name val="Lucida Calligraphy"/>
      <family val="4"/>
    </font>
    <font>
      <b/>
      <u/>
      <sz val="12"/>
      <name val="Lucida Calligraphy"/>
      <family val="4"/>
    </font>
    <font>
      <b/>
      <u/>
      <sz val="10"/>
      <name val="Lucida Calligraphy"/>
      <family val="4"/>
    </font>
    <font>
      <b/>
      <sz val="10"/>
      <color indexed="8"/>
      <name val="Lucida Calligraphy"/>
      <family val="4"/>
    </font>
    <font>
      <sz val="10"/>
      <color indexed="8"/>
      <name val="Arial"/>
      <family val="2"/>
    </font>
    <font>
      <u/>
      <sz val="12"/>
      <name val="Lucida Calligraphy"/>
      <family val="4"/>
    </font>
    <font>
      <u/>
      <sz val="10"/>
      <name val="Lucida Calligraphy"/>
      <family val="4"/>
    </font>
    <font>
      <sz val="14"/>
      <color indexed="12"/>
      <name val="Arial"/>
      <family val="2"/>
    </font>
    <font>
      <b/>
      <u/>
      <sz val="14"/>
      <color indexed="10"/>
      <name val="Lucida Calligraphy"/>
      <family val="4"/>
    </font>
    <font>
      <u/>
      <sz val="14"/>
      <color indexed="10"/>
      <name val="Lucida Calligraphy"/>
      <family val="4"/>
    </font>
    <font>
      <sz val="14"/>
      <color indexed="10"/>
      <name val="Arial"/>
      <family val="2"/>
    </font>
    <font>
      <b/>
      <u/>
      <sz val="12"/>
      <color indexed="12"/>
      <name val="Lucida Calligraphy"/>
      <family val="4"/>
    </font>
    <font>
      <b/>
      <u/>
      <sz val="16"/>
      <color indexed="12"/>
      <name val="Lucida Calligraphy"/>
      <family val="4"/>
    </font>
    <font>
      <b/>
      <sz val="10"/>
      <color indexed="12"/>
      <name val="Arial"/>
      <family val="2"/>
    </font>
    <font>
      <b/>
      <u/>
      <sz val="10"/>
      <color indexed="12"/>
      <name val="Lucida Calligraphy"/>
      <family val="4"/>
    </font>
    <font>
      <b/>
      <sz val="14"/>
      <color indexed="12"/>
      <name val="Lucida Calligraphy"/>
      <family val="4"/>
    </font>
    <font>
      <b/>
      <sz val="14"/>
      <color indexed="12"/>
      <name val="Arial"/>
      <family val="2"/>
    </font>
    <font>
      <b/>
      <u/>
      <sz val="16"/>
      <name val="Lucida Calligraphy"/>
      <family val="4"/>
    </font>
    <font>
      <sz val="16"/>
      <name val="Arial"/>
      <family val="2"/>
    </font>
    <font>
      <b/>
      <sz val="14"/>
      <name val="Lucida Calligraphy"/>
      <family val="4"/>
    </font>
    <font>
      <b/>
      <sz val="12"/>
      <color indexed="12"/>
      <name val="Lucida Calligraphy"/>
      <family val="4"/>
    </font>
    <font>
      <sz val="12"/>
      <color theme="1"/>
      <name val="Calibri"/>
      <family val="2"/>
      <scheme val="minor"/>
    </font>
    <font>
      <b/>
      <sz val="10"/>
      <color theme="9" tint="-0.249977111117893"/>
      <name val="Calibri"/>
      <family val="2"/>
      <scheme val="minor"/>
    </font>
    <font>
      <sz val="10"/>
      <color theme="9" tint="-0.249977111117893"/>
      <name val="Calibri"/>
      <family val="2"/>
      <scheme val="minor"/>
    </font>
    <font>
      <b/>
      <sz val="12"/>
      <color theme="9" tint="-0.249977111117893"/>
      <name val="Calibri"/>
      <family val="2"/>
      <scheme val="minor"/>
    </font>
    <font>
      <sz val="9"/>
      <color rgb="FFFF0000"/>
      <name val="Calibri"/>
      <family val="2"/>
      <scheme val="minor"/>
    </font>
    <font>
      <sz val="9"/>
      <color theme="9" tint="-0.249977111117893"/>
      <name val="Calibri"/>
      <family val="2"/>
      <scheme val="minor"/>
    </font>
    <font>
      <b/>
      <sz val="12"/>
      <color rgb="FF0070C0"/>
      <name val="Calibri"/>
      <family val="2"/>
      <scheme val="minor"/>
    </font>
    <font>
      <b/>
      <sz val="12"/>
      <color rgb="FFC00000"/>
      <name val="Calibri"/>
      <family val="2"/>
      <scheme val="minor"/>
    </font>
    <font>
      <b/>
      <sz val="12"/>
      <name val="Calibri"/>
      <family val="2"/>
      <scheme val="minor"/>
    </font>
    <font>
      <b/>
      <sz val="8"/>
      <color theme="1"/>
      <name val="Calibri"/>
      <family val="2"/>
      <scheme val="minor"/>
    </font>
    <font>
      <b/>
      <sz val="9"/>
      <color theme="1"/>
      <name val="Calibri"/>
      <family val="2"/>
      <scheme val="minor"/>
    </font>
    <font>
      <sz val="11"/>
      <color theme="0"/>
      <name val="Calibri"/>
      <family val="2"/>
      <scheme val="minor"/>
    </font>
    <font>
      <u/>
      <sz val="11"/>
      <color theme="10"/>
      <name val="Calibri"/>
      <family val="2"/>
      <scheme val="minor"/>
    </font>
    <font>
      <sz val="14"/>
      <color theme="1"/>
      <name val="Calibri"/>
      <family val="2"/>
      <scheme val="minor"/>
    </font>
    <font>
      <sz val="20"/>
      <color theme="1"/>
      <name val="Calibri"/>
      <family val="2"/>
      <scheme val="minor"/>
    </font>
    <font>
      <b/>
      <sz val="12"/>
      <name val="Lucida Calligraphy"/>
      <family val="4"/>
    </font>
    <font>
      <b/>
      <i/>
      <u/>
      <sz val="12"/>
      <color theme="1"/>
      <name val="Calibri"/>
      <family val="2"/>
      <scheme val="minor"/>
    </font>
    <font>
      <b/>
      <sz val="12"/>
      <color theme="1"/>
      <name val="Lucida Calligraphy"/>
      <family val="4"/>
    </font>
    <font>
      <b/>
      <sz val="10"/>
      <color theme="1"/>
      <name val="Calibri"/>
      <family val="2"/>
      <scheme val="minor"/>
    </font>
    <font>
      <sz val="12"/>
      <color theme="1"/>
      <name val="Lucida Calligraphy"/>
      <family val="4"/>
    </font>
    <font>
      <b/>
      <sz val="18"/>
      <color theme="1"/>
      <name val="Lucida Calligraphy"/>
      <family val="4"/>
    </font>
    <font>
      <b/>
      <sz val="18"/>
      <color rgb="FF0070C0"/>
      <name val="Lucida Calligraphy"/>
      <family val="4"/>
    </font>
    <font>
      <b/>
      <sz val="14"/>
      <color rgb="FF0070C0"/>
      <name val="Lucida Calligraphy"/>
      <family val="4"/>
    </font>
    <font>
      <b/>
      <sz val="14"/>
      <color rgb="FFFF0000"/>
      <name val="Lucida Calligraphy"/>
      <family val="4"/>
    </font>
    <font>
      <b/>
      <sz val="16"/>
      <color rgb="FFFF0000"/>
      <name val="Lucida Calligraphy"/>
      <family val="4"/>
    </font>
    <font>
      <sz val="8"/>
      <color theme="1"/>
      <name val="Calibri"/>
      <family val="2"/>
      <scheme val="minor"/>
    </font>
    <font>
      <b/>
      <sz val="14"/>
      <color theme="1"/>
      <name val="Calibri"/>
      <family val="2"/>
      <scheme val="minor"/>
    </font>
    <font>
      <b/>
      <sz val="8"/>
      <color rgb="FFFF0000"/>
      <name val="Calibri"/>
      <family val="2"/>
      <scheme val="minor"/>
    </font>
    <font>
      <b/>
      <sz val="12"/>
      <color rgb="FFFF0000"/>
      <name val="Lucida Calligraphy"/>
      <family val="4"/>
    </font>
    <font>
      <b/>
      <sz val="10"/>
      <color rgb="FFFF0000"/>
      <name val="Calibri"/>
      <family val="2"/>
      <scheme val="minor"/>
    </font>
    <font>
      <b/>
      <sz val="8"/>
      <name val="Lucida Calligraphy"/>
      <family val="4"/>
    </font>
    <font>
      <sz val="8"/>
      <name val="Calibri"/>
      <family val="2"/>
      <scheme val="minor"/>
    </font>
    <font>
      <sz val="10"/>
      <color indexed="10"/>
      <name val="Lucida Calligraphy"/>
      <family val="4"/>
    </font>
    <font>
      <b/>
      <sz val="10"/>
      <color rgb="FFFF0000"/>
      <name val="Lucida Calligraphy"/>
      <family val="4"/>
    </font>
    <font>
      <b/>
      <sz val="11"/>
      <color rgb="FFA568D2"/>
      <name val="Calibri"/>
      <family val="2"/>
      <scheme val="minor"/>
    </font>
    <font>
      <b/>
      <sz val="11"/>
      <color rgb="FF00B050"/>
      <name val="Calibri"/>
      <family val="2"/>
      <scheme val="minor"/>
    </font>
    <font>
      <b/>
      <sz val="12"/>
      <color rgb="FF0070C0"/>
      <name val="Lucida Calligraphy"/>
      <family val="4"/>
    </font>
  </fonts>
  <fills count="1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theme="2"/>
        <bgColor indexed="64"/>
      </patternFill>
    </fill>
    <fill>
      <patternFill patternType="solid">
        <fgColor theme="0" tint="-4.9989318521683403E-2"/>
        <bgColor indexed="64"/>
      </patternFill>
    </fill>
    <fill>
      <patternFill patternType="solid">
        <fgColor rgb="FFEAF0F6"/>
        <bgColor indexed="64"/>
      </patternFill>
    </fill>
    <fill>
      <patternFill patternType="solid">
        <fgColor rgb="FFFFFAEB"/>
        <bgColor indexed="64"/>
      </patternFill>
    </fill>
    <fill>
      <patternFill patternType="solid">
        <fgColor rgb="FFEFF4E4"/>
        <bgColor indexed="64"/>
      </patternFill>
    </fill>
    <fill>
      <patternFill patternType="solid">
        <fgColor theme="0"/>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3" tint="0.39997558519241921"/>
        <bgColor indexed="64"/>
      </patternFill>
    </fill>
  </fills>
  <borders count="145">
    <border>
      <left/>
      <right/>
      <top/>
      <bottom/>
      <diagonal/>
    </border>
    <border>
      <left style="medium">
        <color indexed="64"/>
      </left>
      <right style="medium">
        <color indexed="64"/>
      </right>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medium">
        <color indexed="64"/>
      </bottom>
      <diagonal/>
    </border>
    <border>
      <left style="medium">
        <color indexed="64"/>
      </left>
      <right style="thick">
        <color indexed="64"/>
      </right>
      <top style="medium">
        <color indexed="64"/>
      </top>
      <bottom style="thin">
        <color indexed="64"/>
      </bottom>
      <diagonal/>
    </border>
    <border>
      <left style="thick">
        <color indexed="64"/>
      </left>
      <right/>
      <top/>
      <bottom/>
      <diagonal/>
    </border>
    <border>
      <left style="medium">
        <color indexed="64"/>
      </left>
      <right style="thick">
        <color indexed="64"/>
      </right>
      <top style="thin">
        <color indexed="64"/>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diagonal/>
    </border>
    <border>
      <left/>
      <right/>
      <top style="medium">
        <color indexed="64"/>
      </top>
      <bottom style="thick">
        <color indexed="64"/>
      </bottom>
      <diagonal/>
    </border>
    <border>
      <left style="medium">
        <color indexed="64"/>
      </left>
      <right style="medium">
        <color indexed="64"/>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thick">
        <color indexed="64"/>
      </left>
      <right style="medium">
        <color indexed="64"/>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medium">
        <color auto="1"/>
      </right>
      <top style="thick">
        <color indexed="64"/>
      </top>
      <bottom style="medium">
        <color indexed="64"/>
      </bottom>
      <diagonal/>
    </border>
    <border>
      <left style="medium">
        <color auto="1"/>
      </left>
      <right style="medium">
        <color auto="1"/>
      </right>
      <top style="thick">
        <color auto="1"/>
      </top>
      <bottom/>
      <diagonal/>
    </border>
    <border>
      <left style="medium">
        <color auto="1"/>
      </left>
      <right style="thick">
        <color auto="1"/>
      </right>
      <top style="thick">
        <color auto="1"/>
      </top>
      <bottom/>
      <diagonal/>
    </border>
    <border>
      <left style="thick">
        <color indexed="64"/>
      </left>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auto="1"/>
      </left>
      <right style="medium">
        <color auto="1"/>
      </right>
      <top style="medium">
        <color auto="1"/>
      </top>
      <bottom/>
      <diagonal/>
    </border>
    <border>
      <left style="thick">
        <color auto="1"/>
      </left>
      <right style="medium">
        <color auto="1"/>
      </right>
      <top/>
      <bottom/>
      <diagonal/>
    </border>
    <border>
      <left style="thick">
        <color auto="1"/>
      </left>
      <right style="medium">
        <color auto="1"/>
      </right>
      <top/>
      <bottom style="medium">
        <color auto="1"/>
      </bottom>
      <diagonal/>
    </border>
    <border>
      <left style="medium">
        <color indexed="64"/>
      </left>
      <right style="thick">
        <color indexed="64"/>
      </right>
      <top style="medium">
        <color indexed="64"/>
      </top>
      <bottom/>
      <diagonal/>
    </border>
    <border>
      <left style="medium">
        <color indexed="64"/>
      </left>
      <right style="medium">
        <color indexed="64"/>
      </right>
      <top/>
      <bottom style="medium">
        <color indexed="64"/>
      </bottom>
      <diagonal/>
    </border>
    <border>
      <left style="thick">
        <color auto="1"/>
      </left>
      <right style="medium">
        <color auto="1"/>
      </right>
      <top/>
      <bottom style="thick">
        <color auto="1"/>
      </bottom>
      <diagonal/>
    </border>
    <border>
      <left style="medium">
        <color auto="1"/>
      </left>
      <right style="medium">
        <color auto="1"/>
      </right>
      <top/>
      <bottom style="thick">
        <color auto="1"/>
      </bottom>
      <diagonal/>
    </border>
    <border>
      <left/>
      <right style="medium">
        <color indexed="64"/>
      </right>
      <top/>
      <bottom/>
      <diagonal/>
    </border>
    <border>
      <left style="medium">
        <color indexed="64"/>
      </left>
      <right/>
      <top style="thick">
        <color indexed="64"/>
      </top>
      <bottom style="medium">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style="medium">
        <color indexed="64"/>
      </top>
      <bottom/>
      <diagonal/>
    </border>
    <border>
      <left style="thick">
        <color indexed="64"/>
      </left>
      <right style="thick">
        <color indexed="64"/>
      </right>
      <top/>
      <bottom style="medium">
        <color indexed="64"/>
      </bottom>
      <diagonal/>
    </border>
    <border>
      <left/>
      <right style="medium">
        <color indexed="64"/>
      </right>
      <top/>
      <bottom style="thick">
        <color indexed="64"/>
      </bottom>
      <diagonal/>
    </border>
    <border>
      <left style="thick">
        <color indexed="64"/>
      </left>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thin">
        <color indexed="64"/>
      </left>
      <right style="thin">
        <color indexed="64"/>
      </right>
      <top/>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style="thin">
        <color auto="1"/>
      </right>
      <top/>
      <bottom style="thick">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ck">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ck">
        <color indexed="64"/>
      </bottom>
      <diagonal/>
    </border>
    <border>
      <left/>
      <right/>
      <top/>
      <bottom style="thick">
        <color indexed="64"/>
      </bottom>
      <diagonal/>
    </border>
    <border>
      <left/>
      <right/>
      <top/>
      <bottom style="thin">
        <color indexed="64"/>
      </bottom>
      <diagonal/>
    </border>
    <border>
      <left style="medium">
        <color indexed="64"/>
      </left>
      <right style="thick">
        <color indexed="64"/>
      </right>
      <top/>
      <bottom/>
      <diagonal/>
    </border>
    <border>
      <left style="medium">
        <color indexed="64"/>
      </left>
      <right style="thick">
        <color indexed="64"/>
      </right>
      <top/>
      <bottom style="thick">
        <color auto="1"/>
      </bottom>
      <diagonal/>
    </border>
    <border>
      <left style="thick">
        <color indexed="64"/>
      </left>
      <right/>
      <top style="medium">
        <color indexed="64"/>
      </top>
      <bottom/>
      <diagonal/>
    </border>
    <border>
      <left style="thick">
        <color indexed="64"/>
      </left>
      <right/>
      <top/>
      <bottom style="medium">
        <color indexed="64"/>
      </bottom>
      <diagonal/>
    </border>
    <border>
      <left style="thick">
        <color indexed="64"/>
      </left>
      <right/>
      <top/>
      <bottom style="thick">
        <color indexed="64"/>
      </bottom>
      <diagonal/>
    </border>
    <border>
      <left/>
      <right style="thin">
        <color indexed="64"/>
      </right>
      <top style="thick">
        <color indexed="64"/>
      </top>
      <bottom style="medium">
        <color indexed="64"/>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bottom style="thick">
        <color indexed="64"/>
      </bottom>
      <diagonal/>
    </border>
    <border>
      <left style="medium">
        <color auto="1"/>
      </left>
      <right/>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style="thick">
        <color indexed="64"/>
      </bottom>
      <diagonal/>
    </border>
    <border>
      <left style="medium">
        <color indexed="64"/>
      </left>
      <right/>
      <top style="medium">
        <color indexed="64"/>
      </top>
      <bottom style="medium">
        <color indexed="64"/>
      </bottom>
      <diagonal/>
    </border>
    <border>
      <left style="thick">
        <color indexed="64"/>
      </left>
      <right style="thick">
        <color indexed="64"/>
      </right>
      <top/>
      <bottom style="thick">
        <color indexed="64"/>
      </bottom>
      <diagonal/>
    </border>
    <border>
      <left style="medium">
        <color indexed="64"/>
      </left>
      <right/>
      <top style="medium">
        <color indexed="64"/>
      </top>
      <bottom style="thick">
        <color indexed="64"/>
      </bottom>
      <diagonal/>
    </border>
    <border>
      <left style="medium">
        <color auto="1"/>
      </left>
      <right/>
      <top style="thick">
        <color auto="1"/>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ck">
        <color indexed="64"/>
      </bottom>
      <diagonal/>
    </border>
    <border>
      <left style="thin">
        <color indexed="64"/>
      </left>
      <right/>
      <top style="thick">
        <color indexed="64"/>
      </top>
      <bottom/>
      <diagonal/>
    </border>
    <border>
      <left/>
      <right/>
      <top style="thick">
        <color indexed="64"/>
      </top>
      <bottom/>
      <diagonal/>
    </border>
    <border>
      <left/>
      <right style="thick">
        <color auto="1"/>
      </right>
      <top style="thick">
        <color indexed="64"/>
      </top>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medium">
        <color indexed="64"/>
      </bottom>
      <diagonal/>
    </border>
    <border>
      <left/>
      <right style="thick">
        <color indexed="64"/>
      </right>
      <top/>
      <bottom style="thick">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indexed="64"/>
      </top>
      <bottom/>
      <diagonal/>
    </border>
    <border>
      <left style="thick">
        <color indexed="64"/>
      </left>
      <right style="thick">
        <color indexed="64"/>
      </right>
      <top style="thin">
        <color indexed="64"/>
      </top>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style="thick">
        <color indexed="64"/>
      </left>
      <right style="thin">
        <color indexed="64"/>
      </right>
      <top/>
      <bottom/>
      <diagonal/>
    </border>
    <border>
      <left style="thin">
        <color indexed="64"/>
      </left>
      <right style="thick">
        <color auto="1"/>
      </right>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auto="1"/>
      </right>
      <top/>
      <bottom style="thick">
        <color indexed="64"/>
      </bottom>
      <diagonal/>
    </border>
    <border>
      <left/>
      <right style="thin">
        <color auto="1"/>
      </right>
      <top style="thick">
        <color auto="1"/>
      </top>
      <bottom/>
      <diagonal/>
    </border>
    <border>
      <left style="thin">
        <color auto="1"/>
      </left>
      <right style="thin">
        <color auto="1"/>
      </right>
      <top style="thick">
        <color auto="1"/>
      </top>
      <bottom/>
      <diagonal/>
    </border>
    <border>
      <left style="thick">
        <color auto="1"/>
      </left>
      <right/>
      <top style="medium">
        <color auto="1"/>
      </top>
      <bottom style="thin">
        <color indexed="64"/>
      </bottom>
      <diagonal/>
    </border>
    <border>
      <left/>
      <right/>
      <top style="medium">
        <color auto="1"/>
      </top>
      <bottom style="thin">
        <color indexed="64"/>
      </bottom>
      <diagonal/>
    </border>
    <border>
      <left/>
      <right style="thick">
        <color indexed="64"/>
      </right>
      <top style="medium">
        <color auto="1"/>
      </top>
      <bottom style="thin">
        <color indexed="64"/>
      </bottom>
      <diagonal/>
    </border>
    <border>
      <left style="thick">
        <color indexed="64"/>
      </left>
      <right style="thick">
        <color indexed="64"/>
      </right>
      <top style="medium">
        <color indexed="64"/>
      </top>
      <bottom style="thick">
        <color indexed="64"/>
      </bottom>
      <diagonal/>
    </border>
    <border>
      <left style="thick">
        <color auto="1"/>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thick">
        <color auto="1"/>
      </right>
      <top style="medium">
        <color indexed="64"/>
      </top>
      <bottom/>
      <diagonal/>
    </border>
    <border>
      <left style="thick">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ck">
        <color indexed="64"/>
      </left>
      <right style="medium">
        <color indexed="64"/>
      </right>
      <top style="medium">
        <color indexed="64"/>
      </top>
      <bottom style="thick">
        <color indexed="64"/>
      </bottom>
      <diagonal/>
    </border>
    <border>
      <left style="thin">
        <color indexed="64"/>
      </left>
      <right/>
      <top/>
      <bottom style="thick">
        <color indexed="64"/>
      </bottom>
      <diagonal/>
    </border>
    <border>
      <left style="thin">
        <color indexed="64"/>
      </left>
      <right/>
      <top/>
      <bottom/>
      <diagonal/>
    </border>
    <border>
      <left/>
      <right style="medium">
        <color indexed="64"/>
      </right>
      <top style="thin">
        <color indexed="64"/>
      </top>
      <bottom style="thick">
        <color indexed="64"/>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medium">
        <color indexed="64"/>
      </left>
      <right style="thick">
        <color indexed="64"/>
      </right>
      <top style="thick">
        <color indexed="64"/>
      </top>
      <bottom style="thin">
        <color indexed="64"/>
      </bottom>
      <diagonal/>
    </border>
    <border>
      <left style="medium">
        <color indexed="64"/>
      </left>
      <right style="medium">
        <color indexed="64"/>
      </right>
      <top style="thick">
        <color indexed="64"/>
      </top>
      <bottom style="thin">
        <color indexed="64"/>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ck">
        <color indexed="64"/>
      </right>
      <top style="thick">
        <color indexed="64"/>
      </top>
      <bottom style="medium">
        <color indexed="64"/>
      </bottom>
      <diagonal/>
    </border>
    <border>
      <left/>
      <right style="thick">
        <color indexed="64"/>
      </right>
      <top style="medium">
        <color indexed="64"/>
      </top>
      <bottom style="medium">
        <color indexed="64"/>
      </bottom>
      <diagonal/>
    </border>
    <border>
      <left/>
      <right style="medium">
        <color indexed="64"/>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style="thin">
        <color indexed="64"/>
      </bottom>
      <diagonal/>
    </border>
  </borders>
  <cellStyleXfs count="6">
    <xf numFmtId="0" fontId="0" fillId="0" borderId="0"/>
    <xf numFmtId="0" fontId="2" fillId="0" borderId="0"/>
    <xf numFmtId="0" fontId="5" fillId="0" borderId="0"/>
    <xf numFmtId="44" fontId="14" fillId="0" borderId="0" applyFont="0" applyFill="0" applyBorder="0" applyAlignment="0" applyProtection="0"/>
    <xf numFmtId="0" fontId="78" fillId="0" borderId="0" applyNumberFormat="0" applyFill="0" applyBorder="0" applyAlignment="0" applyProtection="0"/>
    <xf numFmtId="0" fontId="15" fillId="0" borderId="45">
      <alignment horizontal="center" vertical="center"/>
      <protection hidden="1"/>
    </xf>
  </cellStyleXfs>
  <cellXfs count="777">
    <xf numFmtId="0" fontId="0" fillId="0" borderId="0" xfId="0"/>
    <xf numFmtId="0" fontId="4" fillId="3" borderId="0" xfId="1" applyFont="1" applyFill="1" applyAlignment="1" applyProtection="1">
      <alignment horizontal="center"/>
      <protection locked="0"/>
    </xf>
    <xf numFmtId="0" fontId="4" fillId="3" borderId="5" xfId="1" applyFont="1" applyFill="1" applyBorder="1" applyProtection="1">
      <protection locked="0"/>
    </xf>
    <xf numFmtId="0" fontId="4" fillId="3" borderId="0" xfId="1" applyFont="1" applyFill="1" applyProtection="1">
      <protection locked="0"/>
    </xf>
    <xf numFmtId="165" fontId="4" fillId="3" borderId="5" xfId="1" applyNumberFormat="1" applyFont="1" applyFill="1" applyBorder="1" applyAlignment="1" applyProtection="1">
      <alignment horizontal="center"/>
      <protection locked="0"/>
    </xf>
    <xf numFmtId="164" fontId="4" fillId="3" borderId="5" xfId="1" applyNumberFormat="1" applyFont="1" applyFill="1" applyBorder="1" applyAlignment="1" applyProtection="1">
      <alignment horizontal="center"/>
      <protection locked="0"/>
    </xf>
    <xf numFmtId="0" fontId="0" fillId="0" borderId="0" xfId="0" applyAlignment="1">
      <alignment horizontal="center" vertical="center"/>
    </xf>
    <xf numFmtId="0" fontId="17" fillId="0" borderId="0" xfId="0" applyFont="1"/>
    <xf numFmtId="0" fontId="19" fillId="0" borderId="0" xfId="0" applyFont="1"/>
    <xf numFmtId="0" fontId="0" fillId="0" borderId="0" xfId="3" applyNumberFormat="1" applyFont="1"/>
    <xf numFmtId="0" fontId="23" fillId="0" borderId="0" xfId="0" applyFont="1"/>
    <xf numFmtId="0" fontId="24" fillId="0" borderId="0" xfId="0" applyFont="1"/>
    <xf numFmtId="0" fontId="13" fillId="0" borderId="0" xfId="0" applyFont="1"/>
    <xf numFmtId="0" fontId="0" fillId="0" borderId="0" xfId="0" applyProtection="1">
      <protection locked="0"/>
    </xf>
    <xf numFmtId="0" fontId="17" fillId="0" borderId="0" xfId="0" applyFont="1" applyProtection="1">
      <protection locked="0"/>
    </xf>
    <xf numFmtId="0" fontId="0" fillId="0" borderId="0" xfId="3" applyNumberFormat="1" applyFont="1" applyProtection="1">
      <protection locked="0"/>
    </xf>
    <xf numFmtId="0" fontId="26" fillId="0" borderId="0" xfId="0" applyFont="1" applyProtection="1">
      <protection locked="0"/>
    </xf>
    <xf numFmtId="1" fontId="0" fillId="0" borderId="0" xfId="0" applyNumberFormat="1" applyProtection="1">
      <protection locked="0"/>
    </xf>
    <xf numFmtId="0" fontId="6" fillId="8" borderId="0" xfId="0" applyFont="1" applyFill="1" applyAlignment="1">
      <alignment horizontal="right" vertical="center"/>
    </xf>
    <xf numFmtId="0" fontId="6" fillId="8" borderId="10" xfId="0" applyFont="1" applyFill="1" applyBorder="1" applyAlignment="1">
      <alignment horizontal="right" vertical="center"/>
    </xf>
    <xf numFmtId="0" fontId="28" fillId="0" borderId="0" xfId="0" applyFont="1"/>
    <xf numFmtId="0" fontId="28" fillId="0" borderId="0" xfId="0" applyFont="1" applyProtection="1">
      <protection locked="0"/>
    </xf>
    <xf numFmtId="0" fontId="13" fillId="0" borderId="0" xfId="0" applyFont="1" applyProtection="1">
      <protection locked="0"/>
    </xf>
    <xf numFmtId="1" fontId="13" fillId="0" borderId="0" xfId="0" applyNumberFormat="1" applyFont="1" applyProtection="1">
      <protection locked="0"/>
    </xf>
    <xf numFmtId="0" fontId="3" fillId="0" borderId="0" xfId="0" applyFont="1"/>
    <xf numFmtId="0" fontId="44" fillId="0" borderId="0" xfId="0" applyFont="1"/>
    <xf numFmtId="0" fontId="45" fillId="0" borderId="0" xfId="0" applyFont="1"/>
    <xf numFmtId="0" fontId="27" fillId="0" borderId="0" xfId="0" applyFont="1"/>
    <xf numFmtId="0" fontId="0" fillId="0" borderId="0" xfId="0" applyAlignment="1">
      <alignment wrapText="1"/>
    </xf>
    <xf numFmtId="0" fontId="16" fillId="8" borderId="3" xfId="0" applyFont="1" applyFill="1" applyBorder="1" applyAlignment="1" applyProtection="1">
      <alignment horizontal="center" vertical="center" wrapText="1"/>
      <protection hidden="1"/>
    </xf>
    <xf numFmtId="0" fontId="21" fillId="8" borderId="3" xfId="0" applyFont="1" applyFill="1" applyBorder="1" applyAlignment="1" applyProtection="1">
      <alignment horizontal="center" vertical="center"/>
      <protection hidden="1"/>
    </xf>
    <xf numFmtId="0" fontId="6" fillId="8" borderId="23" xfId="0" applyFont="1" applyFill="1" applyBorder="1" applyProtection="1">
      <protection hidden="1"/>
    </xf>
    <xf numFmtId="0" fontId="16" fillId="8" borderId="5" xfId="0" applyFont="1" applyFill="1" applyBorder="1" applyAlignment="1" applyProtection="1">
      <alignment horizontal="center" vertical="center" wrapText="1"/>
      <protection hidden="1"/>
    </xf>
    <xf numFmtId="0" fontId="6" fillId="8" borderId="40" xfId="0" applyFont="1" applyFill="1" applyBorder="1" applyAlignment="1" applyProtection="1">
      <alignment horizontal="center" vertical="center"/>
      <protection hidden="1"/>
    </xf>
    <xf numFmtId="0" fontId="21" fillId="8" borderId="5" xfId="0" applyFont="1" applyFill="1" applyBorder="1" applyAlignment="1" applyProtection="1">
      <alignment horizontal="center" vertical="center"/>
      <protection hidden="1"/>
    </xf>
    <xf numFmtId="0" fontId="6" fillId="8" borderId="0" xfId="0" applyFont="1" applyFill="1" applyAlignment="1" applyProtection="1">
      <alignment horizontal="right" vertical="center"/>
      <protection hidden="1"/>
    </xf>
    <xf numFmtId="0" fontId="6" fillId="8" borderId="10" xfId="0" applyFont="1" applyFill="1" applyBorder="1" applyAlignment="1" applyProtection="1">
      <alignment horizontal="right" vertical="center"/>
      <protection hidden="1"/>
    </xf>
    <xf numFmtId="0" fontId="8" fillId="8" borderId="65" xfId="0" applyFont="1" applyFill="1" applyBorder="1" applyAlignment="1" applyProtection="1">
      <alignment horizontal="center" vertical="center"/>
      <protection hidden="1"/>
    </xf>
    <xf numFmtId="0" fontId="21" fillId="8" borderId="1" xfId="0" applyFont="1" applyFill="1" applyBorder="1" applyAlignment="1" applyProtection="1">
      <alignment horizontal="center" vertical="center"/>
      <protection hidden="1"/>
    </xf>
    <xf numFmtId="0" fontId="6" fillId="8" borderId="40" xfId="0" applyFont="1" applyFill="1" applyBorder="1" applyProtection="1">
      <protection hidden="1"/>
    </xf>
    <xf numFmtId="0" fontId="6" fillId="8" borderId="67" xfId="0" applyFont="1" applyFill="1" applyBorder="1" applyAlignment="1" applyProtection="1">
      <alignment horizontal="right" vertical="center"/>
      <protection hidden="1"/>
    </xf>
    <xf numFmtId="0" fontId="8" fillId="8" borderId="64" xfId="0" applyFont="1" applyFill="1" applyBorder="1" applyAlignment="1" applyProtection="1">
      <alignment horizontal="center" vertical="center"/>
      <protection hidden="1"/>
    </xf>
    <xf numFmtId="0" fontId="21" fillId="8" borderId="39" xfId="0" applyFont="1" applyFill="1" applyBorder="1" applyAlignment="1" applyProtection="1">
      <alignment horizontal="center" vertical="center"/>
      <protection hidden="1"/>
    </xf>
    <xf numFmtId="0" fontId="8" fillId="7" borderId="8" xfId="0" applyFont="1" applyFill="1" applyBorder="1" applyAlignment="1" applyProtection="1">
      <alignment horizontal="center" vertical="center"/>
      <protection hidden="1"/>
    </xf>
    <xf numFmtId="0" fontId="8" fillId="7" borderId="18" xfId="0" applyFont="1" applyFill="1" applyBorder="1" applyAlignment="1" applyProtection="1">
      <alignment horizontal="center" vertical="center"/>
      <protection hidden="1"/>
    </xf>
    <xf numFmtId="0" fontId="66" fillId="0" borderId="0" xfId="0" applyFont="1"/>
    <xf numFmtId="0" fontId="68" fillId="0" borderId="0" xfId="0" applyFont="1"/>
    <xf numFmtId="0" fontId="70" fillId="0" borderId="0" xfId="0" applyFont="1"/>
    <xf numFmtId="0" fontId="71" fillId="0" borderId="0" xfId="0" applyFont="1"/>
    <xf numFmtId="0" fontId="11" fillId="5" borderId="25" xfId="0" applyFont="1" applyFill="1" applyBorder="1" applyAlignment="1" applyProtection="1">
      <alignment horizontal="center" vertical="center" wrapText="1"/>
      <protection hidden="1"/>
    </xf>
    <xf numFmtId="0" fontId="10" fillId="5" borderId="21" xfId="0" applyFont="1" applyFill="1" applyBorder="1" applyAlignment="1" applyProtection="1">
      <alignment horizontal="center" vertical="center" wrapText="1"/>
      <protection hidden="1"/>
    </xf>
    <xf numFmtId="0" fontId="69" fillId="5" borderId="26" xfId="0" applyFont="1" applyFill="1" applyBorder="1" applyAlignment="1" applyProtection="1">
      <alignment horizontal="center" vertical="center" wrapText="1"/>
      <protection hidden="1"/>
    </xf>
    <xf numFmtId="0" fontId="1" fillId="6" borderId="71" xfId="0" applyFont="1" applyFill="1" applyBorder="1" applyAlignment="1" applyProtection="1">
      <alignment horizontal="center" vertical="center"/>
      <protection hidden="1"/>
    </xf>
    <xf numFmtId="0" fontId="9" fillId="6" borderId="32" xfId="0" applyFont="1" applyFill="1" applyBorder="1" applyAlignment="1" applyProtection="1">
      <alignment horizontal="center" vertical="center"/>
      <protection hidden="1"/>
    </xf>
    <xf numFmtId="0" fontId="16" fillId="6" borderId="32" xfId="0" applyFont="1" applyFill="1" applyBorder="1" applyAlignment="1" applyProtection="1">
      <alignment horizontal="center" vertical="center"/>
      <protection hidden="1"/>
    </xf>
    <xf numFmtId="0" fontId="8" fillId="6" borderId="32" xfId="0" applyFont="1" applyFill="1" applyBorder="1" applyAlignment="1" applyProtection="1">
      <alignment horizontal="center" vertical="center"/>
      <protection hidden="1"/>
    </xf>
    <xf numFmtId="0" fontId="1" fillId="6" borderId="54" xfId="0" applyFont="1" applyFill="1" applyBorder="1" applyAlignment="1" applyProtection="1">
      <alignment horizontal="center" vertical="center"/>
      <protection hidden="1"/>
    </xf>
    <xf numFmtId="0" fontId="8" fillId="6" borderId="55" xfId="0" applyFont="1" applyFill="1" applyBorder="1" applyAlignment="1" applyProtection="1">
      <alignment horizontal="center" vertical="center"/>
      <protection hidden="1"/>
    </xf>
    <xf numFmtId="0" fontId="7" fillId="6" borderId="30" xfId="0" applyFont="1" applyFill="1" applyBorder="1" applyAlignment="1" applyProtection="1">
      <alignment horizontal="center" vertical="center" wrapText="1"/>
      <protection hidden="1"/>
    </xf>
    <xf numFmtId="0" fontId="25" fillId="6" borderId="7" xfId="0" applyFont="1" applyFill="1" applyBorder="1" applyAlignment="1" applyProtection="1">
      <alignment horizontal="center" vertical="center"/>
      <protection locked="0" hidden="1"/>
    </xf>
    <xf numFmtId="0" fontId="8" fillId="6" borderId="32" xfId="0" applyFont="1" applyFill="1" applyBorder="1" applyAlignment="1" applyProtection="1">
      <alignment horizontal="center" vertical="center"/>
      <protection locked="0" hidden="1"/>
    </xf>
    <xf numFmtId="0" fontId="7" fillId="6" borderId="54" xfId="0" applyFont="1" applyFill="1" applyBorder="1" applyAlignment="1" applyProtection="1">
      <alignment horizontal="center" vertical="center"/>
      <protection hidden="1"/>
    </xf>
    <xf numFmtId="0" fontId="25" fillId="6" borderId="17" xfId="0" applyFont="1" applyFill="1" applyBorder="1" applyAlignment="1" applyProtection="1">
      <alignment horizontal="center" vertical="center"/>
      <protection locked="0" hidden="1"/>
    </xf>
    <xf numFmtId="0" fontId="8" fillId="6" borderId="55" xfId="0" applyFont="1" applyFill="1" applyBorder="1" applyAlignment="1" applyProtection="1">
      <alignment horizontal="center" vertical="center"/>
      <protection locked="0" hidden="1"/>
    </xf>
    <xf numFmtId="0" fontId="16" fillId="7" borderId="9" xfId="0" applyFont="1" applyFill="1" applyBorder="1" applyAlignment="1" applyProtection="1">
      <alignment horizontal="center" vertical="center"/>
      <protection locked="0" hidden="1"/>
    </xf>
    <xf numFmtId="0" fontId="8" fillId="7" borderId="9" xfId="0" applyFont="1" applyFill="1" applyBorder="1" applyAlignment="1" applyProtection="1">
      <alignment horizontal="center" vertical="center"/>
      <protection locked="0" hidden="1"/>
    </xf>
    <xf numFmtId="0" fontId="13" fillId="7" borderId="9" xfId="0" applyFont="1" applyFill="1" applyBorder="1" applyAlignment="1" applyProtection="1">
      <alignment horizontal="center" vertical="center"/>
      <protection locked="0" hidden="1"/>
    </xf>
    <xf numFmtId="0" fontId="13" fillId="7" borderId="9" xfId="3" applyNumberFormat="1" applyFont="1" applyFill="1" applyBorder="1" applyAlignment="1" applyProtection="1">
      <alignment horizontal="center" vertical="center"/>
      <protection locked="0" hidden="1"/>
    </xf>
    <xf numFmtId="0" fontId="13" fillId="7" borderId="11" xfId="0" applyFont="1" applyFill="1" applyBorder="1" applyAlignment="1" applyProtection="1">
      <alignment horizontal="center" vertical="center"/>
      <protection locked="0" hidden="1"/>
    </xf>
    <xf numFmtId="0" fontId="16" fillId="7" borderId="8" xfId="0" applyFont="1" applyFill="1" applyBorder="1" applyAlignment="1" applyProtection="1">
      <alignment horizontal="center" vertical="center"/>
      <protection locked="0" hidden="1"/>
    </xf>
    <xf numFmtId="0" fontId="8" fillId="7" borderId="8" xfId="0" applyFont="1" applyFill="1" applyBorder="1" applyAlignment="1" applyProtection="1">
      <alignment horizontal="center" vertical="center"/>
      <protection locked="0" hidden="1"/>
    </xf>
    <xf numFmtId="0" fontId="13" fillId="7" borderId="8" xfId="0" applyFont="1" applyFill="1" applyBorder="1" applyAlignment="1" applyProtection="1">
      <alignment horizontal="center" vertical="center"/>
      <protection locked="0" hidden="1"/>
    </xf>
    <xf numFmtId="49" fontId="13" fillId="7" borderId="8" xfId="0" applyNumberFormat="1" applyFont="1" applyFill="1" applyBorder="1" applyAlignment="1" applyProtection="1">
      <alignment horizontal="center" vertical="center"/>
      <protection locked="0" hidden="1"/>
    </xf>
    <xf numFmtId="0" fontId="13" fillId="7" borderId="8" xfId="3" applyNumberFormat="1" applyFont="1" applyFill="1" applyBorder="1" applyAlignment="1" applyProtection="1">
      <alignment horizontal="center" vertical="center"/>
      <protection locked="0" hidden="1"/>
    </xf>
    <xf numFmtId="0" fontId="13" fillId="7" borderId="14" xfId="0" applyFont="1" applyFill="1" applyBorder="1" applyAlignment="1" applyProtection="1">
      <alignment horizontal="center" vertical="center"/>
      <protection locked="0" hidden="1"/>
    </xf>
    <xf numFmtId="0" fontId="16" fillId="7" borderId="18" xfId="0" applyFont="1" applyFill="1" applyBorder="1" applyAlignment="1" applyProtection="1">
      <alignment horizontal="center" vertical="center"/>
      <protection locked="0" hidden="1"/>
    </xf>
    <xf numFmtId="0" fontId="8" fillId="7" borderId="18" xfId="0" applyFont="1" applyFill="1" applyBorder="1" applyAlignment="1" applyProtection="1">
      <alignment horizontal="center" vertical="center"/>
      <protection locked="0" hidden="1"/>
    </xf>
    <xf numFmtId="0" fontId="13" fillId="7" borderId="18" xfId="0" applyFont="1" applyFill="1" applyBorder="1" applyAlignment="1" applyProtection="1">
      <alignment horizontal="center" vertical="center"/>
      <protection locked="0" hidden="1"/>
    </xf>
    <xf numFmtId="0" fontId="13" fillId="7" borderId="18" xfId="3" applyNumberFormat="1" applyFont="1" applyFill="1" applyBorder="1" applyAlignment="1" applyProtection="1">
      <alignment horizontal="center" vertical="center"/>
      <protection locked="0" hidden="1"/>
    </xf>
    <xf numFmtId="0" fontId="13" fillId="7" borderId="19" xfId="0" applyFont="1" applyFill="1" applyBorder="1" applyAlignment="1" applyProtection="1">
      <alignment horizontal="center" vertical="center"/>
      <protection locked="0" hidden="1"/>
    </xf>
    <xf numFmtId="0" fontId="67" fillId="6" borderId="32" xfId="0" applyFont="1" applyFill="1" applyBorder="1" applyAlignment="1" applyProtection="1">
      <alignment horizontal="center" vertical="center" wrapText="1"/>
      <protection hidden="1"/>
    </xf>
    <xf numFmtId="0" fontId="67" fillId="6" borderId="55" xfId="0" applyFont="1" applyFill="1" applyBorder="1" applyAlignment="1" applyProtection="1">
      <alignment horizontal="center" vertical="center"/>
      <protection hidden="1"/>
    </xf>
    <xf numFmtId="0" fontId="45" fillId="0" borderId="0" xfId="0" applyFont="1" applyProtection="1">
      <protection locked="0"/>
    </xf>
    <xf numFmtId="0" fontId="6" fillId="8" borderId="67" xfId="0" applyFont="1" applyFill="1" applyBorder="1" applyAlignment="1">
      <alignment horizontal="right" vertical="center"/>
    </xf>
    <xf numFmtId="0" fontId="8" fillId="7" borderId="5" xfId="0" applyFont="1" applyFill="1" applyBorder="1" applyAlignment="1" applyProtection="1">
      <alignment horizontal="center" vertical="center"/>
      <protection hidden="1"/>
    </xf>
    <xf numFmtId="0" fontId="16" fillId="8" borderId="1" xfId="0" applyFont="1" applyFill="1" applyBorder="1" applyAlignment="1" applyProtection="1">
      <alignment horizontal="center" vertical="center" wrapText="1"/>
      <protection hidden="1"/>
    </xf>
    <xf numFmtId="0" fontId="21" fillId="8" borderId="18" xfId="0" applyFont="1" applyFill="1" applyBorder="1" applyAlignment="1" applyProtection="1">
      <alignment horizontal="center" vertical="center"/>
      <protection hidden="1"/>
    </xf>
    <xf numFmtId="0" fontId="8" fillId="5" borderId="50" xfId="0" applyFont="1" applyFill="1" applyBorder="1" applyAlignment="1" applyProtection="1">
      <alignment horizontal="center" vertical="center" wrapText="1"/>
      <protection hidden="1"/>
    </xf>
    <xf numFmtId="0" fontId="7" fillId="4" borderId="20" xfId="0" applyFont="1" applyFill="1" applyBorder="1" applyAlignment="1" applyProtection="1">
      <alignment horizontal="center" vertical="center" wrapText="1"/>
      <protection hidden="1"/>
    </xf>
    <xf numFmtId="0" fontId="12" fillId="4" borderId="41" xfId="0" applyFont="1" applyFill="1" applyBorder="1" applyAlignment="1" applyProtection="1">
      <alignment horizontal="center" vertical="center" wrapText="1"/>
      <protection hidden="1"/>
    </xf>
    <xf numFmtId="0" fontId="9" fillId="4" borderId="21" xfId="0" applyFont="1" applyFill="1" applyBorder="1" applyAlignment="1" applyProtection="1">
      <alignment horizontal="center" vertical="center" wrapText="1"/>
      <protection hidden="1"/>
    </xf>
    <xf numFmtId="0" fontId="16" fillId="4" borderId="21" xfId="0" applyFont="1" applyFill="1" applyBorder="1" applyAlignment="1" applyProtection="1">
      <alignment horizontal="center" vertical="center" wrapText="1"/>
      <protection locked="0" hidden="1"/>
    </xf>
    <xf numFmtId="0" fontId="8" fillId="4" borderId="21" xfId="0" applyFont="1" applyFill="1" applyBorder="1" applyAlignment="1" applyProtection="1">
      <alignment horizontal="center" vertical="center" wrapText="1"/>
      <protection hidden="1"/>
    </xf>
    <xf numFmtId="0" fontId="1" fillId="4" borderId="21" xfId="0" applyFont="1" applyFill="1" applyBorder="1" applyAlignment="1" applyProtection="1">
      <alignment horizontal="center" vertical="center" wrapText="1"/>
      <protection hidden="1"/>
    </xf>
    <xf numFmtId="0" fontId="1" fillId="4" borderId="22" xfId="0" applyFont="1" applyFill="1" applyBorder="1" applyAlignment="1" applyProtection="1">
      <alignment horizontal="center" vertical="center" wrapText="1"/>
      <protection hidden="1"/>
    </xf>
    <xf numFmtId="0" fontId="6" fillId="8" borderId="40" xfId="0" applyFont="1" applyFill="1" applyBorder="1" applyAlignment="1" applyProtection="1">
      <alignment horizontal="center" vertical="center"/>
      <protection locked="0" hidden="1"/>
    </xf>
    <xf numFmtId="0" fontId="21" fillId="8" borderId="8" xfId="0" applyFont="1" applyFill="1" applyBorder="1" applyAlignment="1" applyProtection="1">
      <alignment horizontal="center" vertical="center"/>
      <protection hidden="1"/>
    </xf>
    <xf numFmtId="0" fontId="9" fillId="5" borderId="74" xfId="0" applyFont="1" applyFill="1" applyBorder="1" applyAlignment="1" applyProtection="1">
      <alignment horizontal="center" vertical="center" wrapText="1"/>
      <protection hidden="1"/>
    </xf>
    <xf numFmtId="0" fontId="16" fillId="5" borderId="28" xfId="0" applyFont="1" applyFill="1" applyBorder="1" applyAlignment="1" applyProtection="1">
      <alignment horizontal="center" vertical="center" wrapText="1"/>
      <protection hidden="1"/>
    </xf>
    <xf numFmtId="0" fontId="1" fillId="5" borderId="28" xfId="0" applyFont="1" applyFill="1" applyBorder="1" applyAlignment="1" applyProtection="1">
      <alignment horizontal="center" vertical="center" wrapText="1"/>
      <protection hidden="1"/>
    </xf>
    <xf numFmtId="0" fontId="8" fillId="5" borderId="27" xfId="0" applyFont="1" applyFill="1" applyBorder="1" applyAlignment="1" applyProtection="1">
      <alignment horizontal="center" vertical="center" wrapText="1"/>
      <protection hidden="1"/>
    </xf>
    <xf numFmtId="0" fontId="30" fillId="0" borderId="46" xfId="0" applyFont="1" applyBorder="1" applyAlignment="1" applyProtection="1">
      <alignment vertical="center"/>
      <protection hidden="1"/>
    </xf>
    <xf numFmtId="0" fontId="15" fillId="0" borderId="46" xfId="0" applyFont="1" applyBorder="1" applyAlignment="1" applyProtection="1">
      <alignment vertical="center"/>
      <protection hidden="1"/>
    </xf>
    <xf numFmtId="0" fontId="74" fillId="5" borderId="21" xfId="0" applyFont="1" applyFill="1" applyBorder="1" applyAlignment="1" applyProtection="1">
      <alignment horizontal="center" vertical="center" wrapText="1"/>
      <protection hidden="1"/>
    </xf>
    <xf numFmtId="0" fontId="13" fillId="7" borderId="86" xfId="0" applyFont="1" applyFill="1" applyBorder="1" applyAlignment="1" applyProtection="1">
      <alignment horizontal="center" vertical="center"/>
      <protection locked="0" hidden="1"/>
    </xf>
    <xf numFmtId="0" fontId="13" fillId="7" borderId="87" xfId="0" applyFont="1" applyFill="1" applyBorder="1" applyAlignment="1" applyProtection="1">
      <alignment horizontal="center" vertical="center"/>
      <protection locked="0" hidden="1"/>
    </xf>
    <xf numFmtId="0" fontId="13" fillId="7" borderId="88" xfId="0" applyFont="1" applyFill="1" applyBorder="1" applyAlignment="1" applyProtection="1">
      <alignment horizontal="center" vertical="center"/>
      <protection locked="0" hidden="1"/>
    </xf>
    <xf numFmtId="0" fontId="13" fillId="7" borderId="16" xfId="0" applyFont="1" applyFill="1" applyBorder="1" applyAlignment="1" applyProtection="1">
      <alignment horizontal="center" vertical="center"/>
      <protection locked="0" hidden="1"/>
    </xf>
    <xf numFmtId="0" fontId="13" fillId="7" borderId="15" xfId="0" applyFont="1" applyFill="1" applyBorder="1" applyAlignment="1" applyProtection="1">
      <alignment horizontal="center" vertical="center"/>
      <protection locked="0" hidden="1"/>
    </xf>
    <xf numFmtId="0" fontId="1" fillId="5" borderId="50" xfId="0" applyFont="1" applyFill="1" applyBorder="1" applyAlignment="1" applyProtection="1">
      <alignment horizontal="center" vertical="center" wrapText="1"/>
      <protection hidden="1"/>
    </xf>
    <xf numFmtId="0" fontId="7" fillId="5" borderId="25" xfId="0" applyFont="1" applyFill="1" applyBorder="1" applyAlignment="1" applyProtection="1">
      <alignment horizontal="center" vertical="center" wrapText="1"/>
      <protection hidden="1"/>
    </xf>
    <xf numFmtId="0" fontId="67" fillId="5" borderId="21" xfId="0" applyFont="1" applyFill="1" applyBorder="1" applyAlignment="1" applyProtection="1">
      <alignment horizontal="center" vertical="center" wrapText="1"/>
      <protection hidden="1"/>
    </xf>
    <xf numFmtId="0" fontId="8" fillId="5" borderId="21" xfId="0" applyFont="1" applyFill="1" applyBorder="1" applyAlignment="1" applyProtection="1">
      <alignment horizontal="center" vertical="center" wrapText="1"/>
      <protection hidden="1"/>
    </xf>
    <xf numFmtId="0" fontId="11" fillId="5" borderId="50" xfId="0" applyFont="1" applyFill="1" applyBorder="1" applyAlignment="1" applyProtection="1">
      <alignment horizontal="center" vertical="center" wrapText="1"/>
      <protection hidden="1"/>
    </xf>
    <xf numFmtId="0" fontId="18" fillId="5" borderId="21" xfId="0" applyFont="1" applyFill="1" applyBorder="1" applyAlignment="1" applyProtection="1">
      <alignment horizontal="center" vertical="center" wrapText="1"/>
      <protection hidden="1"/>
    </xf>
    <xf numFmtId="0" fontId="7" fillId="6" borderId="54" xfId="0" applyFont="1" applyFill="1" applyBorder="1" applyAlignment="1" applyProtection="1">
      <alignment horizontal="center" vertical="center" wrapText="1"/>
      <protection hidden="1"/>
    </xf>
    <xf numFmtId="0" fontId="67" fillId="6" borderId="55" xfId="0" applyFont="1" applyFill="1" applyBorder="1" applyAlignment="1" applyProtection="1">
      <alignment horizontal="center" vertical="center" wrapText="1"/>
      <protection hidden="1"/>
    </xf>
    <xf numFmtId="0" fontId="84" fillId="4" borderId="21" xfId="0" applyFont="1" applyFill="1" applyBorder="1" applyAlignment="1" applyProtection="1">
      <alignment horizontal="center" vertical="center" wrapText="1"/>
      <protection hidden="1"/>
    </xf>
    <xf numFmtId="0" fontId="84" fillId="4" borderId="22" xfId="0" applyFont="1" applyFill="1" applyBorder="1" applyAlignment="1" applyProtection="1">
      <alignment horizontal="center" vertical="center" wrapText="1"/>
      <protection hidden="1"/>
    </xf>
    <xf numFmtId="0" fontId="79" fillId="10" borderId="0" xfId="0" applyFont="1" applyFill="1"/>
    <xf numFmtId="0" fontId="0" fillId="10" borderId="0" xfId="0" applyFill="1"/>
    <xf numFmtId="0" fontId="77" fillId="10" borderId="0" xfId="0" applyFont="1" applyFill="1" applyAlignment="1">
      <alignment horizontal="center" vertical="center"/>
    </xf>
    <xf numFmtId="0" fontId="0" fillId="10" borderId="0" xfId="0" applyFill="1" applyAlignment="1">
      <alignment horizontal="center" vertical="center"/>
    </xf>
    <xf numFmtId="0" fontId="82" fillId="10" borderId="0" xfId="0" applyFont="1" applyFill="1"/>
    <xf numFmtId="0" fontId="25" fillId="5" borderId="26"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1" fontId="1" fillId="5" borderId="21" xfId="0" applyNumberFormat="1" applyFont="1" applyFill="1" applyBorder="1" applyAlignment="1" applyProtection="1">
      <alignment horizontal="center" vertical="center" wrapText="1"/>
      <protection hidden="1"/>
    </xf>
    <xf numFmtId="0" fontId="1" fillId="5" borderId="22" xfId="0" applyFont="1" applyFill="1" applyBorder="1" applyAlignment="1" applyProtection="1">
      <alignment horizontal="center" vertical="center" wrapText="1"/>
      <protection hidden="1"/>
    </xf>
    <xf numFmtId="0" fontId="0" fillId="0" borderId="96" xfId="0" applyBorder="1"/>
    <xf numFmtId="0" fontId="16" fillId="8" borderId="18" xfId="0" applyFont="1" applyFill="1" applyBorder="1" applyAlignment="1" applyProtection="1">
      <alignment horizontal="center" vertical="center" wrapText="1"/>
      <protection hidden="1"/>
    </xf>
    <xf numFmtId="0" fontId="1" fillId="0" borderId="0" xfId="0" applyFont="1" applyAlignment="1">
      <alignment horizontal="center" vertical="center"/>
    </xf>
    <xf numFmtId="0" fontId="91" fillId="0" borderId="0" xfId="0" applyFont="1" applyAlignment="1">
      <alignment horizontal="center" vertical="center" textRotation="90"/>
    </xf>
    <xf numFmtId="0" fontId="11" fillId="0" borderId="0" xfId="0" applyFont="1" applyAlignment="1">
      <alignment horizontal="center" vertical="center"/>
    </xf>
    <xf numFmtId="0" fontId="92" fillId="0" borderId="0" xfId="0" applyFont="1" applyAlignment="1">
      <alignment horizontal="center" vertical="center"/>
    </xf>
    <xf numFmtId="1" fontId="0" fillId="0" borderId="0" xfId="0" applyNumberFormat="1" applyAlignment="1">
      <alignment horizontal="center" vertical="center"/>
    </xf>
    <xf numFmtId="0" fontId="11" fillId="0" borderId="0" xfId="0" applyFont="1" applyAlignment="1">
      <alignment horizontal="center" vertical="center" wrapText="1"/>
    </xf>
    <xf numFmtId="0" fontId="1" fillId="0" borderId="0" xfId="0" applyFont="1" applyAlignment="1">
      <alignment horizontal="center" vertical="center" wrapText="1"/>
    </xf>
    <xf numFmtId="0" fontId="1" fillId="9" borderId="0" xfId="0" applyFont="1" applyFill="1" applyAlignment="1" applyProtection="1">
      <alignment horizontal="center" vertical="center" wrapText="1"/>
      <protection hidden="1"/>
    </xf>
    <xf numFmtId="0" fontId="30" fillId="0" borderId="45" xfId="0" applyFont="1" applyBorder="1" applyAlignment="1" applyProtection="1">
      <alignment horizontal="center" vertical="center" wrapText="1"/>
      <protection locked="0" hidden="1"/>
    </xf>
    <xf numFmtId="0" fontId="0" fillId="0" borderId="108" xfId="0" applyBorder="1"/>
    <xf numFmtId="0" fontId="75" fillId="0" borderId="109" xfId="0" applyFont="1" applyBorder="1" applyAlignment="1">
      <alignment horizontal="center" vertical="center" textRotation="90"/>
    </xf>
    <xf numFmtId="0" fontId="21" fillId="8" borderId="40" xfId="0" applyFont="1" applyFill="1" applyBorder="1" applyAlignment="1" applyProtection="1">
      <alignment horizontal="center" vertical="center"/>
      <protection hidden="1"/>
    </xf>
    <xf numFmtId="0" fontId="21" fillId="8" borderId="40" xfId="0" applyFont="1" applyFill="1" applyBorder="1" applyAlignment="1" applyProtection="1">
      <alignment horizontal="center" vertical="center"/>
      <protection locked="0" hidden="1"/>
    </xf>
    <xf numFmtId="0" fontId="76" fillId="5" borderId="22" xfId="0" applyFont="1" applyFill="1" applyBorder="1" applyAlignment="1" applyProtection="1">
      <alignment horizontal="center" vertical="center" wrapText="1"/>
      <protection hidden="1"/>
    </xf>
    <xf numFmtId="1" fontId="11" fillId="0" borderId="0" xfId="0" applyNumberFormat="1" applyFont="1" applyAlignment="1">
      <alignment horizontal="center" vertical="center"/>
    </xf>
    <xf numFmtId="0" fontId="0" fillId="0" borderId="0" xfId="0" applyAlignment="1">
      <alignment vertical="center"/>
    </xf>
    <xf numFmtId="0" fontId="84" fillId="0" borderId="71" xfId="0" applyFont="1" applyBorder="1" applyAlignment="1">
      <alignment horizontal="center" vertical="center" wrapText="1"/>
    </xf>
    <xf numFmtId="0" fontId="84" fillId="0" borderId="16" xfId="0" applyFont="1" applyBorder="1" applyAlignment="1">
      <alignment horizontal="center" vertical="center"/>
    </xf>
    <xf numFmtId="0" fontId="16" fillId="4" borderId="21" xfId="0" applyFont="1" applyFill="1" applyBorder="1" applyAlignment="1" applyProtection="1">
      <alignment horizontal="center" vertical="center" wrapText="1"/>
      <protection hidden="1"/>
    </xf>
    <xf numFmtId="0" fontId="21" fillId="8" borderId="2" xfId="0" applyFont="1" applyFill="1" applyBorder="1" applyAlignment="1" applyProtection="1">
      <alignment horizontal="center" vertical="center"/>
      <protection hidden="1"/>
    </xf>
    <xf numFmtId="0" fontId="21" fillId="8" borderId="0" xfId="0" applyFont="1" applyFill="1" applyAlignment="1" applyProtection="1">
      <alignment horizontal="center" vertical="center"/>
      <protection hidden="1"/>
    </xf>
    <xf numFmtId="0" fontId="72" fillId="5" borderId="21" xfId="0" applyFont="1" applyFill="1" applyBorder="1" applyAlignment="1" applyProtection="1">
      <alignment horizontal="center" vertical="center" wrapText="1"/>
      <protection hidden="1"/>
    </xf>
    <xf numFmtId="0" fontId="73" fillId="5" borderId="21" xfId="0" applyFont="1" applyFill="1" applyBorder="1" applyAlignment="1" applyProtection="1">
      <alignment horizontal="center" vertical="center" wrapText="1"/>
      <protection hidden="1"/>
    </xf>
    <xf numFmtId="1" fontId="74" fillId="5" borderId="21" xfId="0" applyNumberFormat="1" applyFont="1" applyFill="1" applyBorder="1" applyAlignment="1" applyProtection="1">
      <alignment horizontal="center" vertical="center" wrapText="1"/>
      <protection hidden="1"/>
    </xf>
    <xf numFmtId="0" fontId="75" fillId="4" borderId="92" xfId="0" applyFont="1" applyFill="1" applyBorder="1" applyAlignment="1" applyProtection="1">
      <alignment horizontal="center" vertical="center" wrapText="1"/>
      <protection hidden="1"/>
    </xf>
    <xf numFmtId="0" fontId="7" fillId="6" borderId="117" xfId="0" applyFont="1" applyFill="1" applyBorder="1" applyAlignment="1" applyProtection="1">
      <alignment horizontal="center" vertical="center" wrapText="1"/>
      <protection hidden="1"/>
    </xf>
    <xf numFmtId="0" fontId="7" fillId="6" borderId="65" xfId="0" applyFont="1" applyFill="1" applyBorder="1" applyAlignment="1" applyProtection="1">
      <alignment horizontal="center" vertical="center" wrapText="1"/>
      <protection hidden="1"/>
    </xf>
    <xf numFmtId="0" fontId="84" fillId="4" borderId="41" xfId="0" applyFont="1" applyFill="1" applyBorder="1" applyAlignment="1" applyProtection="1">
      <alignment horizontal="center" vertical="center" wrapText="1"/>
      <protection hidden="1"/>
    </xf>
    <xf numFmtId="0" fontId="76" fillId="5" borderId="28" xfId="0" applyFont="1" applyFill="1" applyBorder="1" applyAlignment="1" applyProtection="1">
      <alignment horizontal="center" vertical="center" wrapText="1"/>
      <protection hidden="1"/>
    </xf>
    <xf numFmtId="0" fontId="76" fillId="5" borderId="28" xfId="3" applyNumberFormat="1" applyFont="1" applyFill="1" applyBorder="1" applyAlignment="1" applyProtection="1">
      <alignment horizontal="center" vertical="center" wrapText="1"/>
      <protection hidden="1"/>
    </xf>
    <xf numFmtId="0" fontId="76" fillId="5" borderId="85" xfId="0" applyFont="1" applyFill="1" applyBorder="1" applyAlignment="1" applyProtection="1">
      <alignment horizontal="center" vertical="center" wrapText="1"/>
      <protection hidden="1"/>
    </xf>
    <xf numFmtId="0" fontId="76" fillId="5" borderId="31" xfId="0" applyFont="1" applyFill="1" applyBorder="1" applyAlignment="1" applyProtection="1">
      <alignment horizontal="center" vertical="center" wrapText="1"/>
      <protection hidden="1"/>
    </xf>
    <xf numFmtId="0" fontId="20" fillId="8" borderId="9" xfId="0" applyFont="1" applyFill="1" applyBorder="1" applyAlignment="1" applyProtection="1">
      <alignment horizontal="center" vertical="center"/>
      <protection locked="0" hidden="1"/>
    </xf>
    <xf numFmtId="0" fontId="21" fillId="8" borderId="9" xfId="0" applyFont="1" applyFill="1" applyBorder="1" applyAlignment="1" applyProtection="1">
      <alignment horizontal="center" vertical="center"/>
      <protection locked="0" hidden="1"/>
    </xf>
    <xf numFmtId="0" fontId="20" fillId="8" borderId="5" xfId="0" applyFont="1" applyFill="1" applyBorder="1" applyAlignment="1" applyProtection="1">
      <alignment horizontal="center" vertical="center"/>
      <protection locked="0" hidden="1"/>
    </xf>
    <xf numFmtId="0" fontId="21" fillId="8" borderId="5" xfId="0" applyFont="1" applyFill="1" applyBorder="1" applyAlignment="1" applyProtection="1">
      <alignment horizontal="center" vertical="center"/>
      <protection locked="0" hidden="1"/>
    </xf>
    <xf numFmtId="0" fontId="20" fillId="8" borderId="4" xfId="0" applyFont="1" applyFill="1" applyBorder="1" applyAlignment="1" applyProtection="1">
      <alignment horizontal="center" vertical="center"/>
      <protection locked="0" hidden="1"/>
    </xf>
    <xf numFmtId="0" fontId="21" fillId="8" borderId="8" xfId="0" applyFont="1" applyFill="1" applyBorder="1" applyAlignment="1" applyProtection="1">
      <alignment horizontal="center" vertical="center"/>
      <protection locked="0" hidden="1"/>
    </xf>
    <xf numFmtId="0" fontId="21" fillId="8" borderId="6" xfId="0" applyFont="1" applyFill="1" applyBorder="1" applyAlignment="1" applyProtection="1">
      <alignment horizontal="center" vertical="center"/>
      <protection locked="0" hidden="1"/>
    </xf>
    <xf numFmtId="0" fontId="21" fillId="8" borderId="4" xfId="0" applyFont="1" applyFill="1" applyBorder="1" applyAlignment="1" applyProtection="1">
      <alignment horizontal="center" vertical="center"/>
      <protection locked="0" hidden="1"/>
    </xf>
    <xf numFmtId="0" fontId="20" fillId="8" borderId="8" xfId="0" applyFont="1" applyFill="1" applyBorder="1" applyAlignment="1" applyProtection="1">
      <alignment horizontal="center" vertical="center"/>
      <protection locked="0" hidden="1"/>
    </xf>
    <xf numFmtId="0" fontId="20" fillId="8" borderId="6" xfId="0" applyFont="1" applyFill="1" applyBorder="1" applyAlignment="1" applyProtection="1">
      <alignment horizontal="center" vertical="center"/>
      <protection locked="0" hidden="1"/>
    </xf>
    <xf numFmtId="0" fontId="22" fillId="8" borderId="9" xfId="0" applyFont="1" applyFill="1" applyBorder="1" applyAlignment="1" applyProtection="1">
      <alignment horizontal="center" vertical="center"/>
      <protection locked="0" hidden="1"/>
    </xf>
    <xf numFmtId="0" fontId="22" fillId="8" borderId="11" xfId="0" applyFont="1" applyFill="1" applyBorder="1" applyAlignment="1" applyProtection="1">
      <alignment horizontal="center" vertical="center"/>
      <protection locked="0" hidden="1"/>
    </xf>
    <xf numFmtId="0" fontId="22" fillId="8" borderId="42" xfId="0" applyFont="1" applyFill="1" applyBorder="1" applyAlignment="1" applyProtection="1">
      <alignment horizontal="center" vertical="center"/>
      <protection locked="0" hidden="1"/>
    </xf>
    <xf numFmtId="0" fontId="22" fillId="8" borderId="5" xfId="0" applyFont="1" applyFill="1" applyBorder="1" applyAlignment="1" applyProtection="1">
      <alignment horizontal="center" vertical="center"/>
      <protection locked="0" hidden="1"/>
    </xf>
    <xf numFmtId="0" fontId="22" fillId="8" borderId="13" xfId="0" applyFont="1" applyFill="1" applyBorder="1" applyAlignment="1" applyProtection="1">
      <alignment horizontal="center" vertical="center"/>
      <protection locked="0" hidden="1"/>
    </xf>
    <xf numFmtId="0" fontId="22" fillId="8" borderId="93" xfId="0" applyFont="1" applyFill="1" applyBorder="1" applyAlignment="1" applyProtection="1">
      <alignment horizontal="center" vertical="center"/>
      <protection locked="0" hidden="1"/>
    </xf>
    <xf numFmtId="0" fontId="22" fillId="8" borderId="8" xfId="0" applyFont="1" applyFill="1" applyBorder="1" applyAlignment="1" applyProtection="1">
      <alignment horizontal="center" vertical="center"/>
      <protection locked="0" hidden="1"/>
    </xf>
    <xf numFmtId="0" fontId="22" fillId="8" borderId="14" xfId="0" applyFont="1" applyFill="1" applyBorder="1" applyAlignment="1" applyProtection="1">
      <alignment horizontal="center" vertical="center"/>
      <protection locked="0" hidden="1"/>
    </xf>
    <xf numFmtId="0" fontId="22" fillId="8" borderId="44" xfId="0" applyFont="1" applyFill="1" applyBorder="1" applyAlignment="1" applyProtection="1">
      <alignment horizontal="center" vertical="center"/>
      <protection locked="0" hidden="1"/>
    </xf>
    <xf numFmtId="0" fontId="22" fillId="8" borderId="6" xfId="0" applyFont="1" applyFill="1" applyBorder="1" applyAlignment="1" applyProtection="1">
      <alignment horizontal="center" vertical="center"/>
      <protection locked="0" hidden="1"/>
    </xf>
    <xf numFmtId="0" fontId="22" fillId="8" borderId="15" xfId="0" applyFont="1" applyFill="1" applyBorder="1" applyAlignment="1" applyProtection="1">
      <alignment horizontal="center" vertical="center"/>
      <protection locked="0" hidden="1"/>
    </xf>
    <xf numFmtId="0" fontId="22" fillId="8" borderId="43" xfId="0" applyFont="1" applyFill="1" applyBorder="1" applyAlignment="1" applyProtection="1">
      <alignment horizontal="center" vertical="center"/>
      <protection locked="0" hidden="1"/>
    </xf>
    <xf numFmtId="0" fontId="22" fillId="8" borderId="4" xfId="0" applyFont="1" applyFill="1" applyBorder="1" applyAlignment="1" applyProtection="1">
      <alignment horizontal="center" vertical="center"/>
      <protection locked="0" hidden="1"/>
    </xf>
    <xf numFmtId="0" fontId="22" fillId="8" borderId="16" xfId="0" applyFont="1" applyFill="1" applyBorder="1" applyAlignment="1" applyProtection="1">
      <alignment horizontal="center" vertical="center"/>
      <protection locked="0" hidden="1"/>
    </xf>
    <xf numFmtId="0" fontId="22" fillId="8" borderId="94" xfId="0" applyFont="1" applyFill="1" applyBorder="1" applyAlignment="1" applyProtection="1">
      <alignment horizontal="center" vertical="center"/>
      <protection locked="0" hidden="1"/>
    </xf>
    <xf numFmtId="49" fontId="22" fillId="8" borderId="8" xfId="0" applyNumberFormat="1" applyFont="1" applyFill="1" applyBorder="1" applyAlignment="1" applyProtection="1">
      <alignment horizontal="center" vertical="center"/>
      <protection locked="0" hidden="1"/>
    </xf>
    <xf numFmtId="49" fontId="22" fillId="8" borderId="5" xfId="0" applyNumberFormat="1" applyFont="1" applyFill="1" applyBorder="1" applyAlignment="1" applyProtection="1">
      <alignment horizontal="center" vertical="center"/>
      <protection locked="0" hidden="1"/>
    </xf>
    <xf numFmtId="49" fontId="22" fillId="8" borderId="13" xfId="0" applyNumberFormat="1" applyFont="1" applyFill="1" applyBorder="1" applyAlignment="1" applyProtection="1">
      <alignment horizontal="center" vertical="center"/>
      <protection locked="0" hidden="1"/>
    </xf>
    <xf numFmtId="49" fontId="22" fillId="8" borderId="14" xfId="0" applyNumberFormat="1" applyFont="1" applyFill="1" applyBorder="1" applyAlignment="1" applyProtection="1">
      <alignment horizontal="center" vertical="center"/>
      <protection locked="0" hidden="1"/>
    </xf>
    <xf numFmtId="49" fontId="22" fillId="8" borderId="44" xfId="0" applyNumberFormat="1" applyFont="1" applyFill="1" applyBorder="1" applyAlignment="1" applyProtection="1">
      <alignment horizontal="center" vertical="center"/>
      <protection locked="0" hidden="1"/>
    </xf>
    <xf numFmtId="49" fontId="22" fillId="8" borderId="4" xfId="0" applyNumberFormat="1" applyFont="1" applyFill="1" applyBorder="1" applyAlignment="1" applyProtection="1">
      <alignment horizontal="center" vertical="center"/>
      <protection locked="0" hidden="1"/>
    </xf>
    <xf numFmtId="49" fontId="22" fillId="8" borderId="43" xfId="0" applyNumberFormat="1" applyFont="1" applyFill="1" applyBorder="1" applyAlignment="1" applyProtection="1">
      <alignment horizontal="center" vertical="center"/>
      <protection locked="0" hidden="1"/>
    </xf>
    <xf numFmtId="49" fontId="22" fillId="8" borderId="6" xfId="0" applyNumberFormat="1" applyFont="1" applyFill="1" applyBorder="1" applyAlignment="1" applyProtection="1">
      <alignment horizontal="center" vertical="center"/>
      <protection locked="0" hidden="1"/>
    </xf>
    <xf numFmtId="0" fontId="20" fillId="8" borderId="18" xfId="0" applyFont="1" applyFill="1" applyBorder="1" applyAlignment="1" applyProtection="1">
      <alignment horizontal="center" vertical="center"/>
      <protection locked="0" hidden="1"/>
    </xf>
    <xf numFmtId="0" fontId="21" fillId="8" borderId="18" xfId="0" applyFont="1" applyFill="1" applyBorder="1" applyAlignment="1" applyProtection="1">
      <alignment horizontal="center" vertical="center"/>
      <protection locked="0" hidden="1"/>
    </xf>
    <xf numFmtId="0" fontId="22" fillId="8" borderId="18" xfId="0" applyFont="1" applyFill="1" applyBorder="1" applyAlignment="1" applyProtection="1">
      <alignment horizontal="center" vertical="center"/>
      <protection locked="0" hidden="1"/>
    </xf>
    <xf numFmtId="0" fontId="22" fillId="8" borderId="19" xfId="0" applyFont="1" applyFill="1" applyBorder="1" applyAlignment="1" applyProtection="1">
      <alignment horizontal="center" vertical="center"/>
      <protection locked="0" hidden="1"/>
    </xf>
    <xf numFmtId="0" fontId="22" fillId="8" borderId="95" xfId="0" applyFont="1" applyFill="1" applyBorder="1" applyAlignment="1" applyProtection="1">
      <alignment horizontal="center" vertical="center"/>
      <protection locked="0" hidden="1"/>
    </xf>
    <xf numFmtId="0" fontId="25" fillId="6" borderId="2" xfId="0" applyFont="1" applyFill="1" applyBorder="1" applyAlignment="1" applyProtection="1">
      <alignment horizontal="center" vertical="center"/>
      <protection locked="0" hidden="1"/>
    </xf>
    <xf numFmtId="0" fontId="8" fillId="6" borderId="3" xfId="0" applyFont="1" applyFill="1" applyBorder="1" applyAlignment="1" applyProtection="1">
      <alignment horizontal="center" vertical="center"/>
      <protection locked="0" hidden="1"/>
    </xf>
    <xf numFmtId="0" fontId="1" fillId="5" borderId="28" xfId="0" applyFont="1" applyFill="1" applyBorder="1" applyAlignment="1" applyProtection="1">
      <alignment horizontal="center" vertical="center"/>
      <protection hidden="1"/>
    </xf>
    <xf numFmtId="0" fontId="1" fillId="5" borderId="28" xfId="3" applyNumberFormat="1" applyFont="1" applyFill="1" applyBorder="1" applyAlignment="1" applyProtection="1">
      <alignment horizontal="center" vertical="center"/>
      <protection hidden="1"/>
    </xf>
    <xf numFmtId="0" fontId="1" fillId="5" borderId="29" xfId="0" applyFont="1" applyFill="1" applyBorder="1" applyAlignment="1" applyProtection="1">
      <alignment horizontal="center" vertical="center"/>
      <protection hidden="1"/>
    </xf>
    <xf numFmtId="0" fontId="1" fillId="5" borderId="21" xfId="0" applyFont="1" applyFill="1" applyBorder="1" applyAlignment="1" applyProtection="1">
      <alignment horizontal="center" vertical="center"/>
      <protection hidden="1"/>
    </xf>
    <xf numFmtId="1" fontId="1" fillId="5" borderId="21" xfId="0" applyNumberFormat="1" applyFont="1" applyFill="1" applyBorder="1" applyAlignment="1" applyProtection="1">
      <alignment horizontal="center" vertical="center"/>
      <protection hidden="1"/>
    </xf>
    <xf numFmtId="0" fontId="1" fillId="5" borderId="22" xfId="0" applyFont="1" applyFill="1" applyBorder="1" applyAlignment="1" applyProtection="1">
      <alignment horizontal="center" vertical="center"/>
      <protection hidden="1"/>
    </xf>
    <xf numFmtId="0" fontId="9" fillId="5" borderId="26" xfId="0" applyFont="1" applyFill="1" applyBorder="1" applyAlignment="1" applyProtection="1">
      <alignment horizontal="center" vertical="center" wrapText="1"/>
      <protection hidden="1"/>
    </xf>
    <xf numFmtId="0" fontId="9" fillId="6" borderId="65" xfId="0" applyFont="1" applyFill="1" applyBorder="1" applyAlignment="1" applyProtection="1">
      <alignment horizontal="center" vertical="center" wrapText="1"/>
      <protection hidden="1"/>
    </xf>
    <xf numFmtId="0" fontId="8" fillId="6" borderId="65" xfId="0" applyFont="1" applyFill="1" applyBorder="1" applyAlignment="1" applyProtection="1">
      <alignment horizontal="center" vertical="center" wrapText="1"/>
      <protection hidden="1"/>
    </xf>
    <xf numFmtId="0" fontId="8" fillId="0" borderId="0" xfId="0" applyFont="1" applyProtection="1">
      <protection locked="0"/>
    </xf>
    <xf numFmtId="0" fontId="1" fillId="0" borderId="0" xfId="0" applyFont="1" applyProtection="1">
      <protection locked="0"/>
    </xf>
    <xf numFmtId="1" fontId="1" fillId="0" borderId="0" xfId="0" applyNumberFormat="1" applyFont="1" applyProtection="1">
      <protection locked="0"/>
    </xf>
    <xf numFmtId="0" fontId="1" fillId="6" borderId="51" xfId="0" applyFont="1" applyFill="1" applyBorder="1" applyAlignment="1" applyProtection="1">
      <alignment horizontal="center" vertical="center"/>
      <protection hidden="1"/>
    </xf>
    <xf numFmtId="0" fontId="1" fillId="6" borderId="113" xfId="0" applyFont="1" applyFill="1" applyBorder="1" applyAlignment="1" applyProtection="1">
      <alignment horizontal="center" vertical="center"/>
      <protection hidden="1"/>
    </xf>
    <xf numFmtId="0" fontId="1" fillId="0" borderId="0" xfId="0" applyFont="1"/>
    <xf numFmtId="0" fontId="12" fillId="6" borderId="65" xfId="0" applyFont="1" applyFill="1" applyBorder="1" applyAlignment="1" applyProtection="1">
      <alignment horizontal="center" vertical="center" wrapText="1"/>
      <protection hidden="1"/>
    </xf>
    <xf numFmtId="0" fontId="7" fillId="5" borderId="21" xfId="0" applyFont="1" applyFill="1" applyBorder="1" applyAlignment="1" applyProtection="1">
      <alignment horizontal="center" vertical="center" wrapText="1"/>
      <protection hidden="1"/>
    </xf>
    <xf numFmtId="0" fontId="7" fillId="6" borderId="32" xfId="0" applyFont="1" applyFill="1" applyBorder="1" applyAlignment="1" applyProtection="1">
      <alignment horizontal="center" vertical="center"/>
      <protection hidden="1"/>
    </xf>
    <xf numFmtId="0" fontId="7" fillId="6" borderId="55" xfId="0" applyFont="1" applyFill="1" applyBorder="1" applyAlignment="1" applyProtection="1">
      <alignment horizontal="center" vertical="center"/>
      <protection hidden="1"/>
    </xf>
    <xf numFmtId="0" fontId="7" fillId="6" borderId="123" xfId="0" applyFont="1" applyFill="1" applyBorder="1" applyAlignment="1" applyProtection="1">
      <alignment horizontal="center" vertical="center" wrapText="1"/>
      <protection hidden="1"/>
    </xf>
    <xf numFmtId="0" fontId="12" fillId="6" borderId="64" xfId="0" applyFont="1" applyFill="1" applyBorder="1" applyAlignment="1" applyProtection="1">
      <alignment horizontal="center" vertical="center" wrapText="1"/>
      <protection hidden="1"/>
    </xf>
    <xf numFmtId="0" fontId="9" fillId="6" borderId="64" xfId="0" applyFont="1" applyFill="1" applyBorder="1" applyAlignment="1" applyProtection="1">
      <alignment horizontal="center" vertical="center" wrapText="1"/>
      <protection hidden="1"/>
    </xf>
    <xf numFmtId="1" fontId="8" fillId="6" borderId="32" xfId="0" applyNumberFormat="1" applyFont="1" applyFill="1" applyBorder="1" applyAlignment="1" applyProtection="1">
      <alignment horizontal="center" vertical="center"/>
      <protection locked="0" hidden="1"/>
    </xf>
    <xf numFmtId="0" fontId="8" fillId="6" borderId="82" xfId="0" applyFont="1" applyFill="1" applyBorder="1" applyAlignment="1" applyProtection="1">
      <alignment horizontal="center" vertical="center"/>
      <protection locked="0" hidden="1"/>
    </xf>
    <xf numFmtId="0" fontId="8" fillId="6" borderId="31" xfId="0" applyFont="1" applyFill="1" applyBorder="1" applyAlignment="1" applyProtection="1">
      <alignment horizontal="center" vertical="center"/>
      <protection locked="0" hidden="1"/>
    </xf>
    <xf numFmtId="1" fontId="8" fillId="6" borderId="3" xfId="0" applyNumberFormat="1" applyFont="1" applyFill="1" applyBorder="1" applyAlignment="1" applyProtection="1">
      <alignment horizontal="center" vertical="center"/>
      <protection locked="0" hidden="1"/>
    </xf>
    <xf numFmtId="0" fontId="8" fillId="6" borderId="75" xfId="0" applyFont="1" applyFill="1" applyBorder="1" applyAlignment="1" applyProtection="1">
      <alignment horizontal="center" vertical="center"/>
      <protection locked="0" hidden="1"/>
    </xf>
    <xf numFmtId="0" fontId="8" fillId="6" borderId="36" xfId="0" applyFont="1" applyFill="1" applyBorder="1" applyAlignment="1" applyProtection="1">
      <alignment horizontal="center" vertical="center"/>
      <protection locked="0" hidden="1"/>
    </xf>
    <xf numFmtId="1" fontId="8" fillId="6" borderId="55" xfId="0" applyNumberFormat="1" applyFont="1" applyFill="1" applyBorder="1" applyAlignment="1" applyProtection="1">
      <alignment horizontal="center" vertical="center"/>
      <protection locked="0" hidden="1"/>
    </xf>
    <xf numFmtId="0" fontId="8" fillId="6" borderId="84" xfId="0" applyFont="1" applyFill="1" applyBorder="1" applyAlignment="1" applyProtection="1">
      <alignment horizontal="center" vertical="center"/>
      <protection locked="0" hidden="1"/>
    </xf>
    <xf numFmtId="0" fontId="8" fillId="6" borderId="56" xfId="0" applyFont="1" applyFill="1" applyBorder="1" applyAlignment="1" applyProtection="1">
      <alignment horizontal="center" vertical="center"/>
      <protection locked="0" hidden="1"/>
    </xf>
    <xf numFmtId="0" fontId="8" fillId="7" borderId="4" xfId="0" applyFont="1" applyFill="1" applyBorder="1" applyAlignment="1" applyProtection="1">
      <alignment horizontal="center" vertical="center"/>
      <protection hidden="1"/>
    </xf>
    <xf numFmtId="0" fontId="21" fillId="8" borderId="23" xfId="0" applyFont="1" applyFill="1" applyBorder="1" applyAlignment="1" applyProtection="1">
      <alignment horizontal="center" vertical="center"/>
      <protection locked="0" hidden="1"/>
    </xf>
    <xf numFmtId="0" fontId="8" fillId="5" borderId="28" xfId="0" applyFont="1" applyFill="1" applyBorder="1" applyAlignment="1" applyProtection="1">
      <alignment horizontal="center" vertical="center" wrapText="1"/>
      <protection hidden="1"/>
    </xf>
    <xf numFmtId="0" fontId="7" fillId="5" borderId="27" xfId="0" applyFont="1" applyFill="1" applyBorder="1" applyAlignment="1" applyProtection="1">
      <alignment horizontal="center" vertical="center" wrapText="1"/>
      <protection hidden="1"/>
    </xf>
    <xf numFmtId="0" fontId="8" fillId="7" borderId="3" xfId="0" applyFont="1" applyFill="1" applyBorder="1" applyAlignment="1" applyProtection="1">
      <alignment horizontal="center" vertical="center"/>
      <protection hidden="1"/>
    </xf>
    <xf numFmtId="0" fontId="8" fillId="7" borderId="9" xfId="0" applyFont="1" applyFill="1" applyBorder="1" applyAlignment="1" applyProtection="1">
      <alignment horizontal="center" vertical="center"/>
      <protection hidden="1"/>
    </xf>
    <xf numFmtId="0" fontId="8" fillId="8" borderId="40" xfId="0" applyFont="1" applyFill="1" applyBorder="1" applyAlignment="1" applyProtection="1">
      <alignment horizontal="center" vertical="center" wrapText="1"/>
      <protection hidden="1"/>
    </xf>
    <xf numFmtId="0" fontId="8" fillId="8" borderId="5" xfId="0" applyFont="1" applyFill="1" applyBorder="1" applyAlignment="1" applyProtection="1">
      <alignment horizontal="center" vertical="center" wrapText="1"/>
      <protection hidden="1"/>
    </xf>
    <xf numFmtId="0" fontId="8" fillId="8" borderId="8" xfId="0" applyFont="1" applyFill="1" applyBorder="1" applyAlignment="1" applyProtection="1">
      <alignment horizontal="center" vertical="center" wrapText="1"/>
      <protection hidden="1"/>
    </xf>
    <xf numFmtId="0" fontId="8" fillId="8" borderId="9" xfId="0" applyFont="1" applyFill="1" applyBorder="1" applyAlignment="1" applyProtection="1">
      <alignment horizontal="center" vertical="center" wrapText="1"/>
      <protection hidden="1"/>
    </xf>
    <xf numFmtId="0" fontId="16" fillId="8" borderId="8" xfId="0" applyFont="1" applyFill="1" applyBorder="1" applyAlignment="1" applyProtection="1">
      <alignment horizontal="center" vertical="center" wrapText="1"/>
      <protection hidden="1"/>
    </xf>
    <xf numFmtId="0" fontId="8" fillId="9" borderId="0" xfId="0" applyFont="1" applyFill="1" applyAlignment="1" applyProtection="1">
      <alignment horizontal="center" vertical="center" wrapText="1"/>
      <protection hidden="1"/>
    </xf>
    <xf numFmtId="0" fontId="8" fillId="8" borderId="18" xfId="0" applyFont="1" applyFill="1" applyBorder="1" applyAlignment="1" applyProtection="1">
      <alignment horizontal="center" vertical="center" wrapText="1"/>
      <protection hidden="1"/>
    </xf>
    <xf numFmtId="0" fontId="8" fillId="8" borderId="65" xfId="0" applyFont="1" applyFill="1" applyBorder="1" applyAlignment="1" applyProtection="1">
      <alignment horizontal="center" vertical="center"/>
      <protection locked="0" hidden="1"/>
    </xf>
    <xf numFmtId="0" fontId="8" fillId="8" borderId="40" xfId="0" applyFont="1" applyFill="1" applyBorder="1" applyProtection="1">
      <protection hidden="1"/>
    </xf>
    <xf numFmtId="0" fontId="8" fillId="8" borderId="23" xfId="0" applyFont="1" applyFill="1" applyBorder="1" applyProtection="1">
      <protection hidden="1"/>
    </xf>
    <xf numFmtId="0" fontId="6" fillId="8" borderId="2" xfId="0" applyFont="1" applyFill="1" applyBorder="1" applyAlignment="1" applyProtection="1">
      <alignment horizontal="center" vertical="center"/>
      <protection locked="0"/>
    </xf>
    <xf numFmtId="0" fontId="6" fillId="8" borderId="0" xfId="0" applyFont="1" applyFill="1" applyAlignment="1" applyProtection="1">
      <alignment horizontal="center" vertical="center"/>
      <protection locked="0"/>
    </xf>
    <xf numFmtId="0" fontId="6" fillId="8" borderId="40" xfId="0" applyFont="1" applyFill="1" applyBorder="1" applyAlignment="1" applyProtection="1">
      <alignment horizontal="center" vertical="center" wrapText="1"/>
      <protection hidden="1"/>
    </xf>
    <xf numFmtId="0" fontId="13" fillId="8" borderId="40" xfId="0" applyFont="1" applyFill="1" applyBorder="1" applyAlignment="1" applyProtection="1">
      <alignment horizontal="center" vertical="center" wrapText="1"/>
      <protection hidden="1"/>
    </xf>
    <xf numFmtId="0" fontId="13" fillId="8" borderId="36" xfId="0" applyFont="1" applyFill="1" applyBorder="1" applyAlignment="1" applyProtection="1">
      <alignment horizontal="center" vertical="center" wrapText="1"/>
      <protection hidden="1"/>
    </xf>
    <xf numFmtId="0" fontId="13" fillId="8" borderId="5" xfId="0" applyFont="1" applyFill="1" applyBorder="1" applyAlignment="1" applyProtection="1">
      <alignment horizontal="center" vertical="center" wrapText="1"/>
      <protection hidden="1"/>
    </xf>
    <xf numFmtId="0" fontId="13" fillId="8" borderId="118" xfId="0" applyFont="1" applyFill="1" applyBorder="1" applyAlignment="1" applyProtection="1">
      <alignment horizontal="center" vertical="center" wrapText="1"/>
      <protection hidden="1"/>
    </xf>
    <xf numFmtId="0" fontId="13" fillId="8" borderId="13" xfId="0" applyFont="1" applyFill="1" applyBorder="1" applyAlignment="1" applyProtection="1">
      <alignment horizontal="center" vertical="center" wrapText="1"/>
      <protection hidden="1"/>
    </xf>
    <xf numFmtId="0" fontId="13" fillId="8" borderId="4" xfId="0" applyFont="1" applyFill="1" applyBorder="1" applyAlignment="1" applyProtection="1">
      <alignment horizontal="center" vertical="center" wrapText="1"/>
      <protection hidden="1"/>
    </xf>
    <xf numFmtId="0" fontId="13" fillId="8" borderId="119" xfId="0" applyFont="1" applyFill="1" applyBorder="1" applyAlignment="1" applyProtection="1">
      <alignment horizontal="center" vertical="center" wrapText="1"/>
      <protection hidden="1"/>
    </xf>
    <xf numFmtId="0" fontId="13" fillId="8" borderId="16" xfId="0" applyFont="1" applyFill="1" applyBorder="1" applyAlignment="1" applyProtection="1">
      <alignment horizontal="center" vertical="center" wrapText="1"/>
      <protection hidden="1"/>
    </xf>
    <xf numFmtId="0" fontId="13" fillId="8" borderId="9" xfId="0" applyFont="1" applyFill="1" applyBorder="1" applyAlignment="1" applyProtection="1">
      <alignment horizontal="center" vertical="center" wrapText="1"/>
      <protection hidden="1"/>
    </xf>
    <xf numFmtId="0" fontId="13" fillId="8" borderId="121" xfId="0" applyFont="1" applyFill="1" applyBorder="1" applyAlignment="1" applyProtection="1">
      <alignment horizontal="center" vertical="center" wrapText="1"/>
      <protection hidden="1"/>
    </xf>
    <xf numFmtId="0" fontId="13" fillId="8" borderId="11" xfId="0" applyFont="1" applyFill="1" applyBorder="1" applyAlignment="1" applyProtection="1">
      <alignment horizontal="center" vertical="center" wrapText="1"/>
      <protection hidden="1"/>
    </xf>
    <xf numFmtId="0" fontId="13" fillId="8" borderId="8" xfId="0" applyFont="1" applyFill="1" applyBorder="1" applyAlignment="1" applyProtection="1">
      <alignment horizontal="center" vertical="center" wrapText="1"/>
      <protection hidden="1"/>
    </xf>
    <xf numFmtId="0" fontId="13" fillId="8" borderId="122" xfId="0" applyFont="1" applyFill="1" applyBorder="1" applyAlignment="1" applyProtection="1">
      <alignment horizontal="center" vertical="center" wrapText="1"/>
      <protection hidden="1"/>
    </xf>
    <xf numFmtId="0" fontId="13" fillId="8" borderId="14" xfId="0" applyFont="1" applyFill="1" applyBorder="1" applyAlignment="1" applyProtection="1">
      <alignment horizontal="center" vertical="center" wrapText="1"/>
      <protection hidden="1"/>
    </xf>
    <xf numFmtId="0" fontId="13" fillId="8" borderId="6" xfId="0" applyFont="1" applyFill="1" applyBorder="1" applyAlignment="1" applyProtection="1">
      <alignment horizontal="center" vertical="center" wrapText="1"/>
      <protection hidden="1"/>
    </xf>
    <xf numFmtId="0" fontId="13" fillId="8" borderId="120" xfId="0" applyFont="1" applyFill="1" applyBorder="1" applyAlignment="1" applyProtection="1">
      <alignment horizontal="center" vertical="center" wrapText="1"/>
      <protection hidden="1"/>
    </xf>
    <xf numFmtId="0" fontId="13" fillId="8" borderId="15" xfId="0" applyFont="1" applyFill="1" applyBorder="1" applyAlignment="1" applyProtection="1">
      <alignment horizontal="center" vertical="center" wrapText="1"/>
      <protection hidden="1"/>
    </xf>
    <xf numFmtId="0" fontId="13" fillId="8" borderId="69" xfId="0" applyFont="1" applyFill="1" applyBorder="1" applyAlignment="1" applyProtection="1">
      <alignment horizontal="center" vertical="center" wrapText="1"/>
      <protection hidden="1"/>
    </xf>
    <xf numFmtId="0" fontId="13" fillId="8" borderId="39" xfId="0" applyFont="1" applyFill="1" applyBorder="1" applyAlignment="1" applyProtection="1">
      <alignment horizontal="center" vertical="center" wrapText="1"/>
      <protection hidden="1"/>
    </xf>
    <xf numFmtId="0" fontId="13" fillId="8" borderId="53" xfId="0" applyFont="1" applyFill="1" applyBorder="1" applyAlignment="1" applyProtection="1">
      <alignment horizontal="center" vertical="center" wrapText="1"/>
      <protection hidden="1"/>
    </xf>
    <xf numFmtId="0" fontId="13" fillId="8" borderId="70" xfId="0" applyFont="1" applyFill="1" applyBorder="1" applyAlignment="1" applyProtection="1">
      <alignment horizontal="center" vertical="center" wrapText="1"/>
      <protection hidden="1"/>
    </xf>
    <xf numFmtId="0" fontId="13" fillId="8" borderId="3" xfId="0" applyFont="1" applyFill="1" applyBorder="1" applyAlignment="1" applyProtection="1">
      <alignment horizontal="center" vertical="center" wrapText="1"/>
      <protection hidden="1"/>
    </xf>
    <xf numFmtId="0" fontId="13" fillId="8" borderId="23" xfId="0" applyFont="1" applyFill="1" applyBorder="1" applyAlignment="1" applyProtection="1">
      <alignment horizontal="center" vertical="center" wrapText="1"/>
      <protection hidden="1"/>
    </xf>
    <xf numFmtId="0" fontId="13" fillId="8" borderId="18" xfId="0" applyFont="1" applyFill="1" applyBorder="1" applyAlignment="1" applyProtection="1">
      <alignment horizontal="center" vertical="center" wrapText="1"/>
      <protection hidden="1"/>
    </xf>
    <xf numFmtId="0" fontId="13" fillId="8" borderId="126" xfId="0" applyFont="1" applyFill="1" applyBorder="1" applyAlignment="1" applyProtection="1">
      <alignment horizontal="center" vertical="center" wrapText="1"/>
      <protection hidden="1"/>
    </xf>
    <xf numFmtId="0" fontId="13" fillId="8" borderId="19" xfId="0" applyFont="1" applyFill="1" applyBorder="1" applyAlignment="1" applyProtection="1">
      <alignment horizontal="center" vertical="center" wrapText="1"/>
      <protection hidden="1"/>
    </xf>
    <xf numFmtId="0" fontId="75" fillId="4" borderId="22" xfId="0" applyFont="1" applyFill="1" applyBorder="1" applyAlignment="1" applyProtection="1">
      <alignment horizontal="center" vertical="center" wrapText="1"/>
      <protection hidden="1"/>
    </xf>
    <xf numFmtId="0" fontId="13" fillId="7" borderId="3" xfId="0" applyFont="1" applyFill="1" applyBorder="1" applyAlignment="1" applyProtection="1">
      <alignment horizontal="center" vertical="center"/>
      <protection hidden="1"/>
    </xf>
    <xf numFmtId="0" fontId="13" fillId="7" borderId="8" xfId="0" applyFont="1" applyFill="1" applyBorder="1" applyAlignment="1" applyProtection="1">
      <alignment horizontal="center" vertical="center"/>
      <protection hidden="1"/>
    </xf>
    <xf numFmtId="0" fontId="13" fillId="7" borderId="18" xfId="0" applyFont="1" applyFill="1" applyBorder="1" applyAlignment="1" applyProtection="1">
      <alignment horizontal="center" vertical="center"/>
      <protection hidden="1"/>
    </xf>
    <xf numFmtId="0" fontId="13" fillId="6" borderId="65" xfId="0" applyFont="1" applyFill="1" applyBorder="1" applyAlignment="1" applyProtection="1">
      <alignment horizontal="center" vertical="center" wrapText="1"/>
      <protection hidden="1"/>
    </xf>
    <xf numFmtId="0" fontId="13" fillId="6" borderId="32" xfId="0" applyFont="1" applyFill="1" applyBorder="1" applyAlignment="1" applyProtection="1">
      <alignment horizontal="center" vertical="center"/>
      <protection hidden="1"/>
    </xf>
    <xf numFmtId="0" fontId="13" fillId="6" borderId="55" xfId="0" applyFont="1" applyFill="1" applyBorder="1" applyAlignment="1" applyProtection="1">
      <alignment horizontal="center" vertical="center"/>
      <protection hidden="1"/>
    </xf>
    <xf numFmtId="0" fontId="7" fillId="6" borderId="7" xfId="0" applyFont="1" applyFill="1" applyBorder="1" applyAlignment="1" applyProtection="1">
      <alignment horizontal="center" vertical="center"/>
      <protection hidden="1"/>
    </xf>
    <xf numFmtId="0" fontId="95" fillId="6" borderId="32" xfId="0" applyFont="1" applyFill="1" applyBorder="1" applyAlignment="1" applyProtection="1">
      <alignment horizontal="center" vertical="center" wrapText="1"/>
      <protection hidden="1"/>
    </xf>
    <xf numFmtId="0" fontId="95" fillId="6" borderId="55" xfId="0" applyFont="1" applyFill="1" applyBorder="1" applyAlignment="1" applyProtection="1">
      <alignment horizontal="center" vertical="center" wrapText="1"/>
      <protection hidden="1"/>
    </xf>
    <xf numFmtId="0" fontId="67" fillId="6" borderId="7" xfId="0" applyFont="1" applyFill="1" applyBorder="1" applyAlignment="1" applyProtection="1">
      <alignment horizontal="center" vertical="center" wrapText="1"/>
      <protection hidden="1"/>
    </xf>
    <xf numFmtId="0" fontId="67" fillId="6" borderId="17" xfId="0" applyFont="1" applyFill="1" applyBorder="1" applyAlignment="1" applyProtection="1">
      <alignment horizontal="center" vertical="center" wrapText="1"/>
      <protection hidden="1"/>
    </xf>
    <xf numFmtId="49" fontId="8" fillId="6" borderId="32" xfId="0" applyNumberFormat="1" applyFont="1" applyFill="1" applyBorder="1" applyAlignment="1" applyProtection="1">
      <alignment horizontal="center" vertical="center"/>
      <protection hidden="1"/>
    </xf>
    <xf numFmtId="0" fontId="21" fillId="7" borderId="3" xfId="0" applyFont="1" applyFill="1" applyBorder="1" applyAlignment="1" applyProtection="1">
      <alignment horizontal="center" vertical="center"/>
      <protection hidden="1"/>
    </xf>
    <xf numFmtId="0" fontId="21" fillId="7" borderId="8" xfId="0" applyFont="1" applyFill="1" applyBorder="1" applyAlignment="1" applyProtection="1">
      <alignment horizontal="center" vertical="center"/>
      <protection hidden="1"/>
    </xf>
    <xf numFmtId="0" fontId="21" fillId="7" borderId="9" xfId="0" applyFont="1" applyFill="1" applyBorder="1" applyAlignment="1" applyProtection="1">
      <alignment horizontal="center" vertical="center"/>
      <protection hidden="1"/>
    </xf>
    <xf numFmtId="0" fontId="21" fillId="7" borderId="37" xfId="0" applyFont="1" applyFill="1" applyBorder="1" applyAlignment="1" applyProtection="1">
      <alignment horizontal="center" vertical="center"/>
      <protection hidden="1"/>
    </xf>
    <xf numFmtId="0" fontId="21" fillId="7" borderId="5" xfId="0" applyFont="1" applyFill="1" applyBorder="1" applyAlignment="1" applyProtection="1">
      <alignment horizontal="center" vertical="center"/>
      <protection hidden="1"/>
    </xf>
    <xf numFmtId="0" fontId="21" fillId="7" borderId="18" xfId="0" applyFont="1" applyFill="1" applyBorder="1" applyAlignment="1" applyProtection="1">
      <alignment horizontal="center" vertical="center"/>
      <protection hidden="1"/>
    </xf>
    <xf numFmtId="0" fontId="8" fillId="6" borderId="7" xfId="0" applyFont="1" applyFill="1" applyBorder="1" applyAlignment="1" applyProtection="1">
      <alignment horizontal="center" vertical="center"/>
      <protection hidden="1"/>
    </xf>
    <xf numFmtId="49" fontId="21" fillId="8" borderId="8" xfId="0" applyNumberFormat="1" applyFont="1" applyFill="1" applyBorder="1" applyAlignment="1" applyProtection="1">
      <alignment horizontal="center" vertical="center"/>
      <protection locked="0" hidden="1"/>
    </xf>
    <xf numFmtId="49" fontId="21" fillId="8" borderId="5" xfId="0" applyNumberFormat="1" applyFont="1" applyFill="1" applyBorder="1" applyAlignment="1" applyProtection="1">
      <alignment horizontal="center" vertical="center"/>
      <protection locked="0" hidden="1"/>
    </xf>
    <xf numFmtId="49" fontId="21" fillId="8" borderId="13" xfId="0" applyNumberFormat="1" applyFont="1" applyFill="1" applyBorder="1" applyAlignment="1" applyProtection="1">
      <alignment horizontal="center" vertical="center"/>
      <protection locked="0" hidden="1"/>
    </xf>
    <xf numFmtId="49" fontId="21" fillId="8" borderId="14" xfId="0" applyNumberFormat="1" applyFont="1" applyFill="1" applyBorder="1" applyAlignment="1" applyProtection="1">
      <alignment horizontal="center" vertical="center"/>
      <protection locked="0" hidden="1"/>
    </xf>
    <xf numFmtId="49" fontId="21" fillId="8" borderId="4" xfId="0" applyNumberFormat="1" applyFont="1" applyFill="1" applyBorder="1" applyAlignment="1" applyProtection="1">
      <alignment horizontal="center" vertical="center"/>
      <protection locked="0" hidden="1"/>
    </xf>
    <xf numFmtId="49" fontId="21" fillId="8" borderId="6" xfId="0" applyNumberFormat="1" applyFont="1" applyFill="1" applyBorder="1" applyAlignment="1" applyProtection="1">
      <alignment horizontal="center" vertical="center"/>
      <protection locked="0" hidden="1"/>
    </xf>
    <xf numFmtId="0" fontId="21" fillId="8" borderId="6" xfId="0" applyFont="1" applyFill="1" applyBorder="1" applyAlignment="1" applyProtection="1">
      <alignment horizontal="center" vertical="center"/>
      <protection hidden="1"/>
    </xf>
    <xf numFmtId="49" fontId="21" fillId="8" borderId="9" xfId="0" applyNumberFormat="1" applyFont="1" applyFill="1" applyBorder="1" applyAlignment="1" applyProtection="1">
      <alignment horizontal="center" vertical="center"/>
      <protection locked="0" hidden="1"/>
    </xf>
    <xf numFmtId="49" fontId="21" fillId="8" borderId="11" xfId="0" applyNumberFormat="1" applyFont="1" applyFill="1" applyBorder="1" applyAlignment="1" applyProtection="1">
      <alignment horizontal="center" vertical="center"/>
      <protection locked="0" hidden="1"/>
    </xf>
    <xf numFmtId="49" fontId="21" fillId="8" borderId="15" xfId="0" applyNumberFormat="1" applyFont="1" applyFill="1" applyBorder="1" applyAlignment="1" applyProtection="1">
      <alignment horizontal="center" vertical="center"/>
      <protection locked="0" hidden="1"/>
    </xf>
    <xf numFmtId="49" fontId="21" fillId="8" borderId="16" xfId="0" applyNumberFormat="1" applyFont="1" applyFill="1" applyBorder="1" applyAlignment="1" applyProtection="1">
      <alignment horizontal="center" vertical="center"/>
      <protection locked="0" hidden="1"/>
    </xf>
    <xf numFmtId="0" fontId="21" fillId="8" borderId="15" xfId="0" applyFont="1" applyFill="1" applyBorder="1" applyAlignment="1" applyProtection="1">
      <alignment horizontal="center" vertical="center"/>
      <protection locked="0" hidden="1"/>
    </xf>
    <xf numFmtId="0" fontId="21" fillId="8" borderId="13" xfId="0" applyFont="1" applyFill="1" applyBorder="1" applyAlignment="1" applyProtection="1">
      <alignment horizontal="center" vertical="center"/>
      <protection locked="0" hidden="1"/>
    </xf>
    <xf numFmtId="0" fontId="21" fillId="8" borderId="16" xfId="0" applyFont="1" applyFill="1" applyBorder="1" applyAlignment="1" applyProtection="1">
      <alignment horizontal="center" vertical="center"/>
      <protection locked="0" hidden="1"/>
    </xf>
    <xf numFmtId="0" fontId="21" fillId="8" borderId="11" xfId="0" applyFont="1" applyFill="1" applyBorder="1" applyAlignment="1" applyProtection="1">
      <alignment horizontal="center" vertical="center"/>
      <protection locked="0" hidden="1"/>
    </xf>
    <xf numFmtId="0" fontId="21" fillId="8" borderId="14" xfId="0" applyFont="1" applyFill="1" applyBorder="1" applyAlignment="1" applyProtection="1">
      <alignment horizontal="center" vertical="center"/>
      <protection locked="0" hidden="1"/>
    </xf>
    <xf numFmtId="0" fontId="21" fillId="8" borderId="19" xfId="0" applyFont="1" applyFill="1" applyBorder="1" applyAlignment="1" applyProtection="1">
      <alignment horizontal="center" vertical="center"/>
      <protection locked="0" hidden="1"/>
    </xf>
    <xf numFmtId="0" fontId="8" fillId="6" borderId="32" xfId="0" quotePrefix="1" applyFont="1" applyFill="1" applyBorder="1" applyAlignment="1" applyProtection="1">
      <alignment horizontal="center" vertical="center"/>
      <protection locked="0" hidden="1"/>
    </xf>
    <xf numFmtId="0" fontId="8" fillId="7" borderId="9" xfId="3" applyNumberFormat="1" applyFont="1" applyFill="1" applyBorder="1" applyAlignment="1" applyProtection="1">
      <alignment horizontal="center" vertical="center"/>
      <protection locked="0" hidden="1"/>
    </xf>
    <xf numFmtId="0" fontId="8" fillId="7" borderId="11" xfId="0" applyFont="1" applyFill="1" applyBorder="1" applyAlignment="1" applyProtection="1">
      <alignment horizontal="center" vertical="center"/>
      <protection locked="0" hidden="1"/>
    </xf>
    <xf numFmtId="0" fontId="8" fillId="7" borderId="8" xfId="3" applyNumberFormat="1" applyFont="1" applyFill="1" applyBorder="1" applyAlignment="1" applyProtection="1">
      <alignment horizontal="center" vertical="center"/>
      <protection locked="0" hidden="1"/>
    </xf>
    <xf numFmtId="0" fontId="8" fillId="7" borderId="14" xfId="0" applyFont="1" applyFill="1" applyBorder="1" applyAlignment="1" applyProtection="1">
      <alignment horizontal="center" vertical="center"/>
      <protection locked="0" hidden="1"/>
    </xf>
    <xf numFmtId="0" fontId="8" fillId="7" borderId="18" xfId="3" applyNumberFormat="1" applyFont="1" applyFill="1" applyBorder="1" applyAlignment="1" applyProtection="1">
      <alignment horizontal="center" vertical="center"/>
      <protection locked="0" hidden="1"/>
    </xf>
    <xf numFmtId="0" fontId="8" fillId="7" borderId="19" xfId="0" applyFont="1" applyFill="1" applyBorder="1" applyAlignment="1" applyProtection="1">
      <alignment horizontal="center" vertical="center"/>
      <protection locked="0" hidden="1"/>
    </xf>
    <xf numFmtId="0" fontId="16" fillId="7" borderId="3" xfId="0" applyFont="1" applyFill="1" applyBorder="1" applyAlignment="1" applyProtection="1">
      <alignment horizontal="center" vertical="center"/>
      <protection hidden="1"/>
    </xf>
    <xf numFmtId="0" fontId="16" fillId="7" borderId="8" xfId="0" applyFont="1" applyFill="1" applyBorder="1" applyAlignment="1" applyProtection="1">
      <alignment horizontal="center" vertical="center"/>
      <protection hidden="1"/>
    </xf>
    <xf numFmtId="0" fontId="16" fillId="7" borderId="18" xfId="0" applyFont="1" applyFill="1" applyBorder="1" applyAlignment="1" applyProtection="1">
      <alignment horizontal="center" vertical="center"/>
      <protection hidden="1"/>
    </xf>
    <xf numFmtId="0" fontId="74" fillId="5" borderId="50" xfId="0" applyFont="1" applyFill="1" applyBorder="1" applyAlignment="1" applyProtection="1">
      <alignment horizontal="center" vertical="center" wrapText="1"/>
      <protection hidden="1"/>
    </xf>
    <xf numFmtId="0" fontId="10" fillId="4" borderId="20" xfId="0" applyFont="1" applyFill="1" applyBorder="1" applyAlignment="1" applyProtection="1">
      <alignment horizontal="center" vertical="center" wrapText="1"/>
      <protection hidden="1"/>
    </xf>
    <xf numFmtId="0" fontId="69" fillId="4" borderId="41" xfId="0" applyFont="1" applyFill="1" applyBorder="1" applyAlignment="1" applyProtection="1">
      <alignment horizontal="center" vertical="center" wrapText="1"/>
      <protection hidden="1"/>
    </xf>
    <xf numFmtId="0" fontId="72" fillId="4" borderId="21" xfId="0" applyFont="1" applyFill="1" applyBorder="1" applyAlignment="1" applyProtection="1">
      <alignment horizontal="center" vertical="center" wrapText="1"/>
      <protection hidden="1"/>
    </xf>
    <xf numFmtId="0" fontId="73" fillId="4" borderId="21" xfId="0" applyFont="1" applyFill="1" applyBorder="1" applyAlignment="1" applyProtection="1">
      <alignment horizontal="center" vertical="center" wrapText="1"/>
      <protection hidden="1"/>
    </xf>
    <xf numFmtId="0" fontId="74" fillId="4" borderId="21" xfId="0" applyFont="1" applyFill="1" applyBorder="1" applyAlignment="1" applyProtection="1">
      <alignment horizontal="center" vertical="center" wrapText="1"/>
      <protection hidden="1"/>
    </xf>
    <xf numFmtId="0" fontId="11" fillId="4" borderId="21" xfId="0" applyFont="1" applyFill="1" applyBorder="1" applyAlignment="1" applyProtection="1">
      <alignment horizontal="center" vertical="center" wrapText="1"/>
      <protection hidden="1"/>
    </xf>
    <xf numFmtId="0" fontId="10" fillId="5" borderId="41" xfId="0" applyFont="1" applyFill="1" applyBorder="1" applyAlignment="1" applyProtection="1">
      <alignment horizontal="center" vertical="center" wrapText="1"/>
      <protection hidden="1"/>
    </xf>
    <xf numFmtId="0" fontId="69" fillId="5" borderId="21" xfId="0" applyFont="1" applyFill="1" applyBorder="1" applyAlignment="1" applyProtection="1">
      <alignment horizontal="center" vertical="center" wrapText="1"/>
      <protection hidden="1"/>
    </xf>
    <xf numFmtId="0" fontId="72" fillId="5" borderId="74" xfId="0" applyFont="1" applyFill="1" applyBorder="1" applyAlignment="1" applyProtection="1">
      <alignment horizontal="center" vertical="center" wrapText="1"/>
      <protection hidden="1"/>
    </xf>
    <xf numFmtId="0" fontId="73" fillId="5" borderId="28" xfId="0" applyFont="1" applyFill="1" applyBorder="1" applyAlignment="1" applyProtection="1">
      <alignment horizontal="center" vertical="center" wrapText="1"/>
      <protection hidden="1"/>
    </xf>
    <xf numFmtId="0" fontId="11" fillId="5" borderId="28" xfId="0" applyFont="1" applyFill="1" applyBorder="1" applyAlignment="1" applyProtection="1">
      <alignment horizontal="center" vertical="center" wrapText="1"/>
      <protection hidden="1"/>
    </xf>
    <xf numFmtId="0" fontId="10" fillId="5" borderId="27" xfId="0" applyFont="1" applyFill="1" applyBorder="1" applyAlignment="1" applyProtection="1">
      <alignment horizontal="center" vertical="center" wrapText="1"/>
      <protection hidden="1"/>
    </xf>
    <xf numFmtId="0" fontId="11" fillId="5" borderId="28" xfId="3" applyNumberFormat="1" applyFont="1" applyFill="1" applyBorder="1" applyAlignment="1" applyProtection="1">
      <alignment horizontal="center" vertical="center" wrapText="1"/>
      <protection hidden="1"/>
    </xf>
    <xf numFmtId="167" fontId="97" fillId="11" borderId="0" xfId="0" applyNumberFormat="1" applyFont="1" applyFill="1" applyAlignment="1">
      <alignment horizontal="center" vertical="center"/>
    </xf>
    <xf numFmtId="0" fontId="74" fillId="5" borderId="22" xfId="0" applyFont="1" applyFill="1" applyBorder="1" applyAlignment="1" applyProtection="1">
      <alignment horizontal="center" vertical="center" wrapText="1"/>
      <protection hidden="1"/>
    </xf>
    <xf numFmtId="0" fontId="8" fillId="6" borderId="141" xfId="0" applyFont="1" applyFill="1" applyBorder="1" applyAlignment="1" applyProtection="1">
      <alignment horizontal="center" vertical="center"/>
      <protection hidden="1"/>
    </xf>
    <xf numFmtId="0" fontId="11" fillId="4" borderId="22" xfId="0" applyFont="1" applyFill="1" applyBorder="1" applyAlignment="1" applyProtection="1">
      <alignment horizontal="center" vertical="center" wrapText="1"/>
      <protection hidden="1"/>
    </xf>
    <xf numFmtId="0" fontId="21" fillId="8" borderId="36" xfId="0" applyFont="1" applyFill="1" applyBorder="1" applyAlignment="1" applyProtection="1">
      <alignment horizontal="center" vertical="center"/>
      <protection hidden="1"/>
    </xf>
    <xf numFmtId="0" fontId="21" fillId="8" borderId="13" xfId="0" applyFont="1" applyFill="1" applyBorder="1" applyAlignment="1" applyProtection="1">
      <alignment horizontal="center" vertical="center"/>
      <protection hidden="1"/>
    </xf>
    <xf numFmtId="0" fontId="21" fillId="8" borderId="69" xfId="0" applyFont="1" applyFill="1" applyBorder="1" applyAlignment="1" applyProtection="1">
      <alignment horizontal="center" vertical="center"/>
      <protection hidden="1"/>
    </xf>
    <xf numFmtId="0" fontId="21" fillId="8" borderId="14" xfId="0" applyFont="1" applyFill="1" applyBorder="1" applyAlignment="1" applyProtection="1">
      <alignment horizontal="center" vertical="center"/>
      <protection hidden="1"/>
    </xf>
    <xf numFmtId="0" fontId="21" fillId="8" borderId="70" xfId="0" applyFont="1" applyFill="1" applyBorder="1" applyAlignment="1" applyProtection="1">
      <alignment horizontal="center" vertical="center"/>
      <protection hidden="1"/>
    </xf>
    <xf numFmtId="0" fontId="11" fillId="5" borderId="29" xfId="0" applyFont="1" applyFill="1" applyBorder="1" applyAlignment="1" applyProtection="1">
      <alignment horizontal="center" vertical="center" wrapText="1"/>
      <protection hidden="1"/>
    </xf>
    <xf numFmtId="0" fontId="21" fillId="7" borderId="36" xfId="0" applyFont="1" applyFill="1" applyBorder="1" applyAlignment="1" applyProtection="1">
      <alignment horizontal="center" vertical="center"/>
      <protection hidden="1"/>
    </xf>
    <xf numFmtId="0" fontId="21" fillId="7" borderId="14" xfId="0" applyFont="1" applyFill="1" applyBorder="1" applyAlignment="1" applyProtection="1">
      <alignment horizontal="center" vertical="center"/>
      <protection hidden="1"/>
    </xf>
    <xf numFmtId="0" fontId="21" fillId="7" borderId="13" xfId="0" applyFont="1" applyFill="1" applyBorder="1" applyAlignment="1" applyProtection="1">
      <alignment horizontal="center" vertical="center"/>
      <protection hidden="1"/>
    </xf>
    <xf numFmtId="0" fontId="21" fillId="7" borderId="19" xfId="0" applyFont="1" applyFill="1" applyBorder="1" applyAlignment="1" applyProtection="1">
      <alignment horizontal="center" vertical="center"/>
      <protection hidden="1"/>
    </xf>
    <xf numFmtId="0" fontId="89" fillId="0" borderId="46" xfId="0" applyFont="1" applyBorder="1" applyAlignment="1" applyProtection="1">
      <alignment horizontal="center" vertical="center"/>
      <protection hidden="1"/>
    </xf>
    <xf numFmtId="0" fontId="0" fillId="0" borderId="130" xfId="0" applyBorder="1" applyAlignment="1" applyProtection="1">
      <alignment horizontal="center" vertical="center"/>
      <protection hidden="1"/>
    </xf>
    <xf numFmtId="0" fontId="0" fillId="0" borderId="98" xfId="0" applyBorder="1" applyAlignment="1" applyProtection="1">
      <alignment horizontal="center" vertical="center"/>
      <protection hidden="1"/>
    </xf>
    <xf numFmtId="0" fontId="0" fillId="0" borderId="127" xfId="0" applyBorder="1" applyAlignment="1" applyProtection="1">
      <alignment horizontal="left" vertical="center"/>
      <protection hidden="1"/>
    </xf>
    <xf numFmtId="0" fontId="0" fillId="0" borderId="128" xfId="0" applyBorder="1" applyAlignment="1" applyProtection="1">
      <alignment horizontal="center" vertical="center"/>
      <protection hidden="1"/>
    </xf>
    <xf numFmtId="0" fontId="0" fillId="0" borderId="128" xfId="0" applyBorder="1" applyAlignment="1" applyProtection="1">
      <alignment horizontal="center"/>
      <protection hidden="1"/>
    </xf>
    <xf numFmtId="0" fontId="0" fillId="0" borderId="96" xfId="0" applyBorder="1" applyAlignment="1" applyProtection="1">
      <alignment horizontal="center" vertical="center"/>
      <protection hidden="1"/>
    </xf>
    <xf numFmtId="0" fontId="0" fillId="0" borderId="129" xfId="0" applyBorder="1" applyAlignment="1" applyProtection="1">
      <alignment horizontal="left" vertical="center"/>
      <protection hidden="1"/>
    </xf>
    <xf numFmtId="0" fontId="0" fillId="0" borderId="130" xfId="0" applyBorder="1" applyAlignment="1" applyProtection="1">
      <alignment horizontal="center"/>
      <protection hidden="1"/>
    </xf>
    <xf numFmtId="0" fontId="0" fillId="0" borderId="131" xfId="0" applyBorder="1" applyAlignment="1" applyProtection="1">
      <alignment horizontal="center" vertical="center"/>
      <protection hidden="1"/>
    </xf>
    <xf numFmtId="0" fontId="0" fillId="0" borderId="129" xfId="0" applyBorder="1" applyAlignment="1" applyProtection="1">
      <alignment horizontal="left"/>
      <protection hidden="1"/>
    </xf>
    <xf numFmtId="0" fontId="0" fillId="0" borderId="130" xfId="0" applyBorder="1" applyProtection="1">
      <protection hidden="1"/>
    </xf>
    <xf numFmtId="0" fontId="0" fillId="0" borderId="129" xfId="0" applyBorder="1" applyAlignment="1" applyProtection="1">
      <alignment horizontal="center" vertical="center"/>
      <protection hidden="1"/>
    </xf>
    <xf numFmtId="0" fontId="0" fillId="0" borderId="97" xfId="0" applyBorder="1" applyAlignment="1" applyProtection="1">
      <alignment horizontal="center" vertical="center"/>
      <protection hidden="1"/>
    </xf>
    <xf numFmtId="0" fontId="0" fillId="0" borderId="99" xfId="0" applyBorder="1" applyAlignment="1" applyProtection="1">
      <alignment horizontal="center" vertical="center"/>
      <protection hidden="1"/>
    </xf>
    <xf numFmtId="0" fontId="0" fillId="0" borderId="132" xfId="0" applyBorder="1" applyAlignment="1" applyProtection="1">
      <alignment horizontal="center" vertical="center"/>
      <protection hidden="1"/>
    </xf>
    <xf numFmtId="0" fontId="0" fillId="0" borderId="133" xfId="0" applyBorder="1" applyAlignment="1" applyProtection="1">
      <alignment horizontal="center" vertical="center"/>
      <protection hidden="1"/>
    </xf>
    <xf numFmtId="0" fontId="0" fillId="0" borderId="134" xfId="0" applyBorder="1" applyAlignment="1" applyProtection="1">
      <alignment horizontal="center" vertical="center"/>
      <protection hidden="1"/>
    </xf>
    <xf numFmtId="0" fontId="0" fillId="0" borderId="130" xfId="0" applyBorder="1" applyAlignment="1" applyProtection="1">
      <alignment horizontal="left" vertical="center"/>
      <protection hidden="1"/>
    </xf>
    <xf numFmtId="0" fontId="0" fillId="0" borderId="98" xfId="0" applyBorder="1" applyAlignment="1" applyProtection="1">
      <alignment horizontal="left" vertical="center"/>
      <protection hidden="1"/>
    </xf>
    <xf numFmtId="0" fontId="0" fillId="0" borderId="0" xfId="0" applyAlignment="1" applyProtection="1">
      <alignment horizontal="center"/>
      <protection hidden="1"/>
    </xf>
    <xf numFmtId="0" fontId="0" fillId="0" borderId="0" xfId="0" applyProtection="1">
      <protection hidden="1"/>
    </xf>
    <xf numFmtId="0" fontId="0" fillId="0" borderId="0" xfId="0" applyProtection="1">
      <protection locked="0" hidden="1"/>
    </xf>
    <xf numFmtId="0" fontId="32" fillId="0" borderId="0" xfId="0" applyFont="1" applyProtection="1">
      <protection locked="0" hidden="1"/>
    </xf>
    <xf numFmtId="0" fontId="35" fillId="0" borderId="0" xfId="0" applyFont="1" applyProtection="1">
      <protection locked="0" hidden="1"/>
    </xf>
    <xf numFmtId="0" fontId="33" fillId="0" borderId="0" xfId="0" applyFont="1" applyProtection="1">
      <protection locked="0" hidden="1"/>
    </xf>
    <xf numFmtId="0" fontId="34" fillId="0" borderId="0" xfId="0" applyFont="1" applyProtection="1">
      <protection locked="0" hidden="1"/>
    </xf>
    <xf numFmtId="0" fontId="38" fillId="0" borderId="0" xfId="0" applyFont="1" applyAlignment="1" applyProtection="1">
      <alignment horizontal="center" vertical="center"/>
      <protection hidden="1"/>
    </xf>
    <xf numFmtId="0" fontId="42" fillId="0" borderId="0" xfId="0" applyFont="1" applyProtection="1">
      <protection locked="0" hidden="1"/>
    </xf>
    <xf numFmtId="0" fontId="43" fillId="0" borderId="0" xfId="0" applyFont="1" applyProtection="1">
      <protection locked="0" hidden="1"/>
    </xf>
    <xf numFmtId="0" fontId="44" fillId="0" borderId="0" xfId="0" applyFont="1" applyAlignment="1" applyProtection="1">
      <alignment horizontal="center" vertical="center"/>
      <protection locked="0" hidden="1"/>
    </xf>
    <xf numFmtId="0" fontId="3" fillId="0" borderId="0" xfId="0" applyFont="1" applyProtection="1">
      <protection locked="0" hidden="1"/>
    </xf>
    <xf numFmtId="0" fontId="44" fillId="0" borderId="0" xfId="0" applyFont="1" applyAlignment="1" applyProtection="1">
      <alignment vertical="center"/>
      <protection locked="0" hidden="1"/>
    </xf>
    <xf numFmtId="0" fontId="44" fillId="0" borderId="0" xfId="0" applyFont="1" applyProtection="1">
      <protection locked="0" hidden="1"/>
    </xf>
    <xf numFmtId="0" fontId="44" fillId="0" borderId="0" xfId="0" applyFont="1" applyAlignment="1" applyProtection="1">
      <alignment horizontal="left" vertical="center"/>
      <protection hidden="1"/>
    </xf>
    <xf numFmtId="0" fontId="44" fillId="0" borderId="0" xfId="0" applyFont="1" applyAlignment="1" applyProtection="1">
      <alignment horizontal="center" vertical="center"/>
      <protection hidden="1"/>
    </xf>
    <xf numFmtId="0" fontId="45" fillId="0" borderId="0" xfId="0" applyFont="1" applyProtection="1">
      <protection locked="0" hidden="1"/>
    </xf>
    <xf numFmtId="0" fontId="41" fillId="0" borderId="0" xfId="0" applyFont="1" applyProtection="1">
      <protection locked="0" hidden="1"/>
    </xf>
    <xf numFmtId="0" fontId="46" fillId="0" borderId="0" xfId="0" applyFont="1" applyProtection="1">
      <protection locked="0" hidden="1"/>
    </xf>
    <xf numFmtId="0" fontId="47" fillId="0" borderId="0" xfId="0" applyFont="1" applyProtection="1">
      <protection locked="0" hidden="1"/>
    </xf>
    <xf numFmtId="0" fontId="44" fillId="0" borderId="0" xfId="0" applyFont="1" applyProtection="1">
      <protection hidden="1"/>
    </xf>
    <xf numFmtId="0" fontId="48" fillId="0" borderId="0" xfId="0" applyFont="1" applyProtection="1">
      <protection hidden="1"/>
    </xf>
    <xf numFmtId="0" fontId="49" fillId="0" borderId="0" xfId="0" applyFont="1" applyProtection="1">
      <protection locked="0" hidden="1"/>
    </xf>
    <xf numFmtId="0" fontId="50" fillId="0" borderId="0" xfId="0" applyFont="1" applyProtection="1">
      <protection locked="0" hidden="1"/>
    </xf>
    <xf numFmtId="0" fontId="51" fillId="0" borderId="0" xfId="0" applyFont="1" applyProtection="1">
      <protection locked="0" hidden="1"/>
    </xf>
    <xf numFmtId="167" fontId="97" fillId="0" borderId="0" xfId="0" applyNumberFormat="1" applyFont="1" applyAlignment="1" applyProtection="1">
      <alignment horizontal="center" vertical="center"/>
      <protection hidden="1"/>
    </xf>
    <xf numFmtId="0" fontId="3" fillId="0" borderId="0" xfId="0" applyFont="1" applyProtection="1">
      <protection hidden="1"/>
    </xf>
    <xf numFmtId="0" fontId="96" fillId="0" borderId="0" xfId="0" applyFont="1" applyAlignment="1" applyProtection="1">
      <alignment vertical="center"/>
      <protection locked="0" hidden="1"/>
    </xf>
    <xf numFmtId="0" fontId="31" fillId="0" borderId="0" xfId="0" applyFont="1" applyProtection="1">
      <protection locked="0" hidden="1"/>
    </xf>
    <xf numFmtId="0" fontId="53" fillId="0" borderId="0" xfId="0" applyFont="1" applyProtection="1">
      <protection locked="0" hidden="1"/>
    </xf>
    <xf numFmtId="0" fontId="54" fillId="0" borderId="0" xfId="0" applyFont="1" applyProtection="1">
      <protection locked="0" hidden="1"/>
    </xf>
    <xf numFmtId="0" fontId="55" fillId="0" borderId="0" xfId="0" applyFont="1" applyProtection="1">
      <protection locked="0" hidden="1"/>
    </xf>
    <xf numFmtId="0" fontId="56" fillId="0" borderId="0" xfId="0" applyFont="1" applyProtection="1">
      <protection locked="0" hidden="1"/>
    </xf>
    <xf numFmtId="0" fontId="56" fillId="0" borderId="0" xfId="0" applyFont="1" applyProtection="1">
      <protection hidden="1"/>
    </xf>
    <xf numFmtId="0" fontId="32" fillId="0" borderId="0" xfId="0" applyFont="1" applyProtection="1">
      <protection hidden="1"/>
    </xf>
    <xf numFmtId="0" fontId="40" fillId="0" borderId="0" xfId="0" applyFont="1" applyProtection="1">
      <protection hidden="1"/>
    </xf>
    <xf numFmtId="0" fontId="39" fillId="0" borderId="0" xfId="0" applyFont="1" applyProtection="1">
      <protection hidden="1"/>
    </xf>
    <xf numFmtId="0" fontId="52" fillId="0" borderId="0" xfId="0" applyFont="1" applyProtection="1">
      <protection hidden="1"/>
    </xf>
    <xf numFmtId="0" fontId="40" fillId="0" borderId="0" xfId="0" applyFont="1" applyProtection="1">
      <protection locked="0" hidden="1"/>
    </xf>
    <xf numFmtId="0" fontId="38" fillId="0" borderId="0" xfId="0" applyFont="1" applyProtection="1">
      <protection locked="0" hidden="1"/>
    </xf>
    <xf numFmtId="0" fontId="57" fillId="0" borderId="0" xfId="0" applyFont="1" applyProtection="1">
      <protection locked="0" hidden="1"/>
    </xf>
    <xf numFmtId="0" fontId="57" fillId="0" borderId="0" xfId="0" applyFont="1" applyProtection="1">
      <protection hidden="1"/>
    </xf>
    <xf numFmtId="0" fontId="34" fillId="0" borderId="0" xfId="0" applyFont="1" applyProtection="1">
      <protection hidden="1"/>
    </xf>
    <xf numFmtId="0" fontId="36" fillId="0" borderId="0" xfId="0" applyFont="1" applyProtection="1">
      <protection hidden="1"/>
    </xf>
    <xf numFmtId="0" fontId="58" fillId="0" borderId="0" xfId="0" applyFont="1" applyProtection="1">
      <protection hidden="1"/>
    </xf>
    <xf numFmtId="0" fontId="59" fillId="0" borderId="0" xfId="0" applyFont="1" applyProtection="1">
      <protection hidden="1"/>
    </xf>
    <xf numFmtId="0" fontId="52" fillId="0" borderId="0" xfId="0" applyFont="1" applyProtection="1">
      <protection locked="0" hidden="1"/>
    </xf>
    <xf numFmtId="0" fontId="37" fillId="0" borderId="0" xfId="0" applyFont="1" applyProtection="1">
      <protection hidden="1"/>
    </xf>
    <xf numFmtId="0" fontId="61" fillId="0" borderId="0" xfId="0" applyFont="1" applyProtection="1">
      <protection hidden="1"/>
    </xf>
    <xf numFmtId="0" fontId="33" fillId="0" borderId="0" xfId="0" applyFont="1" applyProtection="1">
      <protection hidden="1"/>
    </xf>
    <xf numFmtId="0" fontId="35" fillId="0" borderId="0" xfId="0" applyFont="1" applyProtection="1">
      <protection hidden="1"/>
    </xf>
    <xf numFmtId="0" fontId="62" fillId="0" borderId="0" xfId="0" applyFont="1" applyProtection="1">
      <protection locked="0" hidden="1"/>
    </xf>
    <xf numFmtId="0" fontId="63" fillId="0" borderId="0" xfId="0" applyFont="1" applyProtection="1">
      <protection locked="0" hidden="1"/>
    </xf>
    <xf numFmtId="0" fontId="27" fillId="0" borderId="0" xfId="0" applyFont="1" applyProtection="1">
      <protection locked="0" hidden="1"/>
    </xf>
    <xf numFmtId="0" fontId="29" fillId="0" borderId="0" xfId="0" applyFont="1" applyProtection="1">
      <protection locked="0" hidden="1"/>
    </xf>
    <xf numFmtId="0" fontId="60" fillId="0" borderId="0" xfId="0" applyFont="1" applyProtection="1">
      <protection hidden="1"/>
    </xf>
    <xf numFmtId="0" fontId="45" fillId="0" borderId="0" xfId="0" applyFont="1" applyProtection="1">
      <protection hidden="1"/>
    </xf>
    <xf numFmtId="0" fontId="64" fillId="0" borderId="0" xfId="0" applyFont="1" applyProtection="1">
      <protection hidden="1"/>
    </xf>
    <xf numFmtId="0" fontId="0" fillId="0" borderId="142" xfId="0" applyBorder="1" applyProtection="1">
      <protection hidden="1"/>
    </xf>
    <xf numFmtId="0" fontId="0" fillId="0" borderId="136" xfId="0" applyBorder="1" applyProtection="1">
      <protection hidden="1"/>
    </xf>
    <xf numFmtId="0" fontId="0" fillId="0" borderId="135" xfId="0" applyBorder="1" applyProtection="1">
      <protection hidden="1"/>
    </xf>
    <xf numFmtId="0" fontId="0" fillId="0" borderId="0" xfId="0" applyAlignment="1" applyProtection="1">
      <alignment horizontal="center" vertical="center"/>
      <protection hidden="1"/>
    </xf>
    <xf numFmtId="0" fontId="0" fillId="0" borderId="118" xfId="0" applyBorder="1" applyAlignment="1" applyProtection="1">
      <alignment horizontal="center" wrapText="1"/>
      <protection hidden="1"/>
    </xf>
    <xf numFmtId="0" fontId="0" fillId="0" borderId="5" xfId="0" applyBorder="1" applyAlignment="1" applyProtection="1">
      <alignment horizontal="center" wrapText="1"/>
      <protection hidden="1"/>
    </xf>
    <xf numFmtId="0" fontId="0" fillId="0" borderId="13" xfId="0" applyBorder="1" applyAlignment="1" applyProtection="1">
      <alignment wrapText="1"/>
      <protection hidden="1"/>
    </xf>
    <xf numFmtId="0" fontId="0" fillId="0" borderId="118" xfId="0" applyBorder="1" applyProtection="1">
      <protection hidden="1"/>
    </xf>
    <xf numFmtId="0" fontId="0" fillId="0" borderId="5" xfId="0" applyBorder="1" applyProtection="1">
      <protection hidden="1"/>
    </xf>
    <xf numFmtId="0" fontId="0" fillId="11" borderId="13" xfId="0" applyFill="1" applyBorder="1" applyAlignment="1" applyProtection="1">
      <alignment horizontal="center" vertical="center"/>
      <protection hidden="1"/>
    </xf>
    <xf numFmtId="0" fontId="0" fillId="11" borderId="0" xfId="0" applyFill="1" applyProtection="1">
      <protection hidden="1"/>
    </xf>
    <xf numFmtId="0" fontId="0" fillId="0" borderId="5" xfId="0" applyBorder="1" applyAlignment="1" applyProtection="1">
      <alignment horizontal="center"/>
      <protection hidden="1"/>
    </xf>
    <xf numFmtId="0" fontId="0" fillId="0" borderId="13" xfId="0" applyBorder="1" applyAlignment="1" applyProtection="1">
      <alignment horizontal="center" vertical="center"/>
      <protection hidden="1"/>
    </xf>
    <xf numFmtId="0" fontId="0" fillId="0" borderId="126" xfId="0" applyBorder="1" applyProtection="1">
      <protection hidden="1"/>
    </xf>
    <xf numFmtId="0" fontId="0" fillId="0" borderId="18" xfId="0" applyBorder="1" applyProtection="1">
      <protection hidden="1"/>
    </xf>
    <xf numFmtId="0" fontId="0" fillId="0" borderId="19" xfId="0" applyBorder="1" applyAlignment="1" applyProtection="1">
      <alignment horizontal="center" vertical="center"/>
      <protection hidden="1"/>
    </xf>
    <xf numFmtId="0" fontId="0" fillId="0" borderId="143" xfId="0" applyBorder="1" applyAlignment="1" applyProtection="1">
      <alignment horizontal="center" vertical="center"/>
      <protection hidden="1"/>
    </xf>
    <xf numFmtId="0" fontId="0" fillId="0" borderId="144" xfId="0" applyBorder="1" applyAlignment="1" applyProtection="1">
      <alignment horizontal="center" vertical="center"/>
      <protection hidden="1"/>
    </xf>
    <xf numFmtId="0" fontId="0" fillId="0" borderId="140" xfId="0" applyBorder="1" applyProtection="1">
      <protection hidden="1"/>
    </xf>
    <xf numFmtId="0" fontId="0" fillId="0" borderId="141" xfId="0" applyBorder="1" applyProtection="1">
      <protection hidden="1"/>
    </xf>
    <xf numFmtId="0" fontId="0" fillId="0" borderId="141" xfId="0" applyBorder="1" applyAlignment="1" applyProtection="1">
      <alignment horizontal="center" vertical="center"/>
      <protection hidden="1"/>
    </xf>
    <xf numFmtId="1" fontId="0" fillId="0" borderId="130" xfId="0" applyNumberFormat="1" applyBorder="1" applyAlignment="1" applyProtection="1">
      <alignment horizontal="center" vertical="center"/>
      <protection locked="0" hidden="1"/>
    </xf>
    <xf numFmtId="0" fontId="0" fillId="0" borderId="137" xfId="0" applyBorder="1" applyAlignment="1" applyProtection="1">
      <alignment horizontal="center" vertical="center"/>
      <protection hidden="1"/>
    </xf>
    <xf numFmtId="0" fontId="0" fillId="0" borderId="108" xfId="0" applyBorder="1" applyProtection="1">
      <protection hidden="1"/>
    </xf>
    <xf numFmtId="0" fontId="75" fillId="0" borderId="109" xfId="0" applyFont="1" applyBorder="1" applyAlignment="1" applyProtection="1">
      <alignment horizontal="center" vertical="center" textRotation="90"/>
      <protection hidden="1"/>
    </xf>
    <xf numFmtId="0" fontId="0" fillId="0" borderId="96" xfId="0" applyBorder="1" applyProtection="1">
      <protection hidden="1"/>
    </xf>
    <xf numFmtId="0" fontId="84" fillId="0" borderId="110" xfId="0" applyFont="1" applyBorder="1" applyAlignment="1" applyProtection="1">
      <alignment horizontal="center" vertical="center"/>
      <protection hidden="1"/>
    </xf>
    <xf numFmtId="0" fontId="84" fillId="0" borderId="13" xfId="0" applyFont="1" applyBorder="1" applyAlignment="1" applyProtection="1">
      <alignment horizontal="center" vertical="center"/>
      <protection hidden="1"/>
    </xf>
    <xf numFmtId="0" fontId="0" fillId="0" borderId="0" xfId="0" applyAlignment="1" applyProtection="1">
      <alignment wrapText="1"/>
      <protection hidden="1"/>
    </xf>
    <xf numFmtId="0" fontId="17" fillId="0" borderId="0" xfId="0" applyFont="1" applyProtection="1">
      <protection locked="0" hidden="1"/>
    </xf>
    <xf numFmtId="0" fontId="13" fillId="0" borderId="0" xfId="0" applyFont="1" applyProtection="1">
      <protection hidden="1"/>
    </xf>
    <xf numFmtId="0" fontId="91" fillId="0" borderId="0" xfId="0" applyFont="1" applyAlignment="1" applyProtection="1">
      <alignment horizontal="center" vertical="center" textRotation="90"/>
      <protection hidden="1"/>
    </xf>
    <xf numFmtId="0" fontId="1" fillId="0" borderId="0" xfId="0" applyFont="1" applyAlignment="1" applyProtection="1">
      <alignment horizontal="center" vertical="center" wrapText="1"/>
      <protection hidden="1"/>
    </xf>
    <xf numFmtId="0" fontId="1" fillId="0" borderId="0" xfId="0" applyFont="1" applyAlignment="1" applyProtection="1">
      <alignment horizontal="center" vertical="center"/>
      <protection hidden="1"/>
    </xf>
    <xf numFmtId="0" fontId="11" fillId="0" borderId="0" xfId="0" applyFont="1" applyAlignment="1" applyProtection="1">
      <alignment horizontal="center" vertical="center" wrapText="1"/>
      <protection hidden="1"/>
    </xf>
    <xf numFmtId="0" fontId="92" fillId="0" borderId="0" xfId="0" applyFont="1" applyAlignment="1" applyProtection="1">
      <alignment horizontal="center" vertical="center"/>
      <protection hidden="1"/>
    </xf>
    <xf numFmtId="0" fontId="79" fillId="0" borderId="0" xfId="0" applyFont="1" applyAlignment="1" applyProtection="1">
      <alignment vertical="center"/>
      <protection hidden="1"/>
    </xf>
    <xf numFmtId="1" fontId="0" fillId="0" borderId="0" xfId="0" applyNumberFormat="1" applyAlignment="1" applyProtection="1">
      <alignment horizontal="center" vertical="center"/>
      <protection hidden="1"/>
    </xf>
    <xf numFmtId="0" fontId="3" fillId="2" borderId="2" xfId="1" applyFont="1" applyFill="1" applyBorder="1" applyAlignment="1" applyProtection="1">
      <alignment horizontal="center" vertical="center"/>
      <protection hidden="1"/>
    </xf>
    <xf numFmtId="0" fontId="3" fillId="2" borderId="3" xfId="1" applyFont="1" applyFill="1" applyBorder="1" applyAlignment="1" applyProtection="1">
      <alignment horizontal="center" vertical="center"/>
      <protection hidden="1"/>
    </xf>
    <xf numFmtId="0" fontId="3" fillId="2" borderId="0" xfId="1" applyFont="1" applyFill="1" applyAlignment="1" applyProtection="1">
      <alignment horizontal="center" vertical="center"/>
      <protection locked="0" hidden="1"/>
    </xf>
    <xf numFmtId="0" fontId="3" fillId="2" borderId="1" xfId="1" applyFont="1" applyFill="1" applyBorder="1" applyAlignment="1" applyProtection="1">
      <alignment horizontal="center" vertical="center"/>
      <protection hidden="1"/>
    </xf>
    <xf numFmtId="0" fontId="4" fillId="3" borderId="0" xfId="1" applyFont="1" applyFill="1" applyAlignment="1" applyProtection="1">
      <alignment horizontal="center"/>
      <protection locked="0" hidden="1"/>
    </xf>
    <xf numFmtId="0" fontId="4" fillId="3" borderId="0" xfId="1" applyFont="1" applyFill="1" applyProtection="1">
      <protection locked="0" hidden="1"/>
    </xf>
    <xf numFmtId="0" fontId="4" fillId="3" borderId="0" xfId="1" applyFont="1" applyFill="1" applyAlignment="1" applyProtection="1">
      <alignment horizontal="center" vertical="center"/>
      <protection locked="0" hidden="1"/>
    </xf>
    <xf numFmtId="0" fontId="4" fillId="3" borderId="6" xfId="1" applyFont="1" applyFill="1" applyBorder="1" applyProtection="1">
      <protection locked="0" hidden="1"/>
    </xf>
    <xf numFmtId="164" fontId="4" fillId="3" borderId="6" xfId="1" applyNumberFormat="1" applyFont="1" applyFill="1" applyBorder="1" applyAlignment="1" applyProtection="1">
      <alignment horizontal="center"/>
      <protection locked="0" hidden="1"/>
    </xf>
    <xf numFmtId="165" fontId="4" fillId="3" borderId="5" xfId="1" applyNumberFormat="1" applyFont="1" applyFill="1" applyBorder="1" applyAlignment="1" applyProtection="1">
      <alignment horizontal="center"/>
      <protection locked="0" hidden="1"/>
    </xf>
    <xf numFmtId="0" fontId="4" fillId="3" borderId="5" xfId="1" applyFont="1" applyFill="1" applyBorder="1" applyProtection="1">
      <protection locked="0" hidden="1"/>
    </xf>
    <xf numFmtId="164" fontId="4" fillId="3" borderId="5" xfId="1" applyNumberFormat="1" applyFont="1" applyFill="1" applyBorder="1" applyAlignment="1" applyProtection="1">
      <alignment horizontal="center"/>
      <protection locked="0" hidden="1"/>
    </xf>
    <xf numFmtId="0" fontId="4" fillId="3" borderId="1" xfId="1" applyFont="1" applyFill="1" applyBorder="1" applyProtection="1">
      <protection locked="0" hidden="1"/>
    </xf>
    <xf numFmtId="164" fontId="4" fillId="3" borderId="1" xfId="1" applyNumberFormat="1" applyFont="1" applyFill="1" applyBorder="1" applyAlignment="1" applyProtection="1">
      <alignment horizontal="center"/>
      <protection locked="0" hidden="1"/>
    </xf>
    <xf numFmtId="165" fontId="4" fillId="3" borderId="4" xfId="1" applyNumberFormat="1" applyFont="1" applyFill="1" applyBorder="1" applyAlignment="1" applyProtection="1">
      <alignment horizontal="center"/>
      <protection locked="0" hidden="1"/>
    </xf>
    <xf numFmtId="0" fontId="4" fillId="3" borderId="0" xfId="1" applyFont="1" applyFill="1" applyAlignment="1" applyProtection="1">
      <alignment horizontal="left"/>
      <protection locked="0" hidden="1"/>
    </xf>
    <xf numFmtId="0" fontId="4" fillId="9" borderId="0" xfId="1" applyFont="1" applyFill="1" applyAlignment="1" applyProtection="1">
      <alignment horizontal="center" vertical="center"/>
      <protection locked="0" hidden="1"/>
    </xf>
    <xf numFmtId="0" fontId="4" fillId="9" borderId="0" xfId="1" applyFont="1" applyFill="1" applyAlignment="1" applyProtection="1">
      <alignment horizontal="left" vertical="center"/>
      <protection locked="0" hidden="1"/>
    </xf>
    <xf numFmtId="0" fontId="4" fillId="3" borderId="5" xfId="1" applyFont="1" applyFill="1" applyBorder="1" applyAlignment="1" applyProtection="1">
      <alignment horizontal="left"/>
      <protection locked="0" hidden="1"/>
    </xf>
    <xf numFmtId="0" fontId="4" fillId="3" borderId="5" xfId="1" applyFont="1" applyFill="1" applyBorder="1" applyAlignment="1" applyProtection="1">
      <alignment horizontal="center"/>
      <protection locked="0" hidden="1"/>
    </xf>
    <xf numFmtId="0" fontId="82" fillId="10" borderId="0" xfId="0" applyFont="1" applyFill="1" applyProtection="1">
      <protection hidden="1"/>
    </xf>
    <xf numFmtId="0" fontId="0" fillId="0" borderId="130" xfId="0" applyBorder="1" applyAlignment="1">
      <alignment horizontal="center" vertical="center"/>
    </xf>
    <xf numFmtId="1" fontId="0" fillId="0" borderId="130" xfId="0" applyNumberFormat="1" applyBorder="1" applyAlignment="1" applyProtection="1">
      <alignment horizontal="center"/>
      <protection locked="0" hidden="1"/>
    </xf>
    <xf numFmtId="1" fontId="0" fillId="0" borderId="98" xfId="0" applyNumberFormat="1" applyBorder="1" applyAlignment="1" applyProtection="1">
      <alignment horizontal="center"/>
      <protection locked="0" hidden="1"/>
    </xf>
    <xf numFmtId="0" fontId="0" fillId="12" borderId="130" xfId="0" applyFill="1" applyBorder="1" applyAlignment="1" applyProtection="1">
      <alignment horizontal="center" vertical="center"/>
      <protection locked="0" hidden="1"/>
    </xf>
    <xf numFmtId="0" fontId="78" fillId="10" borderId="0" xfId="4" applyFill="1" applyAlignment="1">
      <alignment vertical="center"/>
    </xf>
    <xf numFmtId="0" fontId="8" fillId="8" borderId="5" xfId="0" applyFont="1" applyFill="1" applyBorder="1" applyAlignment="1" applyProtection="1">
      <alignment horizontal="center" vertical="center"/>
      <protection hidden="1"/>
    </xf>
    <xf numFmtId="0" fontId="8" fillId="8" borderId="9" xfId="0" applyFont="1" applyFill="1" applyBorder="1" applyAlignment="1" applyProtection="1">
      <alignment horizontal="center" vertical="center"/>
      <protection hidden="1"/>
    </xf>
    <xf numFmtId="0" fontId="8" fillId="8" borderId="40" xfId="0" applyFont="1" applyFill="1" applyBorder="1" applyAlignment="1" applyProtection="1">
      <alignment horizontal="center" vertical="center"/>
      <protection hidden="1"/>
    </xf>
    <xf numFmtId="0" fontId="8" fillId="8" borderId="8" xfId="0" applyFont="1" applyFill="1" applyBorder="1" applyAlignment="1" applyProtection="1">
      <alignment horizontal="center" vertical="center"/>
      <protection hidden="1"/>
    </xf>
    <xf numFmtId="0" fontId="8" fillId="8" borderId="4" xfId="0" applyFont="1" applyFill="1" applyBorder="1" applyAlignment="1" applyProtection="1">
      <alignment horizontal="center" vertical="center"/>
      <protection hidden="1"/>
    </xf>
    <xf numFmtId="0" fontId="8" fillId="8" borderId="37" xfId="0" applyFont="1" applyFill="1" applyBorder="1" applyAlignment="1" applyProtection="1">
      <alignment horizontal="center" vertical="center"/>
      <protection hidden="1"/>
    </xf>
    <xf numFmtId="0" fontId="8" fillId="8" borderId="1" xfId="0" applyFont="1" applyFill="1" applyBorder="1" applyAlignment="1" applyProtection="1">
      <alignment horizontal="center" vertical="center"/>
      <protection hidden="1"/>
    </xf>
    <xf numFmtId="0" fontId="8" fillId="8" borderId="39" xfId="0" applyFont="1" applyFill="1" applyBorder="1" applyAlignment="1" applyProtection="1">
      <alignment horizontal="center" vertical="center"/>
      <protection hidden="1"/>
    </xf>
    <xf numFmtId="0" fontId="8" fillId="7" borderId="1" xfId="0" applyFont="1" applyFill="1" applyBorder="1" applyAlignment="1" applyProtection="1">
      <alignment horizontal="center" vertical="center"/>
      <protection hidden="1"/>
    </xf>
    <xf numFmtId="0" fontId="15" fillId="0" borderId="46" xfId="0" applyFont="1" applyBorder="1" applyAlignment="1" applyProtection="1">
      <alignment horizontal="center" vertical="center"/>
      <protection hidden="1"/>
    </xf>
    <xf numFmtId="0" fontId="80" fillId="10" borderId="0" xfId="0" applyFont="1" applyFill="1" applyAlignment="1">
      <alignment horizontal="center"/>
    </xf>
    <xf numFmtId="0" fontId="78" fillId="10" borderId="0" xfId="4" applyFill="1" applyAlignment="1">
      <alignment horizontal="center"/>
    </xf>
    <xf numFmtId="0" fontId="0" fillId="10" borderId="0" xfId="0" applyFill="1" applyAlignment="1">
      <alignment horizontal="center"/>
    </xf>
    <xf numFmtId="0" fontId="30" fillId="0" borderId="46" xfId="0" applyFont="1" applyBorder="1" applyAlignment="1" applyProtection="1">
      <alignment horizontal="center" vertical="center" wrapText="1"/>
      <protection locked="0" hidden="1"/>
    </xf>
    <xf numFmtId="0" fontId="30" fillId="0" borderId="49" xfId="0" applyFont="1" applyBorder="1" applyAlignment="1" applyProtection="1">
      <alignment horizontal="center" vertical="center" wrapText="1"/>
      <protection locked="0" hidden="1"/>
    </xf>
    <xf numFmtId="0" fontId="83" fillId="0" borderId="45" xfId="0" applyFont="1" applyBorder="1" applyAlignment="1" applyProtection="1">
      <alignment horizontal="center" vertical="center"/>
      <protection hidden="1"/>
    </xf>
    <xf numFmtId="0" fontId="30" fillId="0" borderId="46" xfId="0" applyFont="1" applyBorder="1" applyAlignment="1" applyProtection="1">
      <alignment horizontal="center" vertical="center"/>
      <protection hidden="1"/>
    </xf>
    <xf numFmtId="0" fontId="30" fillId="0" borderId="47" xfId="0" applyFont="1" applyBorder="1" applyAlignment="1" applyProtection="1">
      <alignment horizontal="center" vertical="center"/>
      <protection hidden="1"/>
    </xf>
    <xf numFmtId="0" fontId="30" fillId="0" borderId="48" xfId="0" applyFont="1" applyBorder="1" applyAlignment="1" applyProtection="1">
      <alignment horizontal="center" vertical="center"/>
      <protection hidden="1"/>
    </xf>
    <xf numFmtId="0" fontId="89" fillId="0" borderId="47" xfId="0" applyFont="1" applyBorder="1" applyAlignment="1" applyProtection="1">
      <alignment horizontal="center" vertical="center"/>
      <protection hidden="1"/>
    </xf>
    <xf numFmtId="0" fontId="89" fillId="0" borderId="48" xfId="0" applyFont="1" applyBorder="1" applyAlignment="1" applyProtection="1">
      <alignment horizontal="center" vertical="center"/>
      <protection hidden="1"/>
    </xf>
    <xf numFmtId="0" fontId="0" fillId="0" borderId="0" xfId="0" applyAlignment="1" applyProtection="1">
      <alignment horizontal="center" vertical="center"/>
      <protection hidden="1"/>
    </xf>
    <xf numFmtId="49" fontId="0" fillId="0" borderId="0" xfId="0" applyNumberFormat="1" applyAlignment="1" applyProtection="1">
      <alignment horizontal="center" vertical="center"/>
      <protection hidden="1"/>
    </xf>
    <xf numFmtId="0" fontId="79" fillId="0" borderId="0" xfId="0" applyFont="1" applyAlignment="1" applyProtection="1">
      <alignment horizontal="center" vertical="center"/>
      <protection hidden="1"/>
    </xf>
    <xf numFmtId="0" fontId="0" fillId="0" borderId="12" xfId="0" applyBorder="1" applyAlignment="1" applyProtection="1">
      <alignment horizontal="center"/>
      <protection hidden="1"/>
    </xf>
    <xf numFmtId="0" fontId="18" fillId="7" borderId="3" xfId="0" applyFont="1" applyFill="1" applyBorder="1" applyAlignment="1" applyProtection="1">
      <alignment horizontal="center" vertical="center" wrapText="1"/>
      <protection hidden="1"/>
    </xf>
    <xf numFmtId="0" fontId="18" fillId="7" borderId="37" xfId="0" applyFont="1" applyFill="1" applyBorder="1" applyAlignment="1" applyProtection="1">
      <alignment horizontal="center" vertical="center" wrapText="1"/>
      <protection hidden="1"/>
    </xf>
    <xf numFmtId="0" fontId="30" fillId="0" borderId="45" xfId="0" applyFont="1" applyBorder="1" applyAlignment="1" applyProtection="1">
      <alignment horizontal="center" vertical="center"/>
      <protection hidden="1"/>
    </xf>
    <xf numFmtId="0" fontId="7" fillId="7" borderId="71" xfId="0" applyFont="1" applyFill="1" applyBorder="1" applyAlignment="1" applyProtection="1">
      <alignment horizontal="center" vertical="center" wrapText="1"/>
      <protection hidden="1"/>
    </xf>
    <xf numFmtId="0" fontId="7" fillId="7" borderId="72" xfId="0" applyFont="1" applyFill="1" applyBorder="1" applyAlignment="1" applyProtection="1">
      <alignment horizontal="center" vertical="center" wrapText="1"/>
      <protection hidden="1"/>
    </xf>
    <xf numFmtId="0" fontId="9" fillId="7" borderId="79" xfId="0" applyFont="1" applyFill="1" applyBorder="1" applyAlignment="1" applyProtection="1">
      <alignment horizontal="center" vertical="center"/>
      <protection locked="0" hidden="1"/>
    </xf>
    <xf numFmtId="0" fontId="9" fillId="7" borderId="80" xfId="0" applyFont="1" applyFill="1" applyBorder="1" applyAlignment="1" applyProtection="1">
      <alignment horizontal="center" vertical="center"/>
      <protection locked="0" hidden="1"/>
    </xf>
    <xf numFmtId="0" fontId="8" fillId="7" borderId="62" xfId="0" applyFont="1" applyFill="1" applyBorder="1" applyAlignment="1" applyProtection="1">
      <alignment horizontal="center" vertical="center"/>
      <protection hidden="1"/>
    </xf>
    <xf numFmtId="0" fontId="8" fillId="7" borderId="63" xfId="0" applyFont="1" applyFill="1" applyBorder="1" applyAlignment="1" applyProtection="1">
      <alignment horizontal="center" vertical="center"/>
      <protection hidden="1"/>
    </xf>
    <xf numFmtId="0" fontId="11" fillId="7" borderId="51" xfId="0" applyFont="1" applyFill="1" applyBorder="1" applyAlignment="1" applyProtection="1">
      <alignment horizontal="center" vertical="center"/>
      <protection hidden="1"/>
    </xf>
    <xf numFmtId="0" fontId="11" fillId="7" borderId="52" xfId="0" applyFont="1" applyFill="1" applyBorder="1" applyAlignment="1" applyProtection="1">
      <alignment horizontal="center" vertical="center"/>
      <protection hidden="1"/>
    </xf>
    <xf numFmtId="0" fontId="7" fillId="7" borderId="73" xfId="0" applyFont="1" applyFill="1" applyBorder="1" applyAlignment="1" applyProtection="1">
      <alignment horizontal="center" vertical="center" wrapText="1"/>
      <protection hidden="1"/>
    </xf>
    <xf numFmtId="0" fontId="18" fillId="7" borderId="39" xfId="0" applyFont="1" applyFill="1" applyBorder="1" applyAlignment="1" applyProtection="1">
      <alignment horizontal="center" vertical="center" wrapText="1"/>
      <protection hidden="1"/>
    </xf>
    <xf numFmtId="0" fontId="9" fillId="7" borderId="81" xfId="0" applyFont="1" applyFill="1" applyBorder="1" applyAlignment="1" applyProtection="1">
      <alignment horizontal="center" vertical="center"/>
      <protection locked="0" hidden="1"/>
    </xf>
    <xf numFmtId="0" fontId="8" fillId="7" borderId="3" xfId="0" applyFont="1" applyFill="1" applyBorder="1" applyAlignment="1" applyProtection="1">
      <alignment horizontal="center" vertical="center"/>
      <protection hidden="1"/>
    </xf>
    <xf numFmtId="0" fontId="8" fillId="7" borderId="39" xfId="0" applyFont="1" applyFill="1" applyBorder="1" applyAlignment="1" applyProtection="1">
      <alignment horizontal="center" vertical="center"/>
      <protection hidden="1"/>
    </xf>
    <xf numFmtId="0" fontId="22" fillId="9" borderId="101" xfId="0" applyFont="1" applyFill="1" applyBorder="1" applyAlignment="1" applyProtection="1">
      <alignment horizontal="center" vertical="center"/>
      <protection locked="0" hidden="1"/>
    </xf>
    <xf numFmtId="0" fontId="22" fillId="9" borderId="83" xfId="0" applyFont="1" applyFill="1" applyBorder="1" applyAlignment="1" applyProtection="1">
      <alignment horizontal="center" vertical="center"/>
      <protection locked="0" hidden="1"/>
    </xf>
    <xf numFmtId="0" fontId="15" fillId="0" borderId="46" xfId="0" applyFont="1" applyBorder="1" applyAlignment="1" applyProtection="1">
      <alignment horizontal="center" vertical="center"/>
      <protection hidden="1"/>
    </xf>
    <xf numFmtId="0" fontId="64" fillId="0" borderId="46" xfId="0" applyFont="1" applyBorder="1" applyAlignment="1" applyProtection="1">
      <alignment horizontal="center" vertical="center"/>
      <protection hidden="1"/>
    </xf>
    <xf numFmtId="0" fontId="0" fillId="0" borderId="0" xfId="0" applyAlignment="1">
      <alignment horizontal="center" vertical="center"/>
    </xf>
    <xf numFmtId="0" fontId="7" fillId="0" borderId="0" xfId="0" applyFont="1" applyAlignment="1">
      <alignment horizontal="center" vertical="center"/>
    </xf>
    <xf numFmtId="166" fontId="7" fillId="0" borderId="0" xfId="0" applyNumberFormat="1" applyFont="1" applyAlignment="1">
      <alignment horizontal="center" vertical="center"/>
    </xf>
    <xf numFmtId="0" fontId="7" fillId="0" borderId="0" xfId="0" applyFont="1" applyAlignment="1" applyProtection="1">
      <alignment horizontal="center" vertical="center"/>
      <protection hidden="1"/>
    </xf>
    <xf numFmtId="166" fontId="7" fillId="0" borderId="0" xfId="0" applyNumberFormat="1" applyFont="1" applyAlignment="1" applyProtection="1">
      <alignment horizontal="center" vertical="center"/>
      <protection hidden="1"/>
    </xf>
    <xf numFmtId="0" fontId="0" fillId="0" borderId="90" xfId="0" applyBorder="1" applyAlignment="1" applyProtection="1">
      <alignment horizontal="center" vertical="center"/>
      <protection hidden="1"/>
    </xf>
    <xf numFmtId="0" fontId="7" fillId="0" borderId="90" xfId="0" applyFont="1" applyBorder="1" applyAlignment="1" applyProtection="1">
      <alignment horizontal="center" vertical="center"/>
      <protection hidden="1"/>
    </xf>
    <xf numFmtId="166" fontId="7" fillId="0" borderId="90" xfId="0" applyNumberFormat="1" applyFont="1" applyBorder="1" applyAlignment="1" applyProtection="1">
      <alignment horizontal="center" vertical="center"/>
      <protection hidden="1"/>
    </xf>
    <xf numFmtId="0" fontId="0" fillId="0" borderId="98" xfId="0" applyBorder="1" applyAlignment="1" applyProtection="1">
      <alignment horizontal="center" vertical="center"/>
      <protection hidden="1"/>
    </xf>
    <xf numFmtId="0" fontId="0" fillId="0" borderId="57" xfId="0" applyBorder="1" applyAlignment="1" applyProtection="1">
      <alignment horizontal="center" vertical="center"/>
      <protection hidden="1"/>
    </xf>
    <xf numFmtId="0" fontId="0" fillId="0" borderId="99" xfId="0" applyBorder="1" applyAlignment="1" applyProtection="1">
      <alignment horizontal="center" vertical="center"/>
      <protection hidden="1"/>
    </xf>
    <xf numFmtId="0" fontId="0" fillId="0" borderId="104" xfId="0" applyBorder="1" applyAlignment="1" applyProtection="1">
      <alignment horizontal="center" vertical="center"/>
      <protection hidden="1"/>
    </xf>
    <xf numFmtId="0" fontId="7" fillId="0" borderId="100" xfId="0" applyFont="1" applyBorder="1" applyAlignment="1" applyProtection="1">
      <alignment horizontal="center" vertical="center"/>
      <protection hidden="1"/>
    </xf>
    <xf numFmtId="0" fontId="7" fillId="0" borderId="101" xfId="0" applyFont="1" applyBorder="1" applyAlignment="1" applyProtection="1">
      <alignment horizontal="center" vertical="center"/>
      <protection hidden="1"/>
    </xf>
    <xf numFmtId="166" fontId="7" fillId="0" borderId="100" xfId="0" applyNumberFormat="1" applyFont="1" applyBorder="1" applyAlignment="1" applyProtection="1">
      <alignment horizontal="center" vertical="center"/>
      <protection hidden="1"/>
    </xf>
    <xf numFmtId="166" fontId="7" fillId="0" borderId="101" xfId="0" applyNumberFormat="1" applyFont="1" applyBorder="1" applyAlignment="1" applyProtection="1">
      <alignment horizontal="center" vertical="center"/>
      <protection hidden="1"/>
    </xf>
    <xf numFmtId="0" fontId="0" fillId="0" borderId="97" xfId="0" applyBorder="1" applyAlignment="1" applyProtection="1">
      <alignment horizontal="center" vertical="center"/>
      <protection hidden="1"/>
    </xf>
    <xf numFmtId="0" fontId="0" fillId="0" borderId="103" xfId="0" applyBorder="1" applyAlignment="1" applyProtection="1">
      <alignment horizontal="center" vertical="center"/>
      <protection hidden="1"/>
    </xf>
    <xf numFmtId="0" fontId="0" fillId="0" borderId="105" xfId="0" applyBorder="1" applyAlignment="1" applyProtection="1">
      <alignment horizontal="center" vertical="center"/>
      <protection hidden="1"/>
    </xf>
    <xf numFmtId="0" fontId="0" fillId="0" borderId="106" xfId="0" applyBorder="1" applyAlignment="1" applyProtection="1">
      <alignment horizontal="center" vertical="center"/>
      <protection hidden="1"/>
    </xf>
    <xf numFmtId="0" fontId="0" fillId="0" borderId="107" xfId="0" applyBorder="1" applyAlignment="1" applyProtection="1">
      <alignment horizontal="center" vertical="center"/>
      <protection hidden="1"/>
    </xf>
    <xf numFmtId="0" fontId="0" fillId="0" borderId="100" xfId="0" applyBorder="1" applyAlignment="1" applyProtection="1">
      <alignment horizontal="center" vertical="center"/>
      <protection hidden="1"/>
    </xf>
    <xf numFmtId="0" fontId="0" fillId="0" borderId="101" xfId="0" applyBorder="1" applyAlignment="1" applyProtection="1">
      <alignment horizontal="center" vertical="center"/>
      <protection hidden="1"/>
    </xf>
    <xf numFmtId="0" fontId="0" fillId="0" borderId="83" xfId="0" applyBorder="1" applyAlignment="1" applyProtection="1">
      <alignment horizontal="center" vertical="center"/>
      <protection hidden="1"/>
    </xf>
    <xf numFmtId="0" fontId="0" fillId="0" borderId="102" xfId="0" applyBorder="1" applyAlignment="1" applyProtection="1">
      <alignment horizontal="center" vertical="center"/>
      <protection hidden="1"/>
    </xf>
    <xf numFmtId="0" fontId="76" fillId="0" borderId="90" xfId="0" applyFont="1" applyBorder="1" applyAlignment="1" applyProtection="1">
      <alignment horizontal="center" vertical="center" textRotation="90"/>
      <protection hidden="1"/>
    </xf>
    <xf numFmtId="0" fontId="76" fillId="0" borderId="68" xfId="0" applyFont="1" applyBorder="1" applyAlignment="1" applyProtection="1">
      <alignment horizontal="center" vertical="center" textRotation="90"/>
      <protection hidden="1"/>
    </xf>
    <xf numFmtId="0" fontId="0" fillId="0" borderId="51" xfId="0" applyBorder="1" applyAlignment="1" applyProtection="1">
      <alignment horizontal="center" vertical="center"/>
      <protection hidden="1"/>
    </xf>
    <xf numFmtId="0" fontId="0" fillId="0" borderId="52" xfId="0" applyBorder="1" applyAlignment="1" applyProtection="1">
      <alignment horizontal="center" vertical="center"/>
      <protection hidden="1"/>
    </xf>
    <xf numFmtId="0" fontId="12" fillId="8" borderId="3" xfId="0" applyFont="1" applyFill="1" applyBorder="1" applyAlignment="1" applyProtection="1">
      <alignment horizontal="center" vertical="center" wrapText="1"/>
      <protection hidden="1"/>
    </xf>
    <xf numFmtId="0" fontId="12" fillId="8" borderId="1" xfId="0" applyFont="1" applyFill="1" applyBorder="1" applyAlignment="1" applyProtection="1">
      <alignment horizontal="center" vertical="center" wrapText="1"/>
      <protection hidden="1"/>
    </xf>
    <xf numFmtId="0" fontId="12" fillId="8" borderId="39" xfId="0" applyFont="1" applyFill="1" applyBorder="1" applyAlignment="1" applyProtection="1">
      <alignment horizontal="center" vertical="center" wrapText="1"/>
      <protection hidden="1"/>
    </xf>
    <xf numFmtId="0" fontId="12" fillId="8" borderId="37" xfId="0" applyFont="1" applyFill="1" applyBorder="1" applyAlignment="1" applyProtection="1">
      <alignment horizontal="center" vertical="center" wrapText="1"/>
      <protection hidden="1"/>
    </xf>
    <xf numFmtId="0" fontId="9" fillId="8" borderId="23" xfId="0" applyFont="1" applyFill="1" applyBorder="1" applyAlignment="1" applyProtection="1">
      <alignment horizontal="center" vertical="center"/>
      <protection locked="0" hidden="1"/>
    </xf>
    <xf numFmtId="0" fontId="9" fillId="8" borderId="40" xfId="0" applyFont="1" applyFill="1" applyBorder="1" applyAlignment="1" applyProtection="1">
      <alignment horizontal="center" vertical="center"/>
      <protection locked="0" hidden="1"/>
    </xf>
    <xf numFmtId="0" fontId="9" fillId="8" borderId="24" xfId="0" applyFont="1" applyFill="1" applyBorder="1" applyAlignment="1" applyProtection="1">
      <alignment horizontal="center" vertical="center"/>
      <protection locked="0" hidden="1"/>
    </xf>
    <xf numFmtId="0" fontId="9" fillId="8" borderId="53" xfId="0" applyFont="1" applyFill="1" applyBorder="1" applyAlignment="1" applyProtection="1">
      <alignment horizontal="center" vertical="center"/>
      <protection locked="0" hidden="1"/>
    </xf>
    <xf numFmtId="0" fontId="7" fillId="8" borderId="75" xfId="0" applyFont="1" applyFill="1" applyBorder="1" applyAlignment="1" applyProtection="1">
      <alignment horizontal="center" vertical="center" wrapText="1"/>
      <protection hidden="1"/>
    </xf>
    <xf numFmtId="0" fontId="7" fillId="8" borderId="78" xfId="0" applyFont="1" applyFill="1" applyBorder="1" applyAlignment="1" applyProtection="1">
      <alignment horizontal="center" vertical="center" wrapText="1"/>
      <protection hidden="1"/>
    </xf>
    <xf numFmtId="0" fontId="7" fillId="8" borderId="76" xfId="0" applyFont="1" applyFill="1" applyBorder="1" applyAlignment="1" applyProtection="1">
      <alignment horizontal="center" vertical="center" wrapText="1"/>
      <protection hidden="1"/>
    </xf>
    <xf numFmtId="0" fontId="7" fillId="8" borderId="77" xfId="0" applyFont="1" applyFill="1" applyBorder="1" applyAlignment="1" applyProtection="1">
      <alignment horizontal="center" vertical="center" wrapText="1"/>
      <protection hidden="1"/>
    </xf>
    <xf numFmtId="0" fontId="1" fillId="8" borderId="33" xfId="0" applyFont="1" applyFill="1" applyBorder="1" applyAlignment="1" applyProtection="1">
      <alignment horizontal="center" vertical="center"/>
      <protection hidden="1"/>
    </xf>
    <xf numFmtId="0" fontId="1" fillId="8" borderId="34" xfId="0" applyFont="1" applyFill="1" applyBorder="1" applyAlignment="1" applyProtection="1">
      <alignment horizontal="center" vertical="center"/>
      <protection hidden="1"/>
    </xf>
    <xf numFmtId="0" fontId="1" fillId="8" borderId="35" xfId="0" applyFont="1" applyFill="1" applyBorder="1" applyAlignment="1" applyProtection="1">
      <alignment horizontal="center" vertical="center"/>
      <protection hidden="1"/>
    </xf>
    <xf numFmtId="0" fontId="79" fillId="0" borderId="110" xfId="0" applyFont="1" applyBorder="1" applyAlignment="1" applyProtection="1">
      <alignment horizontal="center" vertical="center"/>
      <protection hidden="1"/>
    </xf>
    <xf numFmtId="0" fontId="79" fillId="0" borderId="111" xfId="0" applyFont="1" applyBorder="1" applyAlignment="1" applyProtection="1">
      <alignment horizontal="center" vertical="center"/>
      <protection hidden="1"/>
    </xf>
    <xf numFmtId="0" fontId="79" fillId="0" borderId="112" xfId="0" applyFont="1" applyBorder="1" applyAlignment="1" applyProtection="1">
      <alignment horizontal="center" vertical="center"/>
      <protection hidden="1"/>
    </xf>
    <xf numFmtId="0" fontId="8" fillId="4" borderId="41" xfId="0" applyFont="1" applyFill="1" applyBorder="1" applyAlignment="1" applyProtection="1">
      <alignment horizontal="center" vertical="center" wrapText="1"/>
      <protection hidden="1"/>
    </xf>
    <xf numFmtId="0" fontId="8" fillId="4" borderId="27" xfId="0" applyFont="1" applyFill="1" applyBorder="1" applyAlignment="1" applyProtection="1">
      <alignment horizontal="center" vertical="center" wrapText="1"/>
      <protection hidden="1"/>
    </xf>
    <xf numFmtId="49" fontId="83" fillId="0" borderId="47" xfId="0" applyNumberFormat="1" applyFont="1" applyBorder="1" applyAlignment="1" applyProtection="1">
      <alignment horizontal="center" vertical="center" wrapText="1"/>
      <protection locked="0" hidden="1"/>
    </xf>
    <xf numFmtId="49" fontId="83" fillId="0" borderId="46" xfId="0" applyNumberFormat="1" applyFont="1" applyBorder="1" applyAlignment="1" applyProtection="1">
      <alignment horizontal="center" vertical="center" wrapText="1"/>
      <protection locked="0" hidden="1"/>
    </xf>
    <xf numFmtId="49" fontId="83" fillId="0" borderId="49" xfId="0" applyNumberFormat="1" applyFont="1" applyBorder="1" applyAlignment="1" applyProtection="1">
      <alignment horizontal="center" vertical="center" wrapText="1"/>
      <protection locked="0" hidden="1"/>
    </xf>
    <xf numFmtId="0" fontId="83" fillId="0" borderId="47" xfId="0" applyFont="1" applyBorder="1" applyAlignment="1" applyProtection="1">
      <alignment horizontal="center" vertical="center"/>
      <protection hidden="1"/>
    </xf>
    <xf numFmtId="0" fontId="83" fillId="0" borderId="48" xfId="0" applyFont="1" applyBorder="1" applyAlignment="1" applyProtection="1">
      <alignment horizontal="center" vertical="center"/>
      <protection hidden="1"/>
    </xf>
    <xf numFmtId="0" fontId="87" fillId="0" borderId="45" xfId="0" applyFont="1" applyBorder="1" applyAlignment="1" applyProtection="1">
      <alignment horizontal="center" vertical="center" wrapText="1"/>
      <protection hidden="1"/>
    </xf>
    <xf numFmtId="0" fontId="30" fillId="0" borderId="46" xfId="0" applyFont="1" applyBorder="1" applyAlignment="1" applyProtection="1">
      <alignment horizontal="center" vertical="center" wrapText="1"/>
      <protection hidden="1"/>
    </xf>
    <xf numFmtId="0" fontId="30" fillId="0" borderId="45" xfId="0" applyFont="1" applyBorder="1" applyAlignment="1" applyProtection="1">
      <alignment horizontal="center" vertical="center" wrapText="1"/>
      <protection hidden="1"/>
    </xf>
    <xf numFmtId="0" fontId="89" fillId="0" borderId="47" xfId="0" applyFont="1" applyBorder="1" applyAlignment="1" applyProtection="1">
      <alignment horizontal="center" vertical="center"/>
      <protection locked="0" hidden="1"/>
    </xf>
    <xf numFmtId="0" fontId="89" fillId="0" borderId="48" xfId="0" applyFont="1" applyBorder="1" applyAlignment="1" applyProtection="1">
      <alignment horizontal="center" vertical="center"/>
      <protection locked="0" hidden="1"/>
    </xf>
    <xf numFmtId="0" fontId="83" fillId="0" borderId="47" xfId="0" applyFont="1" applyBorder="1" applyAlignment="1" applyProtection="1">
      <alignment horizontal="center" vertical="center" wrapText="1"/>
      <protection locked="0" hidden="1"/>
    </xf>
    <xf numFmtId="0" fontId="83" fillId="0" borderId="46" xfId="0" applyFont="1" applyBorder="1" applyAlignment="1" applyProtection="1">
      <alignment horizontal="center" vertical="center" wrapText="1"/>
      <protection locked="0" hidden="1"/>
    </xf>
    <xf numFmtId="0" fontId="83" fillId="0" borderId="49" xfId="0" applyFont="1" applyBorder="1" applyAlignment="1" applyProtection="1">
      <alignment horizontal="center" vertical="center" wrapText="1"/>
      <protection locked="0" hidden="1"/>
    </xf>
    <xf numFmtId="0" fontId="0" fillId="0" borderId="0" xfId="0" applyAlignment="1">
      <alignment horizontal="center"/>
    </xf>
    <xf numFmtId="0" fontId="66" fillId="7" borderId="51" xfId="0" applyFont="1" applyFill="1" applyBorder="1" applyAlignment="1" applyProtection="1">
      <alignment horizontal="center" vertical="center"/>
      <protection hidden="1"/>
    </xf>
    <xf numFmtId="0" fontId="66" fillId="7" borderId="52" xfId="0" applyFont="1" applyFill="1" applyBorder="1" applyAlignment="1" applyProtection="1">
      <alignment horizontal="center" vertical="center"/>
      <protection hidden="1"/>
    </xf>
    <xf numFmtId="0" fontId="79" fillId="0" borderId="0" xfId="0" applyFont="1" applyAlignment="1">
      <alignment horizontal="center" vertical="center"/>
    </xf>
    <xf numFmtId="0" fontId="83" fillId="0" borderId="46" xfId="0" applyFont="1" applyBorder="1" applyAlignment="1" applyProtection="1">
      <alignment horizontal="center" vertical="center" wrapText="1"/>
      <protection hidden="1"/>
    </xf>
    <xf numFmtId="0" fontId="83" fillId="0" borderId="46" xfId="0" applyFont="1" applyBorder="1" applyAlignment="1" applyProtection="1">
      <alignment horizontal="center" vertical="center"/>
      <protection hidden="1"/>
    </xf>
    <xf numFmtId="0" fontId="94" fillId="0" borderId="47" xfId="0" applyFont="1" applyBorder="1" applyAlignment="1" applyProtection="1">
      <alignment horizontal="center" vertical="center"/>
      <protection locked="0" hidden="1"/>
    </xf>
    <xf numFmtId="0" fontId="94" fillId="0" borderId="48" xfId="0" applyFont="1" applyBorder="1" applyAlignment="1" applyProtection="1">
      <alignment horizontal="center" vertical="center"/>
      <protection locked="0" hidden="1"/>
    </xf>
    <xf numFmtId="0" fontId="85" fillId="0" borderId="89" xfId="0" applyFont="1" applyBorder="1" applyAlignment="1" applyProtection="1">
      <alignment horizontal="center" vertical="center" wrapText="1"/>
      <protection locked="0" hidden="1"/>
    </xf>
    <xf numFmtId="0" fontId="85" fillId="0" borderId="90" xfId="0" applyFont="1" applyBorder="1" applyAlignment="1" applyProtection="1">
      <alignment horizontal="center" vertical="center" wrapText="1"/>
      <protection locked="0" hidden="1"/>
    </xf>
    <xf numFmtId="0" fontId="85" fillId="0" borderId="91" xfId="0" applyFont="1" applyBorder="1" applyAlignment="1" applyProtection="1">
      <alignment horizontal="center" vertical="center" wrapText="1"/>
      <protection locked="0" hidden="1"/>
    </xf>
    <xf numFmtId="0" fontId="7" fillId="7" borderId="33" xfId="0" applyFont="1" applyFill="1" applyBorder="1" applyAlignment="1" applyProtection="1">
      <alignment horizontal="center" vertical="center" wrapText="1"/>
      <protection hidden="1"/>
    </xf>
    <xf numFmtId="0" fontId="7" fillId="7" borderId="35" xfId="0" applyFont="1" applyFill="1" applyBorder="1" applyAlignment="1" applyProtection="1">
      <alignment horizontal="center" vertical="center" wrapText="1"/>
      <protection hidden="1"/>
    </xf>
    <xf numFmtId="0" fontId="9" fillId="7" borderId="3" xfId="0" applyFont="1" applyFill="1" applyBorder="1" applyAlignment="1" applyProtection="1">
      <alignment horizontal="center" vertical="center"/>
      <protection locked="0" hidden="1"/>
    </xf>
    <xf numFmtId="0" fontId="9" fillId="7" borderId="37" xfId="0" applyFont="1" applyFill="1" applyBorder="1" applyAlignment="1" applyProtection="1">
      <alignment horizontal="center" vertical="center"/>
      <protection locked="0" hidden="1"/>
    </xf>
    <xf numFmtId="0" fontId="8" fillId="7" borderId="66" xfId="0" applyFont="1" applyFill="1" applyBorder="1" applyAlignment="1" applyProtection="1">
      <alignment horizontal="center" vertical="center"/>
      <protection hidden="1"/>
    </xf>
    <xf numFmtId="0" fontId="0" fillId="0" borderId="12" xfId="0" applyBorder="1" applyAlignment="1">
      <alignment horizontal="center" vertical="center"/>
    </xf>
    <xf numFmtId="49" fontId="0" fillId="0" borderId="0" xfId="0" applyNumberFormat="1" applyAlignment="1">
      <alignment horizontal="center" vertical="center"/>
    </xf>
    <xf numFmtId="0" fontId="91" fillId="0" borderId="116" xfId="0" applyFont="1" applyBorder="1" applyAlignment="1">
      <alignment horizontal="center" vertical="center"/>
    </xf>
    <xf numFmtId="0" fontId="91" fillId="0" borderId="104" xfId="0" applyFont="1" applyBorder="1" applyAlignment="1">
      <alignment horizontal="center" vertical="center"/>
    </xf>
    <xf numFmtId="0" fontId="91" fillId="0" borderId="107" xfId="0" applyFont="1" applyBorder="1" applyAlignment="1">
      <alignment horizontal="center" vertical="center"/>
    </xf>
    <xf numFmtId="0" fontId="91" fillId="0" borderId="114" xfId="0" applyFont="1" applyBorder="1" applyAlignment="1">
      <alignment horizontal="center" vertical="center"/>
    </xf>
    <xf numFmtId="0" fontId="91" fillId="0" borderId="103" xfId="0" applyFont="1" applyBorder="1" applyAlignment="1">
      <alignment horizontal="center" vertical="center"/>
    </xf>
    <xf numFmtId="0" fontId="91" fillId="0" borderId="105" xfId="0" applyFont="1" applyBorder="1" applyAlignment="1">
      <alignment horizontal="center" vertical="center"/>
    </xf>
    <xf numFmtId="0" fontId="91" fillId="0" borderId="115" xfId="0" applyFont="1" applyBorder="1" applyAlignment="1">
      <alignment horizontal="center" vertical="center"/>
    </xf>
    <xf numFmtId="0" fontId="91" fillId="0" borderId="57" xfId="0" applyFont="1" applyBorder="1" applyAlignment="1">
      <alignment horizontal="center" vertical="center"/>
    </xf>
    <xf numFmtId="0" fontId="91" fillId="0" borderId="106" xfId="0" applyFont="1" applyBorder="1" applyAlignment="1">
      <alignment horizontal="center" vertical="center"/>
    </xf>
    <xf numFmtId="166" fontId="93" fillId="0" borderId="51" xfId="0" applyNumberFormat="1" applyFont="1" applyBorder="1" applyAlignment="1">
      <alignment horizontal="center" vertical="center"/>
    </xf>
    <xf numFmtId="166" fontId="93" fillId="0" borderId="101" xfId="0" applyNumberFormat="1" applyFont="1" applyBorder="1" applyAlignment="1">
      <alignment horizontal="center" vertical="center"/>
    </xf>
    <xf numFmtId="0" fontId="93" fillId="0" borderId="51" xfId="0" applyFont="1" applyBorder="1" applyAlignment="1">
      <alignment horizontal="center" vertical="center"/>
    </xf>
    <xf numFmtId="0" fontId="93" fillId="0" borderId="101" xfId="0" applyFont="1" applyBorder="1" applyAlignment="1">
      <alignment horizontal="center" vertical="center"/>
    </xf>
    <xf numFmtId="0" fontId="93" fillId="0" borderId="83" xfId="0" applyFont="1" applyBorder="1" applyAlignment="1">
      <alignment horizontal="center" vertical="center"/>
    </xf>
    <xf numFmtId="0" fontId="22" fillId="9" borderId="101" xfId="0" applyFont="1" applyFill="1" applyBorder="1" applyAlignment="1" applyProtection="1">
      <alignment horizontal="center" vertical="center"/>
      <protection locked="0"/>
    </xf>
    <xf numFmtId="0" fontId="0" fillId="0" borderId="51" xfId="0" applyBorder="1" applyAlignment="1">
      <alignment horizontal="center" vertical="center"/>
    </xf>
    <xf numFmtId="0" fontId="0" fillId="0" borderId="101" xfId="0" applyBorder="1" applyAlignment="1">
      <alignment horizontal="center" vertical="center"/>
    </xf>
    <xf numFmtId="0" fontId="0" fillId="0" borderId="83" xfId="0" applyBorder="1" applyAlignment="1">
      <alignment horizontal="center" vertical="center"/>
    </xf>
    <xf numFmtId="0" fontId="76" fillId="0" borderId="90" xfId="0" applyFont="1" applyBorder="1" applyAlignment="1">
      <alignment horizontal="center" vertical="center" textRotation="90"/>
    </xf>
    <xf numFmtId="0" fontId="76" fillId="0" borderId="0" xfId="0" applyFont="1" applyAlignment="1">
      <alignment horizontal="center" vertical="center" textRotation="90"/>
    </xf>
    <xf numFmtId="0" fontId="93" fillId="0" borderId="71" xfId="0" applyFont="1" applyBorder="1" applyAlignment="1">
      <alignment horizontal="center" vertical="center"/>
    </xf>
    <xf numFmtId="0" fontId="93" fillId="0" borderId="2" xfId="0" applyFont="1" applyBorder="1" applyAlignment="1">
      <alignment horizontal="center" vertical="center"/>
    </xf>
    <xf numFmtId="0" fontId="93" fillId="0" borderId="42" xfId="0" applyFont="1" applyBorder="1" applyAlignment="1">
      <alignment horizontal="center" vertical="center"/>
    </xf>
    <xf numFmtId="0" fontId="93" fillId="0" borderId="12" xfId="0" applyFont="1" applyBorder="1" applyAlignment="1">
      <alignment horizontal="center" vertical="center"/>
    </xf>
    <xf numFmtId="0" fontId="93" fillId="0" borderId="0" xfId="0" applyFont="1" applyAlignment="1">
      <alignment horizontal="center" vertical="center"/>
    </xf>
    <xf numFmtId="0" fontId="93" fillId="0" borderId="43" xfId="0" applyFont="1" applyBorder="1" applyAlignment="1">
      <alignment horizontal="center" vertical="center"/>
    </xf>
    <xf numFmtId="0" fontId="93" fillId="0" borderId="72" xfId="0" applyFont="1" applyBorder="1" applyAlignment="1">
      <alignment horizontal="center" vertical="center"/>
    </xf>
    <xf numFmtId="0" fontId="93" fillId="0" borderId="10" xfId="0" applyFont="1" applyBorder="1" applyAlignment="1">
      <alignment horizontal="center" vertical="center"/>
    </xf>
    <xf numFmtId="0" fontId="93" fillId="0" borderId="44" xfId="0" applyFont="1" applyBorder="1" applyAlignment="1">
      <alignment horizontal="center" vertical="center"/>
    </xf>
    <xf numFmtId="0" fontId="79" fillId="0" borderId="71" xfId="0" applyFont="1" applyBorder="1" applyAlignment="1">
      <alignment horizontal="center" vertical="center"/>
    </xf>
    <xf numFmtId="0" fontId="79" fillId="0" borderId="2" xfId="0" applyFont="1" applyBorder="1" applyAlignment="1">
      <alignment horizontal="center" vertical="center"/>
    </xf>
    <xf numFmtId="0" fontId="79" fillId="0" borderId="42" xfId="0" applyFont="1" applyBorder="1" applyAlignment="1">
      <alignment horizontal="center" vertical="center"/>
    </xf>
    <xf numFmtId="0" fontId="22" fillId="9" borderId="51" xfId="0" applyFont="1" applyFill="1" applyBorder="1" applyAlignment="1" applyProtection="1">
      <alignment horizontal="center" vertical="center"/>
      <protection locked="0"/>
    </xf>
    <xf numFmtId="0" fontId="22" fillId="9" borderId="52" xfId="0" applyFont="1" applyFill="1" applyBorder="1" applyAlignment="1" applyProtection="1">
      <alignment horizontal="center" vertical="center"/>
      <protection locked="0"/>
    </xf>
    <xf numFmtId="0" fontId="76" fillId="0" borderId="75" xfId="0" applyFont="1" applyBorder="1" applyAlignment="1">
      <alignment horizontal="center" vertical="center" textRotation="90"/>
    </xf>
    <xf numFmtId="0" fontId="76" fillId="0" borderId="2" xfId="0" applyFont="1" applyBorder="1" applyAlignment="1">
      <alignment horizontal="center" vertical="center" textRotation="90"/>
    </xf>
    <xf numFmtId="0" fontId="76" fillId="0" borderId="23" xfId="0" applyFont="1" applyBorder="1" applyAlignment="1">
      <alignment horizontal="center" vertical="center" textRotation="90"/>
    </xf>
    <xf numFmtId="0" fontId="76" fillId="0" borderId="82" xfId="0" applyFont="1" applyBorder="1" applyAlignment="1">
      <alignment horizontal="center" vertical="center"/>
    </xf>
    <xf numFmtId="0" fontId="76" fillId="0" borderId="7" xfId="0" applyFont="1" applyBorder="1" applyAlignment="1">
      <alignment horizontal="center" vertical="center"/>
    </xf>
    <xf numFmtId="0" fontId="76" fillId="0" borderId="65" xfId="0" applyFont="1" applyBorder="1" applyAlignment="1">
      <alignment horizontal="center" vertical="center"/>
    </xf>
    <xf numFmtId="0" fontId="30" fillId="0" borderId="89" xfId="0" applyFont="1" applyBorder="1" applyAlignment="1" applyProtection="1">
      <alignment horizontal="center" vertical="center" wrapText="1"/>
      <protection locked="0" hidden="1"/>
    </xf>
    <xf numFmtId="0" fontId="30" fillId="0" borderId="90" xfId="0" applyFont="1" applyBorder="1" applyAlignment="1" applyProtection="1">
      <alignment horizontal="center" vertical="center" wrapText="1"/>
      <protection locked="0" hidden="1"/>
    </xf>
    <xf numFmtId="0" fontId="30" fillId="0" borderId="91" xfId="0" applyFont="1" applyBorder="1" applyAlignment="1" applyProtection="1">
      <alignment horizontal="center" vertical="center" wrapText="1"/>
      <protection locked="0" hidden="1"/>
    </xf>
    <xf numFmtId="0" fontId="15" fillId="0" borderId="45" xfId="0" applyFont="1" applyBorder="1" applyAlignment="1" applyProtection="1">
      <alignment horizontal="center" vertical="center" wrapText="1"/>
      <protection hidden="1"/>
    </xf>
    <xf numFmtId="0" fontId="1" fillId="8" borderId="38" xfId="0" applyFont="1" applyFill="1" applyBorder="1" applyAlignment="1" applyProtection="1">
      <alignment horizontal="center" vertical="center"/>
      <protection hidden="1"/>
    </xf>
    <xf numFmtId="0" fontId="89" fillId="0" borderId="46" xfId="0" applyFont="1" applyBorder="1" applyAlignment="1" applyProtection="1">
      <alignment horizontal="center" vertical="center"/>
      <protection hidden="1"/>
    </xf>
    <xf numFmtId="0" fontId="27" fillId="0" borderId="46" xfId="0" applyFont="1" applyBorder="1" applyAlignment="1" applyProtection="1">
      <alignment horizontal="center" vertical="center"/>
      <protection hidden="1"/>
    </xf>
    <xf numFmtId="0" fontId="81" fillId="0" borderId="46" xfId="0" applyFont="1" applyBorder="1" applyAlignment="1" applyProtection="1">
      <alignment horizontal="center" vertical="center" wrapText="1"/>
      <protection hidden="1"/>
    </xf>
    <xf numFmtId="0" fontId="81" fillId="0" borderId="49" xfId="0" applyFont="1" applyBorder="1" applyAlignment="1" applyProtection="1">
      <alignment horizontal="center" vertical="center" wrapText="1"/>
      <protection hidden="1"/>
    </xf>
    <xf numFmtId="0" fontId="1" fillId="7" borderId="71" xfId="0" applyFont="1" applyFill="1" applyBorder="1" applyAlignment="1" applyProtection="1">
      <alignment horizontal="center" vertical="center"/>
      <protection hidden="1"/>
    </xf>
    <xf numFmtId="0" fontId="1" fillId="7" borderId="73" xfId="0" applyFont="1" applyFill="1" applyBorder="1" applyAlignment="1" applyProtection="1">
      <alignment horizontal="center" vertical="center"/>
      <protection hidden="1"/>
    </xf>
    <xf numFmtId="0" fontId="7" fillId="7" borderId="75" xfId="0" applyFont="1" applyFill="1" applyBorder="1" applyAlignment="1" applyProtection="1">
      <alignment horizontal="center" vertical="center" wrapText="1"/>
      <protection hidden="1"/>
    </xf>
    <xf numFmtId="0" fontId="7" fillId="7" borderId="77" xfId="0" applyFont="1" applyFill="1" applyBorder="1" applyAlignment="1" applyProtection="1">
      <alignment horizontal="center" vertical="center" wrapText="1"/>
      <protection hidden="1"/>
    </xf>
    <xf numFmtId="0" fontId="12" fillId="7" borderId="3" xfId="0" applyFont="1" applyFill="1" applyBorder="1" applyAlignment="1" applyProtection="1">
      <alignment horizontal="center" vertical="center" wrapText="1"/>
      <protection hidden="1"/>
    </xf>
    <xf numFmtId="0" fontId="12" fillId="7" borderId="39" xfId="0" applyFont="1" applyFill="1" applyBorder="1" applyAlignment="1" applyProtection="1">
      <alignment horizontal="center" vertical="center" wrapText="1"/>
      <protection hidden="1"/>
    </xf>
    <xf numFmtId="0" fontId="9" fillId="7" borderId="2" xfId="0" applyFont="1" applyFill="1" applyBorder="1" applyAlignment="1" applyProtection="1">
      <alignment horizontal="center" vertical="center"/>
      <protection hidden="1"/>
    </xf>
    <xf numFmtId="0" fontId="9" fillId="7" borderId="67" xfId="0" applyFont="1" applyFill="1" applyBorder="1" applyAlignment="1" applyProtection="1">
      <alignment horizontal="center" vertical="center"/>
      <protection hidden="1"/>
    </xf>
    <xf numFmtId="0" fontId="7" fillId="7" borderId="23" xfId="0" applyFont="1" applyFill="1" applyBorder="1" applyAlignment="1" applyProtection="1">
      <alignment horizontal="center" vertical="center"/>
      <protection hidden="1"/>
    </xf>
    <xf numFmtId="0" fontId="7" fillId="7" borderId="53" xfId="0" applyFont="1" applyFill="1" applyBorder="1" applyAlignment="1" applyProtection="1">
      <alignment horizontal="center" vertical="center"/>
      <protection hidden="1"/>
    </xf>
    <xf numFmtId="0" fontId="1" fillId="7" borderId="72" xfId="0" applyFont="1" applyFill="1" applyBorder="1" applyAlignment="1" applyProtection="1">
      <alignment horizontal="center" vertical="center"/>
      <protection hidden="1"/>
    </xf>
    <xf numFmtId="0" fontId="7" fillId="7" borderId="76" xfId="0" applyFont="1" applyFill="1" applyBorder="1" applyAlignment="1" applyProtection="1">
      <alignment horizontal="center" vertical="center" wrapText="1"/>
      <protection hidden="1"/>
    </xf>
    <xf numFmtId="0" fontId="12" fillId="7" borderId="37" xfId="0" applyFont="1" applyFill="1" applyBorder="1" applyAlignment="1" applyProtection="1">
      <alignment horizontal="center" vertical="center" wrapText="1"/>
      <protection hidden="1"/>
    </xf>
    <xf numFmtId="0" fontId="9" fillId="7" borderId="0" xfId="0" applyFont="1" applyFill="1" applyAlignment="1" applyProtection="1">
      <alignment horizontal="center" vertical="center"/>
      <protection hidden="1"/>
    </xf>
    <xf numFmtId="0" fontId="7" fillId="7" borderId="24" xfId="0" applyFont="1" applyFill="1" applyBorder="1" applyAlignment="1" applyProtection="1">
      <alignment horizontal="center" vertical="center"/>
      <protection hidden="1"/>
    </xf>
    <xf numFmtId="0" fontId="15" fillId="0" borderId="45" xfId="0" applyFont="1" applyBorder="1" applyAlignment="1" applyProtection="1">
      <alignment horizontal="center" vertical="center"/>
      <protection hidden="1"/>
    </xf>
    <xf numFmtId="0" fontId="30" fillId="0" borderId="49" xfId="0" applyFont="1" applyBorder="1" applyAlignment="1" applyProtection="1">
      <alignment horizontal="center" vertical="center" wrapText="1"/>
      <protection hidden="1"/>
    </xf>
    <xf numFmtId="0" fontId="7" fillId="8" borderId="58" xfId="0" applyFont="1" applyFill="1" applyBorder="1" applyAlignment="1" applyProtection="1">
      <alignment horizontal="center" vertical="center" wrapText="1"/>
      <protection hidden="1"/>
    </xf>
    <xf numFmtId="0" fontId="7" fillId="8" borderId="59" xfId="0" applyFont="1" applyFill="1" applyBorder="1" applyAlignment="1" applyProtection="1">
      <alignment horizontal="center" vertical="center" wrapText="1"/>
      <protection hidden="1"/>
    </xf>
    <xf numFmtId="0" fontId="7" fillId="8" borderId="60" xfId="0" applyFont="1" applyFill="1" applyBorder="1" applyAlignment="1" applyProtection="1">
      <alignment horizontal="center" vertical="center" wrapText="1"/>
      <protection hidden="1"/>
    </xf>
    <xf numFmtId="0" fontId="9" fillId="8" borderId="58" xfId="0" applyFont="1" applyFill="1" applyBorder="1" applyAlignment="1" applyProtection="1">
      <alignment horizontal="center" vertical="center" wrapText="1"/>
      <protection hidden="1"/>
    </xf>
    <xf numFmtId="0" fontId="9" fillId="8" borderId="59" xfId="0" applyFont="1" applyFill="1" applyBorder="1" applyAlignment="1" applyProtection="1">
      <alignment horizontal="center" vertical="center" wrapText="1"/>
      <protection hidden="1"/>
    </xf>
    <xf numFmtId="0" fontId="9" fillId="8" borderId="60" xfId="0" applyFont="1" applyFill="1" applyBorder="1" applyAlignment="1" applyProtection="1">
      <alignment horizontal="center" vertical="center" wrapText="1"/>
      <protection hidden="1"/>
    </xf>
    <xf numFmtId="0" fontId="12" fillId="8" borderId="58" xfId="0" applyFont="1" applyFill="1" applyBorder="1" applyAlignment="1" applyProtection="1">
      <alignment horizontal="center" vertical="center" wrapText="1"/>
      <protection hidden="1"/>
    </xf>
    <xf numFmtId="0" fontId="12" fillId="8" borderId="59" xfId="0" applyFont="1" applyFill="1" applyBorder="1" applyAlignment="1" applyProtection="1">
      <alignment horizontal="center" vertical="center" wrapText="1"/>
      <protection hidden="1"/>
    </xf>
    <xf numFmtId="0" fontId="12" fillId="8" borderId="60" xfId="0" applyFont="1" applyFill="1" applyBorder="1" applyAlignment="1" applyProtection="1">
      <alignment horizontal="center" vertical="center" wrapText="1"/>
      <protection hidden="1"/>
    </xf>
    <xf numFmtId="0" fontId="9" fillId="8" borderId="3" xfId="0" applyFont="1" applyFill="1" applyBorder="1" applyAlignment="1" applyProtection="1">
      <alignment horizontal="center" vertical="center"/>
      <protection hidden="1"/>
    </xf>
    <xf numFmtId="0" fontId="9" fillId="8" borderId="1" xfId="0" applyFont="1" applyFill="1" applyBorder="1" applyAlignment="1" applyProtection="1">
      <alignment horizontal="center" vertical="center"/>
      <protection hidden="1"/>
    </xf>
    <xf numFmtId="0" fontId="9" fillId="8" borderId="37" xfId="0" applyFont="1" applyFill="1" applyBorder="1" applyAlignment="1" applyProtection="1">
      <alignment horizontal="center" vertical="center"/>
      <protection hidden="1"/>
    </xf>
    <xf numFmtId="0" fontId="74" fillId="4" borderId="41" xfId="0" applyFont="1" applyFill="1" applyBorder="1" applyAlignment="1" applyProtection="1">
      <alignment horizontal="center" vertical="center" wrapText="1"/>
      <protection hidden="1"/>
    </xf>
    <xf numFmtId="0" fontId="74" fillId="4" borderId="27" xfId="0" applyFont="1" applyFill="1" applyBorder="1" applyAlignment="1" applyProtection="1">
      <alignment horizontal="center" vertical="center" wrapText="1"/>
      <protection hidden="1"/>
    </xf>
    <xf numFmtId="0" fontId="7" fillId="8" borderId="61" xfId="0" applyFont="1" applyFill="1" applyBorder="1" applyAlignment="1" applyProtection="1">
      <alignment horizontal="center" vertical="center" wrapText="1"/>
      <protection hidden="1"/>
    </xf>
    <xf numFmtId="0" fontId="12" fillId="8" borderId="61" xfId="0" applyFont="1" applyFill="1" applyBorder="1" applyAlignment="1" applyProtection="1">
      <alignment horizontal="center" vertical="center" wrapText="1"/>
      <protection hidden="1"/>
    </xf>
    <xf numFmtId="0" fontId="9" fillId="8" borderId="61" xfId="0" applyFont="1" applyFill="1" applyBorder="1" applyAlignment="1" applyProtection="1">
      <alignment horizontal="center" vertical="center" wrapText="1"/>
      <protection hidden="1"/>
    </xf>
    <xf numFmtId="0" fontId="83" fillId="0" borderId="47" xfId="0" applyFont="1" applyBorder="1" applyAlignment="1" applyProtection="1">
      <alignment horizontal="center" vertical="center" wrapText="1"/>
      <protection hidden="1"/>
    </xf>
    <xf numFmtId="0" fontId="83" fillId="0" borderId="49" xfId="0" applyFont="1" applyBorder="1" applyAlignment="1" applyProtection="1">
      <alignment horizontal="center" vertical="center" wrapText="1"/>
      <protection hidden="1"/>
    </xf>
    <xf numFmtId="0" fontId="0" fillId="7" borderId="51" xfId="0" applyFill="1" applyBorder="1" applyAlignment="1" applyProtection="1">
      <alignment horizontal="center" vertical="center"/>
      <protection hidden="1"/>
    </xf>
    <xf numFmtId="0" fontId="0" fillId="7" borderId="83" xfId="0" applyFill="1" applyBorder="1" applyAlignment="1" applyProtection="1">
      <alignment horizontal="center" vertical="center"/>
      <protection hidden="1"/>
    </xf>
    <xf numFmtId="0" fontId="9" fillId="7" borderId="3" xfId="0" applyFont="1" applyFill="1" applyBorder="1" applyAlignment="1" applyProtection="1">
      <alignment horizontal="center" vertical="center" wrapText="1"/>
      <protection hidden="1"/>
    </xf>
    <xf numFmtId="0" fontId="9" fillId="7" borderId="39" xfId="0" applyFont="1" applyFill="1" applyBorder="1" applyAlignment="1" applyProtection="1">
      <alignment horizontal="center" vertical="center" wrapText="1"/>
      <protection hidden="1"/>
    </xf>
    <xf numFmtId="0" fontId="7" fillId="7" borderId="62" xfId="0" applyFont="1" applyFill="1" applyBorder="1" applyAlignment="1" applyProtection="1">
      <alignment horizontal="center" vertical="center"/>
      <protection hidden="1"/>
    </xf>
    <xf numFmtId="0" fontId="7" fillId="7" borderId="66" xfId="0" applyFont="1" applyFill="1" applyBorder="1" applyAlignment="1" applyProtection="1">
      <alignment horizontal="center" vertical="center"/>
      <protection hidden="1"/>
    </xf>
    <xf numFmtId="0" fontId="0" fillId="7" borderId="52" xfId="0" applyFill="1" applyBorder="1" applyAlignment="1" applyProtection="1">
      <alignment horizontal="center" vertical="center"/>
      <protection hidden="1"/>
    </xf>
    <xf numFmtId="0" fontId="9" fillId="7" borderId="37" xfId="0" applyFont="1" applyFill="1" applyBorder="1" applyAlignment="1" applyProtection="1">
      <alignment horizontal="center" vertical="center" wrapText="1"/>
      <protection hidden="1"/>
    </xf>
    <xf numFmtId="0" fontId="7" fillId="7" borderId="63" xfId="0" applyFont="1" applyFill="1" applyBorder="1" applyAlignment="1" applyProtection="1">
      <alignment horizontal="center" vertical="center"/>
      <protection hidden="1"/>
    </xf>
    <xf numFmtId="0" fontId="85" fillId="0" borderId="89" xfId="0" applyFont="1" applyBorder="1" applyAlignment="1" applyProtection="1">
      <alignment horizontal="center" vertical="center" wrapText="1"/>
      <protection hidden="1"/>
    </xf>
    <xf numFmtId="0" fontId="85" fillId="0" borderId="90" xfId="0" applyFont="1" applyBorder="1" applyAlignment="1" applyProtection="1">
      <alignment horizontal="center" vertical="center" wrapText="1"/>
      <protection hidden="1"/>
    </xf>
    <xf numFmtId="0" fontId="85" fillId="0" borderId="91" xfId="0" applyFont="1" applyBorder="1" applyAlignment="1" applyProtection="1">
      <alignment horizontal="center" vertical="center" wrapText="1"/>
      <protection hidden="1"/>
    </xf>
    <xf numFmtId="0" fontId="94" fillId="0" borderId="46" xfId="0" applyFont="1" applyBorder="1" applyAlignment="1" applyProtection="1">
      <alignment horizontal="center" vertical="center"/>
      <protection hidden="1"/>
    </xf>
    <xf numFmtId="0" fontId="83" fillId="0" borderId="89" xfId="0" applyFont="1" applyBorder="1" applyAlignment="1" applyProtection="1">
      <alignment horizontal="center" vertical="center" wrapText="1"/>
      <protection locked="0" hidden="1"/>
    </xf>
    <xf numFmtId="0" fontId="83" fillId="0" borderId="90" xfId="0" applyFont="1" applyBorder="1" applyAlignment="1" applyProtection="1">
      <alignment horizontal="center" vertical="center" wrapText="1"/>
      <protection locked="0" hidden="1"/>
    </xf>
    <xf numFmtId="0" fontId="83" fillId="0" borderId="91" xfId="0" applyFont="1" applyBorder="1" applyAlignment="1" applyProtection="1">
      <alignment horizontal="center" vertical="center" wrapText="1"/>
      <protection locked="0" hidden="1"/>
    </xf>
    <xf numFmtId="0" fontId="12" fillId="8" borderId="75" xfId="0" applyFont="1" applyFill="1" applyBorder="1" applyAlignment="1" applyProtection="1">
      <alignment horizontal="center" vertical="center" wrapText="1"/>
      <protection hidden="1"/>
    </xf>
    <xf numFmtId="0" fontId="12" fillId="8" borderId="78" xfId="0" applyFont="1" applyFill="1" applyBorder="1" applyAlignment="1" applyProtection="1">
      <alignment horizontal="center" vertical="center" wrapText="1"/>
      <protection hidden="1"/>
    </xf>
    <xf numFmtId="0" fontId="12" fillId="8" borderId="76" xfId="0" applyFont="1" applyFill="1" applyBorder="1" applyAlignment="1" applyProtection="1">
      <alignment horizontal="center" vertical="center" wrapText="1"/>
      <protection hidden="1"/>
    </xf>
    <xf numFmtId="0" fontId="9" fillId="8" borderId="75" xfId="0" applyFont="1" applyFill="1" applyBorder="1" applyAlignment="1" applyProtection="1">
      <alignment horizontal="center" vertical="center" wrapText="1"/>
      <protection hidden="1"/>
    </xf>
    <xf numFmtId="0" fontId="9" fillId="8" borderId="78" xfId="0" applyFont="1" applyFill="1" applyBorder="1" applyAlignment="1" applyProtection="1">
      <alignment horizontal="center" vertical="center" wrapText="1"/>
      <protection hidden="1"/>
    </xf>
    <xf numFmtId="0" fontId="9" fillId="8" borderId="76" xfId="0" applyFont="1" applyFill="1" applyBorder="1" applyAlignment="1" applyProtection="1">
      <alignment horizontal="center" vertical="center" wrapText="1"/>
      <protection hidden="1"/>
    </xf>
    <xf numFmtId="0" fontId="64" fillId="0" borderId="67" xfId="0" applyFont="1" applyBorder="1" applyAlignment="1" applyProtection="1">
      <alignment horizontal="center" vertical="center"/>
      <protection hidden="1"/>
    </xf>
    <xf numFmtId="0" fontId="30" fillId="0" borderId="124" xfId="0" applyFont="1" applyBorder="1" applyAlignment="1" applyProtection="1">
      <alignment horizontal="center" vertical="center"/>
      <protection hidden="1"/>
    </xf>
    <xf numFmtId="0" fontId="30" fillId="0" borderId="67" xfId="0" applyFont="1" applyBorder="1" applyAlignment="1" applyProtection="1">
      <alignment horizontal="center" vertical="center"/>
      <protection hidden="1"/>
    </xf>
    <xf numFmtId="0" fontId="30" fillId="0" borderId="81" xfId="0" applyFont="1" applyBorder="1" applyAlignment="1" applyProtection="1">
      <alignment horizontal="center" vertical="center"/>
      <protection hidden="1"/>
    </xf>
    <xf numFmtId="0" fontId="83" fillId="0" borderId="125" xfId="0" applyFont="1" applyBorder="1" applyAlignment="1" applyProtection="1">
      <alignment horizontal="center" vertical="center" wrapText="1"/>
      <protection locked="0" hidden="1"/>
    </xf>
    <xf numFmtId="0" fontId="83" fillId="0" borderId="0" xfId="0" applyFont="1" applyAlignment="1" applyProtection="1">
      <alignment horizontal="center" vertical="center" wrapText="1"/>
      <protection locked="0" hidden="1"/>
    </xf>
    <xf numFmtId="0" fontId="83" fillId="0" borderId="43" xfId="0" applyFont="1" applyBorder="1" applyAlignment="1" applyProtection="1">
      <alignment horizontal="center" vertical="center" wrapText="1"/>
      <protection locked="0" hidden="1"/>
    </xf>
    <xf numFmtId="0" fontId="15" fillId="0" borderId="73" xfId="0" applyFont="1" applyBorder="1" applyAlignment="1" applyProtection="1">
      <alignment horizontal="center" vertical="center" wrapText="1"/>
      <protection hidden="1"/>
    </xf>
    <xf numFmtId="0" fontId="30" fillId="0" borderId="67" xfId="0" applyFont="1" applyBorder="1" applyAlignment="1" applyProtection="1">
      <alignment horizontal="center" vertical="center" wrapText="1"/>
      <protection hidden="1"/>
    </xf>
    <xf numFmtId="0" fontId="89" fillId="0" borderId="124" xfId="0" applyFont="1" applyBorder="1" applyAlignment="1" applyProtection="1">
      <alignment horizontal="center" vertical="center"/>
      <protection locked="0" hidden="1"/>
    </xf>
    <xf numFmtId="0" fontId="89" fillId="0" borderId="81" xfId="0" applyFont="1" applyBorder="1" applyAlignment="1" applyProtection="1">
      <alignment horizontal="center" vertical="center"/>
      <protection locked="0" hidden="1"/>
    </xf>
    <xf numFmtId="0" fontId="12" fillId="8" borderId="77" xfId="0" applyFont="1" applyFill="1" applyBorder="1" applyAlignment="1" applyProtection="1">
      <alignment horizontal="center" vertical="center" wrapText="1"/>
      <protection hidden="1"/>
    </xf>
    <xf numFmtId="0" fontId="9" fillId="8" borderId="77" xfId="0" applyFont="1" applyFill="1" applyBorder="1" applyAlignment="1" applyProtection="1">
      <alignment horizontal="center" vertical="center" wrapText="1"/>
      <protection hidden="1"/>
    </xf>
    <xf numFmtId="0" fontId="30" fillId="0" borderId="73" xfId="0" applyFont="1" applyBorder="1" applyAlignment="1" applyProtection="1">
      <alignment horizontal="center" vertical="center" wrapText="1"/>
      <protection hidden="1"/>
    </xf>
    <xf numFmtId="0" fontId="44" fillId="0" borderId="0" xfId="0" applyFont="1" applyAlignment="1" applyProtection="1">
      <alignment horizontal="left" vertical="center"/>
      <protection hidden="1"/>
    </xf>
    <xf numFmtId="0" fontId="44" fillId="0" borderId="0" xfId="0" applyFont="1" applyAlignment="1" applyProtection="1">
      <alignment horizontal="center"/>
      <protection hidden="1"/>
    </xf>
    <xf numFmtId="0" fontId="44" fillId="0" borderId="0" xfId="0" applyFont="1" applyAlignment="1" applyProtection="1">
      <alignment horizontal="center" vertical="center"/>
      <protection locked="0" hidden="1"/>
    </xf>
    <xf numFmtId="0" fontId="43" fillId="0" borderId="0" xfId="0" applyFont="1" applyAlignment="1" applyProtection="1">
      <alignment horizontal="center" vertical="center"/>
      <protection locked="0" hidden="1"/>
    </xf>
    <xf numFmtId="0" fontId="44" fillId="0" borderId="0" xfId="0" applyFont="1" applyAlignment="1" applyProtection="1">
      <alignment horizontal="center"/>
      <protection locked="0" hidden="1"/>
    </xf>
    <xf numFmtId="0" fontId="98" fillId="0" borderId="0" xfId="0" applyFont="1" applyAlignment="1" applyProtection="1">
      <alignment horizontal="center"/>
      <protection locked="0" hidden="1"/>
    </xf>
    <xf numFmtId="0" fontId="44" fillId="0" borderId="0" xfId="0" applyFont="1" applyAlignment="1" applyProtection="1">
      <alignment horizontal="center" vertical="center"/>
      <protection hidden="1"/>
    </xf>
    <xf numFmtId="0" fontId="60" fillId="0" borderId="0" xfId="0" applyFont="1" applyAlignment="1" applyProtection="1">
      <alignment horizontal="center" vertical="center"/>
      <protection hidden="1"/>
    </xf>
    <xf numFmtId="0" fontId="60" fillId="0" borderId="0" xfId="0" applyFont="1" applyAlignment="1" applyProtection="1">
      <alignment horizontal="center"/>
      <protection locked="0" hidden="1"/>
    </xf>
    <xf numFmtId="0" fontId="60" fillId="0" borderId="0" xfId="0" applyFont="1" applyAlignment="1" applyProtection="1">
      <alignment horizontal="center"/>
      <protection hidden="1"/>
    </xf>
    <xf numFmtId="0" fontId="60" fillId="0" borderId="0" xfId="0" applyFont="1" applyAlignment="1" applyProtection="1">
      <alignment horizontal="center" vertical="center"/>
      <protection locked="0" hidden="1"/>
    </xf>
    <xf numFmtId="0" fontId="45" fillId="0" borderId="0" xfId="0" applyFont="1" applyAlignment="1" applyProtection="1">
      <alignment horizontal="left" vertical="center"/>
      <protection locked="0" hidden="1"/>
    </xf>
    <xf numFmtId="0" fontId="45" fillId="0" borderId="0" xfId="0" applyFont="1" applyAlignment="1" applyProtection="1">
      <alignment horizontal="center"/>
      <protection locked="0" hidden="1"/>
    </xf>
    <xf numFmtId="0" fontId="38" fillId="0" borderId="0" xfId="0" applyFont="1" applyAlignment="1" applyProtection="1">
      <alignment horizontal="left" vertical="center"/>
      <protection hidden="1"/>
    </xf>
    <xf numFmtId="0" fontId="65" fillId="0" borderId="0" xfId="0" applyFont="1" applyAlignment="1" applyProtection="1">
      <alignment horizontal="left" vertical="center"/>
      <protection hidden="1"/>
    </xf>
    <xf numFmtId="0" fontId="38" fillId="0" borderId="0" xfId="0" applyFont="1" applyAlignment="1" applyProtection="1">
      <alignment horizontal="center"/>
      <protection hidden="1"/>
    </xf>
    <xf numFmtId="0" fontId="38" fillId="0" borderId="0" xfId="0" applyFont="1" applyAlignment="1" applyProtection="1">
      <alignment horizontal="left"/>
      <protection hidden="1"/>
    </xf>
    <xf numFmtId="0" fontId="33" fillId="0" borderId="0" xfId="0" applyFont="1" applyAlignment="1" applyProtection="1">
      <alignment horizontal="center"/>
      <protection hidden="1"/>
    </xf>
    <xf numFmtId="0" fontId="33" fillId="0" borderId="0" xfId="0" applyFont="1" applyAlignment="1" applyProtection="1">
      <alignment horizontal="center" vertical="center"/>
      <protection hidden="1"/>
    </xf>
    <xf numFmtId="0" fontId="38" fillId="0" borderId="0" xfId="0" applyFont="1" applyAlignment="1" applyProtection="1">
      <alignment horizontal="center" vertical="center"/>
      <protection hidden="1"/>
    </xf>
    <xf numFmtId="0" fontId="47" fillId="0" borderId="137" xfId="0" applyFont="1" applyBorder="1" applyAlignment="1" applyProtection="1">
      <alignment horizontal="center"/>
      <protection locked="0" hidden="1"/>
    </xf>
    <xf numFmtId="0" fontId="44" fillId="0" borderId="0" xfId="0" applyFont="1" applyAlignment="1" applyProtection="1">
      <alignment horizontal="left" vertical="center"/>
      <protection locked="0" hidden="1"/>
    </xf>
    <xf numFmtId="0" fontId="44" fillId="0" borderId="0" xfId="0" applyFont="1" applyAlignment="1" applyProtection="1">
      <alignment horizontal="left"/>
      <protection locked="0" hidden="1"/>
    </xf>
    <xf numFmtId="0" fontId="44" fillId="0" borderId="130" xfId="0" applyFont="1" applyBorder="1" applyAlignment="1" applyProtection="1">
      <alignment horizontal="center" vertical="center" wrapText="1"/>
      <protection hidden="1"/>
    </xf>
    <xf numFmtId="2" fontId="44" fillId="0" borderId="130" xfId="0" applyNumberFormat="1" applyFont="1" applyBorder="1" applyAlignment="1" applyProtection="1">
      <alignment horizontal="center" vertical="center"/>
      <protection hidden="1"/>
    </xf>
    <xf numFmtId="1" fontId="44" fillId="0" borderId="130" xfId="0" applyNumberFormat="1" applyFont="1" applyBorder="1" applyAlignment="1" applyProtection="1">
      <alignment horizontal="center" vertical="center"/>
      <protection hidden="1"/>
    </xf>
    <xf numFmtId="1" fontId="44" fillId="0" borderId="138" xfId="0" applyNumberFormat="1" applyFont="1" applyBorder="1" applyAlignment="1" applyProtection="1">
      <alignment horizontal="center" vertical="center"/>
      <protection hidden="1"/>
    </xf>
    <xf numFmtId="1" fontId="44" fillId="0" borderId="139" xfId="0" applyNumberFormat="1" applyFont="1" applyBorder="1" applyAlignment="1" applyProtection="1">
      <alignment horizontal="center" vertical="center"/>
      <protection hidden="1"/>
    </xf>
    <xf numFmtId="1" fontId="45" fillId="0" borderId="68" xfId="0" applyNumberFormat="1" applyFont="1" applyBorder="1" applyAlignment="1" applyProtection="1">
      <alignment horizontal="center"/>
      <protection locked="0" hidden="1"/>
    </xf>
    <xf numFmtId="0" fontId="45" fillId="0" borderId="68" xfId="0" applyFont="1" applyBorder="1" applyAlignment="1" applyProtection="1">
      <alignment horizontal="center"/>
      <protection locked="0" hidden="1"/>
    </xf>
    <xf numFmtId="0" fontId="44" fillId="0" borderId="130" xfId="0" applyFont="1" applyBorder="1" applyAlignment="1" applyProtection="1">
      <alignment horizontal="center" vertical="center"/>
      <protection hidden="1"/>
    </xf>
    <xf numFmtId="0" fontId="48" fillId="0" borderId="0" xfId="0" applyFont="1" applyAlignment="1" applyProtection="1">
      <alignment horizontal="left" vertical="center"/>
      <protection hidden="1"/>
    </xf>
    <xf numFmtId="0" fontId="47" fillId="0" borderId="0" xfId="0" applyFont="1" applyAlignment="1" applyProtection="1">
      <alignment horizontal="right"/>
      <protection hidden="1"/>
    </xf>
    <xf numFmtId="0" fontId="99" fillId="0" borderId="68" xfId="0" applyFont="1" applyBorder="1" applyAlignment="1" applyProtection="1">
      <alignment horizontal="center" vertical="center"/>
      <protection locked="0" hidden="1"/>
    </xf>
    <xf numFmtId="0" fontId="90" fillId="0" borderId="46" xfId="0" applyFont="1" applyBorder="1" applyAlignment="1" applyProtection="1">
      <alignment horizontal="center" vertical="center"/>
      <protection hidden="1"/>
    </xf>
    <xf numFmtId="0" fontId="33" fillId="0" borderId="0" xfId="0" applyFont="1" applyAlignment="1" applyProtection="1">
      <alignment horizontal="center" vertical="center"/>
      <protection locked="0"/>
    </xf>
  </cellXfs>
  <cellStyles count="6">
    <cellStyle name="Lien hypertexte" xfId="4" builtinId="8"/>
    <cellStyle name="Monétaire" xfId="3" builtinId="4"/>
    <cellStyle name="Normal" xfId="0" builtinId="0"/>
    <cellStyle name="Normal 2" xfId="1" xr:uid="{00000000-0005-0000-0000-000003000000}"/>
    <cellStyle name="Normal 3" xfId="2" xr:uid="{00000000-0005-0000-0000-000004000000}"/>
    <cellStyle name="Style 1" xfId="5" xr:uid="{00000000-0005-0000-0000-000005000000}"/>
  </cellStyles>
  <dxfs count="54">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font>
        <b/>
        <i val="0"/>
        <color rgb="FFFF0000"/>
      </font>
      <fill>
        <patternFill>
          <bgColor rgb="FFFFD10D"/>
        </patternFill>
      </fill>
    </dxf>
    <dxf>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1"/>
    </dxf>
    <dxf>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1"/>
    </dxf>
    <dxf>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1"/>
    </dxf>
    <dxf>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1"/>
    </dxf>
    <dxf>
      <numFmt numFmtId="1" formatCode="0"/>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1"/>
    </dxf>
    <dxf>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1"/>
    </dxf>
    <dxf>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1"/>
    </dxf>
    <dxf>
      <border outline="0">
        <bottom style="thin">
          <color auto="1"/>
        </bottom>
      </border>
    </dxf>
    <dxf>
      <alignment horizontal="center" vertical="center" textRotation="0" wrapText="0" indent="0" justifyLastLine="0" shrinkToFit="0" readingOrder="0"/>
      <protection hidden="1"/>
    </dxf>
    <dxf>
      <alignment horizontal="center" vertical="center" textRotation="0" wrapText="0" indent="0" justifyLastLine="0" shrinkToFit="0" readingOrder="0"/>
      <protection hidden="1"/>
    </dxf>
  </dxfs>
  <tableStyles count="0" defaultTableStyle="TableStyleMedium2" defaultPivotStyle="PivotStyleLight16"/>
  <colors>
    <mruColors>
      <color rgb="FFDAEFC3"/>
      <color rgb="FFA568D2"/>
      <color rgb="FFFFFAEB"/>
      <color rgb="FFFFF3CD"/>
      <color rgb="FFE7F4D8"/>
      <color rgb="FF00A4DE"/>
      <color rgb="FFFFD10D"/>
      <color rgb="FFEFF4E4"/>
      <color rgb="FFEAF0F6"/>
      <color rgb="FFE7EE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0</xdr:col>
      <xdr:colOff>693420</xdr:colOff>
      <xdr:row>4</xdr:row>
      <xdr:rowOff>7620</xdr:rowOff>
    </xdr:from>
    <xdr:to>
      <xdr:col>2</xdr:col>
      <xdr:colOff>7620</xdr:colOff>
      <xdr:row>5</xdr:row>
      <xdr:rowOff>22860</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693420" y="1021080"/>
          <a:ext cx="899160" cy="205740"/>
        </a:xfrm>
        <a:prstGeom prst="rect">
          <a:avLst/>
        </a:prstGeom>
        <a:solidFill>
          <a:srgbClr val="A568D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100" b="1"/>
            <a:t>L. Des E.</a:t>
          </a:r>
        </a:p>
      </xdr:txBody>
    </xdr:sp>
    <xdr:clientData/>
  </xdr:twoCellAnchor>
  <xdr:twoCellAnchor>
    <xdr:from>
      <xdr:col>0</xdr:col>
      <xdr:colOff>708660</xdr:colOff>
      <xdr:row>7</xdr:row>
      <xdr:rowOff>160020</xdr:rowOff>
    </xdr:from>
    <xdr:to>
      <xdr:col>2</xdr:col>
      <xdr:colOff>45720</xdr:colOff>
      <xdr:row>9</xdr:row>
      <xdr:rowOff>0</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708660" y="1729740"/>
          <a:ext cx="922020" cy="205740"/>
        </a:xfrm>
        <a:prstGeom prst="rect">
          <a:avLst/>
        </a:prstGeom>
        <a:solidFill>
          <a:srgbClr val="DAEFC3"/>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fr-FR" sz="1100" b="1">
              <a:solidFill>
                <a:sysClr val="windowText" lastClr="000000"/>
              </a:solidFill>
            </a:rPr>
            <a:t>STAM.011-1</a:t>
          </a:r>
        </a:p>
      </xdr:txBody>
    </xdr:sp>
    <xdr:clientData/>
  </xdr:twoCellAnchor>
  <xdr:twoCellAnchor>
    <xdr:from>
      <xdr:col>0</xdr:col>
      <xdr:colOff>701040</xdr:colOff>
      <xdr:row>15</xdr:row>
      <xdr:rowOff>0</xdr:rowOff>
    </xdr:from>
    <xdr:to>
      <xdr:col>1</xdr:col>
      <xdr:colOff>777240</xdr:colOff>
      <xdr:row>16</xdr:row>
      <xdr:rowOff>38100</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a:off x="701040" y="2827020"/>
          <a:ext cx="868680" cy="243840"/>
        </a:xfrm>
        <a:prstGeom prst="rect">
          <a:avLst/>
        </a:prstGeom>
        <a:solidFill>
          <a:srgbClr val="FFFAE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rPr>
            <a:t>SERIE.015-1</a:t>
          </a:r>
        </a:p>
      </xdr:txBody>
    </xdr:sp>
    <xdr:clientData/>
  </xdr:twoCellAnchor>
  <xdr:twoCellAnchor>
    <xdr:from>
      <xdr:col>0</xdr:col>
      <xdr:colOff>701040</xdr:colOff>
      <xdr:row>22</xdr:row>
      <xdr:rowOff>0</xdr:rowOff>
    </xdr:from>
    <xdr:to>
      <xdr:col>2</xdr:col>
      <xdr:colOff>0</xdr:colOff>
      <xdr:row>23</xdr:row>
      <xdr:rowOff>30480</xdr:rowOff>
    </xdr:to>
    <xdr:sp macro="" textlink="">
      <xdr:nvSpPr>
        <xdr:cNvPr id="5" name="Rectangle 4">
          <a:extLst>
            <a:ext uri="{FF2B5EF4-FFF2-40B4-BE49-F238E27FC236}">
              <a16:creationId xmlns:a16="http://schemas.microsoft.com/office/drawing/2014/main" id="{00000000-0008-0000-0000-000005000000}"/>
            </a:ext>
          </a:extLst>
        </xdr:cNvPr>
        <xdr:cNvSpPr/>
      </xdr:nvSpPr>
      <xdr:spPr>
        <a:xfrm>
          <a:off x="701040" y="3893820"/>
          <a:ext cx="883920" cy="266700"/>
        </a:xfrm>
        <a:prstGeom prst="rect">
          <a:avLst/>
        </a:prstGeom>
        <a:solidFill>
          <a:schemeClr val="tx2">
            <a:lumMod val="40000"/>
            <a:lumOff val="60000"/>
          </a:schemeClr>
        </a:solidFill>
        <a:ln>
          <a:noFill/>
        </a:ln>
        <a:effectLst>
          <a:glow>
            <a:schemeClr val="accent1"/>
          </a:glow>
          <a:outerShdw blurRad="44450" dist="27940" dir="5400000" algn="ctr">
            <a:srgbClr val="000000">
              <a:alpha val="32000"/>
            </a:srgbClr>
          </a:outerShdw>
          <a:reflection endPos="0" dir="5400000" sy="-100000" algn="bl" rotWithShape="0"/>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3d extrusionH="57150">
            <a:bevelT w="38100" h="38100" prst="angle"/>
          </a:sp3d>
        </a:bodyPr>
        <a:lstStyle/>
        <a:p>
          <a:pPr algn="ctr"/>
          <a:r>
            <a:rPr lang="fr-FR" sz="1100" b="1">
              <a:solidFill>
                <a:sysClr val="windowText" lastClr="000000"/>
              </a:solidFill>
            </a:rPr>
            <a:t>IND.</a:t>
          </a:r>
          <a:r>
            <a:rPr lang="fr-FR" sz="1100" b="1">
              <a:solidFill>
                <a:schemeClr val="tx1"/>
              </a:solidFill>
            </a:rPr>
            <a:t>012-1</a:t>
          </a:r>
        </a:p>
      </xdr:txBody>
    </xdr:sp>
    <xdr:clientData/>
  </xdr:twoCellAnchor>
  <xdr:twoCellAnchor>
    <xdr:from>
      <xdr:col>5</xdr:col>
      <xdr:colOff>7620</xdr:colOff>
      <xdr:row>0</xdr:row>
      <xdr:rowOff>0</xdr:rowOff>
    </xdr:from>
    <xdr:to>
      <xdr:col>13</xdr:col>
      <xdr:colOff>15240</xdr:colOff>
      <xdr:row>1</xdr:row>
      <xdr:rowOff>0</xdr:rowOff>
    </xdr:to>
    <xdr:sp macro="" textlink="">
      <xdr:nvSpPr>
        <xdr:cNvPr id="6" name="Rectangle 5">
          <a:extLst>
            <a:ext uri="{FF2B5EF4-FFF2-40B4-BE49-F238E27FC236}">
              <a16:creationId xmlns:a16="http://schemas.microsoft.com/office/drawing/2014/main" id="{00000000-0008-0000-0000-000006000000}"/>
            </a:ext>
          </a:extLst>
        </xdr:cNvPr>
        <xdr:cNvSpPr/>
      </xdr:nvSpPr>
      <xdr:spPr>
        <a:xfrm>
          <a:off x="3970020" y="0"/>
          <a:ext cx="6454140" cy="419100"/>
        </a:xfrm>
        <a:prstGeom prst="rect">
          <a:avLst/>
        </a:prstGeom>
        <a:solidFill>
          <a:schemeClr val="accent5">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400" b="1">
              <a:solidFill>
                <a:sysClr val="windowText" lastClr="000000"/>
              </a:solidFill>
            </a:rPr>
            <a:t>NOTICE D'UTILISATION</a:t>
          </a:r>
          <a:r>
            <a:rPr lang="fr-FR" sz="2400" b="1"/>
            <a:t> </a:t>
          </a:r>
        </a:p>
      </xdr:txBody>
    </xdr:sp>
    <xdr:clientData/>
  </xdr:twoCellAnchor>
  <xdr:twoCellAnchor>
    <xdr:from>
      <xdr:col>1</xdr:col>
      <xdr:colOff>7620</xdr:colOff>
      <xdr:row>51</xdr:row>
      <xdr:rowOff>0</xdr:rowOff>
    </xdr:from>
    <xdr:to>
      <xdr:col>3</xdr:col>
      <xdr:colOff>739140</xdr:colOff>
      <xdr:row>52</xdr:row>
      <xdr:rowOff>30480</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a:off x="800100" y="8336280"/>
          <a:ext cx="2316480" cy="213360"/>
        </a:xfrm>
        <a:prstGeom prst="rect">
          <a:avLst/>
        </a:prstGeom>
        <a:solidFill>
          <a:srgbClr val="FF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chemeClr val="bg1"/>
              </a:solidFill>
            </a:rPr>
            <a:t>STAM - SERIE - IND </a:t>
          </a:r>
        </a:p>
      </xdr:txBody>
    </xdr:sp>
    <xdr:clientData/>
  </xdr:twoCellAnchor>
  <xdr:twoCellAnchor>
    <xdr:from>
      <xdr:col>0</xdr:col>
      <xdr:colOff>784860</xdr:colOff>
      <xdr:row>53</xdr:row>
      <xdr:rowOff>15240</xdr:rowOff>
    </xdr:from>
    <xdr:to>
      <xdr:col>3</xdr:col>
      <xdr:colOff>76200</xdr:colOff>
      <xdr:row>54</xdr:row>
      <xdr:rowOff>38100</xdr:rowOff>
    </xdr:to>
    <xdr:sp macro="" textlink="">
      <xdr:nvSpPr>
        <xdr:cNvPr id="9" name="Rectangle 8">
          <a:extLst>
            <a:ext uri="{FF2B5EF4-FFF2-40B4-BE49-F238E27FC236}">
              <a16:creationId xmlns:a16="http://schemas.microsoft.com/office/drawing/2014/main" id="{00000000-0008-0000-0000-000009000000}"/>
            </a:ext>
          </a:extLst>
        </xdr:cNvPr>
        <xdr:cNvSpPr/>
      </xdr:nvSpPr>
      <xdr:spPr>
        <a:xfrm>
          <a:off x="784860" y="8717280"/>
          <a:ext cx="1668780" cy="205740"/>
        </a:xfrm>
        <a:prstGeom prst="rect">
          <a:avLst/>
        </a:prstGeom>
        <a:solidFill>
          <a:srgbClr val="FF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t>PALMARES</a:t>
          </a:r>
        </a:p>
      </xdr:txBody>
    </xdr:sp>
    <xdr:clientData/>
  </xdr:twoCellAnchor>
  <xdr:oneCellAnchor>
    <xdr:from>
      <xdr:col>0</xdr:col>
      <xdr:colOff>563879</xdr:colOff>
      <xdr:row>48</xdr:row>
      <xdr:rowOff>0</xdr:rowOff>
    </xdr:from>
    <xdr:ext cx="1005841" cy="251460"/>
    <xdr:sp macro="" textlink="">
      <xdr:nvSpPr>
        <xdr:cNvPr id="12" name="Rectangle 11">
          <a:extLst>
            <a:ext uri="{FF2B5EF4-FFF2-40B4-BE49-F238E27FC236}">
              <a16:creationId xmlns:a16="http://schemas.microsoft.com/office/drawing/2014/main" id="{3538192E-AB4D-4BE1-AE00-FAC32D150FFE}"/>
            </a:ext>
          </a:extLst>
        </xdr:cNvPr>
        <xdr:cNvSpPr/>
      </xdr:nvSpPr>
      <xdr:spPr>
        <a:xfrm>
          <a:off x="563879" y="5036820"/>
          <a:ext cx="1005841" cy="251460"/>
        </a:xfrm>
        <a:prstGeom prst="rect">
          <a:avLst/>
        </a:prstGeom>
        <a:solidFill>
          <a:schemeClr val="accent1">
            <a:lumMod val="60000"/>
            <a:lumOff val="40000"/>
          </a:schemeClr>
        </a:solidFill>
        <a:ln>
          <a:noFill/>
        </a:ln>
        <a:effectLst>
          <a:outerShdw blurRad="44450" dist="27940" dir="5400000" rotWithShape="0">
            <a:srgbClr val="000000">
              <a:alpha val="38000"/>
            </a:srgbClr>
          </a:outerShdw>
        </a:effectLst>
        <a:scene3d>
          <a:camera prst="orthographicFront"/>
          <a:lightRig rig="threePt" dir="t">
            <a:rot lat="0" lon="0" rev="8700000"/>
          </a:lightRig>
        </a:scene3d>
        <a:sp3d>
          <a:bevelT w="190500" h="38100"/>
        </a:sp3d>
      </xdr:spPr>
      <xdr:style>
        <a:lnRef idx="1">
          <a:schemeClr val="accent1"/>
        </a:lnRef>
        <a:fillRef idx="2">
          <a:schemeClr val="accent1"/>
        </a:fillRef>
        <a:effectRef idx="1">
          <a:schemeClr val="accent1"/>
        </a:effectRef>
        <a:fontRef idx="minor">
          <a:schemeClr val="dk1"/>
        </a:fontRef>
      </xdr:style>
      <xdr:txBody>
        <a:bodyPr wrap="square" lIns="91440" tIns="45720" rIns="91440" bIns="45720">
          <a:noAutofit/>
          <a:sp3d extrusionH="57150">
            <a:bevelT w="38100" h="38100" prst="angle"/>
          </a:sp3d>
        </a:bodyPr>
        <a:lstStyle/>
        <a:p>
          <a:pPr algn="ctr"/>
          <a:r>
            <a:rPr lang="fr-FR" sz="1050" b="1" cap="none" spc="0">
              <a:ln w="12700">
                <a:noFill/>
                <a:prstDash val="solid"/>
              </a:ln>
              <a:solidFill>
                <a:schemeClr val="tx1"/>
              </a:solidFill>
              <a:effectLst>
                <a:outerShdw dist="38100" dir="2640000" algn="bl" rotWithShape="0">
                  <a:schemeClr val="accent1"/>
                </a:outerShdw>
              </a:effectLst>
            </a:rPr>
            <a:t>Parametres</a:t>
          </a:r>
          <a:r>
            <a:rPr lang="fr-FR" sz="900" b="1" cap="none" spc="0">
              <a:ln w="12700">
                <a:noFill/>
                <a:prstDash val="solid"/>
              </a:ln>
              <a:solidFill>
                <a:schemeClr val="tx1"/>
              </a:solidFill>
              <a:effectLst>
                <a:outerShdw dist="38100" dir="2640000" algn="bl" rotWithShape="0">
                  <a:schemeClr val="accent1"/>
                </a:outerShdw>
              </a:effectLst>
            </a:rPr>
            <a:t>;</a:t>
          </a:r>
          <a:endParaRPr lang="fr-FR" sz="1000" b="1" cap="none" spc="0">
            <a:ln w="12700">
              <a:noFill/>
              <a:prstDash val="solid"/>
            </a:ln>
            <a:solidFill>
              <a:schemeClr val="tx1"/>
            </a:solidFill>
            <a:effectLst>
              <a:outerShdw dist="38100" dir="2640000" algn="bl" rotWithShape="0">
                <a:schemeClr val="tx1"/>
              </a:outerShdw>
            </a:effectLst>
          </a:endParaRPr>
        </a:p>
      </xdr:txBody>
    </xdr:sp>
    <xdr:clientData/>
  </xdr:oneCellAnchor>
  <xdr:twoCellAnchor>
    <xdr:from>
      <xdr:col>0</xdr:col>
      <xdr:colOff>708660</xdr:colOff>
      <xdr:row>29</xdr:row>
      <xdr:rowOff>7620</xdr:rowOff>
    </xdr:from>
    <xdr:to>
      <xdr:col>2</xdr:col>
      <xdr:colOff>22860</xdr:colOff>
      <xdr:row>30</xdr:row>
      <xdr:rowOff>45720</xdr:rowOff>
    </xdr:to>
    <xdr:sp macro="" textlink="">
      <xdr:nvSpPr>
        <xdr:cNvPr id="25" name="Rectangle 24">
          <a:extLst>
            <a:ext uri="{FF2B5EF4-FFF2-40B4-BE49-F238E27FC236}">
              <a16:creationId xmlns:a16="http://schemas.microsoft.com/office/drawing/2014/main" id="{218617BE-6D19-4F45-A59B-5C6FCDBD2A94}"/>
            </a:ext>
          </a:extLst>
        </xdr:cNvPr>
        <xdr:cNvSpPr/>
      </xdr:nvSpPr>
      <xdr:spPr>
        <a:xfrm>
          <a:off x="708660" y="5052060"/>
          <a:ext cx="899160" cy="220980"/>
        </a:xfrm>
        <a:prstGeom prst="rect">
          <a:avLst/>
        </a:prstGeom>
        <a:solidFill>
          <a:schemeClr val="tx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rPr>
            <a:t>C. et P. IND.</a:t>
          </a:r>
        </a:p>
      </xdr:txBody>
    </xdr:sp>
    <xdr:clientData/>
  </xdr:twoCellAnchor>
  <xdr:twoCellAnchor>
    <xdr:from>
      <xdr:col>0</xdr:col>
      <xdr:colOff>655320</xdr:colOff>
      <xdr:row>35</xdr:row>
      <xdr:rowOff>0</xdr:rowOff>
    </xdr:from>
    <xdr:to>
      <xdr:col>2</xdr:col>
      <xdr:colOff>45720</xdr:colOff>
      <xdr:row>36</xdr:row>
      <xdr:rowOff>22860</xdr:rowOff>
    </xdr:to>
    <xdr:sp macro="" textlink="">
      <xdr:nvSpPr>
        <xdr:cNvPr id="26" name="Rectangle 25">
          <a:extLst>
            <a:ext uri="{FF2B5EF4-FFF2-40B4-BE49-F238E27FC236}">
              <a16:creationId xmlns:a16="http://schemas.microsoft.com/office/drawing/2014/main" id="{8506B12D-835C-4121-8C80-63880AE1E5B9}"/>
            </a:ext>
          </a:extLst>
        </xdr:cNvPr>
        <xdr:cNvSpPr/>
      </xdr:nvSpPr>
      <xdr:spPr>
        <a:xfrm>
          <a:off x="655320" y="6141720"/>
          <a:ext cx="975360" cy="205740"/>
        </a:xfrm>
        <a:prstGeom prst="rect">
          <a:avLst/>
        </a:prstGeom>
        <a:solidFill>
          <a:srgbClr val="FFFAE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rPr>
            <a:t>C. et P. SERIE.</a:t>
          </a:r>
        </a:p>
      </xdr:txBody>
    </xdr:sp>
    <xdr:clientData/>
  </xdr:twoCellAnchor>
  <xdr:twoCellAnchor>
    <xdr:from>
      <xdr:col>0</xdr:col>
      <xdr:colOff>609600</xdr:colOff>
      <xdr:row>41</xdr:row>
      <xdr:rowOff>0</xdr:rowOff>
    </xdr:from>
    <xdr:to>
      <xdr:col>2</xdr:col>
      <xdr:colOff>45720</xdr:colOff>
      <xdr:row>42</xdr:row>
      <xdr:rowOff>30480</xdr:rowOff>
    </xdr:to>
    <xdr:sp macro="" textlink="">
      <xdr:nvSpPr>
        <xdr:cNvPr id="27" name="Rectangle 26">
          <a:extLst>
            <a:ext uri="{FF2B5EF4-FFF2-40B4-BE49-F238E27FC236}">
              <a16:creationId xmlns:a16="http://schemas.microsoft.com/office/drawing/2014/main" id="{718F96D6-E178-4DFC-B37C-4F65BACAD521}"/>
            </a:ext>
          </a:extLst>
        </xdr:cNvPr>
        <xdr:cNvSpPr/>
      </xdr:nvSpPr>
      <xdr:spPr>
        <a:xfrm>
          <a:off x="609600" y="7239000"/>
          <a:ext cx="1021080" cy="213360"/>
        </a:xfrm>
        <a:prstGeom prst="rect">
          <a:avLst/>
        </a:prstGeom>
        <a:solidFill>
          <a:srgbClr val="DAEFC3"/>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rPr>
            <a:t>C. et P. STAM.</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190500</xdr:colOff>
      <xdr:row>73</xdr:row>
      <xdr:rowOff>106680</xdr:rowOff>
    </xdr:from>
    <xdr:to>
      <xdr:col>25</xdr:col>
      <xdr:colOff>60960</xdr:colOff>
      <xdr:row>77</xdr:row>
      <xdr:rowOff>198120</xdr:rowOff>
    </xdr:to>
    <xdr:pic>
      <xdr:nvPicPr>
        <xdr:cNvPr id="2" name="Picture 1" descr="NA01852_">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92980" y="17053560"/>
          <a:ext cx="929640" cy="929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472440</xdr:colOff>
      <xdr:row>73</xdr:row>
      <xdr:rowOff>106680</xdr:rowOff>
    </xdr:from>
    <xdr:to>
      <xdr:col>5</xdr:col>
      <xdr:colOff>91440</xdr:colOff>
      <xdr:row>78</xdr:row>
      <xdr:rowOff>0</xdr:rowOff>
    </xdr:to>
    <xdr:pic>
      <xdr:nvPicPr>
        <xdr:cNvPr id="3" name="Picture 2" descr="NA01852_">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2440" y="17617440"/>
          <a:ext cx="929640" cy="899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152400</xdr:colOff>
      <xdr:row>83</xdr:row>
      <xdr:rowOff>45720</xdr:rowOff>
    </xdr:from>
    <xdr:to>
      <xdr:col>22</xdr:col>
      <xdr:colOff>129540</xdr:colOff>
      <xdr:row>85</xdr:row>
      <xdr:rowOff>0</xdr:rowOff>
    </xdr:to>
    <xdr:pic>
      <xdr:nvPicPr>
        <xdr:cNvPr id="4" name="Picture 3" descr="WB01246_">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49140" y="19171920"/>
          <a:ext cx="38862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83</xdr:row>
      <xdr:rowOff>30480</xdr:rowOff>
    </xdr:from>
    <xdr:to>
      <xdr:col>7</xdr:col>
      <xdr:colOff>182880</xdr:colOff>
      <xdr:row>85</xdr:row>
      <xdr:rowOff>0</xdr:rowOff>
    </xdr:to>
    <xdr:pic>
      <xdr:nvPicPr>
        <xdr:cNvPr id="5" name="Picture 4" descr="WB01241_">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16380" y="19690080"/>
          <a:ext cx="38862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47A31D4-E86C-4DF8-B131-5D2A48FFA3E7}" name="Tableau1" displayName="Tableau1" ref="D2:J34" totalsRowShown="0" headerRowDxfId="53" dataDxfId="52" tableBorderDxfId="51">
  <autoFilter ref="D2:J34" xr:uid="{7121683D-720A-48AC-989E-7F540D52DD97}"/>
  <tableColumns count="7">
    <tableColumn id="1" xr3:uid="{79C88016-E972-40C2-9916-F8F65CA9E651}" name="NOMS" dataDxfId="50">
      <calculatedColumnFormula>IF(ISNA(VLOOKUP($F3,'L. Des E.'!$A$4:$C$362,2,FALSE)),"",(VLOOKUP($F3,'L. Des E.'!$A$4:$C$362,2,FALSE)))</calculatedColumnFormula>
    </tableColumn>
    <tableColumn id="2" xr3:uid="{BE8A6BF4-06AC-497C-886D-E123DCC9F362}" name="CLUB" dataDxfId="49">
      <calculatedColumnFormula>IF(ISNA(VLOOKUP($F3,'L. Des E.'!$A$4:$C$362,3,FALSE)),"",(VLOOKUP($F3,'L. Des E.'!$A$4:$C$362,3,FALSE)))</calculatedColumnFormula>
    </tableColumn>
    <tableColumn id="3" xr3:uid="{E08EE785-BBF8-4D48-9F9A-B75C32D5071B}" name="STAM" dataDxfId="48">
      <calculatedColumnFormula>R4</calculatedColumnFormula>
    </tableColumn>
    <tableColumn id="4" xr3:uid="{EA52ED0D-B49B-45D4-8050-DAE31905779C}" name="IND A2" dataDxfId="47">
      <calculatedColumnFormula>_xlfn.MAXIFS(IND!$R$3:$R$301,IND!$D$3:$D$301,Parametres!F3)</calculatedColumnFormula>
    </tableColumn>
    <tableColumn id="5" xr3:uid="{75BA8195-8676-43D4-80B0-E2EBC6A777F3}" name="SERIE A21" dataDxfId="46">
      <calculatedColumnFormula>_xlfn.MAXIFS(SERIE!$T$3:$T$301,SERIE!$D$3:$D$301,Parametres!F3)</calculatedColumnFormula>
    </tableColumn>
    <tableColumn id="6" xr3:uid="{2F486530-8589-4886-BD74-136D016CD2FF}" name="C.STAM" dataDxfId="45">
      <calculatedColumnFormula>_xlfn.MAXIFS(STAM!$W$3:$W$303,STAM!$D$3:$D$303,Parametres!F3)</calculatedColumnFormula>
    </tableColumn>
    <tableColumn id="7" xr3:uid="{A91A9994-EC30-41ED-8683-A82D5F36CD1B}" name="TOTAL" dataDxfId="44">
      <calculatedColumnFormula>SUM(G3:I3)</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gerantoine64@sfr.f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5"/>
  <dimension ref="A1:R61"/>
  <sheetViews>
    <sheetView zoomScaleNormal="100" workbookViewId="0">
      <selection sqref="A1:R1"/>
    </sheetView>
  </sheetViews>
  <sheetFormatPr baseColWidth="10" defaultRowHeight="14.4" x14ac:dyDescent="0.3"/>
  <cols>
    <col min="8" max="8" width="13.109375" customWidth="1"/>
  </cols>
  <sheetData>
    <row r="1" spans="1:18" ht="33" customHeight="1" x14ac:dyDescent="0.5">
      <c r="A1" s="505" t="s">
        <v>765</v>
      </c>
      <c r="B1" s="505"/>
      <c r="C1" s="505"/>
      <c r="D1" s="505"/>
      <c r="E1" s="505"/>
      <c r="F1" s="505"/>
      <c r="G1" s="505"/>
      <c r="H1" s="505"/>
      <c r="I1" s="505"/>
      <c r="J1" s="505"/>
      <c r="K1" s="505"/>
      <c r="L1" s="505"/>
      <c r="M1" s="505"/>
      <c r="N1" s="505"/>
      <c r="O1" s="505"/>
      <c r="P1" s="505"/>
      <c r="Q1" s="505"/>
      <c r="R1" s="505"/>
    </row>
    <row r="2" spans="1:18" ht="18" x14ac:dyDescent="0.35">
      <c r="A2" s="119" t="s">
        <v>766</v>
      </c>
      <c r="B2" s="120"/>
      <c r="C2" s="120"/>
      <c r="D2" s="120"/>
      <c r="E2" s="120"/>
      <c r="F2" s="120"/>
      <c r="G2" s="120"/>
      <c r="H2" s="120"/>
      <c r="I2" s="120"/>
      <c r="J2" s="120"/>
      <c r="K2" s="120"/>
      <c r="L2" s="120"/>
      <c r="M2" s="120"/>
      <c r="N2" s="120"/>
      <c r="O2" s="120"/>
      <c r="P2" s="120"/>
      <c r="Q2" s="120"/>
      <c r="R2" s="120"/>
    </row>
    <row r="3" spans="1:18" x14ac:dyDescent="0.3">
      <c r="A3" s="120" t="s">
        <v>884</v>
      </c>
      <c r="B3" s="120"/>
      <c r="C3" s="120"/>
      <c r="D3" s="120"/>
      <c r="E3" s="120"/>
      <c r="F3" s="120"/>
      <c r="G3" s="120"/>
      <c r="H3" s="120"/>
      <c r="I3" s="494"/>
      <c r="J3" s="494"/>
      <c r="K3" s="494"/>
      <c r="L3" s="120"/>
      <c r="M3" s="506" t="s">
        <v>836</v>
      </c>
      <c r="N3" s="507"/>
      <c r="O3" s="120"/>
      <c r="P3" s="120"/>
      <c r="Q3" s="120"/>
      <c r="R3" s="120"/>
    </row>
    <row r="4" spans="1:18" x14ac:dyDescent="0.3">
      <c r="A4" s="120" t="s">
        <v>767</v>
      </c>
      <c r="B4" s="120"/>
      <c r="C4" s="120"/>
      <c r="D4" s="120"/>
      <c r="E4" s="120"/>
      <c r="F4" s="120"/>
      <c r="G4" s="120"/>
      <c r="H4" s="120"/>
      <c r="I4" s="120"/>
      <c r="J4" s="120"/>
      <c r="K4" s="120"/>
      <c r="L4" s="120"/>
      <c r="M4" s="120"/>
      <c r="N4" s="120"/>
      <c r="O4" s="120"/>
      <c r="P4" s="120"/>
      <c r="Q4" s="120"/>
      <c r="R4" s="120"/>
    </row>
    <row r="5" spans="1:18" ht="15" customHeight="1" x14ac:dyDescent="0.3">
      <c r="A5" s="120"/>
      <c r="B5" s="121" t="s">
        <v>770</v>
      </c>
      <c r="C5" s="120" t="s">
        <v>769</v>
      </c>
      <c r="D5" s="120"/>
      <c r="E5" s="120"/>
      <c r="F5" s="120"/>
      <c r="G5" s="120"/>
      <c r="H5" s="120"/>
      <c r="I5" s="120"/>
      <c r="J5" s="120"/>
      <c r="K5" s="120"/>
      <c r="L5" s="120"/>
      <c r="M5" s="120"/>
      <c r="N5" s="120"/>
      <c r="O5" s="120"/>
      <c r="P5" s="120"/>
      <c r="Q5" s="120"/>
      <c r="R5" s="120"/>
    </row>
    <row r="6" spans="1:18" x14ac:dyDescent="0.3">
      <c r="A6" s="120"/>
      <c r="B6" s="120"/>
      <c r="C6" s="120" t="s">
        <v>885</v>
      </c>
      <c r="D6" s="120"/>
      <c r="E6" s="120"/>
      <c r="F6" s="120"/>
      <c r="G6" s="120"/>
      <c r="H6" s="120"/>
      <c r="I6" s="120"/>
      <c r="J6" s="120"/>
      <c r="K6" s="120"/>
      <c r="L6" s="120"/>
      <c r="M6" s="120"/>
      <c r="N6" s="120"/>
      <c r="O6" s="120"/>
      <c r="P6" s="120"/>
      <c r="Q6" s="120"/>
      <c r="R6" s="120"/>
    </row>
    <row r="7" spans="1:18" x14ac:dyDescent="0.3">
      <c r="A7" s="120"/>
      <c r="B7" s="120"/>
      <c r="C7" s="120" t="s">
        <v>886</v>
      </c>
      <c r="D7" s="120"/>
      <c r="E7" s="120"/>
      <c r="F7" s="120"/>
      <c r="G7" s="120"/>
      <c r="H7" s="120"/>
      <c r="I7" s="120"/>
      <c r="J7" s="120"/>
      <c r="K7" s="120"/>
      <c r="L7" s="120"/>
      <c r="M7" s="120"/>
      <c r="N7" s="120"/>
      <c r="O7" s="120"/>
      <c r="P7" s="120"/>
      <c r="Q7" s="120"/>
      <c r="R7" s="120"/>
    </row>
    <row r="8" spans="1:18" x14ac:dyDescent="0.3">
      <c r="A8" s="120"/>
      <c r="B8" s="120"/>
      <c r="C8" s="120"/>
      <c r="D8" s="120"/>
      <c r="E8" s="120"/>
      <c r="F8" s="120"/>
      <c r="G8" s="120"/>
      <c r="H8" s="120"/>
      <c r="I8" s="120"/>
      <c r="J8" s="120"/>
      <c r="K8" s="120"/>
      <c r="L8" s="120"/>
      <c r="M8" s="120"/>
      <c r="N8" s="120"/>
      <c r="O8" s="120"/>
      <c r="P8" s="120"/>
      <c r="Q8" s="120"/>
      <c r="R8" s="120"/>
    </row>
    <row r="9" spans="1:18" x14ac:dyDescent="0.3">
      <c r="A9" s="120"/>
      <c r="B9" s="122" t="s">
        <v>768</v>
      </c>
      <c r="C9" s="120"/>
      <c r="D9" s="120"/>
      <c r="E9" s="120"/>
      <c r="F9" s="120"/>
      <c r="G9" s="120"/>
      <c r="H9" s="120"/>
      <c r="I9" s="120"/>
      <c r="J9" s="120"/>
      <c r="K9" s="120"/>
      <c r="L9" s="120"/>
      <c r="M9" s="120"/>
      <c r="N9" s="120"/>
      <c r="O9" s="120"/>
      <c r="P9" s="120"/>
      <c r="Q9" s="120"/>
      <c r="R9" s="120"/>
    </row>
    <row r="10" spans="1:18" x14ac:dyDescent="0.3">
      <c r="A10" s="120"/>
      <c r="B10" s="120"/>
      <c r="C10" s="120" t="s">
        <v>829</v>
      </c>
      <c r="D10" s="120"/>
      <c r="E10" s="120"/>
      <c r="F10" s="120"/>
      <c r="G10" s="120"/>
      <c r="H10" s="120"/>
      <c r="I10" s="120"/>
      <c r="J10" s="120"/>
      <c r="K10" s="120"/>
      <c r="L10" s="120"/>
      <c r="M10" s="120"/>
      <c r="N10" s="120"/>
      <c r="O10" s="120"/>
      <c r="P10" s="120"/>
      <c r="Q10" s="120"/>
      <c r="R10" s="120"/>
    </row>
    <row r="11" spans="1:18" x14ac:dyDescent="0.3">
      <c r="A11" s="120"/>
      <c r="B11" s="120"/>
      <c r="C11" s="120" t="s">
        <v>850</v>
      </c>
      <c r="D11" s="120"/>
      <c r="E11" s="120"/>
      <c r="F11" s="120"/>
      <c r="G11" s="120"/>
      <c r="H11" s="120"/>
      <c r="I11" s="120"/>
      <c r="J11" s="120"/>
      <c r="K11" s="120"/>
      <c r="L11" s="120"/>
      <c r="M11" s="120"/>
      <c r="N11" s="120"/>
      <c r="O11" s="120"/>
      <c r="P11" s="120"/>
      <c r="Q11" s="120"/>
      <c r="R11" s="120"/>
    </row>
    <row r="12" spans="1:18" x14ac:dyDescent="0.3">
      <c r="A12" s="120"/>
      <c r="B12" s="120"/>
      <c r="C12" s="120" t="s">
        <v>772</v>
      </c>
      <c r="D12" s="120"/>
      <c r="E12" s="120"/>
      <c r="F12" s="120"/>
      <c r="G12" s="120"/>
      <c r="H12" s="120"/>
      <c r="I12" s="120"/>
      <c r="J12" s="120"/>
      <c r="K12" s="120"/>
      <c r="L12" s="120"/>
      <c r="M12" s="120"/>
      <c r="N12" s="120"/>
      <c r="O12" s="120"/>
      <c r="P12" s="120"/>
      <c r="Q12" s="120"/>
      <c r="R12" s="120"/>
    </row>
    <row r="13" spans="1:18" x14ac:dyDescent="0.3">
      <c r="A13" s="120"/>
      <c r="B13" s="120"/>
      <c r="C13" s="120" t="s">
        <v>842</v>
      </c>
      <c r="D13" s="120"/>
      <c r="E13" s="120"/>
      <c r="F13" s="120"/>
      <c r="G13" s="120"/>
      <c r="H13" s="120"/>
      <c r="I13" s="120"/>
      <c r="J13" s="120"/>
      <c r="K13" s="120"/>
      <c r="L13" s="120"/>
      <c r="M13" s="120"/>
      <c r="N13" s="120"/>
      <c r="O13" s="120"/>
      <c r="P13" s="120"/>
      <c r="Q13" s="120"/>
      <c r="R13" s="120"/>
    </row>
    <row r="14" spans="1:18" x14ac:dyDescent="0.3">
      <c r="A14" s="120"/>
      <c r="B14" s="120"/>
      <c r="C14" s="120" t="s">
        <v>837</v>
      </c>
      <c r="D14" s="120"/>
      <c r="E14" s="120"/>
      <c r="F14" s="120"/>
      <c r="G14" s="120"/>
      <c r="H14" s="120"/>
      <c r="I14" s="120"/>
      <c r="J14" s="120"/>
      <c r="K14" s="120"/>
      <c r="L14" s="120"/>
      <c r="M14" s="120"/>
      <c r="N14" s="120"/>
      <c r="O14" s="120"/>
      <c r="P14" s="120"/>
      <c r="Q14" s="120"/>
      <c r="R14" s="120"/>
    </row>
    <row r="15" spans="1:18" x14ac:dyDescent="0.3">
      <c r="A15" s="120"/>
      <c r="B15" s="120"/>
      <c r="C15" s="120" t="s">
        <v>806</v>
      </c>
      <c r="D15" s="120"/>
      <c r="E15" s="120"/>
      <c r="F15" s="120"/>
      <c r="G15" s="120"/>
      <c r="H15" s="120"/>
      <c r="I15" s="120"/>
      <c r="J15" s="120"/>
      <c r="K15" s="120"/>
      <c r="L15" s="120"/>
      <c r="M15" s="120"/>
      <c r="N15" s="120"/>
      <c r="O15" s="120"/>
      <c r="P15" s="120"/>
      <c r="Q15" s="120"/>
      <c r="R15" s="120"/>
    </row>
    <row r="16" spans="1:18" x14ac:dyDescent="0.3">
      <c r="A16" s="120"/>
      <c r="B16" s="122" t="s">
        <v>771</v>
      </c>
      <c r="C16" s="120"/>
      <c r="D16" s="120"/>
      <c r="E16" s="120"/>
      <c r="F16" s="120"/>
      <c r="G16" s="120"/>
      <c r="H16" s="120"/>
      <c r="I16" s="120"/>
      <c r="J16" s="120"/>
      <c r="K16" s="120"/>
      <c r="L16" s="120"/>
      <c r="M16" s="120"/>
      <c r="N16" s="120"/>
      <c r="O16" s="120"/>
      <c r="P16" s="120"/>
      <c r="Q16" s="120"/>
      <c r="R16" s="120"/>
    </row>
    <row r="17" spans="1:18" x14ac:dyDescent="0.3">
      <c r="A17" s="120"/>
      <c r="B17" s="120"/>
      <c r="C17" s="120" t="s">
        <v>828</v>
      </c>
      <c r="D17" s="120"/>
      <c r="E17" s="120"/>
      <c r="F17" s="120"/>
      <c r="G17" s="120"/>
      <c r="H17" s="120"/>
      <c r="I17" s="120"/>
      <c r="J17" s="120"/>
      <c r="K17" s="120"/>
      <c r="L17" s="120"/>
      <c r="M17" s="120"/>
      <c r="N17" s="120"/>
      <c r="O17" s="120"/>
      <c r="P17" s="120"/>
      <c r="Q17" s="120"/>
      <c r="R17" s="120"/>
    </row>
    <row r="18" spans="1:18" x14ac:dyDescent="0.3">
      <c r="A18" s="120"/>
      <c r="B18" s="120"/>
      <c r="C18" s="120" t="s">
        <v>849</v>
      </c>
      <c r="D18" s="120"/>
      <c r="E18" s="120"/>
      <c r="F18" s="120"/>
      <c r="G18" s="120"/>
      <c r="H18" s="120"/>
      <c r="I18" s="120"/>
      <c r="J18" s="120"/>
      <c r="K18" s="120"/>
      <c r="L18" s="120"/>
      <c r="M18" s="120"/>
      <c r="N18" s="120"/>
      <c r="O18" s="120"/>
      <c r="P18" s="120"/>
      <c r="Q18" s="120"/>
      <c r="R18" s="120"/>
    </row>
    <row r="19" spans="1:18" x14ac:dyDescent="0.3">
      <c r="A19" s="120"/>
      <c r="B19" s="120"/>
      <c r="C19" s="120" t="s">
        <v>772</v>
      </c>
      <c r="D19" s="120"/>
      <c r="E19" s="120"/>
      <c r="F19" s="120"/>
      <c r="G19" s="120"/>
      <c r="H19" s="120"/>
      <c r="I19" s="120"/>
      <c r="J19" s="120"/>
      <c r="K19" s="120"/>
      <c r="L19" s="120"/>
      <c r="M19" s="120"/>
      <c r="N19" s="120"/>
      <c r="O19" s="120"/>
      <c r="P19" s="120"/>
      <c r="Q19" s="120"/>
      <c r="R19" s="120"/>
    </row>
    <row r="20" spans="1:18" x14ac:dyDescent="0.3">
      <c r="A20" s="120"/>
      <c r="B20" s="120"/>
      <c r="C20" s="120" t="s">
        <v>843</v>
      </c>
      <c r="D20" s="120"/>
      <c r="E20" s="120"/>
      <c r="F20" s="120"/>
      <c r="G20" s="120"/>
      <c r="H20" s="120"/>
      <c r="I20" s="120"/>
      <c r="J20" s="120"/>
      <c r="K20" s="120"/>
      <c r="L20" s="120"/>
      <c r="M20" s="120"/>
      <c r="N20" s="120"/>
      <c r="O20" s="120"/>
      <c r="P20" s="120"/>
      <c r="Q20" s="120"/>
      <c r="R20" s="120"/>
    </row>
    <row r="21" spans="1:18" x14ac:dyDescent="0.3">
      <c r="A21" s="120"/>
      <c r="B21" s="120"/>
      <c r="C21" s="120" t="s">
        <v>840</v>
      </c>
      <c r="D21" s="120"/>
      <c r="E21" s="120"/>
      <c r="F21" s="120"/>
      <c r="G21" s="120"/>
      <c r="H21" s="120"/>
      <c r="I21" s="120"/>
      <c r="J21" s="120"/>
      <c r="K21" s="120"/>
      <c r="L21" s="120"/>
      <c r="M21" s="120"/>
      <c r="N21" s="120"/>
      <c r="O21" s="120"/>
      <c r="P21" s="120"/>
      <c r="Q21" s="120"/>
      <c r="R21" s="120"/>
    </row>
    <row r="22" spans="1:18" x14ac:dyDescent="0.3">
      <c r="A22" s="120"/>
      <c r="B22" s="120"/>
      <c r="C22" s="120" t="s">
        <v>807</v>
      </c>
      <c r="D22" s="120"/>
      <c r="E22" s="120"/>
      <c r="F22" s="120"/>
      <c r="G22" s="120"/>
      <c r="H22" s="120"/>
      <c r="I22" s="120"/>
      <c r="J22" s="120"/>
      <c r="K22" s="120"/>
      <c r="L22" s="120"/>
      <c r="M22" s="120"/>
      <c r="N22" s="120"/>
      <c r="O22" s="120"/>
      <c r="P22" s="120"/>
      <c r="Q22" s="120"/>
      <c r="R22" s="120"/>
    </row>
    <row r="23" spans="1:18" x14ac:dyDescent="0.3">
      <c r="A23" s="120"/>
      <c r="B23" s="120"/>
      <c r="C23" s="120"/>
      <c r="D23" s="120"/>
      <c r="E23" s="120"/>
      <c r="F23" s="120"/>
      <c r="G23" s="120"/>
      <c r="H23" s="120"/>
      <c r="I23" s="120"/>
      <c r="J23" s="120"/>
      <c r="K23" s="120"/>
      <c r="L23" s="120"/>
      <c r="M23" s="120"/>
      <c r="N23" s="120"/>
      <c r="O23" s="120"/>
      <c r="P23" s="120"/>
      <c r="Q23" s="120"/>
      <c r="R23" s="120"/>
    </row>
    <row r="24" spans="1:18" x14ac:dyDescent="0.3">
      <c r="A24" s="120"/>
      <c r="B24" s="120"/>
      <c r="C24" s="120" t="s">
        <v>827</v>
      </c>
      <c r="D24" s="120"/>
      <c r="E24" s="120"/>
      <c r="F24" s="120"/>
      <c r="G24" s="120"/>
      <c r="H24" s="120"/>
      <c r="I24" s="120"/>
      <c r="J24" s="120"/>
      <c r="K24" s="120"/>
      <c r="L24" s="120"/>
      <c r="M24" s="120"/>
      <c r="N24" s="120"/>
      <c r="O24" s="120"/>
      <c r="P24" s="120"/>
      <c r="Q24" s="120"/>
      <c r="R24" s="120"/>
    </row>
    <row r="25" spans="1:18" x14ac:dyDescent="0.3">
      <c r="A25" s="120"/>
      <c r="B25" s="120"/>
      <c r="C25" s="120" t="s">
        <v>849</v>
      </c>
      <c r="D25" s="120"/>
      <c r="E25" s="120"/>
      <c r="F25" s="120"/>
      <c r="G25" s="120"/>
      <c r="H25" s="120"/>
      <c r="I25" s="120"/>
      <c r="J25" s="120"/>
      <c r="K25" s="120"/>
      <c r="L25" s="120"/>
      <c r="M25" s="120"/>
      <c r="N25" s="120"/>
      <c r="O25" s="120"/>
      <c r="P25" s="120"/>
      <c r="Q25" s="120"/>
      <c r="R25" s="120"/>
    </row>
    <row r="26" spans="1:18" x14ac:dyDescent="0.3">
      <c r="A26" s="120"/>
      <c r="B26" s="120"/>
      <c r="C26" s="120" t="s">
        <v>772</v>
      </c>
      <c r="D26" s="120"/>
      <c r="E26" s="120"/>
      <c r="F26" s="120"/>
      <c r="G26" s="120"/>
      <c r="H26" s="120"/>
      <c r="I26" s="120"/>
      <c r="J26" s="120"/>
      <c r="K26" s="120"/>
      <c r="L26" s="120"/>
      <c r="M26" s="120"/>
      <c r="N26" s="120"/>
      <c r="O26" s="120"/>
      <c r="P26" s="120"/>
      <c r="Q26" s="120"/>
      <c r="R26" s="120"/>
    </row>
    <row r="27" spans="1:18" x14ac:dyDescent="0.3">
      <c r="A27" s="120"/>
      <c r="B27" s="120"/>
      <c r="C27" s="120" t="s">
        <v>844</v>
      </c>
      <c r="D27" s="120"/>
      <c r="E27" s="120"/>
      <c r="F27" s="120"/>
      <c r="G27" s="120"/>
      <c r="H27" s="120"/>
      <c r="I27" s="120"/>
      <c r="J27" s="120"/>
      <c r="K27" s="120"/>
      <c r="L27" s="120"/>
      <c r="M27" s="120"/>
      <c r="N27" s="120"/>
      <c r="O27" s="120"/>
      <c r="P27" s="120"/>
      <c r="Q27" s="120"/>
      <c r="R27" s="120"/>
    </row>
    <row r="28" spans="1:18" x14ac:dyDescent="0.3">
      <c r="A28" s="120"/>
      <c r="B28" s="120"/>
      <c r="C28" s="120" t="s">
        <v>841</v>
      </c>
      <c r="D28" s="120"/>
      <c r="E28" s="120"/>
      <c r="F28" s="120"/>
      <c r="G28" s="120"/>
      <c r="H28" s="120"/>
      <c r="I28" s="120"/>
      <c r="J28" s="120"/>
      <c r="K28" s="120"/>
      <c r="L28" s="120"/>
      <c r="M28" s="120"/>
      <c r="N28" s="120"/>
      <c r="O28" s="120"/>
      <c r="P28" s="120"/>
      <c r="Q28" s="120"/>
      <c r="R28" s="120"/>
    </row>
    <row r="29" spans="1:18" x14ac:dyDescent="0.3">
      <c r="A29" s="120"/>
      <c r="B29" s="120"/>
      <c r="C29" s="120" t="s">
        <v>804</v>
      </c>
      <c r="D29" s="120"/>
      <c r="E29" s="120"/>
      <c r="F29" s="120"/>
      <c r="G29" s="120"/>
      <c r="H29" s="120"/>
      <c r="I29" s="120"/>
      <c r="J29" s="120"/>
      <c r="K29" s="120"/>
      <c r="L29" s="120"/>
      <c r="M29" s="120"/>
      <c r="N29" s="120"/>
      <c r="O29" s="120"/>
      <c r="P29" s="120"/>
      <c r="Q29" s="120"/>
      <c r="R29" s="120"/>
    </row>
    <row r="30" spans="1:18" hidden="1" x14ac:dyDescent="0.3">
      <c r="A30" s="120"/>
      <c r="B30" s="120"/>
      <c r="C30" s="120"/>
      <c r="D30" s="120"/>
      <c r="E30" s="120"/>
      <c r="F30" s="120"/>
      <c r="G30" s="120"/>
      <c r="H30" s="120"/>
      <c r="I30" s="120"/>
      <c r="J30" s="120"/>
      <c r="K30" s="120"/>
      <c r="L30" s="120"/>
      <c r="M30" s="120"/>
      <c r="N30" s="120"/>
      <c r="O30" s="120"/>
      <c r="P30" s="120"/>
      <c r="Q30" s="120"/>
      <c r="R30" s="120"/>
    </row>
    <row r="31" spans="1:18" hidden="1" x14ac:dyDescent="0.3">
      <c r="A31" s="120"/>
      <c r="B31" s="120"/>
      <c r="C31" s="120" t="s">
        <v>871</v>
      </c>
      <c r="D31" s="120"/>
      <c r="E31" s="120"/>
      <c r="F31" s="120"/>
      <c r="G31" s="120"/>
      <c r="H31" s="120"/>
      <c r="I31" s="120"/>
      <c r="J31" s="120"/>
      <c r="K31" s="120"/>
      <c r="L31" s="120"/>
      <c r="M31" s="120"/>
      <c r="N31" s="120"/>
      <c r="O31" s="120"/>
      <c r="P31" s="120"/>
      <c r="Q31" s="120"/>
      <c r="R31" s="120"/>
    </row>
    <row r="32" spans="1:18" hidden="1" x14ac:dyDescent="0.3">
      <c r="A32" s="120"/>
      <c r="B32" s="120"/>
      <c r="C32" s="120" t="s">
        <v>848</v>
      </c>
      <c r="D32" s="120"/>
      <c r="E32" s="120"/>
      <c r="F32" s="120"/>
      <c r="G32" s="120"/>
      <c r="H32" s="120"/>
      <c r="I32" s="120"/>
      <c r="J32" s="120"/>
      <c r="K32" s="120"/>
      <c r="L32" s="120"/>
      <c r="M32" s="120"/>
      <c r="N32" s="120"/>
      <c r="O32" s="120"/>
      <c r="P32" s="120"/>
      <c r="Q32" s="120"/>
      <c r="R32" s="120"/>
    </row>
    <row r="33" spans="1:18" hidden="1" x14ac:dyDescent="0.3">
      <c r="A33" s="120"/>
      <c r="B33" s="120"/>
      <c r="C33" s="120" t="s">
        <v>772</v>
      </c>
      <c r="D33" s="120"/>
      <c r="E33" s="120"/>
      <c r="F33" s="120"/>
      <c r="G33" s="120"/>
      <c r="H33" s="120"/>
      <c r="I33" s="120"/>
      <c r="J33" s="120"/>
      <c r="K33" s="120"/>
      <c r="L33" s="120"/>
      <c r="M33" s="120"/>
      <c r="N33" s="120"/>
      <c r="O33" s="120"/>
      <c r="P33" s="120"/>
      <c r="Q33" s="120"/>
      <c r="R33" s="120"/>
    </row>
    <row r="34" spans="1:18" hidden="1" x14ac:dyDescent="0.3">
      <c r="A34" s="120"/>
      <c r="B34" s="120"/>
      <c r="C34" s="120" t="s">
        <v>851</v>
      </c>
      <c r="D34" s="120"/>
      <c r="E34" s="120"/>
      <c r="F34" s="120"/>
      <c r="G34" s="120"/>
      <c r="H34" s="120"/>
      <c r="I34" s="120"/>
      <c r="J34" s="120"/>
      <c r="K34" s="120"/>
      <c r="L34" s="120"/>
      <c r="M34" s="120"/>
      <c r="N34" s="120"/>
      <c r="O34" s="120"/>
      <c r="P34" s="120"/>
      <c r="Q34" s="120"/>
      <c r="R34" s="120"/>
    </row>
    <row r="35" spans="1:18" hidden="1" x14ac:dyDescent="0.3">
      <c r="A35" s="120"/>
      <c r="B35" s="120"/>
      <c r="C35" s="120" t="s">
        <v>805</v>
      </c>
      <c r="D35" s="120"/>
      <c r="E35" s="120"/>
      <c r="F35" s="120"/>
      <c r="G35" s="120"/>
      <c r="H35" s="120"/>
      <c r="I35" s="120"/>
      <c r="J35" s="120"/>
      <c r="K35" s="120"/>
      <c r="L35" s="120"/>
      <c r="M35" s="120"/>
      <c r="N35" s="120"/>
      <c r="O35" s="120"/>
      <c r="P35" s="120"/>
      <c r="Q35" s="120"/>
      <c r="R35" s="120"/>
    </row>
    <row r="36" spans="1:18" hidden="1" x14ac:dyDescent="0.3">
      <c r="A36" s="120"/>
      <c r="B36" s="120"/>
      <c r="C36" s="120"/>
      <c r="D36" s="120"/>
      <c r="E36" s="120"/>
      <c r="F36" s="120"/>
      <c r="G36" s="120"/>
      <c r="H36" s="120"/>
      <c r="I36" s="120"/>
      <c r="J36" s="120"/>
      <c r="K36" s="120"/>
      <c r="L36" s="120"/>
      <c r="M36" s="120"/>
      <c r="N36" s="120"/>
      <c r="O36" s="120"/>
      <c r="P36" s="120"/>
      <c r="Q36" s="120"/>
      <c r="R36" s="120"/>
    </row>
    <row r="37" spans="1:18" hidden="1" x14ac:dyDescent="0.3">
      <c r="A37" s="120"/>
      <c r="B37" s="120"/>
      <c r="C37" s="120" t="s">
        <v>872</v>
      </c>
      <c r="D37" s="120"/>
      <c r="E37" s="120"/>
      <c r="F37" s="120"/>
      <c r="G37" s="120"/>
      <c r="H37" s="120"/>
      <c r="I37" s="120"/>
      <c r="J37" s="120"/>
      <c r="K37" s="120"/>
      <c r="L37" s="120"/>
      <c r="M37" s="120"/>
      <c r="N37" s="120"/>
      <c r="O37" s="120"/>
      <c r="P37" s="120"/>
      <c r="Q37" s="120"/>
      <c r="R37" s="120"/>
    </row>
    <row r="38" spans="1:18" hidden="1" x14ac:dyDescent="0.3">
      <c r="A38" s="120"/>
      <c r="B38" s="120"/>
      <c r="C38" s="120" t="s">
        <v>848</v>
      </c>
      <c r="D38" s="120"/>
      <c r="E38" s="120"/>
      <c r="F38" s="120"/>
      <c r="G38" s="120"/>
      <c r="H38" s="120"/>
      <c r="I38" s="120"/>
      <c r="J38" s="120"/>
      <c r="K38" s="120"/>
      <c r="L38" s="120"/>
      <c r="M38" s="120"/>
      <c r="N38" s="120"/>
      <c r="O38" s="120"/>
      <c r="P38" s="120"/>
      <c r="Q38" s="120"/>
      <c r="R38" s="120"/>
    </row>
    <row r="39" spans="1:18" hidden="1" x14ac:dyDescent="0.3">
      <c r="A39" s="120"/>
      <c r="B39" s="120"/>
      <c r="C39" s="120" t="s">
        <v>772</v>
      </c>
      <c r="D39" s="120"/>
      <c r="E39" s="120"/>
      <c r="F39" s="120"/>
      <c r="G39" s="120"/>
      <c r="H39" s="120"/>
      <c r="I39" s="120"/>
      <c r="J39" s="120"/>
      <c r="K39" s="120"/>
      <c r="L39" s="120"/>
      <c r="M39" s="120"/>
      <c r="N39" s="120"/>
      <c r="O39" s="120"/>
      <c r="P39" s="120"/>
      <c r="Q39" s="120"/>
      <c r="R39" s="120"/>
    </row>
    <row r="40" spans="1:18" hidden="1" x14ac:dyDescent="0.3">
      <c r="A40" s="120"/>
      <c r="B40" s="120"/>
      <c r="C40" s="120" t="s">
        <v>852</v>
      </c>
      <c r="D40" s="120"/>
      <c r="E40" s="120"/>
      <c r="F40" s="120"/>
      <c r="G40" s="120"/>
      <c r="H40" s="120"/>
      <c r="I40" s="120"/>
      <c r="J40" s="120"/>
      <c r="K40" s="120"/>
      <c r="L40" s="120"/>
      <c r="M40" s="120"/>
      <c r="N40" s="120"/>
      <c r="O40" s="120"/>
      <c r="P40" s="120"/>
      <c r="Q40" s="120"/>
      <c r="R40" s="120"/>
    </row>
    <row r="41" spans="1:18" hidden="1" x14ac:dyDescent="0.3">
      <c r="A41" s="120"/>
      <c r="B41" s="120"/>
      <c r="C41" s="120" t="s">
        <v>808</v>
      </c>
      <c r="D41" s="120"/>
      <c r="E41" s="120"/>
      <c r="F41" s="120"/>
      <c r="G41" s="120"/>
      <c r="H41" s="120"/>
      <c r="I41" s="120"/>
      <c r="J41" s="120"/>
      <c r="K41" s="120"/>
      <c r="L41" s="120"/>
      <c r="M41" s="120"/>
      <c r="N41" s="120"/>
      <c r="O41" s="120"/>
      <c r="P41" s="120"/>
      <c r="Q41" s="120"/>
      <c r="R41" s="120"/>
    </row>
    <row r="42" spans="1:18" hidden="1" x14ac:dyDescent="0.3">
      <c r="A42" s="120"/>
      <c r="B42" s="120"/>
      <c r="C42" s="120"/>
      <c r="D42" s="120"/>
      <c r="E42" s="120"/>
      <c r="F42" s="120"/>
      <c r="G42" s="120"/>
      <c r="H42" s="120"/>
      <c r="I42" s="120"/>
      <c r="J42" s="120"/>
      <c r="K42" s="120"/>
      <c r="L42" s="120"/>
      <c r="M42" s="120"/>
      <c r="N42" s="120"/>
      <c r="O42" s="120"/>
      <c r="P42" s="120"/>
      <c r="Q42" s="120"/>
      <c r="R42" s="120"/>
    </row>
    <row r="43" spans="1:18" hidden="1" x14ac:dyDescent="0.3">
      <c r="A43" s="120"/>
      <c r="B43" s="120"/>
      <c r="C43" s="120" t="s">
        <v>873</v>
      </c>
      <c r="D43" s="120"/>
      <c r="E43" s="120"/>
      <c r="F43" s="120"/>
      <c r="G43" s="120"/>
      <c r="H43" s="120"/>
      <c r="I43" s="120"/>
      <c r="J43" s="120"/>
      <c r="K43" s="120"/>
      <c r="L43" s="120"/>
      <c r="M43" s="120"/>
      <c r="N43" s="120"/>
      <c r="O43" s="120"/>
      <c r="P43" s="120"/>
      <c r="Q43" s="120"/>
      <c r="R43" s="120"/>
    </row>
    <row r="44" spans="1:18" hidden="1" x14ac:dyDescent="0.3">
      <c r="A44" s="120"/>
      <c r="B44" s="120"/>
      <c r="C44" s="120" t="s">
        <v>847</v>
      </c>
      <c r="D44" s="120"/>
      <c r="E44" s="120"/>
      <c r="F44" s="120"/>
      <c r="G44" s="120"/>
      <c r="H44" s="120"/>
      <c r="I44" s="120"/>
      <c r="J44" s="120"/>
      <c r="K44" s="120"/>
      <c r="L44" s="120"/>
      <c r="M44" s="120"/>
      <c r="N44" s="120"/>
      <c r="O44" s="120"/>
      <c r="P44" s="120"/>
      <c r="Q44" s="120"/>
      <c r="R44" s="120"/>
    </row>
    <row r="45" spans="1:18" hidden="1" x14ac:dyDescent="0.3">
      <c r="A45" s="120"/>
      <c r="B45" s="120"/>
      <c r="C45" s="120" t="s">
        <v>772</v>
      </c>
      <c r="D45" s="120"/>
      <c r="E45" s="120"/>
      <c r="F45" s="120"/>
      <c r="G45" s="120"/>
      <c r="H45" s="120"/>
      <c r="I45" s="120"/>
      <c r="J45" s="120"/>
      <c r="K45" s="120"/>
      <c r="L45" s="120"/>
      <c r="M45" s="120"/>
      <c r="N45" s="120"/>
      <c r="O45" s="120"/>
      <c r="P45" s="120"/>
      <c r="Q45" s="120"/>
      <c r="R45" s="120"/>
    </row>
    <row r="46" spans="1:18" hidden="1" x14ac:dyDescent="0.3">
      <c r="A46" s="120"/>
      <c r="B46" s="120"/>
      <c r="C46" s="120" t="s">
        <v>853</v>
      </c>
      <c r="D46" s="120"/>
      <c r="E46" s="120"/>
      <c r="F46" s="120"/>
      <c r="G46" s="120"/>
      <c r="H46" s="120"/>
      <c r="I46" s="120"/>
      <c r="J46" s="120"/>
      <c r="K46" s="120"/>
      <c r="L46" s="120"/>
      <c r="M46" s="120"/>
      <c r="N46" s="120"/>
      <c r="O46" s="120"/>
      <c r="P46" s="120"/>
      <c r="Q46" s="120"/>
      <c r="R46" s="120"/>
    </row>
    <row r="47" spans="1:18" hidden="1" x14ac:dyDescent="0.3">
      <c r="A47" s="120"/>
      <c r="B47" s="120"/>
      <c r="C47" s="120" t="s">
        <v>809</v>
      </c>
      <c r="D47" s="120"/>
      <c r="E47" s="120"/>
      <c r="F47" s="120"/>
      <c r="G47" s="120"/>
      <c r="H47" s="120"/>
      <c r="I47" s="120"/>
      <c r="J47" s="120"/>
      <c r="K47" s="120"/>
      <c r="L47" s="120"/>
      <c r="M47" s="120"/>
      <c r="N47" s="120"/>
      <c r="O47" s="120"/>
      <c r="P47" s="120"/>
      <c r="Q47" s="120"/>
      <c r="R47" s="120"/>
    </row>
    <row r="48" spans="1:18" x14ac:dyDescent="0.3">
      <c r="A48" s="120"/>
      <c r="B48" s="120"/>
      <c r="C48" s="120"/>
      <c r="D48" s="120"/>
      <c r="E48" s="120"/>
      <c r="F48" s="120"/>
      <c r="G48" s="120"/>
      <c r="H48" s="120"/>
      <c r="I48" s="120"/>
      <c r="J48" s="120"/>
      <c r="K48" s="120"/>
      <c r="L48" s="120"/>
      <c r="M48" s="120"/>
      <c r="N48" s="120"/>
      <c r="O48" s="120"/>
      <c r="P48" s="120"/>
      <c r="Q48" s="120"/>
      <c r="R48" s="120"/>
    </row>
    <row r="49" spans="1:18" x14ac:dyDescent="0.3">
      <c r="A49" s="120"/>
      <c r="B49" s="120"/>
      <c r="C49" s="120" t="s">
        <v>854</v>
      </c>
      <c r="D49" s="120"/>
      <c r="E49" s="120"/>
      <c r="F49" s="120"/>
      <c r="G49" s="120"/>
      <c r="H49" s="120"/>
      <c r="I49" s="120"/>
      <c r="J49" s="120"/>
      <c r="K49" s="120"/>
      <c r="L49" s="120"/>
      <c r="M49" s="120"/>
      <c r="N49" s="120"/>
      <c r="O49" s="120"/>
      <c r="P49" s="120"/>
      <c r="Q49" s="120"/>
      <c r="R49" s="120"/>
    </row>
    <row r="50" spans="1:18" x14ac:dyDescent="0.3">
      <c r="A50" s="120"/>
      <c r="B50" s="120"/>
      <c r="C50" s="120" t="s">
        <v>838</v>
      </c>
      <c r="D50" s="120"/>
      <c r="E50" s="120"/>
      <c r="F50" s="120"/>
      <c r="G50" s="120"/>
      <c r="H50" s="120"/>
      <c r="I50" s="120"/>
      <c r="J50" s="120"/>
      <c r="K50" s="120"/>
      <c r="L50" s="120"/>
      <c r="M50" s="120"/>
      <c r="N50" s="120"/>
      <c r="O50" s="120"/>
      <c r="P50" s="120"/>
      <c r="Q50" s="120"/>
      <c r="R50" s="120"/>
    </row>
    <row r="51" spans="1:18" x14ac:dyDescent="0.3">
      <c r="A51" s="120"/>
      <c r="B51" s="120"/>
      <c r="C51" s="120" t="s">
        <v>831</v>
      </c>
      <c r="D51" s="120"/>
      <c r="E51" s="120"/>
      <c r="F51" s="120"/>
      <c r="G51" s="120"/>
      <c r="H51" s="120"/>
      <c r="I51" s="120"/>
      <c r="J51" s="120"/>
      <c r="K51" s="120"/>
      <c r="L51" s="120"/>
      <c r="M51" s="120"/>
      <c r="N51" s="120"/>
      <c r="O51" s="120"/>
      <c r="P51" s="120"/>
      <c r="Q51" s="120"/>
      <c r="R51" s="120"/>
    </row>
    <row r="52" spans="1:18" x14ac:dyDescent="0.3">
      <c r="A52" s="120"/>
      <c r="B52" s="120"/>
      <c r="C52" s="120"/>
      <c r="D52" s="120"/>
      <c r="E52" s="120"/>
      <c r="F52" s="120"/>
      <c r="G52" s="120"/>
      <c r="H52" s="120"/>
      <c r="I52" s="120"/>
      <c r="J52" s="120"/>
      <c r="K52" s="120"/>
      <c r="L52" s="120"/>
      <c r="M52" s="120"/>
      <c r="N52" s="120"/>
      <c r="O52" s="120"/>
      <c r="P52" s="120"/>
      <c r="Q52" s="120"/>
      <c r="R52" s="120"/>
    </row>
    <row r="53" spans="1:18" x14ac:dyDescent="0.3">
      <c r="A53" s="120"/>
      <c r="B53" s="120"/>
      <c r="C53" s="120" t="s">
        <v>845</v>
      </c>
      <c r="D53" s="120"/>
      <c r="E53" s="120"/>
      <c r="F53" s="120"/>
      <c r="G53" s="120"/>
      <c r="H53" s="120"/>
      <c r="I53" s="120"/>
      <c r="J53" s="120"/>
      <c r="K53" s="120"/>
      <c r="L53" s="120"/>
      <c r="M53" s="120"/>
      <c r="N53" s="120"/>
      <c r="O53" s="120"/>
      <c r="P53" s="120"/>
      <c r="Q53" s="120"/>
      <c r="R53" s="120"/>
    </row>
    <row r="54" spans="1:18" x14ac:dyDescent="0.3">
      <c r="A54" s="120"/>
      <c r="B54" s="120"/>
      <c r="C54" s="120"/>
      <c r="D54" s="120"/>
      <c r="E54" s="120"/>
      <c r="F54" s="120"/>
      <c r="G54" s="120"/>
      <c r="H54" s="120"/>
      <c r="I54" s="120"/>
      <c r="J54" s="120"/>
      <c r="K54" s="120"/>
      <c r="L54" s="120"/>
      <c r="M54" s="120"/>
      <c r="N54" s="120"/>
      <c r="O54" s="120"/>
      <c r="P54" s="120"/>
      <c r="Q54" s="120"/>
      <c r="R54" s="120"/>
    </row>
    <row r="55" spans="1:18" x14ac:dyDescent="0.3">
      <c r="A55" s="120"/>
      <c r="B55" s="120"/>
      <c r="C55" s="120" t="s">
        <v>839</v>
      </c>
      <c r="D55" s="120"/>
      <c r="E55" s="120"/>
      <c r="F55" s="120"/>
      <c r="G55" s="120"/>
      <c r="H55" s="120"/>
      <c r="I55" s="120"/>
      <c r="J55" s="120"/>
      <c r="K55" s="120"/>
      <c r="L55" s="120"/>
      <c r="M55" s="120"/>
      <c r="N55" s="120"/>
      <c r="O55" s="120"/>
      <c r="P55" s="120"/>
      <c r="Q55" s="120"/>
      <c r="R55" s="120"/>
    </row>
    <row r="56" spans="1:18" x14ac:dyDescent="0.3">
      <c r="A56" s="120"/>
      <c r="B56" s="120"/>
      <c r="C56" s="120"/>
      <c r="D56" s="120"/>
      <c r="E56" s="120"/>
      <c r="F56" s="120"/>
      <c r="G56" s="120"/>
      <c r="H56" s="120"/>
      <c r="I56" s="120"/>
      <c r="J56" s="120"/>
      <c r="K56" s="120"/>
      <c r="L56" s="120"/>
      <c r="M56" s="120"/>
      <c r="N56" s="120"/>
      <c r="O56" s="120"/>
      <c r="P56" s="120"/>
      <c r="Q56" s="120"/>
      <c r="R56" s="120"/>
    </row>
    <row r="57" spans="1:18" ht="15.6" x14ac:dyDescent="0.3">
      <c r="A57" s="120"/>
      <c r="B57" s="489" t="s">
        <v>773</v>
      </c>
      <c r="C57" s="120"/>
      <c r="D57" s="120"/>
      <c r="E57" s="120"/>
      <c r="F57" s="120"/>
      <c r="G57" s="120"/>
      <c r="H57" s="120"/>
      <c r="I57" s="120"/>
      <c r="J57" s="120"/>
      <c r="K57" s="120"/>
      <c r="L57" s="120"/>
      <c r="M57" s="120"/>
      <c r="N57" s="120"/>
      <c r="O57" s="120"/>
      <c r="P57" s="120"/>
      <c r="Q57" s="120"/>
      <c r="R57" s="120"/>
    </row>
    <row r="58" spans="1:18" ht="15.6" x14ac:dyDescent="0.3">
      <c r="A58" s="120"/>
      <c r="B58" s="123"/>
      <c r="C58" s="120" t="s">
        <v>846</v>
      </c>
      <c r="D58" s="120"/>
      <c r="E58" s="120"/>
      <c r="F58" s="120"/>
      <c r="G58" s="120"/>
      <c r="H58" s="120"/>
      <c r="I58" s="120"/>
      <c r="J58" s="120"/>
      <c r="K58" s="120"/>
      <c r="L58" s="120"/>
      <c r="M58" s="120"/>
      <c r="N58" s="120"/>
      <c r="O58" s="120"/>
      <c r="P58" s="120"/>
      <c r="Q58" s="120"/>
      <c r="R58" s="120"/>
    </row>
    <row r="59" spans="1:18" x14ac:dyDescent="0.3">
      <c r="A59" s="120"/>
      <c r="B59" s="120"/>
      <c r="C59" s="120" t="s">
        <v>830</v>
      </c>
      <c r="D59" s="120"/>
      <c r="E59" s="120"/>
      <c r="F59" s="120"/>
      <c r="G59" s="120"/>
      <c r="H59" s="120"/>
      <c r="I59" s="120"/>
      <c r="J59" s="120"/>
      <c r="K59" s="120"/>
      <c r="L59" s="120"/>
      <c r="M59" s="120"/>
      <c r="N59" s="120"/>
      <c r="O59" s="120"/>
      <c r="P59" s="120"/>
      <c r="Q59" s="120"/>
      <c r="R59" s="120"/>
    </row>
    <row r="60" spans="1:18" x14ac:dyDescent="0.3">
      <c r="A60" s="120"/>
      <c r="B60" s="120"/>
      <c r="C60" s="120" t="s">
        <v>810</v>
      </c>
      <c r="D60" s="120"/>
      <c r="E60" s="120"/>
      <c r="F60" s="120"/>
      <c r="G60" s="120"/>
      <c r="H60" s="120"/>
      <c r="I60" s="120"/>
      <c r="J60" s="120"/>
      <c r="K60" s="120"/>
      <c r="L60" s="120"/>
      <c r="M60" s="120"/>
      <c r="N60" s="120"/>
      <c r="O60" s="120"/>
      <c r="P60" s="120"/>
      <c r="Q60" s="120"/>
      <c r="R60" s="120"/>
    </row>
    <row r="61" spans="1:18" x14ac:dyDescent="0.3">
      <c r="A61" s="120"/>
      <c r="B61" s="120"/>
      <c r="C61" s="120"/>
      <c r="D61" s="120"/>
      <c r="E61" s="120"/>
      <c r="F61" s="120"/>
      <c r="G61" s="120"/>
      <c r="H61" s="120"/>
      <c r="I61" s="120"/>
      <c r="J61" s="120"/>
      <c r="K61" s="120"/>
      <c r="L61" s="120"/>
      <c r="M61" s="120"/>
      <c r="N61" s="120"/>
      <c r="O61" s="120"/>
      <c r="P61" s="120"/>
      <c r="Q61" s="120"/>
      <c r="R61" s="120"/>
    </row>
  </sheetData>
  <sheetProtection algorithmName="SHA-512" hashValue="CIOP3KtDBdU4/lBaK7LChGXbDDF/p66HvsHsMg4aJ2/ZC8JWn6+CLgHDtBlQR6l4gEtcz5nx/kd8z3e91hKuQA==" saltValue="rD/rrOiX5A/rucHY40LWdA==" spinCount="100000" sheet="1" objects="1" scenarios="1"/>
  <mergeCells count="2">
    <mergeCell ref="A1:R1"/>
    <mergeCell ref="M3:N3"/>
  </mergeCells>
  <hyperlinks>
    <hyperlink ref="M3" r:id="rId1" xr:uid="{FD0F2630-DCCD-4D27-A9B5-D2DF26723EF6}"/>
  </hyperlinks>
  <printOptions horizontalCentered="1" verticalCentered="1"/>
  <pageMargins left="0" right="0" top="0" bottom="0" header="0" footer="0"/>
  <pageSetup paperSize="9" scale="65" orientation="landscape" horizontalDpi="4294967293" verticalDpi="4294967293"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7">
    <tabColor rgb="FFFF0000"/>
  </sheetPr>
  <dimension ref="A1:AD302"/>
  <sheetViews>
    <sheetView showGridLines="0" showRowColHeaders="0" showZeros="0" zoomScaleNormal="100" workbookViewId="0">
      <selection activeCell="Y6" sqref="Y6"/>
    </sheetView>
  </sheetViews>
  <sheetFormatPr baseColWidth="10" defaultRowHeight="14.4" x14ac:dyDescent="0.3"/>
  <cols>
    <col min="1" max="1" width="7.77734375" customWidth="1"/>
    <col min="2" max="2" width="20.77734375" style="47" customWidth="1"/>
    <col min="3" max="3" width="16.33203125" style="48" customWidth="1"/>
    <col min="4" max="4" width="6.77734375" style="21" customWidth="1"/>
    <col min="5" max="5" width="7.77734375" style="14" customWidth="1"/>
    <col min="6" max="6" width="7.77734375" style="22" customWidth="1"/>
    <col min="7" max="7" width="5.77734375" style="12" customWidth="1"/>
    <col min="8" max="13" width="4.33203125" style="22" customWidth="1"/>
    <col min="14" max="14" width="4.33203125" style="23" customWidth="1"/>
    <col min="15" max="17" width="4.33203125" style="22" customWidth="1"/>
    <col min="18" max="18" width="6.77734375" hidden="1" customWidth="1"/>
    <col min="19" max="19" width="6.77734375" style="6" hidden="1" customWidth="1"/>
    <col min="20" max="20" width="11.5546875" style="6" hidden="1" customWidth="1"/>
    <col min="21" max="23" width="11.5546875" hidden="1" customWidth="1"/>
  </cols>
  <sheetData>
    <row r="1" spans="1:30" ht="34.200000000000003" customHeight="1" thickTop="1" thickBot="1" x14ac:dyDescent="0.35">
      <c r="A1" s="522" t="s">
        <v>882</v>
      </c>
      <c r="B1" s="538"/>
      <c r="C1" s="101" t="s">
        <v>702</v>
      </c>
      <c r="D1" s="102"/>
      <c r="E1" s="511" t="s">
        <v>700</v>
      </c>
      <c r="F1" s="511"/>
      <c r="G1" s="511"/>
      <c r="H1" s="511"/>
      <c r="I1" s="665" t="str">
        <f>'IND.012-1'!H1</f>
        <v/>
      </c>
      <c r="J1" s="665"/>
      <c r="K1" s="666" t="s">
        <v>701</v>
      </c>
      <c r="L1" s="666"/>
      <c r="M1" s="667" t="str">
        <f>IF('IND.012-1'!L1="","",('IND.012-1'!L1))</f>
        <v/>
      </c>
      <c r="N1" s="667"/>
      <c r="O1" s="667"/>
      <c r="P1" s="667"/>
      <c r="Q1" s="668"/>
      <c r="R1" s="449"/>
      <c r="S1" s="434"/>
      <c r="T1" s="434"/>
      <c r="U1" s="374"/>
      <c r="V1" s="374"/>
      <c r="W1" s="374"/>
      <c r="X1" s="374"/>
      <c r="Y1" s="374"/>
      <c r="Z1" s="374"/>
      <c r="AA1" s="374"/>
      <c r="AB1" s="374"/>
      <c r="AC1" s="374"/>
      <c r="AD1" s="374"/>
    </row>
    <row r="2" spans="1:30" ht="30" customHeight="1" thickTop="1" thickBot="1" x14ac:dyDescent="0.35">
      <c r="A2" s="49" t="s">
        <v>813</v>
      </c>
      <c r="B2" s="50" t="s">
        <v>1</v>
      </c>
      <c r="C2" s="51" t="s">
        <v>819</v>
      </c>
      <c r="D2" s="151" t="s">
        <v>0</v>
      </c>
      <c r="E2" s="152" t="s">
        <v>679</v>
      </c>
      <c r="F2" s="103" t="s">
        <v>695</v>
      </c>
      <c r="G2" s="50" t="s">
        <v>680</v>
      </c>
      <c r="H2" s="103" t="s">
        <v>681</v>
      </c>
      <c r="I2" s="103" t="s">
        <v>682</v>
      </c>
      <c r="J2" s="103" t="s">
        <v>683</v>
      </c>
      <c r="K2" s="103" t="s">
        <v>684</v>
      </c>
      <c r="L2" s="103" t="s">
        <v>685</v>
      </c>
      <c r="M2" s="103" t="s">
        <v>686</v>
      </c>
      <c r="N2" s="153" t="s">
        <v>687</v>
      </c>
      <c r="O2" s="103" t="s">
        <v>688</v>
      </c>
      <c r="P2" s="103" t="s">
        <v>689</v>
      </c>
      <c r="Q2" s="340" t="s">
        <v>690</v>
      </c>
      <c r="R2" s="450"/>
      <c r="S2" s="434"/>
      <c r="T2" s="434"/>
      <c r="U2" s="374"/>
      <c r="V2" s="354" t="s">
        <v>0</v>
      </c>
      <c r="W2" s="354" t="s">
        <v>819</v>
      </c>
      <c r="X2" s="374"/>
      <c r="Y2" s="374"/>
      <c r="Z2" s="374"/>
      <c r="AA2" s="374"/>
      <c r="AB2" s="374"/>
      <c r="AC2" s="374"/>
      <c r="AD2" s="374"/>
    </row>
    <row r="3" spans="1:30" ht="28.05" customHeight="1" thickBot="1" x14ac:dyDescent="0.35">
      <c r="A3" s="52">
        <v>1</v>
      </c>
      <c r="B3" s="286" t="str">
        <f>IF(ISNA(VLOOKUP($A3,'IND.012-1'!$A$3:$Q$301,2,FALSE)),"",(VLOOKUP($A3,'IND.012-1'!$A$3:$Q$301,2,FALSE)))</f>
        <v/>
      </c>
      <c r="C3" s="288" t="str">
        <f>IF(ISNA(VLOOKUP(A3,'IND.012-1'!$A$3:$Q$301,3,FALSE)),"",(VLOOKUP(A3,'IND.012-1'!$A$3:$Q$301,3,FALSE)))</f>
        <v/>
      </c>
      <c r="D3" s="53" t="str">
        <f>IF(ISNA(VLOOKUP(A3,'IND.012-1'!$A$3:$F$301,4,FALSE)),"",(VLOOKUP(A3,'IND.012-1'!$A$3:$F$301,4,FALSE)))</f>
        <v/>
      </c>
      <c r="E3" s="54" t="str">
        <f>IF(ISNA(VLOOKUP(A3,'IND.012-1'!$A$3:$Q$301,5,FALSE)),"",(VLOOKUP(A3,'IND.012-1'!$A$3:$Q$301,5,FALSE)))</f>
        <v/>
      </c>
      <c r="F3" s="55" t="str">
        <f>IF(ISNA(VLOOKUP(A3,'IND.012-1'!$A$3:$Q$301,6,FALSE)),"",(VLOOKUP(A3,'IND.012-1'!$A$3:$Q$301,6,FALSE)))</f>
        <v/>
      </c>
      <c r="G3" s="285" t="str">
        <f>IF(ISNA(VLOOKUP($A3,'IND.012-1'!$A$3:$Q$301,7,FALSE)),"",(VLOOKUP($A3,'IND.012-1'!$A$3:$Q$301,7,FALSE)))</f>
        <v/>
      </c>
      <c r="H3" s="55" t="str">
        <f>IF(ISNA(VLOOKUP(A3,'IND.012-1'!$A$3:$Q$301,8,FALSE)),"",(VLOOKUP(A3,'IND.012-1'!$A$3:$Q$301,8,FALSE)))</f>
        <v/>
      </c>
      <c r="I3" s="297" t="str">
        <f>IF(ISNA(VLOOKUP(A3,'IND.012-1'!$A$3:$Q$301,9,FALSE)),"",(VLOOKUP(A3,'IND.012-1'!$A$3:$Q$301,9,FALSE)))</f>
        <v/>
      </c>
      <c r="J3" s="55" t="str">
        <f>IF(ISNA(VLOOKUP(A3,'IND.012-1'!$A$3:$Q$301,10,FALSE)),"",(VLOOKUP(A3,'IND.012-1'!$A$3:$Q$301,10,FALSE)))</f>
        <v/>
      </c>
      <c r="K3" s="297" t="str">
        <f>IF(ISNA(VLOOKUP(A3,'IND.012-1'!$A$3:$Q$301,11,FALSE)),"",(VLOOKUP(A3,'IND.012-1'!$A$3:$Q$301,11,FALSE)))</f>
        <v/>
      </c>
      <c r="L3" s="55" t="str">
        <f>IF(ISNA(VLOOKUP(A3,'IND.012-1'!$A$3:$Q$301,12,FALSE)),"",(VLOOKUP(A3,'IND.012-1'!$A$3:$Q$301,12,FALSE)))</f>
        <v/>
      </c>
      <c r="M3" s="297" t="str">
        <f>IF(ISNA(VLOOKUP(A3,'IND.012-1'!$A$3:$Q$301,13,FALSE)),"",(VLOOKUP(A3,'IND.012-1'!$A$3:$Q$301,13,FALSE)))</f>
        <v/>
      </c>
      <c r="N3" s="55" t="str">
        <f>IF(ISNA(VLOOKUP(A3,'IND.012-1'!$A$3:$Q$301,14,FALSE)),"",(VLOOKUP(A3,'IND.012-1'!$A$3:$Q$301,14,FALSE)))</f>
        <v/>
      </c>
      <c r="O3" s="297" t="str">
        <f>IF(ISNA(VLOOKUP(A3,'IND.012-1'!$A$3:$Q$301,15,FALSE)),"",(VLOOKUP(A3,'IND.012-1'!$A$3:$Q$301,15,FALSE)))</f>
        <v/>
      </c>
      <c r="P3" s="55" t="str">
        <f>IF(ISNA(VLOOKUP(A3,'IND.012-1'!$A$3:$Q$301,16,FALSE)),"",(VLOOKUP(A3,'IND.012-1'!$A$3:$Q$301,16,FALSE)))</f>
        <v/>
      </c>
      <c r="Q3" s="341" t="str">
        <f>IF(ISNA(VLOOKUP($A3,'IND.012-1'!$A$3:$Q$301,17,FALSE)),"",(VLOOKUP($A3,'IND.012-1'!$A$3:$Q$301,17,FALSE)))</f>
        <v/>
      </c>
      <c r="R3" s="451">
        <f>SUM(H3:Q3)</f>
        <v>0</v>
      </c>
      <c r="S3" s="434">
        <v>1</v>
      </c>
      <c r="T3" s="434">
        <f>IF(R3="","",IFERROR(SUM(H3:I3:K3:L3)+LARGE(H3:I3:K3:L3,1)/100+LARGE(H3:I3:K3:L3,2)/1000+LARGE(H3:I3:K3:L3,3)/10000+LARGE(H3:I3:K3:L3,4)/100000-0.01/S3,0))</f>
        <v>0</v>
      </c>
      <c r="U3" s="374"/>
      <c r="V3" s="354" t="str">
        <f>D3</f>
        <v/>
      </c>
      <c r="W3" s="354" t="str">
        <f>C3</f>
        <v/>
      </c>
      <c r="X3" s="374"/>
      <c r="Y3" s="374"/>
      <c r="Z3" s="374"/>
      <c r="AA3" s="374"/>
      <c r="AB3" s="374"/>
      <c r="AC3" s="374"/>
      <c r="AD3" s="374"/>
    </row>
    <row r="4" spans="1:30" ht="28.05" customHeight="1" thickBot="1" x14ac:dyDescent="0.35">
      <c r="A4" s="52">
        <v>2</v>
      </c>
      <c r="B4" s="286" t="str">
        <f>IF(ISNA(VLOOKUP($A4,'IND.012-1'!$A$3:$Q$301,2,FALSE)),"",(VLOOKUP($A4,'IND.012-1'!$A$3:$Q$301,2,FALSE)))</f>
        <v/>
      </c>
      <c r="C4" s="288" t="str">
        <f>IF(ISNA(VLOOKUP(A4,'IND.012-1'!$A$3:$Q$301,3,FALSE)),"",(VLOOKUP(A4,'IND.012-1'!$A$3:$Q$301,3,FALSE)))</f>
        <v/>
      </c>
      <c r="D4" s="53" t="str">
        <f>IF(ISNA(VLOOKUP(A4,'IND.012-1'!$A$3:$F$301,4,FALSE)),"",(VLOOKUP(A4,'IND.012-1'!$A$3:$F$301,4,FALSE)))</f>
        <v/>
      </c>
      <c r="E4" s="54" t="str">
        <f>IF(ISNA(VLOOKUP(A4,'IND.012-1'!$A$3:$Q$301,5,FALSE)),"",(VLOOKUP(A4,'IND.012-1'!$A$3:$Q$301,5,FALSE)))</f>
        <v/>
      </c>
      <c r="F4" s="55" t="str">
        <f>IF(ISNA(VLOOKUP($A4,'IND.012-1'!$A$3:$Q$301,6,FALSE)),"",(VLOOKUP($A4,'IND.012-1'!$A$3:$Q$301,6,FALSE)))</f>
        <v/>
      </c>
      <c r="G4" s="285" t="str">
        <f>IF(ISNA(VLOOKUP($A4,'IND.012-1'!$A$3:$Q$301,7,FALSE)),"",(VLOOKUP($A4,'IND.012-1'!$A$3:$Q$301,7,FALSE)))</f>
        <v/>
      </c>
      <c r="H4" s="55" t="str">
        <f>IF(ISNA(VLOOKUP(A4,'IND.012-1'!$A$3:$Q$301,8,FALSE)),"",(VLOOKUP(A4,'IND.012-1'!$A$3:$Q$301,8,FALSE)))</f>
        <v/>
      </c>
      <c r="I4" s="297" t="str">
        <f>IF(ISNA(VLOOKUP(A4,'IND.012-1'!$A$3:$Q$301,9,FALSE)),"",(VLOOKUP(A4,'IND.012-1'!$A$3:$Q$301,9,FALSE)))</f>
        <v/>
      </c>
      <c r="J4" s="55" t="str">
        <f>IF(ISNA(VLOOKUP(A4,'IND.012-1'!$A$3:$Q$301,10,FALSE)),"",(VLOOKUP(A4,'IND.012-1'!$A$3:$Q$301,10,FALSE)))</f>
        <v/>
      </c>
      <c r="K4" s="297" t="str">
        <f>IF(ISNA(VLOOKUP(A4,'IND.012-1'!$A$3:$Q$301,11,FALSE)),"",(VLOOKUP(A4,'IND.012-1'!$A$3:$Q$301,11,FALSE)))</f>
        <v/>
      </c>
      <c r="L4" s="55" t="str">
        <f>IF(ISNA(VLOOKUP(A4,'IND.012-1'!$A$3:$Q$301,12,FALSE)),"",(VLOOKUP(A4,'IND.012-1'!$A$3:$Q$301,12,FALSE)))</f>
        <v/>
      </c>
      <c r="M4" s="297" t="str">
        <f>IF(ISNA(VLOOKUP(A4,'IND.012-1'!$A$3:$Q$301,13,FALSE)),"",(VLOOKUP(A4,'IND.012-1'!$A$3:$Q$301,13,FALSE)))</f>
        <v/>
      </c>
      <c r="N4" s="55" t="str">
        <f>IF(ISNA(VLOOKUP(A4,'IND.012-1'!$A$3:$Q$301,14,FALSE)),"",(VLOOKUP(A4,'IND.012-1'!$A$3:$Q$301,14,FALSE)))</f>
        <v/>
      </c>
      <c r="O4" s="297" t="str">
        <f>IF(ISNA(VLOOKUP(A4,'IND.012-1'!$A$3:$Q$301,15,FALSE)),"",(VLOOKUP(A4,'IND.012-1'!$A$3:$Q$301,15,FALSE)))</f>
        <v/>
      </c>
      <c r="P4" s="55" t="str">
        <f>IF(ISNA(VLOOKUP(A4,'IND.012-1'!$A$3:$Q$301,16,FALSE)),"",(VLOOKUP(A4,'IND.012-1'!$A$3:$Q$301,16,FALSE)))</f>
        <v/>
      </c>
      <c r="Q4" s="341" t="str">
        <f>IF(ISNA(VLOOKUP($A4,'IND.012-1'!$A$3:$Q$301,17,FALSE)),"",(VLOOKUP($A4,'IND.012-1'!$A$3:$Q$301,17,FALSE)))</f>
        <v/>
      </c>
      <c r="R4" s="451">
        <f t="shared" ref="R4:R67" si="0">SUM(H4:Q4)</f>
        <v>0</v>
      </c>
      <c r="S4" s="434">
        <v>2</v>
      </c>
      <c r="T4" s="434">
        <f>IF(R4="","",IFERROR(SUM(H4:I4:K4:L4)+LARGE(H4:I4:K4:L4,1)/100+LARGE(H4:I4:K4:L4,2)/1000+LARGE(H4:I4:K4:L4,3)/10000+LARGE(H4:I4:K4:L4,4)/100000-0.01/S4,0))</f>
        <v>0</v>
      </c>
      <c r="U4" s="374"/>
      <c r="V4" s="354" t="str">
        <f>D4</f>
        <v/>
      </c>
      <c r="W4" s="354" t="str">
        <f t="shared" ref="W4:W67" si="1">C4</f>
        <v/>
      </c>
      <c r="X4" s="374"/>
      <c r="Y4" s="374"/>
      <c r="Z4" s="374"/>
      <c r="AA4" s="374"/>
      <c r="AB4" s="374"/>
      <c r="AC4" s="374"/>
      <c r="AD4" s="374"/>
    </row>
    <row r="5" spans="1:30" ht="28.05" customHeight="1" thickBot="1" x14ac:dyDescent="0.35">
      <c r="A5" s="52">
        <v>3</v>
      </c>
      <c r="B5" s="286" t="str">
        <f>IF(ISNA(VLOOKUP($A5,'IND.012-1'!$A$3:$Q$301,2,FALSE)),"",(VLOOKUP($A5,'IND.012-1'!$A$3:$Q$301,2,FALSE)))</f>
        <v/>
      </c>
      <c r="C5" s="288" t="str">
        <f>IF(ISNA(VLOOKUP(A5,'IND.012-1'!$A$3:$Q$301,3,FALSE)),"",(VLOOKUP(A5,'IND.012-1'!$A$3:$Q$301,3,FALSE)))</f>
        <v/>
      </c>
      <c r="D5" s="53" t="str">
        <f>IF(ISNA(VLOOKUP(A5,'IND.012-1'!$A$3:$F$301,4,FALSE)),"",(VLOOKUP(A5,'IND.012-1'!$A$3:$F$301,4,FALSE)))</f>
        <v/>
      </c>
      <c r="E5" s="54" t="str">
        <f>IF(ISNA(VLOOKUP(A5,'IND.012-1'!$A$3:$Q$301,5,FALSE)),"",(VLOOKUP(A5,'IND.012-1'!$A$3:$Q$301,5,FALSE)))</f>
        <v/>
      </c>
      <c r="F5" s="55" t="str">
        <f>IF(ISNA(VLOOKUP($A5,'IND.012-1'!$A$3:$Q$301,6,FALSE)),"",(VLOOKUP($A5,'IND.012-1'!$A$3:$Q$301,6,FALSE)))</f>
        <v/>
      </c>
      <c r="G5" s="285" t="str">
        <f>IF(ISNA(VLOOKUP($A5,'IND.012-1'!$A$3:$Q$301,7,FALSE)),"",(VLOOKUP($A5,'IND.012-1'!$A$3:$Q$301,7,FALSE)))</f>
        <v/>
      </c>
      <c r="H5" s="55" t="str">
        <f>IF(ISNA(VLOOKUP(A5,'IND.012-1'!$A$3:$Q$301,8,FALSE)),"",(VLOOKUP(A5,'IND.012-1'!$A$3:$Q$301,8,FALSE)))</f>
        <v/>
      </c>
      <c r="I5" s="297" t="str">
        <f>IF(ISNA(VLOOKUP(A5,'IND.012-1'!$A$3:$Q$301,9,FALSE)),"",(VLOOKUP(A5,'IND.012-1'!$A$3:$Q$301,9,FALSE)))</f>
        <v/>
      </c>
      <c r="J5" s="55" t="str">
        <f>IF(ISNA(VLOOKUP(A5,'IND.012-1'!$A$3:$Q$301,10,FALSE)),"",(VLOOKUP(A5,'IND.012-1'!$A$3:$Q$301,10,FALSE)))</f>
        <v/>
      </c>
      <c r="K5" s="297" t="str">
        <f>IF(ISNA(VLOOKUP(A5,'IND.012-1'!$A$3:$Q$301,11,FALSE)),"",(VLOOKUP(A5,'IND.012-1'!$A$3:$Q$301,11,FALSE)))</f>
        <v/>
      </c>
      <c r="L5" s="55" t="str">
        <f>IF(ISNA(VLOOKUP(A5,'IND.012-1'!$A$3:$Q$301,12,FALSE)),"",(VLOOKUP(A5,'IND.012-1'!$A$3:$Q$301,12,FALSE)))</f>
        <v/>
      </c>
      <c r="M5" s="297" t="str">
        <f>IF(ISNA(VLOOKUP(A5,'IND.012-1'!$A$3:$Q$301,13,FALSE)),"",(VLOOKUP(A5,'IND.012-1'!$A$3:$Q$301,13,FALSE)))</f>
        <v/>
      </c>
      <c r="N5" s="55" t="str">
        <f>IF(ISNA(VLOOKUP(A5,'IND.012-1'!$A$3:$Q$301,14,FALSE)),"",(VLOOKUP(A5,'IND.012-1'!$A$3:$Q$301,14,FALSE)))</f>
        <v/>
      </c>
      <c r="O5" s="297" t="str">
        <f>IF(ISNA(VLOOKUP(A5,'IND.012-1'!$A$3:$Q$301,15,FALSE)),"",(VLOOKUP(A5,'IND.012-1'!$A$3:$Q$301,15,FALSE)))</f>
        <v/>
      </c>
      <c r="P5" s="55" t="str">
        <f>IF(ISNA(VLOOKUP(A5,'IND.012-1'!$A$3:$Q$301,16,FALSE)),"",(VLOOKUP(A5,'IND.012-1'!$A$3:$Q$301,16,FALSE)))</f>
        <v/>
      </c>
      <c r="Q5" s="341" t="str">
        <f>IF(ISNA(VLOOKUP($A5,'IND.012-1'!$A$3:$Q$301,17,FALSE)),"",(VLOOKUP($A5,'IND.012-1'!$A$3:$Q$301,17,FALSE)))</f>
        <v/>
      </c>
      <c r="R5" s="451">
        <f t="shared" si="0"/>
        <v>0</v>
      </c>
      <c r="S5" s="434">
        <v>3</v>
      </c>
      <c r="T5" s="434">
        <f>IF(R5="","",IFERROR(SUM(H5:I5:K5:L5)+LARGE(H5:I5:K5:L5,1)/100+LARGE(H5:I5:K5:L5,2)/1000+LARGE(H5:I5:K5:L5,3)/10000+LARGE(H5:I5:K5:L5,4)/100000-0.01/S5,0))</f>
        <v>0</v>
      </c>
      <c r="U5" s="374"/>
      <c r="V5" s="354" t="str">
        <f t="shared" ref="V5:V68" si="2">D5</f>
        <v/>
      </c>
      <c r="W5" s="354" t="str">
        <f t="shared" si="1"/>
        <v/>
      </c>
      <c r="X5" s="374"/>
      <c r="Y5" s="374"/>
      <c r="Z5" s="374"/>
      <c r="AA5" s="374"/>
      <c r="AB5" s="374"/>
      <c r="AC5" s="374"/>
      <c r="AD5" s="374"/>
    </row>
    <row r="6" spans="1:30" ht="28.05" customHeight="1" thickBot="1" x14ac:dyDescent="0.35">
      <c r="A6" s="52">
        <v>4</v>
      </c>
      <c r="B6" s="286" t="str">
        <f>IF(ISNA(VLOOKUP($A6,'IND.012-1'!$A$3:$Q$301,2,FALSE)),"",(VLOOKUP($A6,'IND.012-1'!$A$3:$Q$301,2,FALSE)))</f>
        <v/>
      </c>
      <c r="C6" s="288" t="str">
        <f>IF(ISNA(VLOOKUP(A6,'IND.012-1'!$A$3:$Q$301,3,FALSE)),"",(VLOOKUP(A6,'IND.012-1'!$A$3:$Q$301,3,FALSE)))</f>
        <v/>
      </c>
      <c r="D6" s="53" t="str">
        <f>IF(ISNA(VLOOKUP(A6,'IND.012-1'!$A$3:$F$301,4,FALSE)),"",(VLOOKUP(A6,'IND.012-1'!$A$3:$F$301,4,FALSE)))</f>
        <v/>
      </c>
      <c r="E6" s="54" t="str">
        <f>IF(ISNA(VLOOKUP(A6,'IND.012-1'!$A$3:$Q$301,5,FALSE)),"",(VLOOKUP(A6,'IND.012-1'!$A$3:$Q$301,5,FALSE)))</f>
        <v/>
      </c>
      <c r="F6" s="55" t="str">
        <f>IF(ISNA(VLOOKUP($A6,'IND.012-1'!$A$3:$Q$301,6,FALSE)),"",(VLOOKUP($A6,'IND.012-1'!$A$3:$Q$301,6,FALSE)))</f>
        <v/>
      </c>
      <c r="G6" s="285" t="str">
        <f>IF(ISNA(VLOOKUP($A6,'IND.012-1'!$A$3:$Q$301,7,FALSE)),"",(VLOOKUP($A6,'IND.012-1'!$A$3:$Q$301,7,FALSE)))</f>
        <v/>
      </c>
      <c r="H6" s="55" t="str">
        <f>IF(ISNA(VLOOKUP(A6,'IND.012-1'!$A$3:$Q$301,8,FALSE)),"",(VLOOKUP(A6,'IND.012-1'!$A$3:$Q$301,8,FALSE)))</f>
        <v/>
      </c>
      <c r="I6" s="297" t="str">
        <f>IF(ISNA(VLOOKUP(A6,'IND.012-1'!$A$3:$Q$301,9,FALSE)),"",(VLOOKUP(A6,'IND.012-1'!$A$3:$Q$301,9,FALSE)))</f>
        <v/>
      </c>
      <c r="J6" s="55" t="str">
        <f>IF(ISNA(VLOOKUP(A6,'IND.012-1'!$A$3:$Q$301,10,FALSE)),"",(VLOOKUP(A6,'IND.012-1'!$A$3:$Q$301,10,FALSE)))</f>
        <v/>
      </c>
      <c r="K6" s="297" t="str">
        <f>IF(ISNA(VLOOKUP(A6,'IND.012-1'!$A$3:$Q$301,11,FALSE)),"",(VLOOKUP(A6,'IND.012-1'!$A$3:$Q$301,11,FALSE)))</f>
        <v/>
      </c>
      <c r="L6" s="55" t="str">
        <f>IF(ISNA(VLOOKUP(A6,'IND.012-1'!$A$3:$Q$301,12,FALSE)),"",(VLOOKUP(A6,'IND.012-1'!$A$3:$Q$301,12,FALSE)))</f>
        <v/>
      </c>
      <c r="M6" s="297" t="str">
        <f>IF(ISNA(VLOOKUP(A6,'IND.012-1'!$A$3:$Q$301,13,FALSE)),"",(VLOOKUP(A6,'IND.012-1'!$A$3:$Q$301,13,FALSE)))</f>
        <v/>
      </c>
      <c r="N6" s="55" t="str">
        <f>IF(ISNA(VLOOKUP(A6,'IND.012-1'!$A$3:$Q$301,14,FALSE)),"",(VLOOKUP(A6,'IND.012-1'!$A$3:$Q$301,14,FALSE)))</f>
        <v/>
      </c>
      <c r="O6" s="297" t="str">
        <f>IF(ISNA(VLOOKUP(A6,'IND.012-1'!$A$3:$Q$301,15,FALSE)),"",(VLOOKUP(A6,'IND.012-1'!$A$3:$Q$301,15,FALSE)))</f>
        <v/>
      </c>
      <c r="P6" s="55" t="str">
        <f>IF(ISNA(VLOOKUP(A6,'IND.012-1'!$A$3:$Q$301,16,FALSE)),"",(VLOOKUP(A6,'IND.012-1'!$A$3:$Q$301,16,FALSE)))</f>
        <v/>
      </c>
      <c r="Q6" s="341" t="str">
        <f>IF(ISNA(VLOOKUP($A6,'IND.012-1'!$A$3:$Q$301,17,FALSE)),"",(VLOOKUP($A6,'IND.012-1'!$A$3:$Q$301,17,FALSE)))</f>
        <v/>
      </c>
      <c r="R6" s="451">
        <f t="shared" si="0"/>
        <v>0</v>
      </c>
      <c r="S6" s="434">
        <v>4</v>
      </c>
      <c r="T6" s="434">
        <f>IF(R6="","",IFERROR(SUM(H6:I6:K6:L6)+LARGE(H6:I6:K6:L6,1)/100+LARGE(H6:I6:K6:L6,2)/1000+LARGE(H6:I6:K6:L6,3)/10000+LARGE(H6:I6:K6:L6,4)/100000-0.01/S6,0))</f>
        <v>0</v>
      </c>
      <c r="U6" s="374"/>
      <c r="V6" s="354" t="str">
        <f t="shared" si="2"/>
        <v/>
      </c>
      <c r="W6" s="354" t="str">
        <f t="shared" si="1"/>
        <v/>
      </c>
      <c r="X6" s="374"/>
      <c r="Y6" s="374"/>
      <c r="Z6" s="374"/>
      <c r="AA6" s="374"/>
      <c r="AB6" s="374"/>
      <c r="AC6" s="374"/>
      <c r="AD6" s="374"/>
    </row>
    <row r="7" spans="1:30" ht="28.05" customHeight="1" thickBot="1" x14ac:dyDescent="0.35">
      <c r="A7" s="52">
        <v>5</v>
      </c>
      <c r="B7" s="286" t="str">
        <f>IF(ISNA(VLOOKUP($A7,'IND.012-1'!$A$3:$Q$301,2,FALSE)),"",(VLOOKUP($A7,'IND.012-1'!$A$3:$Q$301,2,FALSE)))</f>
        <v/>
      </c>
      <c r="C7" s="288" t="str">
        <f>IF(ISNA(VLOOKUP(A7,'IND.012-1'!$A$3:$Q$301,3,FALSE)),"",(VLOOKUP(A7,'IND.012-1'!$A$3:$Q$301,3,FALSE)))</f>
        <v/>
      </c>
      <c r="D7" s="53" t="str">
        <f>IF(ISNA(VLOOKUP(A7,'IND.012-1'!$A$3:$F$301,4,FALSE)),"",(VLOOKUP(A7,'IND.012-1'!$A$3:$F$301,4,FALSE)))</f>
        <v/>
      </c>
      <c r="E7" s="54" t="str">
        <f>IF(ISNA(VLOOKUP(A7,'IND.012-1'!$A$3:$Q$301,5,FALSE)),"",(VLOOKUP(A7,'IND.012-1'!$A$3:$Q$301,5,FALSE)))</f>
        <v/>
      </c>
      <c r="F7" s="55" t="str">
        <f>IF(ISNA(VLOOKUP($A7,'IND.012-1'!$A$3:$Q$301,6,FALSE)),"",(VLOOKUP($A7,'IND.012-1'!$A$3:$Q$301,6,FALSE)))</f>
        <v/>
      </c>
      <c r="G7" s="285" t="str">
        <f>IF(ISNA(VLOOKUP($A7,'IND.012-1'!$A$3:$Q$301,7,FALSE)),"",(VLOOKUP($A7,'IND.012-1'!$A$3:$Q$301,7,FALSE)))</f>
        <v/>
      </c>
      <c r="H7" s="55" t="str">
        <f>IF(ISNA(VLOOKUP(A7,'IND.012-1'!$A$3:$Q$301,8,FALSE)),"",(VLOOKUP(A7,'IND.012-1'!$A$3:$Q$301,8,FALSE)))</f>
        <v/>
      </c>
      <c r="I7" s="297" t="str">
        <f>IF(ISNA(VLOOKUP(A7,'IND.012-1'!$A$3:$Q$301,9,FALSE)),"",(VLOOKUP(A7,'IND.012-1'!$A$3:$Q$301,9,FALSE)))</f>
        <v/>
      </c>
      <c r="J7" s="55" t="str">
        <f>IF(ISNA(VLOOKUP(A7,'IND.012-1'!$A$3:$Q$301,10,FALSE)),"",(VLOOKUP(A7,'IND.012-1'!$A$3:$Q$301,10,FALSE)))</f>
        <v/>
      </c>
      <c r="K7" s="297" t="str">
        <f>IF(ISNA(VLOOKUP(A7,'IND.012-1'!$A$3:$Q$301,11,FALSE)),"",(VLOOKUP(A7,'IND.012-1'!$A$3:$Q$301,11,FALSE)))</f>
        <v/>
      </c>
      <c r="L7" s="55" t="str">
        <f>IF(ISNA(VLOOKUP(A7,'IND.012-1'!$A$3:$Q$301,12,FALSE)),"",(VLOOKUP(A7,'IND.012-1'!$A$3:$Q$301,12,FALSE)))</f>
        <v/>
      </c>
      <c r="M7" s="297" t="str">
        <f>IF(ISNA(VLOOKUP(A7,'IND.012-1'!$A$3:$Q$301,13,FALSE)),"",(VLOOKUP(A7,'IND.012-1'!$A$3:$Q$301,13,FALSE)))</f>
        <v/>
      </c>
      <c r="N7" s="55" t="str">
        <f>IF(ISNA(VLOOKUP(A7,'IND.012-1'!$A$3:$Q$301,14,FALSE)),"",(VLOOKUP(A7,'IND.012-1'!$A$3:$Q$301,14,FALSE)))</f>
        <v/>
      </c>
      <c r="O7" s="297" t="str">
        <f>IF(ISNA(VLOOKUP(A7,'IND.012-1'!$A$3:$Q$301,15,FALSE)),"",(VLOOKUP(A7,'IND.012-1'!$A$3:$Q$301,15,FALSE)))</f>
        <v/>
      </c>
      <c r="P7" s="55" t="str">
        <f>IF(ISNA(VLOOKUP(A7,'IND.012-1'!$A$3:$Q$301,16,FALSE)),"",(VLOOKUP(A7,'IND.012-1'!$A$3:$Q$301,16,FALSE)))</f>
        <v/>
      </c>
      <c r="Q7" s="341" t="str">
        <f>IF(ISNA(VLOOKUP($A7,'IND.012-1'!$A$3:$Q$301,17,FALSE)),"",(VLOOKUP($A7,'IND.012-1'!$A$3:$Q$301,17,FALSE)))</f>
        <v/>
      </c>
      <c r="R7" s="451">
        <f t="shared" si="0"/>
        <v>0</v>
      </c>
      <c r="S7" s="434">
        <v>5</v>
      </c>
      <c r="T7" s="434">
        <f>IF(R7="","",IFERROR(SUM(H7:I7:K7:L7)+LARGE(H7:I7:K7:L7,1)/100+LARGE(H7:I7:K7:L7,2)/1000+LARGE(H7:I7:K7:L7,3)/10000+LARGE(H7:I7:K7:L7,4)/100000-0.01/S7,0))</f>
        <v>0</v>
      </c>
      <c r="U7" s="374"/>
      <c r="V7" s="354" t="str">
        <f t="shared" si="2"/>
        <v/>
      </c>
      <c r="W7" s="354" t="str">
        <f t="shared" si="1"/>
        <v/>
      </c>
      <c r="X7" s="374"/>
      <c r="Y7" s="374"/>
      <c r="Z7" s="374"/>
      <c r="AA7" s="374"/>
      <c r="AB7" s="374"/>
      <c r="AC7" s="374"/>
      <c r="AD7" s="374"/>
    </row>
    <row r="8" spans="1:30" ht="28.05" customHeight="1" thickBot="1" x14ac:dyDescent="0.35">
      <c r="A8" s="52">
        <v>6</v>
      </c>
      <c r="B8" s="286" t="str">
        <f>IF(ISNA(VLOOKUP($A8,'IND.012-1'!$A$3:$Q$301,2,FALSE)),"",(VLOOKUP($A8,'IND.012-1'!$A$3:$Q$301,2,FALSE)))</f>
        <v/>
      </c>
      <c r="C8" s="288" t="str">
        <f>IF(ISNA(VLOOKUP(A8,'IND.012-1'!$A$3:$Q$301,3,FALSE)),"",(VLOOKUP(A8,'IND.012-1'!$A$3:$Q$301,3,FALSE)))</f>
        <v/>
      </c>
      <c r="D8" s="53" t="str">
        <f>IF(ISNA(VLOOKUP(A8,'IND.012-1'!$A$3:$F$301,4,FALSE)),"",(VLOOKUP(A8,'IND.012-1'!$A$3:$F$301,4,FALSE)))</f>
        <v/>
      </c>
      <c r="E8" s="54" t="str">
        <f>IF(ISNA(VLOOKUP(A8,'IND.012-1'!$A$3:$Q$301,5,FALSE)),"",(VLOOKUP(A8,'IND.012-1'!$A$3:$Q$301,5,FALSE)))</f>
        <v/>
      </c>
      <c r="F8" s="55" t="str">
        <f>IF(ISNA(VLOOKUP($A8,'IND.012-1'!$A$3:$Q$301,6,FALSE)),"",(VLOOKUP($A8,'IND.012-1'!$A$3:$Q$301,6,FALSE)))</f>
        <v/>
      </c>
      <c r="G8" s="285" t="str">
        <f>IF(ISNA(VLOOKUP($A8,'IND.012-1'!$A$3:$Q$301,7,FALSE)),"",(VLOOKUP($A8,'IND.012-1'!$A$3:$Q$301,7,FALSE)))</f>
        <v/>
      </c>
      <c r="H8" s="55" t="str">
        <f>IF(ISNA(VLOOKUP(A8,'IND.012-1'!$A$3:$Q$301,8,FALSE)),"",(VLOOKUP(A8,'IND.012-1'!$A$3:$Q$301,8,FALSE)))</f>
        <v/>
      </c>
      <c r="I8" s="297" t="str">
        <f>IF(ISNA(VLOOKUP(A8,'IND.012-1'!$A$3:$Q$301,9,FALSE)),"",(VLOOKUP(A8,'IND.012-1'!$A$3:$Q$301,9,FALSE)))</f>
        <v/>
      </c>
      <c r="J8" s="55" t="str">
        <f>IF(ISNA(VLOOKUP(A8,'IND.012-1'!$A$3:$Q$301,10,FALSE)),"",(VLOOKUP(A8,'IND.012-1'!$A$3:$Q$301,10,FALSE)))</f>
        <v/>
      </c>
      <c r="K8" s="297" t="str">
        <f>IF(ISNA(VLOOKUP(A8,'IND.012-1'!$A$3:$Q$301,11,FALSE)),"",(VLOOKUP(A8,'IND.012-1'!$A$3:$Q$301,11,FALSE)))</f>
        <v/>
      </c>
      <c r="L8" s="55" t="str">
        <f>IF(ISNA(VLOOKUP(A8,'IND.012-1'!$A$3:$Q$301,12,FALSE)),"",(VLOOKUP(A8,'IND.012-1'!$A$3:$Q$301,12,FALSE)))</f>
        <v/>
      </c>
      <c r="M8" s="297" t="str">
        <f>IF(ISNA(VLOOKUP(A8,'IND.012-1'!$A$3:$Q$301,13,FALSE)),"",(VLOOKUP(A8,'IND.012-1'!$A$3:$Q$301,13,FALSE)))</f>
        <v/>
      </c>
      <c r="N8" s="55" t="str">
        <f>IF(ISNA(VLOOKUP(A8,'IND.012-1'!$A$3:$Q$301,14,FALSE)),"",(VLOOKUP(A8,'IND.012-1'!$A$3:$Q$301,14,FALSE)))</f>
        <v/>
      </c>
      <c r="O8" s="297" t="str">
        <f>IF(ISNA(VLOOKUP(A8,'IND.012-1'!$A$3:$Q$301,15,FALSE)),"",(VLOOKUP(A8,'IND.012-1'!$A$3:$Q$301,15,FALSE)))</f>
        <v/>
      </c>
      <c r="P8" s="55" t="str">
        <f>IF(ISNA(VLOOKUP(A8,'IND.012-1'!$A$3:$Q$301,16,FALSE)),"",(VLOOKUP(A8,'IND.012-1'!$A$3:$Q$301,16,FALSE)))</f>
        <v/>
      </c>
      <c r="Q8" s="341" t="str">
        <f>IF(ISNA(VLOOKUP($A8,'IND.012-1'!$A$3:$Q$301,17,FALSE)),"",(VLOOKUP($A8,'IND.012-1'!$A$3:$Q$301,17,FALSE)))</f>
        <v/>
      </c>
      <c r="R8" s="451">
        <f t="shared" si="0"/>
        <v>0</v>
      </c>
      <c r="S8" s="434">
        <v>6</v>
      </c>
      <c r="T8" s="434">
        <f>IF(R8="","",IFERROR(SUM(H8:I8:K8:L8)+LARGE(H8:I8:K8:L8,1)/100+LARGE(H8:I8:K8:L8,2)/1000+LARGE(H8:I8:K8:L8,3)/10000+LARGE(H8:I8:K8:L8,4)/100000-0.01/S8,0))</f>
        <v>0</v>
      </c>
      <c r="U8" s="374"/>
      <c r="V8" s="354" t="str">
        <f t="shared" si="2"/>
        <v/>
      </c>
      <c r="W8" s="354" t="str">
        <f t="shared" si="1"/>
        <v/>
      </c>
      <c r="X8" s="374"/>
      <c r="Y8" s="374"/>
      <c r="Z8" s="374"/>
      <c r="AA8" s="374"/>
      <c r="AB8" s="374"/>
      <c r="AC8" s="374"/>
      <c r="AD8" s="374"/>
    </row>
    <row r="9" spans="1:30" ht="28.05" customHeight="1" thickBot="1" x14ac:dyDescent="0.35">
      <c r="A9" s="52">
        <v>7</v>
      </c>
      <c r="B9" s="286" t="str">
        <f>IF(ISNA(VLOOKUP($A9,'IND.012-1'!$A$3:$Q$301,2,FALSE)),"",(VLOOKUP($A9,'IND.012-1'!$A$3:$Q$301,2,FALSE)))</f>
        <v/>
      </c>
      <c r="C9" s="288" t="str">
        <f>IF(ISNA(VLOOKUP(A9,'IND.012-1'!$A$3:$Q$301,3,FALSE)),"",(VLOOKUP(A9,'IND.012-1'!$A$3:$Q$301,3,FALSE)))</f>
        <v/>
      </c>
      <c r="D9" s="53" t="str">
        <f>IF(ISNA(VLOOKUP(A9,'IND.012-1'!$A$3:$F$301,4,FALSE)),"",(VLOOKUP(A9,'IND.012-1'!$A$3:$F$301,4,FALSE)))</f>
        <v/>
      </c>
      <c r="E9" s="54" t="str">
        <f>IF(ISNA(VLOOKUP(A9,'IND.012-1'!$A$3:$Q$301,5,FALSE)),"",(VLOOKUP(A9,'IND.012-1'!$A$3:$Q$301,5,FALSE)))</f>
        <v/>
      </c>
      <c r="F9" s="55" t="str">
        <f>IF(ISNA(VLOOKUP($A9,'IND.012-1'!$A$3:$Q$301,6,FALSE)),"",(VLOOKUP($A9,'IND.012-1'!$A$3:$Q$301,6,FALSE)))</f>
        <v/>
      </c>
      <c r="G9" s="285" t="str">
        <f>IF(ISNA(VLOOKUP($A9,'IND.012-1'!$A$3:$Q$301,7,FALSE)),"",(VLOOKUP($A9,'IND.012-1'!$A$3:$Q$301,7,FALSE)))</f>
        <v/>
      </c>
      <c r="H9" s="55" t="str">
        <f>IF(ISNA(VLOOKUP(A9,'IND.012-1'!$A$3:$Q$301,8,FALSE)),"",(VLOOKUP(A9,'IND.012-1'!$A$3:$Q$301,8,FALSE)))</f>
        <v/>
      </c>
      <c r="I9" s="297" t="str">
        <f>IF(ISNA(VLOOKUP(A9,'IND.012-1'!$A$3:$Q$301,9,FALSE)),"",(VLOOKUP(A9,'IND.012-1'!$A$3:$Q$301,9,FALSE)))</f>
        <v/>
      </c>
      <c r="J9" s="55" t="str">
        <f>IF(ISNA(VLOOKUP(A9,'IND.012-1'!$A$3:$Q$301,10,FALSE)),"",(VLOOKUP(A9,'IND.012-1'!$A$3:$Q$301,10,FALSE)))</f>
        <v/>
      </c>
      <c r="K9" s="297" t="str">
        <f>IF(ISNA(VLOOKUP(A9,'IND.012-1'!$A$3:$Q$301,11,FALSE)),"",(VLOOKUP(A9,'IND.012-1'!$A$3:$Q$301,11,FALSE)))</f>
        <v/>
      </c>
      <c r="L9" s="55" t="str">
        <f>IF(ISNA(VLOOKUP(A9,'IND.012-1'!$A$3:$Q$301,12,FALSE)),"",(VLOOKUP(A9,'IND.012-1'!$A$3:$Q$301,12,FALSE)))</f>
        <v/>
      </c>
      <c r="M9" s="297" t="str">
        <f>IF(ISNA(VLOOKUP(A9,'IND.012-1'!$A$3:$Q$301,13,FALSE)),"",(VLOOKUP(A9,'IND.012-1'!$A$3:$Q$301,13,FALSE)))</f>
        <v/>
      </c>
      <c r="N9" s="55" t="str">
        <f>IF(ISNA(VLOOKUP(A9,'IND.012-1'!$A$3:$Q$301,14,FALSE)),"",(VLOOKUP(A9,'IND.012-1'!$A$3:$Q$301,14,FALSE)))</f>
        <v/>
      </c>
      <c r="O9" s="297" t="str">
        <f>IF(ISNA(VLOOKUP(A9,'IND.012-1'!$A$3:$Q$301,15,FALSE)),"",(VLOOKUP(A9,'IND.012-1'!$A$3:$Q$301,15,FALSE)))</f>
        <v/>
      </c>
      <c r="P9" s="55" t="str">
        <f>IF(ISNA(VLOOKUP(A9,'IND.012-1'!$A$3:$Q$301,16,FALSE)),"",(VLOOKUP(A9,'IND.012-1'!$A$3:$Q$301,16,FALSE)))</f>
        <v/>
      </c>
      <c r="Q9" s="341" t="str">
        <f>IF(ISNA(VLOOKUP($A9,'IND.012-1'!$A$3:$Q$301,17,FALSE)),"",(VLOOKUP($A9,'IND.012-1'!$A$3:$Q$301,17,FALSE)))</f>
        <v/>
      </c>
      <c r="R9" s="451">
        <f t="shared" si="0"/>
        <v>0</v>
      </c>
      <c r="S9" s="434">
        <v>7</v>
      </c>
      <c r="T9" s="434">
        <f>IF(R9="","",IFERROR(SUM(H9:I9:K9:L9)+LARGE(H9:I9:K9:L9,1)/100+LARGE(H9:I9:K9:L9,2)/1000+LARGE(H9:I9:K9:L9,3)/10000+LARGE(H9:I9:K9:L9,4)/100000-0.01/S9,0))</f>
        <v>0</v>
      </c>
      <c r="U9" s="374"/>
      <c r="V9" s="354" t="str">
        <f t="shared" si="2"/>
        <v/>
      </c>
      <c r="W9" s="354" t="str">
        <f t="shared" si="1"/>
        <v/>
      </c>
      <c r="X9" s="374"/>
      <c r="Y9" s="374"/>
      <c r="Z9" s="374"/>
      <c r="AA9" s="374"/>
      <c r="AB9" s="374"/>
      <c r="AC9" s="374"/>
      <c r="AD9" s="374"/>
    </row>
    <row r="10" spans="1:30" ht="28.05" customHeight="1" thickBot="1" x14ac:dyDescent="0.35">
      <c r="A10" s="52">
        <v>8</v>
      </c>
      <c r="B10" s="286" t="str">
        <f>IF(ISNA(VLOOKUP($A10,'IND.012-1'!$A$3:$Q$301,2,FALSE)),"",(VLOOKUP($A10,'IND.012-1'!$A$3:$Q$301,2,FALSE)))</f>
        <v/>
      </c>
      <c r="C10" s="288" t="str">
        <f>IF(ISNA(VLOOKUP(A10,'IND.012-1'!$A$3:$Q$301,3,FALSE)),"",(VLOOKUP(A10,'IND.012-1'!$A$3:$Q$301,3,FALSE)))</f>
        <v/>
      </c>
      <c r="D10" s="53" t="str">
        <f>IF(ISNA(VLOOKUP(A10,'IND.012-1'!$A$3:$F$301,4,FALSE)),"",(VLOOKUP(A10,'IND.012-1'!$A$3:$F$301,4,FALSE)))</f>
        <v/>
      </c>
      <c r="E10" s="54" t="str">
        <f>IF(ISNA(VLOOKUP(A10,'IND.012-1'!$A$3:$Q$301,5,FALSE)),"",(VLOOKUP(A10,'IND.012-1'!$A$3:$Q$301,5,FALSE)))</f>
        <v/>
      </c>
      <c r="F10" s="55" t="str">
        <f>IF(ISNA(VLOOKUP($A10,'IND.012-1'!$A$3:$Q$301,6,FALSE)),"",(VLOOKUP($A10,'IND.012-1'!$A$3:$Q$301,6,FALSE)))</f>
        <v/>
      </c>
      <c r="G10" s="285" t="str">
        <f>IF(ISNA(VLOOKUP($A10,'IND.012-1'!$A$3:$Q$301,7,FALSE)),"",(VLOOKUP($A10,'IND.012-1'!$A$3:$Q$301,7,FALSE)))</f>
        <v/>
      </c>
      <c r="H10" s="55" t="str">
        <f>IF(ISNA(VLOOKUP(A10,'IND.012-1'!$A$3:$Q$301,8,FALSE)),"",(VLOOKUP(A10,'IND.012-1'!$A$3:$Q$301,8,FALSE)))</f>
        <v/>
      </c>
      <c r="I10" s="297" t="str">
        <f>IF(ISNA(VLOOKUP(A10,'IND.012-1'!$A$3:$Q$301,9,FALSE)),"",(VLOOKUP(A10,'IND.012-1'!$A$3:$Q$301,9,FALSE)))</f>
        <v/>
      </c>
      <c r="J10" s="55" t="str">
        <f>IF(ISNA(VLOOKUP(A10,'IND.012-1'!$A$3:$Q$301,10,FALSE)),"",(VLOOKUP(A10,'IND.012-1'!$A$3:$Q$301,10,FALSE)))</f>
        <v/>
      </c>
      <c r="K10" s="297" t="str">
        <f>IF(ISNA(VLOOKUP(A10,'IND.012-1'!$A$3:$Q$301,11,FALSE)),"",(VLOOKUP(A10,'IND.012-1'!$A$3:$Q$301,11,FALSE)))</f>
        <v/>
      </c>
      <c r="L10" s="55" t="str">
        <f>IF(ISNA(VLOOKUP(A10,'IND.012-1'!$A$3:$Q$301,12,FALSE)),"",(VLOOKUP(A10,'IND.012-1'!$A$3:$Q$301,12,FALSE)))</f>
        <v/>
      </c>
      <c r="M10" s="297" t="str">
        <f>IF(ISNA(VLOOKUP(A10,'IND.012-1'!$A$3:$Q$301,13,FALSE)),"",(VLOOKUP(A10,'IND.012-1'!$A$3:$Q$301,13,FALSE)))</f>
        <v/>
      </c>
      <c r="N10" s="55" t="str">
        <f>IF(ISNA(VLOOKUP(A10,'IND.012-1'!$A$3:$Q$301,14,FALSE)),"",(VLOOKUP(A10,'IND.012-1'!$A$3:$Q$301,14,FALSE)))</f>
        <v/>
      </c>
      <c r="O10" s="297" t="str">
        <f>IF(ISNA(VLOOKUP(A10,'IND.012-1'!$A$3:$Q$301,15,FALSE)),"",(VLOOKUP(A10,'IND.012-1'!$A$3:$Q$301,15,FALSE)))</f>
        <v/>
      </c>
      <c r="P10" s="55" t="str">
        <f>IF(ISNA(VLOOKUP(A10,'IND.012-1'!$A$3:$Q$301,16,FALSE)),"",(VLOOKUP(A10,'IND.012-1'!$A$3:$Q$301,16,FALSE)))</f>
        <v/>
      </c>
      <c r="Q10" s="341" t="str">
        <f>IF(ISNA(VLOOKUP($A10,'IND.012-1'!$A$3:$Q$301,17,FALSE)),"",(VLOOKUP($A10,'IND.012-1'!$A$3:$Q$301,17,FALSE)))</f>
        <v/>
      </c>
      <c r="R10" s="451">
        <f t="shared" si="0"/>
        <v>0</v>
      </c>
      <c r="S10" s="434">
        <v>8</v>
      </c>
      <c r="T10" s="434">
        <f>IF(R10="","",IFERROR(SUM(H10:I10:K10:L10)+LARGE(H10:I10:K10:L10,1)/100+LARGE(H10:I10:K10:L10,2)/1000+LARGE(H10:I10:K10:L10,3)/10000+LARGE(H10:I10:K10:L10,4)/100000-0.01/S10,0))</f>
        <v>0</v>
      </c>
      <c r="U10" s="374"/>
      <c r="V10" s="354" t="str">
        <f t="shared" si="2"/>
        <v/>
      </c>
      <c r="W10" s="354" t="str">
        <f t="shared" si="1"/>
        <v/>
      </c>
      <c r="X10" s="374"/>
      <c r="Y10" s="374"/>
      <c r="Z10" s="374"/>
      <c r="AA10" s="374"/>
      <c r="AB10" s="374"/>
      <c r="AC10" s="374"/>
      <c r="AD10" s="374"/>
    </row>
    <row r="11" spans="1:30" ht="28.05" customHeight="1" thickBot="1" x14ac:dyDescent="0.35">
      <c r="A11" s="52">
        <v>9</v>
      </c>
      <c r="B11" s="286" t="str">
        <f>IF(ISNA(VLOOKUP($A11,'IND.012-1'!$A$3:$Q$301,2,FALSE)),"",(VLOOKUP($A11,'IND.012-1'!$A$3:$Q$301,2,FALSE)))</f>
        <v/>
      </c>
      <c r="C11" s="288" t="str">
        <f>IF(ISNA(VLOOKUP(A11,'IND.012-1'!$A$3:$Q$301,3,FALSE)),"",(VLOOKUP(A11,'IND.012-1'!$A$3:$Q$301,3,FALSE)))</f>
        <v/>
      </c>
      <c r="D11" s="53" t="str">
        <f>IF(ISNA(VLOOKUP(A11,'IND.012-1'!$A$3:$F$301,4,FALSE)),"",(VLOOKUP(A11,'IND.012-1'!$A$3:$F$301,4,FALSE)))</f>
        <v/>
      </c>
      <c r="E11" s="54" t="str">
        <f>IF(ISNA(VLOOKUP(A11,'IND.012-1'!$A$3:$Q$301,5,FALSE)),"",(VLOOKUP(A11,'IND.012-1'!$A$3:$Q$301,5,FALSE)))</f>
        <v/>
      </c>
      <c r="F11" s="55" t="str">
        <f>IF(ISNA(VLOOKUP($A11,'IND.012-1'!$A$3:$Q$301,6,FALSE)),"",(VLOOKUP($A11,'IND.012-1'!$A$3:$Q$301,6,FALSE)))</f>
        <v/>
      </c>
      <c r="G11" s="285" t="str">
        <f>IF(ISNA(VLOOKUP($A11,'IND.012-1'!$A$3:$Q$301,7,FALSE)),"",(VLOOKUP($A11,'IND.012-1'!$A$3:$Q$301,7,FALSE)))</f>
        <v/>
      </c>
      <c r="H11" s="55" t="str">
        <f>IF(ISNA(VLOOKUP(A11,'IND.012-1'!$A$3:$Q$301,8,FALSE)),"",(VLOOKUP(A11,'IND.012-1'!$A$3:$Q$301,8,FALSE)))</f>
        <v/>
      </c>
      <c r="I11" s="297" t="str">
        <f>IF(ISNA(VLOOKUP(A11,'IND.012-1'!$A$3:$Q$301,9,FALSE)),"",(VLOOKUP(A11,'IND.012-1'!$A$3:$Q$301,9,FALSE)))</f>
        <v/>
      </c>
      <c r="J11" s="55" t="str">
        <f>IF(ISNA(VLOOKUP(A11,'IND.012-1'!$A$3:$Q$301,10,FALSE)),"",(VLOOKUP(A11,'IND.012-1'!$A$3:$Q$301,10,FALSE)))</f>
        <v/>
      </c>
      <c r="K11" s="297" t="str">
        <f>IF(ISNA(VLOOKUP(A11,'IND.012-1'!$A$3:$Q$301,11,FALSE)),"",(VLOOKUP(A11,'IND.012-1'!$A$3:$Q$301,11,FALSE)))</f>
        <v/>
      </c>
      <c r="L11" s="55" t="str">
        <f>IF(ISNA(VLOOKUP(A11,'IND.012-1'!$A$3:$Q$301,12,FALSE)),"",(VLOOKUP(A11,'IND.012-1'!$A$3:$Q$301,12,FALSE)))</f>
        <v/>
      </c>
      <c r="M11" s="297" t="str">
        <f>IF(ISNA(VLOOKUP(A11,'IND.012-1'!$A$3:$Q$301,13,FALSE)),"",(VLOOKUP(A11,'IND.012-1'!$A$3:$Q$301,13,FALSE)))</f>
        <v/>
      </c>
      <c r="N11" s="55" t="str">
        <f>IF(ISNA(VLOOKUP(A11,'IND.012-1'!$A$3:$Q$301,14,FALSE)),"",(VLOOKUP(A11,'IND.012-1'!$A$3:$Q$301,14,FALSE)))</f>
        <v/>
      </c>
      <c r="O11" s="297" t="str">
        <f>IF(ISNA(VLOOKUP(A11,'IND.012-1'!$A$3:$Q$301,15,FALSE)),"",(VLOOKUP(A11,'IND.012-1'!$A$3:$Q$301,15,FALSE)))</f>
        <v/>
      </c>
      <c r="P11" s="55" t="str">
        <f>IF(ISNA(VLOOKUP(A11,'IND.012-1'!$A$3:$Q$301,16,FALSE)),"",(VLOOKUP(A11,'IND.012-1'!$A$3:$Q$301,16,FALSE)))</f>
        <v/>
      </c>
      <c r="Q11" s="341" t="str">
        <f>IF(ISNA(VLOOKUP($A11,'IND.012-1'!$A$3:$Q$301,17,FALSE)),"",(VLOOKUP($A11,'IND.012-1'!$A$3:$Q$301,17,FALSE)))</f>
        <v/>
      </c>
      <c r="R11" s="451">
        <f t="shared" si="0"/>
        <v>0</v>
      </c>
      <c r="S11" s="434">
        <v>9</v>
      </c>
      <c r="T11" s="434">
        <f>IF(R11="","",IFERROR(SUM(H11:I11:K11:L11)+LARGE(H11:I11:K11:L11,1)/100+LARGE(H11:I11:K11:L11,2)/1000+LARGE(H11:I11:K11:L11,3)/10000+LARGE(H11:I11:K11:L11,4)/100000-0.01/S11,0))</f>
        <v>0</v>
      </c>
      <c r="U11" s="374"/>
      <c r="V11" s="354" t="str">
        <f t="shared" si="2"/>
        <v/>
      </c>
      <c r="W11" s="354" t="str">
        <f t="shared" si="1"/>
        <v/>
      </c>
      <c r="X11" s="374"/>
      <c r="Y11" s="374"/>
      <c r="Z11" s="374"/>
      <c r="AA11" s="374"/>
      <c r="AB11" s="374"/>
      <c r="AC11" s="374"/>
      <c r="AD11" s="374"/>
    </row>
    <row r="12" spans="1:30" ht="28.05" customHeight="1" thickBot="1" x14ac:dyDescent="0.35">
      <c r="A12" s="52">
        <v>10</v>
      </c>
      <c r="B12" s="286" t="str">
        <f>IF(ISNA(VLOOKUP($A12,'IND.012-1'!$A$3:$Q$301,2,FALSE)),"",(VLOOKUP($A12,'IND.012-1'!$A$3:$Q$301,2,FALSE)))</f>
        <v/>
      </c>
      <c r="C12" s="288" t="str">
        <f>IF(ISNA(VLOOKUP(A12,'IND.012-1'!$A$3:$Q$301,3,FALSE)),"",(VLOOKUP(A12,'IND.012-1'!$A$3:$Q$301,3,FALSE)))</f>
        <v/>
      </c>
      <c r="D12" s="53" t="str">
        <f>IF(ISNA(VLOOKUP(A12,'IND.012-1'!$A$3:$F$301,4,FALSE)),"",(VLOOKUP(A12,'IND.012-1'!$A$3:$F$301,4,FALSE)))</f>
        <v/>
      </c>
      <c r="E12" s="54" t="str">
        <f>IF(ISNA(VLOOKUP(A12,'IND.012-1'!$A$3:$Q$301,5,FALSE)),"",(VLOOKUP(A12,'IND.012-1'!$A$3:$Q$301,5,FALSE)))</f>
        <v/>
      </c>
      <c r="F12" s="55" t="str">
        <f>IF(ISNA(VLOOKUP($A12,'IND.012-1'!$A$3:$Q$301,6,FALSE)),"",(VLOOKUP($A12,'IND.012-1'!$A$3:$Q$301,6,FALSE)))</f>
        <v/>
      </c>
      <c r="G12" s="285" t="str">
        <f>IF(ISNA(VLOOKUP($A12,'IND.012-1'!$A$3:$Q$301,7,FALSE)),"",(VLOOKUP($A12,'IND.012-1'!$A$3:$Q$301,7,FALSE)))</f>
        <v/>
      </c>
      <c r="H12" s="55" t="str">
        <f>IF(ISNA(VLOOKUP(A12,'IND.012-1'!$A$3:$Q$301,8,FALSE)),"",(VLOOKUP(A12,'IND.012-1'!$A$3:$Q$301,8,FALSE)))</f>
        <v/>
      </c>
      <c r="I12" s="297" t="str">
        <f>IF(ISNA(VLOOKUP(A12,'IND.012-1'!$A$3:$Q$301,9,FALSE)),"",(VLOOKUP(A12,'IND.012-1'!$A$3:$Q$301,9,FALSE)))</f>
        <v/>
      </c>
      <c r="J12" s="55" t="str">
        <f>IF(ISNA(VLOOKUP(A12,'IND.012-1'!$A$3:$Q$301,10,FALSE)),"",(VLOOKUP(A12,'IND.012-1'!$A$3:$Q$301,10,FALSE)))</f>
        <v/>
      </c>
      <c r="K12" s="297" t="str">
        <f>IF(ISNA(VLOOKUP(A12,'IND.012-1'!$A$3:$Q$301,11,FALSE)),"",(VLOOKUP(A12,'IND.012-1'!$A$3:$Q$301,11,FALSE)))</f>
        <v/>
      </c>
      <c r="L12" s="55" t="str">
        <f>IF(ISNA(VLOOKUP(A12,'IND.012-1'!$A$3:$Q$301,12,FALSE)),"",(VLOOKUP(A12,'IND.012-1'!$A$3:$Q$301,12,FALSE)))</f>
        <v/>
      </c>
      <c r="M12" s="297" t="str">
        <f>IF(ISNA(VLOOKUP(A12,'IND.012-1'!$A$3:$Q$301,13,FALSE)),"",(VLOOKUP(A12,'IND.012-1'!$A$3:$Q$301,13,FALSE)))</f>
        <v/>
      </c>
      <c r="N12" s="55" t="str">
        <f>IF(ISNA(VLOOKUP(A12,'IND.012-1'!$A$3:$Q$301,14,FALSE)),"",(VLOOKUP(A12,'IND.012-1'!$A$3:$Q$301,14,FALSE)))</f>
        <v/>
      </c>
      <c r="O12" s="297" t="str">
        <f>IF(ISNA(VLOOKUP(A12,'IND.012-1'!$A$3:$Q$301,15,FALSE)),"",(VLOOKUP(A12,'IND.012-1'!$A$3:$Q$301,15,FALSE)))</f>
        <v/>
      </c>
      <c r="P12" s="55" t="str">
        <f>IF(ISNA(VLOOKUP(A12,'IND.012-1'!$A$3:$Q$301,16,FALSE)),"",(VLOOKUP(A12,'IND.012-1'!$A$3:$Q$301,16,FALSE)))</f>
        <v/>
      </c>
      <c r="Q12" s="341" t="str">
        <f>IF(ISNA(VLOOKUP($A12,'IND.012-1'!$A$3:$Q$301,17,FALSE)),"",(VLOOKUP($A12,'IND.012-1'!$A$3:$Q$301,17,FALSE)))</f>
        <v/>
      </c>
      <c r="R12" s="451">
        <f t="shared" si="0"/>
        <v>0</v>
      </c>
      <c r="S12" s="434">
        <v>10</v>
      </c>
      <c r="T12" s="434">
        <f>IF(R12="","",IFERROR(SUM(H12:I12:K12:L12)+LARGE(H12:I12:K12:L12,1)/100+LARGE(H12:I12:K12:L12,2)/1000+LARGE(H12:I12:K12:L12,3)/10000+LARGE(H12:I12:K12:L12,4)/100000-0.01/S12,0))</f>
        <v>0</v>
      </c>
      <c r="U12" s="374"/>
      <c r="V12" s="354" t="str">
        <f t="shared" si="2"/>
        <v/>
      </c>
      <c r="W12" s="354" t="str">
        <f t="shared" si="1"/>
        <v/>
      </c>
      <c r="X12" s="374"/>
      <c r="Y12" s="374"/>
      <c r="Z12" s="374"/>
      <c r="AA12" s="374"/>
      <c r="AB12" s="374"/>
      <c r="AC12" s="374"/>
      <c r="AD12" s="374"/>
    </row>
    <row r="13" spans="1:30" ht="28.05" customHeight="1" thickBot="1" x14ac:dyDescent="0.35">
      <c r="A13" s="52">
        <v>11</v>
      </c>
      <c r="B13" s="286" t="str">
        <f>IF(ISNA(VLOOKUP($A13,'IND.012-1'!$A$3:$Q$301,2,FALSE)),"",(VLOOKUP($A13,'IND.012-1'!$A$3:$Q$301,2,FALSE)))</f>
        <v/>
      </c>
      <c r="C13" s="288" t="str">
        <f>IF(ISNA(VLOOKUP(A13,'IND.012-1'!$A$3:$Q$301,3,FALSE)),"",(VLOOKUP(A13,'IND.012-1'!$A$3:$Q$301,3,FALSE)))</f>
        <v/>
      </c>
      <c r="D13" s="53" t="str">
        <f>IF(ISNA(VLOOKUP(A13,'IND.012-1'!$A$3:$F$301,4,FALSE)),"",(VLOOKUP(A13,'IND.012-1'!$A$3:$F$301,4,FALSE)))</f>
        <v/>
      </c>
      <c r="E13" s="54" t="str">
        <f>IF(ISNA(VLOOKUP(A13,'IND.012-1'!$A$3:$Q$301,5,FALSE)),"",(VLOOKUP(A13,'IND.012-1'!$A$3:$Q$301,5,FALSE)))</f>
        <v/>
      </c>
      <c r="F13" s="55" t="str">
        <f>IF(ISNA(VLOOKUP($A13,'IND.012-1'!$A$3:$Q$301,6,FALSE)),"",(VLOOKUP($A13,'IND.012-1'!$A$3:$Q$301,6,FALSE)))</f>
        <v/>
      </c>
      <c r="G13" s="285" t="str">
        <f>IF(ISNA(VLOOKUP($A13,'IND.012-1'!$A$3:$Q$301,7,FALSE)),"",(VLOOKUP($A13,'IND.012-1'!$A$3:$Q$301,7,FALSE)))</f>
        <v/>
      </c>
      <c r="H13" s="55" t="str">
        <f>IF(ISNA(VLOOKUP(A13,'IND.012-1'!$A$3:$Q$301,8,FALSE)),"",(VLOOKUP(A13,'IND.012-1'!$A$3:$Q$301,8,FALSE)))</f>
        <v/>
      </c>
      <c r="I13" s="297" t="str">
        <f>IF(ISNA(VLOOKUP(A13,'IND.012-1'!$A$3:$Q$301,9,FALSE)),"",(VLOOKUP(A13,'IND.012-1'!$A$3:$Q$301,9,FALSE)))</f>
        <v/>
      </c>
      <c r="J13" s="55" t="str">
        <f>IF(ISNA(VLOOKUP(A13,'IND.012-1'!$A$3:$Q$301,10,FALSE)),"",(VLOOKUP(A13,'IND.012-1'!$A$3:$Q$301,10,FALSE)))</f>
        <v/>
      </c>
      <c r="K13" s="297" t="str">
        <f>IF(ISNA(VLOOKUP(A13,'IND.012-1'!$A$3:$Q$301,11,FALSE)),"",(VLOOKUP(A13,'IND.012-1'!$A$3:$Q$301,11,FALSE)))</f>
        <v/>
      </c>
      <c r="L13" s="55" t="str">
        <f>IF(ISNA(VLOOKUP(A13,'IND.012-1'!$A$3:$Q$301,12,FALSE)),"",(VLOOKUP(A13,'IND.012-1'!$A$3:$Q$301,12,FALSE)))</f>
        <v/>
      </c>
      <c r="M13" s="297" t="str">
        <f>IF(ISNA(VLOOKUP(A13,'IND.012-1'!$A$3:$Q$301,13,FALSE)),"",(VLOOKUP(A13,'IND.012-1'!$A$3:$Q$301,13,FALSE)))</f>
        <v/>
      </c>
      <c r="N13" s="55" t="str">
        <f>IF(ISNA(VLOOKUP(A13,'IND.012-1'!$A$3:$Q$301,14,FALSE)),"",(VLOOKUP(A13,'IND.012-1'!$A$3:$Q$301,14,FALSE)))</f>
        <v/>
      </c>
      <c r="O13" s="297" t="str">
        <f>IF(ISNA(VLOOKUP(A13,'IND.012-1'!$A$3:$Q$301,15,FALSE)),"",(VLOOKUP(A13,'IND.012-1'!$A$3:$Q$301,15,FALSE)))</f>
        <v/>
      </c>
      <c r="P13" s="55" t="str">
        <f>IF(ISNA(VLOOKUP(A13,'IND.012-1'!$A$3:$Q$301,16,FALSE)),"",(VLOOKUP(A13,'IND.012-1'!$A$3:$Q$301,16,FALSE)))</f>
        <v/>
      </c>
      <c r="Q13" s="341" t="str">
        <f>IF(ISNA(VLOOKUP($A13,'IND.012-1'!$A$3:$Q$301,17,FALSE)),"",(VLOOKUP($A13,'IND.012-1'!$A$3:$Q$301,17,FALSE)))</f>
        <v/>
      </c>
      <c r="R13" s="451">
        <f t="shared" si="0"/>
        <v>0</v>
      </c>
      <c r="S13" s="434">
        <v>11</v>
      </c>
      <c r="T13" s="434">
        <f>IF(R13="","",IFERROR(SUM(H13:I13:K13:L13)+LARGE(H13:I13:K13:L13,1)/100+LARGE(H13:I13:K13:L13,2)/1000+LARGE(H13:I13:K13:L13,3)/10000+LARGE(H13:I13:K13:L13,4)/100000-0.01/S13,0))</f>
        <v>0</v>
      </c>
      <c r="U13" s="374"/>
      <c r="V13" s="354" t="str">
        <f t="shared" si="2"/>
        <v/>
      </c>
      <c r="W13" s="354" t="str">
        <f t="shared" si="1"/>
        <v/>
      </c>
      <c r="X13" s="374"/>
      <c r="Y13" s="374"/>
      <c r="Z13" s="374"/>
      <c r="AA13" s="374"/>
      <c r="AB13" s="374"/>
      <c r="AC13" s="374"/>
      <c r="AD13" s="374"/>
    </row>
    <row r="14" spans="1:30" ht="28.05" customHeight="1" thickBot="1" x14ac:dyDescent="0.35">
      <c r="A14" s="52">
        <v>12</v>
      </c>
      <c r="B14" s="286" t="str">
        <f>IF(ISNA(VLOOKUP($A14,'IND.012-1'!$A$3:$Q$301,2,FALSE)),"",(VLOOKUP($A14,'IND.012-1'!$A$3:$Q$301,2,FALSE)))</f>
        <v/>
      </c>
      <c r="C14" s="288" t="str">
        <f>IF(ISNA(VLOOKUP(A14,'IND.012-1'!$A$3:$Q$301,3,FALSE)),"",(VLOOKUP(A14,'IND.012-1'!$A$3:$Q$301,3,FALSE)))</f>
        <v/>
      </c>
      <c r="D14" s="53" t="str">
        <f>IF(ISNA(VLOOKUP(A14,'IND.012-1'!$A$3:$F$301,4,FALSE)),"",(VLOOKUP(A14,'IND.012-1'!$A$3:$F$301,4,FALSE)))</f>
        <v/>
      </c>
      <c r="E14" s="54" t="str">
        <f>IF(ISNA(VLOOKUP(A14,'IND.012-1'!$A$3:$Q$301,5,FALSE)),"",(VLOOKUP(A14,'IND.012-1'!$A$3:$Q$301,5,FALSE)))</f>
        <v/>
      </c>
      <c r="F14" s="55" t="str">
        <f>IF(ISNA(VLOOKUP($A14,'IND.012-1'!$A$3:$Q$301,6,FALSE)),"",(VLOOKUP($A14,'IND.012-1'!$A$3:$Q$301,6,FALSE)))</f>
        <v/>
      </c>
      <c r="G14" s="285" t="str">
        <f>IF(ISNA(VLOOKUP($A14,'IND.012-1'!$A$3:$Q$301,7,FALSE)),"",(VLOOKUP($A14,'IND.012-1'!$A$3:$Q$301,7,FALSE)))</f>
        <v/>
      </c>
      <c r="H14" s="55" t="str">
        <f>IF(ISNA(VLOOKUP(A14,'IND.012-1'!$A$3:$Q$301,8,FALSE)),"",(VLOOKUP(A14,'IND.012-1'!$A$3:$Q$301,8,FALSE)))</f>
        <v/>
      </c>
      <c r="I14" s="297" t="str">
        <f>IF(ISNA(VLOOKUP(A14,'IND.012-1'!$A$3:$Q$301,9,FALSE)),"",(VLOOKUP(A14,'IND.012-1'!$A$3:$Q$301,9,FALSE)))</f>
        <v/>
      </c>
      <c r="J14" s="55" t="str">
        <f>IF(ISNA(VLOOKUP(A14,'IND.012-1'!$A$3:$Q$301,10,FALSE)),"",(VLOOKUP(A14,'IND.012-1'!$A$3:$Q$301,10,FALSE)))</f>
        <v/>
      </c>
      <c r="K14" s="297" t="str">
        <f>IF(ISNA(VLOOKUP(A14,'IND.012-1'!$A$3:$Q$301,11,FALSE)),"",(VLOOKUP(A14,'IND.012-1'!$A$3:$Q$301,11,FALSE)))</f>
        <v/>
      </c>
      <c r="L14" s="55" t="str">
        <f>IF(ISNA(VLOOKUP(A14,'IND.012-1'!$A$3:$Q$301,12,FALSE)),"",(VLOOKUP(A14,'IND.012-1'!$A$3:$Q$301,12,FALSE)))</f>
        <v/>
      </c>
      <c r="M14" s="297" t="str">
        <f>IF(ISNA(VLOOKUP(A14,'IND.012-1'!$A$3:$Q$301,13,FALSE)),"",(VLOOKUP(A14,'IND.012-1'!$A$3:$Q$301,13,FALSE)))</f>
        <v/>
      </c>
      <c r="N14" s="55" t="str">
        <f>IF(ISNA(VLOOKUP(A14,'IND.012-1'!$A$3:$Q$301,14,FALSE)),"",(VLOOKUP(A14,'IND.012-1'!$A$3:$Q$301,14,FALSE)))</f>
        <v/>
      </c>
      <c r="O14" s="297" t="str">
        <f>IF(ISNA(VLOOKUP(A14,'IND.012-1'!$A$3:$Q$301,15,FALSE)),"",(VLOOKUP(A14,'IND.012-1'!$A$3:$Q$301,15,FALSE)))</f>
        <v/>
      </c>
      <c r="P14" s="55" t="str">
        <f>IF(ISNA(VLOOKUP(A14,'IND.012-1'!$A$3:$Q$301,16,FALSE)),"",(VLOOKUP(A14,'IND.012-1'!$A$3:$Q$301,16,FALSE)))</f>
        <v/>
      </c>
      <c r="Q14" s="341" t="str">
        <f>IF(ISNA(VLOOKUP($A14,'IND.012-1'!$A$3:$Q$301,17,FALSE)),"",(VLOOKUP($A14,'IND.012-1'!$A$3:$Q$301,17,FALSE)))</f>
        <v/>
      </c>
      <c r="R14" s="451">
        <f t="shared" si="0"/>
        <v>0</v>
      </c>
      <c r="S14" s="434">
        <v>12</v>
      </c>
      <c r="T14" s="434">
        <f>IF(R14="","",IFERROR(SUM(H14:I14:K14:L14)+LARGE(H14:I14:K14:L14,1)/100+LARGE(H14:I14:K14:L14,2)/1000+LARGE(H14:I14:K14:L14,3)/10000+LARGE(H14:I14:K14:L14,4)/100000-0.01/S14,0))</f>
        <v>0</v>
      </c>
      <c r="U14" s="374"/>
      <c r="V14" s="354" t="str">
        <f t="shared" si="2"/>
        <v/>
      </c>
      <c r="W14" s="354" t="str">
        <f t="shared" si="1"/>
        <v/>
      </c>
      <c r="X14" s="374"/>
      <c r="Y14" s="374"/>
      <c r="Z14" s="374"/>
      <c r="AA14" s="374"/>
      <c r="AB14" s="374"/>
      <c r="AC14" s="374"/>
      <c r="AD14" s="374"/>
    </row>
    <row r="15" spans="1:30" ht="28.05" customHeight="1" thickBot="1" x14ac:dyDescent="0.35">
      <c r="A15" s="52">
        <v>13</v>
      </c>
      <c r="B15" s="286" t="str">
        <f>IF(ISNA(VLOOKUP($A15,'IND.012-1'!$A$3:$Q$301,2,FALSE)),"",(VLOOKUP($A15,'IND.012-1'!$A$3:$Q$301,2,FALSE)))</f>
        <v/>
      </c>
      <c r="C15" s="288" t="str">
        <f>IF(ISNA(VLOOKUP(A15,'IND.012-1'!$A$3:$Q$301,3,FALSE)),"",(VLOOKUP(A15,'IND.012-1'!$A$3:$Q$301,3,FALSE)))</f>
        <v/>
      </c>
      <c r="D15" s="53" t="str">
        <f>IF(ISNA(VLOOKUP(A15,'IND.012-1'!$A$3:$F$301,4,FALSE)),"",(VLOOKUP(A15,'IND.012-1'!$A$3:$F$301,4,FALSE)))</f>
        <v/>
      </c>
      <c r="E15" s="54" t="str">
        <f>IF(ISNA(VLOOKUP(A15,'IND.012-1'!$A$3:$Q$301,5,FALSE)),"",(VLOOKUP(A15,'IND.012-1'!$A$3:$Q$301,5,FALSE)))</f>
        <v/>
      </c>
      <c r="F15" s="55" t="str">
        <f>IF(ISNA(VLOOKUP($A15,'IND.012-1'!$A$3:$Q$301,6,FALSE)),"",(VLOOKUP($A15,'IND.012-1'!$A$3:$Q$301,6,FALSE)))</f>
        <v/>
      </c>
      <c r="G15" s="285" t="str">
        <f>IF(ISNA(VLOOKUP($A15,'IND.012-1'!$A$3:$Q$301,7,FALSE)),"",(VLOOKUP($A15,'IND.012-1'!$A$3:$Q$301,7,FALSE)))</f>
        <v/>
      </c>
      <c r="H15" s="55" t="str">
        <f>IF(ISNA(VLOOKUP(A15,'IND.012-1'!$A$3:$Q$301,8,FALSE)),"",(VLOOKUP(A15,'IND.012-1'!$A$3:$Q$301,8,FALSE)))</f>
        <v/>
      </c>
      <c r="I15" s="297" t="str">
        <f>IF(ISNA(VLOOKUP(A15,'IND.012-1'!$A$3:$Q$301,9,FALSE)),"",(VLOOKUP(A15,'IND.012-1'!$A$3:$Q$301,9,FALSE)))</f>
        <v/>
      </c>
      <c r="J15" s="55" t="str">
        <f>IF(ISNA(VLOOKUP(A15,'IND.012-1'!$A$3:$Q$301,10,FALSE)),"",(VLOOKUP(A15,'IND.012-1'!$A$3:$Q$301,10,FALSE)))</f>
        <v/>
      </c>
      <c r="K15" s="297" t="str">
        <f>IF(ISNA(VLOOKUP(A15,'IND.012-1'!$A$3:$Q$301,11,FALSE)),"",(VLOOKUP(A15,'IND.012-1'!$A$3:$Q$301,11,FALSE)))</f>
        <v/>
      </c>
      <c r="L15" s="55" t="str">
        <f>IF(ISNA(VLOOKUP(A15,'IND.012-1'!$A$3:$Q$301,12,FALSE)),"",(VLOOKUP(A15,'IND.012-1'!$A$3:$Q$301,12,FALSE)))</f>
        <v/>
      </c>
      <c r="M15" s="297" t="str">
        <f>IF(ISNA(VLOOKUP(A15,'IND.012-1'!$A$3:$Q$301,13,FALSE)),"",(VLOOKUP(A15,'IND.012-1'!$A$3:$Q$301,13,FALSE)))</f>
        <v/>
      </c>
      <c r="N15" s="55" t="str">
        <f>IF(ISNA(VLOOKUP(A15,'IND.012-1'!$A$3:$Q$301,14,FALSE)),"",(VLOOKUP(A15,'IND.012-1'!$A$3:$Q$301,14,FALSE)))</f>
        <v/>
      </c>
      <c r="O15" s="297" t="str">
        <f>IF(ISNA(VLOOKUP(A15,'IND.012-1'!$A$3:$Q$301,15,FALSE)),"",(VLOOKUP(A15,'IND.012-1'!$A$3:$Q$301,15,FALSE)))</f>
        <v/>
      </c>
      <c r="P15" s="55" t="str">
        <f>IF(ISNA(VLOOKUP(A15,'IND.012-1'!$A$3:$Q$301,16,FALSE)),"",(VLOOKUP(A15,'IND.012-1'!$A$3:$Q$301,16,FALSE)))</f>
        <v/>
      </c>
      <c r="Q15" s="341" t="str">
        <f>IF(ISNA(VLOOKUP($A15,'IND.012-1'!$A$3:$Q$301,17,FALSE)),"",(VLOOKUP($A15,'IND.012-1'!$A$3:$Q$301,17,FALSE)))</f>
        <v/>
      </c>
      <c r="R15" s="451">
        <f t="shared" si="0"/>
        <v>0</v>
      </c>
      <c r="S15" s="434">
        <v>13</v>
      </c>
      <c r="T15" s="434">
        <f>IF(R15="","",IFERROR(SUM(H15:I15:K15:L15)+LARGE(H15:I15:K15:L15,1)/100+LARGE(H15:I15:K15:L15,2)/1000+LARGE(H15:I15:K15:L15,3)/10000+LARGE(H15:I15:K15:L15,4)/100000-0.01/S15,0))</f>
        <v>0</v>
      </c>
      <c r="U15" s="374"/>
      <c r="V15" s="354" t="str">
        <f t="shared" si="2"/>
        <v/>
      </c>
      <c r="W15" s="354" t="str">
        <f t="shared" si="1"/>
        <v/>
      </c>
      <c r="X15" s="374"/>
      <c r="Y15" s="374"/>
      <c r="Z15" s="374"/>
      <c r="AA15" s="374"/>
      <c r="AB15" s="374"/>
      <c r="AC15" s="374"/>
      <c r="AD15" s="374"/>
    </row>
    <row r="16" spans="1:30" ht="28.05" customHeight="1" thickBot="1" x14ac:dyDescent="0.35">
      <c r="A16" s="52">
        <v>14</v>
      </c>
      <c r="B16" s="286" t="str">
        <f>IF(ISNA(VLOOKUP($A16,'IND.012-1'!$A$3:$Q$301,2,FALSE)),"",(VLOOKUP($A16,'IND.012-1'!$A$3:$Q$301,2,FALSE)))</f>
        <v/>
      </c>
      <c r="C16" s="288" t="str">
        <f>IF(ISNA(VLOOKUP(A16,'IND.012-1'!$A$3:$Q$301,3,FALSE)),"",(VLOOKUP(A16,'IND.012-1'!$A$3:$Q$301,3,FALSE)))</f>
        <v/>
      </c>
      <c r="D16" s="53" t="str">
        <f>IF(ISNA(VLOOKUP(A16,'IND.012-1'!$A$3:$F$301,4,FALSE)),"",(VLOOKUP(A16,'IND.012-1'!$A$3:$F$301,4,FALSE)))</f>
        <v/>
      </c>
      <c r="E16" s="54" t="str">
        <f>IF(ISNA(VLOOKUP(A16,'IND.012-1'!$A$3:$Q$301,5,FALSE)),"",(VLOOKUP(A16,'IND.012-1'!$A$3:$Q$301,5,FALSE)))</f>
        <v/>
      </c>
      <c r="F16" s="55" t="str">
        <f>IF(ISNA(VLOOKUP($A16,'IND.012-1'!$A$3:$Q$301,6,FALSE)),"",(VLOOKUP($A16,'IND.012-1'!$A$3:$Q$301,6,FALSE)))</f>
        <v/>
      </c>
      <c r="G16" s="285" t="str">
        <f>IF(ISNA(VLOOKUP($A16,'IND.012-1'!$A$3:$Q$301,7,FALSE)),"",(VLOOKUP($A16,'IND.012-1'!$A$3:$Q$301,7,FALSE)))</f>
        <v/>
      </c>
      <c r="H16" s="55" t="str">
        <f>IF(ISNA(VLOOKUP(A16,'IND.012-1'!$A$3:$Q$301,8,FALSE)),"",(VLOOKUP(A16,'IND.012-1'!$A$3:$Q$301,8,FALSE)))</f>
        <v/>
      </c>
      <c r="I16" s="297" t="str">
        <f>IF(ISNA(VLOOKUP(A16,'IND.012-1'!$A$3:$Q$301,9,FALSE)),"",(VLOOKUP(A16,'IND.012-1'!$A$3:$Q$301,9,FALSE)))</f>
        <v/>
      </c>
      <c r="J16" s="55" t="str">
        <f>IF(ISNA(VLOOKUP(A16,'IND.012-1'!$A$3:$Q$301,10,FALSE)),"",(VLOOKUP(A16,'IND.012-1'!$A$3:$Q$301,10,FALSE)))</f>
        <v/>
      </c>
      <c r="K16" s="297" t="str">
        <f>IF(ISNA(VLOOKUP(A16,'IND.012-1'!$A$3:$Q$301,11,FALSE)),"",(VLOOKUP(A16,'IND.012-1'!$A$3:$Q$301,11,FALSE)))</f>
        <v/>
      </c>
      <c r="L16" s="55" t="str">
        <f>IF(ISNA(VLOOKUP(A16,'IND.012-1'!$A$3:$Q$301,12,FALSE)),"",(VLOOKUP(A16,'IND.012-1'!$A$3:$Q$301,12,FALSE)))</f>
        <v/>
      </c>
      <c r="M16" s="297" t="str">
        <f>IF(ISNA(VLOOKUP(A16,'IND.012-1'!$A$3:$Q$301,13,FALSE)),"",(VLOOKUP(A16,'IND.012-1'!$A$3:$Q$301,13,FALSE)))</f>
        <v/>
      </c>
      <c r="N16" s="55" t="str">
        <f>IF(ISNA(VLOOKUP(A16,'IND.012-1'!$A$3:$Q$301,14,FALSE)),"",(VLOOKUP(A16,'IND.012-1'!$A$3:$Q$301,14,FALSE)))</f>
        <v/>
      </c>
      <c r="O16" s="297" t="str">
        <f>IF(ISNA(VLOOKUP(A16,'IND.012-1'!$A$3:$Q$301,15,FALSE)),"",(VLOOKUP(A16,'IND.012-1'!$A$3:$Q$301,15,FALSE)))</f>
        <v/>
      </c>
      <c r="P16" s="55" t="str">
        <f>IF(ISNA(VLOOKUP(A16,'IND.012-1'!$A$3:$Q$301,16,FALSE)),"",(VLOOKUP(A16,'IND.012-1'!$A$3:$Q$301,16,FALSE)))</f>
        <v/>
      </c>
      <c r="Q16" s="341" t="str">
        <f>IF(ISNA(VLOOKUP($A16,'IND.012-1'!$A$3:$Q$301,17,FALSE)),"",(VLOOKUP($A16,'IND.012-1'!$A$3:$Q$301,17,FALSE)))</f>
        <v/>
      </c>
      <c r="R16" s="451">
        <f t="shared" si="0"/>
        <v>0</v>
      </c>
      <c r="S16" s="434">
        <v>14</v>
      </c>
      <c r="T16" s="434">
        <f>IF(R16="","",IFERROR(SUM(H16:I16:K16:L16)+LARGE(H16:I16:K16:L16,1)/100+LARGE(H16:I16:K16:L16,2)/1000+LARGE(H16:I16:K16:L16,3)/10000+LARGE(H16:I16:K16:L16,4)/100000-0.01/S16,0))</f>
        <v>0</v>
      </c>
      <c r="U16" s="374"/>
      <c r="V16" s="354" t="str">
        <f t="shared" si="2"/>
        <v/>
      </c>
      <c r="W16" s="354" t="str">
        <f t="shared" si="1"/>
        <v/>
      </c>
      <c r="X16" s="374"/>
      <c r="Y16" s="374"/>
      <c r="Z16" s="374"/>
      <c r="AA16" s="374"/>
      <c r="AB16" s="374"/>
      <c r="AC16" s="374"/>
      <c r="AD16" s="374"/>
    </row>
    <row r="17" spans="1:30" ht="28.05" customHeight="1" thickBot="1" x14ac:dyDescent="0.35">
      <c r="A17" s="52">
        <v>15</v>
      </c>
      <c r="B17" s="286" t="str">
        <f>IF(ISNA(VLOOKUP($A17,'IND.012-1'!$A$3:$Q$301,2,FALSE)),"",(VLOOKUP($A17,'IND.012-1'!$A$3:$Q$301,2,FALSE)))</f>
        <v/>
      </c>
      <c r="C17" s="288" t="str">
        <f>IF(ISNA(VLOOKUP(A17,'IND.012-1'!$A$3:$Q$301,3,FALSE)),"",(VLOOKUP(A17,'IND.012-1'!$A$3:$Q$301,3,FALSE)))</f>
        <v/>
      </c>
      <c r="D17" s="53" t="str">
        <f>IF(ISNA(VLOOKUP(A17,'IND.012-1'!$A$3:$F$301,4,FALSE)),"",(VLOOKUP(A17,'IND.012-1'!$A$3:$F$301,4,FALSE)))</f>
        <v/>
      </c>
      <c r="E17" s="54" t="str">
        <f>IF(ISNA(VLOOKUP(A17,'IND.012-1'!$A$3:$Q$301,5,FALSE)),"",(VLOOKUP(A17,'IND.012-1'!$A$3:$Q$301,5,FALSE)))</f>
        <v/>
      </c>
      <c r="F17" s="55" t="str">
        <f>IF(ISNA(VLOOKUP($A17,'IND.012-1'!$A$3:$Q$301,6,FALSE)),"",(VLOOKUP($A17,'IND.012-1'!$A$3:$Q$301,6,FALSE)))</f>
        <v/>
      </c>
      <c r="G17" s="285" t="str">
        <f>IF(ISNA(VLOOKUP($A17,'IND.012-1'!$A$3:$Q$301,7,FALSE)),"",(VLOOKUP($A17,'IND.012-1'!$A$3:$Q$301,7,FALSE)))</f>
        <v/>
      </c>
      <c r="H17" s="55" t="str">
        <f>IF(ISNA(VLOOKUP(A17,'IND.012-1'!$A$3:$Q$301,8,FALSE)),"",(VLOOKUP(A17,'IND.012-1'!$A$3:$Q$301,8,FALSE)))</f>
        <v/>
      </c>
      <c r="I17" s="297" t="str">
        <f>IF(ISNA(VLOOKUP(A17,'IND.012-1'!$A$3:$Q$301,9,FALSE)),"",(VLOOKUP(A17,'IND.012-1'!$A$3:$Q$301,9,FALSE)))</f>
        <v/>
      </c>
      <c r="J17" s="55" t="str">
        <f>IF(ISNA(VLOOKUP(A17,'IND.012-1'!$A$3:$Q$301,10,FALSE)),"",(VLOOKUP(A17,'IND.012-1'!$A$3:$Q$301,10,FALSE)))</f>
        <v/>
      </c>
      <c r="K17" s="297" t="str">
        <f>IF(ISNA(VLOOKUP(A17,'IND.012-1'!$A$3:$Q$301,11,FALSE)),"",(VLOOKUP(A17,'IND.012-1'!$A$3:$Q$301,11,FALSE)))</f>
        <v/>
      </c>
      <c r="L17" s="55" t="str">
        <f>IF(ISNA(VLOOKUP(A17,'IND.012-1'!$A$3:$Q$301,12,FALSE)),"",(VLOOKUP(A17,'IND.012-1'!$A$3:$Q$301,12,FALSE)))</f>
        <v/>
      </c>
      <c r="M17" s="297" t="str">
        <f>IF(ISNA(VLOOKUP(A17,'IND.012-1'!$A$3:$Q$301,13,FALSE)),"",(VLOOKUP(A17,'IND.012-1'!$A$3:$Q$301,13,FALSE)))</f>
        <v/>
      </c>
      <c r="N17" s="55" t="str">
        <f>IF(ISNA(VLOOKUP(A17,'IND.012-1'!$A$3:$Q$301,14,FALSE)),"",(VLOOKUP(A17,'IND.012-1'!$A$3:$Q$301,14,FALSE)))</f>
        <v/>
      </c>
      <c r="O17" s="297" t="str">
        <f>IF(ISNA(VLOOKUP(A17,'IND.012-1'!$A$3:$Q$301,15,FALSE)),"",(VLOOKUP(A17,'IND.012-1'!$A$3:$Q$301,15,FALSE)))</f>
        <v/>
      </c>
      <c r="P17" s="55" t="str">
        <f>IF(ISNA(VLOOKUP(A17,'IND.012-1'!$A$3:$Q$301,16,FALSE)),"",(VLOOKUP(A17,'IND.012-1'!$A$3:$Q$301,16,FALSE)))</f>
        <v/>
      </c>
      <c r="Q17" s="341" t="str">
        <f>IF(ISNA(VLOOKUP($A17,'IND.012-1'!$A$3:$Q$301,17,FALSE)),"",(VLOOKUP($A17,'IND.012-1'!$A$3:$Q$301,17,FALSE)))</f>
        <v/>
      </c>
      <c r="R17" s="451">
        <f t="shared" si="0"/>
        <v>0</v>
      </c>
      <c r="S17" s="434">
        <v>15</v>
      </c>
      <c r="T17" s="434">
        <f>IF(R17="","",IFERROR(SUM(H17:I17:K17:L17)+LARGE(H17:I17:K17:L17,1)/100+LARGE(H17:I17:K17:L17,2)/1000+LARGE(H17:I17:K17:L17,3)/10000+LARGE(H17:I17:K17:L17,4)/100000-0.01/S17,0))</f>
        <v>0</v>
      </c>
      <c r="U17" s="374"/>
      <c r="V17" s="354" t="str">
        <f t="shared" si="2"/>
        <v/>
      </c>
      <c r="W17" s="354" t="str">
        <f t="shared" si="1"/>
        <v/>
      </c>
      <c r="X17" s="374"/>
      <c r="Y17" s="374"/>
      <c r="Z17" s="374"/>
      <c r="AA17" s="374"/>
      <c r="AB17" s="374"/>
      <c r="AC17" s="374"/>
      <c r="AD17" s="374"/>
    </row>
    <row r="18" spans="1:30" ht="28.05" customHeight="1" thickBot="1" x14ac:dyDescent="0.35">
      <c r="A18" s="52">
        <v>16</v>
      </c>
      <c r="B18" s="286" t="str">
        <f>IF(ISNA(VLOOKUP($A18,'IND.012-1'!$A$3:$Q$301,2,FALSE)),"",(VLOOKUP($A18,'IND.012-1'!$A$3:$Q$301,2,FALSE)))</f>
        <v/>
      </c>
      <c r="C18" s="288" t="str">
        <f>IF(ISNA(VLOOKUP(A18,'IND.012-1'!$A$3:$Q$301,3,FALSE)),"",(VLOOKUP(A18,'IND.012-1'!$A$3:$Q$301,3,FALSE)))</f>
        <v/>
      </c>
      <c r="D18" s="53" t="str">
        <f>IF(ISNA(VLOOKUP(A18,'IND.012-1'!$A$3:$F$301,4,FALSE)),"",(VLOOKUP(A18,'IND.012-1'!$A$3:$F$301,4,FALSE)))</f>
        <v/>
      </c>
      <c r="E18" s="54" t="str">
        <f>IF(ISNA(VLOOKUP(A18,'IND.012-1'!$A$3:$Q$301,5,FALSE)),"",(VLOOKUP(A18,'IND.012-1'!$A$3:$Q$301,5,FALSE)))</f>
        <v/>
      </c>
      <c r="F18" s="55" t="str">
        <f>IF(ISNA(VLOOKUP($A18,'IND.012-1'!$A$3:$Q$301,6,FALSE)),"",(VLOOKUP($A18,'IND.012-1'!$A$3:$Q$301,6,FALSE)))</f>
        <v/>
      </c>
      <c r="G18" s="285" t="str">
        <f>IF(ISNA(VLOOKUP($A18,'IND.012-1'!$A$3:$Q$301,7,FALSE)),"",(VLOOKUP($A18,'IND.012-1'!$A$3:$Q$301,7,FALSE)))</f>
        <v/>
      </c>
      <c r="H18" s="55" t="str">
        <f>IF(ISNA(VLOOKUP(A18,'IND.012-1'!$A$3:$Q$301,8,FALSE)),"",(VLOOKUP(A18,'IND.012-1'!$A$3:$Q$301,8,FALSE)))</f>
        <v/>
      </c>
      <c r="I18" s="297" t="str">
        <f>IF(ISNA(VLOOKUP(A18,'IND.012-1'!$A$3:$Q$301,9,FALSE)),"",(VLOOKUP(A18,'IND.012-1'!$A$3:$Q$301,9,FALSE)))</f>
        <v/>
      </c>
      <c r="J18" s="55" t="str">
        <f>IF(ISNA(VLOOKUP(A18,'IND.012-1'!$A$3:$Q$301,10,FALSE)),"",(VLOOKUP(A18,'IND.012-1'!$A$3:$Q$301,10,FALSE)))</f>
        <v/>
      </c>
      <c r="K18" s="297" t="str">
        <f>IF(ISNA(VLOOKUP(A18,'IND.012-1'!$A$3:$Q$301,11,FALSE)),"",(VLOOKUP(A18,'IND.012-1'!$A$3:$Q$301,11,FALSE)))</f>
        <v/>
      </c>
      <c r="L18" s="55" t="str">
        <f>IF(ISNA(VLOOKUP(A18,'IND.012-1'!$A$3:$Q$301,12,FALSE)),"",(VLOOKUP(A18,'IND.012-1'!$A$3:$Q$301,12,FALSE)))</f>
        <v/>
      </c>
      <c r="M18" s="297" t="str">
        <f>IF(ISNA(VLOOKUP(A18,'IND.012-1'!$A$3:$Q$301,13,FALSE)),"",(VLOOKUP(A18,'IND.012-1'!$A$3:$Q$301,13,FALSE)))</f>
        <v/>
      </c>
      <c r="N18" s="55" t="str">
        <f>IF(ISNA(VLOOKUP(A18,'IND.012-1'!$A$3:$Q$301,14,FALSE)),"",(VLOOKUP(A18,'IND.012-1'!$A$3:$Q$301,14,FALSE)))</f>
        <v/>
      </c>
      <c r="O18" s="297" t="str">
        <f>IF(ISNA(VLOOKUP(A18,'IND.012-1'!$A$3:$Q$301,15,FALSE)),"",(VLOOKUP(A18,'IND.012-1'!$A$3:$Q$301,15,FALSE)))</f>
        <v/>
      </c>
      <c r="P18" s="55" t="str">
        <f>IF(ISNA(VLOOKUP(A18,'IND.012-1'!$A$3:$Q$301,16,FALSE)),"",(VLOOKUP(A18,'IND.012-1'!$A$3:$Q$301,16,FALSE)))</f>
        <v/>
      </c>
      <c r="Q18" s="341" t="str">
        <f>IF(ISNA(VLOOKUP($A18,'IND.012-1'!$A$3:$Q$301,17,FALSE)),"",(VLOOKUP($A18,'IND.012-1'!$A$3:$Q$301,17,FALSE)))</f>
        <v/>
      </c>
      <c r="R18" s="451">
        <f t="shared" si="0"/>
        <v>0</v>
      </c>
      <c r="S18" s="434">
        <f>S17+1</f>
        <v>16</v>
      </c>
      <c r="T18" s="434">
        <f>IF(R18="","",IFERROR(SUM(H18:I18:K18:L18)+LARGE(H18:I18:K18:L18,1)/100+LARGE(H18:I18:K18:L18,2)/1000+LARGE(H18:I18:K18:L18,3)/10000+LARGE(H18:I18:K18:L18,4)/100000-0.01/S18,0))</f>
        <v>0</v>
      </c>
      <c r="U18" s="374"/>
      <c r="V18" s="354" t="str">
        <f t="shared" si="2"/>
        <v/>
      </c>
      <c r="W18" s="354" t="str">
        <f t="shared" si="1"/>
        <v/>
      </c>
      <c r="X18" s="374"/>
      <c r="Y18" s="374"/>
      <c r="Z18" s="374"/>
      <c r="AA18" s="374"/>
      <c r="AB18" s="374"/>
      <c r="AC18" s="374"/>
      <c r="AD18" s="374"/>
    </row>
    <row r="19" spans="1:30" ht="28.05" customHeight="1" thickBot="1" x14ac:dyDescent="0.35">
      <c r="A19" s="52">
        <v>17</v>
      </c>
      <c r="B19" s="286" t="str">
        <f>IF(ISNA(VLOOKUP($A19,'IND.012-1'!$A$3:$Q$301,2,FALSE)),"",(VLOOKUP($A19,'IND.012-1'!$A$3:$Q$301,2,FALSE)))</f>
        <v/>
      </c>
      <c r="C19" s="288" t="str">
        <f>IF(ISNA(VLOOKUP(A19,'IND.012-1'!$A$3:$Q$301,3,FALSE)),"",(VLOOKUP(A19,'IND.012-1'!$A$3:$Q$301,3,FALSE)))</f>
        <v/>
      </c>
      <c r="D19" s="53" t="str">
        <f>IF(ISNA(VLOOKUP(A19,'IND.012-1'!$A$3:$F$301,4,FALSE)),"",(VLOOKUP(A19,'IND.012-1'!$A$3:$F$301,4,FALSE)))</f>
        <v/>
      </c>
      <c r="E19" s="54" t="str">
        <f>IF(ISNA(VLOOKUP(A19,'IND.012-1'!$A$3:$Q$301,5,FALSE)),"",(VLOOKUP(A19,'IND.012-1'!$A$3:$Q$301,5,FALSE)))</f>
        <v/>
      </c>
      <c r="F19" s="55" t="str">
        <f>IF(ISNA(VLOOKUP($A19,'IND.012-1'!$A$3:$Q$301,6,FALSE)),"",(VLOOKUP($A19,'IND.012-1'!$A$3:$Q$301,6,FALSE)))</f>
        <v/>
      </c>
      <c r="G19" s="285" t="str">
        <f>IF(ISNA(VLOOKUP($A19,'IND.012-1'!$A$3:$Q$301,7,FALSE)),"",(VLOOKUP($A19,'IND.012-1'!$A$3:$Q$301,7,FALSE)))</f>
        <v/>
      </c>
      <c r="H19" s="55" t="str">
        <f>IF(ISNA(VLOOKUP(A19,'IND.012-1'!$A$3:$Q$301,8,FALSE)),"",(VLOOKUP(A19,'IND.012-1'!$A$3:$Q$301,8,FALSE)))</f>
        <v/>
      </c>
      <c r="I19" s="297" t="str">
        <f>IF(ISNA(VLOOKUP(A19,'IND.012-1'!$A$3:$Q$301,9,FALSE)),"",(VLOOKUP(A19,'IND.012-1'!$A$3:$Q$301,9,FALSE)))</f>
        <v/>
      </c>
      <c r="J19" s="55" t="str">
        <f>IF(ISNA(VLOOKUP(A19,'IND.012-1'!$A$3:$Q$301,10,FALSE)),"",(VLOOKUP(A19,'IND.012-1'!$A$3:$Q$301,10,FALSE)))</f>
        <v/>
      </c>
      <c r="K19" s="297" t="str">
        <f>IF(ISNA(VLOOKUP(A19,'IND.012-1'!$A$3:$Q$301,11,FALSE)),"",(VLOOKUP(A19,'IND.012-1'!$A$3:$Q$301,11,FALSE)))</f>
        <v/>
      </c>
      <c r="L19" s="55" t="str">
        <f>IF(ISNA(VLOOKUP(A19,'IND.012-1'!$A$3:$Q$301,12,FALSE)),"",(VLOOKUP(A19,'IND.012-1'!$A$3:$Q$301,12,FALSE)))</f>
        <v/>
      </c>
      <c r="M19" s="297" t="str">
        <f>IF(ISNA(VLOOKUP(A19,'IND.012-1'!$A$3:$Q$301,13,FALSE)),"",(VLOOKUP(A19,'IND.012-1'!$A$3:$Q$301,13,FALSE)))</f>
        <v/>
      </c>
      <c r="N19" s="55" t="str">
        <f>IF(ISNA(VLOOKUP(A19,'IND.012-1'!$A$3:$Q$301,14,FALSE)),"",(VLOOKUP(A19,'IND.012-1'!$A$3:$Q$301,14,FALSE)))</f>
        <v/>
      </c>
      <c r="O19" s="297" t="str">
        <f>IF(ISNA(VLOOKUP(A19,'IND.012-1'!$A$3:$Q$301,15,FALSE)),"",(VLOOKUP(A19,'IND.012-1'!$A$3:$Q$301,15,FALSE)))</f>
        <v/>
      </c>
      <c r="P19" s="55" t="str">
        <f>IF(ISNA(VLOOKUP(A19,'IND.012-1'!$A$3:$Q$301,16,FALSE)),"",(VLOOKUP(A19,'IND.012-1'!$A$3:$Q$301,16,FALSE)))</f>
        <v/>
      </c>
      <c r="Q19" s="341" t="str">
        <f>IF(ISNA(VLOOKUP($A19,'IND.012-1'!$A$3:$Q$301,17,FALSE)),"",(VLOOKUP($A19,'IND.012-1'!$A$3:$Q$301,17,FALSE)))</f>
        <v/>
      </c>
      <c r="R19" s="451">
        <f t="shared" si="0"/>
        <v>0</v>
      </c>
      <c r="S19" s="434">
        <f t="shared" ref="S19:S82" si="3">S18+1</f>
        <v>17</v>
      </c>
      <c r="T19" s="434">
        <f>IF(R19="","",IFERROR(SUM(H19:I19:K19:L19)+LARGE(H19:I19:K19:L19,1)/100+LARGE(H19:I19:K19:L19,2)/1000+LARGE(H19:I19:K19:L19,3)/10000+LARGE(H19:I19:K19:L19,4)/100000-0.01/S19,0))</f>
        <v>0</v>
      </c>
      <c r="U19" s="374"/>
      <c r="V19" s="354" t="str">
        <f t="shared" si="2"/>
        <v/>
      </c>
      <c r="W19" s="354" t="str">
        <f t="shared" si="1"/>
        <v/>
      </c>
      <c r="X19" s="374"/>
      <c r="Y19" s="374"/>
      <c r="Z19" s="374"/>
      <c r="AA19" s="374"/>
      <c r="AB19" s="374"/>
      <c r="AC19" s="374"/>
      <c r="AD19" s="374"/>
    </row>
    <row r="20" spans="1:30" ht="28.05" customHeight="1" thickBot="1" x14ac:dyDescent="0.35">
      <c r="A20" s="52">
        <v>18</v>
      </c>
      <c r="B20" s="286" t="str">
        <f>IF(ISNA(VLOOKUP($A20,'IND.012-1'!$A$3:$Q$301,2,FALSE)),"",(VLOOKUP($A20,'IND.012-1'!$A$3:$Q$301,2,FALSE)))</f>
        <v/>
      </c>
      <c r="C20" s="288" t="str">
        <f>IF(ISNA(VLOOKUP(A20,'IND.012-1'!$A$3:$Q$301,3,FALSE)),"",(VLOOKUP(A20,'IND.012-1'!$A$3:$Q$301,3,FALSE)))</f>
        <v/>
      </c>
      <c r="D20" s="53" t="str">
        <f>IF(ISNA(VLOOKUP(A20,'IND.012-1'!$A$3:$F$301,4,FALSE)),"",(VLOOKUP(A20,'IND.012-1'!$A$3:$F$301,4,FALSE)))</f>
        <v/>
      </c>
      <c r="E20" s="54" t="str">
        <f>IF(ISNA(VLOOKUP(A20,'IND.012-1'!$A$3:$Q$301,5,FALSE)),"",(VLOOKUP(A20,'IND.012-1'!$A$3:$Q$301,5,FALSE)))</f>
        <v/>
      </c>
      <c r="F20" s="55" t="str">
        <f>IF(ISNA(VLOOKUP($A20,'IND.012-1'!$A$3:$Q$301,6,FALSE)),"",(VLOOKUP($A20,'IND.012-1'!$A$3:$Q$301,6,FALSE)))</f>
        <v/>
      </c>
      <c r="G20" s="285" t="str">
        <f>IF(ISNA(VLOOKUP($A20,'IND.012-1'!$A$3:$Q$301,7,FALSE)),"",(VLOOKUP($A20,'IND.012-1'!$A$3:$Q$301,7,FALSE)))</f>
        <v/>
      </c>
      <c r="H20" s="55" t="str">
        <f>IF(ISNA(VLOOKUP(A20,'IND.012-1'!$A$3:$Q$301,8,FALSE)),"",(VLOOKUP(A20,'IND.012-1'!$A$3:$Q$301,8,FALSE)))</f>
        <v/>
      </c>
      <c r="I20" s="297" t="str">
        <f>IF(ISNA(VLOOKUP(A20,'IND.012-1'!$A$3:$Q$301,9,FALSE)),"",(VLOOKUP(A20,'IND.012-1'!$A$3:$Q$301,9,FALSE)))</f>
        <v/>
      </c>
      <c r="J20" s="55" t="str">
        <f>IF(ISNA(VLOOKUP(A20,'IND.012-1'!$A$3:$Q$301,10,FALSE)),"",(VLOOKUP(A20,'IND.012-1'!$A$3:$Q$301,10,FALSE)))</f>
        <v/>
      </c>
      <c r="K20" s="297" t="str">
        <f>IF(ISNA(VLOOKUP(A20,'IND.012-1'!$A$3:$Q$301,11,FALSE)),"",(VLOOKUP(A20,'IND.012-1'!$A$3:$Q$301,11,FALSE)))</f>
        <v/>
      </c>
      <c r="L20" s="55" t="str">
        <f>IF(ISNA(VLOOKUP(A20,'IND.012-1'!$A$3:$Q$301,12,FALSE)),"",(VLOOKUP(A20,'IND.012-1'!$A$3:$Q$301,12,FALSE)))</f>
        <v/>
      </c>
      <c r="M20" s="297" t="str">
        <f>IF(ISNA(VLOOKUP(A20,'IND.012-1'!$A$3:$Q$301,13,FALSE)),"",(VLOOKUP(A20,'IND.012-1'!$A$3:$Q$301,13,FALSE)))</f>
        <v/>
      </c>
      <c r="N20" s="55" t="str">
        <f>IF(ISNA(VLOOKUP(A20,'IND.012-1'!$A$3:$Q$301,14,FALSE)),"",(VLOOKUP(A20,'IND.012-1'!$A$3:$Q$301,14,FALSE)))</f>
        <v/>
      </c>
      <c r="O20" s="297" t="str">
        <f>IF(ISNA(VLOOKUP(A20,'IND.012-1'!$A$3:$Q$301,15,FALSE)),"",(VLOOKUP(A20,'IND.012-1'!$A$3:$Q$301,15,FALSE)))</f>
        <v/>
      </c>
      <c r="P20" s="55" t="str">
        <f>IF(ISNA(VLOOKUP(A20,'IND.012-1'!$A$3:$Q$301,16,FALSE)),"",(VLOOKUP(A20,'IND.012-1'!$A$3:$Q$301,16,FALSE)))</f>
        <v/>
      </c>
      <c r="Q20" s="341" t="str">
        <f>IF(ISNA(VLOOKUP($A20,'IND.012-1'!$A$3:$Q$301,17,FALSE)),"",(VLOOKUP($A20,'IND.012-1'!$A$3:$Q$301,17,FALSE)))</f>
        <v/>
      </c>
      <c r="R20" s="451">
        <f t="shared" si="0"/>
        <v>0</v>
      </c>
      <c r="S20" s="434">
        <f t="shared" si="3"/>
        <v>18</v>
      </c>
      <c r="T20" s="434">
        <f>IF(R20="","",IFERROR(SUM(H20:I20:K20:L20)+LARGE(H20:I20:K20:L20,1)/100+LARGE(H20:I20:K20:L20,2)/1000+LARGE(H20:I20:K20:L20,3)/10000+LARGE(H20:I20:K20:L20,4)/100000-0.01/S20,0))</f>
        <v>0</v>
      </c>
      <c r="U20" s="374"/>
      <c r="V20" s="354" t="str">
        <f t="shared" si="2"/>
        <v/>
      </c>
      <c r="W20" s="354" t="str">
        <f t="shared" si="1"/>
        <v/>
      </c>
      <c r="X20" s="374"/>
      <c r="Y20" s="374"/>
      <c r="Z20" s="374"/>
      <c r="AA20" s="374"/>
      <c r="AB20" s="374"/>
      <c r="AC20" s="374"/>
      <c r="AD20" s="374"/>
    </row>
    <row r="21" spans="1:30" ht="28.05" customHeight="1" thickBot="1" x14ac:dyDescent="0.35">
      <c r="A21" s="52">
        <v>19</v>
      </c>
      <c r="B21" s="286" t="str">
        <f>IF(ISNA(VLOOKUP($A21,'IND.012-1'!$A$3:$Q$301,2,FALSE)),"",(VLOOKUP($A21,'IND.012-1'!$A$3:$Q$301,2,FALSE)))</f>
        <v/>
      </c>
      <c r="C21" s="288" t="str">
        <f>IF(ISNA(VLOOKUP(A21,'IND.012-1'!$A$3:$Q$301,3,FALSE)),"",(VLOOKUP(A21,'IND.012-1'!$A$3:$Q$301,3,FALSE)))</f>
        <v/>
      </c>
      <c r="D21" s="53" t="str">
        <f>IF(ISNA(VLOOKUP(A21,'IND.012-1'!$A$3:$F$301,4,FALSE)),"",(VLOOKUP(A21,'IND.012-1'!$A$3:$F$301,4,FALSE)))</f>
        <v/>
      </c>
      <c r="E21" s="54" t="str">
        <f>IF(ISNA(VLOOKUP(A21,'IND.012-1'!$A$3:$Q$301,5,FALSE)),"",(VLOOKUP(A21,'IND.012-1'!$A$3:$Q$301,5,FALSE)))</f>
        <v/>
      </c>
      <c r="F21" s="55" t="str">
        <f>IF(ISNA(VLOOKUP($A21,'IND.012-1'!$A$3:$Q$301,6,FALSE)),"",(VLOOKUP($A21,'IND.012-1'!$A$3:$Q$301,6,FALSE)))</f>
        <v/>
      </c>
      <c r="G21" s="285" t="str">
        <f>IF(ISNA(VLOOKUP($A21,'IND.012-1'!$A$3:$Q$301,7,FALSE)),"",(VLOOKUP($A21,'IND.012-1'!$A$3:$Q$301,7,FALSE)))</f>
        <v/>
      </c>
      <c r="H21" s="55" t="str">
        <f>IF(ISNA(VLOOKUP(A21,'IND.012-1'!$A$3:$Q$301,8,FALSE)),"",(VLOOKUP(A21,'IND.012-1'!$A$3:$Q$301,8,FALSE)))</f>
        <v/>
      </c>
      <c r="I21" s="297" t="str">
        <f>IF(ISNA(VLOOKUP(A21,'IND.012-1'!$A$3:$Q$301,9,FALSE)),"",(VLOOKUP(A21,'IND.012-1'!$A$3:$Q$301,9,FALSE)))</f>
        <v/>
      </c>
      <c r="J21" s="55" t="str">
        <f>IF(ISNA(VLOOKUP(A21,'IND.012-1'!$A$3:$Q$301,10,FALSE)),"",(VLOOKUP(A21,'IND.012-1'!$A$3:$Q$301,10,FALSE)))</f>
        <v/>
      </c>
      <c r="K21" s="297" t="str">
        <f>IF(ISNA(VLOOKUP(A21,'IND.012-1'!$A$3:$Q$301,11,FALSE)),"",(VLOOKUP(A21,'IND.012-1'!$A$3:$Q$301,11,FALSE)))</f>
        <v/>
      </c>
      <c r="L21" s="55" t="str">
        <f>IF(ISNA(VLOOKUP(A21,'IND.012-1'!$A$3:$Q$301,12,FALSE)),"",(VLOOKUP(A21,'IND.012-1'!$A$3:$Q$301,12,FALSE)))</f>
        <v/>
      </c>
      <c r="M21" s="297" t="str">
        <f>IF(ISNA(VLOOKUP(A21,'IND.012-1'!$A$3:$Q$301,13,FALSE)),"",(VLOOKUP(A21,'IND.012-1'!$A$3:$Q$301,13,FALSE)))</f>
        <v/>
      </c>
      <c r="N21" s="55" t="str">
        <f>IF(ISNA(VLOOKUP(A21,'IND.012-1'!$A$3:$Q$301,14,FALSE)),"",(VLOOKUP(A21,'IND.012-1'!$A$3:$Q$301,14,FALSE)))</f>
        <v/>
      </c>
      <c r="O21" s="297" t="str">
        <f>IF(ISNA(VLOOKUP(A21,'IND.012-1'!$A$3:$Q$301,15,FALSE)),"",(VLOOKUP(A21,'IND.012-1'!$A$3:$Q$301,15,FALSE)))</f>
        <v/>
      </c>
      <c r="P21" s="55" t="str">
        <f>IF(ISNA(VLOOKUP(A21,'IND.012-1'!$A$3:$Q$301,16,FALSE)),"",(VLOOKUP(A21,'IND.012-1'!$A$3:$Q$301,16,FALSE)))</f>
        <v/>
      </c>
      <c r="Q21" s="341" t="str">
        <f>IF(ISNA(VLOOKUP($A21,'IND.012-1'!$A$3:$Q$301,17,FALSE)),"",(VLOOKUP($A21,'IND.012-1'!$A$3:$Q$301,17,FALSE)))</f>
        <v/>
      </c>
      <c r="R21" s="451">
        <f t="shared" si="0"/>
        <v>0</v>
      </c>
      <c r="S21" s="434">
        <f t="shared" si="3"/>
        <v>19</v>
      </c>
      <c r="T21" s="434">
        <f>IF(R21="","",IFERROR(SUM(H21:I21:K21:L21)+LARGE(H21:I21:K21:L21,1)/100+LARGE(H21:I21:K21:L21,2)/1000+LARGE(H21:I21:K21:L21,3)/10000+LARGE(H21:I21:K21:L21,4)/100000-0.01/S21,0))</f>
        <v>0</v>
      </c>
      <c r="U21" s="374"/>
      <c r="V21" s="354" t="str">
        <f t="shared" si="2"/>
        <v/>
      </c>
      <c r="W21" s="354" t="str">
        <f t="shared" si="1"/>
        <v/>
      </c>
      <c r="X21" s="374"/>
      <c r="Y21" s="374"/>
      <c r="Z21" s="374"/>
      <c r="AA21" s="374"/>
      <c r="AB21" s="374"/>
      <c r="AC21" s="374"/>
      <c r="AD21" s="374"/>
    </row>
    <row r="22" spans="1:30" ht="28.05" customHeight="1" thickBot="1" x14ac:dyDescent="0.35">
      <c r="A22" s="52">
        <v>20</v>
      </c>
      <c r="B22" s="286" t="str">
        <f>IF(ISNA(VLOOKUP($A22,'IND.012-1'!$A$3:$Q$301,2,FALSE)),"",(VLOOKUP($A22,'IND.012-1'!$A$3:$Q$301,2,FALSE)))</f>
        <v/>
      </c>
      <c r="C22" s="288" t="str">
        <f>IF(ISNA(VLOOKUP(A22,'IND.012-1'!$A$3:$Q$301,3,FALSE)),"",(VLOOKUP(A22,'IND.012-1'!$A$3:$Q$301,3,FALSE)))</f>
        <v/>
      </c>
      <c r="D22" s="53" t="str">
        <f>IF(ISNA(VLOOKUP(A22,'IND.012-1'!$A$3:$F$301,4,FALSE)),"",(VLOOKUP(A22,'IND.012-1'!$A$3:$F$301,4,FALSE)))</f>
        <v/>
      </c>
      <c r="E22" s="54" t="str">
        <f>IF(ISNA(VLOOKUP(A22,'IND.012-1'!$A$3:$Q$301,5,FALSE)),"",(VLOOKUP(A22,'IND.012-1'!$A$3:$Q$301,5,FALSE)))</f>
        <v/>
      </c>
      <c r="F22" s="55" t="str">
        <f>IF(ISNA(VLOOKUP($A22,'IND.012-1'!$A$3:$Q$301,6,FALSE)),"",(VLOOKUP($A22,'IND.012-1'!$A$3:$Q$301,6,FALSE)))</f>
        <v/>
      </c>
      <c r="G22" s="285" t="str">
        <f>IF(ISNA(VLOOKUP($A22,'IND.012-1'!$A$3:$Q$301,7,FALSE)),"",(VLOOKUP($A22,'IND.012-1'!$A$3:$Q$301,7,FALSE)))</f>
        <v/>
      </c>
      <c r="H22" s="55" t="str">
        <f>IF(ISNA(VLOOKUP(A22,'IND.012-1'!$A$3:$Q$301,8,FALSE)),"",(VLOOKUP(A22,'IND.012-1'!$A$3:$Q$301,8,FALSE)))</f>
        <v/>
      </c>
      <c r="I22" s="297" t="str">
        <f>IF(ISNA(VLOOKUP(A22,'IND.012-1'!$A$3:$Q$301,9,FALSE)),"",(VLOOKUP(A22,'IND.012-1'!$A$3:$Q$301,9,FALSE)))</f>
        <v/>
      </c>
      <c r="J22" s="55" t="str">
        <f>IF(ISNA(VLOOKUP(A22,'IND.012-1'!$A$3:$Q$301,10,FALSE)),"",(VLOOKUP(A22,'IND.012-1'!$A$3:$Q$301,10,FALSE)))</f>
        <v/>
      </c>
      <c r="K22" s="297" t="str">
        <f>IF(ISNA(VLOOKUP(A22,'IND.012-1'!$A$3:$Q$301,11,FALSE)),"",(VLOOKUP(A22,'IND.012-1'!$A$3:$Q$301,11,FALSE)))</f>
        <v/>
      </c>
      <c r="L22" s="55" t="str">
        <f>IF(ISNA(VLOOKUP(A22,'IND.012-1'!$A$3:$Q$301,12,FALSE)),"",(VLOOKUP(A22,'IND.012-1'!$A$3:$Q$301,12,FALSE)))</f>
        <v/>
      </c>
      <c r="M22" s="297" t="str">
        <f>IF(ISNA(VLOOKUP(A22,'IND.012-1'!$A$3:$Q$301,13,FALSE)),"",(VLOOKUP(A22,'IND.012-1'!$A$3:$Q$301,13,FALSE)))</f>
        <v/>
      </c>
      <c r="N22" s="55" t="str">
        <f>IF(ISNA(VLOOKUP(A22,'IND.012-1'!$A$3:$Q$301,14,FALSE)),"",(VLOOKUP(A22,'IND.012-1'!$A$3:$Q$301,14,FALSE)))</f>
        <v/>
      </c>
      <c r="O22" s="297" t="str">
        <f>IF(ISNA(VLOOKUP(A22,'IND.012-1'!$A$3:$Q$301,15,FALSE)),"",(VLOOKUP(A22,'IND.012-1'!$A$3:$Q$301,15,FALSE)))</f>
        <v/>
      </c>
      <c r="P22" s="55" t="str">
        <f>IF(ISNA(VLOOKUP(A22,'IND.012-1'!$A$3:$Q$301,16,FALSE)),"",(VLOOKUP(A22,'IND.012-1'!$A$3:$Q$301,16,FALSE)))</f>
        <v/>
      </c>
      <c r="Q22" s="341" t="str">
        <f>IF(ISNA(VLOOKUP($A22,'IND.012-1'!$A$3:$Q$301,17,FALSE)),"",(VLOOKUP($A22,'IND.012-1'!$A$3:$Q$301,17,FALSE)))</f>
        <v/>
      </c>
      <c r="R22" s="451">
        <f t="shared" si="0"/>
        <v>0</v>
      </c>
      <c r="S22" s="434">
        <f t="shared" si="3"/>
        <v>20</v>
      </c>
      <c r="T22" s="434">
        <f>IF(R22="","",IFERROR(SUM(H22:I22:K22:L22)+LARGE(H22:I22:K22:L22,1)/100+LARGE(H22:I22:K22:L22,2)/1000+LARGE(H22:I22:K22:L22,3)/10000+LARGE(H22:I22:K22:L22,4)/100000-0.01/S22,0))</f>
        <v>0</v>
      </c>
      <c r="U22" s="374"/>
      <c r="V22" s="354" t="str">
        <f t="shared" si="2"/>
        <v/>
      </c>
      <c r="W22" s="354" t="str">
        <f t="shared" si="1"/>
        <v/>
      </c>
      <c r="X22" s="374"/>
      <c r="Y22" s="374"/>
      <c r="Z22" s="374"/>
      <c r="AA22" s="374"/>
      <c r="AB22" s="374"/>
      <c r="AC22" s="374"/>
      <c r="AD22" s="374"/>
    </row>
    <row r="23" spans="1:30" ht="28.05" customHeight="1" thickBot="1" x14ac:dyDescent="0.35">
      <c r="A23" s="52">
        <v>21</v>
      </c>
      <c r="B23" s="286" t="str">
        <f>IF(ISNA(VLOOKUP($A23,'IND.012-1'!$A$3:$Q$301,2,FALSE)),"",(VLOOKUP($A23,'IND.012-1'!$A$3:$Q$301,2,FALSE)))</f>
        <v/>
      </c>
      <c r="C23" s="288" t="str">
        <f>IF(ISNA(VLOOKUP(A23,'IND.012-1'!$A$3:$Q$301,3,FALSE)),"",(VLOOKUP(A23,'IND.012-1'!$A$3:$Q$301,3,FALSE)))</f>
        <v/>
      </c>
      <c r="D23" s="53" t="str">
        <f>IF(ISNA(VLOOKUP(A23,'IND.012-1'!$A$3:$F$301,4,FALSE)),"",(VLOOKUP(A23,'IND.012-1'!$A$3:$F$301,4,FALSE)))</f>
        <v/>
      </c>
      <c r="E23" s="54" t="str">
        <f>IF(ISNA(VLOOKUP(A23,'IND.012-1'!$A$3:$Q$301,5,FALSE)),"",(VLOOKUP(A23,'IND.012-1'!$A$3:$Q$301,5,FALSE)))</f>
        <v/>
      </c>
      <c r="F23" s="55" t="str">
        <f>IF(ISNA(VLOOKUP($A23,'IND.012-1'!$A$3:$Q$301,6,FALSE)),"",(VLOOKUP($A23,'IND.012-1'!$A$3:$Q$301,6,FALSE)))</f>
        <v/>
      </c>
      <c r="G23" s="285" t="str">
        <f>IF(ISNA(VLOOKUP($A23,'IND.012-1'!$A$3:$Q$301,7,FALSE)),"",(VLOOKUP($A23,'IND.012-1'!$A$3:$Q$301,7,FALSE)))</f>
        <v/>
      </c>
      <c r="H23" s="55" t="str">
        <f>IF(ISNA(VLOOKUP(A23,'IND.012-1'!$A$3:$Q$301,8,FALSE)),"",(VLOOKUP(A23,'IND.012-1'!$A$3:$Q$301,8,FALSE)))</f>
        <v/>
      </c>
      <c r="I23" s="297" t="str">
        <f>IF(ISNA(VLOOKUP(A23,'IND.012-1'!$A$3:$Q$301,9,FALSE)),"",(VLOOKUP(A23,'IND.012-1'!$A$3:$Q$301,9,FALSE)))</f>
        <v/>
      </c>
      <c r="J23" s="55" t="str">
        <f>IF(ISNA(VLOOKUP(A23,'IND.012-1'!$A$3:$Q$301,10,FALSE)),"",(VLOOKUP(A23,'IND.012-1'!$A$3:$Q$301,10,FALSE)))</f>
        <v/>
      </c>
      <c r="K23" s="297" t="str">
        <f>IF(ISNA(VLOOKUP(A23,'IND.012-1'!$A$3:$Q$301,11,FALSE)),"",(VLOOKUP(A23,'IND.012-1'!$A$3:$Q$301,11,FALSE)))</f>
        <v/>
      </c>
      <c r="L23" s="55" t="str">
        <f>IF(ISNA(VLOOKUP(A23,'IND.012-1'!$A$3:$Q$301,12,FALSE)),"",(VLOOKUP(A23,'IND.012-1'!$A$3:$Q$301,12,FALSE)))</f>
        <v/>
      </c>
      <c r="M23" s="297" t="str">
        <f>IF(ISNA(VLOOKUP(A23,'IND.012-1'!$A$3:$Q$301,13,FALSE)),"",(VLOOKUP(A23,'IND.012-1'!$A$3:$Q$301,13,FALSE)))</f>
        <v/>
      </c>
      <c r="N23" s="55" t="str">
        <f>IF(ISNA(VLOOKUP(A23,'IND.012-1'!$A$3:$Q$301,14,FALSE)),"",(VLOOKUP(A23,'IND.012-1'!$A$3:$Q$301,14,FALSE)))</f>
        <v/>
      </c>
      <c r="O23" s="297" t="str">
        <f>IF(ISNA(VLOOKUP(A23,'IND.012-1'!$A$3:$Q$301,15,FALSE)),"",(VLOOKUP(A23,'IND.012-1'!$A$3:$Q$301,15,FALSE)))</f>
        <v/>
      </c>
      <c r="P23" s="55" t="str">
        <f>IF(ISNA(VLOOKUP(A23,'IND.012-1'!$A$3:$Q$301,16,FALSE)),"",(VLOOKUP(A23,'IND.012-1'!$A$3:$Q$301,16,FALSE)))</f>
        <v/>
      </c>
      <c r="Q23" s="341" t="str">
        <f>IF(ISNA(VLOOKUP($A23,'IND.012-1'!$A$3:$Q$301,17,FALSE)),"",(VLOOKUP($A23,'IND.012-1'!$A$3:$Q$301,17,FALSE)))</f>
        <v/>
      </c>
      <c r="R23" s="451">
        <f t="shared" si="0"/>
        <v>0</v>
      </c>
      <c r="S23" s="434">
        <f t="shared" si="3"/>
        <v>21</v>
      </c>
      <c r="T23" s="434">
        <f>IF(R23="","",IFERROR(SUM(H23:I23:K23:L23)+LARGE(H23:I23:K23:L23,1)/100+LARGE(H23:I23:K23:L23,2)/1000+LARGE(H23:I23:K23:L23,3)/10000+LARGE(H23:I23:K23:L23,4)/100000-0.01/S23,0))</f>
        <v>0</v>
      </c>
      <c r="U23" s="374"/>
      <c r="V23" s="354" t="str">
        <f t="shared" si="2"/>
        <v/>
      </c>
      <c r="W23" s="354" t="str">
        <f t="shared" si="1"/>
        <v/>
      </c>
      <c r="X23" s="374"/>
      <c r="Y23" s="374"/>
      <c r="Z23" s="374"/>
      <c r="AA23" s="374"/>
      <c r="AB23" s="374"/>
      <c r="AC23" s="374"/>
      <c r="AD23" s="374"/>
    </row>
    <row r="24" spans="1:30" ht="28.05" customHeight="1" thickBot="1" x14ac:dyDescent="0.35">
      <c r="A24" s="52">
        <v>22</v>
      </c>
      <c r="B24" s="286" t="str">
        <f>IF(ISNA(VLOOKUP($A24,'IND.012-1'!$A$3:$Q$301,2,FALSE)),"",(VLOOKUP($A24,'IND.012-1'!$A$3:$Q$301,2,FALSE)))</f>
        <v/>
      </c>
      <c r="C24" s="288" t="str">
        <f>IF(ISNA(VLOOKUP(A24,'IND.012-1'!$A$3:$Q$301,3,FALSE)),"",(VLOOKUP(A24,'IND.012-1'!$A$3:$Q$301,3,FALSE)))</f>
        <v/>
      </c>
      <c r="D24" s="53" t="str">
        <f>IF(ISNA(VLOOKUP(A24,'IND.012-1'!$A$3:$F$301,4,FALSE)),"",(VLOOKUP(A24,'IND.012-1'!$A$3:$F$301,4,FALSE)))</f>
        <v/>
      </c>
      <c r="E24" s="54" t="str">
        <f>IF(ISNA(VLOOKUP(A24,'IND.012-1'!$A$3:$Q$301,5,FALSE)),"",(VLOOKUP(A24,'IND.012-1'!$A$3:$Q$301,5,FALSE)))</f>
        <v/>
      </c>
      <c r="F24" s="55" t="str">
        <f>IF(ISNA(VLOOKUP($A24,'IND.012-1'!$A$3:$Q$301,6,FALSE)),"",(VLOOKUP($A24,'IND.012-1'!$A$3:$Q$301,6,FALSE)))</f>
        <v/>
      </c>
      <c r="G24" s="285" t="str">
        <f>IF(ISNA(VLOOKUP($A24,'IND.012-1'!$A$3:$Q$301,7,FALSE)),"",(VLOOKUP($A24,'IND.012-1'!$A$3:$Q$301,7,FALSE)))</f>
        <v/>
      </c>
      <c r="H24" s="55" t="str">
        <f>IF(ISNA(VLOOKUP(A24,'IND.012-1'!$A$3:$Q$301,8,FALSE)),"",(VLOOKUP(A24,'IND.012-1'!$A$3:$Q$301,8,FALSE)))</f>
        <v/>
      </c>
      <c r="I24" s="297" t="str">
        <f>IF(ISNA(VLOOKUP(A24,'IND.012-1'!$A$3:$Q$301,9,FALSE)),"",(VLOOKUP(A24,'IND.012-1'!$A$3:$Q$301,9,FALSE)))</f>
        <v/>
      </c>
      <c r="J24" s="55" t="str">
        <f>IF(ISNA(VLOOKUP(A24,'IND.012-1'!$A$3:$Q$301,10,FALSE)),"",(VLOOKUP(A24,'IND.012-1'!$A$3:$Q$301,10,FALSE)))</f>
        <v/>
      </c>
      <c r="K24" s="297" t="str">
        <f>IF(ISNA(VLOOKUP(A24,'IND.012-1'!$A$3:$Q$301,11,FALSE)),"",(VLOOKUP(A24,'IND.012-1'!$A$3:$Q$301,11,FALSE)))</f>
        <v/>
      </c>
      <c r="L24" s="55" t="str">
        <f>IF(ISNA(VLOOKUP(A24,'IND.012-1'!$A$3:$Q$301,12,FALSE)),"",(VLOOKUP(A24,'IND.012-1'!$A$3:$Q$301,12,FALSE)))</f>
        <v/>
      </c>
      <c r="M24" s="297" t="str">
        <f>IF(ISNA(VLOOKUP(A24,'IND.012-1'!$A$3:$Q$301,13,FALSE)),"",(VLOOKUP(A24,'IND.012-1'!$A$3:$Q$301,13,FALSE)))</f>
        <v/>
      </c>
      <c r="N24" s="55" t="str">
        <f>IF(ISNA(VLOOKUP(A24,'IND.012-1'!$A$3:$Q$301,14,FALSE)),"",(VLOOKUP(A24,'IND.012-1'!$A$3:$Q$301,14,FALSE)))</f>
        <v/>
      </c>
      <c r="O24" s="297" t="str">
        <f>IF(ISNA(VLOOKUP(A24,'IND.012-1'!$A$3:$Q$301,15,FALSE)),"",(VLOOKUP(A24,'IND.012-1'!$A$3:$Q$301,15,FALSE)))</f>
        <v/>
      </c>
      <c r="P24" s="55" t="str">
        <f>IF(ISNA(VLOOKUP(A24,'IND.012-1'!$A$3:$Q$301,16,FALSE)),"",(VLOOKUP(A24,'IND.012-1'!$A$3:$Q$301,16,FALSE)))</f>
        <v/>
      </c>
      <c r="Q24" s="341" t="str">
        <f>IF(ISNA(VLOOKUP($A24,'IND.012-1'!$A$3:$Q$301,17,FALSE)),"",(VLOOKUP($A24,'IND.012-1'!$A$3:$Q$301,17,FALSE)))</f>
        <v/>
      </c>
      <c r="R24" s="451">
        <f t="shared" si="0"/>
        <v>0</v>
      </c>
      <c r="S24" s="434">
        <f t="shared" si="3"/>
        <v>22</v>
      </c>
      <c r="T24" s="434">
        <f>IF(R24="","",IFERROR(SUM(H24:I24:K24:L24)+LARGE(H24:I24:K24:L24,1)/100+LARGE(H24:I24:K24:L24,2)/1000+LARGE(H24:I24:K24:L24,3)/10000+LARGE(H24:I24:K24:L24,4)/100000-0.01/S24,0))</f>
        <v>0</v>
      </c>
      <c r="U24" s="374"/>
      <c r="V24" s="354" t="str">
        <f t="shared" si="2"/>
        <v/>
      </c>
      <c r="W24" s="354" t="str">
        <f t="shared" si="1"/>
        <v/>
      </c>
      <c r="X24" s="374"/>
      <c r="Y24" s="374"/>
      <c r="Z24" s="374"/>
      <c r="AA24" s="374"/>
      <c r="AB24" s="374"/>
      <c r="AC24" s="374"/>
      <c r="AD24" s="374"/>
    </row>
    <row r="25" spans="1:30" ht="28.05" customHeight="1" thickBot="1" x14ac:dyDescent="0.35">
      <c r="A25" s="52">
        <v>23</v>
      </c>
      <c r="B25" s="286" t="str">
        <f>IF(ISNA(VLOOKUP($A25,'IND.012-1'!$A$3:$Q$301,2,FALSE)),"",(VLOOKUP($A25,'IND.012-1'!$A$3:$Q$301,2,FALSE)))</f>
        <v/>
      </c>
      <c r="C25" s="288" t="str">
        <f>IF(ISNA(VLOOKUP(A25,'IND.012-1'!$A$3:$Q$301,3,FALSE)),"",(VLOOKUP(A25,'IND.012-1'!$A$3:$Q$301,3,FALSE)))</f>
        <v/>
      </c>
      <c r="D25" s="53" t="str">
        <f>IF(ISNA(VLOOKUP(A25,'IND.012-1'!$A$3:$F$301,4,FALSE)),"",(VLOOKUP(A25,'IND.012-1'!$A$3:$F$301,4,FALSE)))</f>
        <v/>
      </c>
      <c r="E25" s="54" t="str">
        <f>IF(ISNA(VLOOKUP(A25,'IND.012-1'!$A$3:$Q$301,5,FALSE)),"",(VLOOKUP(A25,'IND.012-1'!$A$3:$Q$301,5,FALSE)))</f>
        <v/>
      </c>
      <c r="F25" s="55" t="str">
        <f>IF(ISNA(VLOOKUP($A25,'IND.012-1'!$A$3:$Q$301,6,FALSE)),"",(VLOOKUP($A25,'IND.012-1'!$A$3:$Q$301,6,FALSE)))</f>
        <v/>
      </c>
      <c r="G25" s="285" t="str">
        <f>IF(ISNA(VLOOKUP($A25,'IND.012-1'!$A$3:$Q$301,7,FALSE)),"",(VLOOKUP($A25,'IND.012-1'!$A$3:$Q$301,7,FALSE)))</f>
        <v/>
      </c>
      <c r="H25" s="55" t="str">
        <f>IF(ISNA(VLOOKUP(A25,'IND.012-1'!$A$3:$Q$301,8,FALSE)),"",(VLOOKUP(A25,'IND.012-1'!$A$3:$Q$301,8,FALSE)))</f>
        <v/>
      </c>
      <c r="I25" s="297" t="str">
        <f>IF(ISNA(VLOOKUP(A25,'IND.012-1'!$A$3:$Q$301,9,FALSE)),"",(VLOOKUP(A25,'IND.012-1'!$A$3:$Q$301,9,FALSE)))</f>
        <v/>
      </c>
      <c r="J25" s="55" t="str">
        <f>IF(ISNA(VLOOKUP(A25,'IND.012-1'!$A$3:$Q$301,10,FALSE)),"",(VLOOKUP(A25,'IND.012-1'!$A$3:$Q$301,10,FALSE)))</f>
        <v/>
      </c>
      <c r="K25" s="297" t="str">
        <f>IF(ISNA(VLOOKUP(A25,'IND.012-1'!$A$3:$Q$301,11,FALSE)),"",(VLOOKUP(A25,'IND.012-1'!$A$3:$Q$301,11,FALSE)))</f>
        <v/>
      </c>
      <c r="L25" s="55" t="str">
        <f>IF(ISNA(VLOOKUP(A25,'IND.012-1'!$A$3:$Q$301,12,FALSE)),"",(VLOOKUP(A25,'IND.012-1'!$A$3:$Q$301,12,FALSE)))</f>
        <v/>
      </c>
      <c r="M25" s="297" t="str">
        <f>IF(ISNA(VLOOKUP(A25,'IND.012-1'!$A$3:$Q$301,13,FALSE)),"",(VLOOKUP(A25,'IND.012-1'!$A$3:$Q$301,13,FALSE)))</f>
        <v/>
      </c>
      <c r="N25" s="55" t="str">
        <f>IF(ISNA(VLOOKUP(A25,'IND.012-1'!$A$3:$Q$301,14,FALSE)),"",(VLOOKUP(A25,'IND.012-1'!$A$3:$Q$301,14,FALSE)))</f>
        <v/>
      </c>
      <c r="O25" s="297" t="str">
        <f>IF(ISNA(VLOOKUP(A25,'IND.012-1'!$A$3:$Q$301,15,FALSE)),"",(VLOOKUP(A25,'IND.012-1'!$A$3:$Q$301,15,FALSE)))</f>
        <v/>
      </c>
      <c r="P25" s="55" t="str">
        <f>IF(ISNA(VLOOKUP(A25,'IND.012-1'!$A$3:$Q$301,16,FALSE)),"",(VLOOKUP(A25,'IND.012-1'!$A$3:$Q$301,16,FALSE)))</f>
        <v/>
      </c>
      <c r="Q25" s="341" t="str">
        <f>IF(ISNA(VLOOKUP($A25,'IND.012-1'!$A$3:$Q$301,17,FALSE)),"",(VLOOKUP($A25,'IND.012-1'!$A$3:$Q$301,17,FALSE)))</f>
        <v/>
      </c>
      <c r="R25" s="451">
        <f t="shared" si="0"/>
        <v>0</v>
      </c>
      <c r="S25" s="434">
        <f t="shared" si="3"/>
        <v>23</v>
      </c>
      <c r="T25" s="434">
        <f>IF(R25="","",IFERROR(SUM(H25:I25:K25:L25)+LARGE(H25:I25:K25:L25,1)/100+LARGE(H25:I25:K25:L25,2)/1000+LARGE(H25:I25:K25:L25,3)/10000+LARGE(H25:I25:K25:L25,4)/100000-0.01/S25,0))</f>
        <v>0</v>
      </c>
      <c r="U25" s="374"/>
      <c r="V25" s="354" t="str">
        <f t="shared" si="2"/>
        <v/>
      </c>
      <c r="W25" s="354" t="str">
        <f t="shared" si="1"/>
        <v/>
      </c>
      <c r="X25" s="374"/>
      <c r="Y25" s="374"/>
      <c r="Z25" s="374"/>
      <c r="AA25" s="374"/>
      <c r="AB25" s="374"/>
      <c r="AC25" s="374"/>
      <c r="AD25" s="374"/>
    </row>
    <row r="26" spans="1:30" ht="28.05" customHeight="1" thickBot="1" x14ac:dyDescent="0.35">
      <c r="A26" s="52">
        <v>24</v>
      </c>
      <c r="B26" s="286" t="str">
        <f>IF(ISNA(VLOOKUP($A26,'IND.012-1'!$A$3:$Q$301,2,FALSE)),"",(VLOOKUP($A26,'IND.012-1'!$A$3:$Q$301,2,FALSE)))</f>
        <v/>
      </c>
      <c r="C26" s="288" t="str">
        <f>IF(ISNA(VLOOKUP(A26,'IND.012-1'!$A$3:$Q$301,3,FALSE)),"",(VLOOKUP(A26,'IND.012-1'!$A$3:$Q$301,3,FALSE)))</f>
        <v/>
      </c>
      <c r="D26" s="53" t="str">
        <f>IF(ISNA(VLOOKUP(A26,'IND.012-1'!$A$3:$F$301,4,FALSE)),"",(VLOOKUP(A26,'IND.012-1'!$A$3:$F$301,4,FALSE)))</f>
        <v/>
      </c>
      <c r="E26" s="54" t="str">
        <f>IF(ISNA(VLOOKUP(A26,'IND.012-1'!$A$3:$Q$301,5,FALSE)),"",(VLOOKUP(A26,'IND.012-1'!$A$3:$Q$301,5,FALSE)))</f>
        <v/>
      </c>
      <c r="F26" s="55" t="str">
        <f>IF(ISNA(VLOOKUP($A26,'IND.012-1'!$A$3:$Q$301,6,FALSE)),"",(VLOOKUP($A26,'IND.012-1'!$A$3:$Q$301,6,FALSE)))</f>
        <v/>
      </c>
      <c r="G26" s="285" t="str">
        <f>IF(ISNA(VLOOKUP($A26,'IND.012-1'!$A$3:$Q$301,7,FALSE)),"",(VLOOKUP($A26,'IND.012-1'!$A$3:$Q$301,7,FALSE)))</f>
        <v/>
      </c>
      <c r="H26" s="55" t="str">
        <f>IF(ISNA(VLOOKUP(A26,'IND.012-1'!$A$3:$Q$301,8,FALSE)),"",(VLOOKUP(A26,'IND.012-1'!$A$3:$Q$301,8,FALSE)))</f>
        <v/>
      </c>
      <c r="I26" s="297" t="str">
        <f>IF(ISNA(VLOOKUP(A26,'IND.012-1'!$A$3:$Q$301,9,FALSE)),"",(VLOOKUP(A26,'IND.012-1'!$A$3:$Q$301,9,FALSE)))</f>
        <v/>
      </c>
      <c r="J26" s="55" t="str">
        <f>IF(ISNA(VLOOKUP(A26,'IND.012-1'!$A$3:$Q$301,10,FALSE)),"",(VLOOKUP(A26,'IND.012-1'!$A$3:$Q$301,10,FALSE)))</f>
        <v/>
      </c>
      <c r="K26" s="297" t="str">
        <f>IF(ISNA(VLOOKUP(A26,'IND.012-1'!$A$3:$Q$301,11,FALSE)),"",(VLOOKUP(A26,'IND.012-1'!$A$3:$Q$301,11,FALSE)))</f>
        <v/>
      </c>
      <c r="L26" s="55" t="str">
        <f>IF(ISNA(VLOOKUP(A26,'IND.012-1'!$A$3:$Q$301,12,FALSE)),"",(VLOOKUP(A26,'IND.012-1'!$A$3:$Q$301,12,FALSE)))</f>
        <v/>
      </c>
      <c r="M26" s="297" t="str">
        <f>IF(ISNA(VLOOKUP(A26,'IND.012-1'!$A$3:$Q$301,13,FALSE)),"",(VLOOKUP(A26,'IND.012-1'!$A$3:$Q$301,13,FALSE)))</f>
        <v/>
      </c>
      <c r="N26" s="55" t="str">
        <f>IF(ISNA(VLOOKUP(A26,'IND.012-1'!$A$3:$Q$301,14,FALSE)),"",(VLOOKUP(A26,'IND.012-1'!$A$3:$Q$301,14,FALSE)))</f>
        <v/>
      </c>
      <c r="O26" s="297" t="str">
        <f>IF(ISNA(VLOOKUP(A26,'IND.012-1'!$A$3:$Q$301,15,FALSE)),"",(VLOOKUP(A26,'IND.012-1'!$A$3:$Q$301,15,FALSE)))</f>
        <v/>
      </c>
      <c r="P26" s="55" t="str">
        <f>IF(ISNA(VLOOKUP(A26,'IND.012-1'!$A$3:$Q$301,16,FALSE)),"",(VLOOKUP(A26,'IND.012-1'!$A$3:$Q$301,16,FALSE)))</f>
        <v/>
      </c>
      <c r="Q26" s="341" t="str">
        <f>IF(ISNA(VLOOKUP($A26,'IND.012-1'!$A$3:$Q$301,17,FALSE)),"",(VLOOKUP($A26,'IND.012-1'!$A$3:$Q$301,17,FALSE)))</f>
        <v/>
      </c>
      <c r="R26" s="451">
        <f t="shared" si="0"/>
        <v>0</v>
      </c>
      <c r="S26" s="434">
        <f t="shared" si="3"/>
        <v>24</v>
      </c>
      <c r="T26" s="434">
        <f>IF(R26="","",IFERROR(SUM(H26:I26:K26:L26)+LARGE(H26:I26:K26:L26,1)/100+LARGE(H26:I26:K26:L26,2)/1000+LARGE(H26:I26:K26:L26,3)/10000+LARGE(H26:I26:K26:L26,4)/100000-0.01/S26,0))</f>
        <v>0</v>
      </c>
      <c r="U26" s="374"/>
      <c r="V26" s="354" t="str">
        <f t="shared" si="2"/>
        <v/>
      </c>
      <c r="W26" s="354" t="str">
        <f t="shared" si="1"/>
        <v/>
      </c>
      <c r="X26" s="374"/>
      <c r="Y26" s="374"/>
      <c r="Z26" s="374"/>
      <c r="AA26" s="374"/>
      <c r="AB26" s="374"/>
      <c r="AC26" s="374"/>
      <c r="AD26" s="374"/>
    </row>
    <row r="27" spans="1:30" ht="28.05" customHeight="1" thickBot="1" x14ac:dyDescent="0.35">
      <c r="A27" s="52">
        <v>25</v>
      </c>
      <c r="B27" s="286" t="str">
        <f>IF(ISNA(VLOOKUP($A27,'IND.012-1'!$A$3:$Q$301,2,FALSE)),"",(VLOOKUP($A27,'IND.012-1'!$A$3:$Q$301,2,FALSE)))</f>
        <v/>
      </c>
      <c r="C27" s="288" t="str">
        <f>IF(ISNA(VLOOKUP(A27,'IND.012-1'!$A$3:$Q$301,3,FALSE)),"",(VLOOKUP(A27,'IND.012-1'!$A$3:$Q$301,3,FALSE)))</f>
        <v/>
      </c>
      <c r="D27" s="53" t="str">
        <f>IF(ISNA(VLOOKUP(A27,'IND.012-1'!$A$3:$F$301,4,FALSE)),"",(VLOOKUP(A27,'IND.012-1'!$A$3:$F$301,4,FALSE)))</f>
        <v/>
      </c>
      <c r="E27" s="54" t="str">
        <f>IF(ISNA(VLOOKUP(A27,'IND.012-1'!$A$3:$Q$301,5,FALSE)),"",(VLOOKUP(A27,'IND.012-1'!$A$3:$Q$301,5,FALSE)))</f>
        <v/>
      </c>
      <c r="F27" s="55" t="str">
        <f>IF(ISNA(VLOOKUP($A27,'IND.012-1'!$A$3:$Q$301,6,FALSE)),"",(VLOOKUP($A27,'IND.012-1'!$A$3:$Q$301,6,FALSE)))</f>
        <v/>
      </c>
      <c r="G27" s="285" t="str">
        <f>IF(ISNA(VLOOKUP($A27,'IND.012-1'!$A$3:$Q$301,7,FALSE)),"",(VLOOKUP($A27,'IND.012-1'!$A$3:$Q$301,7,FALSE)))</f>
        <v/>
      </c>
      <c r="H27" s="55" t="str">
        <f>IF(ISNA(VLOOKUP(A27,'IND.012-1'!$A$3:$Q$301,8,FALSE)),"",(VLOOKUP(A27,'IND.012-1'!$A$3:$Q$301,8,FALSE)))</f>
        <v/>
      </c>
      <c r="I27" s="297" t="str">
        <f>IF(ISNA(VLOOKUP(A27,'IND.012-1'!$A$3:$Q$301,9,FALSE)),"",(VLOOKUP(A27,'IND.012-1'!$A$3:$Q$301,9,FALSE)))</f>
        <v/>
      </c>
      <c r="J27" s="55" t="str">
        <f>IF(ISNA(VLOOKUP(A27,'IND.012-1'!$A$3:$Q$301,10,FALSE)),"",(VLOOKUP(A27,'IND.012-1'!$A$3:$Q$301,10,FALSE)))</f>
        <v/>
      </c>
      <c r="K27" s="297" t="str">
        <f>IF(ISNA(VLOOKUP(A27,'IND.012-1'!$A$3:$Q$301,11,FALSE)),"",(VLOOKUP(A27,'IND.012-1'!$A$3:$Q$301,11,FALSE)))</f>
        <v/>
      </c>
      <c r="L27" s="55" t="str">
        <f>IF(ISNA(VLOOKUP(A27,'IND.012-1'!$A$3:$Q$301,12,FALSE)),"",(VLOOKUP(A27,'IND.012-1'!$A$3:$Q$301,12,FALSE)))</f>
        <v/>
      </c>
      <c r="M27" s="297" t="str">
        <f>IF(ISNA(VLOOKUP(A27,'IND.012-1'!$A$3:$Q$301,13,FALSE)),"",(VLOOKUP(A27,'IND.012-1'!$A$3:$Q$301,13,FALSE)))</f>
        <v/>
      </c>
      <c r="N27" s="55" t="str">
        <f>IF(ISNA(VLOOKUP(A27,'IND.012-1'!$A$3:$Q$301,14,FALSE)),"",(VLOOKUP(A27,'IND.012-1'!$A$3:$Q$301,14,FALSE)))</f>
        <v/>
      </c>
      <c r="O27" s="297" t="str">
        <f>IF(ISNA(VLOOKUP(A27,'IND.012-1'!$A$3:$Q$301,15,FALSE)),"",(VLOOKUP(A27,'IND.012-1'!$A$3:$Q$301,15,FALSE)))</f>
        <v/>
      </c>
      <c r="P27" s="55" t="str">
        <f>IF(ISNA(VLOOKUP(A27,'IND.012-1'!$A$3:$Q$301,16,FALSE)),"",(VLOOKUP(A27,'IND.012-1'!$A$3:$Q$301,16,FALSE)))</f>
        <v/>
      </c>
      <c r="Q27" s="341" t="str">
        <f>IF(ISNA(VLOOKUP($A27,'IND.012-1'!$A$3:$Q$301,17,FALSE)),"",(VLOOKUP($A27,'IND.012-1'!$A$3:$Q$301,17,FALSE)))</f>
        <v/>
      </c>
      <c r="R27" s="451">
        <f t="shared" si="0"/>
        <v>0</v>
      </c>
      <c r="S27" s="434">
        <f t="shared" si="3"/>
        <v>25</v>
      </c>
      <c r="T27" s="434">
        <f>IF(R27="","",IFERROR(SUM(H27:I27:K27:L27)+LARGE(H27:I27:K27:L27,1)/100+LARGE(H27:I27:K27:L27,2)/1000+LARGE(H27:I27:K27:L27,3)/10000+LARGE(H27:I27:K27:L27,4)/100000-0.01/S27,0))</f>
        <v>0</v>
      </c>
      <c r="U27" s="374"/>
      <c r="V27" s="354" t="str">
        <f t="shared" si="2"/>
        <v/>
      </c>
      <c r="W27" s="354" t="str">
        <f t="shared" si="1"/>
        <v/>
      </c>
      <c r="X27" s="374"/>
      <c r="Y27" s="374"/>
      <c r="Z27" s="374"/>
      <c r="AA27" s="374"/>
      <c r="AB27" s="374"/>
      <c r="AC27" s="374"/>
      <c r="AD27" s="374"/>
    </row>
    <row r="28" spans="1:30" ht="28.05" customHeight="1" thickBot="1" x14ac:dyDescent="0.35">
      <c r="A28" s="52">
        <v>26</v>
      </c>
      <c r="B28" s="286" t="str">
        <f>IF(ISNA(VLOOKUP($A28,'IND.012-1'!$A$3:$Q$301,2,FALSE)),"",(VLOOKUP($A28,'IND.012-1'!$A$3:$Q$301,2,FALSE)))</f>
        <v/>
      </c>
      <c r="C28" s="288" t="str">
        <f>IF(ISNA(VLOOKUP(A28,'IND.012-1'!$A$3:$Q$301,3,FALSE)),"",(VLOOKUP(A28,'IND.012-1'!$A$3:$Q$301,3,FALSE)))</f>
        <v/>
      </c>
      <c r="D28" s="53" t="str">
        <f>IF(ISNA(VLOOKUP(A28,'IND.012-1'!$A$3:$F$301,4,FALSE)),"",(VLOOKUP(A28,'IND.012-1'!$A$3:$F$301,4,FALSE)))</f>
        <v/>
      </c>
      <c r="E28" s="54" t="str">
        <f>IF(ISNA(VLOOKUP(A28,'IND.012-1'!$A$3:$Q$301,5,FALSE)),"",(VLOOKUP(A28,'IND.012-1'!$A$3:$Q$301,5,FALSE)))</f>
        <v/>
      </c>
      <c r="F28" s="55" t="str">
        <f>IF(ISNA(VLOOKUP($A28,'IND.012-1'!$A$3:$Q$301,6,FALSE)),"",(VLOOKUP($A28,'IND.012-1'!$A$3:$Q$301,6,FALSE)))</f>
        <v/>
      </c>
      <c r="G28" s="285" t="str">
        <f>IF(ISNA(VLOOKUP($A28,'IND.012-1'!$A$3:$Q$301,7,FALSE)),"",(VLOOKUP($A28,'IND.012-1'!$A$3:$Q$301,7,FALSE)))</f>
        <v/>
      </c>
      <c r="H28" s="55" t="str">
        <f>IF(ISNA(VLOOKUP(A28,'IND.012-1'!$A$3:$Q$301,8,FALSE)),"",(VLOOKUP(A28,'IND.012-1'!$A$3:$Q$301,8,FALSE)))</f>
        <v/>
      </c>
      <c r="I28" s="297" t="str">
        <f>IF(ISNA(VLOOKUP(A28,'IND.012-1'!$A$3:$Q$301,9,FALSE)),"",(VLOOKUP(A28,'IND.012-1'!$A$3:$Q$301,9,FALSE)))</f>
        <v/>
      </c>
      <c r="J28" s="55" t="str">
        <f>IF(ISNA(VLOOKUP(A28,'IND.012-1'!$A$3:$Q$301,10,FALSE)),"",(VLOOKUP(A28,'IND.012-1'!$A$3:$Q$301,10,FALSE)))</f>
        <v/>
      </c>
      <c r="K28" s="297" t="str">
        <f>IF(ISNA(VLOOKUP(A28,'IND.012-1'!$A$3:$Q$301,11,FALSE)),"",(VLOOKUP(A28,'IND.012-1'!$A$3:$Q$301,11,FALSE)))</f>
        <v/>
      </c>
      <c r="L28" s="55" t="str">
        <f>IF(ISNA(VLOOKUP(A28,'IND.012-1'!$A$3:$Q$301,12,FALSE)),"",(VLOOKUP(A28,'IND.012-1'!$A$3:$Q$301,12,FALSE)))</f>
        <v/>
      </c>
      <c r="M28" s="297" t="str">
        <f>IF(ISNA(VLOOKUP(A28,'IND.012-1'!$A$3:$Q$301,13,FALSE)),"",(VLOOKUP(A28,'IND.012-1'!$A$3:$Q$301,13,FALSE)))</f>
        <v/>
      </c>
      <c r="N28" s="55" t="str">
        <f>IF(ISNA(VLOOKUP(A28,'IND.012-1'!$A$3:$Q$301,14,FALSE)),"",(VLOOKUP(A28,'IND.012-1'!$A$3:$Q$301,14,FALSE)))</f>
        <v/>
      </c>
      <c r="O28" s="297" t="str">
        <f>IF(ISNA(VLOOKUP(A28,'IND.012-1'!$A$3:$Q$301,15,FALSE)),"",(VLOOKUP(A28,'IND.012-1'!$A$3:$Q$301,15,FALSE)))</f>
        <v/>
      </c>
      <c r="P28" s="55" t="str">
        <f>IF(ISNA(VLOOKUP(A28,'IND.012-1'!$A$3:$Q$301,16,FALSE)),"",(VLOOKUP(A28,'IND.012-1'!$A$3:$Q$301,16,FALSE)))</f>
        <v/>
      </c>
      <c r="Q28" s="341" t="str">
        <f>IF(ISNA(VLOOKUP($A28,'IND.012-1'!$A$3:$Q$301,17,FALSE)),"",(VLOOKUP($A28,'IND.012-1'!$A$3:$Q$301,17,FALSE)))</f>
        <v/>
      </c>
      <c r="R28" s="451">
        <f t="shared" si="0"/>
        <v>0</v>
      </c>
      <c r="S28" s="434">
        <f t="shared" si="3"/>
        <v>26</v>
      </c>
      <c r="T28" s="434">
        <f>IF(R28="","",IFERROR(SUM(H28:I28:K28:L28)+LARGE(H28:I28:K28:L28,1)/100+LARGE(H28:I28:K28:L28,2)/1000+LARGE(H28:I28:K28:L28,3)/10000+LARGE(H28:I28:K28:L28,4)/100000-0.01/S28,0))</f>
        <v>0</v>
      </c>
      <c r="U28" s="374"/>
      <c r="V28" s="354" t="str">
        <f t="shared" si="2"/>
        <v/>
      </c>
      <c r="W28" s="354" t="str">
        <f t="shared" si="1"/>
        <v/>
      </c>
      <c r="X28" s="374"/>
      <c r="Y28" s="374"/>
      <c r="Z28" s="374"/>
      <c r="AA28" s="374"/>
      <c r="AB28" s="374"/>
      <c r="AC28" s="374"/>
      <c r="AD28" s="374"/>
    </row>
    <row r="29" spans="1:30" ht="28.05" customHeight="1" thickBot="1" x14ac:dyDescent="0.35">
      <c r="A29" s="52">
        <v>27</v>
      </c>
      <c r="B29" s="286" t="str">
        <f>IF(ISNA(VLOOKUP($A29,'IND.012-1'!$A$3:$Q$301,2,FALSE)),"",(VLOOKUP($A29,'IND.012-1'!$A$3:$Q$301,2,FALSE)))</f>
        <v/>
      </c>
      <c r="C29" s="288" t="str">
        <f>IF(ISNA(VLOOKUP(A29,'IND.012-1'!$A$3:$Q$301,3,FALSE)),"",(VLOOKUP(A29,'IND.012-1'!$A$3:$Q$301,3,FALSE)))</f>
        <v/>
      </c>
      <c r="D29" s="53" t="str">
        <f>IF(ISNA(VLOOKUP(A29,'IND.012-1'!$A$3:$F$301,4,FALSE)),"",(VLOOKUP(A29,'IND.012-1'!$A$3:$F$301,4,FALSE)))</f>
        <v/>
      </c>
      <c r="E29" s="54" t="str">
        <f>IF(ISNA(VLOOKUP(A29,'IND.012-1'!$A$3:$Q$301,5,FALSE)),"",(VLOOKUP(A29,'IND.012-1'!$A$3:$Q$301,5,FALSE)))</f>
        <v/>
      </c>
      <c r="F29" s="55" t="str">
        <f>IF(ISNA(VLOOKUP($A29,'IND.012-1'!$A$3:$Q$301,6,FALSE)),"",(VLOOKUP($A29,'IND.012-1'!$A$3:$Q$301,6,FALSE)))</f>
        <v/>
      </c>
      <c r="G29" s="285" t="str">
        <f>IF(ISNA(VLOOKUP($A29,'IND.012-1'!$A$3:$Q$301,7,FALSE)),"",(VLOOKUP($A29,'IND.012-1'!$A$3:$Q$301,7,FALSE)))</f>
        <v/>
      </c>
      <c r="H29" s="55" t="str">
        <f>IF(ISNA(VLOOKUP(A29,'IND.012-1'!$A$3:$Q$301,8,FALSE)),"",(VLOOKUP(A29,'IND.012-1'!$A$3:$Q$301,8,FALSE)))</f>
        <v/>
      </c>
      <c r="I29" s="297" t="str">
        <f>IF(ISNA(VLOOKUP(A29,'IND.012-1'!$A$3:$Q$301,9,FALSE)),"",(VLOOKUP(A29,'IND.012-1'!$A$3:$Q$301,9,FALSE)))</f>
        <v/>
      </c>
      <c r="J29" s="55" t="str">
        <f>IF(ISNA(VLOOKUP(A29,'IND.012-1'!$A$3:$Q$301,10,FALSE)),"",(VLOOKUP(A29,'IND.012-1'!$A$3:$Q$301,10,FALSE)))</f>
        <v/>
      </c>
      <c r="K29" s="297" t="str">
        <f>IF(ISNA(VLOOKUP(A29,'IND.012-1'!$A$3:$Q$301,11,FALSE)),"",(VLOOKUP(A29,'IND.012-1'!$A$3:$Q$301,11,FALSE)))</f>
        <v/>
      </c>
      <c r="L29" s="55" t="str">
        <f>IF(ISNA(VLOOKUP(A29,'IND.012-1'!$A$3:$Q$301,12,FALSE)),"",(VLOOKUP(A29,'IND.012-1'!$A$3:$Q$301,12,FALSE)))</f>
        <v/>
      </c>
      <c r="M29" s="297" t="str">
        <f>IF(ISNA(VLOOKUP(A29,'IND.012-1'!$A$3:$Q$301,13,FALSE)),"",(VLOOKUP(A29,'IND.012-1'!$A$3:$Q$301,13,FALSE)))</f>
        <v/>
      </c>
      <c r="N29" s="55" t="str">
        <f>IF(ISNA(VLOOKUP(A29,'IND.012-1'!$A$3:$Q$301,14,FALSE)),"",(VLOOKUP(A29,'IND.012-1'!$A$3:$Q$301,14,FALSE)))</f>
        <v/>
      </c>
      <c r="O29" s="297" t="str">
        <f>IF(ISNA(VLOOKUP(A29,'IND.012-1'!$A$3:$Q$301,15,FALSE)),"",(VLOOKUP(A29,'IND.012-1'!$A$3:$Q$301,15,FALSE)))</f>
        <v/>
      </c>
      <c r="P29" s="55" t="str">
        <f>IF(ISNA(VLOOKUP(A29,'IND.012-1'!$A$3:$Q$301,16,FALSE)),"",(VLOOKUP(A29,'IND.012-1'!$A$3:$Q$301,16,FALSE)))</f>
        <v/>
      </c>
      <c r="Q29" s="341" t="str">
        <f>IF(ISNA(VLOOKUP($A29,'IND.012-1'!$A$3:$Q$301,17,FALSE)),"",(VLOOKUP($A29,'IND.012-1'!$A$3:$Q$301,17,FALSE)))</f>
        <v/>
      </c>
      <c r="R29" s="451">
        <f t="shared" si="0"/>
        <v>0</v>
      </c>
      <c r="S29" s="434">
        <f t="shared" si="3"/>
        <v>27</v>
      </c>
      <c r="T29" s="434">
        <f>IF(R29="","",IFERROR(SUM(H29:I29:K29:L29)+LARGE(H29:I29:K29:L29,1)/100+LARGE(H29:I29:K29:L29,2)/1000+LARGE(H29:I29:K29:L29,3)/10000+LARGE(H29:I29:K29:L29,4)/100000-0.01/S29,0))</f>
        <v>0</v>
      </c>
      <c r="U29" s="374"/>
      <c r="V29" s="354" t="str">
        <f t="shared" si="2"/>
        <v/>
      </c>
      <c r="W29" s="354" t="str">
        <f t="shared" si="1"/>
        <v/>
      </c>
      <c r="X29" s="374"/>
      <c r="Y29" s="374"/>
      <c r="Z29" s="374"/>
      <c r="AA29" s="374"/>
      <c r="AB29" s="374"/>
      <c r="AC29" s="374"/>
      <c r="AD29" s="374"/>
    </row>
    <row r="30" spans="1:30" ht="28.05" customHeight="1" thickBot="1" x14ac:dyDescent="0.35">
      <c r="A30" s="52">
        <v>28</v>
      </c>
      <c r="B30" s="286" t="str">
        <f>IF(ISNA(VLOOKUP($A30,'IND.012-1'!$A$3:$Q$301,2,FALSE)),"",(VLOOKUP($A30,'IND.012-1'!$A$3:$Q$301,2,FALSE)))</f>
        <v/>
      </c>
      <c r="C30" s="288" t="str">
        <f>IF(ISNA(VLOOKUP(A30,'IND.012-1'!$A$3:$Q$301,3,FALSE)),"",(VLOOKUP(A30,'IND.012-1'!$A$3:$Q$301,3,FALSE)))</f>
        <v/>
      </c>
      <c r="D30" s="53" t="str">
        <f>IF(ISNA(VLOOKUP(A30,'IND.012-1'!$A$3:$F$301,4,FALSE)),"",(VLOOKUP(A30,'IND.012-1'!$A$3:$F$301,4,FALSE)))</f>
        <v/>
      </c>
      <c r="E30" s="54" t="str">
        <f>IF(ISNA(VLOOKUP(A30,'IND.012-1'!$A$3:$Q$301,5,FALSE)),"",(VLOOKUP(A30,'IND.012-1'!$A$3:$Q$301,5,FALSE)))</f>
        <v/>
      </c>
      <c r="F30" s="55" t="str">
        <f>IF(ISNA(VLOOKUP($A30,'IND.012-1'!$A$3:$Q$301,6,FALSE)),"",(VLOOKUP($A30,'IND.012-1'!$A$3:$Q$301,6,FALSE)))</f>
        <v/>
      </c>
      <c r="G30" s="285" t="str">
        <f>IF(ISNA(VLOOKUP($A30,'IND.012-1'!$A$3:$Q$301,7,FALSE)),"",(VLOOKUP($A30,'IND.012-1'!$A$3:$Q$301,7,FALSE)))</f>
        <v/>
      </c>
      <c r="H30" s="55" t="str">
        <f>IF(ISNA(VLOOKUP(A30,'IND.012-1'!$A$3:$Q$301,8,FALSE)),"",(VLOOKUP(A30,'IND.012-1'!$A$3:$Q$301,8,FALSE)))</f>
        <v/>
      </c>
      <c r="I30" s="297" t="str">
        <f>IF(ISNA(VLOOKUP(A30,'IND.012-1'!$A$3:$Q$301,9,FALSE)),"",(VLOOKUP(A30,'IND.012-1'!$A$3:$Q$301,9,FALSE)))</f>
        <v/>
      </c>
      <c r="J30" s="55" t="str">
        <f>IF(ISNA(VLOOKUP(A30,'IND.012-1'!$A$3:$Q$301,10,FALSE)),"",(VLOOKUP(A30,'IND.012-1'!$A$3:$Q$301,10,FALSE)))</f>
        <v/>
      </c>
      <c r="K30" s="297" t="str">
        <f>IF(ISNA(VLOOKUP(A30,'IND.012-1'!$A$3:$Q$301,11,FALSE)),"",(VLOOKUP(A30,'IND.012-1'!$A$3:$Q$301,11,FALSE)))</f>
        <v/>
      </c>
      <c r="L30" s="55" t="str">
        <f>IF(ISNA(VLOOKUP(A30,'IND.012-1'!$A$3:$Q$301,12,FALSE)),"",(VLOOKUP(A30,'IND.012-1'!$A$3:$Q$301,12,FALSE)))</f>
        <v/>
      </c>
      <c r="M30" s="297" t="str">
        <f>IF(ISNA(VLOOKUP(A30,'IND.012-1'!$A$3:$Q$301,13,FALSE)),"",(VLOOKUP(A30,'IND.012-1'!$A$3:$Q$301,13,FALSE)))</f>
        <v/>
      </c>
      <c r="N30" s="55" t="str">
        <f>IF(ISNA(VLOOKUP(A30,'IND.012-1'!$A$3:$Q$301,14,FALSE)),"",(VLOOKUP(A30,'IND.012-1'!$A$3:$Q$301,14,FALSE)))</f>
        <v/>
      </c>
      <c r="O30" s="297" t="str">
        <f>IF(ISNA(VLOOKUP(A30,'IND.012-1'!$A$3:$Q$301,15,FALSE)),"",(VLOOKUP(A30,'IND.012-1'!$A$3:$Q$301,15,FALSE)))</f>
        <v/>
      </c>
      <c r="P30" s="55" t="str">
        <f>IF(ISNA(VLOOKUP(A30,'IND.012-1'!$A$3:$Q$301,16,FALSE)),"",(VLOOKUP(A30,'IND.012-1'!$A$3:$Q$301,16,FALSE)))</f>
        <v/>
      </c>
      <c r="Q30" s="341" t="str">
        <f>IF(ISNA(VLOOKUP($A30,'IND.012-1'!$A$3:$Q$301,17,FALSE)),"",(VLOOKUP($A30,'IND.012-1'!$A$3:$Q$301,17,FALSE)))</f>
        <v/>
      </c>
      <c r="R30" s="451">
        <f t="shared" si="0"/>
        <v>0</v>
      </c>
      <c r="S30" s="434">
        <f t="shared" si="3"/>
        <v>28</v>
      </c>
      <c r="T30" s="434">
        <f>IF(R30="","",IFERROR(SUM(H30:I30:K30:L30)+LARGE(H30:I30:K30:L30,1)/100+LARGE(H30:I30:K30:L30,2)/1000+LARGE(H30:I30:K30:L30,3)/10000+LARGE(H30:I30:K30:L30,4)/100000-0.01/S30,0))</f>
        <v>0</v>
      </c>
      <c r="U30" s="374"/>
      <c r="V30" s="354" t="str">
        <f t="shared" si="2"/>
        <v/>
      </c>
      <c r="W30" s="354" t="str">
        <f t="shared" si="1"/>
        <v/>
      </c>
      <c r="X30" s="374"/>
      <c r="Y30" s="374"/>
      <c r="Z30" s="374"/>
      <c r="AA30" s="374"/>
      <c r="AB30" s="374"/>
      <c r="AC30" s="374"/>
      <c r="AD30" s="374"/>
    </row>
    <row r="31" spans="1:30" ht="28.05" customHeight="1" thickBot="1" x14ac:dyDescent="0.35">
      <c r="A31" s="52">
        <v>29</v>
      </c>
      <c r="B31" s="286" t="str">
        <f>IF(ISNA(VLOOKUP($A31,'IND.012-1'!$A$3:$Q$301,2,FALSE)),"",(VLOOKUP($A31,'IND.012-1'!$A$3:$Q$301,2,FALSE)))</f>
        <v/>
      </c>
      <c r="C31" s="288" t="str">
        <f>IF(ISNA(VLOOKUP(A31,'IND.012-1'!$A$3:$Q$301,3,FALSE)),"",(VLOOKUP(A31,'IND.012-1'!$A$3:$Q$301,3,FALSE)))</f>
        <v/>
      </c>
      <c r="D31" s="53" t="str">
        <f>IF(ISNA(VLOOKUP(A31,'IND.012-1'!$A$3:$F$301,4,FALSE)),"",(VLOOKUP(A31,'IND.012-1'!$A$3:$F$301,4,FALSE)))</f>
        <v/>
      </c>
      <c r="E31" s="54" t="str">
        <f>IF(ISNA(VLOOKUP(A31,'IND.012-1'!$A$3:$Q$301,5,FALSE)),"",(VLOOKUP(A31,'IND.012-1'!$A$3:$Q$301,5,FALSE)))</f>
        <v/>
      </c>
      <c r="F31" s="55" t="str">
        <f>IF(ISNA(VLOOKUP($A31,'IND.012-1'!$A$3:$Q$301,6,FALSE)),"",(VLOOKUP($A31,'IND.012-1'!$A$3:$Q$301,6,FALSE)))</f>
        <v/>
      </c>
      <c r="G31" s="285" t="str">
        <f>IF(ISNA(VLOOKUP($A31,'IND.012-1'!$A$3:$Q$301,7,FALSE)),"",(VLOOKUP($A31,'IND.012-1'!$A$3:$Q$301,7,FALSE)))</f>
        <v/>
      </c>
      <c r="H31" s="55" t="str">
        <f>IF(ISNA(VLOOKUP(A31,'IND.012-1'!$A$3:$Q$301,8,FALSE)),"",(VLOOKUP(A31,'IND.012-1'!$A$3:$Q$301,8,FALSE)))</f>
        <v/>
      </c>
      <c r="I31" s="297" t="str">
        <f>IF(ISNA(VLOOKUP(A31,'IND.012-1'!$A$3:$Q$301,9,FALSE)),"",(VLOOKUP(A31,'IND.012-1'!$A$3:$Q$301,9,FALSE)))</f>
        <v/>
      </c>
      <c r="J31" s="55" t="str">
        <f>IF(ISNA(VLOOKUP(A31,'IND.012-1'!$A$3:$Q$301,10,FALSE)),"",(VLOOKUP(A31,'IND.012-1'!$A$3:$Q$301,10,FALSE)))</f>
        <v/>
      </c>
      <c r="K31" s="297" t="str">
        <f>IF(ISNA(VLOOKUP(A31,'IND.012-1'!$A$3:$Q$301,11,FALSE)),"",(VLOOKUP(A31,'IND.012-1'!$A$3:$Q$301,11,FALSE)))</f>
        <v/>
      </c>
      <c r="L31" s="55" t="str">
        <f>IF(ISNA(VLOOKUP(A31,'IND.012-1'!$A$3:$Q$301,12,FALSE)),"",(VLOOKUP(A31,'IND.012-1'!$A$3:$Q$301,12,FALSE)))</f>
        <v/>
      </c>
      <c r="M31" s="297" t="str">
        <f>IF(ISNA(VLOOKUP(A31,'IND.012-1'!$A$3:$Q$301,13,FALSE)),"",(VLOOKUP(A31,'IND.012-1'!$A$3:$Q$301,13,FALSE)))</f>
        <v/>
      </c>
      <c r="N31" s="55" t="str">
        <f>IF(ISNA(VLOOKUP(A31,'IND.012-1'!$A$3:$Q$301,14,FALSE)),"",(VLOOKUP(A31,'IND.012-1'!$A$3:$Q$301,14,FALSE)))</f>
        <v/>
      </c>
      <c r="O31" s="297" t="str">
        <f>IF(ISNA(VLOOKUP(A31,'IND.012-1'!$A$3:$Q$301,15,FALSE)),"",(VLOOKUP(A31,'IND.012-1'!$A$3:$Q$301,15,FALSE)))</f>
        <v/>
      </c>
      <c r="P31" s="55" t="str">
        <f>IF(ISNA(VLOOKUP(A31,'IND.012-1'!$A$3:$Q$301,16,FALSE)),"",(VLOOKUP(A31,'IND.012-1'!$A$3:$Q$301,16,FALSE)))</f>
        <v/>
      </c>
      <c r="Q31" s="341" t="str">
        <f>IF(ISNA(VLOOKUP($A31,'IND.012-1'!$A$3:$Q$301,17,FALSE)),"",(VLOOKUP($A31,'IND.012-1'!$A$3:$Q$301,17,FALSE)))</f>
        <v/>
      </c>
      <c r="R31" s="451">
        <f t="shared" si="0"/>
        <v>0</v>
      </c>
      <c r="S31" s="434">
        <f t="shared" si="3"/>
        <v>29</v>
      </c>
      <c r="T31" s="434">
        <f>IF(R31="","",IFERROR(SUM(H31:I31:K31:L31)+LARGE(H31:I31:K31:L31,1)/100+LARGE(H31:I31:K31:L31,2)/1000+LARGE(H31:I31:K31:L31,3)/10000+LARGE(H31:I31:K31:L31,4)/100000-0.01/S31,0))</f>
        <v>0</v>
      </c>
      <c r="U31" s="374"/>
      <c r="V31" s="354" t="str">
        <f t="shared" si="2"/>
        <v/>
      </c>
      <c r="W31" s="354" t="str">
        <f t="shared" si="1"/>
        <v/>
      </c>
      <c r="X31" s="374"/>
      <c r="Y31" s="374"/>
      <c r="Z31" s="374"/>
      <c r="AA31" s="374"/>
      <c r="AB31" s="374"/>
      <c r="AC31" s="374"/>
      <c r="AD31" s="374"/>
    </row>
    <row r="32" spans="1:30" ht="28.05" customHeight="1" thickBot="1" x14ac:dyDescent="0.35">
      <c r="A32" s="52">
        <v>30</v>
      </c>
      <c r="B32" s="286" t="str">
        <f>IF(ISNA(VLOOKUP($A32,'IND.012-1'!$A$3:$Q$301,2,FALSE)),"",(VLOOKUP($A32,'IND.012-1'!$A$3:$Q$301,2,FALSE)))</f>
        <v/>
      </c>
      <c r="C32" s="288" t="str">
        <f>IF(ISNA(VLOOKUP(A32,'IND.012-1'!$A$3:$Q$301,3,FALSE)),"",(VLOOKUP(A32,'IND.012-1'!$A$3:$Q$301,3,FALSE)))</f>
        <v/>
      </c>
      <c r="D32" s="53" t="str">
        <f>IF(ISNA(VLOOKUP(A32,'IND.012-1'!$A$3:$F$301,4,FALSE)),"",(VLOOKUP(A32,'IND.012-1'!$A$3:$F$301,4,FALSE)))</f>
        <v/>
      </c>
      <c r="E32" s="54" t="str">
        <f>IF(ISNA(VLOOKUP(A32,'IND.012-1'!$A$3:$Q$301,5,FALSE)),"",(VLOOKUP(A32,'IND.012-1'!$A$3:$Q$301,5,FALSE)))</f>
        <v/>
      </c>
      <c r="F32" s="55" t="str">
        <f>IF(ISNA(VLOOKUP($A32,'IND.012-1'!$A$3:$Q$301,6,FALSE)),"",(VLOOKUP($A32,'IND.012-1'!$A$3:$Q$301,6,FALSE)))</f>
        <v/>
      </c>
      <c r="G32" s="285" t="str">
        <f>IF(ISNA(VLOOKUP($A32,'IND.012-1'!$A$3:$Q$301,7,FALSE)),"",(VLOOKUP($A32,'IND.012-1'!$A$3:$Q$301,7,FALSE)))</f>
        <v/>
      </c>
      <c r="H32" s="55" t="str">
        <f>IF(ISNA(VLOOKUP(A32,'IND.012-1'!$A$3:$Q$301,8,FALSE)),"",(VLOOKUP(A32,'IND.012-1'!$A$3:$Q$301,8,FALSE)))</f>
        <v/>
      </c>
      <c r="I32" s="297" t="str">
        <f>IF(ISNA(VLOOKUP(A32,'IND.012-1'!$A$3:$Q$301,9,FALSE)),"",(VLOOKUP(A32,'IND.012-1'!$A$3:$Q$301,9,FALSE)))</f>
        <v/>
      </c>
      <c r="J32" s="55" t="str">
        <f>IF(ISNA(VLOOKUP(A32,'IND.012-1'!$A$3:$Q$301,10,FALSE)),"",(VLOOKUP(A32,'IND.012-1'!$A$3:$Q$301,10,FALSE)))</f>
        <v/>
      </c>
      <c r="K32" s="297" t="str">
        <f>IF(ISNA(VLOOKUP(A32,'IND.012-1'!$A$3:$Q$301,11,FALSE)),"",(VLOOKUP(A32,'IND.012-1'!$A$3:$Q$301,11,FALSE)))</f>
        <v/>
      </c>
      <c r="L32" s="55" t="str">
        <f>IF(ISNA(VLOOKUP(A32,'IND.012-1'!$A$3:$Q$301,12,FALSE)),"",(VLOOKUP(A32,'IND.012-1'!$A$3:$Q$301,12,FALSE)))</f>
        <v/>
      </c>
      <c r="M32" s="297" t="str">
        <f>IF(ISNA(VLOOKUP(A32,'IND.012-1'!$A$3:$Q$301,13,FALSE)),"",(VLOOKUP(A32,'IND.012-1'!$A$3:$Q$301,13,FALSE)))</f>
        <v/>
      </c>
      <c r="N32" s="55" t="str">
        <f>IF(ISNA(VLOOKUP(A32,'IND.012-1'!$A$3:$Q$301,14,FALSE)),"",(VLOOKUP(A32,'IND.012-1'!$A$3:$Q$301,14,FALSE)))</f>
        <v/>
      </c>
      <c r="O32" s="297" t="str">
        <f>IF(ISNA(VLOOKUP(A32,'IND.012-1'!$A$3:$Q$301,15,FALSE)),"",(VLOOKUP(A32,'IND.012-1'!$A$3:$Q$301,15,FALSE)))</f>
        <v/>
      </c>
      <c r="P32" s="55" t="str">
        <f>IF(ISNA(VLOOKUP(A32,'IND.012-1'!$A$3:$Q$301,16,FALSE)),"",(VLOOKUP(A32,'IND.012-1'!$A$3:$Q$301,16,FALSE)))</f>
        <v/>
      </c>
      <c r="Q32" s="341" t="str">
        <f>IF(ISNA(VLOOKUP($A32,'IND.012-1'!$A$3:$Q$301,17,FALSE)),"",(VLOOKUP($A32,'IND.012-1'!$A$3:$Q$301,17,FALSE)))</f>
        <v/>
      </c>
      <c r="R32" s="451">
        <f t="shared" si="0"/>
        <v>0</v>
      </c>
      <c r="S32" s="434">
        <f t="shared" si="3"/>
        <v>30</v>
      </c>
      <c r="T32" s="434">
        <f>IF(R32="","",IFERROR(SUM(H32:I32:K32:L32)+LARGE(H32:I32:K32:L32,1)/100+LARGE(H32:I32:K32:L32,2)/1000+LARGE(H32:I32:K32:L32,3)/10000+LARGE(H32:I32:K32:L32,4)/100000-0.01/S32,0))</f>
        <v>0</v>
      </c>
      <c r="U32" s="374"/>
      <c r="V32" s="354" t="str">
        <f t="shared" si="2"/>
        <v/>
      </c>
      <c r="W32" s="354" t="str">
        <f t="shared" si="1"/>
        <v/>
      </c>
      <c r="X32" s="374"/>
      <c r="Y32" s="374"/>
      <c r="Z32" s="374"/>
      <c r="AA32" s="374"/>
      <c r="AB32" s="374"/>
      <c r="AC32" s="374"/>
      <c r="AD32" s="374"/>
    </row>
    <row r="33" spans="1:30" ht="28.05" customHeight="1" thickBot="1" x14ac:dyDescent="0.35">
      <c r="A33" s="52">
        <v>31</v>
      </c>
      <c r="B33" s="286" t="str">
        <f>IF(ISNA(VLOOKUP($A33,'IND.012-1'!$A$3:$Q$301,2,FALSE)),"",(VLOOKUP($A33,'IND.012-1'!$A$3:$Q$301,2,FALSE)))</f>
        <v/>
      </c>
      <c r="C33" s="288" t="str">
        <f>IF(ISNA(VLOOKUP(A33,'IND.012-1'!$A$3:$Q$301,3,FALSE)),"",(VLOOKUP(A33,'IND.012-1'!$A$3:$Q$301,3,FALSE)))</f>
        <v/>
      </c>
      <c r="D33" s="53" t="str">
        <f>IF(ISNA(VLOOKUP(A33,'IND.012-1'!$A$3:$F$301,4,FALSE)),"",(VLOOKUP(A33,'IND.012-1'!$A$3:$F$301,4,FALSE)))</f>
        <v/>
      </c>
      <c r="E33" s="54" t="str">
        <f>IF(ISNA(VLOOKUP(A33,'IND.012-1'!$A$3:$Q$301,5,FALSE)),"",(VLOOKUP(A33,'IND.012-1'!$A$3:$Q$301,5,FALSE)))</f>
        <v/>
      </c>
      <c r="F33" s="55" t="str">
        <f>IF(ISNA(VLOOKUP($A33,'IND.012-1'!$A$3:$Q$301,6,FALSE)),"",(VLOOKUP($A33,'IND.012-1'!$A$3:$Q$301,6,FALSE)))</f>
        <v/>
      </c>
      <c r="G33" s="285" t="str">
        <f>IF(ISNA(VLOOKUP($A33,'IND.012-1'!$A$3:$Q$301,7,FALSE)),"",(VLOOKUP($A33,'IND.012-1'!$A$3:$Q$301,7,FALSE)))</f>
        <v/>
      </c>
      <c r="H33" s="55" t="str">
        <f>IF(ISNA(VLOOKUP(A33,'IND.012-1'!$A$3:$Q$301,8,FALSE)),"",(VLOOKUP(A33,'IND.012-1'!$A$3:$Q$301,8,FALSE)))</f>
        <v/>
      </c>
      <c r="I33" s="297" t="str">
        <f>IF(ISNA(VLOOKUP(A33,'IND.012-1'!$A$3:$Q$301,9,FALSE)),"",(VLOOKUP(A33,'IND.012-1'!$A$3:$Q$301,9,FALSE)))</f>
        <v/>
      </c>
      <c r="J33" s="55" t="str">
        <f>IF(ISNA(VLOOKUP(A33,'IND.012-1'!$A$3:$Q$301,10,FALSE)),"",(VLOOKUP(A33,'IND.012-1'!$A$3:$Q$301,10,FALSE)))</f>
        <v/>
      </c>
      <c r="K33" s="297" t="str">
        <f>IF(ISNA(VLOOKUP(A33,'IND.012-1'!$A$3:$Q$301,11,FALSE)),"",(VLOOKUP(A33,'IND.012-1'!$A$3:$Q$301,11,FALSE)))</f>
        <v/>
      </c>
      <c r="L33" s="55" t="str">
        <f>IF(ISNA(VLOOKUP(A33,'IND.012-1'!$A$3:$Q$301,12,FALSE)),"",(VLOOKUP(A33,'IND.012-1'!$A$3:$Q$301,12,FALSE)))</f>
        <v/>
      </c>
      <c r="M33" s="297" t="str">
        <f>IF(ISNA(VLOOKUP(A33,'IND.012-1'!$A$3:$Q$301,13,FALSE)),"",(VLOOKUP(A33,'IND.012-1'!$A$3:$Q$301,13,FALSE)))</f>
        <v/>
      </c>
      <c r="N33" s="55" t="str">
        <f>IF(ISNA(VLOOKUP(A33,'IND.012-1'!$A$3:$Q$301,14,FALSE)),"",(VLOOKUP(A33,'IND.012-1'!$A$3:$Q$301,14,FALSE)))</f>
        <v/>
      </c>
      <c r="O33" s="297" t="str">
        <f>IF(ISNA(VLOOKUP(A33,'IND.012-1'!$A$3:$Q$301,15,FALSE)),"",(VLOOKUP(A33,'IND.012-1'!$A$3:$Q$301,15,FALSE)))</f>
        <v/>
      </c>
      <c r="P33" s="55" t="str">
        <f>IF(ISNA(VLOOKUP(A33,'IND.012-1'!$A$3:$Q$301,16,FALSE)),"",(VLOOKUP(A33,'IND.012-1'!$A$3:$Q$301,16,FALSE)))</f>
        <v/>
      </c>
      <c r="Q33" s="341" t="str">
        <f>IF(ISNA(VLOOKUP($A33,'IND.012-1'!$A$3:$Q$301,17,FALSE)),"",(VLOOKUP($A33,'IND.012-1'!$A$3:$Q$301,17,FALSE)))</f>
        <v/>
      </c>
      <c r="R33" s="451">
        <f t="shared" si="0"/>
        <v>0</v>
      </c>
      <c r="S33" s="434">
        <f t="shared" si="3"/>
        <v>31</v>
      </c>
      <c r="T33" s="434">
        <f>IF(R33="","",IFERROR(SUM(H33:I33:K33:L33)+LARGE(H33:I33:K33:L33,1)/100+LARGE(H33:I33:K33:L33,2)/1000+LARGE(H33:I33:K33:L33,3)/10000+LARGE(H33:I33:K33:L33,4)/100000-0.01/S33,0))</f>
        <v>0</v>
      </c>
      <c r="U33" s="374"/>
      <c r="V33" s="354" t="str">
        <f t="shared" si="2"/>
        <v/>
      </c>
      <c r="W33" s="354" t="str">
        <f t="shared" si="1"/>
        <v/>
      </c>
      <c r="X33" s="374"/>
      <c r="Y33" s="374"/>
      <c r="Z33" s="374"/>
      <c r="AA33" s="374"/>
      <c r="AB33" s="374"/>
      <c r="AC33" s="374"/>
      <c r="AD33" s="374"/>
    </row>
    <row r="34" spans="1:30" ht="28.05" customHeight="1" thickBot="1" x14ac:dyDescent="0.35">
      <c r="A34" s="52">
        <v>32</v>
      </c>
      <c r="B34" s="286" t="str">
        <f>IF(ISNA(VLOOKUP($A34,'IND.012-1'!$A$3:$Q$301,2,FALSE)),"",(VLOOKUP($A34,'IND.012-1'!$A$3:$Q$301,2,FALSE)))</f>
        <v/>
      </c>
      <c r="C34" s="288" t="str">
        <f>IF(ISNA(VLOOKUP(A34,'IND.012-1'!$A$3:$Q$301,3,FALSE)),"",(VLOOKUP(A34,'IND.012-1'!$A$3:$Q$301,3,FALSE)))</f>
        <v/>
      </c>
      <c r="D34" s="53" t="str">
        <f>IF(ISNA(VLOOKUP(A34,'IND.012-1'!$A$3:$F$301,4,FALSE)),"",(VLOOKUP(A34,'IND.012-1'!$A$3:$F$301,4,FALSE)))</f>
        <v/>
      </c>
      <c r="E34" s="54" t="str">
        <f>IF(ISNA(VLOOKUP(A34,'IND.012-1'!$A$3:$Q$301,5,FALSE)),"",(VLOOKUP(A34,'IND.012-1'!$A$3:$Q$301,5,FALSE)))</f>
        <v/>
      </c>
      <c r="F34" s="55" t="str">
        <f>IF(ISNA(VLOOKUP($A34,'IND.012-1'!$A$3:$Q$301,6,FALSE)),"",(VLOOKUP($A34,'IND.012-1'!$A$3:$Q$301,6,FALSE)))</f>
        <v/>
      </c>
      <c r="G34" s="285" t="str">
        <f>IF(ISNA(VLOOKUP($A34,'IND.012-1'!$A$3:$Q$301,7,FALSE)),"",(VLOOKUP($A34,'IND.012-1'!$A$3:$Q$301,7,FALSE)))</f>
        <v/>
      </c>
      <c r="H34" s="55" t="str">
        <f>IF(ISNA(VLOOKUP(A34,'IND.012-1'!$A$3:$Q$301,8,FALSE)),"",(VLOOKUP(A34,'IND.012-1'!$A$3:$Q$301,8,FALSE)))</f>
        <v/>
      </c>
      <c r="I34" s="297" t="str">
        <f>IF(ISNA(VLOOKUP(A34,'IND.012-1'!$A$3:$Q$301,9,FALSE)),"",(VLOOKUP(A34,'IND.012-1'!$A$3:$Q$301,9,FALSE)))</f>
        <v/>
      </c>
      <c r="J34" s="55" t="str">
        <f>IF(ISNA(VLOOKUP(A34,'IND.012-1'!$A$3:$Q$301,10,FALSE)),"",(VLOOKUP(A34,'IND.012-1'!$A$3:$Q$301,10,FALSE)))</f>
        <v/>
      </c>
      <c r="K34" s="297" t="str">
        <f>IF(ISNA(VLOOKUP(A34,'IND.012-1'!$A$3:$Q$301,11,FALSE)),"",(VLOOKUP(A34,'IND.012-1'!$A$3:$Q$301,11,FALSE)))</f>
        <v/>
      </c>
      <c r="L34" s="55" t="str">
        <f>IF(ISNA(VLOOKUP(A34,'IND.012-1'!$A$3:$Q$301,12,FALSE)),"",(VLOOKUP(A34,'IND.012-1'!$A$3:$Q$301,12,FALSE)))</f>
        <v/>
      </c>
      <c r="M34" s="297" t="str">
        <f>IF(ISNA(VLOOKUP(A34,'IND.012-1'!$A$3:$Q$301,13,FALSE)),"",(VLOOKUP(A34,'IND.012-1'!$A$3:$Q$301,13,FALSE)))</f>
        <v/>
      </c>
      <c r="N34" s="55" t="str">
        <f>IF(ISNA(VLOOKUP(A34,'IND.012-1'!$A$3:$Q$301,14,FALSE)),"",(VLOOKUP(A34,'IND.012-1'!$A$3:$Q$301,14,FALSE)))</f>
        <v/>
      </c>
      <c r="O34" s="297" t="str">
        <f>IF(ISNA(VLOOKUP(A34,'IND.012-1'!$A$3:$Q$301,15,FALSE)),"",(VLOOKUP(A34,'IND.012-1'!$A$3:$Q$301,15,FALSE)))</f>
        <v/>
      </c>
      <c r="P34" s="55" t="str">
        <f>IF(ISNA(VLOOKUP(A34,'IND.012-1'!$A$3:$Q$301,16,FALSE)),"",(VLOOKUP(A34,'IND.012-1'!$A$3:$Q$301,16,FALSE)))</f>
        <v/>
      </c>
      <c r="Q34" s="341" t="str">
        <f>IF(ISNA(VLOOKUP($A34,'IND.012-1'!$A$3:$Q$301,17,FALSE)),"",(VLOOKUP($A34,'IND.012-1'!$A$3:$Q$301,17,FALSE)))</f>
        <v/>
      </c>
      <c r="R34" s="451">
        <f t="shared" si="0"/>
        <v>0</v>
      </c>
      <c r="S34" s="434">
        <f t="shared" si="3"/>
        <v>32</v>
      </c>
      <c r="T34" s="434">
        <f>IF(R34="","",IFERROR(SUM(H34:I34:K34:L34)+LARGE(H34:I34:K34:L34,1)/100+LARGE(H34:I34:K34:L34,2)/1000+LARGE(H34:I34:K34:L34,3)/10000+LARGE(H34:I34:K34:L34,4)/100000-0.01/S34,0))</f>
        <v>0</v>
      </c>
      <c r="U34" s="374"/>
      <c r="V34" s="354" t="str">
        <f t="shared" si="2"/>
        <v/>
      </c>
      <c r="W34" s="354" t="str">
        <f t="shared" si="1"/>
        <v/>
      </c>
      <c r="X34" s="374"/>
      <c r="Y34" s="374"/>
      <c r="Z34" s="374"/>
      <c r="AA34" s="374"/>
      <c r="AB34" s="374"/>
      <c r="AC34" s="374"/>
      <c r="AD34" s="374"/>
    </row>
    <row r="35" spans="1:30" ht="28.05" customHeight="1" thickBot="1" x14ac:dyDescent="0.35">
      <c r="A35" s="52">
        <v>33</v>
      </c>
      <c r="B35" s="286" t="str">
        <f>IF(ISNA(VLOOKUP($A35,'IND.012-1'!$A$3:$Q$301,2,FALSE)),"",(VLOOKUP($A35,'IND.012-1'!$A$3:$Q$301,2,FALSE)))</f>
        <v/>
      </c>
      <c r="C35" s="288" t="str">
        <f>IF(ISNA(VLOOKUP(A35,'IND.012-1'!$A$3:$Q$301,3,FALSE)),"",(VLOOKUP(A35,'IND.012-1'!$A$3:$Q$301,3,FALSE)))</f>
        <v/>
      </c>
      <c r="D35" s="53" t="str">
        <f>IF(ISNA(VLOOKUP(A35,'IND.012-1'!$A$3:$F$301,4,FALSE)),"",(VLOOKUP(A35,'IND.012-1'!$A$3:$F$301,4,FALSE)))</f>
        <v/>
      </c>
      <c r="E35" s="54" t="str">
        <f>IF(ISNA(VLOOKUP(A35,'IND.012-1'!$A$3:$Q$301,5,FALSE)),"",(VLOOKUP(A35,'IND.012-1'!$A$3:$Q$301,5,FALSE)))</f>
        <v/>
      </c>
      <c r="F35" s="55" t="str">
        <f>IF(ISNA(VLOOKUP($A35,'IND.012-1'!$A$3:$Q$301,6,FALSE)),"",(VLOOKUP($A35,'IND.012-1'!$A$3:$Q$301,6,FALSE)))</f>
        <v/>
      </c>
      <c r="G35" s="285" t="str">
        <f>IF(ISNA(VLOOKUP($A35,'IND.012-1'!$A$3:$Q$301,7,FALSE)),"",(VLOOKUP($A35,'IND.012-1'!$A$3:$Q$301,7,FALSE)))</f>
        <v/>
      </c>
      <c r="H35" s="55" t="str">
        <f>IF(ISNA(VLOOKUP(A35,'IND.012-1'!$A$3:$Q$301,8,FALSE)),"",(VLOOKUP(A35,'IND.012-1'!$A$3:$Q$301,8,FALSE)))</f>
        <v/>
      </c>
      <c r="I35" s="297" t="str">
        <f>IF(ISNA(VLOOKUP(A35,'IND.012-1'!$A$3:$Q$301,9,FALSE)),"",(VLOOKUP(A35,'IND.012-1'!$A$3:$Q$301,9,FALSE)))</f>
        <v/>
      </c>
      <c r="J35" s="55" t="str">
        <f>IF(ISNA(VLOOKUP(A35,'IND.012-1'!$A$3:$Q$301,10,FALSE)),"",(VLOOKUP(A35,'IND.012-1'!$A$3:$Q$301,10,FALSE)))</f>
        <v/>
      </c>
      <c r="K35" s="297" t="str">
        <f>IF(ISNA(VLOOKUP(A35,'IND.012-1'!$A$3:$Q$301,11,FALSE)),"",(VLOOKUP(A35,'IND.012-1'!$A$3:$Q$301,11,FALSE)))</f>
        <v/>
      </c>
      <c r="L35" s="55" t="str">
        <f>IF(ISNA(VLOOKUP(A35,'IND.012-1'!$A$3:$Q$301,12,FALSE)),"",(VLOOKUP(A35,'IND.012-1'!$A$3:$Q$301,12,FALSE)))</f>
        <v/>
      </c>
      <c r="M35" s="297" t="str">
        <f>IF(ISNA(VLOOKUP(A35,'IND.012-1'!$A$3:$Q$301,13,FALSE)),"",(VLOOKUP(A35,'IND.012-1'!$A$3:$Q$301,13,FALSE)))</f>
        <v/>
      </c>
      <c r="N35" s="55" t="str">
        <f>IF(ISNA(VLOOKUP(A35,'IND.012-1'!$A$3:$Q$301,14,FALSE)),"",(VLOOKUP(A35,'IND.012-1'!$A$3:$Q$301,14,FALSE)))</f>
        <v/>
      </c>
      <c r="O35" s="297" t="str">
        <f>IF(ISNA(VLOOKUP(A35,'IND.012-1'!$A$3:$Q$301,15,FALSE)),"",(VLOOKUP(A35,'IND.012-1'!$A$3:$Q$301,15,FALSE)))</f>
        <v/>
      </c>
      <c r="P35" s="55" t="str">
        <f>IF(ISNA(VLOOKUP(A35,'IND.012-1'!$A$3:$Q$301,16,FALSE)),"",(VLOOKUP(A35,'IND.012-1'!$A$3:$Q$301,16,FALSE)))</f>
        <v/>
      </c>
      <c r="Q35" s="341" t="str">
        <f>IF(ISNA(VLOOKUP($A35,'IND.012-1'!$A$3:$Q$301,17,FALSE)),"",(VLOOKUP($A35,'IND.012-1'!$A$3:$Q$301,17,FALSE)))</f>
        <v/>
      </c>
      <c r="R35" s="451">
        <f t="shared" si="0"/>
        <v>0</v>
      </c>
      <c r="S35" s="434">
        <f t="shared" si="3"/>
        <v>33</v>
      </c>
      <c r="T35" s="434">
        <f>IF(R35="","",IFERROR(SUM(H35:I35:K35:L35)+LARGE(H35:I35:K35:L35,1)/100+LARGE(H35:I35:K35:L35,2)/1000+LARGE(H35:I35:K35:L35,3)/10000+LARGE(H35:I35:K35:L35,4)/100000-0.01/S35,0))</f>
        <v>0</v>
      </c>
      <c r="U35" s="374"/>
      <c r="V35" s="354" t="str">
        <f t="shared" si="2"/>
        <v/>
      </c>
      <c r="W35" s="354" t="str">
        <f t="shared" si="1"/>
        <v/>
      </c>
      <c r="X35" s="374"/>
      <c r="Y35" s="374"/>
      <c r="Z35" s="374"/>
      <c r="AA35" s="374"/>
      <c r="AB35" s="374"/>
      <c r="AC35" s="374"/>
      <c r="AD35" s="374"/>
    </row>
    <row r="36" spans="1:30" ht="28.05" customHeight="1" thickBot="1" x14ac:dyDescent="0.35">
      <c r="A36" s="52">
        <v>34</v>
      </c>
      <c r="B36" s="286" t="str">
        <f>IF(ISNA(VLOOKUP($A36,'IND.012-1'!$A$3:$Q$301,2,FALSE)),"",(VLOOKUP($A36,'IND.012-1'!$A$3:$Q$301,2,FALSE)))</f>
        <v/>
      </c>
      <c r="C36" s="288" t="str">
        <f>IF(ISNA(VLOOKUP(A36,'IND.012-1'!$A$3:$Q$301,3,FALSE)),"",(VLOOKUP(A36,'IND.012-1'!$A$3:$Q$301,3,FALSE)))</f>
        <v/>
      </c>
      <c r="D36" s="53" t="str">
        <f>IF(ISNA(VLOOKUP(A36,'IND.012-1'!$A$3:$F$301,4,FALSE)),"",(VLOOKUP(A36,'IND.012-1'!$A$3:$F$301,4,FALSE)))</f>
        <v/>
      </c>
      <c r="E36" s="54" t="str">
        <f>IF(ISNA(VLOOKUP(A36,'IND.012-1'!$A$3:$Q$301,5,FALSE)),"",(VLOOKUP(A36,'IND.012-1'!$A$3:$Q$301,5,FALSE)))</f>
        <v/>
      </c>
      <c r="F36" s="55" t="str">
        <f>IF(ISNA(VLOOKUP($A36,'IND.012-1'!$A$3:$Q$301,6,FALSE)),"",(VLOOKUP($A36,'IND.012-1'!$A$3:$Q$301,6,FALSE)))</f>
        <v/>
      </c>
      <c r="G36" s="285" t="str">
        <f>IF(ISNA(VLOOKUP($A36,'IND.012-1'!$A$3:$Q$301,7,FALSE)),"",(VLOOKUP($A36,'IND.012-1'!$A$3:$Q$301,7,FALSE)))</f>
        <v/>
      </c>
      <c r="H36" s="55" t="str">
        <f>IF(ISNA(VLOOKUP(A36,'IND.012-1'!$A$3:$Q$301,8,FALSE)),"",(VLOOKUP(A36,'IND.012-1'!$A$3:$Q$301,8,FALSE)))</f>
        <v/>
      </c>
      <c r="I36" s="297" t="str">
        <f>IF(ISNA(VLOOKUP(A36,'IND.012-1'!$A$3:$Q$301,9,FALSE)),"",(VLOOKUP(A36,'IND.012-1'!$A$3:$Q$301,9,FALSE)))</f>
        <v/>
      </c>
      <c r="J36" s="55" t="str">
        <f>IF(ISNA(VLOOKUP(A36,'IND.012-1'!$A$3:$Q$301,10,FALSE)),"",(VLOOKUP(A36,'IND.012-1'!$A$3:$Q$301,10,FALSE)))</f>
        <v/>
      </c>
      <c r="K36" s="297" t="str">
        <f>IF(ISNA(VLOOKUP(A36,'IND.012-1'!$A$3:$Q$301,11,FALSE)),"",(VLOOKUP(A36,'IND.012-1'!$A$3:$Q$301,11,FALSE)))</f>
        <v/>
      </c>
      <c r="L36" s="55" t="str">
        <f>IF(ISNA(VLOOKUP(A36,'IND.012-1'!$A$3:$Q$301,12,FALSE)),"",(VLOOKUP(A36,'IND.012-1'!$A$3:$Q$301,12,FALSE)))</f>
        <v/>
      </c>
      <c r="M36" s="297" t="str">
        <f>IF(ISNA(VLOOKUP(A36,'IND.012-1'!$A$3:$Q$301,13,FALSE)),"",(VLOOKUP(A36,'IND.012-1'!$A$3:$Q$301,13,FALSE)))</f>
        <v/>
      </c>
      <c r="N36" s="55" t="str">
        <f>IF(ISNA(VLOOKUP(A36,'IND.012-1'!$A$3:$Q$301,14,FALSE)),"",(VLOOKUP(A36,'IND.012-1'!$A$3:$Q$301,14,FALSE)))</f>
        <v/>
      </c>
      <c r="O36" s="297" t="str">
        <f>IF(ISNA(VLOOKUP(A36,'IND.012-1'!$A$3:$Q$301,15,FALSE)),"",(VLOOKUP(A36,'IND.012-1'!$A$3:$Q$301,15,FALSE)))</f>
        <v/>
      </c>
      <c r="P36" s="55" t="str">
        <f>IF(ISNA(VLOOKUP(A36,'IND.012-1'!$A$3:$Q$301,16,FALSE)),"",(VLOOKUP(A36,'IND.012-1'!$A$3:$Q$301,16,FALSE)))</f>
        <v/>
      </c>
      <c r="Q36" s="341" t="str">
        <f>IF(ISNA(VLOOKUP($A36,'IND.012-1'!$A$3:$Q$301,17,FALSE)),"",(VLOOKUP($A36,'IND.012-1'!$A$3:$Q$301,17,FALSE)))</f>
        <v/>
      </c>
      <c r="R36" s="451">
        <f t="shared" si="0"/>
        <v>0</v>
      </c>
      <c r="S36" s="434">
        <f t="shared" si="3"/>
        <v>34</v>
      </c>
      <c r="T36" s="434">
        <f>IF(R36="","",IFERROR(SUM(H36:I36:K36:L36)+LARGE(H36:I36:K36:L36,1)/100+LARGE(H36:I36:K36:L36,2)/1000+LARGE(H36:I36:K36:L36,3)/10000+LARGE(H36:I36:K36:L36,4)/100000-0.01/S36,0))</f>
        <v>0</v>
      </c>
      <c r="U36" s="374"/>
      <c r="V36" s="354" t="str">
        <f t="shared" si="2"/>
        <v/>
      </c>
      <c r="W36" s="354" t="str">
        <f t="shared" si="1"/>
        <v/>
      </c>
      <c r="X36" s="374"/>
      <c r="Y36" s="374"/>
      <c r="Z36" s="374"/>
      <c r="AA36" s="374"/>
      <c r="AB36" s="374"/>
      <c r="AC36" s="374"/>
      <c r="AD36" s="374"/>
    </row>
    <row r="37" spans="1:30" ht="28.05" customHeight="1" thickBot="1" x14ac:dyDescent="0.35">
      <c r="A37" s="52">
        <v>35</v>
      </c>
      <c r="B37" s="286" t="str">
        <f>IF(ISNA(VLOOKUP($A37,'IND.012-1'!$A$3:$Q$301,2,FALSE)),"",(VLOOKUP($A37,'IND.012-1'!$A$3:$Q$301,2,FALSE)))</f>
        <v/>
      </c>
      <c r="C37" s="288" t="str">
        <f>IF(ISNA(VLOOKUP(A37,'IND.012-1'!$A$3:$Q$301,3,FALSE)),"",(VLOOKUP(A37,'IND.012-1'!$A$3:$Q$301,3,FALSE)))</f>
        <v/>
      </c>
      <c r="D37" s="53" t="str">
        <f>IF(ISNA(VLOOKUP(A37,'IND.012-1'!$A$3:$F$301,4,FALSE)),"",(VLOOKUP(A37,'IND.012-1'!$A$3:$F$301,4,FALSE)))</f>
        <v/>
      </c>
      <c r="E37" s="54" t="str">
        <f>IF(ISNA(VLOOKUP(A37,'IND.012-1'!$A$3:$Q$301,5,FALSE)),"",(VLOOKUP(A37,'IND.012-1'!$A$3:$Q$301,5,FALSE)))</f>
        <v/>
      </c>
      <c r="F37" s="55" t="str">
        <f>IF(ISNA(VLOOKUP($A37,'IND.012-1'!$A$3:$Q$301,6,FALSE)),"",(VLOOKUP($A37,'IND.012-1'!$A$3:$Q$301,6,FALSE)))</f>
        <v/>
      </c>
      <c r="G37" s="285" t="str">
        <f>IF(ISNA(VLOOKUP($A37,'IND.012-1'!$A$3:$Q$301,7,FALSE)),"",(VLOOKUP($A37,'IND.012-1'!$A$3:$Q$301,7,FALSE)))</f>
        <v/>
      </c>
      <c r="H37" s="55" t="str">
        <f>IF(ISNA(VLOOKUP(A37,'IND.012-1'!$A$3:$Q$301,8,FALSE)),"",(VLOOKUP(A37,'IND.012-1'!$A$3:$Q$301,8,FALSE)))</f>
        <v/>
      </c>
      <c r="I37" s="297" t="str">
        <f>IF(ISNA(VLOOKUP(A37,'IND.012-1'!$A$3:$Q$301,9,FALSE)),"",(VLOOKUP(A37,'IND.012-1'!$A$3:$Q$301,9,FALSE)))</f>
        <v/>
      </c>
      <c r="J37" s="55" t="str">
        <f>IF(ISNA(VLOOKUP(A37,'IND.012-1'!$A$3:$Q$301,10,FALSE)),"",(VLOOKUP(A37,'IND.012-1'!$A$3:$Q$301,10,FALSE)))</f>
        <v/>
      </c>
      <c r="K37" s="297" t="str">
        <f>IF(ISNA(VLOOKUP(A37,'IND.012-1'!$A$3:$Q$301,11,FALSE)),"",(VLOOKUP(A37,'IND.012-1'!$A$3:$Q$301,11,FALSE)))</f>
        <v/>
      </c>
      <c r="L37" s="55" t="str">
        <f>IF(ISNA(VLOOKUP(A37,'IND.012-1'!$A$3:$Q$301,12,FALSE)),"",(VLOOKUP(A37,'IND.012-1'!$A$3:$Q$301,12,FALSE)))</f>
        <v/>
      </c>
      <c r="M37" s="297" t="str">
        <f>IF(ISNA(VLOOKUP(A37,'IND.012-1'!$A$3:$Q$301,13,FALSE)),"",(VLOOKUP(A37,'IND.012-1'!$A$3:$Q$301,13,FALSE)))</f>
        <v/>
      </c>
      <c r="N37" s="55" t="str">
        <f>IF(ISNA(VLOOKUP(A37,'IND.012-1'!$A$3:$Q$301,14,FALSE)),"",(VLOOKUP(A37,'IND.012-1'!$A$3:$Q$301,14,FALSE)))</f>
        <v/>
      </c>
      <c r="O37" s="297" t="str">
        <f>IF(ISNA(VLOOKUP(A37,'IND.012-1'!$A$3:$Q$301,15,FALSE)),"",(VLOOKUP(A37,'IND.012-1'!$A$3:$Q$301,15,FALSE)))</f>
        <v/>
      </c>
      <c r="P37" s="55" t="str">
        <f>IF(ISNA(VLOOKUP(A37,'IND.012-1'!$A$3:$Q$301,16,FALSE)),"",(VLOOKUP(A37,'IND.012-1'!$A$3:$Q$301,16,FALSE)))</f>
        <v/>
      </c>
      <c r="Q37" s="341" t="str">
        <f>IF(ISNA(VLOOKUP($A37,'IND.012-1'!$A$3:$Q$301,17,FALSE)),"",(VLOOKUP($A37,'IND.012-1'!$A$3:$Q$301,17,FALSE)))</f>
        <v/>
      </c>
      <c r="R37" s="451">
        <f t="shared" si="0"/>
        <v>0</v>
      </c>
      <c r="S37" s="434">
        <f t="shared" si="3"/>
        <v>35</v>
      </c>
      <c r="T37" s="434">
        <f>IF(R37="","",IFERROR(SUM(H37:I37:K37:L37)+LARGE(H37:I37:K37:L37,1)/100+LARGE(H37:I37:K37:L37,2)/1000+LARGE(H37:I37:K37:L37,3)/10000+LARGE(H37:I37:K37:L37,4)/100000-0.01/S37,0))</f>
        <v>0</v>
      </c>
      <c r="U37" s="374"/>
      <c r="V37" s="354" t="str">
        <f t="shared" si="2"/>
        <v/>
      </c>
      <c r="W37" s="354" t="str">
        <f t="shared" si="1"/>
        <v/>
      </c>
      <c r="X37" s="374"/>
      <c r="Y37" s="374"/>
      <c r="Z37" s="374"/>
      <c r="AA37" s="374"/>
      <c r="AB37" s="374"/>
      <c r="AC37" s="374"/>
      <c r="AD37" s="374"/>
    </row>
    <row r="38" spans="1:30" ht="28.05" customHeight="1" thickBot="1" x14ac:dyDescent="0.35">
      <c r="A38" s="52">
        <v>36</v>
      </c>
      <c r="B38" s="286" t="str">
        <f>IF(ISNA(VLOOKUP($A38,'IND.012-1'!$A$3:$Q$301,2,FALSE)),"",(VLOOKUP($A38,'IND.012-1'!$A$3:$Q$301,2,FALSE)))</f>
        <v/>
      </c>
      <c r="C38" s="288" t="str">
        <f>IF(ISNA(VLOOKUP(A38,'IND.012-1'!$A$3:$Q$301,3,FALSE)),"",(VLOOKUP(A38,'IND.012-1'!$A$3:$Q$301,3,FALSE)))</f>
        <v/>
      </c>
      <c r="D38" s="53" t="str">
        <f>IF(ISNA(VLOOKUP(A38,'IND.012-1'!$A$3:$F$301,4,FALSE)),"",(VLOOKUP(A38,'IND.012-1'!$A$3:$F$301,4,FALSE)))</f>
        <v/>
      </c>
      <c r="E38" s="54" t="str">
        <f>IF(ISNA(VLOOKUP(A38,'IND.012-1'!$A$3:$Q$301,5,FALSE)),"",(VLOOKUP(A38,'IND.012-1'!$A$3:$Q$301,5,FALSE)))</f>
        <v/>
      </c>
      <c r="F38" s="55" t="str">
        <f>IF(ISNA(VLOOKUP($A38,'IND.012-1'!$A$3:$Q$301,6,FALSE)),"",(VLOOKUP($A38,'IND.012-1'!$A$3:$Q$301,6,FALSE)))</f>
        <v/>
      </c>
      <c r="G38" s="285" t="str">
        <f>IF(ISNA(VLOOKUP($A38,'IND.012-1'!$A$3:$Q$301,7,FALSE)),"",(VLOOKUP($A38,'IND.012-1'!$A$3:$Q$301,7,FALSE)))</f>
        <v/>
      </c>
      <c r="H38" s="55" t="str">
        <f>IF(ISNA(VLOOKUP(A38,'IND.012-1'!$A$3:$Q$301,8,FALSE)),"",(VLOOKUP(A38,'IND.012-1'!$A$3:$Q$301,8,FALSE)))</f>
        <v/>
      </c>
      <c r="I38" s="297" t="str">
        <f>IF(ISNA(VLOOKUP(A38,'IND.012-1'!$A$3:$Q$301,9,FALSE)),"",(VLOOKUP(A38,'IND.012-1'!$A$3:$Q$301,9,FALSE)))</f>
        <v/>
      </c>
      <c r="J38" s="55" t="str">
        <f>IF(ISNA(VLOOKUP(A38,'IND.012-1'!$A$3:$Q$301,10,FALSE)),"",(VLOOKUP(A38,'IND.012-1'!$A$3:$Q$301,10,FALSE)))</f>
        <v/>
      </c>
      <c r="K38" s="297" t="str">
        <f>IF(ISNA(VLOOKUP(A38,'IND.012-1'!$A$3:$Q$301,11,FALSE)),"",(VLOOKUP(A38,'IND.012-1'!$A$3:$Q$301,11,FALSE)))</f>
        <v/>
      </c>
      <c r="L38" s="55" t="str">
        <f>IF(ISNA(VLOOKUP(A38,'IND.012-1'!$A$3:$Q$301,12,FALSE)),"",(VLOOKUP(A38,'IND.012-1'!$A$3:$Q$301,12,FALSE)))</f>
        <v/>
      </c>
      <c r="M38" s="297" t="str">
        <f>IF(ISNA(VLOOKUP(A38,'IND.012-1'!$A$3:$Q$301,13,FALSE)),"",(VLOOKUP(A38,'IND.012-1'!$A$3:$Q$301,13,FALSE)))</f>
        <v/>
      </c>
      <c r="N38" s="55" t="str">
        <f>IF(ISNA(VLOOKUP(A38,'IND.012-1'!$A$3:$Q$301,14,FALSE)),"",(VLOOKUP(A38,'IND.012-1'!$A$3:$Q$301,14,FALSE)))</f>
        <v/>
      </c>
      <c r="O38" s="297" t="str">
        <f>IF(ISNA(VLOOKUP(A38,'IND.012-1'!$A$3:$Q$301,15,FALSE)),"",(VLOOKUP(A38,'IND.012-1'!$A$3:$Q$301,15,FALSE)))</f>
        <v/>
      </c>
      <c r="P38" s="55" t="str">
        <f>IF(ISNA(VLOOKUP(A38,'IND.012-1'!$A$3:$Q$301,16,FALSE)),"",(VLOOKUP(A38,'IND.012-1'!$A$3:$Q$301,16,FALSE)))</f>
        <v/>
      </c>
      <c r="Q38" s="341" t="str">
        <f>IF(ISNA(VLOOKUP($A38,'IND.012-1'!$A$3:$Q$301,17,FALSE)),"",(VLOOKUP($A38,'IND.012-1'!$A$3:$Q$301,17,FALSE)))</f>
        <v/>
      </c>
      <c r="R38" s="451">
        <f t="shared" si="0"/>
        <v>0</v>
      </c>
      <c r="S38" s="434">
        <f t="shared" si="3"/>
        <v>36</v>
      </c>
      <c r="T38" s="434">
        <f>IF(R38="","",IFERROR(SUM(H38:I38:K38:L38)+LARGE(H38:I38:K38:L38,1)/100+LARGE(H38:I38:K38:L38,2)/1000+LARGE(H38:I38:K38:L38,3)/10000+LARGE(H38:I38:K38:L38,4)/100000-0.01/S38,0))</f>
        <v>0</v>
      </c>
      <c r="U38" s="374"/>
      <c r="V38" s="354" t="str">
        <f t="shared" si="2"/>
        <v/>
      </c>
      <c r="W38" s="354" t="str">
        <f t="shared" si="1"/>
        <v/>
      </c>
      <c r="X38" s="374"/>
      <c r="Y38" s="374"/>
      <c r="Z38" s="374"/>
      <c r="AA38" s="374"/>
      <c r="AB38" s="374"/>
      <c r="AC38" s="374"/>
      <c r="AD38" s="374"/>
    </row>
    <row r="39" spans="1:30" ht="28.05" customHeight="1" thickBot="1" x14ac:dyDescent="0.35">
      <c r="A39" s="52">
        <v>37</v>
      </c>
      <c r="B39" s="286" t="str">
        <f>IF(ISNA(VLOOKUP($A39,'IND.012-1'!$A$3:$Q$301,2,FALSE)),"",(VLOOKUP($A39,'IND.012-1'!$A$3:$Q$301,2,FALSE)))</f>
        <v/>
      </c>
      <c r="C39" s="288" t="str">
        <f>IF(ISNA(VLOOKUP(A39,'IND.012-1'!$A$3:$Q$301,3,FALSE)),"",(VLOOKUP(A39,'IND.012-1'!$A$3:$Q$301,3,FALSE)))</f>
        <v/>
      </c>
      <c r="D39" s="53" t="str">
        <f>IF(ISNA(VLOOKUP(A39,'IND.012-1'!$A$3:$F$301,4,FALSE)),"",(VLOOKUP(A39,'IND.012-1'!$A$3:$F$301,4,FALSE)))</f>
        <v/>
      </c>
      <c r="E39" s="54" t="str">
        <f>IF(ISNA(VLOOKUP(A39,'IND.012-1'!$A$3:$Q$301,5,FALSE)),"",(VLOOKUP(A39,'IND.012-1'!$A$3:$Q$301,5,FALSE)))</f>
        <v/>
      </c>
      <c r="F39" s="55" t="str">
        <f>IF(ISNA(VLOOKUP($A39,'IND.012-1'!$A$3:$Q$301,6,FALSE)),"",(VLOOKUP($A39,'IND.012-1'!$A$3:$Q$301,6,FALSE)))</f>
        <v/>
      </c>
      <c r="G39" s="285" t="str">
        <f>IF(ISNA(VLOOKUP($A39,'IND.012-1'!$A$3:$Q$301,7,FALSE)),"",(VLOOKUP($A39,'IND.012-1'!$A$3:$Q$301,7,FALSE)))</f>
        <v/>
      </c>
      <c r="H39" s="55" t="str">
        <f>IF(ISNA(VLOOKUP(A39,'IND.012-1'!$A$3:$Q$301,8,FALSE)),"",(VLOOKUP(A39,'IND.012-1'!$A$3:$Q$301,8,FALSE)))</f>
        <v/>
      </c>
      <c r="I39" s="297" t="str">
        <f>IF(ISNA(VLOOKUP(A39,'IND.012-1'!$A$3:$Q$301,9,FALSE)),"",(VLOOKUP(A39,'IND.012-1'!$A$3:$Q$301,9,FALSE)))</f>
        <v/>
      </c>
      <c r="J39" s="55" t="str">
        <f>IF(ISNA(VLOOKUP(A39,'IND.012-1'!$A$3:$Q$301,10,FALSE)),"",(VLOOKUP(A39,'IND.012-1'!$A$3:$Q$301,10,FALSE)))</f>
        <v/>
      </c>
      <c r="K39" s="297" t="str">
        <f>IF(ISNA(VLOOKUP(A39,'IND.012-1'!$A$3:$Q$301,11,FALSE)),"",(VLOOKUP(A39,'IND.012-1'!$A$3:$Q$301,11,FALSE)))</f>
        <v/>
      </c>
      <c r="L39" s="55" t="str">
        <f>IF(ISNA(VLOOKUP(A39,'IND.012-1'!$A$3:$Q$301,12,FALSE)),"",(VLOOKUP(A39,'IND.012-1'!$A$3:$Q$301,12,FALSE)))</f>
        <v/>
      </c>
      <c r="M39" s="297" t="str">
        <f>IF(ISNA(VLOOKUP(A39,'IND.012-1'!$A$3:$Q$301,13,FALSE)),"",(VLOOKUP(A39,'IND.012-1'!$A$3:$Q$301,13,FALSE)))</f>
        <v/>
      </c>
      <c r="N39" s="55" t="str">
        <f>IF(ISNA(VLOOKUP(A39,'IND.012-1'!$A$3:$Q$301,14,FALSE)),"",(VLOOKUP(A39,'IND.012-1'!$A$3:$Q$301,14,FALSE)))</f>
        <v/>
      </c>
      <c r="O39" s="297" t="str">
        <f>IF(ISNA(VLOOKUP(A39,'IND.012-1'!$A$3:$Q$301,15,FALSE)),"",(VLOOKUP(A39,'IND.012-1'!$A$3:$Q$301,15,FALSE)))</f>
        <v/>
      </c>
      <c r="P39" s="55" t="str">
        <f>IF(ISNA(VLOOKUP(A39,'IND.012-1'!$A$3:$Q$301,16,FALSE)),"",(VLOOKUP(A39,'IND.012-1'!$A$3:$Q$301,16,FALSE)))</f>
        <v/>
      </c>
      <c r="Q39" s="341" t="str">
        <f>IF(ISNA(VLOOKUP($A39,'IND.012-1'!$A$3:$Q$301,17,FALSE)),"",(VLOOKUP($A39,'IND.012-1'!$A$3:$Q$301,17,FALSE)))</f>
        <v/>
      </c>
      <c r="R39" s="451">
        <f t="shared" si="0"/>
        <v>0</v>
      </c>
      <c r="S39" s="434">
        <f t="shared" si="3"/>
        <v>37</v>
      </c>
      <c r="T39" s="434">
        <f>IF(R39="","",IFERROR(SUM(H39:I39:K39:L39)+LARGE(H39:I39:K39:L39,1)/100+LARGE(H39:I39:K39:L39,2)/1000+LARGE(H39:I39:K39:L39,3)/10000+LARGE(H39:I39:K39:L39,4)/100000-0.01/S39,0))</f>
        <v>0</v>
      </c>
      <c r="U39" s="374"/>
      <c r="V39" s="354" t="str">
        <f t="shared" si="2"/>
        <v/>
      </c>
      <c r="W39" s="354" t="str">
        <f t="shared" si="1"/>
        <v/>
      </c>
      <c r="X39" s="374"/>
      <c r="Y39" s="374"/>
      <c r="Z39" s="374"/>
      <c r="AA39" s="374"/>
      <c r="AB39" s="374"/>
      <c r="AC39" s="374"/>
      <c r="AD39" s="374"/>
    </row>
    <row r="40" spans="1:30" ht="28.05" customHeight="1" thickBot="1" x14ac:dyDescent="0.35">
      <c r="A40" s="52">
        <v>38</v>
      </c>
      <c r="B40" s="286" t="str">
        <f>IF(ISNA(VLOOKUP($A40,'IND.012-1'!$A$3:$Q$301,2,FALSE)),"",(VLOOKUP($A40,'IND.012-1'!$A$3:$Q$301,2,FALSE)))</f>
        <v/>
      </c>
      <c r="C40" s="288" t="str">
        <f>IF(ISNA(VLOOKUP(A40,'IND.012-1'!$A$3:$Q$301,3,FALSE)),"",(VLOOKUP(A40,'IND.012-1'!$A$3:$Q$301,3,FALSE)))</f>
        <v/>
      </c>
      <c r="D40" s="53" t="str">
        <f>IF(ISNA(VLOOKUP(A40,'IND.012-1'!$A$3:$F$301,4,FALSE)),"",(VLOOKUP(A40,'IND.012-1'!$A$3:$F$301,4,FALSE)))</f>
        <v/>
      </c>
      <c r="E40" s="54" t="str">
        <f>IF(ISNA(VLOOKUP(A40,'IND.012-1'!$A$3:$Q$301,5,FALSE)),"",(VLOOKUP(A40,'IND.012-1'!$A$3:$Q$301,5,FALSE)))</f>
        <v/>
      </c>
      <c r="F40" s="55" t="str">
        <f>IF(ISNA(VLOOKUP($A40,'IND.012-1'!$A$3:$Q$301,6,FALSE)),"",(VLOOKUP($A40,'IND.012-1'!$A$3:$Q$301,6,FALSE)))</f>
        <v/>
      </c>
      <c r="G40" s="285" t="str">
        <f>IF(ISNA(VLOOKUP($A40,'IND.012-1'!$A$3:$Q$301,7,FALSE)),"",(VLOOKUP($A40,'IND.012-1'!$A$3:$Q$301,7,FALSE)))</f>
        <v/>
      </c>
      <c r="H40" s="55" t="str">
        <f>IF(ISNA(VLOOKUP(A40,'IND.012-1'!$A$3:$Q$301,8,FALSE)),"",(VLOOKUP(A40,'IND.012-1'!$A$3:$Q$301,8,FALSE)))</f>
        <v/>
      </c>
      <c r="I40" s="297" t="str">
        <f>IF(ISNA(VLOOKUP(A40,'IND.012-1'!$A$3:$Q$301,9,FALSE)),"",(VLOOKUP(A40,'IND.012-1'!$A$3:$Q$301,9,FALSE)))</f>
        <v/>
      </c>
      <c r="J40" s="55" t="str">
        <f>IF(ISNA(VLOOKUP(A40,'IND.012-1'!$A$3:$Q$301,10,FALSE)),"",(VLOOKUP(A40,'IND.012-1'!$A$3:$Q$301,10,FALSE)))</f>
        <v/>
      </c>
      <c r="K40" s="297" t="str">
        <f>IF(ISNA(VLOOKUP(A40,'IND.012-1'!$A$3:$Q$301,11,FALSE)),"",(VLOOKUP(A40,'IND.012-1'!$A$3:$Q$301,11,FALSE)))</f>
        <v/>
      </c>
      <c r="L40" s="55" t="str">
        <f>IF(ISNA(VLOOKUP(A40,'IND.012-1'!$A$3:$Q$301,12,FALSE)),"",(VLOOKUP(A40,'IND.012-1'!$A$3:$Q$301,12,FALSE)))</f>
        <v/>
      </c>
      <c r="M40" s="297" t="str">
        <f>IF(ISNA(VLOOKUP(A40,'IND.012-1'!$A$3:$Q$301,13,FALSE)),"",(VLOOKUP(A40,'IND.012-1'!$A$3:$Q$301,13,FALSE)))</f>
        <v/>
      </c>
      <c r="N40" s="55" t="str">
        <f>IF(ISNA(VLOOKUP(A40,'IND.012-1'!$A$3:$Q$301,14,FALSE)),"",(VLOOKUP(A40,'IND.012-1'!$A$3:$Q$301,14,FALSE)))</f>
        <v/>
      </c>
      <c r="O40" s="297" t="str">
        <f>IF(ISNA(VLOOKUP(A40,'IND.012-1'!$A$3:$Q$301,15,FALSE)),"",(VLOOKUP(A40,'IND.012-1'!$A$3:$Q$301,15,FALSE)))</f>
        <v/>
      </c>
      <c r="P40" s="55" t="str">
        <f>IF(ISNA(VLOOKUP(A40,'IND.012-1'!$A$3:$Q$301,16,FALSE)),"",(VLOOKUP(A40,'IND.012-1'!$A$3:$Q$301,16,FALSE)))</f>
        <v/>
      </c>
      <c r="Q40" s="341" t="str">
        <f>IF(ISNA(VLOOKUP($A40,'IND.012-1'!$A$3:$Q$301,17,FALSE)),"",(VLOOKUP($A40,'IND.012-1'!$A$3:$Q$301,17,FALSE)))</f>
        <v/>
      </c>
      <c r="R40" s="451">
        <f t="shared" si="0"/>
        <v>0</v>
      </c>
      <c r="S40" s="434">
        <f t="shared" si="3"/>
        <v>38</v>
      </c>
      <c r="T40" s="434">
        <f>IF(R40="","",IFERROR(SUM(H40:I40:K40:L40)+LARGE(H40:I40:K40:L40,1)/100+LARGE(H40:I40:K40:L40,2)/1000+LARGE(H40:I40:K40:L40,3)/10000+LARGE(H40:I40:K40:L40,4)/100000-0.01/S40,0))</f>
        <v>0</v>
      </c>
      <c r="U40" s="374"/>
      <c r="V40" s="354" t="str">
        <f t="shared" si="2"/>
        <v/>
      </c>
      <c r="W40" s="354" t="str">
        <f t="shared" si="1"/>
        <v/>
      </c>
      <c r="X40" s="374"/>
      <c r="Y40" s="374"/>
      <c r="Z40" s="374"/>
      <c r="AA40" s="374"/>
      <c r="AB40" s="374"/>
      <c r="AC40" s="374"/>
      <c r="AD40" s="374"/>
    </row>
    <row r="41" spans="1:30" ht="28.05" customHeight="1" thickBot="1" x14ac:dyDescent="0.35">
      <c r="A41" s="52">
        <v>39</v>
      </c>
      <c r="B41" s="286" t="str">
        <f>IF(ISNA(VLOOKUP($A41,'IND.012-1'!$A$3:$Q$301,2,FALSE)),"",(VLOOKUP($A41,'IND.012-1'!$A$3:$Q$301,2,FALSE)))</f>
        <v/>
      </c>
      <c r="C41" s="288" t="str">
        <f>IF(ISNA(VLOOKUP(A41,'IND.012-1'!$A$3:$Q$301,3,FALSE)),"",(VLOOKUP(A41,'IND.012-1'!$A$3:$Q$301,3,FALSE)))</f>
        <v/>
      </c>
      <c r="D41" s="53" t="str">
        <f>IF(ISNA(VLOOKUP(A41,'IND.012-1'!$A$3:$F$301,4,FALSE)),"",(VLOOKUP(A41,'IND.012-1'!$A$3:$F$301,4,FALSE)))</f>
        <v/>
      </c>
      <c r="E41" s="54" t="str">
        <f>IF(ISNA(VLOOKUP(A41,'IND.012-1'!$A$3:$Q$301,5,FALSE)),"",(VLOOKUP(A41,'IND.012-1'!$A$3:$Q$301,5,FALSE)))</f>
        <v/>
      </c>
      <c r="F41" s="55" t="str">
        <f>IF(ISNA(VLOOKUP($A41,'IND.012-1'!$A$3:$Q$301,6,FALSE)),"",(VLOOKUP($A41,'IND.012-1'!$A$3:$Q$301,6,FALSE)))</f>
        <v/>
      </c>
      <c r="G41" s="285" t="str">
        <f>IF(ISNA(VLOOKUP($A41,'IND.012-1'!$A$3:$Q$301,7,FALSE)),"",(VLOOKUP($A41,'IND.012-1'!$A$3:$Q$301,7,FALSE)))</f>
        <v/>
      </c>
      <c r="H41" s="55" t="str">
        <f>IF(ISNA(VLOOKUP(A41,'IND.012-1'!$A$3:$Q$301,8,FALSE)),"",(VLOOKUP(A41,'IND.012-1'!$A$3:$Q$301,8,FALSE)))</f>
        <v/>
      </c>
      <c r="I41" s="297" t="str">
        <f>IF(ISNA(VLOOKUP(A41,'IND.012-1'!$A$3:$Q$301,9,FALSE)),"",(VLOOKUP(A41,'IND.012-1'!$A$3:$Q$301,9,FALSE)))</f>
        <v/>
      </c>
      <c r="J41" s="55" t="str">
        <f>IF(ISNA(VLOOKUP(A41,'IND.012-1'!$A$3:$Q$301,10,FALSE)),"",(VLOOKUP(A41,'IND.012-1'!$A$3:$Q$301,10,FALSE)))</f>
        <v/>
      </c>
      <c r="K41" s="297" t="str">
        <f>IF(ISNA(VLOOKUP(A41,'IND.012-1'!$A$3:$Q$301,11,FALSE)),"",(VLOOKUP(A41,'IND.012-1'!$A$3:$Q$301,11,FALSE)))</f>
        <v/>
      </c>
      <c r="L41" s="55" t="str">
        <f>IF(ISNA(VLOOKUP(A41,'IND.012-1'!$A$3:$Q$301,12,FALSE)),"",(VLOOKUP(A41,'IND.012-1'!$A$3:$Q$301,12,FALSE)))</f>
        <v/>
      </c>
      <c r="M41" s="297" t="str">
        <f>IF(ISNA(VLOOKUP(A41,'IND.012-1'!$A$3:$Q$301,13,FALSE)),"",(VLOOKUP(A41,'IND.012-1'!$A$3:$Q$301,13,FALSE)))</f>
        <v/>
      </c>
      <c r="N41" s="55" t="str">
        <f>IF(ISNA(VLOOKUP(A41,'IND.012-1'!$A$3:$Q$301,14,FALSE)),"",(VLOOKUP(A41,'IND.012-1'!$A$3:$Q$301,14,FALSE)))</f>
        <v/>
      </c>
      <c r="O41" s="297" t="str">
        <f>IF(ISNA(VLOOKUP(A41,'IND.012-1'!$A$3:$Q$301,15,FALSE)),"",(VLOOKUP(A41,'IND.012-1'!$A$3:$Q$301,15,FALSE)))</f>
        <v/>
      </c>
      <c r="P41" s="55" t="str">
        <f>IF(ISNA(VLOOKUP(A41,'IND.012-1'!$A$3:$Q$301,16,FALSE)),"",(VLOOKUP(A41,'IND.012-1'!$A$3:$Q$301,16,FALSE)))</f>
        <v/>
      </c>
      <c r="Q41" s="341" t="str">
        <f>IF(ISNA(VLOOKUP($A41,'IND.012-1'!$A$3:$Q$301,17,FALSE)),"",(VLOOKUP($A41,'IND.012-1'!$A$3:$Q$301,17,FALSE)))</f>
        <v/>
      </c>
      <c r="R41" s="451">
        <f t="shared" si="0"/>
        <v>0</v>
      </c>
      <c r="S41" s="434">
        <f t="shared" si="3"/>
        <v>39</v>
      </c>
      <c r="T41" s="434">
        <f>IF(R41="","",IFERROR(SUM(H41:I41:K41:L41)+LARGE(H41:I41:K41:L41,1)/100+LARGE(H41:I41:K41:L41,2)/1000+LARGE(H41:I41:K41:L41,3)/10000+LARGE(H41:I41:K41:L41,4)/100000-0.01/S41,0))</f>
        <v>0</v>
      </c>
      <c r="U41" s="374"/>
      <c r="V41" s="354" t="str">
        <f t="shared" si="2"/>
        <v/>
      </c>
      <c r="W41" s="354" t="str">
        <f t="shared" si="1"/>
        <v/>
      </c>
      <c r="X41" s="374"/>
      <c r="Y41" s="374"/>
      <c r="Z41" s="374"/>
      <c r="AA41" s="374"/>
      <c r="AB41" s="374"/>
      <c r="AC41" s="374"/>
      <c r="AD41" s="374"/>
    </row>
    <row r="42" spans="1:30" ht="28.05" customHeight="1" thickBot="1" x14ac:dyDescent="0.35">
      <c r="A42" s="52">
        <v>40</v>
      </c>
      <c r="B42" s="286" t="str">
        <f>IF(ISNA(VLOOKUP($A42,'IND.012-1'!$A$3:$Q$301,2,FALSE)),"",(VLOOKUP($A42,'IND.012-1'!$A$3:$Q$301,2,FALSE)))</f>
        <v/>
      </c>
      <c r="C42" s="288" t="str">
        <f>IF(ISNA(VLOOKUP(A42,'IND.012-1'!$A$3:$Q$301,3,FALSE)),"",(VLOOKUP(A42,'IND.012-1'!$A$3:$Q$301,3,FALSE)))</f>
        <v/>
      </c>
      <c r="D42" s="53" t="str">
        <f>IF(ISNA(VLOOKUP(A42,'IND.012-1'!$A$3:$F$301,4,FALSE)),"",(VLOOKUP(A42,'IND.012-1'!$A$3:$F$301,4,FALSE)))</f>
        <v/>
      </c>
      <c r="E42" s="54" t="str">
        <f>IF(ISNA(VLOOKUP(A42,'IND.012-1'!$A$3:$Q$301,5,FALSE)),"",(VLOOKUP(A42,'IND.012-1'!$A$3:$Q$301,5,FALSE)))</f>
        <v/>
      </c>
      <c r="F42" s="55" t="str">
        <f>IF(ISNA(VLOOKUP($A42,'IND.012-1'!$A$3:$Q$301,6,FALSE)),"",(VLOOKUP($A42,'IND.012-1'!$A$3:$Q$301,6,FALSE)))</f>
        <v/>
      </c>
      <c r="G42" s="285" t="str">
        <f>IF(ISNA(VLOOKUP($A42,'IND.012-1'!$A$3:$Q$301,7,FALSE)),"",(VLOOKUP($A42,'IND.012-1'!$A$3:$Q$301,7,FALSE)))</f>
        <v/>
      </c>
      <c r="H42" s="55" t="str">
        <f>IF(ISNA(VLOOKUP(A42,'IND.012-1'!$A$3:$Q$301,8,FALSE)),"",(VLOOKUP(A42,'IND.012-1'!$A$3:$Q$301,8,FALSE)))</f>
        <v/>
      </c>
      <c r="I42" s="297" t="str">
        <f>IF(ISNA(VLOOKUP(A42,'IND.012-1'!$A$3:$Q$301,9,FALSE)),"",(VLOOKUP(A42,'IND.012-1'!$A$3:$Q$301,9,FALSE)))</f>
        <v/>
      </c>
      <c r="J42" s="55" t="str">
        <f>IF(ISNA(VLOOKUP(A42,'IND.012-1'!$A$3:$Q$301,10,FALSE)),"",(VLOOKUP(A42,'IND.012-1'!$A$3:$Q$301,10,FALSE)))</f>
        <v/>
      </c>
      <c r="K42" s="297" t="str">
        <f>IF(ISNA(VLOOKUP(A42,'IND.012-1'!$A$3:$Q$301,11,FALSE)),"",(VLOOKUP(A42,'IND.012-1'!$A$3:$Q$301,11,FALSE)))</f>
        <v/>
      </c>
      <c r="L42" s="55" t="str">
        <f>IF(ISNA(VLOOKUP(A42,'IND.012-1'!$A$3:$Q$301,12,FALSE)),"",(VLOOKUP(A42,'IND.012-1'!$A$3:$Q$301,12,FALSE)))</f>
        <v/>
      </c>
      <c r="M42" s="297" t="str">
        <f>IF(ISNA(VLOOKUP(A42,'IND.012-1'!$A$3:$Q$301,13,FALSE)),"",(VLOOKUP(A42,'IND.012-1'!$A$3:$Q$301,13,FALSE)))</f>
        <v/>
      </c>
      <c r="N42" s="55" t="str">
        <f>IF(ISNA(VLOOKUP(A42,'IND.012-1'!$A$3:$Q$301,14,FALSE)),"",(VLOOKUP(A42,'IND.012-1'!$A$3:$Q$301,14,FALSE)))</f>
        <v/>
      </c>
      <c r="O42" s="297" t="str">
        <f>IF(ISNA(VLOOKUP(A42,'IND.012-1'!$A$3:$Q$301,15,FALSE)),"",(VLOOKUP(A42,'IND.012-1'!$A$3:$Q$301,15,FALSE)))</f>
        <v/>
      </c>
      <c r="P42" s="55" t="str">
        <f>IF(ISNA(VLOOKUP(A42,'IND.012-1'!$A$3:$Q$301,16,FALSE)),"",(VLOOKUP(A42,'IND.012-1'!$A$3:$Q$301,16,FALSE)))</f>
        <v/>
      </c>
      <c r="Q42" s="341" t="str">
        <f>IF(ISNA(VLOOKUP($A42,'IND.012-1'!$A$3:$Q$301,17,FALSE)),"",(VLOOKUP($A42,'IND.012-1'!$A$3:$Q$301,17,FALSE)))</f>
        <v/>
      </c>
      <c r="R42" s="451">
        <f t="shared" si="0"/>
        <v>0</v>
      </c>
      <c r="S42" s="434">
        <f t="shared" si="3"/>
        <v>40</v>
      </c>
      <c r="T42" s="434">
        <f>IF(R42="","",IFERROR(SUM(H42:I42:K42:L42)+LARGE(H42:I42:K42:L42,1)/100+LARGE(H42:I42:K42:L42,2)/1000+LARGE(H42:I42:K42:L42,3)/10000+LARGE(H42:I42:K42:L42,4)/100000-0.01/S42,0))</f>
        <v>0</v>
      </c>
      <c r="U42" s="374"/>
      <c r="V42" s="354" t="str">
        <f t="shared" si="2"/>
        <v/>
      </c>
      <c r="W42" s="354" t="str">
        <f t="shared" si="1"/>
        <v/>
      </c>
      <c r="X42" s="374"/>
      <c r="Y42" s="374"/>
      <c r="Z42" s="374"/>
      <c r="AA42" s="374"/>
      <c r="AB42" s="374"/>
      <c r="AC42" s="374"/>
      <c r="AD42" s="374"/>
    </row>
    <row r="43" spans="1:30" ht="28.05" customHeight="1" thickBot="1" x14ac:dyDescent="0.35">
      <c r="A43" s="52">
        <v>41</v>
      </c>
      <c r="B43" s="286" t="str">
        <f>IF(ISNA(VLOOKUP($A43,'IND.012-1'!$A$3:$Q$301,2,FALSE)),"",(VLOOKUP($A43,'IND.012-1'!$A$3:$Q$301,2,FALSE)))</f>
        <v/>
      </c>
      <c r="C43" s="288" t="str">
        <f>IF(ISNA(VLOOKUP(A43,'IND.012-1'!$A$3:$Q$301,3,FALSE)),"",(VLOOKUP(A43,'IND.012-1'!$A$3:$Q$301,3,FALSE)))</f>
        <v/>
      </c>
      <c r="D43" s="53" t="str">
        <f>IF(ISNA(VLOOKUP(A43,'IND.012-1'!$A$3:$F$301,4,FALSE)),"",(VLOOKUP(A43,'IND.012-1'!$A$3:$F$301,4,FALSE)))</f>
        <v/>
      </c>
      <c r="E43" s="54" t="str">
        <f>IF(ISNA(VLOOKUP(A43,'IND.012-1'!$A$3:$Q$301,5,FALSE)),"",(VLOOKUP(A43,'IND.012-1'!$A$3:$Q$301,5,FALSE)))</f>
        <v/>
      </c>
      <c r="F43" s="55" t="str">
        <f>IF(ISNA(VLOOKUP($A43,'IND.012-1'!$A$3:$Q$301,6,FALSE)),"",(VLOOKUP($A43,'IND.012-1'!$A$3:$Q$301,6,FALSE)))</f>
        <v/>
      </c>
      <c r="G43" s="285" t="str">
        <f>IF(ISNA(VLOOKUP($A43,'IND.012-1'!$A$3:$Q$301,7,FALSE)),"",(VLOOKUP($A43,'IND.012-1'!$A$3:$Q$301,7,FALSE)))</f>
        <v/>
      </c>
      <c r="H43" s="55" t="str">
        <f>IF(ISNA(VLOOKUP(A43,'IND.012-1'!$A$3:$Q$301,8,FALSE)),"",(VLOOKUP(A43,'IND.012-1'!$A$3:$Q$301,8,FALSE)))</f>
        <v/>
      </c>
      <c r="I43" s="297" t="str">
        <f>IF(ISNA(VLOOKUP(A43,'IND.012-1'!$A$3:$Q$301,9,FALSE)),"",(VLOOKUP(A43,'IND.012-1'!$A$3:$Q$301,9,FALSE)))</f>
        <v/>
      </c>
      <c r="J43" s="55" t="str">
        <f>IF(ISNA(VLOOKUP(A43,'IND.012-1'!$A$3:$Q$301,10,FALSE)),"",(VLOOKUP(A43,'IND.012-1'!$A$3:$Q$301,10,FALSE)))</f>
        <v/>
      </c>
      <c r="K43" s="297" t="str">
        <f>IF(ISNA(VLOOKUP(A43,'IND.012-1'!$A$3:$Q$301,11,FALSE)),"",(VLOOKUP(A43,'IND.012-1'!$A$3:$Q$301,11,FALSE)))</f>
        <v/>
      </c>
      <c r="L43" s="55" t="str">
        <f>IF(ISNA(VLOOKUP(A43,'IND.012-1'!$A$3:$Q$301,12,FALSE)),"",(VLOOKUP(A43,'IND.012-1'!$A$3:$Q$301,12,FALSE)))</f>
        <v/>
      </c>
      <c r="M43" s="297" t="str">
        <f>IF(ISNA(VLOOKUP(A43,'IND.012-1'!$A$3:$Q$301,13,FALSE)),"",(VLOOKUP(A43,'IND.012-1'!$A$3:$Q$301,13,FALSE)))</f>
        <v/>
      </c>
      <c r="N43" s="55" t="str">
        <f>IF(ISNA(VLOOKUP(A43,'IND.012-1'!$A$3:$Q$301,14,FALSE)),"",(VLOOKUP(A43,'IND.012-1'!$A$3:$Q$301,14,FALSE)))</f>
        <v/>
      </c>
      <c r="O43" s="297" t="str">
        <f>IF(ISNA(VLOOKUP(A43,'IND.012-1'!$A$3:$Q$301,15,FALSE)),"",(VLOOKUP(A43,'IND.012-1'!$A$3:$Q$301,15,FALSE)))</f>
        <v/>
      </c>
      <c r="P43" s="55" t="str">
        <f>IF(ISNA(VLOOKUP(A43,'IND.012-1'!$A$3:$Q$301,16,FALSE)),"",(VLOOKUP(A43,'IND.012-1'!$A$3:$Q$301,16,FALSE)))</f>
        <v/>
      </c>
      <c r="Q43" s="341" t="str">
        <f>IF(ISNA(VLOOKUP($A43,'IND.012-1'!$A$3:$Q$301,17,FALSE)),"",(VLOOKUP($A43,'IND.012-1'!$A$3:$Q$301,17,FALSE)))</f>
        <v/>
      </c>
      <c r="R43" s="451">
        <f t="shared" si="0"/>
        <v>0</v>
      </c>
      <c r="S43" s="434">
        <f t="shared" si="3"/>
        <v>41</v>
      </c>
      <c r="T43" s="434">
        <f>IF(R43="","",IFERROR(SUM(H43:I43:K43:L43)+LARGE(H43:I43:K43:L43,1)/100+LARGE(H43:I43:K43:L43,2)/1000+LARGE(H43:I43:K43:L43,3)/10000+LARGE(H43:I43:K43:L43,4)/100000-0.01/S43,0))</f>
        <v>0</v>
      </c>
      <c r="U43" s="374"/>
      <c r="V43" s="354" t="str">
        <f t="shared" si="2"/>
        <v/>
      </c>
      <c r="W43" s="354" t="str">
        <f t="shared" si="1"/>
        <v/>
      </c>
      <c r="X43" s="374"/>
      <c r="Y43" s="374"/>
      <c r="Z43" s="374"/>
      <c r="AA43" s="374"/>
      <c r="AB43" s="374"/>
      <c r="AC43" s="374"/>
      <c r="AD43" s="374"/>
    </row>
    <row r="44" spans="1:30" ht="28.05" customHeight="1" thickBot="1" x14ac:dyDescent="0.35">
      <c r="A44" s="52">
        <v>42</v>
      </c>
      <c r="B44" s="286" t="str">
        <f>IF(ISNA(VLOOKUP($A44,'IND.012-1'!$A$3:$Q$301,2,FALSE)),"",(VLOOKUP($A44,'IND.012-1'!$A$3:$Q$301,2,FALSE)))</f>
        <v/>
      </c>
      <c r="C44" s="288" t="str">
        <f>IF(ISNA(VLOOKUP(A44,'IND.012-1'!$A$3:$Q$301,3,FALSE)),"",(VLOOKUP(A44,'IND.012-1'!$A$3:$Q$301,3,FALSE)))</f>
        <v/>
      </c>
      <c r="D44" s="53" t="str">
        <f>IF(ISNA(VLOOKUP(A44,'IND.012-1'!$A$3:$F$301,4,FALSE)),"",(VLOOKUP(A44,'IND.012-1'!$A$3:$F$301,4,FALSE)))</f>
        <v/>
      </c>
      <c r="E44" s="54" t="str">
        <f>IF(ISNA(VLOOKUP(A44,'IND.012-1'!$A$3:$Q$301,5,FALSE)),"",(VLOOKUP(A44,'IND.012-1'!$A$3:$Q$301,5,FALSE)))</f>
        <v/>
      </c>
      <c r="F44" s="55" t="str">
        <f>IF(ISNA(VLOOKUP($A44,'IND.012-1'!$A$3:$Q$301,6,FALSE)),"",(VLOOKUP($A44,'IND.012-1'!$A$3:$Q$301,6,FALSE)))</f>
        <v/>
      </c>
      <c r="G44" s="285" t="str">
        <f>IF(ISNA(VLOOKUP($A44,'IND.012-1'!$A$3:$Q$301,7,FALSE)),"",(VLOOKUP($A44,'IND.012-1'!$A$3:$Q$301,7,FALSE)))</f>
        <v/>
      </c>
      <c r="H44" s="55" t="str">
        <f>IF(ISNA(VLOOKUP(A44,'IND.012-1'!$A$3:$Q$301,8,FALSE)),"",(VLOOKUP(A44,'IND.012-1'!$A$3:$Q$301,8,FALSE)))</f>
        <v/>
      </c>
      <c r="I44" s="297" t="str">
        <f>IF(ISNA(VLOOKUP(A44,'IND.012-1'!$A$3:$Q$301,9,FALSE)),"",(VLOOKUP(A44,'IND.012-1'!$A$3:$Q$301,9,FALSE)))</f>
        <v/>
      </c>
      <c r="J44" s="55" t="str">
        <f>IF(ISNA(VLOOKUP(A44,'IND.012-1'!$A$3:$Q$301,10,FALSE)),"",(VLOOKUP(A44,'IND.012-1'!$A$3:$Q$301,10,FALSE)))</f>
        <v/>
      </c>
      <c r="K44" s="297" t="str">
        <f>IF(ISNA(VLOOKUP(A44,'IND.012-1'!$A$3:$Q$301,11,FALSE)),"",(VLOOKUP(A44,'IND.012-1'!$A$3:$Q$301,11,FALSE)))</f>
        <v/>
      </c>
      <c r="L44" s="55" t="str">
        <f>IF(ISNA(VLOOKUP(A44,'IND.012-1'!$A$3:$Q$301,12,FALSE)),"",(VLOOKUP(A44,'IND.012-1'!$A$3:$Q$301,12,FALSE)))</f>
        <v/>
      </c>
      <c r="M44" s="297" t="str">
        <f>IF(ISNA(VLOOKUP(A44,'IND.012-1'!$A$3:$Q$301,13,FALSE)),"",(VLOOKUP(A44,'IND.012-1'!$A$3:$Q$301,13,FALSE)))</f>
        <v/>
      </c>
      <c r="N44" s="55" t="str">
        <f>IF(ISNA(VLOOKUP(A44,'IND.012-1'!$A$3:$Q$301,14,FALSE)),"",(VLOOKUP(A44,'IND.012-1'!$A$3:$Q$301,14,FALSE)))</f>
        <v/>
      </c>
      <c r="O44" s="297" t="str">
        <f>IF(ISNA(VLOOKUP(A44,'IND.012-1'!$A$3:$Q$301,15,FALSE)),"",(VLOOKUP(A44,'IND.012-1'!$A$3:$Q$301,15,FALSE)))</f>
        <v/>
      </c>
      <c r="P44" s="55" t="str">
        <f>IF(ISNA(VLOOKUP(A44,'IND.012-1'!$A$3:$Q$301,16,FALSE)),"",(VLOOKUP(A44,'IND.012-1'!$A$3:$Q$301,16,FALSE)))</f>
        <v/>
      </c>
      <c r="Q44" s="341" t="str">
        <f>IF(ISNA(VLOOKUP($A44,'IND.012-1'!$A$3:$Q$301,17,FALSE)),"",(VLOOKUP($A44,'IND.012-1'!$A$3:$Q$301,17,FALSE)))</f>
        <v/>
      </c>
      <c r="R44" s="451">
        <f t="shared" si="0"/>
        <v>0</v>
      </c>
      <c r="S44" s="434">
        <f t="shared" si="3"/>
        <v>42</v>
      </c>
      <c r="T44" s="434">
        <f>IF(R44="","",IFERROR(SUM(H44:I44:K44:L44)+LARGE(H44:I44:K44:L44,1)/100+LARGE(H44:I44:K44:L44,2)/1000+LARGE(H44:I44:K44:L44,3)/10000+LARGE(H44:I44:K44:L44,4)/100000-0.01/S44,0))</f>
        <v>0</v>
      </c>
      <c r="U44" s="374"/>
      <c r="V44" s="354" t="str">
        <f t="shared" si="2"/>
        <v/>
      </c>
      <c r="W44" s="354" t="str">
        <f t="shared" si="1"/>
        <v/>
      </c>
      <c r="X44" s="374"/>
      <c r="Y44" s="374"/>
      <c r="Z44" s="374"/>
      <c r="AA44" s="374"/>
      <c r="AB44" s="374"/>
      <c r="AC44" s="374"/>
      <c r="AD44" s="374"/>
    </row>
    <row r="45" spans="1:30" ht="28.05" customHeight="1" thickBot="1" x14ac:dyDescent="0.35">
      <c r="A45" s="52">
        <v>43</v>
      </c>
      <c r="B45" s="286" t="str">
        <f>IF(ISNA(VLOOKUP($A45,'IND.012-1'!$A$3:$Q$301,2,FALSE)),"",(VLOOKUP($A45,'IND.012-1'!$A$3:$Q$301,2,FALSE)))</f>
        <v/>
      </c>
      <c r="C45" s="288" t="str">
        <f>IF(ISNA(VLOOKUP(A45,'IND.012-1'!$A$3:$Q$301,3,FALSE)),"",(VLOOKUP(A45,'IND.012-1'!$A$3:$Q$301,3,FALSE)))</f>
        <v/>
      </c>
      <c r="D45" s="53" t="str">
        <f>IF(ISNA(VLOOKUP(A45,'IND.012-1'!$A$3:$F$301,4,FALSE)),"",(VLOOKUP(A45,'IND.012-1'!$A$3:$F$301,4,FALSE)))</f>
        <v/>
      </c>
      <c r="E45" s="54" t="str">
        <f>IF(ISNA(VLOOKUP(A45,'IND.012-1'!$A$3:$Q$301,5,FALSE)),"",(VLOOKUP(A45,'IND.012-1'!$A$3:$Q$301,5,FALSE)))</f>
        <v/>
      </c>
      <c r="F45" s="55" t="str">
        <f>IF(ISNA(VLOOKUP($A45,'IND.012-1'!$A$3:$Q$301,6,FALSE)),"",(VLOOKUP($A45,'IND.012-1'!$A$3:$Q$301,6,FALSE)))</f>
        <v/>
      </c>
      <c r="G45" s="285" t="str">
        <f>IF(ISNA(VLOOKUP($A45,'IND.012-1'!$A$3:$Q$301,7,FALSE)),"",(VLOOKUP($A45,'IND.012-1'!$A$3:$Q$301,7,FALSE)))</f>
        <v/>
      </c>
      <c r="H45" s="55" t="str">
        <f>IF(ISNA(VLOOKUP(A45,'IND.012-1'!$A$3:$Q$301,8,FALSE)),"",(VLOOKUP(A45,'IND.012-1'!$A$3:$Q$301,8,FALSE)))</f>
        <v/>
      </c>
      <c r="I45" s="297" t="str">
        <f>IF(ISNA(VLOOKUP(A45,'IND.012-1'!$A$3:$Q$301,9,FALSE)),"",(VLOOKUP(A45,'IND.012-1'!$A$3:$Q$301,9,FALSE)))</f>
        <v/>
      </c>
      <c r="J45" s="55" t="str">
        <f>IF(ISNA(VLOOKUP(A45,'IND.012-1'!$A$3:$Q$301,10,FALSE)),"",(VLOOKUP(A45,'IND.012-1'!$A$3:$Q$301,10,FALSE)))</f>
        <v/>
      </c>
      <c r="K45" s="297" t="str">
        <f>IF(ISNA(VLOOKUP(A45,'IND.012-1'!$A$3:$Q$301,11,FALSE)),"",(VLOOKUP(A45,'IND.012-1'!$A$3:$Q$301,11,FALSE)))</f>
        <v/>
      </c>
      <c r="L45" s="55" t="str">
        <f>IF(ISNA(VLOOKUP(A45,'IND.012-1'!$A$3:$Q$301,12,FALSE)),"",(VLOOKUP(A45,'IND.012-1'!$A$3:$Q$301,12,FALSE)))</f>
        <v/>
      </c>
      <c r="M45" s="297" t="str">
        <f>IF(ISNA(VLOOKUP(A45,'IND.012-1'!$A$3:$Q$301,13,FALSE)),"",(VLOOKUP(A45,'IND.012-1'!$A$3:$Q$301,13,FALSE)))</f>
        <v/>
      </c>
      <c r="N45" s="55" t="str">
        <f>IF(ISNA(VLOOKUP(A45,'IND.012-1'!$A$3:$Q$301,14,FALSE)),"",(VLOOKUP(A45,'IND.012-1'!$A$3:$Q$301,14,FALSE)))</f>
        <v/>
      </c>
      <c r="O45" s="297" t="str">
        <f>IF(ISNA(VLOOKUP(A45,'IND.012-1'!$A$3:$Q$301,15,FALSE)),"",(VLOOKUP(A45,'IND.012-1'!$A$3:$Q$301,15,FALSE)))</f>
        <v/>
      </c>
      <c r="P45" s="55" t="str">
        <f>IF(ISNA(VLOOKUP(A45,'IND.012-1'!$A$3:$Q$301,16,FALSE)),"",(VLOOKUP(A45,'IND.012-1'!$A$3:$Q$301,16,FALSE)))</f>
        <v/>
      </c>
      <c r="Q45" s="341" t="str">
        <f>IF(ISNA(VLOOKUP($A45,'IND.012-1'!$A$3:$Q$301,17,FALSE)),"",(VLOOKUP($A45,'IND.012-1'!$A$3:$Q$301,17,FALSE)))</f>
        <v/>
      </c>
      <c r="R45" s="451">
        <f t="shared" si="0"/>
        <v>0</v>
      </c>
      <c r="S45" s="434">
        <f t="shared" si="3"/>
        <v>43</v>
      </c>
      <c r="T45" s="434">
        <f>IF(R45="","",IFERROR(SUM(H45:I45:K45:L45)+LARGE(H45:I45:K45:L45,1)/100+LARGE(H45:I45:K45:L45,2)/1000+LARGE(H45:I45:K45:L45,3)/10000+LARGE(H45:I45:K45:L45,4)/100000-0.01/S45,0))</f>
        <v>0</v>
      </c>
      <c r="U45" s="374"/>
      <c r="V45" s="354" t="str">
        <f t="shared" si="2"/>
        <v/>
      </c>
      <c r="W45" s="354" t="str">
        <f t="shared" si="1"/>
        <v/>
      </c>
      <c r="X45" s="374"/>
      <c r="Y45" s="374"/>
      <c r="Z45" s="374"/>
      <c r="AA45" s="374"/>
      <c r="AB45" s="374"/>
      <c r="AC45" s="374"/>
      <c r="AD45" s="374"/>
    </row>
    <row r="46" spans="1:30" ht="28.05" customHeight="1" thickBot="1" x14ac:dyDescent="0.35">
      <c r="A46" s="52">
        <v>44</v>
      </c>
      <c r="B46" s="286" t="str">
        <f>IF(ISNA(VLOOKUP($A46,'IND.012-1'!$A$3:$Q$301,2,FALSE)),"",(VLOOKUP($A46,'IND.012-1'!$A$3:$Q$301,2,FALSE)))</f>
        <v/>
      </c>
      <c r="C46" s="288" t="str">
        <f>IF(ISNA(VLOOKUP(A46,'IND.012-1'!$A$3:$Q$301,3,FALSE)),"",(VLOOKUP(A46,'IND.012-1'!$A$3:$Q$301,3,FALSE)))</f>
        <v/>
      </c>
      <c r="D46" s="53" t="str">
        <f>IF(ISNA(VLOOKUP(A46,'IND.012-1'!$A$3:$F$301,4,FALSE)),"",(VLOOKUP(A46,'IND.012-1'!$A$3:$F$301,4,FALSE)))</f>
        <v/>
      </c>
      <c r="E46" s="54" t="str">
        <f>IF(ISNA(VLOOKUP(A46,'IND.012-1'!$A$3:$Q$301,5,FALSE)),"",(VLOOKUP(A46,'IND.012-1'!$A$3:$Q$301,5,FALSE)))</f>
        <v/>
      </c>
      <c r="F46" s="55" t="str">
        <f>IF(ISNA(VLOOKUP($A46,'IND.012-1'!$A$3:$Q$301,6,FALSE)),"",(VLOOKUP($A46,'IND.012-1'!$A$3:$Q$301,6,FALSE)))</f>
        <v/>
      </c>
      <c r="G46" s="285" t="str">
        <f>IF(ISNA(VLOOKUP($A46,'IND.012-1'!$A$3:$Q$301,7,FALSE)),"",(VLOOKUP($A46,'IND.012-1'!$A$3:$Q$301,7,FALSE)))</f>
        <v/>
      </c>
      <c r="H46" s="55" t="str">
        <f>IF(ISNA(VLOOKUP(A46,'IND.012-1'!$A$3:$Q$301,8,FALSE)),"",(VLOOKUP(A46,'IND.012-1'!$A$3:$Q$301,8,FALSE)))</f>
        <v/>
      </c>
      <c r="I46" s="297" t="str">
        <f>IF(ISNA(VLOOKUP(A46,'IND.012-1'!$A$3:$Q$301,9,FALSE)),"",(VLOOKUP(A46,'IND.012-1'!$A$3:$Q$301,9,FALSE)))</f>
        <v/>
      </c>
      <c r="J46" s="55" t="str">
        <f>IF(ISNA(VLOOKUP(A46,'IND.012-1'!$A$3:$Q$301,10,FALSE)),"",(VLOOKUP(A46,'IND.012-1'!$A$3:$Q$301,10,FALSE)))</f>
        <v/>
      </c>
      <c r="K46" s="297" t="str">
        <f>IF(ISNA(VLOOKUP(A46,'IND.012-1'!$A$3:$Q$301,11,FALSE)),"",(VLOOKUP(A46,'IND.012-1'!$A$3:$Q$301,11,FALSE)))</f>
        <v/>
      </c>
      <c r="L46" s="55" t="str">
        <f>IF(ISNA(VLOOKUP(A46,'IND.012-1'!$A$3:$Q$301,12,FALSE)),"",(VLOOKUP(A46,'IND.012-1'!$A$3:$Q$301,12,FALSE)))</f>
        <v/>
      </c>
      <c r="M46" s="297" t="str">
        <f>IF(ISNA(VLOOKUP(A46,'IND.012-1'!$A$3:$Q$301,13,FALSE)),"",(VLOOKUP(A46,'IND.012-1'!$A$3:$Q$301,13,FALSE)))</f>
        <v/>
      </c>
      <c r="N46" s="55" t="str">
        <f>IF(ISNA(VLOOKUP(A46,'IND.012-1'!$A$3:$Q$301,14,FALSE)),"",(VLOOKUP(A46,'IND.012-1'!$A$3:$Q$301,14,FALSE)))</f>
        <v/>
      </c>
      <c r="O46" s="297" t="str">
        <f>IF(ISNA(VLOOKUP(A46,'IND.012-1'!$A$3:$Q$301,15,FALSE)),"",(VLOOKUP(A46,'IND.012-1'!$A$3:$Q$301,15,FALSE)))</f>
        <v/>
      </c>
      <c r="P46" s="55" t="str">
        <f>IF(ISNA(VLOOKUP(A46,'IND.012-1'!$A$3:$Q$301,16,FALSE)),"",(VLOOKUP(A46,'IND.012-1'!$A$3:$Q$301,16,FALSE)))</f>
        <v/>
      </c>
      <c r="Q46" s="341" t="str">
        <f>IF(ISNA(VLOOKUP($A46,'IND.012-1'!$A$3:$Q$301,17,FALSE)),"",(VLOOKUP($A46,'IND.012-1'!$A$3:$Q$301,17,FALSE)))</f>
        <v/>
      </c>
      <c r="R46" s="451">
        <f t="shared" si="0"/>
        <v>0</v>
      </c>
      <c r="S46" s="434">
        <f t="shared" si="3"/>
        <v>44</v>
      </c>
      <c r="T46" s="434">
        <f>IF(R46="","",IFERROR(SUM(H46:I46:K46:L46)+LARGE(H46:I46:K46:L46,1)/100+LARGE(H46:I46:K46:L46,2)/1000+LARGE(H46:I46:K46:L46,3)/10000+LARGE(H46:I46:K46:L46,4)/100000-0.01/S46,0))</f>
        <v>0</v>
      </c>
      <c r="U46" s="374"/>
      <c r="V46" s="354" t="str">
        <f t="shared" si="2"/>
        <v/>
      </c>
      <c r="W46" s="354" t="str">
        <f t="shared" si="1"/>
        <v/>
      </c>
      <c r="X46" s="374"/>
      <c r="Y46" s="374"/>
      <c r="Z46" s="374"/>
      <c r="AA46" s="374"/>
      <c r="AB46" s="374"/>
      <c r="AC46" s="374"/>
      <c r="AD46" s="374"/>
    </row>
    <row r="47" spans="1:30" ht="28.05" customHeight="1" thickBot="1" x14ac:dyDescent="0.35">
      <c r="A47" s="52">
        <v>45</v>
      </c>
      <c r="B47" s="286" t="str">
        <f>IF(ISNA(VLOOKUP($A47,'IND.012-1'!$A$3:$Q$301,2,FALSE)),"",(VLOOKUP($A47,'IND.012-1'!$A$3:$Q$301,2,FALSE)))</f>
        <v/>
      </c>
      <c r="C47" s="288" t="str">
        <f>IF(ISNA(VLOOKUP(A47,'IND.012-1'!$A$3:$Q$301,3,FALSE)),"",(VLOOKUP(A47,'IND.012-1'!$A$3:$Q$301,3,FALSE)))</f>
        <v/>
      </c>
      <c r="D47" s="53" t="str">
        <f>IF(ISNA(VLOOKUP(A47,'IND.012-1'!$A$3:$F$301,4,FALSE)),"",(VLOOKUP(A47,'IND.012-1'!$A$3:$F$301,4,FALSE)))</f>
        <v/>
      </c>
      <c r="E47" s="54" t="str">
        <f>IF(ISNA(VLOOKUP(A47,'IND.012-1'!$A$3:$Q$301,5,FALSE)),"",(VLOOKUP(A47,'IND.012-1'!$A$3:$Q$301,5,FALSE)))</f>
        <v/>
      </c>
      <c r="F47" s="55" t="str">
        <f>IF(ISNA(VLOOKUP($A47,'IND.012-1'!$A$3:$Q$301,6,FALSE)),"",(VLOOKUP($A47,'IND.012-1'!$A$3:$Q$301,6,FALSE)))</f>
        <v/>
      </c>
      <c r="G47" s="285" t="str">
        <f>IF(ISNA(VLOOKUP($A47,'IND.012-1'!$A$3:$Q$301,7,FALSE)),"",(VLOOKUP($A47,'IND.012-1'!$A$3:$Q$301,7,FALSE)))</f>
        <v/>
      </c>
      <c r="H47" s="55" t="str">
        <f>IF(ISNA(VLOOKUP(A47,'IND.012-1'!$A$3:$Q$301,8,FALSE)),"",(VLOOKUP(A47,'IND.012-1'!$A$3:$Q$301,8,FALSE)))</f>
        <v/>
      </c>
      <c r="I47" s="297" t="str">
        <f>IF(ISNA(VLOOKUP(A47,'IND.012-1'!$A$3:$Q$301,9,FALSE)),"",(VLOOKUP(A47,'IND.012-1'!$A$3:$Q$301,9,FALSE)))</f>
        <v/>
      </c>
      <c r="J47" s="55" t="str">
        <f>IF(ISNA(VLOOKUP(A47,'IND.012-1'!$A$3:$Q$301,10,FALSE)),"",(VLOOKUP(A47,'IND.012-1'!$A$3:$Q$301,10,FALSE)))</f>
        <v/>
      </c>
      <c r="K47" s="297" t="str">
        <f>IF(ISNA(VLOOKUP(A47,'IND.012-1'!$A$3:$Q$301,11,FALSE)),"",(VLOOKUP(A47,'IND.012-1'!$A$3:$Q$301,11,FALSE)))</f>
        <v/>
      </c>
      <c r="L47" s="55" t="str">
        <f>IF(ISNA(VLOOKUP(A47,'IND.012-1'!$A$3:$Q$301,12,FALSE)),"",(VLOOKUP(A47,'IND.012-1'!$A$3:$Q$301,12,FALSE)))</f>
        <v/>
      </c>
      <c r="M47" s="297" t="str">
        <f>IF(ISNA(VLOOKUP(A47,'IND.012-1'!$A$3:$Q$301,13,FALSE)),"",(VLOOKUP(A47,'IND.012-1'!$A$3:$Q$301,13,FALSE)))</f>
        <v/>
      </c>
      <c r="N47" s="55" t="str">
        <f>IF(ISNA(VLOOKUP(A47,'IND.012-1'!$A$3:$Q$301,14,FALSE)),"",(VLOOKUP(A47,'IND.012-1'!$A$3:$Q$301,14,FALSE)))</f>
        <v/>
      </c>
      <c r="O47" s="297" t="str">
        <f>IF(ISNA(VLOOKUP(A47,'IND.012-1'!$A$3:$Q$301,15,FALSE)),"",(VLOOKUP(A47,'IND.012-1'!$A$3:$Q$301,15,FALSE)))</f>
        <v/>
      </c>
      <c r="P47" s="55" t="str">
        <f>IF(ISNA(VLOOKUP(A47,'IND.012-1'!$A$3:$Q$301,16,FALSE)),"",(VLOOKUP(A47,'IND.012-1'!$A$3:$Q$301,16,FALSE)))</f>
        <v/>
      </c>
      <c r="Q47" s="341" t="str">
        <f>IF(ISNA(VLOOKUP($A47,'IND.012-1'!$A$3:$Q$301,17,FALSE)),"",(VLOOKUP($A47,'IND.012-1'!$A$3:$Q$301,17,FALSE)))</f>
        <v/>
      </c>
      <c r="R47" s="451">
        <f t="shared" si="0"/>
        <v>0</v>
      </c>
      <c r="S47" s="434">
        <f t="shared" si="3"/>
        <v>45</v>
      </c>
      <c r="T47" s="434">
        <f>IF(R47="","",IFERROR(SUM(H47:I47:K47:L47)+LARGE(H47:I47:K47:L47,1)/100+LARGE(H47:I47:K47:L47,2)/1000+LARGE(H47:I47:K47:L47,3)/10000+LARGE(H47:I47:K47:L47,4)/100000-0.01/S47,0))</f>
        <v>0</v>
      </c>
      <c r="U47" s="374"/>
      <c r="V47" s="354" t="str">
        <f t="shared" si="2"/>
        <v/>
      </c>
      <c r="W47" s="354" t="str">
        <f t="shared" si="1"/>
        <v/>
      </c>
      <c r="X47" s="374"/>
      <c r="Y47" s="374"/>
      <c r="Z47" s="374"/>
      <c r="AA47" s="374"/>
      <c r="AB47" s="374"/>
      <c r="AC47" s="374"/>
      <c r="AD47" s="374"/>
    </row>
    <row r="48" spans="1:30" ht="28.05" customHeight="1" thickBot="1" x14ac:dyDescent="0.35">
      <c r="A48" s="52">
        <v>46</v>
      </c>
      <c r="B48" s="286" t="str">
        <f>IF(ISNA(VLOOKUP($A48,'IND.012-1'!$A$3:$Q$301,2,FALSE)),"",(VLOOKUP($A48,'IND.012-1'!$A$3:$Q$301,2,FALSE)))</f>
        <v/>
      </c>
      <c r="C48" s="288" t="str">
        <f>IF(ISNA(VLOOKUP(A48,'IND.012-1'!$A$3:$Q$301,3,FALSE)),"",(VLOOKUP(A48,'IND.012-1'!$A$3:$Q$301,3,FALSE)))</f>
        <v/>
      </c>
      <c r="D48" s="53" t="str">
        <f>IF(ISNA(VLOOKUP(A48,'IND.012-1'!$A$3:$F$301,4,FALSE)),"",(VLOOKUP(A48,'IND.012-1'!$A$3:$F$301,4,FALSE)))</f>
        <v/>
      </c>
      <c r="E48" s="54" t="str">
        <f>IF(ISNA(VLOOKUP(A48,'IND.012-1'!$A$3:$Q$301,5,FALSE)),"",(VLOOKUP(A48,'IND.012-1'!$A$3:$Q$301,5,FALSE)))</f>
        <v/>
      </c>
      <c r="F48" s="55" t="str">
        <f>IF(ISNA(VLOOKUP($A48,'IND.012-1'!$A$3:$Q$301,6,FALSE)),"",(VLOOKUP($A48,'IND.012-1'!$A$3:$Q$301,6,FALSE)))</f>
        <v/>
      </c>
      <c r="G48" s="285" t="str">
        <f>IF(ISNA(VLOOKUP($A48,'IND.012-1'!$A$3:$Q$301,7,FALSE)),"",(VLOOKUP($A48,'IND.012-1'!$A$3:$Q$301,7,FALSE)))</f>
        <v/>
      </c>
      <c r="H48" s="55" t="str">
        <f>IF(ISNA(VLOOKUP(A48,'IND.012-1'!$A$3:$Q$301,8,FALSE)),"",(VLOOKUP(A48,'IND.012-1'!$A$3:$Q$301,8,FALSE)))</f>
        <v/>
      </c>
      <c r="I48" s="297" t="str">
        <f>IF(ISNA(VLOOKUP(A48,'IND.012-1'!$A$3:$Q$301,9,FALSE)),"",(VLOOKUP(A48,'IND.012-1'!$A$3:$Q$301,9,FALSE)))</f>
        <v/>
      </c>
      <c r="J48" s="55" t="str">
        <f>IF(ISNA(VLOOKUP(A48,'IND.012-1'!$A$3:$Q$301,10,FALSE)),"",(VLOOKUP(A48,'IND.012-1'!$A$3:$Q$301,10,FALSE)))</f>
        <v/>
      </c>
      <c r="K48" s="297" t="str">
        <f>IF(ISNA(VLOOKUP(A48,'IND.012-1'!$A$3:$Q$301,11,FALSE)),"",(VLOOKUP(A48,'IND.012-1'!$A$3:$Q$301,11,FALSE)))</f>
        <v/>
      </c>
      <c r="L48" s="55" t="str">
        <f>IF(ISNA(VLOOKUP(A48,'IND.012-1'!$A$3:$Q$301,12,FALSE)),"",(VLOOKUP(A48,'IND.012-1'!$A$3:$Q$301,12,FALSE)))</f>
        <v/>
      </c>
      <c r="M48" s="297" t="str">
        <f>IF(ISNA(VLOOKUP(A48,'IND.012-1'!$A$3:$Q$301,13,FALSE)),"",(VLOOKUP(A48,'IND.012-1'!$A$3:$Q$301,13,FALSE)))</f>
        <v/>
      </c>
      <c r="N48" s="55" t="str">
        <f>IF(ISNA(VLOOKUP(A48,'IND.012-1'!$A$3:$Q$301,14,FALSE)),"",(VLOOKUP(A48,'IND.012-1'!$A$3:$Q$301,14,FALSE)))</f>
        <v/>
      </c>
      <c r="O48" s="297" t="str">
        <f>IF(ISNA(VLOOKUP(A48,'IND.012-1'!$A$3:$Q$301,15,FALSE)),"",(VLOOKUP(A48,'IND.012-1'!$A$3:$Q$301,15,FALSE)))</f>
        <v/>
      </c>
      <c r="P48" s="55" t="str">
        <f>IF(ISNA(VLOOKUP(A48,'IND.012-1'!$A$3:$Q$301,16,FALSE)),"",(VLOOKUP(A48,'IND.012-1'!$A$3:$Q$301,16,FALSE)))</f>
        <v/>
      </c>
      <c r="Q48" s="341" t="str">
        <f>IF(ISNA(VLOOKUP($A48,'IND.012-1'!$A$3:$Q$301,17,FALSE)),"",(VLOOKUP($A48,'IND.012-1'!$A$3:$Q$301,17,FALSE)))</f>
        <v/>
      </c>
      <c r="R48" s="451">
        <f t="shared" si="0"/>
        <v>0</v>
      </c>
      <c r="S48" s="434">
        <f t="shared" si="3"/>
        <v>46</v>
      </c>
      <c r="T48" s="434">
        <f>IF(R48="","",IFERROR(SUM(H48:I48:K48:L48)+LARGE(H48:I48:K48:L48,1)/100+LARGE(H48:I48:K48:L48,2)/1000+LARGE(H48:I48:K48:L48,3)/10000+LARGE(H48:I48:K48:L48,4)/100000-0.01/S48,0))</f>
        <v>0</v>
      </c>
      <c r="U48" s="374"/>
      <c r="V48" s="354" t="str">
        <f t="shared" si="2"/>
        <v/>
      </c>
      <c r="W48" s="354" t="str">
        <f t="shared" si="1"/>
        <v/>
      </c>
      <c r="X48" s="374"/>
      <c r="Y48" s="374"/>
      <c r="Z48" s="374"/>
      <c r="AA48" s="374"/>
      <c r="AB48" s="374"/>
      <c r="AC48" s="374"/>
      <c r="AD48" s="374"/>
    </row>
    <row r="49" spans="1:30" ht="28.05" customHeight="1" thickBot="1" x14ac:dyDescent="0.35">
      <c r="A49" s="52">
        <v>47</v>
      </c>
      <c r="B49" s="286" t="str">
        <f>IF(ISNA(VLOOKUP($A49,'IND.012-1'!$A$3:$Q$301,2,FALSE)),"",(VLOOKUP($A49,'IND.012-1'!$A$3:$Q$301,2,FALSE)))</f>
        <v/>
      </c>
      <c r="C49" s="288" t="str">
        <f>IF(ISNA(VLOOKUP(A49,'IND.012-1'!$A$3:$Q$301,3,FALSE)),"",(VLOOKUP(A49,'IND.012-1'!$A$3:$Q$301,3,FALSE)))</f>
        <v/>
      </c>
      <c r="D49" s="53" t="str">
        <f>IF(ISNA(VLOOKUP(A49,'IND.012-1'!$A$3:$F$301,4,FALSE)),"",(VLOOKUP(A49,'IND.012-1'!$A$3:$F$301,4,FALSE)))</f>
        <v/>
      </c>
      <c r="E49" s="54" t="str">
        <f>IF(ISNA(VLOOKUP(A49,'IND.012-1'!$A$3:$Q$301,5,FALSE)),"",(VLOOKUP(A49,'IND.012-1'!$A$3:$Q$301,5,FALSE)))</f>
        <v/>
      </c>
      <c r="F49" s="55" t="str">
        <f>IF(ISNA(VLOOKUP($A49,'IND.012-1'!$A$3:$Q$301,6,FALSE)),"",(VLOOKUP($A49,'IND.012-1'!$A$3:$Q$301,6,FALSE)))</f>
        <v/>
      </c>
      <c r="G49" s="285" t="str">
        <f>IF(ISNA(VLOOKUP($A49,'IND.012-1'!$A$3:$Q$301,7,FALSE)),"",(VLOOKUP($A49,'IND.012-1'!$A$3:$Q$301,7,FALSE)))</f>
        <v/>
      </c>
      <c r="H49" s="55" t="str">
        <f>IF(ISNA(VLOOKUP(A49,'IND.012-1'!$A$3:$Q$301,8,FALSE)),"",(VLOOKUP(A49,'IND.012-1'!$A$3:$Q$301,8,FALSE)))</f>
        <v/>
      </c>
      <c r="I49" s="297" t="str">
        <f>IF(ISNA(VLOOKUP(A49,'IND.012-1'!$A$3:$Q$301,9,FALSE)),"",(VLOOKUP(A49,'IND.012-1'!$A$3:$Q$301,9,FALSE)))</f>
        <v/>
      </c>
      <c r="J49" s="55" t="str">
        <f>IF(ISNA(VLOOKUP(A49,'IND.012-1'!$A$3:$Q$301,10,FALSE)),"",(VLOOKUP(A49,'IND.012-1'!$A$3:$Q$301,10,FALSE)))</f>
        <v/>
      </c>
      <c r="K49" s="297" t="str">
        <f>IF(ISNA(VLOOKUP(A49,'IND.012-1'!$A$3:$Q$301,11,FALSE)),"",(VLOOKUP(A49,'IND.012-1'!$A$3:$Q$301,11,FALSE)))</f>
        <v/>
      </c>
      <c r="L49" s="55" t="str">
        <f>IF(ISNA(VLOOKUP(A49,'IND.012-1'!$A$3:$Q$301,12,FALSE)),"",(VLOOKUP(A49,'IND.012-1'!$A$3:$Q$301,12,FALSE)))</f>
        <v/>
      </c>
      <c r="M49" s="297" t="str">
        <f>IF(ISNA(VLOOKUP(A49,'IND.012-1'!$A$3:$Q$301,13,FALSE)),"",(VLOOKUP(A49,'IND.012-1'!$A$3:$Q$301,13,FALSE)))</f>
        <v/>
      </c>
      <c r="N49" s="55" t="str">
        <f>IF(ISNA(VLOOKUP(A49,'IND.012-1'!$A$3:$Q$301,14,FALSE)),"",(VLOOKUP(A49,'IND.012-1'!$A$3:$Q$301,14,FALSE)))</f>
        <v/>
      </c>
      <c r="O49" s="297" t="str">
        <f>IF(ISNA(VLOOKUP(A49,'IND.012-1'!$A$3:$Q$301,15,FALSE)),"",(VLOOKUP(A49,'IND.012-1'!$A$3:$Q$301,15,FALSE)))</f>
        <v/>
      </c>
      <c r="P49" s="55" t="str">
        <f>IF(ISNA(VLOOKUP(A49,'IND.012-1'!$A$3:$Q$301,16,FALSE)),"",(VLOOKUP(A49,'IND.012-1'!$A$3:$Q$301,16,FALSE)))</f>
        <v/>
      </c>
      <c r="Q49" s="341" t="str">
        <f>IF(ISNA(VLOOKUP($A49,'IND.012-1'!$A$3:$Q$301,17,FALSE)),"",(VLOOKUP($A49,'IND.012-1'!$A$3:$Q$301,17,FALSE)))</f>
        <v/>
      </c>
      <c r="R49" s="451">
        <f t="shared" si="0"/>
        <v>0</v>
      </c>
      <c r="S49" s="434">
        <f t="shared" si="3"/>
        <v>47</v>
      </c>
      <c r="T49" s="434">
        <f>IF(R49="","",IFERROR(SUM(H49:I49:K49:L49)+LARGE(H49:I49:K49:L49,1)/100+LARGE(H49:I49:K49:L49,2)/1000+LARGE(H49:I49:K49:L49,3)/10000+LARGE(H49:I49:K49:L49,4)/100000-0.01/S49,0))</f>
        <v>0</v>
      </c>
      <c r="U49" s="374"/>
      <c r="V49" s="354" t="str">
        <f t="shared" si="2"/>
        <v/>
      </c>
      <c r="W49" s="354" t="str">
        <f t="shared" si="1"/>
        <v/>
      </c>
      <c r="X49" s="374"/>
      <c r="Y49" s="374"/>
      <c r="Z49" s="374"/>
      <c r="AA49" s="374"/>
      <c r="AB49" s="374"/>
      <c r="AC49" s="374"/>
      <c r="AD49" s="374"/>
    </row>
    <row r="50" spans="1:30" ht="28.05" customHeight="1" thickBot="1" x14ac:dyDescent="0.35">
      <c r="A50" s="52">
        <v>48</v>
      </c>
      <c r="B50" s="286" t="str">
        <f>IF(ISNA(VLOOKUP($A50,'IND.012-1'!$A$3:$Q$301,2,FALSE)),"",(VLOOKUP($A50,'IND.012-1'!$A$3:$Q$301,2,FALSE)))</f>
        <v/>
      </c>
      <c r="C50" s="288" t="str">
        <f>IF(ISNA(VLOOKUP(A50,'IND.012-1'!$A$3:$Q$301,3,FALSE)),"",(VLOOKUP(A50,'IND.012-1'!$A$3:$Q$301,3,FALSE)))</f>
        <v/>
      </c>
      <c r="D50" s="53" t="str">
        <f>IF(ISNA(VLOOKUP(A50,'IND.012-1'!$A$3:$F$301,4,FALSE)),"",(VLOOKUP(A50,'IND.012-1'!$A$3:$F$301,4,FALSE)))</f>
        <v/>
      </c>
      <c r="E50" s="54" t="str">
        <f>IF(ISNA(VLOOKUP(A50,'IND.012-1'!$A$3:$Q$301,5,FALSE)),"",(VLOOKUP(A50,'IND.012-1'!$A$3:$Q$301,5,FALSE)))</f>
        <v/>
      </c>
      <c r="F50" s="55" t="str">
        <f>IF(ISNA(VLOOKUP($A50,'IND.012-1'!$A$3:$Q$301,6,FALSE)),"",(VLOOKUP($A50,'IND.012-1'!$A$3:$Q$301,6,FALSE)))</f>
        <v/>
      </c>
      <c r="G50" s="285" t="str">
        <f>IF(ISNA(VLOOKUP($A50,'IND.012-1'!$A$3:$Q$301,7,FALSE)),"",(VLOOKUP($A50,'IND.012-1'!$A$3:$Q$301,7,FALSE)))</f>
        <v/>
      </c>
      <c r="H50" s="55" t="str">
        <f>IF(ISNA(VLOOKUP(A50,'IND.012-1'!$A$3:$Q$301,8,FALSE)),"",(VLOOKUP(A50,'IND.012-1'!$A$3:$Q$301,8,FALSE)))</f>
        <v/>
      </c>
      <c r="I50" s="297" t="str">
        <f>IF(ISNA(VLOOKUP(A50,'IND.012-1'!$A$3:$Q$301,9,FALSE)),"",(VLOOKUP(A50,'IND.012-1'!$A$3:$Q$301,9,FALSE)))</f>
        <v/>
      </c>
      <c r="J50" s="55" t="str">
        <f>IF(ISNA(VLOOKUP(A50,'IND.012-1'!$A$3:$Q$301,10,FALSE)),"",(VLOOKUP(A50,'IND.012-1'!$A$3:$Q$301,10,FALSE)))</f>
        <v/>
      </c>
      <c r="K50" s="297" t="str">
        <f>IF(ISNA(VLOOKUP(A50,'IND.012-1'!$A$3:$Q$301,11,FALSE)),"",(VLOOKUP(A50,'IND.012-1'!$A$3:$Q$301,11,FALSE)))</f>
        <v/>
      </c>
      <c r="L50" s="55" t="str">
        <f>IF(ISNA(VLOOKUP(A50,'IND.012-1'!$A$3:$Q$301,12,FALSE)),"",(VLOOKUP(A50,'IND.012-1'!$A$3:$Q$301,12,FALSE)))</f>
        <v/>
      </c>
      <c r="M50" s="297" t="str">
        <f>IF(ISNA(VLOOKUP(A50,'IND.012-1'!$A$3:$Q$301,13,FALSE)),"",(VLOOKUP(A50,'IND.012-1'!$A$3:$Q$301,13,FALSE)))</f>
        <v/>
      </c>
      <c r="N50" s="55" t="str">
        <f>IF(ISNA(VLOOKUP(A50,'IND.012-1'!$A$3:$Q$301,14,FALSE)),"",(VLOOKUP(A50,'IND.012-1'!$A$3:$Q$301,14,FALSE)))</f>
        <v/>
      </c>
      <c r="O50" s="297" t="str">
        <f>IF(ISNA(VLOOKUP(A50,'IND.012-1'!$A$3:$Q$301,15,FALSE)),"",(VLOOKUP(A50,'IND.012-1'!$A$3:$Q$301,15,FALSE)))</f>
        <v/>
      </c>
      <c r="P50" s="55" t="str">
        <f>IF(ISNA(VLOOKUP(A50,'IND.012-1'!$A$3:$Q$301,16,FALSE)),"",(VLOOKUP(A50,'IND.012-1'!$A$3:$Q$301,16,FALSE)))</f>
        <v/>
      </c>
      <c r="Q50" s="341" t="str">
        <f>IF(ISNA(VLOOKUP($A50,'IND.012-1'!$A$3:$Q$301,17,FALSE)),"",(VLOOKUP($A50,'IND.012-1'!$A$3:$Q$301,17,FALSE)))</f>
        <v/>
      </c>
      <c r="R50" s="451">
        <f t="shared" si="0"/>
        <v>0</v>
      </c>
      <c r="S50" s="434">
        <f t="shared" si="3"/>
        <v>48</v>
      </c>
      <c r="T50" s="434">
        <f>IF(R50="","",IFERROR(SUM(H50:I50:K50:L50)+LARGE(H50:I50:K50:L50,1)/100+LARGE(H50:I50:K50:L50,2)/1000+LARGE(H50:I50:K50:L50,3)/10000+LARGE(H50:I50:K50:L50,4)/100000-0.01/S50,0))</f>
        <v>0</v>
      </c>
      <c r="U50" s="374"/>
      <c r="V50" s="354" t="str">
        <f t="shared" si="2"/>
        <v/>
      </c>
      <c r="W50" s="354" t="str">
        <f t="shared" si="1"/>
        <v/>
      </c>
      <c r="X50" s="374"/>
      <c r="Y50" s="374"/>
      <c r="Z50" s="374"/>
      <c r="AA50" s="374"/>
      <c r="AB50" s="374"/>
      <c r="AC50" s="374"/>
      <c r="AD50" s="374"/>
    </row>
    <row r="51" spans="1:30" ht="28.05" customHeight="1" thickBot="1" x14ac:dyDescent="0.35">
      <c r="A51" s="52">
        <v>49</v>
      </c>
      <c r="B51" s="286" t="str">
        <f>IF(ISNA(VLOOKUP($A51,'IND.012-1'!$A$3:$Q$301,2,FALSE)),"",(VLOOKUP($A51,'IND.012-1'!$A$3:$Q$301,2,FALSE)))</f>
        <v/>
      </c>
      <c r="C51" s="288" t="str">
        <f>IF(ISNA(VLOOKUP(A51,'IND.012-1'!$A$3:$Q$301,3,FALSE)),"",(VLOOKUP(A51,'IND.012-1'!$A$3:$Q$301,3,FALSE)))</f>
        <v/>
      </c>
      <c r="D51" s="53" t="str">
        <f>IF(ISNA(VLOOKUP(A51,'IND.012-1'!$A$3:$F$301,4,FALSE)),"",(VLOOKUP(A51,'IND.012-1'!$A$3:$F$301,4,FALSE)))</f>
        <v/>
      </c>
      <c r="E51" s="54" t="str">
        <f>IF(ISNA(VLOOKUP(A51,'IND.012-1'!$A$3:$Q$301,5,FALSE)),"",(VLOOKUP(A51,'IND.012-1'!$A$3:$Q$301,5,FALSE)))</f>
        <v/>
      </c>
      <c r="F51" s="55" t="str">
        <f>IF(ISNA(VLOOKUP($A51,'IND.012-1'!$A$3:$Q$301,6,FALSE)),"",(VLOOKUP($A51,'IND.012-1'!$A$3:$Q$301,6,FALSE)))</f>
        <v/>
      </c>
      <c r="G51" s="285" t="str">
        <f>IF(ISNA(VLOOKUP($A51,'IND.012-1'!$A$3:$Q$301,7,FALSE)),"",(VLOOKUP($A51,'IND.012-1'!$A$3:$Q$301,7,FALSE)))</f>
        <v/>
      </c>
      <c r="H51" s="55" t="str">
        <f>IF(ISNA(VLOOKUP(A51,'IND.012-1'!$A$3:$Q$301,8,FALSE)),"",(VLOOKUP(A51,'IND.012-1'!$A$3:$Q$301,8,FALSE)))</f>
        <v/>
      </c>
      <c r="I51" s="297" t="str">
        <f>IF(ISNA(VLOOKUP(A51,'IND.012-1'!$A$3:$Q$301,9,FALSE)),"",(VLOOKUP(A51,'IND.012-1'!$A$3:$Q$301,9,FALSE)))</f>
        <v/>
      </c>
      <c r="J51" s="55" t="str">
        <f>IF(ISNA(VLOOKUP(A51,'IND.012-1'!$A$3:$Q$301,10,FALSE)),"",(VLOOKUP(A51,'IND.012-1'!$A$3:$Q$301,10,FALSE)))</f>
        <v/>
      </c>
      <c r="K51" s="297" t="str">
        <f>IF(ISNA(VLOOKUP(A51,'IND.012-1'!$A$3:$Q$301,11,FALSE)),"",(VLOOKUP(A51,'IND.012-1'!$A$3:$Q$301,11,FALSE)))</f>
        <v/>
      </c>
      <c r="L51" s="55" t="str">
        <f>IF(ISNA(VLOOKUP(A51,'IND.012-1'!$A$3:$Q$301,12,FALSE)),"",(VLOOKUP(A51,'IND.012-1'!$A$3:$Q$301,12,FALSE)))</f>
        <v/>
      </c>
      <c r="M51" s="297" t="str">
        <f>IF(ISNA(VLOOKUP(A51,'IND.012-1'!$A$3:$Q$301,13,FALSE)),"",(VLOOKUP(A51,'IND.012-1'!$A$3:$Q$301,13,FALSE)))</f>
        <v/>
      </c>
      <c r="N51" s="55" t="str">
        <f>IF(ISNA(VLOOKUP(A51,'IND.012-1'!$A$3:$Q$301,14,FALSE)),"",(VLOOKUP(A51,'IND.012-1'!$A$3:$Q$301,14,FALSE)))</f>
        <v/>
      </c>
      <c r="O51" s="297" t="str">
        <f>IF(ISNA(VLOOKUP(A51,'IND.012-1'!$A$3:$Q$301,15,FALSE)),"",(VLOOKUP(A51,'IND.012-1'!$A$3:$Q$301,15,FALSE)))</f>
        <v/>
      </c>
      <c r="P51" s="55" t="str">
        <f>IF(ISNA(VLOOKUP(A51,'IND.012-1'!$A$3:$Q$301,16,FALSE)),"",(VLOOKUP(A51,'IND.012-1'!$A$3:$Q$301,16,FALSE)))</f>
        <v/>
      </c>
      <c r="Q51" s="341" t="str">
        <f>IF(ISNA(VLOOKUP($A51,'IND.012-1'!$A$3:$Q$301,17,FALSE)),"",(VLOOKUP($A51,'IND.012-1'!$A$3:$Q$301,17,FALSE)))</f>
        <v/>
      </c>
      <c r="R51" s="451">
        <f t="shared" si="0"/>
        <v>0</v>
      </c>
      <c r="S51" s="434">
        <f t="shared" si="3"/>
        <v>49</v>
      </c>
      <c r="T51" s="434">
        <f>IF(R51="","",IFERROR(SUM(H51:I51:K51:L51)+LARGE(H51:I51:K51:L51,1)/100+LARGE(H51:I51:K51:L51,2)/1000+LARGE(H51:I51:K51:L51,3)/10000+LARGE(H51:I51:K51:L51,4)/100000-0.01/S51,0))</f>
        <v>0</v>
      </c>
      <c r="U51" s="374"/>
      <c r="V51" s="354" t="str">
        <f t="shared" si="2"/>
        <v/>
      </c>
      <c r="W51" s="354" t="str">
        <f t="shared" si="1"/>
        <v/>
      </c>
      <c r="X51" s="374"/>
      <c r="Y51" s="374"/>
      <c r="Z51" s="374"/>
      <c r="AA51" s="374"/>
      <c r="AB51" s="374"/>
      <c r="AC51" s="374"/>
      <c r="AD51" s="374"/>
    </row>
    <row r="52" spans="1:30" ht="28.05" customHeight="1" thickBot="1" x14ac:dyDescent="0.35">
      <c r="A52" s="52">
        <v>50</v>
      </c>
      <c r="B52" s="286" t="str">
        <f>IF(ISNA(VLOOKUP($A52,'IND.012-1'!$A$3:$Q$301,2,FALSE)),"",(VLOOKUP($A52,'IND.012-1'!$A$3:$Q$301,2,FALSE)))</f>
        <v/>
      </c>
      <c r="C52" s="288" t="str">
        <f>IF(ISNA(VLOOKUP(A52,'IND.012-1'!$A$3:$Q$301,3,FALSE)),"",(VLOOKUP(A52,'IND.012-1'!$A$3:$Q$301,3,FALSE)))</f>
        <v/>
      </c>
      <c r="D52" s="53" t="str">
        <f>IF(ISNA(VLOOKUP(A52,'IND.012-1'!$A$3:$F$301,4,FALSE)),"",(VLOOKUP(A52,'IND.012-1'!$A$3:$F$301,4,FALSE)))</f>
        <v/>
      </c>
      <c r="E52" s="54" t="str">
        <f>IF(ISNA(VLOOKUP(A52,'IND.012-1'!$A$3:$Q$301,5,FALSE)),"",(VLOOKUP(A52,'IND.012-1'!$A$3:$Q$301,5,FALSE)))</f>
        <v/>
      </c>
      <c r="F52" s="55" t="str">
        <f>IF(ISNA(VLOOKUP($A52,'IND.012-1'!$A$3:$Q$301,6,FALSE)),"",(VLOOKUP($A52,'IND.012-1'!$A$3:$Q$301,6,FALSE)))</f>
        <v/>
      </c>
      <c r="G52" s="285" t="str">
        <f>IF(ISNA(VLOOKUP($A52,'IND.012-1'!$A$3:$Q$301,7,FALSE)),"",(VLOOKUP($A52,'IND.012-1'!$A$3:$Q$301,7,FALSE)))</f>
        <v/>
      </c>
      <c r="H52" s="55" t="str">
        <f>IF(ISNA(VLOOKUP(A52,'IND.012-1'!$A$3:$Q$301,8,FALSE)),"",(VLOOKUP(A52,'IND.012-1'!$A$3:$Q$301,8,FALSE)))</f>
        <v/>
      </c>
      <c r="I52" s="297" t="str">
        <f>IF(ISNA(VLOOKUP(A52,'IND.012-1'!$A$3:$Q$301,9,FALSE)),"",(VLOOKUP(A52,'IND.012-1'!$A$3:$Q$301,9,FALSE)))</f>
        <v/>
      </c>
      <c r="J52" s="55" t="str">
        <f>IF(ISNA(VLOOKUP(A52,'IND.012-1'!$A$3:$Q$301,10,FALSE)),"",(VLOOKUP(A52,'IND.012-1'!$A$3:$Q$301,10,FALSE)))</f>
        <v/>
      </c>
      <c r="K52" s="297" t="str">
        <f>IF(ISNA(VLOOKUP(A52,'IND.012-1'!$A$3:$Q$301,11,FALSE)),"",(VLOOKUP(A52,'IND.012-1'!$A$3:$Q$301,11,FALSE)))</f>
        <v/>
      </c>
      <c r="L52" s="55" t="str">
        <f>IF(ISNA(VLOOKUP(A52,'IND.012-1'!$A$3:$Q$301,12,FALSE)),"",(VLOOKUP(A52,'IND.012-1'!$A$3:$Q$301,12,FALSE)))</f>
        <v/>
      </c>
      <c r="M52" s="297" t="str">
        <f>IF(ISNA(VLOOKUP(A52,'IND.012-1'!$A$3:$Q$301,13,FALSE)),"",(VLOOKUP(A52,'IND.012-1'!$A$3:$Q$301,13,FALSE)))</f>
        <v/>
      </c>
      <c r="N52" s="55" t="str">
        <f>IF(ISNA(VLOOKUP(A52,'IND.012-1'!$A$3:$Q$301,14,FALSE)),"",(VLOOKUP(A52,'IND.012-1'!$A$3:$Q$301,14,FALSE)))</f>
        <v/>
      </c>
      <c r="O52" s="297" t="str">
        <f>IF(ISNA(VLOOKUP(A52,'IND.012-1'!$A$3:$Q$301,15,FALSE)),"",(VLOOKUP(A52,'IND.012-1'!$A$3:$Q$301,15,FALSE)))</f>
        <v/>
      </c>
      <c r="P52" s="55" t="str">
        <f>IF(ISNA(VLOOKUP(A52,'IND.012-1'!$A$3:$Q$301,16,FALSE)),"",(VLOOKUP(A52,'IND.012-1'!$A$3:$Q$301,16,FALSE)))</f>
        <v/>
      </c>
      <c r="Q52" s="341" t="str">
        <f>IF(ISNA(VLOOKUP($A52,'IND.012-1'!$A$3:$Q$301,17,FALSE)),"",(VLOOKUP($A52,'IND.012-1'!$A$3:$Q$301,17,FALSE)))</f>
        <v/>
      </c>
      <c r="R52" s="451">
        <f t="shared" si="0"/>
        <v>0</v>
      </c>
      <c r="S52" s="434">
        <f t="shared" si="3"/>
        <v>50</v>
      </c>
      <c r="T52" s="434">
        <f>IF(R52="","",IFERROR(SUM(H52:I52:K52:L52)+LARGE(H52:I52:K52:L52,1)/100+LARGE(H52:I52:K52:L52,2)/1000+LARGE(H52:I52:K52:L52,3)/10000+LARGE(H52:I52:K52:L52,4)/100000-0.01/S52,0))</f>
        <v>0</v>
      </c>
      <c r="U52" s="374"/>
      <c r="V52" s="354" t="str">
        <f t="shared" si="2"/>
        <v/>
      </c>
      <c r="W52" s="354" t="str">
        <f t="shared" si="1"/>
        <v/>
      </c>
      <c r="X52" s="374"/>
      <c r="Y52" s="374"/>
      <c r="Z52" s="374"/>
      <c r="AA52" s="374"/>
      <c r="AB52" s="374"/>
      <c r="AC52" s="374"/>
      <c r="AD52" s="374"/>
    </row>
    <row r="53" spans="1:30" ht="28.05" customHeight="1" thickBot="1" x14ac:dyDescent="0.35">
      <c r="A53" s="52">
        <v>51</v>
      </c>
      <c r="B53" s="286" t="str">
        <f>IF(ISNA(VLOOKUP($A53,'IND.012-1'!$A$3:$Q$301,2,FALSE)),"",(VLOOKUP($A53,'IND.012-1'!$A$3:$Q$301,2,FALSE)))</f>
        <v/>
      </c>
      <c r="C53" s="288" t="str">
        <f>IF(ISNA(VLOOKUP(A53,'IND.012-1'!$A$3:$Q$301,3,FALSE)),"",(VLOOKUP(A53,'IND.012-1'!$A$3:$Q$301,3,FALSE)))</f>
        <v/>
      </c>
      <c r="D53" s="53" t="str">
        <f>IF(ISNA(VLOOKUP(A53,'IND.012-1'!$A$3:$F$301,4,FALSE)),"",(VLOOKUP(A53,'IND.012-1'!$A$3:$F$301,4,FALSE)))</f>
        <v/>
      </c>
      <c r="E53" s="54" t="str">
        <f>IF(ISNA(VLOOKUP(A53,'IND.012-1'!$A$3:$Q$301,5,FALSE)),"",(VLOOKUP(A53,'IND.012-1'!$A$3:$Q$301,5,FALSE)))</f>
        <v/>
      </c>
      <c r="F53" s="55" t="str">
        <f>IF(ISNA(VLOOKUP($A53,'IND.012-1'!$A$3:$Q$301,6,FALSE)),"",(VLOOKUP($A53,'IND.012-1'!$A$3:$Q$301,6,FALSE)))</f>
        <v/>
      </c>
      <c r="G53" s="285" t="str">
        <f>IF(ISNA(VLOOKUP($A53,'IND.012-1'!$A$3:$Q$301,7,FALSE)),"",(VLOOKUP($A53,'IND.012-1'!$A$3:$Q$301,7,FALSE)))</f>
        <v/>
      </c>
      <c r="H53" s="55" t="str">
        <f>IF(ISNA(VLOOKUP(A53,'IND.012-1'!$A$3:$Q$301,8,FALSE)),"",(VLOOKUP(A53,'IND.012-1'!$A$3:$Q$301,8,FALSE)))</f>
        <v/>
      </c>
      <c r="I53" s="297" t="str">
        <f>IF(ISNA(VLOOKUP(A53,'IND.012-1'!$A$3:$Q$301,9,FALSE)),"",(VLOOKUP(A53,'IND.012-1'!$A$3:$Q$301,9,FALSE)))</f>
        <v/>
      </c>
      <c r="J53" s="55" t="str">
        <f>IF(ISNA(VLOOKUP(A53,'IND.012-1'!$A$3:$Q$301,10,FALSE)),"",(VLOOKUP(A53,'IND.012-1'!$A$3:$Q$301,10,FALSE)))</f>
        <v/>
      </c>
      <c r="K53" s="297" t="str">
        <f>IF(ISNA(VLOOKUP(A53,'IND.012-1'!$A$3:$Q$301,11,FALSE)),"",(VLOOKUP(A53,'IND.012-1'!$A$3:$Q$301,11,FALSE)))</f>
        <v/>
      </c>
      <c r="L53" s="55" t="str">
        <f>IF(ISNA(VLOOKUP(A53,'IND.012-1'!$A$3:$Q$301,12,FALSE)),"",(VLOOKUP(A53,'IND.012-1'!$A$3:$Q$301,12,FALSE)))</f>
        <v/>
      </c>
      <c r="M53" s="297" t="str">
        <f>IF(ISNA(VLOOKUP(A53,'IND.012-1'!$A$3:$Q$301,13,FALSE)),"",(VLOOKUP(A53,'IND.012-1'!$A$3:$Q$301,13,FALSE)))</f>
        <v/>
      </c>
      <c r="N53" s="55" t="str">
        <f>IF(ISNA(VLOOKUP(A53,'IND.012-1'!$A$3:$Q$301,14,FALSE)),"",(VLOOKUP(A53,'IND.012-1'!$A$3:$Q$301,14,FALSE)))</f>
        <v/>
      </c>
      <c r="O53" s="297" t="str">
        <f>IF(ISNA(VLOOKUP(A53,'IND.012-1'!$A$3:$Q$301,15,FALSE)),"",(VLOOKUP(A53,'IND.012-1'!$A$3:$Q$301,15,FALSE)))</f>
        <v/>
      </c>
      <c r="P53" s="55" t="str">
        <f>IF(ISNA(VLOOKUP(A53,'IND.012-1'!$A$3:$Q$301,16,FALSE)),"",(VLOOKUP(A53,'IND.012-1'!$A$3:$Q$301,16,FALSE)))</f>
        <v/>
      </c>
      <c r="Q53" s="341" t="str">
        <f>IF(ISNA(VLOOKUP($A53,'IND.012-1'!$A$3:$Q$301,17,FALSE)),"",(VLOOKUP($A53,'IND.012-1'!$A$3:$Q$301,17,FALSE)))</f>
        <v/>
      </c>
      <c r="R53" s="451">
        <f t="shared" si="0"/>
        <v>0</v>
      </c>
      <c r="S53" s="434">
        <f t="shared" si="3"/>
        <v>51</v>
      </c>
      <c r="T53" s="434">
        <f>IF(R53="","",IFERROR(SUM(H53:I53:K53:L53)+LARGE(H53:I53:K53:L53,1)/100+LARGE(H53:I53:K53:L53,2)/1000+LARGE(H53:I53:K53:L53,3)/10000+LARGE(H53:I53:K53:L53,4)/100000-0.01/S53,0))</f>
        <v>0</v>
      </c>
      <c r="U53" s="374"/>
      <c r="V53" s="354" t="str">
        <f t="shared" si="2"/>
        <v/>
      </c>
      <c r="W53" s="354" t="str">
        <f t="shared" si="1"/>
        <v/>
      </c>
      <c r="X53" s="374"/>
      <c r="Y53" s="374"/>
      <c r="Z53" s="374"/>
      <c r="AA53" s="374"/>
      <c r="AB53" s="374"/>
      <c r="AC53" s="374"/>
      <c r="AD53" s="374"/>
    </row>
    <row r="54" spans="1:30" ht="28.05" customHeight="1" thickBot="1" x14ac:dyDescent="0.35">
      <c r="A54" s="52">
        <v>52</v>
      </c>
      <c r="B54" s="286" t="str">
        <f>IF(ISNA(VLOOKUP($A54,'IND.012-1'!$A$3:$Q$301,2,FALSE)),"",(VLOOKUP($A54,'IND.012-1'!$A$3:$Q$301,2,FALSE)))</f>
        <v/>
      </c>
      <c r="C54" s="288" t="str">
        <f>IF(ISNA(VLOOKUP(A54,'IND.012-1'!$A$3:$Q$301,3,FALSE)),"",(VLOOKUP(A54,'IND.012-1'!$A$3:$Q$301,3,FALSE)))</f>
        <v/>
      </c>
      <c r="D54" s="53" t="str">
        <f>IF(ISNA(VLOOKUP(A54,'IND.012-1'!$A$3:$F$301,4,FALSE)),"",(VLOOKUP(A54,'IND.012-1'!$A$3:$F$301,4,FALSE)))</f>
        <v/>
      </c>
      <c r="E54" s="54" t="str">
        <f>IF(ISNA(VLOOKUP(A54,'IND.012-1'!$A$3:$Q$301,5,FALSE)),"",(VLOOKUP(A54,'IND.012-1'!$A$3:$Q$301,5,FALSE)))</f>
        <v/>
      </c>
      <c r="F54" s="55" t="str">
        <f>IF(ISNA(VLOOKUP($A54,'IND.012-1'!$A$3:$Q$301,6,FALSE)),"",(VLOOKUP($A54,'IND.012-1'!$A$3:$Q$301,6,FALSE)))</f>
        <v/>
      </c>
      <c r="G54" s="285" t="str">
        <f>IF(ISNA(VLOOKUP($A54,'IND.012-1'!$A$3:$Q$301,7,FALSE)),"",(VLOOKUP($A54,'IND.012-1'!$A$3:$Q$301,7,FALSE)))</f>
        <v/>
      </c>
      <c r="H54" s="55" t="str">
        <f>IF(ISNA(VLOOKUP(A54,'IND.012-1'!$A$3:$Q$301,8,FALSE)),"",(VLOOKUP(A54,'IND.012-1'!$A$3:$Q$301,8,FALSE)))</f>
        <v/>
      </c>
      <c r="I54" s="297" t="str">
        <f>IF(ISNA(VLOOKUP(A54,'IND.012-1'!$A$3:$Q$301,9,FALSE)),"",(VLOOKUP(A54,'IND.012-1'!$A$3:$Q$301,9,FALSE)))</f>
        <v/>
      </c>
      <c r="J54" s="55" t="str">
        <f>IF(ISNA(VLOOKUP(A54,'IND.012-1'!$A$3:$Q$301,10,FALSE)),"",(VLOOKUP(A54,'IND.012-1'!$A$3:$Q$301,10,FALSE)))</f>
        <v/>
      </c>
      <c r="K54" s="297" t="str">
        <f>IF(ISNA(VLOOKUP(A54,'IND.012-1'!$A$3:$Q$301,11,FALSE)),"",(VLOOKUP(A54,'IND.012-1'!$A$3:$Q$301,11,FALSE)))</f>
        <v/>
      </c>
      <c r="L54" s="55" t="str">
        <f>IF(ISNA(VLOOKUP(A54,'IND.012-1'!$A$3:$Q$301,12,FALSE)),"",(VLOOKUP(A54,'IND.012-1'!$A$3:$Q$301,12,FALSE)))</f>
        <v/>
      </c>
      <c r="M54" s="297" t="str">
        <f>IF(ISNA(VLOOKUP(A54,'IND.012-1'!$A$3:$Q$301,13,FALSE)),"",(VLOOKUP(A54,'IND.012-1'!$A$3:$Q$301,13,FALSE)))</f>
        <v/>
      </c>
      <c r="N54" s="55" t="str">
        <f>IF(ISNA(VLOOKUP(A54,'IND.012-1'!$A$3:$Q$301,14,FALSE)),"",(VLOOKUP(A54,'IND.012-1'!$A$3:$Q$301,14,FALSE)))</f>
        <v/>
      </c>
      <c r="O54" s="297" t="str">
        <f>IF(ISNA(VLOOKUP(A54,'IND.012-1'!$A$3:$Q$301,15,FALSE)),"",(VLOOKUP(A54,'IND.012-1'!$A$3:$Q$301,15,FALSE)))</f>
        <v/>
      </c>
      <c r="P54" s="55" t="str">
        <f>IF(ISNA(VLOOKUP(A54,'IND.012-1'!$A$3:$Q$301,16,FALSE)),"",(VLOOKUP(A54,'IND.012-1'!$A$3:$Q$301,16,FALSE)))</f>
        <v/>
      </c>
      <c r="Q54" s="341" t="str">
        <f>IF(ISNA(VLOOKUP($A54,'IND.012-1'!$A$3:$Q$301,17,FALSE)),"",(VLOOKUP($A54,'IND.012-1'!$A$3:$Q$301,17,FALSE)))</f>
        <v/>
      </c>
      <c r="R54" s="451">
        <f t="shared" si="0"/>
        <v>0</v>
      </c>
      <c r="S54" s="434">
        <f t="shared" si="3"/>
        <v>52</v>
      </c>
      <c r="T54" s="434">
        <f>IF(R54="","",IFERROR(SUM(H54:I54:K54:L54)+LARGE(H54:I54:K54:L54,1)/100+LARGE(H54:I54:K54:L54,2)/1000+LARGE(H54:I54:K54:L54,3)/10000+LARGE(H54:I54:K54:L54,4)/100000-0.01/S54,0))</f>
        <v>0</v>
      </c>
      <c r="U54" s="374"/>
      <c r="V54" s="354" t="str">
        <f t="shared" si="2"/>
        <v/>
      </c>
      <c r="W54" s="354" t="str">
        <f t="shared" si="1"/>
        <v/>
      </c>
      <c r="X54" s="374"/>
      <c r="Y54" s="374"/>
      <c r="Z54" s="374"/>
      <c r="AA54" s="374"/>
      <c r="AB54" s="374"/>
      <c r="AC54" s="374"/>
      <c r="AD54" s="374"/>
    </row>
    <row r="55" spans="1:30" ht="28.05" customHeight="1" thickBot="1" x14ac:dyDescent="0.35">
      <c r="A55" s="52">
        <v>53</v>
      </c>
      <c r="B55" s="286" t="str">
        <f>IF(ISNA(VLOOKUP($A55,'IND.012-1'!$A$3:$Q$301,2,FALSE)),"",(VLOOKUP($A55,'IND.012-1'!$A$3:$Q$301,2,FALSE)))</f>
        <v/>
      </c>
      <c r="C55" s="288" t="str">
        <f>IF(ISNA(VLOOKUP(A55,'IND.012-1'!$A$3:$Q$301,3,FALSE)),"",(VLOOKUP(A55,'IND.012-1'!$A$3:$Q$301,3,FALSE)))</f>
        <v/>
      </c>
      <c r="D55" s="53" t="str">
        <f>IF(ISNA(VLOOKUP(A55,'IND.012-1'!$A$3:$F$301,4,FALSE)),"",(VLOOKUP(A55,'IND.012-1'!$A$3:$F$301,4,FALSE)))</f>
        <v/>
      </c>
      <c r="E55" s="54" t="str">
        <f>IF(ISNA(VLOOKUP(A55,'IND.012-1'!$A$3:$Q$301,5,FALSE)),"",(VLOOKUP(A55,'IND.012-1'!$A$3:$Q$301,5,FALSE)))</f>
        <v/>
      </c>
      <c r="F55" s="55" t="str">
        <f>IF(ISNA(VLOOKUP($A55,'IND.012-1'!$A$3:$Q$301,6,FALSE)),"",(VLOOKUP($A55,'IND.012-1'!$A$3:$Q$301,6,FALSE)))</f>
        <v/>
      </c>
      <c r="G55" s="285" t="str">
        <f>IF(ISNA(VLOOKUP($A55,'IND.012-1'!$A$3:$Q$301,7,FALSE)),"",(VLOOKUP($A55,'IND.012-1'!$A$3:$Q$301,7,FALSE)))</f>
        <v/>
      </c>
      <c r="H55" s="55" t="str">
        <f>IF(ISNA(VLOOKUP(A55,'IND.012-1'!$A$3:$Q$301,8,FALSE)),"",(VLOOKUP(A55,'IND.012-1'!$A$3:$Q$301,8,FALSE)))</f>
        <v/>
      </c>
      <c r="I55" s="297" t="str">
        <f>IF(ISNA(VLOOKUP(A55,'IND.012-1'!$A$3:$Q$301,9,FALSE)),"",(VLOOKUP(A55,'IND.012-1'!$A$3:$Q$301,9,FALSE)))</f>
        <v/>
      </c>
      <c r="J55" s="55" t="str">
        <f>IF(ISNA(VLOOKUP(A55,'IND.012-1'!$A$3:$Q$301,10,FALSE)),"",(VLOOKUP(A55,'IND.012-1'!$A$3:$Q$301,10,FALSE)))</f>
        <v/>
      </c>
      <c r="K55" s="297" t="str">
        <f>IF(ISNA(VLOOKUP(A55,'IND.012-1'!$A$3:$Q$301,11,FALSE)),"",(VLOOKUP(A55,'IND.012-1'!$A$3:$Q$301,11,FALSE)))</f>
        <v/>
      </c>
      <c r="L55" s="55" t="str">
        <f>IF(ISNA(VLOOKUP(A55,'IND.012-1'!$A$3:$Q$301,12,FALSE)),"",(VLOOKUP(A55,'IND.012-1'!$A$3:$Q$301,12,FALSE)))</f>
        <v/>
      </c>
      <c r="M55" s="297" t="str">
        <f>IF(ISNA(VLOOKUP(A55,'IND.012-1'!$A$3:$Q$301,13,FALSE)),"",(VLOOKUP(A55,'IND.012-1'!$A$3:$Q$301,13,FALSE)))</f>
        <v/>
      </c>
      <c r="N55" s="55" t="str">
        <f>IF(ISNA(VLOOKUP(A55,'IND.012-1'!$A$3:$Q$301,14,FALSE)),"",(VLOOKUP(A55,'IND.012-1'!$A$3:$Q$301,14,FALSE)))</f>
        <v/>
      </c>
      <c r="O55" s="297" t="str">
        <f>IF(ISNA(VLOOKUP(A55,'IND.012-1'!$A$3:$Q$301,15,FALSE)),"",(VLOOKUP(A55,'IND.012-1'!$A$3:$Q$301,15,FALSE)))</f>
        <v/>
      </c>
      <c r="P55" s="55" t="str">
        <f>IF(ISNA(VLOOKUP(A55,'IND.012-1'!$A$3:$Q$301,16,FALSE)),"",(VLOOKUP(A55,'IND.012-1'!$A$3:$Q$301,16,FALSE)))</f>
        <v/>
      </c>
      <c r="Q55" s="341" t="str">
        <f>IF(ISNA(VLOOKUP($A55,'IND.012-1'!$A$3:$Q$301,17,FALSE)),"",(VLOOKUP($A55,'IND.012-1'!$A$3:$Q$301,17,FALSE)))</f>
        <v/>
      </c>
      <c r="R55" s="451">
        <f t="shared" si="0"/>
        <v>0</v>
      </c>
      <c r="S55" s="434">
        <f t="shared" si="3"/>
        <v>53</v>
      </c>
      <c r="T55" s="434">
        <f>IF(R55="","",IFERROR(SUM(H55:I55:K55:L55)+LARGE(H55:I55:K55:L55,1)/100+LARGE(H55:I55:K55:L55,2)/1000+LARGE(H55:I55:K55:L55,3)/10000+LARGE(H55:I55:K55:L55,4)/100000-0.01/S55,0))</f>
        <v>0</v>
      </c>
      <c r="U55" s="374"/>
      <c r="V55" s="354" t="str">
        <f t="shared" si="2"/>
        <v/>
      </c>
      <c r="W55" s="354" t="str">
        <f t="shared" si="1"/>
        <v/>
      </c>
      <c r="X55" s="374"/>
      <c r="Y55" s="374"/>
      <c r="Z55" s="374"/>
      <c r="AA55" s="374"/>
      <c r="AB55" s="374"/>
      <c r="AC55" s="374"/>
      <c r="AD55" s="374"/>
    </row>
    <row r="56" spans="1:30" ht="28.05" customHeight="1" thickBot="1" x14ac:dyDescent="0.35">
      <c r="A56" s="52">
        <v>54</v>
      </c>
      <c r="B56" s="286" t="str">
        <f>IF(ISNA(VLOOKUP($A56,'IND.012-1'!$A$3:$Q$301,2,FALSE)),"",(VLOOKUP($A56,'IND.012-1'!$A$3:$Q$301,2,FALSE)))</f>
        <v/>
      </c>
      <c r="C56" s="288" t="str">
        <f>IF(ISNA(VLOOKUP(A56,'IND.012-1'!$A$3:$Q$301,3,FALSE)),"",(VLOOKUP(A56,'IND.012-1'!$A$3:$Q$301,3,FALSE)))</f>
        <v/>
      </c>
      <c r="D56" s="53" t="str">
        <f>IF(ISNA(VLOOKUP(A56,'IND.012-1'!$A$3:$F$301,4,FALSE)),"",(VLOOKUP(A56,'IND.012-1'!$A$3:$F$301,4,FALSE)))</f>
        <v/>
      </c>
      <c r="E56" s="54" t="str">
        <f>IF(ISNA(VLOOKUP(A56,'IND.012-1'!$A$3:$Q$301,5,FALSE)),"",(VLOOKUP(A56,'IND.012-1'!$A$3:$Q$301,5,FALSE)))</f>
        <v/>
      </c>
      <c r="F56" s="55" t="str">
        <f>IF(ISNA(VLOOKUP($A56,'IND.012-1'!$A$3:$Q$301,6,FALSE)),"",(VLOOKUP($A56,'IND.012-1'!$A$3:$Q$301,6,FALSE)))</f>
        <v/>
      </c>
      <c r="G56" s="285" t="str">
        <f>IF(ISNA(VLOOKUP($A56,'IND.012-1'!$A$3:$Q$301,7,FALSE)),"",(VLOOKUP($A56,'IND.012-1'!$A$3:$Q$301,7,FALSE)))</f>
        <v/>
      </c>
      <c r="H56" s="55" t="str">
        <f>IF(ISNA(VLOOKUP(A56,'IND.012-1'!$A$3:$Q$301,8,FALSE)),"",(VLOOKUP(A56,'IND.012-1'!$A$3:$Q$301,8,FALSE)))</f>
        <v/>
      </c>
      <c r="I56" s="297" t="str">
        <f>IF(ISNA(VLOOKUP(A56,'IND.012-1'!$A$3:$Q$301,9,FALSE)),"",(VLOOKUP(A56,'IND.012-1'!$A$3:$Q$301,9,FALSE)))</f>
        <v/>
      </c>
      <c r="J56" s="55" t="str">
        <f>IF(ISNA(VLOOKUP(A56,'IND.012-1'!$A$3:$Q$301,10,FALSE)),"",(VLOOKUP(A56,'IND.012-1'!$A$3:$Q$301,10,FALSE)))</f>
        <v/>
      </c>
      <c r="K56" s="297" t="str">
        <f>IF(ISNA(VLOOKUP(A56,'IND.012-1'!$A$3:$Q$301,11,FALSE)),"",(VLOOKUP(A56,'IND.012-1'!$A$3:$Q$301,11,FALSE)))</f>
        <v/>
      </c>
      <c r="L56" s="55" t="str">
        <f>IF(ISNA(VLOOKUP(A56,'IND.012-1'!$A$3:$Q$301,12,FALSE)),"",(VLOOKUP(A56,'IND.012-1'!$A$3:$Q$301,12,FALSE)))</f>
        <v/>
      </c>
      <c r="M56" s="297" t="str">
        <f>IF(ISNA(VLOOKUP(A56,'IND.012-1'!$A$3:$Q$301,13,FALSE)),"",(VLOOKUP(A56,'IND.012-1'!$A$3:$Q$301,13,FALSE)))</f>
        <v/>
      </c>
      <c r="N56" s="55" t="str">
        <f>IF(ISNA(VLOOKUP(A56,'IND.012-1'!$A$3:$Q$301,14,FALSE)),"",(VLOOKUP(A56,'IND.012-1'!$A$3:$Q$301,14,FALSE)))</f>
        <v/>
      </c>
      <c r="O56" s="297" t="str">
        <f>IF(ISNA(VLOOKUP(A56,'IND.012-1'!$A$3:$Q$301,15,FALSE)),"",(VLOOKUP(A56,'IND.012-1'!$A$3:$Q$301,15,FALSE)))</f>
        <v/>
      </c>
      <c r="P56" s="55" t="str">
        <f>IF(ISNA(VLOOKUP(A56,'IND.012-1'!$A$3:$Q$301,16,FALSE)),"",(VLOOKUP(A56,'IND.012-1'!$A$3:$Q$301,16,FALSE)))</f>
        <v/>
      </c>
      <c r="Q56" s="341" t="str">
        <f>IF(ISNA(VLOOKUP($A56,'IND.012-1'!$A$3:$Q$301,17,FALSE)),"",(VLOOKUP($A56,'IND.012-1'!$A$3:$Q$301,17,FALSE)))</f>
        <v/>
      </c>
      <c r="R56" s="451">
        <f t="shared" si="0"/>
        <v>0</v>
      </c>
      <c r="S56" s="434">
        <f t="shared" si="3"/>
        <v>54</v>
      </c>
      <c r="T56" s="434">
        <f>IF(R56="","",IFERROR(SUM(H56:I56:K56:L56)+LARGE(H56:I56:K56:L56,1)/100+LARGE(H56:I56:K56:L56,2)/1000+LARGE(H56:I56:K56:L56,3)/10000+LARGE(H56:I56:K56:L56,4)/100000-0.01/S56,0))</f>
        <v>0</v>
      </c>
      <c r="U56" s="374"/>
      <c r="V56" s="354" t="str">
        <f t="shared" si="2"/>
        <v/>
      </c>
      <c r="W56" s="354" t="str">
        <f t="shared" si="1"/>
        <v/>
      </c>
      <c r="X56" s="374"/>
      <c r="Y56" s="374"/>
      <c r="Z56" s="374"/>
      <c r="AA56" s="374"/>
      <c r="AB56" s="374"/>
      <c r="AC56" s="374"/>
      <c r="AD56" s="374"/>
    </row>
    <row r="57" spans="1:30" ht="28.05" customHeight="1" thickBot="1" x14ac:dyDescent="0.35">
      <c r="A57" s="52">
        <v>55</v>
      </c>
      <c r="B57" s="286" t="str">
        <f>IF(ISNA(VLOOKUP($A57,'IND.012-1'!$A$3:$Q$301,2,FALSE)),"",(VLOOKUP($A57,'IND.012-1'!$A$3:$Q$301,2,FALSE)))</f>
        <v/>
      </c>
      <c r="C57" s="288" t="str">
        <f>IF(ISNA(VLOOKUP(A57,'IND.012-1'!$A$3:$Q$301,3,FALSE)),"",(VLOOKUP(A57,'IND.012-1'!$A$3:$Q$301,3,FALSE)))</f>
        <v/>
      </c>
      <c r="D57" s="53" t="str">
        <f>IF(ISNA(VLOOKUP(A57,'IND.012-1'!$A$3:$F$301,4,FALSE)),"",(VLOOKUP(A57,'IND.012-1'!$A$3:$F$301,4,FALSE)))</f>
        <v/>
      </c>
      <c r="E57" s="54" t="str">
        <f>IF(ISNA(VLOOKUP(A57,'IND.012-1'!$A$3:$Q$301,5,FALSE)),"",(VLOOKUP(A57,'IND.012-1'!$A$3:$Q$301,5,FALSE)))</f>
        <v/>
      </c>
      <c r="F57" s="55" t="str">
        <f>IF(ISNA(VLOOKUP($A57,'IND.012-1'!$A$3:$Q$301,6,FALSE)),"",(VLOOKUP($A57,'IND.012-1'!$A$3:$Q$301,6,FALSE)))</f>
        <v/>
      </c>
      <c r="G57" s="285" t="str">
        <f>IF(ISNA(VLOOKUP($A57,'IND.012-1'!$A$3:$Q$301,7,FALSE)),"",(VLOOKUP($A57,'IND.012-1'!$A$3:$Q$301,7,FALSE)))</f>
        <v/>
      </c>
      <c r="H57" s="55" t="str">
        <f>IF(ISNA(VLOOKUP(A57,'IND.012-1'!$A$3:$Q$301,8,FALSE)),"",(VLOOKUP(A57,'IND.012-1'!$A$3:$Q$301,8,FALSE)))</f>
        <v/>
      </c>
      <c r="I57" s="297" t="str">
        <f>IF(ISNA(VLOOKUP(A57,'IND.012-1'!$A$3:$Q$301,9,FALSE)),"",(VLOOKUP(A57,'IND.012-1'!$A$3:$Q$301,9,FALSE)))</f>
        <v/>
      </c>
      <c r="J57" s="55" t="str">
        <f>IF(ISNA(VLOOKUP(A57,'IND.012-1'!$A$3:$Q$301,10,FALSE)),"",(VLOOKUP(A57,'IND.012-1'!$A$3:$Q$301,10,FALSE)))</f>
        <v/>
      </c>
      <c r="K57" s="297" t="str">
        <f>IF(ISNA(VLOOKUP(A57,'IND.012-1'!$A$3:$Q$301,11,FALSE)),"",(VLOOKUP(A57,'IND.012-1'!$A$3:$Q$301,11,FALSE)))</f>
        <v/>
      </c>
      <c r="L57" s="55" t="str">
        <f>IF(ISNA(VLOOKUP(A57,'IND.012-1'!$A$3:$Q$301,12,FALSE)),"",(VLOOKUP(A57,'IND.012-1'!$A$3:$Q$301,12,FALSE)))</f>
        <v/>
      </c>
      <c r="M57" s="297" t="str">
        <f>IF(ISNA(VLOOKUP(A57,'IND.012-1'!$A$3:$Q$301,13,FALSE)),"",(VLOOKUP(A57,'IND.012-1'!$A$3:$Q$301,13,FALSE)))</f>
        <v/>
      </c>
      <c r="N57" s="55" t="str">
        <f>IF(ISNA(VLOOKUP(A57,'IND.012-1'!$A$3:$Q$301,14,FALSE)),"",(VLOOKUP(A57,'IND.012-1'!$A$3:$Q$301,14,FALSE)))</f>
        <v/>
      </c>
      <c r="O57" s="297" t="str">
        <f>IF(ISNA(VLOOKUP(A57,'IND.012-1'!$A$3:$Q$301,15,FALSE)),"",(VLOOKUP(A57,'IND.012-1'!$A$3:$Q$301,15,FALSE)))</f>
        <v/>
      </c>
      <c r="P57" s="55" t="str">
        <f>IF(ISNA(VLOOKUP(A57,'IND.012-1'!$A$3:$Q$301,16,FALSE)),"",(VLOOKUP(A57,'IND.012-1'!$A$3:$Q$301,16,FALSE)))</f>
        <v/>
      </c>
      <c r="Q57" s="341" t="str">
        <f>IF(ISNA(VLOOKUP($A57,'IND.012-1'!$A$3:$Q$301,17,FALSE)),"",(VLOOKUP($A57,'IND.012-1'!$A$3:$Q$301,17,FALSE)))</f>
        <v/>
      </c>
      <c r="R57" s="451">
        <f t="shared" si="0"/>
        <v>0</v>
      </c>
      <c r="S57" s="434">
        <f t="shared" si="3"/>
        <v>55</v>
      </c>
      <c r="T57" s="434">
        <f>IF(R57="","",IFERROR(SUM(H57:I57:K57:L57)+LARGE(H57:I57:K57:L57,1)/100+LARGE(H57:I57:K57:L57,2)/1000+LARGE(H57:I57:K57:L57,3)/10000+LARGE(H57:I57:K57:L57,4)/100000-0.01/S57,0))</f>
        <v>0</v>
      </c>
      <c r="U57" s="374"/>
      <c r="V57" s="354" t="str">
        <f t="shared" si="2"/>
        <v/>
      </c>
      <c r="W57" s="354" t="str">
        <f t="shared" si="1"/>
        <v/>
      </c>
      <c r="X57" s="374"/>
      <c r="Y57" s="374"/>
      <c r="Z57" s="374"/>
      <c r="AA57" s="374"/>
      <c r="AB57" s="374"/>
      <c r="AC57" s="374"/>
      <c r="AD57" s="374"/>
    </row>
    <row r="58" spans="1:30" ht="28.05" customHeight="1" thickBot="1" x14ac:dyDescent="0.35">
      <c r="A58" s="52">
        <v>56</v>
      </c>
      <c r="B58" s="286" t="str">
        <f>IF(ISNA(VLOOKUP($A58,'IND.012-1'!$A$3:$Q$301,2,FALSE)),"",(VLOOKUP($A58,'IND.012-1'!$A$3:$Q$301,2,FALSE)))</f>
        <v/>
      </c>
      <c r="C58" s="288" t="str">
        <f>IF(ISNA(VLOOKUP(A58,'IND.012-1'!$A$3:$Q$301,3,FALSE)),"",(VLOOKUP(A58,'IND.012-1'!$A$3:$Q$301,3,FALSE)))</f>
        <v/>
      </c>
      <c r="D58" s="53" t="str">
        <f>IF(ISNA(VLOOKUP(A58,'IND.012-1'!$A$3:$F$301,4,FALSE)),"",(VLOOKUP(A58,'IND.012-1'!$A$3:$F$301,4,FALSE)))</f>
        <v/>
      </c>
      <c r="E58" s="54" t="str">
        <f>IF(ISNA(VLOOKUP(A58,'IND.012-1'!$A$3:$Q$301,5,FALSE)),"",(VLOOKUP(A58,'IND.012-1'!$A$3:$Q$301,5,FALSE)))</f>
        <v/>
      </c>
      <c r="F58" s="55" t="str">
        <f>IF(ISNA(VLOOKUP($A58,'IND.012-1'!$A$3:$Q$301,6,FALSE)),"",(VLOOKUP($A58,'IND.012-1'!$A$3:$Q$301,6,FALSE)))</f>
        <v/>
      </c>
      <c r="G58" s="285" t="str">
        <f>IF(ISNA(VLOOKUP($A58,'IND.012-1'!$A$3:$Q$301,7,FALSE)),"",(VLOOKUP($A58,'IND.012-1'!$A$3:$Q$301,7,FALSE)))</f>
        <v/>
      </c>
      <c r="H58" s="55" t="str">
        <f>IF(ISNA(VLOOKUP(A58,'IND.012-1'!$A$3:$Q$301,8,FALSE)),"",(VLOOKUP(A58,'IND.012-1'!$A$3:$Q$301,8,FALSE)))</f>
        <v/>
      </c>
      <c r="I58" s="297" t="str">
        <f>IF(ISNA(VLOOKUP(A58,'IND.012-1'!$A$3:$Q$301,9,FALSE)),"",(VLOOKUP(A58,'IND.012-1'!$A$3:$Q$301,9,FALSE)))</f>
        <v/>
      </c>
      <c r="J58" s="55" t="str">
        <f>IF(ISNA(VLOOKUP(A58,'IND.012-1'!$A$3:$Q$301,10,FALSE)),"",(VLOOKUP(A58,'IND.012-1'!$A$3:$Q$301,10,FALSE)))</f>
        <v/>
      </c>
      <c r="K58" s="297" t="str">
        <f>IF(ISNA(VLOOKUP(A58,'IND.012-1'!$A$3:$Q$301,11,FALSE)),"",(VLOOKUP(A58,'IND.012-1'!$A$3:$Q$301,11,FALSE)))</f>
        <v/>
      </c>
      <c r="L58" s="55" t="str">
        <f>IF(ISNA(VLOOKUP(A58,'IND.012-1'!$A$3:$Q$301,12,FALSE)),"",(VLOOKUP(A58,'IND.012-1'!$A$3:$Q$301,12,FALSE)))</f>
        <v/>
      </c>
      <c r="M58" s="297" t="str">
        <f>IF(ISNA(VLOOKUP(A58,'IND.012-1'!$A$3:$Q$301,13,FALSE)),"",(VLOOKUP(A58,'IND.012-1'!$A$3:$Q$301,13,FALSE)))</f>
        <v/>
      </c>
      <c r="N58" s="55" t="str">
        <f>IF(ISNA(VLOOKUP(A58,'IND.012-1'!$A$3:$Q$301,14,FALSE)),"",(VLOOKUP(A58,'IND.012-1'!$A$3:$Q$301,14,FALSE)))</f>
        <v/>
      </c>
      <c r="O58" s="297" t="str">
        <f>IF(ISNA(VLOOKUP(A58,'IND.012-1'!$A$3:$Q$301,15,FALSE)),"",(VLOOKUP(A58,'IND.012-1'!$A$3:$Q$301,15,FALSE)))</f>
        <v/>
      </c>
      <c r="P58" s="55" t="str">
        <f>IF(ISNA(VLOOKUP(A58,'IND.012-1'!$A$3:$Q$301,16,FALSE)),"",(VLOOKUP(A58,'IND.012-1'!$A$3:$Q$301,16,FALSE)))</f>
        <v/>
      </c>
      <c r="Q58" s="341" t="str">
        <f>IF(ISNA(VLOOKUP($A58,'IND.012-1'!$A$3:$Q$301,17,FALSE)),"",(VLOOKUP($A58,'IND.012-1'!$A$3:$Q$301,17,FALSE)))</f>
        <v/>
      </c>
      <c r="R58" s="451">
        <f t="shared" si="0"/>
        <v>0</v>
      </c>
      <c r="S58" s="434">
        <f t="shared" si="3"/>
        <v>56</v>
      </c>
      <c r="T58" s="434">
        <f>IF(R58="","",IFERROR(SUM(H58:I58:K58:L58)+LARGE(H58:I58:K58:L58,1)/100+LARGE(H58:I58:K58:L58,2)/1000+LARGE(H58:I58:K58:L58,3)/10000+LARGE(H58:I58:K58:L58,4)/100000-0.01/S58,0))</f>
        <v>0</v>
      </c>
      <c r="U58" s="374"/>
      <c r="V58" s="354" t="str">
        <f t="shared" si="2"/>
        <v/>
      </c>
      <c r="W58" s="354" t="str">
        <f t="shared" si="1"/>
        <v/>
      </c>
      <c r="X58" s="374"/>
      <c r="Y58" s="374"/>
      <c r="Z58" s="374"/>
      <c r="AA58" s="374"/>
      <c r="AB58" s="374"/>
      <c r="AC58" s="374"/>
      <c r="AD58" s="374"/>
    </row>
    <row r="59" spans="1:30" ht="28.05" customHeight="1" thickBot="1" x14ac:dyDescent="0.35">
      <c r="A59" s="52">
        <v>57</v>
      </c>
      <c r="B59" s="286" t="str">
        <f>IF(ISNA(VLOOKUP($A59,'IND.012-1'!$A$3:$Q$301,2,FALSE)),"",(VLOOKUP($A59,'IND.012-1'!$A$3:$Q$301,2,FALSE)))</f>
        <v/>
      </c>
      <c r="C59" s="288" t="str">
        <f>IF(ISNA(VLOOKUP(A59,'IND.012-1'!$A$3:$Q$301,3,FALSE)),"",(VLOOKUP(A59,'IND.012-1'!$A$3:$Q$301,3,FALSE)))</f>
        <v/>
      </c>
      <c r="D59" s="53" t="str">
        <f>IF(ISNA(VLOOKUP(A59,'IND.012-1'!$A$3:$F$301,4,FALSE)),"",(VLOOKUP(A59,'IND.012-1'!$A$3:$F$301,4,FALSE)))</f>
        <v/>
      </c>
      <c r="E59" s="54" t="str">
        <f>IF(ISNA(VLOOKUP(A59,'IND.012-1'!$A$3:$Q$301,5,FALSE)),"",(VLOOKUP(A59,'IND.012-1'!$A$3:$Q$301,5,FALSE)))</f>
        <v/>
      </c>
      <c r="F59" s="55" t="str">
        <f>IF(ISNA(VLOOKUP($A59,'IND.012-1'!$A$3:$Q$301,6,FALSE)),"",(VLOOKUP($A59,'IND.012-1'!$A$3:$Q$301,6,FALSE)))</f>
        <v/>
      </c>
      <c r="G59" s="285" t="str">
        <f>IF(ISNA(VLOOKUP($A59,'IND.012-1'!$A$3:$Q$301,7,FALSE)),"",(VLOOKUP($A59,'IND.012-1'!$A$3:$Q$301,7,FALSE)))</f>
        <v/>
      </c>
      <c r="H59" s="55" t="str">
        <f>IF(ISNA(VLOOKUP(A59,'IND.012-1'!$A$3:$Q$301,8,FALSE)),"",(VLOOKUP(A59,'IND.012-1'!$A$3:$Q$301,8,FALSE)))</f>
        <v/>
      </c>
      <c r="I59" s="297" t="str">
        <f>IF(ISNA(VLOOKUP(A59,'IND.012-1'!$A$3:$Q$301,9,FALSE)),"",(VLOOKUP(A59,'IND.012-1'!$A$3:$Q$301,9,FALSE)))</f>
        <v/>
      </c>
      <c r="J59" s="55" t="str">
        <f>IF(ISNA(VLOOKUP(A59,'IND.012-1'!$A$3:$Q$301,10,FALSE)),"",(VLOOKUP(A59,'IND.012-1'!$A$3:$Q$301,10,FALSE)))</f>
        <v/>
      </c>
      <c r="K59" s="297" t="str">
        <f>IF(ISNA(VLOOKUP(A59,'IND.012-1'!$A$3:$Q$301,11,FALSE)),"",(VLOOKUP(A59,'IND.012-1'!$A$3:$Q$301,11,FALSE)))</f>
        <v/>
      </c>
      <c r="L59" s="55" t="str">
        <f>IF(ISNA(VLOOKUP(A59,'IND.012-1'!$A$3:$Q$301,12,FALSE)),"",(VLOOKUP(A59,'IND.012-1'!$A$3:$Q$301,12,FALSE)))</f>
        <v/>
      </c>
      <c r="M59" s="297" t="str">
        <f>IF(ISNA(VLOOKUP(A59,'IND.012-1'!$A$3:$Q$301,13,FALSE)),"",(VLOOKUP(A59,'IND.012-1'!$A$3:$Q$301,13,FALSE)))</f>
        <v/>
      </c>
      <c r="N59" s="55" t="str">
        <f>IF(ISNA(VLOOKUP(A59,'IND.012-1'!$A$3:$Q$301,14,FALSE)),"",(VLOOKUP(A59,'IND.012-1'!$A$3:$Q$301,14,FALSE)))</f>
        <v/>
      </c>
      <c r="O59" s="297" t="str">
        <f>IF(ISNA(VLOOKUP(A59,'IND.012-1'!$A$3:$Q$301,15,FALSE)),"",(VLOOKUP(A59,'IND.012-1'!$A$3:$Q$301,15,FALSE)))</f>
        <v/>
      </c>
      <c r="P59" s="55" t="str">
        <f>IF(ISNA(VLOOKUP(A59,'IND.012-1'!$A$3:$Q$301,16,FALSE)),"",(VLOOKUP(A59,'IND.012-1'!$A$3:$Q$301,16,FALSE)))</f>
        <v/>
      </c>
      <c r="Q59" s="341" t="str">
        <f>IF(ISNA(VLOOKUP($A59,'IND.012-1'!$A$3:$Q$301,17,FALSE)),"",(VLOOKUP($A59,'IND.012-1'!$A$3:$Q$301,17,FALSE)))</f>
        <v/>
      </c>
      <c r="R59" s="451">
        <f t="shared" si="0"/>
        <v>0</v>
      </c>
      <c r="S59" s="434">
        <f t="shared" si="3"/>
        <v>57</v>
      </c>
      <c r="T59" s="434">
        <f>IF(R59="","",IFERROR(SUM(H59:I59:K59:L59)+LARGE(H59:I59:K59:L59,1)/100+LARGE(H59:I59:K59:L59,2)/1000+LARGE(H59:I59:K59:L59,3)/10000+LARGE(H59:I59:K59:L59,4)/100000-0.01/S59,0))</f>
        <v>0</v>
      </c>
      <c r="U59" s="374"/>
      <c r="V59" s="354" t="str">
        <f t="shared" si="2"/>
        <v/>
      </c>
      <c r="W59" s="354" t="str">
        <f t="shared" si="1"/>
        <v/>
      </c>
      <c r="X59" s="374"/>
      <c r="Y59" s="374"/>
      <c r="Z59" s="374"/>
      <c r="AA59" s="374"/>
      <c r="AB59" s="374"/>
      <c r="AC59" s="374"/>
      <c r="AD59" s="374"/>
    </row>
    <row r="60" spans="1:30" ht="28.05" customHeight="1" thickBot="1" x14ac:dyDescent="0.35">
      <c r="A60" s="52">
        <v>58</v>
      </c>
      <c r="B60" s="286" t="str">
        <f>IF(ISNA(VLOOKUP($A60,'IND.012-1'!$A$3:$Q$301,2,FALSE)),"",(VLOOKUP($A60,'IND.012-1'!$A$3:$Q$301,2,FALSE)))</f>
        <v/>
      </c>
      <c r="C60" s="288" t="str">
        <f>IF(ISNA(VLOOKUP(A60,'IND.012-1'!$A$3:$Q$301,3,FALSE)),"",(VLOOKUP(A60,'IND.012-1'!$A$3:$Q$301,3,FALSE)))</f>
        <v/>
      </c>
      <c r="D60" s="53" t="str">
        <f>IF(ISNA(VLOOKUP(A60,'IND.012-1'!$A$3:$F$301,4,FALSE)),"",(VLOOKUP(A60,'IND.012-1'!$A$3:$F$301,4,FALSE)))</f>
        <v/>
      </c>
      <c r="E60" s="54" t="str">
        <f>IF(ISNA(VLOOKUP(A60,'IND.012-1'!$A$3:$Q$301,5,FALSE)),"",(VLOOKUP(A60,'IND.012-1'!$A$3:$Q$301,5,FALSE)))</f>
        <v/>
      </c>
      <c r="F60" s="55" t="str">
        <f>IF(ISNA(VLOOKUP($A60,'IND.012-1'!$A$3:$Q$301,6,FALSE)),"",(VLOOKUP($A60,'IND.012-1'!$A$3:$Q$301,6,FALSE)))</f>
        <v/>
      </c>
      <c r="G60" s="285" t="str">
        <f>IF(ISNA(VLOOKUP($A60,'IND.012-1'!$A$3:$Q$301,7,FALSE)),"",(VLOOKUP($A60,'IND.012-1'!$A$3:$Q$301,7,FALSE)))</f>
        <v/>
      </c>
      <c r="H60" s="55" t="str">
        <f>IF(ISNA(VLOOKUP(A60,'IND.012-1'!$A$3:$Q$301,8,FALSE)),"",(VLOOKUP(A60,'IND.012-1'!$A$3:$Q$301,8,FALSE)))</f>
        <v/>
      </c>
      <c r="I60" s="297" t="str">
        <f>IF(ISNA(VLOOKUP(A60,'IND.012-1'!$A$3:$Q$301,9,FALSE)),"",(VLOOKUP(A60,'IND.012-1'!$A$3:$Q$301,9,FALSE)))</f>
        <v/>
      </c>
      <c r="J60" s="55" t="str">
        <f>IF(ISNA(VLOOKUP(A60,'IND.012-1'!$A$3:$Q$301,10,FALSE)),"",(VLOOKUP(A60,'IND.012-1'!$A$3:$Q$301,10,FALSE)))</f>
        <v/>
      </c>
      <c r="K60" s="297" t="str">
        <f>IF(ISNA(VLOOKUP(A60,'IND.012-1'!$A$3:$Q$301,11,FALSE)),"",(VLOOKUP(A60,'IND.012-1'!$A$3:$Q$301,11,FALSE)))</f>
        <v/>
      </c>
      <c r="L60" s="55" t="str">
        <f>IF(ISNA(VLOOKUP(A60,'IND.012-1'!$A$3:$Q$301,12,FALSE)),"",(VLOOKUP(A60,'IND.012-1'!$A$3:$Q$301,12,FALSE)))</f>
        <v/>
      </c>
      <c r="M60" s="297" t="str">
        <f>IF(ISNA(VLOOKUP(A60,'IND.012-1'!$A$3:$Q$301,13,FALSE)),"",(VLOOKUP(A60,'IND.012-1'!$A$3:$Q$301,13,FALSE)))</f>
        <v/>
      </c>
      <c r="N60" s="55" t="str">
        <f>IF(ISNA(VLOOKUP(A60,'IND.012-1'!$A$3:$Q$301,14,FALSE)),"",(VLOOKUP(A60,'IND.012-1'!$A$3:$Q$301,14,FALSE)))</f>
        <v/>
      </c>
      <c r="O60" s="297" t="str">
        <f>IF(ISNA(VLOOKUP(A60,'IND.012-1'!$A$3:$Q$301,15,FALSE)),"",(VLOOKUP(A60,'IND.012-1'!$A$3:$Q$301,15,FALSE)))</f>
        <v/>
      </c>
      <c r="P60" s="55" t="str">
        <f>IF(ISNA(VLOOKUP(A60,'IND.012-1'!$A$3:$Q$301,16,FALSE)),"",(VLOOKUP(A60,'IND.012-1'!$A$3:$Q$301,16,FALSE)))</f>
        <v/>
      </c>
      <c r="Q60" s="341" t="str">
        <f>IF(ISNA(VLOOKUP($A60,'IND.012-1'!$A$3:$Q$301,17,FALSE)),"",(VLOOKUP($A60,'IND.012-1'!$A$3:$Q$301,17,FALSE)))</f>
        <v/>
      </c>
      <c r="R60" s="451">
        <f t="shared" si="0"/>
        <v>0</v>
      </c>
      <c r="S60" s="434">
        <f t="shared" si="3"/>
        <v>58</v>
      </c>
      <c r="T60" s="434">
        <f>IF(R60="","",IFERROR(SUM(H60:I60:K60:L60)+LARGE(H60:I60:K60:L60,1)/100+LARGE(H60:I60:K60:L60,2)/1000+LARGE(H60:I60:K60:L60,3)/10000+LARGE(H60:I60:K60:L60,4)/100000-0.01/S60,0))</f>
        <v>0</v>
      </c>
      <c r="U60" s="374"/>
      <c r="V60" s="354" t="str">
        <f t="shared" si="2"/>
        <v/>
      </c>
      <c r="W60" s="354" t="str">
        <f t="shared" si="1"/>
        <v/>
      </c>
      <c r="X60" s="374"/>
      <c r="Y60" s="374"/>
      <c r="Z60" s="374"/>
      <c r="AA60" s="374"/>
      <c r="AB60" s="374"/>
      <c r="AC60" s="374"/>
      <c r="AD60" s="374"/>
    </row>
    <row r="61" spans="1:30" ht="28.05" customHeight="1" thickBot="1" x14ac:dyDescent="0.35">
      <c r="A61" s="52">
        <v>59</v>
      </c>
      <c r="B61" s="286" t="str">
        <f>IF(ISNA(VLOOKUP($A61,'IND.012-1'!$A$3:$Q$301,2,FALSE)),"",(VLOOKUP($A61,'IND.012-1'!$A$3:$Q$301,2,FALSE)))</f>
        <v/>
      </c>
      <c r="C61" s="288" t="str">
        <f>IF(ISNA(VLOOKUP(A61,'IND.012-1'!$A$3:$Q$301,3,FALSE)),"",(VLOOKUP(A61,'IND.012-1'!$A$3:$Q$301,3,FALSE)))</f>
        <v/>
      </c>
      <c r="D61" s="53" t="str">
        <f>IF(ISNA(VLOOKUP(A61,'IND.012-1'!$A$3:$F$301,4,FALSE)),"",(VLOOKUP(A61,'IND.012-1'!$A$3:$F$301,4,FALSE)))</f>
        <v/>
      </c>
      <c r="E61" s="54" t="str">
        <f>IF(ISNA(VLOOKUP(A61,'IND.012-1'!$A$3:$Q$301,5,FALSE)),"",(VLOOKUP(A61,'IND.012-1'!$A$3:$Q$301,5,FALSE)))</f>
        <v/>
      </c>
      <c r="F61" s="55" t="str">
        <f>IF(ISNA(VLOOKUP($A61,'IND.012-1'!$A$3:$Q$301,6,FALSE)),"",(VLOOKUP($A61,'IND.012-1'!$A$3:$Q$301,6,FALSE)))</f>
        <v/>
      </c>
      <c r="G61" s="285" t="str">
        <f>IF(ISNA(VLOOKUP($A61,'IND.012-1'!$A$3:$Q$301,7,FALSE)),"",(VLOOKUP($A61,'IND.012-1'!$A$3:$Q$301,7,FALSE)))</f>
        <v/>
      </c>
      <c r="H61" s="55" t="str">
        <f>IF(ISNA(VLOOKUP(A61,'IND.012-1'!$A$3:$Q$301,8,FALSE)),"",(VLOOKUP(A61,'IND.012-1'!$A$3:$Q$301,8,FALSE)))</f>
        <v/>
      </c>
      <c r="I61" s="297" t="str">
        <f>IF(ISNA(VLOOKUP(A61,'IND.012-1'!$A$3:$Q$301,9,FALSE)),"",(VLOOKUP(A61,'IND.012-1'!$A$3:$Q$301,9,FALSE)))</f>
        <v/>
      </c>
      <c r="J61" s="55" t="str">
        <f>IF(ISNA(VLOOKUP(A61,'IND.012-1'!$A$3:$Q$301,10,FALSE)),"",(VLOOKUP(A61,'IND.012-1'!$A$3:$Q$301,10,FALSE)))</f>
        <v/>
      </c>
      <c r="K61" s="297" t="str">
        <f>IF(ISNA(VLOOKUP(A61,'IND.012-1'!$A$3:$Q$301,11,FALSE)),"",(VLOOKUP(A61,'IND.012-1'!$A$3:$Q$301,11,FALSE)))</f>
        <v/>
      </c>
      <c r="L61" s="55" t="str">
        <f>IF(ISNA(VLOOKUP(A61,'IND.012-1'!$A$3:$Q$301,12,FALSE)),"",(VLOOKUP(A61,'IND.012-1'!$A$3:$Q$301,12,FALSE)))</f>
        <v/>
      </c>
      <c r="M61" s="297" t="str">
        <f>IF(ISNA(VLOOKUP(A61,'IND.012-1'!$A$3:$Q$301,13,FALSE)),"",(VLOOKUP(A61,'IND.012-1'!$A$3:$Q$301,13,FALSE)))</f>
        <v/>
      </c>
      <c r="N61" s="55" t="str">
        <f>IF(ISNA(VLOOKUP(A61,'IND.012-1'!$A$3:$Q$301,14,FALSE)),"",(VLOOKUP(A61,'IND.012-1'!$A$3:$Q$301,14,FALSE)))</f>
        <v/>
      </c>
      <c r="O61" s="297" t="str">
        <f>IF(ISNA(VLOOKUP(A61,'IND.012-1'!$A$3:$Q$301,15,FALSE)),"",(VLOOKUP(A61,'IND.012-1'!$A$3:$Q$301,15,FALSE)))</f>
        <v/>
      </c>
      <c r="P61" s="55" t="str">
        <f>IF(ISNA(VLOOKUP(A61,'IND.012-1'!$A$3:$Q$301,16,FALSE)),"",(VLOOKUP(A61,'IND.012-1'!$A$3:$Q$301,16,FALSE)))</f>
        <v/>
      </c>
      <c r="Q61" s="341" t="str">
        <f>IF(ISNA(VLOOKUP($A61,'IND.012-1'!$A$3:$Q$301,17,FALSE)),"",(VLOOKUP($A61,'IND.012-1'!$A$3:$Q$301,17,FALSE)))</f>
        <v/>
      </c>
      <c r="R61" s="451">
        <f t="shared" si="0"/>
        <v>0</v>
      </c>
      <c r="S61" s="434">
        <f t="shared" si="3"/>
        <v>59</v>
      </c>
      <c r="T61" s="434">
        <f>IF(R61="","",IFERROR(SUM(H61:I61:K61:L61)+LARGE(H61:I61:K61:L61,1)/100+LARGE(H61:I61:K61:L61,2)/1000+LARGE(H61:I61:K61:L61,3)/10000+LARGE(H61:I61:K61:L61,4)/100000-0.01/S61,0))</f>
        <v>0</v>
      </c>
      <c r="U61" s="374"/>
      <c r="V61" s="354" t="str">
        <f t="shared" si="2"/>
        <v/>
      </c>
      <c r="W61" s="354" t="str">
        <f t="shared" si="1"/>
        <v/>
      </c>
      <c r="X61" s="374"/>
      <c r="Y61" s="374"/>
      <c r="Z61" s="374"/>
      <c r="AA61" s="374"/>
      <c r="AB61" s="374"/>
      <c r="AC61" s="374"/>
      <c r="AD61" s="374"/>
    </row>
    <row r="62" spans="1:30" ht="28.05" customHeight="1" thickBot="1" x14ac:dyDescent="0.35">
      <c r="A62" s="52">
        <v>60</v>
      </c>
      <c r="B62" s="286" t="str">
        <f>IF(ISNA(VLOOKUP($A62,'IND.012-1'!$A$3:$Q$301,2,FALSE)),"",(VLOOKUP($A62,'IND.012-1'!$A$3:$Q$301,2,FALSE)))</f>
        <v/>
      </c>
      <c r="C62" s="288" t="str">
        <f>IF(ISNA(VLOOKUP(A62,'IND.012-1'!$A$3:$Q$301,3,FALSE)),"",(VLOOKUP(A62,'IND.012-1'!$A$3:$Q$301,3,FALSE)))</f>
        <v/>
      </c>
      <c r="D62" s="53" t="str">
        <f>IF(ISNA(VLOOKUP(A62,'IND.012-1'!$A$3:$F$301,4,FALSE)),"",(VLOOKUP(A62,'IND.012-1'!$A$3:$F$301,4,FALSE)))</f>
        <v/>
      </c>
      <c r="E62" s="54" t="str">
        <f>IF(ISNA(VLOOKUP(A62,'IND.012-1'!$A$3:$Q$301,5,FALSE)),"",(VLOOKUP(A62,'IND.012-1'!$A$3:$Q$301,5,FALSE)))</f>
        <v/>
      </c>
      <c r="F62" s="55" t="str">
        <f>IF(ISNA(VLOOKUP($A62,'IND.012-1'!$A$3:$Q$301,6,FALSE)),"",(VLOOKUP($A62,'IND.012-1'!$A$3:$Q$301,6,FALSE)))</f>
        <v/>
      </c>
      <c r="G62" s="285" t="str">
        <f>IF(ISNA(VLOOKUP($A62,'IND.012-1'!$A$3:$Q$301,7,FALSE)),"",(VLOOKUP($A62,'IND.012-1'!$A$3:$Q$301,7,FALSE)))</f>
        <v/>
      </c>
      <c r="H62" s="55" t="str">
        <f>IF(ISNA(VLOOKUP(A62,'IND.012-1'!$A$3:$Q$301,8,FALSE)),"",(VLOOKUP(A62,'IND.012-1'!$A$3:$Q$301,8,FALSE)))</f>
        <v/>
      </c>
      <c r="I62" s="297" t="str">
        <f>IF(ISNA(VLOOKUP(A62,'IND.012-1'!$A$3:$Q$301,9,FALSE)),"",(VLOOKUP(A62,'IND.012-1'!$A$3:$Q$301,9,FALSE)))</f>
        <v/>
      </c>
      <c r="J62" s="55" t="str">
        <f>IF(ISNA(VLOOKUP(A62,'IND.012-1'!$A$3:$Q$301,10,FALSE)),"",(VLOOKUP(A62,'IND.012-1'!$A$3:$Q$301,10,FALSE)))</f>
        <v/>
      </c>
      <c r="K62" s="297" t="str">
        <f>IF(ISNA(VLOOKUP(A62,'IND.012-1'!$A$3:$Q$301,11,FALSE)),"",(VLOOKUP(A62,'IND.012-1'!$A$3:$Q$301,11,FALSE)))</f>
        <v/>
      </c>
      <c r="L62" s="55" t="str">
        <f>IF(ISNA(VLOOKUP(A62,'IND.012-1'!$A$3:$Q$301,12,FALSE)),"",(VLOOKUP(A62,'IND.012-1'!$A$3:$Q$301,12,FALSE)))</f>
        <v/>
      </c>
      <c r="M62" s="297" t="str">
        <f>IF(ISNA(VLOOKUP(A62,'IND.012-1'!$A$3:$Q$301,13,FALSE)),"",(VLOOKUP(A62,'IND.012-1'!$A$3:$Q$301,13,FALSE)))</f>
        <v/>
      </c>
      <c r="N62" s="55" t="str">
        <f>IF(ISNA(VLOOKUP(A62,'IND.012-1'!$A$3:$Q$301,14,FALSE)),"",(VLOOKUP(A62,'IND.012-1'!$A$3:$Q$301,14,FALSE)))</f>
        <v/>
      </c>
      <c r="O62" s="297" t="str">
        <f>IF(ISNA(VLOOKUP(A62,'IND.012-1'!$A$3:$Q$301,15,FALSE)),"",(VLOOKUP(A62,'IND.012-1'!$A$3:$Q$301,15,FALSE)))</f>
        <v/>
      </c>
      <c r="P62" s="55" t="str">
        <f>IF(ISNA(VLOOKUP(A62,'IND.012-1'!$A$3:$Q$301,16,FALSE)),"",(VLOOKUP(A62,'IND.012-1'!$A$3:$Q$301,16,FALSE)))</f>
        <v/>
      </c>
      <c r="Q62" s="341" t="str">
        <f>IF(ISNA(VLOOKUP($A62,'IND.012-1'!$A$3:$Q$301,17,FALSE)),"",(VLOOKUP($A62,'IND.012-1'!$A$3:$Q$301,17,FALSE)))</f>
        <v/>
      </c>
      <c r="R62" s="451">
        <f t="shared" si="0"/>
        <v>0</v>
      </c>
      <c r="S62" s="434">
        <f t="shared" si="3"/>
        <v>60</v>
      </c>
      <c r="T62" s="434">
        <f>IF(R62="","",IFERROR(SUM(H62:I62:K62:L62)+LARGE(H62:I62:K62:L62,1)/100+LARGE(H62:I62:K62:L62,2)/1000+LARGE(H62:I62:K62:L62,3)/10000+LARGE(H62:I62:K62:L62,4)/100000-0.01/S62,0))</f>
        <v>0</v>
      </c>
      <c r="U62" s="374"/>
      <c r="V62" s="354" t="str">
        <f t="shared" si="2"/>
        <v/>
      </c>
      <c r="W62" s="354" t="str">
        <f t="shared" si="1"/>
        <v/>
      </c>
      <c r="X62" s="374"/>
      <c r="Y62" s="374"/>
      <c r="Z62" s="374"/>
      <c r="AA62" s="374"/>
      <c r="AB62" s="374"/>
      <c r="AC62" s="374"/>
      <c r="AD62" s="374"/>
    </row>
    <row r="63" spans="1:30" ht="28.05" customHeight="1" thickBot="1" x14ac:dyDescent="0.35">
      <c r="A63" s="52">
        <v>61</v>
      </c>
      <c r="B63" s="286" t="str">
        <f>IF(ISNA(VLOOKUP($A63,'IND.012-1'!$A$3:$Q$301,2,FALSE)),"",(VLOOKUP($A63,'IND.012-1'!$A$3:$Q$301,2,FALSE)))</f>
        <v/>
      </c>
      <c r="C63" s="288" t="str">
        <f>IF(ISNA(VLOOKUP(A63,'IND.012-1'!$A$3:$Q$301,3,FALSE)),"",(VLOOKUP(A63,'IND.012-1'!$A$3:$Q$301,3,FALSE)))</f>
        <v/>
      </c>
      <c r="D63" s="53" t="str">
        <f>IF(ISNA(VLOOKUP(A63,'IND.012-1'!$A$3:$F$301,4,FALSE)),"",(VLOOKUP(A63,'IND.012-1'!$A$3:$F$301,4,FALSE)))</f>
        <v/>
      </c>
      <c r="E63" s="54" t="str">
        <f>IF(ISNA(VLOOKUP(A63,'IND.012-1'!$A$3:$Q$301,5,FALSE)),"",(VLOOKUP(A63,'IND.012-1'!$A$3:$Q$301,5,FALSE)))</f>
        <v/>
      </c>
      <c r="F63" s="55" t="str">
        <f>IF(ISNA(VLOOKUP($A63,'IND.012-1'!$A$3:$Q$301,6,FALSE)),"",(VLOOKUP($A63,'IND.012-1'!$A$3:$Q$301,6,FALSE)))</f>
        <v/>
      </c>
      <c r="G63" s="285" t="str">
        <f>IF(ISNA(VLOOKUP($A63,'IND.012-1'!$A$3:$Q$301,7,FALSE)),"",(VLOOKUP($A63,'IND.012-1'!$A$3:$Q$301,7,FALSE)))</f>
        <v/>
      </c>
      <c r="H63" s="55" t="str">
        <f>IF(ISNA(VLOOKUP(A63,'IND.012-1'!$A$3:$Q$301,8,FALSE)),"",(VLOOKUP(A63,'IND.012-1'!$A$3:$Q$301,8,FALSE)))</f>
        <v/>
      </c>
      <c r="I63" s="297" t="str">
        <f>IF(ISNA(VLOOKUP(A63,'IND.012-1'!$A$3:$Q$301,9,FALSE)),"",(VLOOKUP(A63,'IND.012-1'!$A$3:$Q$301,9,FALSE)))</f>
        <v/>
      </c>
      <c r="J63" s="55" t="str">
        <f>IF(ISNA(VLOOKUP(A63,'IND.012-1'!$A$3:$Q$301,10,FALSE)),"",(VLOOKUP(A63,'IND.012-1'!$A$3:$Q$301,10,FALSE)))</f>
        <v/>
      </c>
      <c r="K63" s="297" t="str">
        <f>IF(ISNA(VLOOKUP(A63,'IND.012-1'!$A$3:$Q$301,11,FALSE)),"",(VLOOKUP(A63,'IND.012-1'!$A$3:$Q$301,11,FALSE)))</f>
        <v/>
      </c>
      <c r="L63" s="55" t="str">
        <f>IF(ISNA(VLOOKUP(A63,'IND.012-1'!$A$3:$Q$301,12,FALSE)),"",(VLOOKUP(A63,'IND.012-1'!$A$3:$Q$301,12,FALSE)))</f>
        <v/>
      </c>
      <c r="M63" s="297" t="str">
        <f>IF(ISNA(VLOOKUP(A63,'IND.012-1'!$A$3:$Q$301,13,FALSE)),"",(VLOOKUP(A63,'IND.012-1'!$A$3:$Q$301,13,FALSE)))</f>
        <v/>
      </c>
      <c r="N63" s="55" t="str">
        <f>IF(ISNA(VLOOKUP(A63,'IND.012-1'!$A$3:$Q$301,14,FALSE)),"",(VLOOKUP(A63,'IND.012-1'!$A$3:$Q$301,14,FALSE)))</f>
        <v/>
      </c>
      <c r="O63" s="297" t="str">
        <f>IF(ISNA(VLOOKUP(A63,'IND.012-1'!$A$3:$Q$301,15,FALSE)),"",(VLOOKUP(A63,'IND.012-1'!$A$3:$Q$301,15,FALSE)))</f>
        <v/>
      </c>
      <c r="P63" s="55" t="str">
        <f>IF(ISNA(VLOOKUP(A63,'IND.012-1'!$A$3:$Q$301,16,FALSE)),"",(VLOOKUP(A63,'IND.012-1'!$A$3:$Q$301,16,FALSE)))</f>
        <v/>
      </c>
      <c r="Q63" s="341" t="str">
        <f>IF(ISNA(VLOOKUP($A63,'IND.012-1'!$A$3:$Q$301,17,FALSE)),"",(VLOOKUP($A63,'IND.012-1'!$A$3:$Q$301,17,FALSE)))</f>
        <v/>
      </c>
      <c r="R63" s="451">
        <f t="shared" si="0"/>
        <v>0</v>
      </c>
      <c r="S63" s="434">
        <f t="shared" si="3"/>
        <v>61</v>
      </c>
      <c r="T63" s="434">
        <f>IF(R63="","",IFERROR(SUM(H63:I63:K63:L63)+LARGE(H63:I63:K63:L63,1)/100+LARGE(H63:I63:K63:L63,2)/1000+LARGE(H63:I63:K63:L63,3)/10000+LARGE(H63:I63:K63:L63,4)/100000-0.01/S63,0))</f>
        <v>0</v>
      </c>
      <c r="U63" s="374"/>
      <c r="V63" s="354" t="str">
        <f t="shared" si="2"/>
        <v/>
      </c>
      <c r="W63" s="354" t="str">
        <f t="shared" si="1"/>
        <v/>
      </c>
      <c r="X63" s="374"/>
      <c r="Y63" s="374"/>
      <c r="Z63" s="374"/>
      <c r="AA63" s="374"/>
      <c r="AB63" s="374"/>
      <c r="AC63" s="374"/>
      <c r="AD63" s="374"/>
    </row>
    <row r="64" spans="1:30" ht="28.05" customHeight="1" thickBot="1" x14ac:dyDescent="0.35">
      <c r="A64" s="52">
        <v>62</v>
      </c>
      <c r="B64" s="286" t="str">
        <f>IF(ISNA(VLOOKUP($A64,'IND.012-1'!$A$3:$Q$301,2,FALSE)),"",(VLOOKUP($A64,'IND.012-1'!$A$3:$Q$301,2,FALSE)))</f>
        <v/>
      </c>
      <c r="C64" s="288" t="str">
        <f>IF(ISNA(VLOOKUP(A64,'IND.012-1'!$A$3:$Q$301,3,FALSE)),"",(VLOOKUP(A64,'IND.012-1'!$A$3:$Q$301,3,FALSE)))</f>
        <v/>
      </c>
      <c r="D64" s="53" t="str">
        <f>IF(ISNA(VLOOKUP(A64,'IND.012-1'!$A$3:$F$301,4,FALSE)),"",(VLOOKUP(A64,'IND.012-1'!$A$3:$F$301,4,FALSE)))</f>
        <v/>
      </c>
      <c r="E64" s="54" t="str">
        <f>IF(ISNA(VLOOKUP(A64,'IND.012-1'!$A$3:$Q$301,5,FALSE)),"",(VLOOKUP(A64,'IND.012-1'!$A$3:$Q$301,5,FALSE)))</f>
        <v/>
      </c>
      <c r="F64" s="55" t="str">
        <f>IF(ISNA(VLOOKUP($A64,'IND.012-1'!$A$3:$Q$301,6,FALSE)),"",(VLOOKUP($A64,'IND.012-1'!$A$3:$Q$301,6,FALSE)))</f>
        <v/>
      </c>
      <c r="G64" s="285" t="str">
        <f>IF(ISNA(VLOOKUP($A64,'IND.012-1'!$A$3:$Q$301,7,FALSE)),"",(VLOOKUP($A64,'IND.012-1'!$A$3:$Q$301,7,FALSE)))</f>
        <v/>
      </c>
      <c r="H64" s="55" t="str">
        <f>IF(ISNA(VLOOKUP(A64,'IND.012-1'!$A$3:$Q$301,8,FALSE)),"",(VLOOKUP(A64,'IND.012-1'!$A$3:$Q$301,8,FALSE)))</f>
        <v/>
      </c>
      <c r="I64" s="297" t="str">
        <f>IF(ISNA(VLOOKUP(A64,'IND.012-1'!$A$3:$Q$301,9,FALSE)),"",(VLOOKUP(A64,'IND.012-1'!$A$3:$Q$301,9,FALSE)))</f>
        <v/>
      </c>
      <c r="J64" s="55" t="str">
        <f>IF(ISNA(VLOOKUP(A64,'IND.012-1'!$A$3:$Q$301,10,FALSE)),"",(VLOOKUP(A64,'IND.012-1'!$A$3:$Q$301,10,FALSE)))</f>
        <v/>
      </c>
      <c r="K64" s="297" t="str">
        <f>IF(ISNA(VLOOKUP(A64,'IND.012-1'!$A$3:$Q$301,11,FALSE)),"",(VLOOKUP(A64,'IND.012-1'!$A$3:$Q$301,11,FALSE)))</f>
        <v/>
      </c>
      <c r="L64" s="55" t="str">
        <f>IF(ISNA(VLOOKUP(A64,'IND.012-1'!$A$3:$Q$301,12,FALSE)),"",(VLOOKUP(A64,'IND.012-1'!$A$3:$Q$301,12,FALSE)))</f>
        <v/>
      </c>
      <c r="M64" s="297" t="str">
        <f>IF(ISNA(VLOOKUP(A64,'IND.012-1'!$A$3:$Q$301,13,FALSE)),"",(VLOOKUP(A64,'IND.012-1'!$A$3:$Q$301,13,FALSE)))</f>
        <v/>
      </c>
      <c r="N64" s="55" t="str">
        <f>IF(ISNA(VLOOKUP(A64,'IND.012-1'!$A$3:$Q$301,14,FALSE)),"",(VLOOKUP(A64,'IND.012-1'!$A$3:$Q$301,14,FALSE)))</f>
        <v/>
      </c>
      <c r="O64" s="297" t="str">
        <f>IF(ISNA(VLOOKUP(A64,'IND.012-1'!$A$3:$Q$301,15,FALSE)),"",(VLOOKUP(A64,'IND.012-1'!$A$3:$Q$301,15,FALSE)))</f>
        <v/>
      </c>
      <c r="P64" s="55" t="str">
        <f>IF(ISNA(VLOOKUP(A64,'IND.012-1'!$A$3:$Q$301,16,FALSE)),"",(VLOOKUP(A64,'IND.012-1'!$A$3:$Q$301,16,FALSE)))</f>
        <v/>
      </c>
      <c r="Q64" s="341" t="str">
        <f>IF(ISNA(VLOOKUP($A64,'IND.012-1'!$A$3:$Q$301,17,FALSE)),"",(VLOOKUP($A64,'IND.012-1'!$A$3:$Q$301,17,FALSE)))</f>
        <v/>
      </c>
      <c r="R64" s="451">
        <f t="shared" si="0"/>
        <v>0</v>
      </c>
      <c r="S64" s="434">
        <f t="shared" si="3"/>
        <v>62</v>
      </c>
      <c r="T64" s="434">
        <f>IF(R64="","",IFERROR(SUM(H64:I64:K64:L64)+LARGE(H64:I64:K64:L64,1)/100+LARGE(H64:I64:K64:L64,2)/1000+LARGE(H64:I64:K64:L64,3)/10000+LARGE(H64:I64:K64:L64,4)/100000-0.01/S64,0))</f>
        <v>0</v>
      </c>
      <c r="U64" s="374"/>
      <c r="V64" s="354" t="str">
        <f t="shared" si="2"/>
        <v/>
      </c>
      <c r="W64" s="354" t="str">
        <f t="shared" si="1"/>
        <v/>
      </c>
      <c r="X64" s="374"/>
      <c r="Y64" s="374"/>
      <c r="Z64" s="374"/>
      <c r="AA64" s="374"/>
      <c r="AB64" s="374"/>
      <c r="AC64" s="374"/>
      <c r="AD64" s="374"/>
    </row>
    <row r="65" spans="1:30" ht="28.05" customHeight="1" thickBot="1" x14ac:dyDescent="0.35">
      <c r="A65" s="52">
        <v>63</v>
      </c>
      <c r="B65" s="286" t="str">
        <f>IF(ISNA(VLOOKUP($A65,'IND.012-1'!$A$3:$Q$301,2,FALSE)),"",(VLOOKUP($A65,'IND.012-1'!$A$3:$Q$301,2,FALSE)))</f>
        <v/>
      </c>
      <c r="C65" s="288" t="str">
        <f>IF(ISNA(VLOOKUP(A65,'IND.012-1'!$A$3:$Q$301,3,FALSE)),"",(VLOOKUP(A65,'IND.012-1'!$A$3:$Q$301,3,FALSE)))</f>
        <v/>
      </c>
      <c r="D65" s="53" t="str">
        <f>IF(ISNA(VLOOKUP(A65,'IND.012-1'!$A$3:$F$301,4,FALSE)),"",(VLOOKUP(A65,'IND.012-1'!$A$3:$F$301,4,FALSE)))</f>
        <v/>
      </c>
      <c r="E65" s="54" t="str">
        <f>IF(ISNA(VLOOKUP(A65,'IND.012-1'!$A$3:$Q$301,5,FALSE)),"",(VLOOKUP(A65,'IND.012-1'!$A$3:$Q$301,5,FALSE)))</f>
        <v/>
      </c>
      <c r="F65" s="55" t="str">
        <f>IF(ISNA(VLOOKUP($A65,'IND.012-1'!$A$3:$Q$301,6,FALSE)),"",(VLOOKUP($A65,'IND.012-1'!$A$3:$Q$301,6,FALSE)))</f>
        <v/>
      </c>
      <c r="G65" s="285" t="str">
        <f>IF(ISNA(VLOOKUP($A65,'IND.012-1'!$A$3:$Q$301,7,FALSE)),"",(VLOOKUP($A65,'IND.012-1'!$A$3:$Q$301,7,FALSE)))</f>
        <v/>
      </c>
      <c r="H65" s="55" t="str">
        <f>IF(ISNA(VLOOKUP(A65,'IND.012-1'!$A$3:$Q$301,8,FALSE)),"",(VLOOKUP(A65,'IND.012-1'!$A$3:$Q$301,8,FALSE)))</f>
        <v/>
      </c>
      <c r="I65" s="297" t="str">
        <f>IF(ISNA(VLOOKUP(A65,'IND.012-1'!$A$3:$Q$301,9,FALSE)),"",(VLOOKUP(A65,'IND.012-1'!$A$3:$Q$301,9,FALSE)))</f>
        <v/>
      </c>
      <c r="J65" s="55" t="str">
        <f>IF(ISNA(VLOOKUP(A65,'IND.012-1'!$A$3:$Q$301,10,FALSE)),"",(VLOOKUP(A65,'IND.012-1'!$A$3:$Q$301,10,FALSE)))</f>
        <v/>
      </c>
      <c r="K65" s="297" t="str">
        <f>IF(ISNA(VLOOKUP(A65,'IND.012-1'!$A$3:$Q$301,11,FALSE)),"",(VLOOKUP(A65,'IND.012-1'!$A$3:$Q$301,11,FALSE)))</f>
        <v/>
      </c>
      <c r="L65" s="55" t="str">
        <f>IF(ISNA(VLOOKUP(A65,'IND.012-1'!$A$3:$Q$301,12,FALSE)),"",(VLOOKUP(A65,'IND.012-1'!$A$3:$Q$301,12,FALSE)))</f>
        <v/>
      </c>
      <c r="M65" s="297" t="str">
        <f>IF(ISNA(VLOOKUP(A65,'IND.012-1'!$A$3:$Q$301,13,FALSE)),"",(VLOOKUP(A65,'IND.012-1'!$A$3:$Q$301,13,FALSE)))</f>
        <v/>
      </c>
      <c r="N65" s="55" t="str">
        <f>IF(ISNA(VLOOKUP(A65,'IND.012-1'!$A$3:$Q$301,14,FALSE)),"",(VLOOKUP(A65,'IND.012-1'!$A$3:$Q$301,14,FALSE)))</f>
        <v/>
      </c>
      <c r="O65" s="297" t="str">
        <f>IF(ISNA(VLOOKUP(A65,'IND.012-1'!$A$3:$Q$301,15,FALSE)),"",(VLOOKUP(A65,'IND.012-1'!$A$3:$Q$301,15,FALSE)))</f>
        <v/>
      </c>
      <c r="P65" s="55" t="str">
        <f>IF(ISNA(VLOOKUP(A65,'IND.012-1'!$A$3:$Q$301,16,FALSE)),"",(VLOOKUP(A65,'IND.012-1'!$A$3:$Q$301,16,FALSE)))</f>
        <v/>
      </c>
      <c r="Q65" s="341" t="str">
        <f>IF(ISNA(VLOOKUP($A65,'IND.012-1'!$A$3:$Q$301,17,FALSE)),"",(VLOOKUP($A65,'IND.012-1'!$A$3:$Q$301,17,FALSE)))</f>
        <v/>
      </c>
      <c r="R65" s="451">
        <f t="shared" si="0"/>
        <v>0</v>
      </c>
      <c r="S65" s="434">
        <f t="shared" si="3"/>
        <v>63</v>
      </c>
      <c r="T65" s="434">
        <f>IF(R65="","",IFERROR(SUM(H65:I65:K65:L65)+LARGE(H65:I65:K65:L65,1)/100+LARGE(H65:I65:K65:L65,2)/1000+LARGE(H65:I65:K65:L65,3)/10000+LARGE(H65:I65:K65:L65,4)/100000-0.01/S65,0))</f>
        <v>0</v>
      </c>
      <c r="U65" s="374"/>
      <c r="V65" s="354" t="str">
        <f t="shared" si="2"/>
        <v/>
      </c>
      <c r="W65" s="354" t="str">
        <f t="shared" si="1"/>
        <v/>
      </c>
      <c r="X65" s="374"/>
      <c r="Y65" s="374"/>
      <c r="Z65" s="374"/>
      <c r="AA65" s="374"/>
      <c r="AB65" s="374"/>
      <c r="AC65" s="374"/>
      <c r="AD65" s="374"/>
    </row>
    <row r="66" spans="1:30" ht="28.05" customHeight="1" thickBot="1" x14ac:dyDescent="0.35">
      <c r="A66" s="52">
        <v>64</v>
      </c>
      <c r="B66" s="286" t="str">
        <f>IF(ISNA(VLOOKUP($A66,'IND.012-1'!$A$3:$Q$301,2,FALSE)),"",(VLOOKUP($A66,'IND.012-1'!$A$3:$Q$301,2,FALSE)))</f>
        <v/>
      </c>
      <c r="C66" s="288" t="str">
        <f>IF(ISNA(VLOOKUP(A66,'IND.012-1'!$A$3:$Q$301,3,FALSE)),"",(VLOOKUP(A66,'IND.012-1'!$A$3:$Q$301,3,FALSE)))</f>
        <v/>
      </c>
      <c r="D66" s="53" t="str">
        <f>IF(ISNA(VLOOKUP(A66,'IND.012-1'!$A$3:$F$301,4,FALSE)),"",(VLOOKUP(A66,'IND.012-1'!$A$3:$F$301,4,FALSE)))</f>
        <v/>
      </c>
      <c r="E66" s="54" t="str">
        <f>IF(ISNA(VLOOKUP(A66,'IND.012-1'!$A$3:$Q$301,5,FALSE)),"",(VLOOKUP(A66,'IND.012-1'!$A$3:$Q$301,5,FALSE)))</f>
        <v/>
      </c>
      <c r="F66" s="55" t="str">
        <f>IF(ISNA(VLOOKUP($A66,'IND.012-1'!$A$3:$Q$301,6,FALSE)),"",(VLOOKUP($A66,'IND.012-1'!$A$3:$Q$301,6,FALSE)))</f>
        <v/>
      </c>
      <c r="G66" s="285" t="str">
        <f>IF(ISNA(VLOOKUP($A66,'IND.012-1'!$A$3:$Q$301,7,FALSE)),"",(VLOOKUP($A66,'IND.012-1'!$A$3:$Q$301,7,FALSE)))</f>
        <v/>
      </c>
      <c r="H66" s="55" t="str">
        <f>IF(ISNA(VLOOKUP(A66,'IND.012-1'!$A$3:$Q$301,8,FALSE)),"",(VLOOKUP(A66,'IND.012-1'!$A$3:$Q$301,8,FALSE)))</f>
        <v/>
      </c>
      <c r="I66" s="297" t="str">
        <f>IF(ISNA(VLOOKUP(A66,'IND.012-1'!$A$3:$Q$301,9,FALSE)),"",(VLOOKUP(A66,'IND.012-1'!$A$3:$Q$301,9,FALSE)))</f>
        <v/>
      </c>
      <c r="J66" s="55" t="str">
        <f>IF(ISNA(VLOOKUP(A66,'IND.012-1'!$A$3:$Q$301,10,FALSE)),"",(VLOOKUP(A66,'IND.012-1'!$A$3:$Q$301,10,FALSE)))</f>
        <v/>
      </c>
      <c r="K66" s="297" t="str">
        <f>IF(ISNA(VLOOKUP(A66,'IND.012-1'!$A$3:$Q$301,11,FALSE)),"",(VLOOKUP(A66,'IND.012-1'!$A$3:$Q$301,11,FALSE)))</f>
        <v/>
      </c>
      <c r="L66" s="55" t="str">
        <f>IF(ISNA(VLOOKUP(A66,'IND.012-1'!$A$3:$Q$301,12,FALSE)),"",(VLOOKUP(A66,'IND.012-1'!$A$3:$Q$301,12,FALSE)))</f>
        <v/>
      </c>
      <c r="M66" s="297" t="str">
        <f>IF(ISNA(VLOOKUP(A66,'IND.012-1'!$A$3:$Q$301,13,FALSE)),"",(VLOOKUP(A66,'IND.012-1'!$A$3:$Q$301,13,FALSE)))</f>
        <v/>
      </c>
      <c r="N66" s="55" t="str">
        <f>IF(ISNA(VLOOKUP(A66,'IND.012-1'!$A$3:$Q$301,14,FALSE)),"",(VLOOKUP(A66,'IND.012-1'!$A$3:$Q$301,14,FALSE)))</f>
        <v/>
      </c>
      <c r="O66" s="297" t="str">
        <f>IF(ISNA(VLOOKUP(A66,'IND.012-1'!$A$3:$Q$301,15,FALSE)),"",(VLOOKUP(A66,'IND.012-1'!$A$3:$Q$301,15,FALSE)))</f>
        <v/>
      </c>
      <c r="P66" s="55" t="str">
        <f>IF(ISNA(VLOOKUP(A66,'IND.012-1'!$A$3:$Q$301,16,FALSE)),"",(VLOOKUP(A66,'IND.012-1'!$A$3:$Q$301,16,FALSE)))</f>
        <v/>
      </c>
      <c r="Q66" s="341" t="str">
        <f>IF(ISNA(VLOOKUP($A66,'IND.012-1'!$A$3:$Q$301,17,FALSE)),"",(VLOOKUP($A66,'IND.012-1'!$A$3:$Q$301,17,FALSE)))</f>
        <v/>
      </c>
      <c r="R66" s="451">
        <f t="shared" si="0"/>
        <v>0</v>
      </c>
      <c r="S66" s="434">
        <f t="shared" si="3"/>
        <v>64</v>
      </c>
      <c r="T66" s="434">
        <f>IF(R66="","",IFERROR(SUM(H66:I66:K66:L66)+LARGE(H66:I66:K66:L66,1)/100+LARGE(H66:I66:K66:L66,2)/1000+LARGE(H66:I66:K66:L66,3)/10000+LARGE(H66:I66:K66:L66,4)/100000-0.01/S66,0))</f>
        <v>0</v>
      </c>
      <c r="U66" s="374"/>
      <c r="V66" s="354" t="str">
        <f t="shared" si="2"/>
        <v/>
      </c>
      <c r="W66" s="354" t="str">
        <f t="shared" si="1"/>
        <v/>
      </c>
      <c r="X66" s="374"/>
      <c r="Y66" s="374"/>
      <c r="Z66" s="374"/>
      <c r="AA66" s="374"/>
      <c r="AB66" s="374"/>
      <c r="AC66" s="374"/>
      <c r="AD66" s="374"/>
    </row>
    <row r="67" spans="1:30" ht="28.05" customHeight="1" thickBot="1" x14ac:dyDescent="0.35">
      <c r="A67" s="52">
        <v>65</v>
      </c>
      <c r="B67" s="286" t="str">
        <f>IF(ISNA(VLOOKUP($A67,'IND.012-1'!$A$3:$Q$301,2,FALSE)),"",(VLOOKUP($A67,'IND.012-1'!$A$3:$Q$301,2,FALSE)))</f>
        <v/>
      </c>
      <c r="C67" s="288" t="str">
        <f>IF(ISNA(VLOOKUP(A67,'IND.012-1'!$A$3:$Q$301,3,FALSE)),"",(VLOOKUP(A67,'IND.012-1'!$A$3:$Q$301,3,FALSE)))</f>
        <v/>
      </c>
      <c r="D67" s="53" t="str">
        <f>IF(ISNA(VLOOKUP(A67,'IND.012-1'!$A$3:$F$301,4,FALSE)),"",(VLOOKUP(A67,'IND.012-1'!$A$3:$F$301,4,FALSE)))</f>
        <v/>
      </c>
      <c r="E67" s="54" t="str">
        <f>IF(ISNA(VLOOKUP(A67,'IND.012-1'!$A$3:$Q$301,5,FALSE)),"",(VLOOKUP(A67,'IND.012-1'!$A$3:$Q$301,5,FALSE)))</f>
        <v/>
      </c>
      <c r="F67" s="55" t="str">
        <f>IF(ISNA(VLOOKUP($A67,'IND.012-1'!$A$3:$Q$301,6,FALSE)),"",(VLOOKUP($A67,'IND.012-1'!$A$3:$Q$301,6,FALSE)))</f>
        <v/>
      </c>
      <c r="G67" s="285" t="str">
        <f>IF(ISNA(VLOOKUP($A67,'IND.012-1'!$A$3:$Q$301,7,FALSE)),"",(VLOOKUP($A67,'IND.012-1'!$A$3:$Q$301,7,FALSE)))</f>
        <v/>
      </c>
      <c r="H67" s="55" t="str">
        <f>IF(ISNA(VLOOKUP(A67,'IND.012-1'!$A$3:$Q$301,8,FALSE)),"",(VLOOKUP(A67,'IND.012-1'!$A$3:$Q$301,8,FALSE)))</f>
        <v/>
      </c>
      <c r="I67" s="297" t="str">
        <f>IF(ISNA(VLOOKUP(A67,'IND.012-1'!$A$3:$Q$301,9,FALSE)),"",(VLOOKUP(A67,'IND.012-1'!$A$3:$Q$301,9,FALSE)))</f>
        <v/>
      </c>
      <c r="J67" s="55" t="str">
        <f>IF(ISNA(VLOOKUP(A67,'IND.012-1'!$A$3:$Q$301,10,FALSE)),"",(VLOOKUP(A67,'IND.012-1'!$A$3:$Q$301,10,FALSE)))</f>
        <v/>
      </c>
      <c r="K67" s="297" t="str">
        <f>IF(ISNA(VLOOKUP(A67,'IND.012-1'!$A$3:$Q$301,11,FALSE)),"",(VLOOKUP(A67,'IND.012-1'!$A$3:$Q$301,11,FALSE)))</f>
        <v/>
      </c>
      <c r="L67" s="55" t="str">
        <f>IF(ISNA(VLOOKUP(A67,'IND.012-1'!$A$3:$Q$301,12,FALSE)),"",(VLOOKUP(A67,'IND.012-1'!$A$3:$Q$301,12,FALSE)))</f>
        <v/>
      </c>
      <c r="M67" s="297" t="str">
        <f>IF(ISNA(VLOOKUP(A67,'IND.012-1'!$A$3:$Q$301,13,FALSE)),"",(VLOOKUP(A67,'IND.012-1'!$A$3:$Q$301,13,FALSE)))</f>
        <v/>
      </c>
      <c r="N67" s="55" t="str">
        <f>IF(ISNA(VLOOKUP(A67,'IND.012-1'!$A$3:$Q$301,14,FALSE)),"",(VLOOKUP(A67,'IND.012-1'!$A$3:$Q$301,14,FALSE)))</f>
        <v/>
      </c>
      <c r="O67" s="297" t="str">
        <f>IF(ISNA(VLOOKUP(A67,'IND.012-1'!$A$3:$Q$301,15,FALSE)),"",(VLOOKUP(A67,'IND.012-1'!$A$3:$Q$301,15,FALSE)))</f>
        <v/>
      </c>
      <c r="P67" s="55" t="str">
        <f>IF(ISNA(VLOOKUP(A67,'IND.012-1'!$A$3:$Q$301,16,FALSE)),"",(VLOOKUP(A67,'IND.012-1'!$A$3:$Q$301,16,FALSE)))</f>
        <v/>
      </c>
      <c r="Q67" s="341" t="str">
        <f>IF(ISNA(VLOOKUP($A67,'IND.012-1'!$A$3:$Q$301,17,FALSE)),"",(VLOOKUP($A67,'IND.012-1'!$A$3:$Q$301,17,FALSE)))</f>
        <v/>
      </c>
      <c r="R67" s="451">
        <f t="shared" si="0"/>
        <v>0</v>
      </c>
      <c r="S67" s="434">
        <f t="shared" si="3"/>
        <v>65</v>
      </c>
      <c r="T67" s="434">
        <f>IF(R67="","",IFERROR(SUM(H67:I67:K67:L67)+LARGE(H67:I67:K67:L67,1)/100+LARGE(H67:I67:K67:L67,2)/1000+LARGE(H67:I67:K67:L67,3)/10000+LARGE(H67:I67:K67:L67,4)/100000-0.01/S67,0))</f>
        <v>0</v>
      </c>
      <c r="U67" s="374"/>
      <c r="V67" s="354" t="str">
        <f t="shared" si="2"/>
        <v/>
      </c>
      <c r="W67" s="354" t="str">
        <f t="shared" si="1"/>
        <v/>
      </c>
      <c r="X67" s="374"/>
      <c r="Y67" s="374"/>
      <c r="Z67" s="374"/>
      <c r="AA67" s="374"/>
      <c r="AB67" s="374"/>
      <c r="AC67" s="374"/>
      <c r="AD67" s="374"/>
    </row>
    <row r="68" spans="1:30" ht="28.05" customHeight="1" thickBot="1" x14ac:dyDescent="0.35">
      <c r="A68" s="52">
        <v>66</v>
      </c>
      <c r="B68" s="286" t="str">
        <f>IF(ISNA(VLOOKUP($A68,'IND.012-1'!$A$3:$Q$301,2,FALSE)),"",(VLOOKUP($A68,'IND.012-1'!$A$3:$Q$301,2,FALSE)))</f>
        <v/>
      </c>
      <c r="C68" s="288" t="str">
        <f>IF(ISNA(VLOOKUP(A68,'IND.012-1'!$A$3:$Q$301,3,FALSE)),"",(VLOOKUP(A68,'IND.012-1'!$A$3:$Q$301,3,FALSE)))</f>
        <v/>
      </c>
      <c r="D68" s="53" t="str">
        <f>IF(ISNA(VLOOKUP(A68,'IND.012-1'!$A$3:$F$301,4,FALSE)),"",(VLOOKUP(A68,'IND.012-1'!$A$3:$F$301,4,FALSE)))</f>
        <v/>
      </c>
      <c r="E68" s="54" t="str">
        <f>IF(ISNA(VLOOKUP(A68,'IND.012-1'!$A$3:$Q$301,5,FALSE)),"",(VLOOKUP(A68,'IND.012-1'!$A$3:$Q$301,5,FALSE)))</f>
        <v/>
      </c>
      <c r="F68" s="55" t="str">
        <f>IF(ISNA(VLOOKUP($A68,'IND.012-1'!$A$3:$Q$301,6,FALSE)),"",(VLOOKUP($A68,'IND.012-1'!$A$3:$Q$301,6,FALSE)))</f>
        <v/>
      </c>
      <c r="G68" s="285" t="str">
        <f>IF(ISNA(VLOOKUP($A68,'IND.012-1'!$A$3:$Q$301,7,FALSE)),"",(VLOOKUP($A68,'IND.012-1'!$A$3:$Q$301,7,FALSE)))</f>
        <v/>
      </c>
      <c r="H68" s="55" t="str">
        <f>IF(ISNA(VLOOKUP(A68,'IND.012-1'!$A$3:$Q$301,8,FALSE)),"",(VLOOKUP(A68,'IND.012-1'!$A$3:$Q$301,8,FALSE)))</f>
        <v/>
      </c>
      <c r="I68" s="297" t="str">
        <f>IF(ISNA(VLOOKUP(A68,'IND.012-1'!$A$3:$Q$301,9,FALSE)),"",(VLOOKUP(A68,'IND.012-1'!$A$3:$Q$301,9,FALSE)))</f>
        <v/>
      </c>
      <c r="J68" s="55" t="str">
        <f>IF(ISNA(VLOOKUP(A68,'IND.012-1'!$A$3:$Q$301,10,FALSE)),"",(VLOOKUP(A68,'IND.012-1'!$A$3:$Q$301,10,FALSE)))</f>
        <v/>
      </c>
      <c r="K68" s="297" t="str">
        <f>IF(ISNA(VLOOKUP(A68,'IND.012-1'!$A$3:$Q$301,11,FALSE)),"",(VLOOKUP(A68,'IND.012-1'!$A$3:$Q$301,11,FALSE)))</f>
        <v/>
      </c>
      <c r="L68" s="55" t="str">
        <f>IF(ISNA(VLOOKUP(A68,'IND.012-1'!$A$3:$Q$301,12,FALSE)),"",(VLOOKUP(A68,'IND.012-1'!$A$3:$Q$301,12,FALSE)))</f>
        <v/>
      </c>
      <c r="M68" s="297" t="str">
        <f>IF(ISNA(VLOOKUP(A68,'IND.012-1'!$A$3:$Q$301,13,FALSE)),"",(VLOOKUP(A68,'IND.012-1'!$A$3:$Q$301,13,FALSE)))</f>
        <v/>
      </c>
      <c r="N68" s="55" t="str">
        <f>IF(ISNA(VLOOKUP(A68,'IND.012-1'!$A$3:$Q$301,14,FALSE)),"",(VLOOKUP(A68,'IND.012-1'!$A$3:$Q$301,14,FALSE)))</f>
        <v/>
      </c>
      <c r="O68" s="297" t="str">
        <f>IF(ISNA(VLOOKUP(A68,'IND.012-1'!$A$3:$Q$301,15,FALSE)),"",(VLOOKUP(A68,'IND.012-1'!$A$3:$Q$301,15,FALSE)))</f>
        <v/>
      </c>
      <c r="P68" s="55" t="str">
        <f>IF(ISNA(VLOOKUP(A68,'IND.012-1'!$A$3:$Q$301,16,FALSE)),"",(VLOOKUP(A68,'IND.012-1'!$A$3:$Q$301,16,FALSE)))</f>
        <v/>
      </c>
      <c r="Q68" s="341" t="str">
        <f>IF(ISNA(VLOOKUP($A68,'IND.012-1'!$A$3:$Q$301,17,FALSE)),"",(VLOOKUP($A68,'IND.012-1'!$A$3:$Q$301,17,FALSE)))</f>
        <v/>
      </c>
      <c r="R68" s="451">
        <f t="shared" ref="R68:R131" si="4">SUM(H68:Q68)</f>
        <v>0</v>
      </c>
      <c r="S68" s="434">
        <f t="shared" si="3"/>
        <v>66</v>
      </c>
      <c r="T68" s="434">
        <f>IF(R68="","",IFERROR(SUM(H68:I68:K68:L68)+LARGE(H68:I68:K68:L68,1)/100+LARGE(H68:I68:K68:L68,2)/1000+LARGE(H68:I68:K68:L68,3)/10000+LARGE(H68:I68:K68:L68,4)/100000-0.01/S68,0))</f>
        <v>0</v>
      </c>
      <c r="U68" s="374"/>
      <c r="V68" s="354" t="str">
        <f t="shared" si="2"/>
        <v/>
      </c>
      <c r="W68" s="354" t="str">
        <f t="shared" ref="W68:W131" si="5">C68</f>
        <v/>
      </c>
      <c r="X68" s="374"/>
      <c r="Y68" s="374"/>
      <c r="Z68" s="374"/>
      <c r="AA68" s="374"/>
      <c r="AB68" s="374"/>
      <c r="AC68" s="374"/>
      <c r="AD68" s="374"/>
    </row>
    <row r="69" spans="1:30" ht="28.05" customHeight="1" thickBot="1" x14ac:dyDescent="0.35">
      <c r="A69" s="52">
        <v>67</v>
      </c>
      <c r="B69" s="286" t="str">
        <f>IF(ISNA(VLOOKUP($A69,'IND.012-1'!$A$3:$Q$301,2,FALSE)),"",(VLOOKUP($A69,'IND.012-1'!$A$3:$Q$301,2,FALSE)))</f>
        <v/>
      </c>
      <c r="C69" s="288" t="str">
        <f>IF(ISNA(VLOOKUP(A69,'IND.012-1'!$A$3:$Q$301,3,FALSE)),"",(VLOOKUP(A69,'IND.012-1'!$A$3:$Q$301,3,FALSE)))</f>
        <v/>
      </c>
      <c r="D69" s="53" t="str">
        <f>IF(ISNA(VLOOKUP(A69,'IND.012-1'!$A$3:$F$301,4,FALSE)),"",(VLOOKUP(A69,'IND.012-1'!$A$3:$F$301,4,FALSE)))</f>
        <v/>
      </c>
      <c r="E69" s="54" t="str">
        <f>IF(ISNA(VLOOKUP(A69,'IND.012-1'!$A$3:$Q$301,5,FALSE)),"",(VLOOKUP(A69,'IND.012-1'!$A$3:$Q$301,5,FALSE)))</f>
        <v/>
      </c>
      <c r="F69" s="55" t="str">
        <f>IF(ISNA(VLOOKUP($A69,'IND.012-1'!$A$3:$Q$301,6,FALSE)),"",(VLOOKUP($A69,'IND.012-1'!$A$3:$Q$301,6,FALSE)))</f>
        <v/>
      </c>
      <c r="G69" s="285" t="str">
        <f>IF(ISNA(VLOOKUP($A69,'IND.012-1'!$A$3:$Q$301,7,FALSE)),"",(VLOOKUP($A69,'IND.012-1'!$A$3:$Q$301,7,FALSE)))</f>
        <v/>
      </c>
      <c r="H69" s="55" t="str">
        <f>IF(ISNA(VLOOKUP(A69,'IND.012-1'!$A$3:$Q$301,8,FALSE)),"",(VLOOKUP(A69,'IND.012-1'!$A$3:$Q$301,8,FALSE)))</f>
        <v/>
      </c>
      <c r="I69" s="297" t="str">
        <f>IF(ISNA(VLOOKUP(A69,'IND.012-1'!$A$3:$Q$301,9,FALSE)),"",(VLOOKUP(A69,'IND.012-1'!$A$3:$Q$301,9,FALSE)))</f>
        <v/>
      </c>
      <c r="J69" s="55" t="str">
        <f>IF(ISNA(VLOOKUP(A69,'IND.012-1'!$A$3:$Q$301,10,FALSE)),"",(VLOOKUP(A69,'IND.012-1'!$A$3:$Q$301,10,FALSE)))</f>
        <v/>
      </c>
      <c r="K69" s="297" t="str">
        <f>IF(ISNA(VLOOKUP(A69,'IND.012-1'!$A$3:$Q$301,11,FALSE)),"",(VLOOKUP(A69,'IND.012-1'!$A$3:$Q$301,11,FALSE)))</f>
        <v/>
      </c>
      <c r="L69" s="55" t="str">
        <f>IF(ISNA(VLOOKUP(A69,'IND.012-1'!$A$3:$Q$301,12,FALSE)),"",(VLOOKUP(A69,'IND.012-1'!$A$3:$Q$301,12,FALSE)))</f>
        <v/>
      </c>
      <c r="M69" s="297" t="str">
        <f>IF(ISNA(VLOOKUP(A69,'IND.012-1'!$A$3:$Q$301,13,FALSE)),"",(VLOOKUP(A69,'IND.012-1'!$A$3:$Q$301,13,FALSE)))</f>
        <v/>
      </c>
      <c r="N69" s="55" t="str">
        <f>IF(ISNA(VLOOKUP(A69,'IND.012-1'!$A$3:$Q$301,14,FALSE)),"",(VLOOKUP(A69,'IND.012-1'!$A$3:$Q$301,14,FALSE)))</f>
        <v/>
      </c>
      <c r="O69" s="297" t="str">
        <f>IF(ISNA(VLOOKUP(A69,'IND.012-1'!$A$3:$Q$301,15,FALSE)),"",(VLOOKUP(A69,'IND.012-1'!$A$3:$Q$301,15,FALSE)))</f>
        <v/>
      </c>
      <c r="P69" s="55" t="str">
        <f>IF(ISNA(VLOOKUP(A69,'IND.012-1'!$A$3:$Q$301,16,FALSE)),"",(VLOOKUP(A69,'IND.012-1'!$A$3:$Q$301,16,FALSE)))</f>
        <v/>
      </c>
      <c r="Q69" s="341" t="str">
        <f>IF(ISNA(VLOOKUP($A69,'IND.012-1'!$A$3:$Q$301,17,FALSE)),"",(VLOOKUP($A69,'IND.012-1'!$A$3:$Q$301,17,FALSE)))</f>
        <v/>
      </c>
      <c r="R69" s="451">
        <f t="shared" si="4"/>
        <v>0</v>
      </c>
      <c r="S69" s="434">
        <f t="shared" si="3"/>
        <v>67</v>
      </c>
      <c r="T69" s="434">
        <f>IF(R69="","",IFERROR(SUM(H69:I69:K69:L69)+LARGE(H69:I69:K69:L69,1)/100+LARGE(H69:I69:K69:L69,2)/1000+LARGE(H69:I69:K69:L69,3)/10000+LARGE(H69:I69:K69:L69,4)/100000-0.01/S69,0))</f>
        <v>0</v>
      </c>
      <c r="U69" s="374"/>
      <c r="V69" s="354" t="str">
        <f t="shared" ref="V69:V132" si="6">D69</f>
        <v/>
      </c>
      <c r="W69" s="354" t="str">
        <f t="shared" si="5"/>
        <v/>
      </c>
      <c r="X69" s="374"/>
      <c r="Y69" s="374"/>
      <c r="Z69" s="374"/>
      <c r="AA69" s="374"/>
      <c r="AB69" s="374"/>
      <c r="AC69" s="374"/>
      <c r="AD69" s="374"/>
    </row>
    <row r="70" spans="1:30" ht="28.05" customHeight="1" thickBot="1" x14ac:dyDescent="0.35">
      <c r="A70" s="52">
        <v>68</v>
      </c>
      <c r="B70" s="286" t="str">
        <f>IF(ISNA(VLOOKUP($A70,'IND.012-1'!$A$3:$Q$301,2,FALSE)),"",(VLOOKUP($A70,'IND.012-1'!$A$3:$Q$301,2,FALSE)))</f>
        <v/>
      </c>
      <c r="C70" s="288" t="str">
        <f>IF(ISNA(VLOOKUP(A70,'IND.012-1'!$A$3:$Q$301,3,FALSE)),"",(VLOOKUP(A70,'IND.012-1'!$A$3:$Q$301,3,FALSE)))</f>
        <v/>
      </c>
      <c r="D70" s="53" t="str">
        <f>IF(ISNA(VLOOKUP(A70,'IND.012-1'!$A$3:$F$301,4,FALSE)),"",(VLOOKUP(A70,'IND.012-1'!$A$3:$F$301,4,FALSE)))</f>
        <v/>
      </c>
      <c r="E70" s="54" t="str">
        <f>IF(ISNA(VLOOKUP(A70,'IND.012-1'!$A$3:$Q$301,5,FALSE)),"",(VLOOKUP(A70,'IND.012-1'!$A$3:$Q$301,5,FALSE)))</f>
        <v/>
      </c>
      <c r="F70" s="55" t="str">
        <f>IF(ISNA(VLOOKUP($A70,'IND.012-1'!$A$3:$Q$301,6,FALSE)),"",(VLOOKUP($A70,'IND.012-1'!$A$3:$Q$301,6,FALSE)))</f>
        <v/>
      </c>
      <c r="G70" s="285" t="str">
        <f>IF(ISNA(VLOOKUP($A70,'IND.012-1'!$A$3:$Q$301,7,FALSE)),"",(VLOOKUP($A70,'IND.012-1'!$A$3:$Q$301,7,FALSE)))</f>
        <v/>
      </c>
      <c r="H70" s="55" t="str">
        <f>IF(ISNA(VLOOKUP(A70,'IND.012-1'!$A$3:$Q$301,8,FALSE)),"",(VLOOKUP(A70,'IND.012-1'!$A$3:$Q$301,8,FALSE)))</f>
        <v/>
      </c>
      <c r="I70" s="297" t="str">
        <f>IF(ISNA(VLOOKUP(A70,'IND.012-1'!$A$3:$Q$301,9,FALSE)),"",(VLOOKUP(A70,'IND.012-1'!$A$3:$Q$301,9,FALSE)))</f>
        <v/>
      </c>
      <c r="J70" s="55" t="str">
        <f>IF(ISNA(VLOOKUP(A70,'IND.012-1'!$A$3:$Q$301,10,FALSE)),"",(VLOOKUP(A70,'IND.012-1'!$A$3:$Q$301,10,FALSE)))</f>
        <v/>
      </c>
      <c r="K70" s="297" t="str">
        <f>IF(ISNA(VLOOKUP(A70,'IND.012-1'!$A$3:$Q$301,11,FALSE)),"",(VLOOKUP(A70,'IND.012-1'!$A$3:$Q$301,11,FALSE)))</f>
        <v/>
      </c>
      <c r="L70" s="55" t="str">
        <f>IF(ISNA(VLOOKUP(A70,'IND.012-1'!$A$3:$Q$301,12,FALSE)),"",(VLOOKUP(A70,'IND.012-1'!$A$3:$Q$301,12,FALSE)))</f>
        <v/>
      </c>
      <c r="M70" s="297" t="str">
        <f>IF(ISNA(VLOOKUP(A70,'IND.012-1'!$A$3:$Q$301,13,FALSE)),"",(VLOOKUP(A70,'IND.012-1'!$A$3:$Q$301,13,FALSE)))</f>
        <v/>
      </c>
      <c r="N70" s="55" t="str">
        <f>IF(ISNA(VLOOKUP(A70,'IND.012-1'!$A$3:$Q$301,14,FALSE)),"",(VLOOKUP(A70,'IND.012-1'!$A$3:$Q$301,14,FALSE)))</f>
        <v/>
      </c>
      <c r="O70" s="297" t="str">
        <f>IF(ISNA(VLOOKUP(A70,'IND.012-1'!$A$3:$Q$301,15,FALSE)),"",(VLOOKUP(A70,'IND.012-1'!$A$3:$Q$301,15,FALSE)))</f>
        <v/>
      </c>
      <c r="P70" s="55" t="str">
        <f>IF(ISNA(VLOOKUP(A70,'IND.012-1'!$A$3:$Q$301,16,FALSE)),"",(VLOOKUP(A70,'IND.012-1'!$A$3:$Q$301,16,FALSE)))</f>
        <v/>
      </c>
      <c r="Q70" s="341" t="str">
        <f>IF(ISNA(VLOOKUP($A70,'IND.012-1'!$A$3:$Q$301,17,FALSE)),"",(VLOOKUP($A70,'IND.012-1'!$A$3:$Q$301,17,FALSE)))</f>
        <v/>
      </c>
      <c r="R70" s="451">
        <f t="shared" si="4"/>
        <v>0</v>
      </c>
      <c r="S70" s="434">
        <f t="shared" si="3"/>
        <v>68</v>
      </c>
      <c r="T70" s="434">
        <f>IF(R70="","",IFERROR(SUM(H70:I70:K70:L70)+LARGE(H70:I70:K70:L70,1)/100+LARGE(H70:I70:K70:L70,2)/1000+LARGE(H70:I70:K70:L70,3)/10000+LARGE(H70:I70:K70:L70,4)/100000-0.01/S70,0))</f>
        <v>0</v>
      </c>
      <c r="U70" s="374"/>
      <c r="V70" s="354" t="str">
        <f t="shared" si="6"/>
        <v/>
      </c>
      <c r="W70" s="354" t="str">
        <f t="shared" si="5"/>
        <v/>
      </c>
      <c r="X70" s="374"/>
      <c r="Y70" s="374"/>
      <c r="Z70" s="374"/>
      <c r="AA70" s="374"/>
      <c r="AB70" s="374"/>
      <c r="AC70" s="374"/>
      <c r="AD70" s="374"/>
    </row>
    <row r="71" spans="1:30" ht="28.05" customHeight="1" thickBot="1" x14ac:dyDescent="0.35">
      <c r="A71" s="52">
        <v>69</v>
      </c>
      <c r="B71" s="286" t="str">
        <f>IF(ISNA(VLOOKUP($A71,'IND.012-1'!$A$3:$Q$301,2,FALSE)),"",(VLOOKUP($A71,'IND.012-1'!$A$3:$Q$301,2,FALSE)))</f>
        <v/>
      </c>
      <c r="C71" s="288" t="str">
        <f>IF(ISNA(VLOOKUP(A71,'IND.012-1'!$A$3:$Q$301,3,FALSE)),"",(VLOOKUP(A71,'IND.012-1'!$A$3:$Q$301,3,FALSE)))</f>
        <v/>
      </c>
      <c r="D71" s="53" t="str">
        <f>IF(ISNA(VLOOKUP(A71,'IND.012-1'!$A$3:$F$301,4,FALSE)),"",(VLOOKUP(A71,'IND.012-1'!$A$3:$F$301,4,FALSE)))</f>
        <v/>
      </c>
      <c r="E71" s="54" t="str">
        <f>IF(ISNA(VLOOKUP(A71,'IND.012-1'!$A$3:$Q$301,5,FALSE)),"",(VLOOKUP(A71,'IND.012-1'!$A$3:$Q$301,5,FALSE)))</f>
        <v/>
      </c>
      <c r="F71" s="55" t="str">
        <f>IF(ISNA(VLOOKUP($A71,'IND.012-1'!$A$3:$Q$301,6,FALSE)),"",(VLOOKUP($A71,'IND.012-1'!$A$3:$Q$301,6,FALSE)))</f>
        <v/>
      </c>
      <c r="G71" s="285" t="str">
        <f>IF(ISNA(VLOOKUP($A71,'IND.012-1'!$A$3:$Q$301,7,FALSE)),"",(VLOOKUP($A71,'IND.012-1'!$A$3:$Q$301,7,FALSE)))</f>
        <v/>
      </c>
      <c r="H71" s="55" t="str">
        <f>IF(ISNA(VLOOKUP(A71,'IND.012-1'!$A$3:$Q$301,8,FALSE)),"",(VLOOKUP(A71,'IND.012-1'!$A$3:$Q$301,8,FALSE)))</f>
        <v/>
      </c>
      <c r="I71" s="297" t="str">
        <f>IF(ISNA(VLOOKUP(A71,'IND.012-1'!$A$3:$Q$301,9,FALSE)),"",(VLOOKUP(A71,'IND.012-1'!$A$3:$Q$301,9,FALSE)))</f>
        <v/>
      </c>
      <c r="J71" s="55" t="str">
        <f>IF(ISNA(VLOOKUP(A71,'IND.012-1'!$A$3:$Q$301,10,FALSE)),"",(VLOOKUP(A71,'IND.012-1'!$A$3:$Q$301,10,FALSE)))</f>
        <v/>
      </c>
      <c r="K71" s="297" t="str">
        <f>IF(ISNA(VLOOKUP(A71,'IND.012-1'!$A$3:$Q$301,11,FALSE)),"",(VLOOKUP(A71,'IND.012-1'!$A$3:$Q$301,11,FALSE)))</f>
        <v/>
      </c>
      <c r="L71" s="55" t="str">
        <f>IF(ISNA(VLOOKUP(A71,'IND.012-1'!$A$3:$Q$301,12,FALSE)),"",(VLOOKUP(A71,'IND.012-1'!$A$3:$Q$301,12,FALSE)))</f>
        <v/>
      </c>
      <c r="M71" s="297" t="str">
        <f>IF(ISNA(VLOOKUP(A71,'IND.012-1'!$A$3:$Q$301,13,FALSE)),"",(VLOOKUP(A71,'IND.012-1'!$A$3:$Q$301,13,FALSE)))</f>
        <v/>
      </c>
      <c r="N71" s="55" t="str">
        <f>IF(ISNA(VLOOKUP(A71,'IND.012-1'!$A$3:$Q$301,14,FALSE)),"",(VLOOKUP(A71,'IND.012-1'!$A$3:$Q$301,14,FALSE)))</f>
        <v/>
      </c>
      <c r="O71" s="297" t="str">
        <f>IF(ISNA(VLOOKUP(A71,'IND.012-1'!$A$3:$Q$301,15,FALSE)),"",(VLOOKUP(A71,'IND.012-1'!$A$3:$Q$301,15,FALSE)))</f>
        <v/>
      </c>
      <c r="P71" s="55" t="str">
        <f>IF(ISNA(VLOOKUP(A71,'IND.012-1'!$A$3:$Q$301,16,FALSE)),"",(VLOOKUP(A71,'IND.012-1'!$A$3:$Q$301,16,FALSE)))</f>
        <v/>
      </c>
      <c r="Q71" s="341" t="str">
        <f>IF(ISNA(VLOOKUP($A71,'IND.012-1'!$A$3:$Q$301,17,FALSE)),"",(VLOOKUP($A71,'IND.012-1'!$A$3:$Q$301,17,FALSE)))</f>
        <v/>
      </c>
      <c r="R71" s="451">
        <f t="shared" si="4"/>
        <v>0</v>
      </c>
      <c r="S71" s="434">
        <f t="shared" si="3"/>
        <v>69</v>
      </c>
      <c r="T71" s="434">
        <f>IF(R71="","",IFERROR(SUM(H71:I71:K71:L71)+LARGE(H71:I71:K71:L71,1)/100+LARGE(H71:I71:K71:L71,2)/1000+LARGE(H71:I71:K71:L71,3)/10000+LARGE(H71:I71:K71:L71,4)/100000-0.01/S71,0))</f>
        <v>0</v>
      </c>
      <c r="U71" s="374"/>
      <c r="V71" s="354" t="str">
        <f t="shared" si="6"/>
        <v/>
      </c>
      <c r="W71" s="354" t="str">
        <f t="shared" si="5"/>
        <v/>
      </c>
      <c r="X71" s="374"/>
      <c r="Y71" s="374"/>
      <c r="Z71" s="374"/>
      <c r="AA71" s="374"/>
      <c r="AB71" s="374"/>
      <c r="AC71" s="374"/>
      <c r="AD71" s="374"/>
    </row>
    <row r="72" spans="1:30" ht="28.05" customHeight="1" thickBot="1" x14ac:dyDescent="0.35">
      <c r="A72" s="52">
        <v>70</v>
      </c>
      <c r="B72" s="286" t="str">
        <f>IF(ISNA(VLOOKUP($A72,'IND.012-1'!$A$3:$Q$301,2,FALSE)),"",(VLOOKUP($A72,'IND.012-1'!$A$3:$Q$301,2,FALSE)))</f>
        <v/>
      </c>
      <c r="C72" s="288" t="str">
        <f>IF(ISNA(VLOOKUP(A72,'IND.012-1'!$A$3:$Q$301,3,FALSE)),"",(VLOOKUP(A72,'IND.012-1'!$A$3:$Q$301,3,FALSE)))</f>
        <v/>
      </c>
      <c r="D72" s="53" t="str">
        <f>IF(ISNA(VLOOKUP(A72,'IND.012-1'!$A$3:$F$301,4,FALSE)),"",(VLOOKUP(A72,'IND.012-1'!$A$3:$F$301,4,FALSE)))</f>
        <v/>
      </c>
      <c r="E72" s="54" t="str">
        <f>IF(ISNA(VLOOKUP(A72,'IND.012-1'!$A$3:$Q$301,5,FALSE)),"",(VLOOKUP(A72,'IND.012-1'!$A$3:$Q$301,5,FALSE)))</f>
        <v/>
      </c>
      <c r="F72" s="55" t="str">
        <f>IF(ISNA(VLOOKUP($A72,'IND.012-1'!$A$3:$Q$301,6,FALSE)),"",(VLOOKUP($A72,'IND.012-1'!$A$3:$Q$301,6,FALSE)))</f>
        <v/>
      </c>
      <c r="G72" s="285" t="str">
        <f>IF(ISNA(VLOOKUP($A72,'IND.012-1'!$A$3:$Q$301,7,FALSE)),"",(VLOOKUP($A72,'IND.012-1'!$A$3:$Q$301,7,FALSE)))</f>
        <v/>
      </c>
      <c r="H72" s="55" t="str">
        <f>IF(ISNA(VLOOKUP(A72,'IND.012-1'!$A$3:$Q$301,8,FALSE)),"",(VLOOKUP(A72,'IND.012-1'!$A$3:$Q$301,8,FALSE)))</f>
        <v/>
      </c>
      <c r="I72" s="297" t="str">
        <f>IF(ISNA(VLOOKUP(A72,'IND.012-1'!$A$3:$Q$301,9,FALSE)),"",(VLOOKUP(A72,'IND.012-1'!$A$3:$Q$301,9,FALSE)))</f>
        <v/>
      </c>
      <c r="J72" s="55" t="str">
        <f>IF(ISNA(VLOOKUP(A72,'IND.012-1'!$A$3:$Q$301,10,FALSE)),"",(VLOOKUP(A72,'IND.012-1'!$A$3:$Q$301,10,FALSE)))</f>
        <v/>
      </c>
      <c r="K72" s="297" t="str">
        <f>IF(ISNA(VLOOKUP(A72,'IND.012-1'!$A$3:$Q$301,11,FALSE)),"",(VLOOKUP(A72,'IND.012-1'!$A$3:$Q$301,11,FALSE)))</f>
        <v/>
      </c>
      <c r="L72" s="55" t="str">
        <f>IF(ISNA(VLOOKUP(A72,'IND.012-1'!$A$3:$Q$301,12,FALSE)),"",(VLOOKUP(A72,'IND.012-1'!$A$3:$Q$301,12,FALSE)))</f>
        <v/>
      </c>
      <c r="M72" s="297" t="str">
        <f>IF(ISNA(VLOOKUP(A72,'IND.012-1'!$A$3:$Q$301,13,FALSE)),"",(VLOOKUP(A72,'IND.012-1'!$A$3:$Q$301,13,FALSE)))</f>
        <v/>
      </c>
      <c r="N72" s="55" t="str">
        <f>IF(ISNA(VLOOKUP(A72,'IND.012-1'!$A$3:$Q$301,14,FALSE)),"",(VLOOKUP(A72,'IND.012-1'!$A$3:$Q$301,14,FALSE)))</f>
        <v/>
      </c>
      <c r="O72" s="297" t="str">
        <f>IF(ISNA(VLOOKUP(A72,'IND.012-1'!$A$3:$Q$301,15,FALSE)),"",(VLOOKUP(A72,'IND.012-1'!$A$3:$Q$301,15,FALSE)))</f>
        <v/>
      </c>
      <c r="P72" s="55" t="str">
        <f>IF(ISNA(VLOOKUP(A72,'IND.012-1'!$A$3:$Q$301,16,FALSE)),"",(VLOOKUP(A72,'IND.012-1'!$A$3:$Q$301,16,FALSE)))</f>
        <v/>
      </c>
      <c r="Q72" s="341" t="str">
        <f>IF(ISNA(VLOOKUP($A72,'IND.012-1'!$A$3:$Q$301,17,FALSE)),"",(VLOOKUP($A72,'IND.012-1'!$A$3:$Q$301,17,FALSE)))</f>
        <v/>
      </c>
      <c r="R72" s="451">
        <f t="shared" si="4"/>
        <v>0</v>
      </c>
      <c r="S72" s="434">
        <f t="shared" si="3"/>
        <v>70</v>
      </c>
      <c r="T72" s="434">
        <f>IF(R72="","",IFERROR(SUM(H72:I72:K72:L72)+LARGE(H72:I72:K72:L72,1)/100+LARGE(H72:I72:K72:L72,2)/1000+LARGE(H72:I72:K72:L72,3)/10000+LARGE(H72:I72:K72:L72,4)/100000-0.01/S72,0))</f>
        <v>0</v>
      </c>
      <c r="U72" s="374"/>
      <c r="V72" s="354" t="str">
        <f t="shared" si="6"/>
        <v/>
      </c>
      <c r="W72" s="354" t="str">
        <f t="shared" si="5"/>
        <v/>
      </c>
      <c r="X72" s="374"/>
      <c r="Y72" s="374"/>
      <c r="Z72" s="374"/>
      <c r="AA72" s="374"/>
      <c r="AB72" s="374"/>
      <c r="AC72" s="374"/>
      <c r="AD72" s="374"/>
    </row>
    <row r="73" spans="1:30" ht="28.05" customHeight="1" thickBot="1" x14ac:dyDescent="0.35">
      <c r="A73" s="52">
        <v>71</v>
      </c>
      <c r="B73" s="286" t="str">
        <f>IF(ISNA(VLOOKUP($A73,'IND.012-1'!$A$3:$Q$301,2,FALSE)),"",(VLOOKUP($A73,'IND.012-1'!$A$3:$Q$301,2,FALSE)))</f>
        <v/>
      </c>
      <c r="C73" s="288" t="str">
        <f>IF(ISNA(VLOOKUP(A73,'IND.012-1'!$A$3:$Q$301,3,FALSE)),"",(VLOOKUP(A73,'IND.012-1'!$A$3:$Q$301,3,FALSE)))</f>
        <v/>
      </c>
      <c r="D73" s="53" t="str">
        <f>IF(ISNA(VLOOKUP(A73,'IND.012-1'!$A$3:$F$301,4,FALSE)),"",(VLOOKUP(A73,'IND.012-1'!$A$3:$F$301,4,FALSE)))</f>
        <v/>
      </c>
      <c r="E73" s="54" t="str">
        <f>IF(ISNA(VLOOKUP(A73,'IND.012-1'!$A$3:$Q$301,5,FALSE)),"",(VLOOKUP(A73,'IND.012-1'!$A$3:$Q$301,5,FALSE)))</f>
        <v/>
      </c>
      <c r="F73" s="55" t="str">
        <f>IF(ISNA(VLOOKUP($A73,'IND.012-1'!$A$3:$Q$301,6,FALSE)),"",(VLOOKUP($A73,'IND.012-1'!$A$3:$Q$301,6,FALSE)))</f>
        <v/>
      </c>
      <c r="G73" s="285" t="str">
        <f>IF(ISNA(VLOOKUP($A73,'IND.012-1'!$A$3:$Q$301,7,FALSE)),"",(VLOOKUP($A73,'IND.012-1'!$A$3:$Q$301,7,FALSE)))</f>
        <v/>
      </c>
      <c r="H73" s="55" t="str">
        <f>IF(ISNA(VLOOKUP(A73,'IND.012-1'!$A$3:$Q$301,8,FALSE)),"",(VLOOKUP(A73,'IND.012-1'!$A$3:$Q$301,8,FALSE)))</f>
        <v/>
      </c>
      <c r="I73" s="297" t="str">
        <f>IF(ISNA(VLOOKUP(A73,'IND.012-1'!$A$3:$Q$301,9,FALSE)),"",(VLOOKUP(A73,'IND.012-1'!$A$3:$Q$301,9,FALSE)))</f>
        <v/>
      </c>
      <c r="J73" s="55" t="str">
        <f>IF(ISNA(VLOOKUP(A73,'IND.012-1'!$A$3:$Q$301,10,FALSE)),"",(VLOOKUP(A73,'IND.012-1'!$A$3:$Q$301,10,FALSE)))</f>
        <v/>
      </c>
      <c r="K73" s="297" t="str">
        <f>IF(ISNA(VLOOKUP(A73,'IND.012-1'!$A$3:$Q$301,11,FALSE)),"",(VLOOKUP(A73,'IND.012-1'!$A$3:$Q$301,11,FALSE)))</f>
        <v/>
      </c>
      <c r="L73" s="55" t="str">
        <f>IF(ISNA(VLOOKUP(A73,'IND.012-1'!$A$3:$Q$301,12,FALSE)),"",(VLOOKUP(A73,'IND.012-1'!$A$3:$Q$301,12,FALSE)))</f>
        <v/>
      </c>
      <c r="M73" s="297" t="str">
        <f>IF(ISNA(VLOOKUP(A73,'IND.012-1'!$A$3:$Q$301,13,FALSE)),"",(VLOOKUP(A73,'IND.012-1'!$A$3:$Q$301,13,FALSE)))</f>
        <v/>
      </c>
      <c r="N73" s="55" t="str">
        <f>IF(ISNA(VLOOKUP(A73,'IND.012-1'!$A$3:$Q$301,14,FALSE)),"",(VLOOKUP(A73,'IND.012-1'!$A$3:$Q$301,14,FALSE)))</f>
        <v/>
      </c>
      <c r="O73" s="297" t="str">
        <f>IF(ISNA(VLOOKUP(A73,'IND.012-1'!$A$3:$Q$301,15,FALSE)),"",(VLOOKUP(A73,'IND.012-1'!$A$3:$Q$301,15,FALSE)))</f>
        <v/>
      </c>
      <c r="P73" s="55" t="str">
        <f>IF(ISNA(VLOOKUP(A73,'IND.012-1'!$A$3:$Q$301,16,FALSE)),"",(VLOOKUP(A73,'IND.012-1'!$A$3:$Q$301,16,FALSE)))</f>
        <v/>
      </c>
      <c r="Q73" s="341" t="str">
        <f>IF(ISNA(VLOOKUP($A73,'IND.012-1'!$A$3:$Q$301,17,FALSE)),"",(VLOOKUP($A73,'IND.012-1'!$A$3:$Q$301,17,FALSE)))</f>
        <v/>
      </c>
      <c r="R73" s="451">
        <f t="shared" si="4"/>
        <v>0</v>
      </c>
      <c r="S73" s="434">
        <f t="shared" si="3"/>
        <v>71</v>
      </c>
      <c r="T73" s="434">
        <f>IF(R73="","",IFERROR(SUM(H73:I73:K73:L73)+LARGE(H73:I73:K73:L73,1)/100+LARGE(H73:I73:K73:L73,2)/1000+LARGE(H73:I73:K73:L73,3)/10000+LARGE(H73:I73:K73:L73,4)/100000-0.01/S73,0))</f>
        <v>0</v>
      </c>
      <c r="U73" s="374"/>
      <c r="V73" s="354" t="str">
        <f t="shared" si="6"/>
        <v/>
      </c>
      <c r="W73" s="354" t="str">
        <f t="shared" si="5"/>
        <v/>
      </c>
      <c r="X73" s="374"/>
      <c r="Y73" s="374"/>
      <c r="Z73" s="374"/>
      <c r="AA73" s="374"/>
      <c r="AB73" s="374"/>
      <c r="AC73" s="374"/>
      <c r="AD73" s="374"/>
    </row>
    <row r="74" spans="1:30" ht="28.05" customHeight="1" thickBot="1" x14ac:dyDescent="0.35">
      <c r="A74" s="52">
        <v>72</v>
      </c>
      <c r="B74" s="286" t="str">
        <f>IF(ISNA(VLOOKUP($A74,'IND.012-1'!$A$3:$Q$301,2,FALSE)),"",(VLOOKUP($A74,'IND.012-1'!$A$3:$Q$301,2,FALSE)))</f>
        <v/>
      </c>
      <c r="C74" s="288" t="str">
        <f>IF(ISNA(VLOOKUP(A74,'IND.012-1'!$A$3:$Q$301,3,FALSE)),"",(VLOOKUP(A74,'IND.012-1'!$A$3:$Q$301,3,FALSE)))</f>
        <v/>
      </c>
      <c r="D74" s="53" t="str">
        <f>IF(ISNA(VLOOKUP(A74,'IND.012-1'!$A$3:$F$301,4,FALSE)),"",(VLOOKUP(A74,'IND.012-1'!$A$3:$F$301,4,FALSE)))</f>
        <v/>
      </c>
      <c r="E74" s="54" t="str">
        <f>IF(ISNA(VLOOKUP(A74,'IND.012-1'!$A$3:$Q$301,5,FALSE)),"",(VLOOKUP(A74,'IND.012-1'!$A$3:$Q$301,5,FALSE)))</f>
        <v/>
      </c>
      <c r="F74" s="55" t="str">
        <f>IF(ISNA(VLOOKUP($A74,'IND.012-1'!$A$3:$Q$301,6,FALSE)),"",(VLOOKUP($A74,'IND.012-1'!$A$3:$Q$301,6,FALSE)))</f>
        <v/>
      </c>
      <c r="G74" s="285" t="str">
        <f>IF(ISNA(VLOOKUP($A74,'IND.012-1'!$A$3:$Q$301,7,FALSE)),"",(VLOOKUP($A74,'IND.012-1'!$A$3:$Q$301,7,FALSE)))</f>
        <v/>
      </c>
      <c r="H74" s="55" t="str">
        <f>IF(ISNA(VLOOKUP(A74,'IND.012-1'!$A$3:$Q$301,8,FALSE)),"",(VLOOKUP(A74,'IND.012-1'!$A$3:$Q$301,8,FALSE)))</f>
        <v/>
      </c>
      <c r="I74" s="297" t="str">
        <f>IF(ISNA(VLOOKUP(A74,'IND.012-1'!$A$3:$Q$301,9,FALSE)),"",(VLOOKUP(A74,'IND.012-1'!$A$3:$Q$301,9,FALSE)))</f>
        <v/>
      </c>
      <c r="J74" s="55" t="str">
        <f>IF(ISNA(VLOOKUP(A74,'IND.012-1'!$A$3:$Q$301,10,FALSE)),"",(VLOOKUP(A74,'IND.012-1'!$A$3:$Q$301,10,FALSE)))</f>
        <v/>
      </c>
      <c r="K74" s="297" t="str">
        <f>IF(ISNA(VLOOKUP(A74,'IND.012-1'!$A$3:$Q$301,11,FALSE)),"",(VLOOKUP(A74,'IND.012-1'!$A$3:$Q$301,11,FALSE)))</f>
        <v/>
      </c>
      <c r="L74" s="55" t="str">
        <f>IF(ISNA(VLOOKUP(A74,'IND.012-1'!$A$3:$Q$301,12,FALSE)),"",(VLOOKUP(A74,'IND.012-1'!$A$3:$Q$301,12,FALSE)))</f>
        <v/>
      </c>
      <c r="M74" s="297" t="str">
        <f>IF(ISNA(VLOOKUP(A74,'IND.012-1'!$A$3:$Q$301,13,FALSE)),"",(VLOOKUP(A74,'IND.012-1'!$A$3:$Q$301,13,FALSE)))</f>
        <v/>
      </c>
      <c r="N74" s="55" t="str">
        <f>IF(ISNA(VLOOKUP(A74,'IND.012-1'!$A$3:$Q$301,14,FALSE)),"",(VLOOKUP(A74,'IND.012-1'!$A$3:$Q$301,14,FALSE)))</f>
        <v/>
      </c>
      <c r="O74" s="297" t="str">
        <f>IF(ISNA(VLOOKUP(A74,'IND.012-1'!$A$3:$Q$301,15,FALSE)),"",(VLOOKUP(A74,'IND.012-1'!$A$3:$Q$301,15,FALSE)))</f>
        <v/>
      </c>
      <c r="P74" s="55" t="str">
        <f>IF(ISNA(VLOOKUP(A74,'IND.012-1'!$A$3:$Q$301,16,FALSE)),"",(VLOOKUP(A74,'IND.012-1'!$A$3:$Q$301,16,FALSE)))</f>
        <v/>
      </c>
      <c r="Q74" s="341" t="str">
        <f>IF(ISNA(VLOOKUP($A74,'IND.012-1'!$A$3:$Q$301,17,FALSE)),"",(VLOOKUP($A74,'IND.012-1'!$A$3:$Q$301,17,FALSE)))</f>
        <v/>
      </c>
      <c r="R74" s="451">
        <f t="shared" si="4"/>
        <v>0</v>
      </c>
      <c r="S74" s="434">
        <f t="shared" si="3"/>
        <v>72</v>
      </c>
      <c r="T74" s="434">
        <f>IF(R74="","",IFERROR(SUM(H74:I74:K74:L74)+LARGE(H74:I74:K74:L74,1)/100+LARGE(H74:I74:K74:L74,2)/1000+LARGE(H74:I74:K74:L74,3)/10000+LARGE(H74:I74:K74:L74,4)/100000-0.01/S74,0))</f>
        <v>0</v>
      </c>
      <c r="U74" s="374"/>
      <c r="V74" s="354" t="str">
        <f t="shared" si="6"/>
        <v/>
      </c>
      <c r="W74" s="354" t="str">
        <f t="shared" si="5"/>
        <v/>
      </c>
      <c r="X74" s="374"/>
      <c r="Y74" s="374"/>
      <c r="Z74" s="374"/>
      <c r="AA74" s="374"/>
      <c r="AB74" s="374"/>
      <c r="AC74" s="374"/>
      <c r="AD74" s="374"/>
    </row>
    <row r="75" spans="1:30" ht="28.05" customHeight="1" thickBot="1" x14ac:dyDescent="0.35">
      <c r="A75" s="52">
        <v>73</v>
      </c>
      <c r="B75" s="286" t="str">
        <f>IF(ISNA(VLOOKUP($A75,'IND.012-1'!$A$3:$Q$301,2,FALSE)),"",(VLOOKUP($A75,'IND.012-1'!$A$3:$Q$301,2,FALSE)))</f>
        <v/>
      </c>
      <c r="C75" s="288" t="str">
        <f>IF(ISNA(VLOOKUP(A75,'IND.012-1'!$A$3:$Q$301,3,FALSE)),"",(VLOOKUP(A75,'IND.012-1'!$A$3:$Q$301,3,FALSE)))</f>
        <v/>
      </c>
      <c r="D75" s="53" t="str">
        <f>IF(ISNA(VLOOKUP(A75,'IND.012-1'!$A$3:$F$301,4,FALSE)),"",(VLOOKUP(A75,'IND.012-1'!$A$3:$F$301,4,FALSE)))</f>
        <v/>
      </c>
      <c r="E75" s="54" t="str">
        <f>IF(ISNA(VLOOKUP(A75,'IND.012-1'!$A$3:$Q$301,5,FALSE)),"",(VLOOKUP(A75,'IND.012-1'!$A$3:$Q$301,5,FALSE)))</f>
        <v/>
      </c>
      <c r="F75" s="55" t="str">
        <f>IF(ISNA(VLOOKUP($A75,'IND.012-1'!$A$3:$Q$301,6,FALSE)),"",(VLOOKUP($A75,'IND.012-1'!$A$3:$Q$301,6,FALSE)))</f>
        <v/>
      </c>
      <c r="G75" s="285" t="str">
        <f>IF(ISNA(VLOOKUP($A75,'IND.012-1'!$A$3:$Q$301,7,FALSE)),"",(VLOOKUP($A75,'IND.012-1'!$A$3:$Q$301,7,FALSE)))</f>
        <v/>
      </c>
      <c r="H75" s="55" t="str">
        <f>IF(ISNA(VLOOKUP(A75,'IND.012-1'!$A$3:$Q$301,8,FALSE)),"",(VLOOKUP(A75,'IND.012-1'!$A$3:$Q$301,8,FALSE)))</f>
        <v/>
      </c>
      <c r="I75" s="297" t="str">
        <f>IF(ISNA(VLOOKUP(A75,'IND.012-1'!$A$3:$Q$301,9,FALSE)),"",(VLOOKUP(A75,'IND.012-1'!$A$3:$Q$301,9,FALSE)))</f>
        <v/>
      </c>
      <c r="J75" s="55" t="str">
        <f>IF(ISNA(VLOOKUP(A75,'IND.012-1'!$A$3:$Q$301,10,FALSE)),"",(VLOOKUP(A75,'IND.012-1'!$A$3:$Q$301,10,FALSE)))</f>
        <v/>
      </c>
      <c r="K75" s="297" t="str">
        <f>IF(ISNA(VLOOKUP(A75,'IND.012-1'!$A$3:$Q$301,11,FALSE)),"",(VLOOKUP(A75,'IND.012-1'!$A$3:$Q$301,11,FALSE)))</f>
        <v/>
      </c>
      <c r="L75" s="55" t="str">
        <f>IF(ISNA(VLOOKUP(A75,'IND.012-1'!$A$3:$Q$301,12,FALSE)),"",(VLOOKUP(A75,'IND.012-1'!$A$3:$Q$301,12,FALSE)))</f>
        <v/>
      </c>
      <c r="M75" s="297" t="str">
        <f>IF(ISNA(VLOOKUP(A75,'IND.012-1'!$A$3:$Q$301,13,FALSE)),"",(VLOOKUP(A75,'IND.012-1'!$A$3:$Q$301,13,FALSE)))</f>
        <v/>
      </c>
      <c r="N75" s="55" t="str">
        <f>IF(ISNA(VLOOKUP(A75,'IND.012-1'!$A$3:$Q$301,14,FALSE)),"",(VLOOKUP(A75,'IND.012-1'!$A$3:$Q$301,14,FALSE)))</f>
        <v/>
      </c>
      <c r="O75" s="297" t="str">
        <f>IF(ISNA(VLOOKUP(A75,'IND.012-1'!$A$3:$Q$301,15,FALSE)),"",(VLOOKUP(A75,'IND.012-1'!$A$3:$Q$301,15,FALSE)))</f>
        <v/>
      </c>
      <c r="P75" s="55" t="str">
        <f>IF(ISNA(VLOOKUP(A75,'IND.012-1'!$A$3:$Q$301,16,FALSE)),"",(VLOOKUP(A75,'IND.012-1'!$A$3:$Q$301,16,FALSE)))</f>
        <v/>
      </c>
      <c r="Q75" s="341" t="str">
        <f>IF(ISNA(VLOOKUP($A75,'IND.012-1'!$A$3:$Q$301,17,FALSE)),"",(VLOOKUP($A75,'IND.012-1'!$A$3:$Q$301,17,FALSE)))</f>
        <v/>
      </c>
      <c r="R75" s="451">
        <f t="shared" si="4"/>
        <v>0</v>
      </c>
      <c r="S75" s="434">
        <f t="shared" si="3"/>
        <v>73</v>
      </c>
      <c r="T75" s="434">
        <f>IF(R75="","",IFERROR(SUM(H75:I75:K75:L75)+LARGE(H75:I75:K75:L75,1)/100+LARGE(H75:I75:K75:L75,2)/1000+LARGE(H75:I75:K75:L75,3)/10000+LARGE(H75:I75:K75:L75,4)/100000-0.01/S75,0))</f>
        <v>0</v>
      </c>
      <c r="U75" s="374"/>
      <c r="V75" s="354" t="str">
        <f t="shared" si="6"/>
        <v/>
      </c>
      <c r="W75" s="354" t="str">
        <f t="shared" si="5"/>
        <v/>
      </c>
      <c r="X75" s="374"/>
      <c r="Y75" s="374"/>
      <c r="Z75" s="374"/>
      <c r="AA75" s="374"/>
      <c r="AB75" s="374"/>
      <c r="AC75" s="374"/>
      <c r="AD75" s="374"/>
    </row>
    <row r="76" spans="1:30" ht="28.05" customHeight="1" thickBot="1" x14ac:dyDescent="0.35">
      <c r="A76" s="52">
        <v>74</v>
      </c>
      <c r="B76" s="286" t="str">
        <f>IF(ISNA(VLOOKUP($A76,'IND.012-1'!$A$3:$Q$301,2,FALSE)),"",(VLOOKUP($A76,'IND.012-1'!$A$3:$Q$301,2,FALSE)))</f>
        <v/>
      </c>
      <c r="C76" s="288" t="str">
        <f>IF(ISNA(VLOOKUP(A76,'IND.012-1'!$A$3:$Q$301,3,FALSE)),"",(VLOOKUP(A76,'IND.012-1'!$A$3:$Q$301,3,FALSE)))</f>
        <v/>
      </c>
      <c r="D76" s="53" t="str">
        <f>IF(ISNA(VLOOKUP(A76,'IND.012-1'!$A$3:$F$301,4,FALSE)),"",(VLOOKUP(A76,'IND.012-1'!$A$3:$F$301,4,FALSE)))</f>
        <v/>
      </c>
      <c r="E76" s="54" t="str">
        <f>IF(ISNA(VLOOKUP(A76,'IND.012-1'!$A$3:$Q$301,5,FALSE)),"",(VLOOKUP(A76,'IND.012-1'!$A$3:$Q$301,5,FALSE)))</f>
        <v/>
      </c>
      <c r="F76" s="55" t="str">
        <f>IF(ISNA(VLOOKUP($A76,'IND.012-1'!$A$3:$Q$301,6,FALSE)),"",(VLOOKUP($A76,'IND.012-1'!$A$3:$Q$301,6,FALSE)))</f>
        <v/>
      </c>
      <c r="G76" s="285" t="str">
        <f>IF(ISNA(VLOOKUP($A76,'IND.012-1'!$A$3:$Q$301,7,FALSE)),"",(VLOOKUP($A76,'IND.012-1'!$A$3:$Q$301,7,FALSE)))</f>
        <v/>
      </c>
      <c r="H76" s="55" t="str">
        <f>IF(ISNA(VLOOKUP(A76,'IND.012-1'!$A$3:$Q$301,8,FALSE)),"",(VLOOKUP(A76,'IND.012-1'!$A$3:$Q$301,8,FALSE)))</f>
        <v/>
      </c>
      <c r="I76" s="297" t="str">
        <f>IF(ISNA(VLOOKUP(A76,'IND.012-1'!$A$3:$Q$301,9,FALSE)),"",(VLOOKUP(A76,'IND.012-1'!$A$3:$Q$301,9,FALSE)))</f>
        <v/>
      </c>
      <c r="J76" s="55" t="str">
        <f>IF(ISNA(VLOOKUP(A76,'IND.012-1'!$A$3:$Q$301,10,FALSE)),"",(VLOOKUP(A76,'IND.012-1'!$A$3:$Q$301,10,FALSE)))</f>
        <v/>
      </c>
      <c r="K76" s="297" t="str">
        <f>IF(ISNA(VLOOKUP(A76,'IND.012-1'!$A$3:$Q$301,11,FALSE)),"",(VLOOKUP(A76,'IND.012-1'!$A$3:$Q$301,11,FALSE)))</f>
        <v/>
      </c>
      <c r="L76" s="55" t="str">
        <f>IF(ISNA(VLOOKUP(A76,'IND.012-1'!$A$3:$Q$301,12,FALSE)),"",(VLOOKUP(A76,'IND.012-1'!$A$3:$Q$301,12,FALSE)))</f>
        <v/>
      </c>
      <c r="M76" s="297" t="str">
        <f>IF(ISNA(VLOOKUP(A76,'IND.012-1'!$A$3:$Q$301,13,FALSE)),"",(VLOOKUP(A76,'IND.012-1'!$A$3:$Q$301,13,FALSE)))</f>
        <v/>
      </c>
      <c r="N76" s="55" t="str">
        <f>IF(ISNA(VLOOKUP(A76,'IND.012-1'!$A$3:$Q$301,14,FALSE)),"",(VLOOKUP(A76,'IND.012-1'!$A$3:$Q$301,14,FALSE)))</f>
        <v/>
      </c>
      <c r="O76" s="297" t="str">
        <f>IF(ISNA(VLOOKUP(A76,'IND.012-1'!$A$3:$Q$301,15,FALSE)),"",(VLOOKUP(A76,'IND.012-1'!$A$3:$Q$301,15,FALSE)))</f>
        <v/>
      </c>
      <c r="P76" s="55" t="str">
        <f>IF(ISNA(VLOOKUP(A76,'IND.012-1'!$A$3:$Q$301,16,FALSE)),"",(VLOOKUP(A76,'IND.012-1'!$A$3:$Q$301,16,FALSE)))</f>
        <v/>
      </c>
      <c r="Q76" s="341" t="str">
        <f>IF(ISNA(VLOOKUP($A76,'IND.012-1'!$A$3:$Q$301,17,FALSE)),"",(VLOOKUP($A76,'IND.012-1'!$A$3:$Q$301,17,FALSE)))</f>
        <v/>
      </c>
      <c r="R76" s="451">
        <f t="shared" si="4"/>
        <v>0</v>
      </c>
      <c r="S76" s="434">
        <f t="shared" si="3"/>
        <v>74</v>
      </c>
      <c r="T76" s="434">
        <f>IF(R76="","",IFERROR(SUM(H76:I76:K76:L76)+LARGE(H76:I76:K76:L76,1)/100+LARGE(H76:I76:K76:L76,2)/1000+LARGE(H76:I76:K76:L76,3)/10000+LARGE(H76:I76:K76:L76,4)/100000-0.01/S76,0))</f>
        <v>0</v>
      </c>
      <c r="U76" s="374"/>
      <c r="V76" s="354" t="str">
        <f t="shared" si="6"/>
        <v/>
      </c>
      <c r="W76" s="354" t="str">
        <f t="shared" si="5"/>
        <v/>
      </c>
      <c r="X76" s="374"/>
      <c r="Y76" s="374"/>
      <c r="Z76" s="374"/>
      <c r="AA76" s="374"/>
      <c r="AB76" s="374"/>
      <c r="AC76" s="374"/>
      <c r="AD76" s="374"/>
    </row>
    <row r="77" spans="1:30" ht="28.05" customHeight="1" thickBot="1" x14ac:dyDescent="0.35">
      <c r="A77" s="52">
        <v>75</v>
      </c>
      <c r="B77" s="286" t="str">
        <f>IF(ISNA(VLOOKUP($A77,'IND.012-1'!$A$3:$Q$301,2,FALSE)),"",(VLOOKUP($A77,'IND.012-1'!$A$3:$Q$301,2,FALSE)))</f>
        <v/>
      </c>
      <c r="C77" s="288" t="str">
        <f>IF(ISNA(VLOOKUP(A77,'IND.012-1'!$A$3:$Q$301,3,FALSE)),"",(VLOOKUP(A77,'IND.012-1'!$A$3:$Q$301,3,FALSE)))</f>
        <v/>
      </c>
      <c r="D77" s="53" t="str">
        <f>IF(ISNA(VLOOKUP(A77,'IND.012-1'!$A$3:$F$301,4,FALSE)),"",(VLOOKUP(A77,'IND.012-1'!$A$3:$F$301,4,FALSE)))</f>
        <v/>
      </c>
      <c r="E77" s="54" t="str">
        <f>IF(ISNA(VLOOKUP(A77,'IND.012-1'!$A$3:$Q$301,5,FALSE)),"",(VLOOKUP(A77,'IND.012-1'!$A$3:$Q$301,5,FALSE)))</f>
        <v/>
      </c>
      <c r="F77" s="55" t="str">
        <f>IF(ISNA(VLOOKUP($A77,'IND.012-1'!$A$3:$Q$301,6,FALSE)),"",(VLOOKUP($A77,'IND.012-1'!$A$3:$Q$301,6,FALSE)))</f>
        <v/>
      </c>
      <c r="G77" s="285" t="str">
        <f>IF(ISNA(VLOOKUP($A77,'IND.012-1'!$A$3:$Q$301,7,FALSE)),"",(VLOOKUP($A77,'IND.012-1'!$A$3:$Q$301,7,FALSE)))</f>
        <v/>
      </c>
      <c r="H77" s="55" t="str">
        <f>IF(ISNA(VLOOKUP(A77,'IND.012-1'!$A$3:$Q$301,8,FALSE)),"",(VLOOKUP(A77,'IND.012-1'!$A$3:$Q$301,8,FALSE)))</f>
        <v/>
      </c>
      <c r="I77" s="297" t="str">
        <f>IF(ISNA(VLOOKUP(A77,'IND.012-1'!$A$3:$Q$301,9,FALSE)),"",(VLOOKUP(A77,'IND.012-1'!$A$3:$Q$301,9,FALSE)))</f>
        <v/>
      </c>
      <c r="J77" s="55" t="str">
        <f>IF(ISNA(VLOOKUP(A77,'IND.012-1'!$A$3:$Q$301,10,FALSE)),"",(VLOOKUP(A77,'IND.012-1'!$A$3:$Q$301,10,FALSE)))</f>
        <v/>
      </c>
      <c r="K77" s="297" t="str">
        <f>IF(ISNA(VLOOKUP(A77,'IND.012-1'!$A$3:$Q$301,11,FALSE)),"",(VLOOKUP(A77,'IND.012-1'!$A$3:$Q$301,11,FALSE)))</f>
        <v/>
      </c>
      <c r="L77" s="55" t="str">
        <f>IF(ISNA(VLOOKUP(A77,'IND.012-1'!$A$3:$Q$301,12,FALSE)),"",(VLOOKUP(A77,'IND.012-1'!$A$3:$Q$301,12,FALSE)))</f>
        <v/>
      </c>
      <c r="M77" s="297" t="str">
        <f>IF(ISNA(VLOOKUP(A77,'IND.012-1'!$A$3:$Q$301,13,FALSE)),"",(VLOOKUP(A77,'IND.012-1'!$A$3:$Q$301,13,FALSE)))</f>
        <v/>
      </c>
      <c r="N77" s="55" t="str">
        <f>IF(ISNA(VLOOKUP(A77,'IND.012-1'!$A$3:$Q$301,14,FALSE)),"",(VLOOKUP(A77,'IND.012-1'!$A$3:$Q$301,14,FALSE)))</f>
        <v/>
      </c>
      <c r="O77" s="297" t="str">
        <f>IF(ISNA(VLOOKUP(A77,'IND.012-1'!$A$3:$Q$301,15,FALSE)),"",(VLOOKUP(A77,'IND.012-1'!$A$3:$Q$301,15,FALSE)))</f>
        <v/>
      </c>
      <c r="P77" s="55" t="str">
        <f>IF(ISNA(VLOOKUP(A77,'IND.012-1'!$A$3:$Q$301,16,FALSE)),"",(VLOOKUP(A77,'IND.012-1'!$A$3:$Q$301,16,FALSE)))</f>
        <v/>
      </c>
      <c r="Q77" s="341" t="str">
        <f>IF(ISNA(VLOOKUP($A77,'IND.012-1'!$A$3:$Q$301,17,FALSE)),"",(VLOOKUP($A77,'IND.012-1'!$A$3:$Q$301,17,FALSE)))</f>
        <v/>
      </c>
      <c r="R77" s="451">
        <f t="shared" si="4"/>
        <v>0</v>
      </c>
      <c r="S77" s="434">
        <f t="shared" si="3"/>
        <v>75</v>
      </c>
      <c r="T77" s="434">
        <f>IF(R77="","",IFERROR(SUM(H77:I77:K77:L77)+LARGE(H77:I77:K77:L77,1)/100+LARGE(H77:I77:K77:L77,2)/1000+LARGE(H77:I77:K77:L77,3)/10000+LARGE(H77:I77:K77:L77,4)/100000-0.01/S77,0))</f>
        <v>0</v>
      </c>
      <c r="U77" s="374"/>
      <c r="V77" s="354" t="str">
        <f t="shared" si="6"/>
        <v/>
      </c>
      <c r="W77" s="354" t="str">
        <f t="shared" si="5"/>
        <v/>
      </c>
      <c r="X77" s="374"/>
      <c r="Y77" s="374"/>
      <c r="Z77" s="374"/>
      <c r="AA77" s="374"/>
      <c r="AB77" s="374"/>
      <c r="AC77" s="374"/>
      <c r="AD77" s="374"/>
    </row>
    <row r="78" spans="1:30" ht="28.05" customHeight="1" thickBot="1" x14ac:dyDescent="0.35">
      <c r="A78" s="52">
        <v>76</v>
      </c>
      <c r="B78" s="286" t="str">
        <f>IF(ISNA(VLOOKUP($A78,'IND.012-1'!$A$3:$Q$301,2,FALSE)),"",(VLOOKUP($A78,'IND.012-1'!$A$3:$Q$301,2,FALSE)))</f>
        <v/>
      </c>
      <c r="C78" s="288" t="str">
        <f>IF(ISNA(VLOOKUP(A78,'IND.012-1'!$A$3:$Q$301,3,FALSE)),"",(VLOOKUP(A78,'IND.012-1'!$A$3:$Q$301,3,FALSE)))</f>
        <v/>
      </c>
      <c r="D78" s="53" t="str">
        <f>IF(ISNA(VLOOKUP(A78,'IND.012-1'!$A$3:$F$301,4,FALSE)),"",(VLOOKUP(A78,'IND.012-1'!$A$3:$F$301,4,FALSE)))</f>
        <v/>
      </c>
      <c r="E78" s="54" t="str">
        <f>IF(ISNA(VLOOKUP(A78,'IND.012-1'!$A$3:$Q$301,5,FALSE)),"",(VLOOKUP(A78,'IND.012-1'!$A$3:$Q$301,5,FALSE)))</f>
        <v/>
      </c>
      <c r="F78" s="55" t="str">
        <f>IF(ISNA(VLOOKUP($A78,'IND.012-1'!$A$3:$Q$301,6,FALSE)),"",(VLOOKUP($A78,'IND.012-1'!$A$3:$Q$301,6,FALSE)))</f>
        <v/>
      </c>
      <c r="G78" s="285" t="str">
        <f>IF(ISNA(VLOOKUP($A78,'IND.012-1'!$A$3:$Q$301,7,FALSE)),"",(VLOOKUP($A78,'IND.012-1'!$A$3:$Q$301,7,FALSE)))</f>
        <v/>
      </c>
      <c r="H78" s="55" t="str">
        <f>IF(ISNA(VLOOKUP(A78,'IND.012-1'!$A$3:$Q$301,8,FALSE)),"",(VLOOKUP(A78,'IND.012-1'!$A$3:$Q$301,8,FALSE)))</f>
        <v/>
      </c>
      <c r="I78" s="297" t="str">
        <f>IF(ISNA(VLOOKUP(A78,'IND.012-1'!$A$3:$Q$301,9,FALSE)),"",(VLOOKUP(A78,'IND.012-1'!$A$3:$Q$301,9,FALSE)))</f>
        <v/>
      </c>
      <c r="J78" s="55" t="str">
        <f>IF(ISNA(VLOOKUP(A78,'IND.012-1'!$A$3:$Q$301,10,FALSE)),"",(VLOOKUP(A78,'IND.012-1'!$A$3:$Q$301,10,FALSE)))</f>
        <v/>
      </c>
      <c r="K78" s="297" t="str">
        <f>IF(ISNA(VLOOKUP(A78,'IND.012-1'!$A$3:$Q$301,11,FALSE)),"",(VLOOKUP(A78,'IND.012-1'!$A$3:$Q$301,11,FALSE)))</f>
        <v/>
      </c>
      <c r="L78" s="55" t="str">
        <f>IF(ISNA(VLOOKUP(A78,'IND.012-1'!$A$3:$Q$301,12,FALSE)),"",(VLOOKUP(A78,'IND.012-1'!$A$3:$Q$301,12,FALSE)))</f>
        <v/>
      </c>
      <c r="M78" s="297" t="str">
        <f>IF(ISNA(VLOOKUP(A78,'IND.012-1'!$A$3:$Q$301,13,FALSE)),"",(VLOOKUP(A78,'IND.012-1'!$A$3:$Q$301,13,FALSE)))</f>
        <v/>
      </c>
      <c r="N78" s="55" t="str">
        <f>IF(ISNA(VLOOKUP(A78,'IND.012-1'!$A$3:$Q$301,14,FALSE)),"",(VLOOKUP(A78,'IND.012-1'!$A$3:$Q$301,14,FALSE)))</f>
        <v/>
      </c>
      <c r="O78" s="297" t="str">
        <f>IF(ISNA(VLOOKUP(A78,'IND.012-1'!$A$3:$Q$301,15,FALSE)),"",(VLOOKUP(A78,'IND.012-1'!$A$3:$Q$301,15,FALSE)))</f>
        <v/>
      </c>
      <c r="P78" s="55" t="str">
        <f>IF(ISNA(VLOOKUP(A78,'IND.012-1'!$A$3:$Q$301,16,FALSE)),"",(VLOOKUP(A78,'IND.012-1'!$A$3:$Q$301,16,FALSE)))</f>
        <v/>
      </c>
      <c r="Q78" s="341" t="str">
        <f>IF(ISNA(VLOOKUP($A78,'IND.012-1'!$A$3:$Q$301,17,FALSE)),"",(VLOOKUP($A78,'IND.012-1'!$A$3:$Q$301,17,FALSE)))</f>
        <v/>
      </c>
      <c r="R78" s="451">
        <f t="shared" si="4"/>
        <v>0</v>
      </c>
      <c r="S78" s="434">
        <f t="shared" si="3"/>
        <v>76</v>
      </c>
      <c r="T78" s="434">
        <f>IF(R78="","",IFERROR(SUM(H78:I78:K78:L78)+LARGE(H78:I78:K78:L78,1)/100+LARGE(H78:I78:K78:L78,2)/1000+LARGE(H78:I78:K78:L78,3)/10000+LARGE(H78:I78:K78:L78,4)/100000-0.01/S78,0))</f>
        <v>0</v>
      </c>
      <c r="U78" s="374"/>
      <c r="V78" s="354" t="str">
        <f t="shared" si="6"/>
        <v/>
      </c>
      <c r="W78" s="354" t="str">
        <f t="shared" si="5"/>
        <v/>
      </c>
      <c r="X78" s="374"/>
      <c r="Y78" s="374"/>
      <c r="Z78" s="374"/>
      <c r="AA78" s="374"/>
      <c r="AB78" s="374"/>
      <c r="AC78" s="374"/>
      <c r="AD78" s="374"/>
    </row>
    <row r="79" spans="1:30" ht="28.05" customHeight="1" thickBot="1" x14ac:dyDescent="0.35">
      <c r="A79" s="52">
        <v>77</v>
      </c>
      <c r="B79" s="286" t="str">
        <f>IF(ISNA(VLOOKUP($A79,'IND.012-1'!$A$3:$Q$301,2,FALSE)),"",(VLOOKUP($A79,'IND.012-1'!$A$3:$Q$301,2,FALSE)))</f>
        <v/>
      </c>
      <c r="C79" s="288" t="str">
        <f>IF(ISNA(VLOOKUP(A79,'IND.012-1'!$A$3:$Q$301,3,FALSE)),"",(VLOOKUP(A79,'IND.012-1'!$A$3:$Q$301,3,FALSE)))</f>
        <v/>
      </c>
      <c r="D79" s="53" t="str">
        <f>IF(ISNA(VLOOKUP(A79,'IND.012-1'!$A$3:$F$301,4,FALSE)),"",(VLOOKUP(A79,'IND.012-1'!$A$3:$F$301,4,FALSE)))</f>
        <v/>
      </c>
      <c r="E79" s="54" t="str">
        <f>IF(ISNA(VLOOKUP(A79,'IND.012-1'!$A$3:$Q$301,5,FALSE)),"",(VLOOKUP(A79,'IND.012-1'!$A$3:$Q$301,5,FALSE)))</f>
        <v/>
      </c>
      <c r="F79" s="55" t="str">
        <f>IF(ISNA(VLOOKUP($A79,'IND.012-1'!$A$3:$Q$301,6,FALSE)),"",(VLOOKUP($A79,'IND.012-1'!$A$3:$Q$301,6,FALSE)))</f>
        <v/>
      </c>
      <c r="G79" s="285" t="str">
        <f>IF(ISNA(VLOOKUP($A79,'IND.012-1'!$A$3:$Q$301,7,FALSE)),"",(VLOOKUP($A79,'IND.012-1'!$A$3:$Q$301,7,FALSE)))</f>
        <v/>
      </c>
      <c r="H79" s="55" t="str">
        <f>IF(ISNA(VLOOKUP(A79,'IND.012-1'!$A$3:$Q$301,8,FALSE)),"",(VLOOKUP(A79,'IND.012-1'!$A$3:$Q$301,8,FALSE)))</f>
        <v/>
      </c>
      <c r="I79" s="297" t="str">
        <f>IF(ISNA(VLOOKUP(A79,'IND.012-1'!$A$3:$Q$301,9,FALSE)),"",(VLOOKUP(A79,'IND.012-1'!$A$3:$Q$301,9,FALSE)))</f>
        <v/>
      </c>
      <c r="J79" s="55" t="str">
        <f>IF(ISNA(VLOOKUP(A79,'IND.012-1'!$A$3:$Q$301,10,FALSE)),"",(VLOOKUP(A79,'IND.012-1'!$A$3:$Q$301,10,FALSE)))</f>
        <v/>
      </c>
      <c r="K79" s="297" t="str">
        <f>IF(ISNA(VLOOKUP(A79,'IND.012-1'!$A$3:$Q$301,11,FALSE)),"",(VLOOKUP(A79,'IND.012-1'!$A$3:$Q$301,11,FALSE)))</f>
        <v/>
      </c>
      <c r="L79" s="55" t="str">
        <f>IF(ISNA(VLOOKUP(A79,'IND.012-1'!$A$3:$Q$301,12,FALSE)),"",(VLOOKUP(A79,'IND.012-1'!$A$3:$Q$301,12,FALSE)))</f>
        <v/>
      </c>
      <c r="M79" s="297" t="str">
        <f>IF(ISNA(VLOOKUP(A79,'IND.012-1'!$A$3:$Q$301,13,FALSE)),"",(VLOOKUP(A79,'IND.012-1'!$A$3:$Q$301,13,FALSE)))</f>
        <v/>
      </c>
      <c r="N79" s="55" t="str">
        <f>IF(ISNA(VLOOKUP(A79,'IND.012-1'!$A$3:$Q$301,14,FALSE)),"",(VLOOKUP(A79,'IND.012-1'!$A$3:$Q$301,14,FALSE)))</f>
        <v/>
      </c>
      <c r="O79" s="297" t="str">
        <f>IF(ISNA(VLOOKUP(A79,'IND.012-1'!$A$3:$Q$301,15,FALSE)),"",(VLOOKUP(A79,'IND.012-1'!$A$3:$Q$301,15,FALSE)))</f>
        <v/>
      </c>
      <c r="P79" s="55" t="str">
        <f>IF(ISNA(VLOOKUP(A79,'IND.012-1'!$A$3:$Q$301,16,FALSE)),"",(VLOOKUP(A79,'IND.012-1'!$A$3:$Q$301,16,FALSE)))</f>
        <v/>
      </c>
      <c r="Q79" s="341" t="str">
        <f>IF(ISNA(VLOOKUP($A79,'IND.012-1'!$A$3:$Q$301,17,FALSE)),"",(VLOOKUP($A79,'IND.012-1'!$A$3:$Q$301,17,FALSE)))</f>
        <v/>
      </c>
      <c r="R79" s="451">
        <f t="shared" si="4"/>
        <v>0</v>
      </c>
      <c r="S79" s="434">
        <f t="shared" si="3"/>
        <v>77</v>
      </c>
      <c r="T79" s="434">
        <f>IF(R79="","",IFERROR(SUM(H79:I79:K79:L79)+LARGE(H79:I79:K79:L79,1)/100+LARGE(H79:I79:K79:L79,2)/1000+LARGE(H79:I79:K79:L79,3)/10000+LARGE(H79:I79:K79:L79,4)/100000-0.01/S79,0))</f>
        <v>0</v>
      </c>
      <c r="U79" s="374"/>
      <c r="V79" s="354" t="str">
        <f t="shared" si="6"/>
        <v/>
      </c>
      <c r="W79" s="354" t="str">
        <f t="shared" si="5"/>
        <v/>
      </c>
      <c r="X79" s="374"/>
      <c r="Y79" s="374"/>
      <c r="Z79" s="374"/>
      <c r="AA79" s="374"/>
      <c r="AB79" s="374"/>
      <c r="AC79" s="374"/>
      <c r="AD79" s="374"/>
    </row>
    <row r="80" spans="1:30" ht="28.05" customHeight="1" thickBot="1" x14ac:dyDescent="0.35">
      <c r="A80" s="52">
        <v>78</v>
      </c>
      <c r="B80" s="286" t="str">
        <f>IF(ISNA(VLOOKUP($A80,'IND.012-1'!$A$3:$Q$301,2,FALSE)),"",(VLOOKUP($A80,'IND.012-1'!$A$3:$Q$301,2,FALSE)))</f>
        <v/>
      </c>
      <c r="C80" s="288" t="str">
        <f>IF(ISNA(VLOOKUP(A80,'IND.012-1'!$A$3:$Q$301,3,FALSE)),"",(VLOOKUP(A80,'IND.012-1'!$A$3:$Q$301,3,FALSE)))</f>
        <v/>
      </c>
      <c r="D80" s="53" t="str">
        <f>IF(ISNA(VLOOKUP(A80,'IND.012-1'!$A$3:$F$301,4,FALSE)),"",(VLOOKUP(A80,'IND.012-1'!$A$3:$F$301,4,FALSE)))</f>
        <v/>
      </c>
      <c r="E80" s="54" t="str">
        <f>IF(ISNA(VLOOKUP(A80,'IND.012-1'!$A$3:$Q$301,5,FALSE)),"",(VLOOKUP(A80,'IND.012-1'!$A$3:$Q$301,5,FALSE)))</f>
        <v/>
      </c>
      <c r="F80" s="55" t="str">
        <f>IF(ISNA(VLOOKUP($A80,'IND.012-1'!$A$3:$Q$301,6,FALSE)),"",(VLOOKUP($A80,'IND.012-1'!$A$3:$Q$301,6,FALSE)))</f>
        <v/>
      </c>
      <c r="G80" s="285" t="str">
        <f>IF(ISNA(VLOOKUP($A80,'IND.012-1'!$A$3:$Q$301,7,FALSE)),"",(VLOOKUP($A80,'IND.012-1'!$A$3:$Q$301,7,FALSE)))</f>
        <v/>
      </c>
      <c r="H80" s="55" t="str">
        <f>IF(ISNA(VLOOKUP(A80,'IND.012-1'!$A$3:$Q$301,8,FALSE)),"",(VLOOKUP(A80,'IND.012-1'!$A$3:$Q$301,8,FALSE)))</f>
        <v/>
      </c>
      <c r="I80" s="297" t="str">
        <f>IF(ISNA(VLOOKUP(A80,'IND.012-1'!$A$3:$Q$301,9,FALSE)),"",(VLOOKUP(A80,'IND.012-1'!$A$3:$Q$301,9,FALSE)))</f>
        <v/>
      </c>
      <c r="J80" s="55" t="str">
        <f>IF(ISNA(VLOOKUP(A80,'IND.012-1'!$A$3:$Q$301,10,FALSE)),"",(VLOOKUP(A80,'IND.012-1'!$A$3:$Q$301,10,FALSE)))</f>
        <v/>
      </c>
      <c r="K80" s="297" t="str">
        <f>IF(ISNA(VLOOKUP(A80,'IND.012-1'!$A$3:$Q$301,11,FALSE)),"",(VLOOKUP(A80,'IND.012-1'!$A$3:$Q$301,11,FALSE)))</f>
        <v/>
      </c>
      <c r="L80" s="55" t="str">
        <f>IF(ISNA(VLOOKUP(A80,'IND.012-1'!$A$3:$Q$301,12,FALSE)),"",(VLOOKUP(A80,'IND.012-1'!$A$3:$Q$301,12,FALSE)))</f>
        <v/>
      </c>
      <c r="M80" s="297" t="str">
        <f>IF(ISNA(VLOOKUP(A80,'IND.012-1'!$A$3:$Q$301,13,FALSE)),"",(VLOOKUP(A80,'IND.012-1'!$A$3:$Q$301,13,FALSE)))</f>
        <v/>
      </c>
      <c r="N80" s="55" t="str">
        <f>IF(ISNA(VLOOKUP(A80,'IND.012-1'!$A$3:$Q$301,14,FALSE)),"",(VLOOKUP(A80,'IND.012-1'!$A$3:$Q$301,14,FALSE)))</f>
        <v/>
      </c>
      <c r="O80" s="297" t="str">
        <f>IF(ISNA(VLOOKUP(A80,'IND.012-1'!$A$3:$Q$301,15,FALSE)),"",(VLOOKUP(A80,'IND.012-1'!$A$3:$Q$301,15,FALSE)))</f>
        <v/>
      </c>
      <c r="P80" s="55" t="str">
        <f>IF(ISNA(VLOOKUP(A80,'IND.012-1'!$A$3:$Q$301,16,FALSE)),"",(VLOOKUP(A80,'IND.012-1'!$A$3:$Q$301,16,FALSE)))</f>
        <v/>
      </c>
      <c r="Q80" s="341" t="str">
        <f>IF(ISNA(VLOOKUP($A80,'IND.012-1'!$A$3:$Q$301,17,FALSE)),"",(VLOOKUP($A80,'IND.012-1'!$A$3:$Q$301,17,FALSE)))</f>
        <v/>
      </c>
      <c r="R80" s="451">
        <f t="shared" si="4"/>
        <v>0</v>
      </c>
      <c r="S80" s="434">
        <f t="shared" si="3"/>
        <v>78</v>
      </c>
      <c r="T80" s="434">
        <f>IF(R80="","",IFERROR(SUM(H80:I80:K80:L80)+LARGE(H80:I80:K80:L80,1)/100+LARGE(H80:I80:K80:L80,2)/1000+LARGE(H80:I80:K80:L80,3)/10000+LARGE(H80:I80:K80:L80,4)/100000-0.01/S80,0))</f>
        <v>0</v>
      </c>
      <c r="U80" s="374"/>
      <c r="V80" s="354" t="str">
        <f t="shared" si="6"/>
        <v/>
      </c>
      <c r="W80" s="354" t="str">
        <f t="shared" si="5"/>
        <v/>
      </c>
      <c r="X80" s="374"/>
      <c r="Y80" s="374"/>
      <c r="Z80" s="374"/>
      <c r="AA80" s="374"/>
      <c r="AB80" s="374"/>
      <c r="AC80" s="374"/>
      <c r="AD80" s="374"/>
    </row>
    <row r="81" spans="1:30" ht="28.05" customHeight="1" thickBot="1" x14ac:dyDescent="0.35">
      <c r="A81" s="52">
        <v>79</v>
      </c>
      <c r="B81" s="286" t="str">
        <f>IF(ISNA(VLOOKUP($A81,'IND.012-1'!$A$3:$Q$301,2,FALSE)),"",(VLOOKUP($A81,'IND.012-1'!$A$3:$Q$301,2,FALSE)))</f>
        <v/>
      </c>
      <c r="C81" s="288" t="str">
        <f>IF(ISNA(VLOOKUP(A81,'IND.012-1'!$A$3:$Q$301,3,FALSE)),"",(VLOOKUP(A81,'IND.012-1'!$A$3:$Q$301,3,FALSE)))</f>
        <v/>
      </c>
      <c r="D81" s="53" t="str">
        <f>IF(ISNA(VLOOKUP(A81,'IND.012-1'!$A$3:$F$301,4,FALSE)),"",(VLOOKUP(A81,'IND.012-1'!$A$3:$F$301,4,FALSE)))</f>
        <v/>
      </c>
      <c r="E81" s="54" t="str">
        <f>IF(ISNA(VLOOKUP(A81,'IND.012-1'!$A$3:$Q$301,5,FALSE)),"",(VLOOKUP(A81,'IND.012-1'!$A$3:$Q$301,5,FALSE)))</f>
        <v/>
      </c>
      <c r="F81" s="55" t="str">
        <f>IF(ISNA(VLOOKUP($A81,'IND.012-1'!$A$3:$Q$301,6,FALSE)),"",(VLOOKUP($A81,'IND.012-1'!$A$3:$Q$301,6,FALSE)))</f>
        <v/>
      </c>
      <c r="G81" s="285" t="str">
        <f>IF(ISNA(VLOOKUP($A81,'IND.012-1'!$A$3:$Q$301,7,FALSE)),"",(VLOOKUP($A81,'IND.012-1'!$A$3:$Q$301,7,FALSE)))</f>
        <v/>
      </c>
      <c r="H81" s="55" t="str">
        <f>IF(ISNA(VLOOKUP(A81,'IND.012-1'!$A$3:$Q$301,8,FALSE)),"",(VLOOKUP(A81,'IND.012-1'!$A$3:$Q$301,8,FALSE)))</f>
        <v/>
      </c>
      <c r="I81" s="297" t="str">
        <f>IF(ISNA(VLOOKUP(A81,'IND.012-1'!$A$3:$Q$301,9,FALSE)),"",(VLOOKUP(A81,'IND.012-1'!$A$3:$Q$301,9,FALSE)))</f>
        <v/>
      </c>
      <c r="J81" s="55" t="str">
        <f>IF(ISNA(VLOOKUP(A81,'IND.012-1'!$A$3:$Q$301,10,FALSE)),"",(VLOOKUP(A81,'IND.012-1'!$A$3:$Q$301,10,FALSE)))</f>
        <v/>
      </c>
      <c r="K81" s="297" t="str">
        <f>IF(ISNA(VLOOKUP(A81,'IND.012-1'!$A$3:$Q$301,11,FALSE)),"",(VLOOKUP(A81,'IND.012-1'!$A$3:$Q$301,11,FALSE)))</f>
        <v/>
      </c>
      <c r="L81" s="55" t="str">
        <f>IF(ISNA(VLOOKUP(A81,'IND.012-1'!$A$3:$Q$301,12,FALSE)),"",(VLOOKUP(A81,'IND.012-1'!$A$3:$Q$301,12,FALSE)))</f>
        <v/>
      </c>
      <c r="M81" s="297" t="str">
        <f>IF(ISNA(VLOOKUP(A81,'IND.012-1'!$A$3:$Q$301,13,FALSE)),"",(VLOOKUP(A81,'IND.012-1'!$A$3:$Q$301,13,FALSE)))</f>
        <v/>
      </c>
      <c r="N81" s="55" t="str">
        <f>IF(ISNA(VLOOKUP(A81,'IND.012-1'!$A$3:$Q$301,14,FALSE)),"",(VLOOKUP(A81,'IND.012-1'!$A$3:$Q$301,14,FALSE)))</f>
        <v/>
      </c>
      <c r="O81" s="297" t="str">
        <f>IF(ISNA(VLOOKUP(A81,'IND.012-1'!$A$3:$Q$301,15,FALSE)),"",(VLOOKUP(A81,'IND.012-1'!$A$3:$Q$301,15,FALSE)))</f>
        <v/>
      </c>
      <c r="P81" s="55" t="str">
        <f>IF(ISNA(VLOOKUP(A81,'IND.012-1'!$A$3:$Q$301,16,FALSE)),"",(VLOOKUP(A81,'IND.012-1'!$A$3:$Q$301,16,FALSE)))</f>
        <v/>
      </c>
      <c r="Q81" s="341" t="str">
        <f>IF(ISNA(VLOOKUP($A81,'IND.012-1'!$A$3:$Q$301,17,FALSE)),"",(VLOOKUP($A81,'IND.012-1'!$A$3:$Q$301,17,FALSE)))</f>
        <v/>
      </c>
      <c r="R81" s="451">
        <f t="shared" si="4"/>
        <v>0</v>
      </c>
      <c r="S81" s="434">
        <f t="shared" si="3"/>
        <v>79</v>
      </c>
      <c r="T81" s="434">
        <f>IF(R81="","",IFERROR(SUM(H81:I81:K81:L81)+LARGE(H81:I81:K81:L81,1)/100+LARGE(H81:I81:K81:L81,2)/1000+LARGE(H81:I81:K81:L81,3)/10000+LARGE(H81:I81:K81:L81,4)/100000-0.01/S81,0))</f>
        <v>0</v>
      </c>
      <c r="U81" s="374"/>
      <c r="V81" s="354" t="str">
        <f t="shared" si="6"/>
        <v/>
      </c>
      <c r="W81" s="354" t="str">
        <f t="shared" si="5"/>
        <v/>
      </c>
      <c r="X81" s="374"/>
      <c r="Y81" s="374"/>
      <c r="Z81" s="374"/>
      <c r="AA81" s="374"/>
      <c r="AB81" s="374"/>
      <c r="AC81" s="374"/>
      <c r="AD81" s="374"/>
    </row>
    <row r="82" spans="1:30" ht="28.05" customHeight="1" thickBot="1" x14ac:dyDescent="0.35">
      <c r="A82" s="52">
        <v>80</v>
      </c>
      <c r="B82" s="286" t="str">
        <f>IF(ISNA(VLOOKUP($A82,'IND.012-1'!$A$3:$Q$301,2,FALSE)),"",(VLOOKUP($A82,'IND.012-1'!$A$3:$Q$301,2,FALSE)))</f>
        <v/>
      </c>
      <c r="C82" s="288" t="str">
        <f>IF(ISNA(VLOOKUP(A82,'IND.012-1'!$A$3:$Q$301,3,FALSE)),"",(VLOOKUP(A82,'IND.012-1'!$A$3:$Q$301,3,FALSE)))</f>
        <v/>
      </c>
      <c r="D82" s="53" t="str">
        <f>IF(ISNA(VLOOKUP(A82,'IND.012-1'!$A$3:$F$301,4,FALSE)),"",(VLOOKUP(A82,'IND.012-1'!$A$3:$F$301,4,FALSE)))</f>
        <v/>
      </c>
      <c r="E82" s="54" t="str">
        <f>IF(ISNA(VLOOKUP(A82,'IND.012-1'!$A$3:$Q$301,5,FALSE)),"",(VLOOKUP(A82,'IND.012-1'!$A$3:$Q$301,5,FALSE)))</f>
        <v/>
      </c>
      <c r="F82" s="55" t="str">
        <f>IF(ISNA(VLOOKUP($A82,'IND.012-1'!$A$3:$Q$301,6,FALSE)),"",(VLOOKUP($A82,'IND.012-1'!$A$3:$Q$301,6,FALSE)))</f>
        <v/>
      </c>
      <c r="G82" s="285" t="str">
        <f>IF(ISNA(VLOOKUP($A82,'IND.012-1'!$A$3:$Q$301,7,FALSE)),"",(VLOOKUP($A82,'IND.012-1'!$A$3:$Q$301,7,FALSE)))</f>
        <v/>
      </c>
      <c r="H82" s="55" t="str">
        <f>IF(ISNA(VLOOKUP(A82,'IND.012-1'!$A$3:$Q$301,8,FALSE)),"",(VLOOKUP(A82,'IND.012-1'!$A$3:$Q$301,8,FALSE)))</f>
        <v/>
      </c>
      <c r="I82" s="297" t="str">
        <f>IF(ISNA(VLOOKUP(A82,'IND.012-1'!$A$3:$Q$301,9,FALSE)),"",(VLOOKUP(A82,'IND.012-1'!$A$3:$Q$301,9,FALSE)))</f>
        <v/>
      </c>
      <c r="J82" s="55" t="str">
        <f>IF(ISNA(VLOOKUP(A82,'IND.012-1'!$A$3:$Q$301,10,FALSE)),"",(VLOOKUP(A82,'IND.012-1'!$A$3:$Q$301,10,FALSE)))</f>
        <v/>
      </c>
      <c r="K82" s="297" t="str">
        <f>IF(ISNA(VLOOKUP(A82,'IND.012-1'!$A$3:$Q$301,11,FALSE)),"",(VLOOKUP(A82,'IND.012-1'!$A$3:$Q$301,11,FALSE)))</f>
        <v/>
      </c>
      <c r="L82" s="55" t="str">
        <f>IF(ISNA(VLOOKUP(A82,'IND.012-1'!$A$3:$Q$301,12,FALSE)),"",(VLOOKUP(A82,'IND.012-1'!$A$3:$Q$301,12,FALSE)))</f>
        <v/>
      </c>
      <c r="M82" s="297" t="str">
        <f>IF(ISNA(VLOOKUP(A82,'IND.012-1'!$A$3:$Q$301,13,FALSE)),"",(VLOOKUP(A82,'IND.012-1'!$A$3:$Q$301,13,FALSE)))</f>
        <v/>
      </c>
      <c r="N82" s="55" t="str">
        <f>IF(ISNA(VLOOKUP(A82,'IND.012-1'!$A$3:$Q$301,14,FALSE)),"",(VLOOKUP(A82,'IND.012-1'!$A$3:$Q$301,14,FALSE)))</f>
        <v/>
      </c>
      <c r="O82" s="297" t="str">
        <f>IF(ISNA(VLOOKUP(A82,'IND.012-1'!$A$3:$Q$301,15,FALSE)),"",(VLOOKUP(A82,'IND.012-1'!$A$3:$Q$301,15,FALSE)))</f>
        <v/>
      </c>
      <c r="P82" s="55" t="str">
        <f>IF(ISNA(VLOOKUP(A82,'IND.012-1'!$A$3:$Q$301,16,FALSE)),"",(VLOOKUP(A82,'IND.012-1'!$A$3:$Q$301,16,FALSE)))</f>
        <v/>
      </c>
      <c r="Q82" s="341" t="str">
        <f>IF(ISNA(VLOOKUP($A82,'IND.012-1'!$A$3:$Q$301,17,FALSE)),"",(VLOOKUP($A82,'IND.012-1'!$A$3:$Q$301,17,FALSE)))</f>
        <v/>
      </c>
      <c r="R82" s="451">
        <f t="shared" si="4"/>
        <v>0</v>
      </c>
      <c r="S82" s="434">
        <f t="shared" si="3"/>
        <v>80</v>
      </c>
      <c r="T82" s="434">
        <f>IF(R82="","",IFERROR(SUM(H82:I82:K82:L82)+LARGE(H82:I82:K82:L82,1)/100+LARGE(H82:I82:K82:L82,2)/1000+LARGE(H82:I82:K82:L82,3)/10000+LARGE(H82:I82:K82:L82,4)/100000-0.01/S82,0))</f>
        <v>0</v>
      </c>
      <c r="U82" s="374"/>
      <c r="V82" s="354" t="str">
        <f t="shared" si="6"/>
        <v/>
      </c>
      <c r="W82" s="354" t="str">
        <f t="shared" si="5"/>
        <v/>
      </c>
      <c r="X82" s="374"/>
      <c r="Y82" s="374"/>
      <c r="Z82" s="374"/>
      <c r="AA82" s="374"/>
      <c r="AB82" s="374"/>
      <c r="AC82" s="374"/>
      <c r="AD82" s="374"/>
    </row>
    <row r="83" spans="1:30" ht="28.05" customHeight="1" thickBot="1" x14ac:dyDescent="0.35">
      <c r="A83" s="52">
        <v>81</v>
      </c>
      <c r="B83" s="286" t="str">
        <f>IF(ISNA(VLOOKUP($A83,'IND.012-1'!$A$3:$Q$301,2,FALSE)),"",(VLOOKUP($A83,'IND.012-1'!$A$3:$Q$301,2,FALSE)))</f>
        <v/>
      </c>
      <c r="C83" s="288" t="str">
        <f>IF(ISNA(VLOOKUP(A83,'IND.012-1'!$A$3:$Q$301,3,FALSE)),"",(VLOOKUP(A83,'IND.012-1'!$A$3:$Q$301,3,FALSE)))</f>
        <v/>
      </c>
      <c r="D83" s="53" t="str">
        <f>IF(ISNA(VLOOKUP(A83,'IND.012-1'!$A$3:$F$301,4,FALSE)),"",(VLOOKUP(A83,'IND.012-1'!$A$3:$F$301,4,FALSE)))</f>
        <v/>
      </c>
      <c r="E83" s="54" t="str">
        <f>IF(ISNA(VLOOKUP(A83,'IND.012-1'!$A$3:$Q$301,5,FALSE)),"",(VLOOKUP(A83,'IND.012-1'!$A$3:$Q$301,5,FALSE)))</f>
        <v/>
      </c>
      <c r="F83" s="55" t="str">
        <f>IF(ISNA(VLOOKUP($A83,'IND.012-1'!$A$3:$Q$301,6,FALSE)),"",(VLOOKUP($A83,'IND.012-1'!$A$3:$Q$301,6,FALSE)))</f>
        <v/>
      </c>
      <c r="G83" s="285" t="str">
        <f>IF(ISNA(VLOOKUP($A83,'IND.012-1'!$A$3:$Q$301,7,FALSE)),"",(VLOOKUP($A83,'IND.012-1'!$A$3:$Q$301,7,FALSE)))</f>
        <v/>
      </c>
      <c r="H83" s="55" t="str">
        <f>IF(ISNA(VLOOKUP(A83,'IND.012-1'!$A$3:$Q$301,8,FALSE)),"",(VLOOKUP(A83,'IND.012-1'!$A$3:$Q$301,8,FALSE)))</f>
        <v/>
      </c>
      <c r="I83" s="297" t="str">
        <f>IF(ISNA(VLOOKUP(A83,'IND.012-1'!$A$3:$Q$301,9,FALSE)),"",(VLOOKUP(A83,'IND.012-1'!$A$3:$Q$301,9,FALSE)))</f>
        <v/>
      </c>
      <c r="J83" s="55" t="str">
        <f>IF(ISNA(VLOOKUP(A83,'IND.012-1'!$A$3:$Q$301,10,FALSE)),"",(VLOOKUP(A83,'IND.012-1'!$A$3:$Q$301,10,FALSE)))</f>
        <v/>
      </c>
      <c r="K83" s="297" t="str">
        <f>IF(ISNA(VLOOKUP(A83,'IND.012-1'!$A$3:$Q$301,11,FALSE)),"",(VLOOKUP(A83,'IND.012-1'!$A$3:$Q$301,11,FALSE)))</f>
        <v/>
      </c>
      <c r="L83" s="55" t="str">
        <f>IF(ISNA(VLOOKUP(A83,'IND.012-1'!$A$3:$Q$301,12,FALSE)),"",(VLOOKUP(A83,'IND.012-1'!$A$3:$Q$301,12,FALSE)))</f>
        <v/>
      </c>
      <c r="M83" s="297" t="str">
        <f>IF(ISNA(VLOOKUP(A83,'IND.012-1'!$A$3:$Q$301,13,FALSE)),"",(VLOOKUP(A83,'IND.012-1'!$A$3:$Q$301,13,FALSE)))</f>
        <v/>
      </c>
      <c r="N83" s="55" t="str">
        <f>IF(ISNA(VLOOKUP(A83,'IND.012-1'!$A$3:$Q$301,14,FALSE)),"",(VLOOKUP(A83,'IND.012-1'!$A$3:$Q$301,14,FALSE)))</f>
        <v/>
      </c>
      <c r="O83" s="297" t="str">
        <f>IF(ISNA(VLOOKUP(A83,'IND.012-1'!$A$3:$Q$301,15,FALSE)),"",(VLOOKUP(A83,'IND.012-1'!$A$3:$Q$301,15,FALSE)))</f>
        <v/>
      </c>
      <c r="P83" s="55" t="str">
        <f>IF(ISNA(VLOOKUP(A83,'IND.012-1'!$A$3:$Q$301,16,FALSE)),"",(VLOOKUP(A83,'IND.012-1'!$A$3:$Q$301,16,FALSE)))</f>
        <v/>
      </c>
      <c r="Q83" s="341" t="str">
        <f>IF(ISNA(VLOOKUP($A83,'IND.012-1'!$A$3:$Q$301,17,FALSE)),"",(VLOOKUP($A83,'IND.012-1'!$A$3:$Q$301,17,FALSE)))</f>
        <v/>
      </c>
      <c r="R83" s="451">
        <f t="shared" si="4"/>
        <v>0</v>
      </c>
      <c r="S83" s="434">
        <f t="shared" ref="S83:S146" si="7">S82+1</f>
        <v>81</v>
      </c>
      <c r="T83" s="434">
        <f>IF(R83="","",IFERROR(SUM(H83:I83:K83:L83)+LARGE(H83:I83:K83:L83,1)/100+LARGE(H83:I83:K83:L83,2)/1000+LARGE(H83:I83:K83:L83,3)/10000+LARGE(H83:I83:K83:L83,4)/100000-0.01/S83,0))</f>
        <v>0</v>
      </c>
      <c r="U83" s="374"/>
      <c r="V83" s="354" t="str">
        <f t="shared" si="6"/>
        <v/>
      </c>
      <c r="W83" s="354" t="str">
        <f t="shared" si="5"/>
        <v/>
      </c>
      <c r="X83" s="374"/>
      <c r="Y83" s="374"/>
      <c r="Z83" s="374"/>
      <c r="AA83" s="374"/>
      <c r="AB83" s="374"/>
      <c r="AC83" s="374"/>
      <c r="AD83" s="374"/>
    </row>
    <row r="84" spans="1:30" ht="28.05" customHeight="1" thickBot="1" x14ac:dyDescent="0.35">
      <c r="A84" s="52">
        <v>82</v>
      </c>
      <c r="B84" s="286" t="str">
        <f>IF(ISNA(VLOOKUP($A84,'IND.012-1'!$A$3:$Q$301,2,FALSE)),"",(VLOOKUP($A84,'IND.012-1'!$A$3:$Q$301,2,FALSE)))</f>
        <v/>
      </c>
      <c r="C84" s="288" t="str">
        <f>IF(ISNA(VLOOKUP(A84,'IND.012-1'!$A$3:$Q$301,3,FALSE)),"",(VLOOKUP(A84,'IND.012-1'!$A$3:$Q$301,3,FALSE)))</f>
        <v/>
      </c>
      <c r="D84" s="53" t="str">
        <f>IF(ISNA(VLOOKUP(A84,'IND.012-1'!$A$3:$F$301,4,FALSE)),"",(VLOOKUP(A84,'IND.012-1'!$A$3:$F$301,4,FALSE)))</f>
        <v/>
      </c>
      <c r="E84" s="54" t="str">
        <f>IF(ISNA(VLOOKUP(A84,'IND.012-1'!$A$3:$Q$301,5,FALSE)),"",(VLOOKUP(A84,'IND.012-1'!$A$3:$Q$301,5,FALSE)))</f>
        <v/>
      </c>
      <c r="F84" s="55" t="str">
        <f>IF(ISNA(VLOOKUP($A84,'IND.012-1'!$A$3:$Q$301,6,FALSE)),"",(VLOOKUP($A84,'IND.012-1'!$A$3:$Q$301,6,FALSE)))</f>
        <v/>
      </c>
      <c r="G84" s="285" t="str">
        <f>IF(ISNA(VLOOKUP($A84,'IND.012-1'!$A$3:$Q$301,7,FALSE)),"",(VLOOKUP($A84,'IND.012-1'!$A$3:$Q$301,7,FALSE)))</f>
        <v/>
      </c>
      <c r="H84" s="55" t="str">
        <f>IF(ISNA(VLOOKUP(A84,'IND.012-1'!$A$3:$Q$301,8,FALSE)),"",(VLOOKUP(A84,'IND.012-1'!$A$3:$Q$301,8,FALSE)))</f>
        <v/>
      </c>
      <c r="I84" s="297" t="str">
        <f>IF(ISNA(VLOOKUP(A84,'IND.012-1'!$A$3:$Q$301,9,FALSE)),"",(VLOOKUP(A84,'IND.012-1'!$A$3:$Q$301,9,FALSE)))</f>
        <v/>
      </c>
      <c r="J84" s="55" t="str">
        <f>IF(ISNA(VLOOKUP(A84,'IND.012-1'!$A$3:$Q$301,10,FALSE)),"",(VLOOKUP(A84,'IND.012-1'!$A$3:$Q$301,10,FALSE)))</f>
        <v/>
      </c>
      <c r="K84" s="297" t="str">
        <f>IF(ISNA(VLOOKUP(A84,'IND.012-1'!$A$3:$Q$301,11,FALSE)),"",(VLOOKUP(A84,'IND.012-1'!$A$3:$Q$301,11,FALSE)))</f>
        <v/>
      </c>
      <c r="L84" s="55" t="str">
        <f>IF(ISNA(VLOOKUP(A84,'IND.012-1'!$A$3:$Q$301,12,FALSE)),"",(VLOOKUP(A84,'IND.012-1'!$A$3:$Q$301,12,FALSE)))</f>
        <v/>
      </c>
      <c r="M84" s="297" t="str">
        <f>IF(ISNA(VLOOKUP(A84,'IND.012-1'!$A$3:$Q$301,13,FALSE)),"",(VLOOKUP(A84,'IND.012-1'!$A$3:$Q$301,13,FALSE)))</f>
        <v/>
      </c>
      <c r="N84" s="55" t="str">
        <f>IF(ISNA(VLOOKUP(A84,'IND.012-1'!$A$3:$Q$301,14,FALSE)),"",(VLOOKUP(A84,'IND.012-1'!$A$3:$Q$301,14,FALSE)))</f>
        <v/>
      </c>
      <c r="O84" s="297" t="str">
        <f>IF(ISNA(VLOOKUP(A84,'IND.012-1'!$A$3:$Q$301,15,FALSE)),"",(VLOOKUP(A84,'IND.012-1'!$A$3:$Q$301,15,FALSE)))</f>
        <v/>
      </c>
      <c r="P84" s="55" t="str">
        <f>IF(ISNA(VLOOKUP(A84,'IND.012-1'!$A$3:$Q$301,16,FALSE)),"",(VLOOKUP(A84,'IND.012-1'!$A$3:$Q$301,16,FALSE)))</f>
        <v/>
      </c>
      <c r="Q84" s="341" t="str">
        <f>IF(ISNA(VLOOKUP($A84,'IND.012-1'!$A$3:$Q$301,17,FALSE)),"",(VLOOKUP($A84,'IND.012-1'!$A$3:$Q$301,17,FALSE)))</f>
        <v/>
      </c>
      <c r="R84" s="451">
        <f t="shared" si="4"/>
        <v>0</v>
      </c>
      <c r="S84" s="434">
        <f t="shared" si="7"/>
        <v>82</v>
      </c>
      <c r="T84" s="434">
        <f>IF(R84="","",IFERROR(SUM(H84:I84:K84:L84)+LARGE(H84:I84:K84:L84,1)/100+LARGE(H84:I84:K84:L84,2)/1000+LARGE(H84:I84:K84:L84,3)/10000+LARGE(H84:I84:K84:L84,4)/100000-0.01/S84,0))</f>
        <v>0</v>
      </c>
      <c r="U84" s="374"/>
      <c r="V84" s="354" t="str">
        <f t="shared" si="6"/>
        <v/>
      </c>
      <c r="W84" s="354" t="str">
        <f t="shared" si="5"/>
        <v/>
      </c>
      <c r="X84" s="374"/>
      <c r="Y84" s="374"/>
      <c r="Z84" s="374"/>
      <c r="AA84" s="374"/>
      <c r="AB84" s="374"/>
      <c r="AC84" s="374"/>
      <c r="AD84" s="374"/>
    </row>
    <row r="85" spans="1:30" ht="28.05" customHeight="1" thickBot="1" x14ac:dyDescent="0.35">
      <c r="A85" s="52">
        <v>83</v>
      </c>
      <c r="B85" s="286" t="str">
        <f>IF(ISNA(VLOOKUP($A85,'IND.012-1'!$A$3:$Q$301,2,FALSE)),"",(VLOOKUP($A85,'IND.012-1'!$A$3:$Q$301,2,FALSE)))</f>
        <v/>
      </c>
      <c r="C85" s="288" t="str">
        <f>IF(ISNA(VLOOKUP(A85,'IND.012-1'!$A$3:$Q$301,3,FALSE)),"",(VLOOKUP(A85,'IND.012-1'!$A$3:$Q$301,3,FALSE)))</f>
        <v/>
      </c>
      <c r="D85" s="53" t="str">
        <f>IF(ISNA(VLOOKUP(A85,'IND.012-1'!$A$3:$F$301,4,FALSE)),"",(VLOOKUP(A85,'IND.012-1'!$A$3:$F$301,4,FALSE)))</f>
        <v/>
      </c>
      <c r="E85" s="54" t="str">
        <f>IF(ISNA(VLOOKUP(A85,'IND.012-1'!$A$3:$Q$301,5,FALSE)),"",(VLOOKUP(A85,'IND.012-1'!$A$3:$Q$301,5,FALSE)))</f>
        <v/>
      </c>
      <c r="F85" s="55" t="str">
        <f>IF(ISNA(VLOOKUP($A85,'IND.012-1'!$A$3:$Q$301,6,FALSE)),"",(VLOOKUP($A85,'IND.012-1'!$A$3:$Q$301,6,FALSE)))</f>
        <v/>
      </c>
      <c r="G85" s="285" t="str">
        <f>IF(ISNA(VLOOKUP($A85,'IND.012-1'!$A$3:$Q$301,7,FALSE)),"",(VLOOKUP($A85,'IND.012-1'!$A$3:$Q$301,7,FALSE)))</f>
        <v/>
      </c>
      <c r="H85" s="55" t="str">
        <f>IF(ISNA(VLOOKUP(A85,'IND.012-1'!$A$3:$Q$301,8,FALSE)),"",(VLOOKUP(A85,'IND.012-1'!$A$3:$Q$301,8,FALSE)))</f>
        <v/>
      </c>
      <c r="I85" s="297" t="str">
        <f>IF(ISNA(VLOOKUP(A85,'IND.012-1'!$A$3:$Q$301,9,FALSE)),"",(VLOOKUP(A85,'IND.012-1'!$A$3:$Q$301,9,FALSE)))</f>
        <v/>
      </c>
      <c r="J85" s="55" t="str">
        <f>IF(ISNA(VLOOKUP(A85,'IND.012-1'!$A$3:$Q$301,10,FALSE)),"",(VLOOKUP(A85,'IND.012-1'!$A$3:$Q$301,10,FALSE)))</f>
        <v/>
      </c>
      <c r="K85" s="297" t="str">
        <f>IF(ISNA(VLOOKUP(A85,'IND.012-1'!$A$3:$Q$301,11,FALSE)),"",(VLOOKUP(A85,'IND.012-1'!$A$3:$Q$301,11,FALSE)))</f>
        <v/>
      </c>
      <c r="L85" s="55" t="str">
        <f>IF(ISNA(VLOOKUP(A85,'IND.012-1'!$A$3:$Q$301,12,FALSE)),"",(VLOOKUP(A85,'IND.012-1'!$A$3:$Q$301,12,FALSE)))</f>
        <v/>
      </c>
      <c r="M85" s="297" t="str">
        <f>IF(ISNA(VLOOKUP(A85,'IND.012-1'!$A$3:$Q$301,13,FALSE)),"",(VLOOKUP(A85,'IND.012-1'!$A$3:$Q$301,13,FALSE)))</f>
        <v/>
      </c>
      <c r="N85" s="55" t="str">
        <f>IF(ISNA(VLOOKUP(A85,'IND.012-1'!$A$3:$Q$301,14,FALSE)),"",(VLOOKUP(A85,'IND.012-1'!$A$3:$Q$301,14,FALSE)))</f>
        <v/>
      </c>
      <c r="O85" s="297" t="str">
        <f>IF(ISNA(VLOOKUP(A85,'IND.012-1'!$A$3:$Q$301,15,FALSE)),"",(VLOOKUP(A85,'IND.012-1'!$A$3:$Q$301,15,FALSE)))</f>
        <v/>
      </c>
      <c r="P85" s="55" t="str">
        <f>IF(ISNA(VLOOKUP(A85,'IND.012-1'!$A$3:$Q$301,16,FALSE)),"",(VLOOKUP(A85,'IND.012-1'!$A$3:$Q$301,16,FALSE)))</f>
        <v/>
      </c>
      <c r="Q85" s="341" t="str">
        <f>IF(ISNA(VLOOKUP($A85,'IND.012-1'!$A$3:$Q$301,17,FALSE)),"",(VLOOKUP($A85,'IND.012-1'!$A$3:$Q$301,17,FALSE)))</f>
        <v/>
      </c>
      <c r="R85" s="451">
        <f t="shared" si="4"/>
        <v>0</v>
      </c>
      <c r="S85" s="434">
        <f t="shared" si="7"/>
        <v>83</v>
      </c>
      <c r="T85" s="434">
        <f>IF(R85="","",IFERROR(SUM(H85:I85:K85:L85)+LARGE(H85:I85:K85:L85,1)/100+LARGE(H85:I85:K85:L85,2)/1000+LARGE(H85:I85:K85:L85,3)/10000+LARGE(H85:I85:K85:L85,4)/100000-0.01/S85,0))</f>
        <v>0</v>
      </c>
      <c r="U85" s="374"/>
      <c r="V85" s="354" t="str">
        <f t="shared" si="6"/>
        <v/>
      </c>
      <c r="W85" s="354" t="str">
        <f t="shared" si="5"/>
        <v/>
      </c>
      <c r="X85" s="374"/>
      <c r="Y85" s="374"/>
      <c r="Z85" s="374"/>
      <c r="AA85" s="374"/>
      <c r="AB85" s="374"/>
      <c r="AC85" s="374"/>
      <c r="AD85" s="374"/>
    </row>
    <row r="86" spans="1:30" ht="28.05" customHeight="1" thickBot="1" x14ac:dyDescent="0.35">
      <c r="A86" s="52">
        <v>84</v>
      </c>
      <c r="B86" s="286" t="str">
        <f>IF(ISNA(VLOOKUP($A86,'IND.012-1'!$A$3:$Q$301,2,FALSE)),"",(VLOOKUP($A86,'IND.012-1'!$A$3:$Q$301,2,FALSE)))</f>
        <v/>
      </c>
      <c r="C86" s="288" t="str">
        <f>IF(ISNA(VLOOKUP(A86,'IND.012-1'!$A$3:$Q$301,3,FALSE)),"",(VLOOKUP(A86,'IND.012-1'!$A$3:$Q$301,3,FALSE)))</f>
        <v/>
      </c>
      <c r="D86" s="53" t="str">
        <f>IF(ISNA(VLOOKUP(A86,'IND.012-1'!$A$3:$F$301,4,FALSE)),"",(VLOOKUP(A86,'IND.012-1'!$A$3:$F$301,4,FALSE)))</f>
        <v/>
      </c>
      <c r="E86" s="54" t="str">
        <f>IF(ISNA(VLOOKUP(A86,'IND.012-1'!$A$3:$Q$301,5,FALSE)),"",(VLOOKUP(A86,'IND.012-1'!$A$3:$Q$301,5,FALSE)))</f>
        <v/>
      </c>
      <c r="F86" s="55" t="str">
        <f>IF(ISNA(VLOOKUP($A86,'IND.012-1'!$A$3:$Q$301,6,FALSE)),"",(VLOOKUP($A86,'IND.012-1'!$A$3:$Q$301,6,FALSE)))</f>
        <v/>
      </c>
      <c r="G86" s="285" t="str">
        <f>IF(ISNA(VLOOKUP($A86,'IND.012-1'!$A$3:$Q$301,7,FALSE)),"",(VLOOKUP($A86,'IND.012-1'!$A$3:$Q$301,7,FALSE)))</f>
        <v/>
      </c>
      <c r="H86" s="55" t="str">
        <f>IF(ISNA(VLOOKUP(A86,'IND.012-1'!$A$3:$Q$301,8,FALSE)),"",(VLOOKUP(A86,'IND.012-1'!$A$3:$Q$301,8,FALSE)))</f>
        <v/>
      </c>
      <c r="I86" s="297" t="str">
        <f>IF(ISNA(VLOOKUP(A86,'IND.012-1'!$A$3:$Q$301,9,FALSE)),"",(VLOOKUP(A86,'IND.012-1'!$A$3:$Q$301,9,FALSE)))</f>
        <v/>
      </c>
      <c r="J86" s="55" t="str">
        <f>IF(ISNA(VLOOKUP(A86,'IND.012-1'!$A$3:$Q$301,10,FALSE)),"",(VLOOKUP(A86,'IND.012-1'!$A$3:$Q$301,10,FALSE)))</f>
        <v/>
      </c>
      <c r="K86" s="297" t="str">
        <f>IF(ISNA(VLOOKUP(A86,'IND.012-1'!$A$3:$Q$301,11,FALSE)),"",(VLOOKUP(A86,'IND.012-1'!$A$3:$Q$301,11,FALSE)))</f>
        <v/>
      </c>
      <c r="L86" s="55" t="str">
        <f>IF(ISNA(VLOOKUP(A86,'IND.012-1'!$A$3:$Q$301,12,FALSE)),"",(VLOOKUP(A86,'IND.012-1'!$A$3:$Q$301,12,FALSE)))</f>
        <v/>
      </c>
      <c r="M86" s="297" t="str">
        <f>IF(ISNA(VLOOKUP(A86,'IND.012-1'!$A$3:$Q$301,13,FALSE)),"",(VLOOKUP(A86,'IND.012-1'!$A$3:$Q$301,13,FALSE)))</f>
        <v/>
      </c>
      <c r="N86" s="55" t="str">
        <f>IF(ISNA(VLOOKUP(A86,'IND.012-1'!$A$3:$Q$301,14,FALSE)),"",(VLOOKUP(A86,'IND.012-1'!$A$3:$Q$301,14,FALSE)))</f>
        <v/>
      </c>
      <c r="O86" s="297" t="str">
        <f>IF(ISNA(VLOOKUP(A86,'IND.012-1'!$A$3:$Q$301,15,FALSE)),"",(VLOOKUP(A86,'IND.012-1'!$A$3:$Q$301,15,FALSE)))</f>
        <v/>
      </c>
      <c r="P86" s="55" t="str">
        <f>IF(ISNA(VLOOKUP(A86,'IND.012-1'!$A$3:$Q$301,16,FALSE)),"",(VLOOKUP(A86,'IND.012-1'!$A$3:$Q$301,16,FALSE)))</f>
        <v/>
      </c>
      <c r="Q86" s="341" t="str">
        <f>IF(ISNA(VLOOKUP($A86,'IND.012-1'!$A$3:$Q$301,17,FALSE)),"",(VLOOKUP($A86,'IND.012-1'!$A$3:$Q$301,17,FALSE)))</f>
        <v/>
      </c>
      <c r="R86" s="451">
        <f t="shared" si="4"/>
        <v>0</v>
      </c>
      <c r="S86" s="434">
        <f t="shared" si="7"/>
        <v>84</v>
      </c>
      <c r="T86" s="434">
        <f>IF(R86="","",IFERROR(SUM(H86:I86:K86:L86)+LARGE(H86:I86:K86:L86,1)/100+LARGE(H86:I86:K86:L86,2)/1000+LARGE(H86:I86:K86:L86,3)/10000+LARGE(H86:I86:K86:L86,4)/100000-0.01/S86,0))</f>
        <v>0</v>
      </c>
      <c r="U86" s="374"/>
      <c r="V86" s="354" t="str">
        <f t="shared" si="6"/>
        <v/>
      </c>
      <c r="W86" s="354" t="str">
        <f t="shared" si="5"/>
        <v/>
      </c>
      <c r="X86" s="374"/>
      <c r="Y86" s="374"/>
      <c r="Z86" s="374"/>
      <c r="AA86" s="374"/>
      <c r="AB86" s="374"/>
      <c r="AC86" s="374"/>
      <c r="AD86" s="374"/>
    </row>
    <row r="87" spans="1:30" ht="28.05" customHeight="1" thickBot="1" x14ac:dyDescent="0.35">
      <c r="A87" s="52">
        <v>85</v>
      </c>
      <c r="B87" s="286" t="str">
        <f>IF(ISNA(VLOOKUP($A87,'IND.012-1'!$A$3:$Q$301,2,FALSE)),"",(VLOOKUP($A87,'IND.012-1'!$A$3:$Q$301,2,FALSE)))</f>
        <v/>
      </c>
      <c r="C87" s="288" t="str">
        <f>IF(ISNA(VLOOKUP(A87,'IND.012-1'!$A$3:$Q$301,3,FALSE)),"",(VLOOKUP(A87,'IND.012-1'!$A$3:$Q$301,3,FALSE)))</f>
        <v/>
      </c>
      <c r="D87" s="53" t="str">
        <f>IF(ISNA(VLOOKUP(A87,'IND.012-1'!$A$3:$F$301,4,FALSE)),"",(VLOOKUP(A87,'IND.012-1'!$A$3:$F$301,4,FALSE)))</f>
        <v/>
      </c>
      <c r="E87" s="54" t="str">
        <f>IF(ISNA(VLOOKUP(A87,'IND.012-1'!$A$3:$Q$301,5,FALSE)),"",(VLOOKUP(A87,'IND.012-1'!$A$3:$Q$301,5,FALSE)))</f>
        <v/>
      </c>
      <c r="F87" s="55" t="str">
        <f>IF(ISNA(VLOOKUP($A87,'IND.012-1'!$A$3:$Q$301,6,FALSE)),"",(VLOOKUP($A87,'IND.012-1'!$A$3:$Q$301,6,FALSE)))</f>
        <v/>
      </c>
      <c r="G87" s="285" t="str">
        <f>IF(ISNA(VLOOKUP($A87,'IND.012-1'!$A$3:$Q$301,7,FALSE)),"",(VLOOKUP($A87,'IND.012-1'!$A$3:$Q$301,7,FALSE)))</f>
        <v/>
      </c>
      <c r="H87" s="55" t="str">
        <f>IF(ISNA(VLOOKUP(A87,'IND.012-1'!$A$3:$Q$301,8,FALSE)),"",(VLOOKUP(A87,'IND.012-1'!$A$3:$Q$301,8,FALSE)))</f>
        <v/>
      </c>
      <c r="I87" s="297" t="str">
        <f>IF(ISNA(VLOOKUP(A87,'IND.012-1'!$A$3:$Q$301,9,FALSE)),"",(VLOOKUP(A87,'IND.012-1'!$A$3:$Q$301,9,FALSE)))</f>
        <v/>
      </c>
      <c r="J87" s="55" t="str">
        <f>IF(ISNA(VLOOKUP(A87,'IND.012-1'!$A$3:$Q$301,10,FALSE)),"",(VLOOKUP(A87,'IND.012-1'!$A$3:$Q$301,10,FALSE)))</f>
        <v/>
      </c>
      <c r="K87" s="297" t="str">
        <f>IF(ISNA(VLOOKUP(A87,'IND.012-1'!$A$3:$Q$301,11,FALSE)),"",(VLOOKUP(A87,'IND.012-1'!$A$3:$Q$301,11,FALSE)))</f>
        <v/>
      </c>
      <c r="L87" s="55" t="str">
        <f>IF(ISNA(VLOOKUP(A87,'IND.012-1'!$A$3:$Q$301,12,FALSE)),"",(VLOOKUP(A87,'IND.012-1'!$A$3:$Q$301,12,FALSE)))</f>
        <v/>
      </c>
      <c r="M87" s="297" t="str">
        <f>IF(ISNA(VLOOKUP(A87,'IND.012-1'!$A$3:$Q$301,13,FALSE)),"",(VLOOKUP(A87,'IND.012-1'!$A$3:$Q$301,13,FALSE)))</f>
        <v/>
      </c>
      <c r="N87" s="55" t="str">
        <f>IF(ISNA(VLOOKUP(A87,'IND.012-1'!$A$3:$Q$301,14,FALSE)),"",(VLOOKUP(A87,'IND.012-1'!$A$3:$Q$301,14,FALSE)))</f>
        <v/>
      </c>
      <c r="O87" s="297" t="str">
        <f>IF(ISNA(VLOOKUP(A87,'IND.012-1'!$A$3:$Q$301,15,FALSE)),"",(VLOOKUP(A87,'IND.012-1'!$A$3:$Q$301,15,FALSE)))</f>
        <v/>
      </c>
      <c r="P87" s="55" t="str">
        <f>IF(ISNA(VLOOKUP(A87,'IND.012-1'!$A$3:$Q$301,16,FALSE)),"",(VLOOKUP(A87,'IND.012-1'!$A$3:$Q$301,16,FALSE)))</f>
        <v/>
      </c>
      <c r="Q87" s="341" t="str">
        <f>IF(ISNA(VLOOKUP($A87,'IND.012-1'!$A$3:$Q$301,17,FALSE)),"",(VLOOKUP($A87,'IND.012-1'!$A$3:$Q$301,17,FALSE)))</f>
        <v/>
      </c>
      <c r="R87" s="451">
        <f t="shared" si="4"/>
        <v>0</v>
      </c>
      <c r="S87" s="434">
        <f t="shared" si="7"/>
        <v>85</v>
      </c>
      <c r="T87" s="434">
        <f>IF(R87="","",IFERROR(SUM(H87:I87:K87:L87)+LARGE(H87:I87:K87:L87,1)/100+LARGE(H87:I87:K87:L87,2)/1000+LARGE(H87:I87:K87:L87,3)/10000+LARGE(H87:I87:K87:L87,4)/100000-0.01/S87,0))</f>
        <v>0</v>
      </c>
      <c r="U87" s="374"/>
      <c r="V87" s="354" t="str">
        <f t="shared" si="6"/>
        <v/>
      </c>
      <c r="W87" s="354" t="str">
        <f t="shared" si="5"/>
        <v/>
      </c>
      <c r="X87" s="374"/>
      <c r="Y87" s="374"/>
      <c r="Z87" s="374"/>
      <c r="AA87" s="374"/>
      <c r="AB87" s="374"/>
      <c r="AC87" s="374"/>
      <c r="AD87" s="374"/>
    </row>
    <row r="88" spans="1:30" ht="28.05" customHeight="1" thickBot="1" x14ac:dyDescent="0.35">
      <c r="A88" s="52">
        <v>86</v>
      </c>
      <c r="B88" s="286" t="str">
        <f>IF(ISNA(VLOOKUP($A88,'IND.012-1'!$A$3:$Q$301,2,FALSE)),"",(VLOOKUP($A88,'IND.012-1'!$A$3:$Q$301,2,FALSE)))</f>
        <v/>
      </c>
      <c r="C88" s="288" t="str">
        <f>IF(ISNA(VLOOKUP(A88,'IND.012-1'!$A$3:$Q$301,3,FALSE)),"",(VLOOKUP(A88,'IND.012-1'!$A$3:$Q$301,3,FALSE)))</f>
        <v/>
      </c>
      <c r="D88" s="53" t="str">
        <f>IF(ISNA(VLOOKUP(A88,'IND.012-1'!$A$3:$F$301,4,FALSE)),"",(VLOOKUP(A88,'IND.012-1'!$A$3:$F$301,4,FALSE)))</f>
        <v/>
      </c>
      <c r="E88" s="54" t="str">
        <f>IF(ISNA(VLOOKUP(A88,'IND.012-1'!$A$3:$Q$301,5,FALSE)),"",(VLOOKUP(A88,'IND.012-1'!$A$3:$Q$301,5,FALSE)))</f>
        <v/>
      </c>
      <c r="F88" s="55" t="str">
        <f>IF(ISNA(VLOOKUP($A88,'IND.012-1'!$A$3:$Q$301,6,FALSE)),"",(VLOOKUP($A88,'IND.012-1'!$A$3:$Q$301,6,FALSE)))</f>
        <v/>
      </c>
      <c r="G88" s="285" t="str">
        <f>IF(ISNA(VLOOKUP($A88,'IND.012-1'!$A$3:$Q$301,7,FALSE)),"",(VLOOKUP($A88,'IND.012-1'!$A$3:$Q$301,7,FALSE)))</f>
        <v/>
      </c>
      <c r="H88" s="55" t="str">
        <f>IF(ISNA(VLOOKUP(A88,'IND.012-1'!$A$3:$Q$301,8,FALSE)),"",(VLOOKUP(A88,'IND.012-1'!$A$3:$Q$301,8,FALSE)))</f>
        <v/>
      </c>
      <c r="I88" s="297" t="str">
        <f>IF(ISNA(VLOOKUP(A88,'IND.012-1'!$A$3:$Q$301,9,FALSE)),"",(VLOOKUP(A88,'IND.012-1'!$A$3:$Q$301,9,FALSE)))</f>
        <v/>
      </c>
      <c r="J88" s="55" t="str">
        <f>IF(ISNA(VLOOKUP(A88,'IND.012-1'!$A$3:$Q$301,10,FALSE)),"",(VLOOKUP(A88,'IND.012-1'!$A$3:$Q$301,10,FALSE)))</f>
        <v/>
      </c>
      <c r="K88" s="297" t="str">
        <f>IF(ISNA(VLOOKUP(A88,'IND.012-1'!$A$3:$Q$301,11,FALSE)),"",(VLOOKUP(A88,'IND.012-1'!$A$3:$Q$301,11,FALSE)))</f>
        <v/>
      </c>
      <c r="L88" s="55" t="str">
        <f>IF(ISNA(VLOOKUP(A88,'IND.012-1'!$A$3:$Q$301,12,FALSE)),"",(VLOOKUP(A88,'IND.012-1'!$A$3:$Q$301,12,FALSE)))</f>
        <v/>
      </c>
      <c r="M88" s="297" t="str">
        <f>IF(ISNA(VLOOKUP(A88,'IND.012-1'!$A$3:$Q$301,13,FALSE)),"",(VLOOKUP(A88,'IND.012-1'!$A$3:$Q$301,13,FALSE)))</f>
        <v/>
      </c>
      <c r="N88" s="55" t="str">
        <f>IF(ISNA(VLOOKUP(A88,'IND.012-1'!$A$3:$Q$301,14,FALSE)),"",(VLOOKUP(A88,'IND.012-1'!$A$3:$Q$301,14,FALSE)))</f>
        <v/>
      </c>
      <c r="O88" s="297" t="str">
        <f>IF(ISNA(VLOOKUP(A88,'IND.012-1'!$A$3:$Q$301,15,FALSE)),"",(VLOOKUP(A88,'IND.012-1'!$A$3:$Q$301,15,FALSE)))</f>
        <v/>
      </c>
      <c r="P88" s="55" t="str">
        <f>IF(ISNA(VLOOKUP(A88,'IND.012-1'!$A$3:$Q$301,16,FALSE)),"",(VLOOKUP(A88,'IND.012-1'!$A$3:$Q$301,16,FALSE)))</f>
        <v/>
      </c>
      <c r="Q88" s="341" t="str">
        <f>IF(ISNA(VLOOKUP($A88,'IND.012-1'!$A$3:$Q$301,17,FALSE)),"",(VLOOKUP($A88,'IND.012-1'!$A$3:$Q$301,17,FALSE)))</f>
        <v/>
      </c>
      <c r="R88" s="451">
        <f t="shared" si="4"/>
        <v>0</v>
      </c>
      <c r="S88" s="434">
        <f t="shared" si="7"/>
        <v>86</v>
      </c>
      <c r="T88" s="434">
        <f>IF(R88="","",IFERROR(SUM(H88:I88:K88:L88)+LARGE(H88:I88:K88:L88,1)/100+LARGE(H88:I88:K88:L88,2)/1000+LARGE(H88:I88:K88:L88,3)/10000+LARGE(H88:I88:K88:L88,4)/100000-0.01/S88,0))</f>
        <v>0</v>
      </c>
      <c r="U88" s="374"/>
      <c r="V88" s="354" t="str">
        <f t="shared" si="6"/>
        <v/>
      </c>
      <c r="W88" s="354" t="str">
        <f t="shared" si="5"/>
        <v/>
      </c>
      <c r="X88" s="374"/>
      <c r="Y88" s="374"/>
      <c r="Z88" s="374"/>
      <c r="AA88" s="374"/>
      <c r="AB88" s="374"/>
      <c r="AC88" s="374"/>
      <c r="AD88" s="374"/>
    </row>
    <row r="89" spans="1:30" ht="28.05" customHeight="1" thickBot="1" x14ac:dyDescent="0.35">
      <c r="A89" s="52">
        <v>87</v>
      </c>
      <c r="B89" s="286" t="str">
        <f>IF(ISNA(VLOOKUP($A89,'IND.012-1'!$A$3:$Q$301,2,FALSE)),"",(VLOOKUP($A89,'IND.012-1'!$A$3:$Q$301,2,FALSE)))</f>
        <v/>
      </c>
      <c r="C89" s="288" t="str">
        <f>IF(ISNA(VLOOKUP(A89,'IND.012-1'!$A$3:$Q$301,3,FALSE)),"",(VLOOKUP(A89,'IND.012-1'!$A$3:$Q$301,3,FALSE)))</f>
        <v/>
      </c>
      <c r="D89" s="53" t="str">
        <f>IF(ISNA(VLOOKUP(A89,'IND.012-1'!$A$3:$F$301,4,FALSE)),"",(VLOOKUP(A89,'IND.012-1'!$A$3:$F$301,4,FALSE)))</f>
        <v/>
      </c>
      <c r="E89" s="54" t="str">
        <f>IF(ISNA(VLOOKUP(A89,'IND.012-1'!$A$3:$Q$301,5,FALSE)),"",(VLOOKUP(A89,'IND.012-1'!$A$3:$Q$301,5,FALSE)))</f>
        <v/>
      </c>
      <c r="F89" s="55" t="str">
        <f>IF(ISNA(VLOOKUP($A89,'IND.012-1'!$A$3:$Q$301,6,FALSE)),"",(VLOOKUP($A89,'IND.012-1'!$A$3:$Q$301,6,FALSE)))</f>
        <v/>
      </c>
      <c r="G89" s="285" t="str">
        <f>IF(ISNA(VLOOKUP($A89,'IND.012-1'!$A$3:$Q$301,7,FALSE)),"",(VLOOKUP($A89,'IND.012-1'!$A$3:$Q$301,7,FALSE)))</f>
        <v/>
      </c>
      <c r="H89" s="55" t="str">
        <f>IF(ISNA(VLOOKUP(A89,'IND.012-1'!$A$3:$Q$301,8,FALSE)),"",(VLOOKUP(A89,'IND.012-1'!$A$3:$Q$301,8,FALSE)))</f>
        <v/>
      </c>
      <c r="I89" s="297" t="str">
        <f>IF(ISNA(VLOOKUP(A89,'IND.012-1'!$A$3:$Q$301,9,FALSE)),"",(VLOOKUP(A89,'IND.012-1'!$A$3:$Q$301,9,FALSE)))</f>
        <v/>
      </c>
      <c r="J89" s="55" t="str">
        <f>IF(ISNA(VLOOKUP(A89,'IND.012-1'!$A$3:$Q$301,10,FALSE)),"",(VLOOKUP(A89,'IND.012-1'!$A$3:$Q$301,10,FALSE)))</f>
        <v/>
      </c>
      <c r="K89" s="297" t="str">
        <f>IF(ISNA(VLOOKUP(A89,'IND.012-1'!$A$3:$Q$301,11,FALSE)),"",(VLOOKUP(A89,'IND.012-1'!$A$3:$Q$301,11,FALSE)))</f>
        <v/>
      </c>
      <c r="L89" s="55" t="str">
        <f>IF(ISNA(VLOOKUP(A89,'IND.012-1'!$A$3:$Q$301,12,FALSE)),"",(VLOOKUP(A89,'IND.012-1'!$A$3:$Q$301,12,FALSE)))</f>
        <v/>
      </c>
      <c r="M89" s="297" t="str">
        <f>IF(ISNA(VLOOKUP(A89,'IND.012-1'!$A$3:$Q$301,13,FALSE)),"",(VLOOKUP(A89,'IND.012-1'!$A$3:$Q$301,13,FALSE)))</f>
        <v/>
      </c>
      <c r="N89" s="55" t="str">
        <f>IF(ISNA(VLOOKUP(A89,'IND.012-1'!$A$3:$Q$301,14,FALSE)),"",(VLOOKUP(A89,'IND.012-1'!$A$3:$Q$301,14,FALSE)))</f>
        <v/>
      </c>
      <c r="O89" s="297" t="str">
        <f>IF(ISNA(VLOOKUP(A89,'IND.012-1'!$A$3:$Q$301,15,FALSE)),"",(VLOOKUP(A89,'IND.012-1'!$A$3:$Q$301,15,FALSE)))</f>
        <v/>
      </c>
      <c r="P89" s="55" t="str">
        <f>IF(ISNA(VLOOKUP(A89,'IND.012-1'!$A$3:$Q$301,16,FALSE)),"",(VLOOKUP(A89,'IND.012-1'!$A$3:$Q$301,16,FALSE)))</f>
        <v/>
      </c>
      <c r="Q89" s="341" t="str">
        <f>IF(ISNA(VLOOKUP($A89,'IND.012-1'!$A$3:$Q$301,17,FALSE)),"",(VLOOKUP($A89,'IND.012-1'!$A$3:$Q$301,17,FALSE)))</f>
        <v/>
      </c>
      <c r="R89" s="451">
        <f t="shared" si="4"/>
        <v>0</v>
      </c>
      <c r="S89" s="434">
        <f t="shared" si="7"/>
        <v>87</v>
      </c>
      <c r="T89" s="434">
        <f>IF(R89="","",IFERROR(SUM(H89:I89:K89:L89)+LARGE(H89:I89:K89:L89,1)/100+LARGE(H89:I89:K89:L89,2)/1000+LARGE(H89:I89:K89:L89,3)/10000+LARGE(H89:I89:K89:L89,4)/100000-0.01/S89,0))</f>
        <v>0</v>
      </c>
      <c r="U89" s="374"/>
      <c r="V89" s="354" t="str">
        <f t="shared" si="6"/>
        <v/>
      </c>
      <c r="W89" s="354" t="str">
        <f t="shared" si="5"/>
        <v/>
      </c>
      <c r="X89" s="374"/>
      <c r="Y89" s="374"/>
      <c r="Z89" s="374"/>
      <c r="AA89" s="374"/>
      <c r="AB89" s="374"/>
      <c r="AC89" s="374"/>
      <c r="AD89" s="374"/>
    </row>
    <row r="90" spans="1:30" ht="28.05" customHeight="1" thickBot="1" x14ac:dyDescent="0.35">
      <c r="A90" s="52">
        <v>88</v>
      </c>
      <c r="B90" s="286" t="str">
        <f>IF(ISNA(VLOOKUP($A90,'IND.012-1'!$A$3:$Q$301,2,FALSE)),"",(VLOOKUP($A90,'IND.012-1'!$A$3:$Q$301,2,FALSE)))</f>
        <v/>
      </c>
      <c r="C90" s="288" t="str">
        <f>IF(ISNA(VLOOKUP(A90,'IND.012-1'!$A$3:$Q$301,3,FALSE)),"",(VLOOKUP(A90,'IND.012-1'!$A$3:$Q$301,3,FALSE)))</f>
        <v/>
      </c>
      <c r="D90" s="53" t="str">
        <f>IF(ISNA(VLOOKUP(A90,'IND.012-1'!$A$3:$F$301,4,FALSE)),"",(VLOOKUP(A90,'IND.012-1'!$A$3:$F$301,4,FALSE)))</f>
        <v/>
      </c>
      <c r="E90" s="54" t="str">
        <f>IF(ISNA(VLOOKUP(A90,'IND.012-1'!$A$3:$Q$301,5,FALSE)),"",(VLOOKUP(A90,'IND.012-1'!$A$3:$Q$301,5,FALSE)))</f>
        <v/>
      </c>
      <c r="F90" s="55" t="str">
        <f>IF(ISNA(VLOOKUP($A90,'IND.012-1'!$A$3:$Q$301,6,FALSE)),"",(VLOOKUP($A90,'IND.012-1'!$A$3:$Q$301,6,FALSE)))</f>
        <v/>
      </c>
      <c r="G90" s="285" t="str">
        <f>IF(ISNA(VLOOKUP($A90,'IND.012-1'!$A$3:$Q$301,7,FALSE)),"",(VLOOKUP($A90,'IND.012-1'!$A$3:$Q$301,7,FALSE)))</f>
        <v/>
      </c>
      <c r="H90" s="55" t="str">
        <f>IF(ISNA(VLOOKUP(A90,'IND.012-1'!$A$3:$Q$301,8,FALSE)),"",(VLOOKUP(A90,'IND.012-1'!$A$3:$Q$301,8,FALSE)))</f>
        <v/>
      </c>
      <c r="I90" s="297" t="str">
        <f>IF(ISNA(VLOOKUP(A90,'IND.012-1'!$A$3:$Q$301,9,FALSE)),"",(VLOOKUP(A90,'IND.012-1'!$A$3:$Q$301,9,FALSE)))</f>
        <v/>
      </c>
      <c r="J90" s="55" t="str">
        <f>IF(ISNA(VLOOKUP(A90,'IND.012-1'!$A$3:$Q$301,10,FALSE)),"",(VLOOKUP(A90,'IND.012-1'!$A$3:$Q$301,10,FALSE)))</f>
        <v/>
      </c>
      <c r="K90" s="297" t="str">
        <f>IF(ISNA(VLOOKUP(A90,'IND.012-1'!$A$3:$Q$301,11,FALSE)),"",(VLOOKUP(A90,'IND.012-1'!$A$3:$Q$301,11,FALSE)))</f>
        <v/>
      </c>
      <c r="L90" s="55" t="str">
        <f>IF(ISNA(VLOOKUP(A90,'IND.012-1'!$A$3:$Q$301,12,FALSE)),"",(VLOOKUP(A90,'IND.012-1'!$A$3:$Q$301,12,FALSE)))</f>
        <v/>
      </c>
      <c r="M90" s="297" t="str">
        <f>IF(ISNA(VLOOKUP(A90,'IND.012-1'!$A$3:$Q$301,13,FALSE)),"",(VLOOKUP(A90,'IND.012-1'!$A$3:$Q$301,13,FALSE)))</f>
        <v/>
      </c>
      <c r="N90" s="55" t="str">
        <f>IF(ISNA(VLOOKUP(A90,'IND.012-1'!$A$3:$Q$301,14,FALSE)),"",(VLOOKUP(A90,'IND.012-1'!$A$3:$Q$301,14,FALSE)))</f>
        <v/>
      </c>
      <c r="O90" s="297" t="str">
        <f>IF(ISNA(VLOOKUP(A90,'IND.012-1'!$A$3:$Q$301,15,FALSE)),"",(VLOOKUP(A90,'IND.012-1'!$A$3:$Q$301,15,FALSE)))</f>
        <v/>
      </c>
      <c r="P90" s="55" t="str">
        <f>IF(ISNA(VLOOKUP(A90,'IND.012-1'!$A$3:$Q$301,16,FALSE)),"",(VLOOKUP(A90,'IND.012-1'!$A$3:$Q$301,16,FALSE)))</f>
        <v/>
      </c>
      <c r="Q90" s="341" t="str">
        <f>IF(ISNA(VLOOKUP($A90,'IND.012-1'!$A$3:$Q$301,17,FALSE)),"",(VLOOKUP($A90,'IND.012-1'!$A$3:$Q$301,17,FALSE)))</f>
        <v/>
      </c>
      <c r="R90" s="451">
        <f t="shared" si="4"/>
        <v>0</v>
      </c>
      <c r="S90" s="434">
        <f t="shared" si="7"/>
        <v>88</v>
      </c>
      <c r="T90" s="434">
        <f>IF(R90="","",IFERROR(SUM(H90:I90:K90:L90)+LARGE(H90:I90:K90:L90,1)/100+LARGE(H90:I90:K90:L90,2)/1000+LARGE(H90:I90:K90:L90,3)/10000+LARGE(H90:I90:K90:L90,4)/100000-0.01/S90,0))</f>
        <v>0</v>
      </c>
      <c r="U90" s="374"/>
      <c r="V90" s="354" t="str">
        <f t="shared" si="6"/>
        <v/>
      </c>
      <c r="W90" s="354" t="str">
        <f t="shared" si="5"/>
        <v/>
      </c>
      <c r="X90" s="374"/>
      <c r="Y90" s="374"/>
      <c r="Z90" s="374"/>
      <c r="AA90" s="374"/>
      <c r="AB90" s="374"/>
      <c r="AC90" s="374"/>
      <c r="AD90" s="374"/>
    </row>
    <row r="91" spans="1:30" ht="28.05" customHeight="1" thickBot="1" x14ac:dyDescent="0.35">
      <c r="A91" s="52">
        <v>89</v>
      </c>
      <c r="B91" s="286" t="str">
        <f>IF(ISNA(VLOOKUP($A91,'IND.012-1'!$A$3:$Q$301,2,FALSE)),"",(VLOOKUP($A91,'IND.012-1'!$A$3:$Q$301,2,FALSE)))</f>
        <v/>
      </c>
      <c r="C91" s="288" t="str">
        <f>IF(ISNA(VLOOKUP(A91,'IND.012-1'!$A$3:$Q$301,3,FALSE)),"",(VLOOKUP(A91,'IND.012-1'!$A$3:$Q$301,3,FALSE)))</f>
        <v/>
      </c>
      <c r="D91" s="53" t="str">
        <f>IF(ISNA(VLOOKUP(A91,'IND.012-1'!$A$3:$F$301,4,FALSE)),"",(VLOOKUP(A91,'IND.012-1'!$A$3:$F$301,4,FALSE)))</f>
        <v/>
      </c>
      <c r="E91" s="54" t="str">
        <f>IF(ISNA(VLOOKUP(A91,'IND.012-1'!$A$3:$Q$301,5,FALSE)),"",(VLOOKUP(A91,'IND.012-1'!$A$3:$Q$301,5,FALSE)))</f>
        <v/>
      </c>
      <c r="F91" s="55" t="str">
        <f>IF(ISNA(VLOOKUP($A91,'IND.012-1'!$A$3:$Q$301,6,FALSE)),"",(VLOOKUP($A91,'IND.012-1'!$A$3:$Q$301,6,FALSE)))</f>
        <v/>
      </c>
      <c r="G91" s="285" t="str">
        <f>IF(ISNA(VLOOKUP($A91,'IND.012-1'!$A$3:$Q$301,7,FALSE)),"",(VLOOKUP($A91,'IND.012-1'!$A$3:$Q$301,7,FALSE)))</f>
        <v/>
      </c>
      <c r="H91" s="55" t="str">
        <f>IF(ISNA(VLOOKUP(A91,'IND.012-1'!$A$3:$Q$301,8,FALSE)),"",(VLOOKUP(A91,'IND.012-1'!$A$3:$Q$301,8,FALSE)))</f>
        <v/>
      </c>
      <c r="I91" s="297" t="str">
        <f>IF(ISNA(VLOOKUP(A91,'IND.012-1'!$A$3:$Q$301,9,FALSE)),"",(VLOOKUP(A91,'IND.012-1'!$A$3:$Q$301,9,FALSE)))</f>
        <v/>
      </c>
      <c r="J91" s="55" t="str">
        <f>IF(ISNA(VLOOKUP(A91,'IND.012-1'!$A$3:$Q$301,10,FALSE)),"",(VLOOKUP(A91,'IND.012-1'!$A$3:$Q$301,10,FALSE)))</f>
        <v/>
      </c>
      <c r="K91" s="297" t="str">
        <f>IF(ISNA(VLOOKUP(A91,'IND.012-1'!$A$3:$Q$301,11,FALSE)),"",(VLOOKUP(A91,'IND.012-1'!$A$3:$Q$301,11,FALSE)))</f>
        <v/>
      </c>
      <c r="L91" s="55" t="str">
        <f>IF(ISNA(VLOOKUP(A91,'IND.012-1'!$A$3:$Q$301,12,FALSE)),"",(VLOOKUP(A91,'IND.012-1'!$A$3:$Q$301,12,FALSE)))</f>
        <v/>
      </c>
      <c r="M91" s="297" t="str">
        <f>IF(ISNA(VLOOKUP(A91,'IND.012-1'!$A$3:$Q$301,13,FALSE)),"",(VLOOKUP(A91,'IND.012-1'!$A$3:$Q$301,13,FALSE)))</f>
        <v/>
      </c>
      <c r="N91" s="55" t="str">
        <f>IF(ISNA(VLOOKUP(A91,'IND.012-1'!$A$3:$Q$301,14,FALSE)),"",(VLOOKUP(A91,'IND.012-1'!$A$3:$Q$301,14,FALSE)))</f>
        <v/>
      </c>
      <c r="O91" s="297" t="str">
        <f>IF(ISNA(VLOOKUP(A91,'IND.012-1'!$A$3:$Q$301,15,FALSE)),"",(VLOOKUP(A91,'IND.012-1'!$A$3:$Q$301,15,FALSE)))</f>
        <v/>
      </c>
      <c r="P91" s="55" t="str">
        <f>IF(ISNA(VLOOKUP(A91,'IND.012-1'!$A$3:$Q$301,16,FALSE)),"",(VLOOKUP(A91,'IND.012-1'!$A$3:$Q$301,16,FALSE)))</f>
        <v/>
      </c>
      <c r="Q91" s="341" t="str">
        <f>IF(ISNA(VLOOKUP($A91,'IND.012-1'!$A$3:$Q$301,17,FALSE)),"",(VLOOKUP($A91,'IND.012-1'!$A$3:$Q$301,17,FALSE)))</f>
        <v/>
      </c>
      <c r="R91" s="451">
        <f t="shared" si="4"/>
        <v>0</v>
      </c>
      <c r="S91" s="434">
        <f t="shared" si="7"/>
        <v>89</v>
      </c>
      <c r="T91" s="434">
        <f>IF(R91="","",IFERROR(SUM(H91:I91:K91:L91)+LARGE(H91:I91:K91:L91,1)/100+LARGE(H91:I91:K91:L91,2)/1000+LARGE(H91:I91:K91:L91,3)/10000+LARGE(H91:I91:K91:L91,4)/100000-0.01/S91,0))</f>
        <v>0</v>
      </c>
      <c r="U91" s="374"/>
      <c r="V91" s="354" t="str">
        <f t="shared" si="6"/>
        <v/>
      </c>
      <c r="W91" s="354" t="str">
        <f t="shared" si="5"/>
        <v/>
      </c>
      <c r="X91" s="374"/>
      <c r="Y91" s="374"/>
      <c r="Z91" s="374"/>
      <c r="AA91" s="374"/>
      <c r="AB91" s="374"/>
      <c r="AC91" s="374"/>
      <c r="AD91" s="374"/>
    </row>
    <row r="92" spans="1:30" ht="28.05" customHeight="1" thickBot="1" x14ac:dyDescent="0.35">
      <c r="A92" s="52">
        <v>90</v>
      </c>
      <c r="B92" s="286" t="str">
        <f>IF(ISNA(VLOOKUP($A92,'IND.012-1'!$A$3:$Q$301,2,FALSE)),"",(VLOOKUP($A92,'IND.012-1'!$A$3:$Q$301,2,FALSE)))</f>
        <v/>
      </c>
      <c r="C92" s="288" t="str">
        <f>IF(ISNA(VLOOKUP(A92,'IND.012-1'!$A$3:$Q$301,3,FALSE)),"",(VLOOKUP(A92,'IND.012-1'!$A$3:$Q$301,3,FALSE)))</f>
        <v/>
      </c>
      <c r="D92" s="53" t="str">
        <f>IF(ISNA(VLOOKUP(A92,'IND.012-1'!$A$3:$F$301,4,FALSE)),"",(VLOOKUP(A92,'IND.012-1'!$A$3:$F$301,4,FALSE)))</f>
        <v/>
      </c>
      <c r="E92" s="54" t="str">
        <f>IF(ISNA(VLOOKUP(A92,'IND.012-1'!$A$3:$Q$301,5,FALSE)),"",(VLOOKUP(A92,'IND.012-1'!$A$3:$Q$301,5,FALSE)))</f>
        <v/>
      </c>
      <c r="F92" s="55" t="str">
        <f>IF(ISNA(VLOOKUP($A92,'IND.012-1'!$A$3:$Q$301,6,FALSE)),"",(VLOOKUP($A92,'IND.012-1'!$A$3:$Q$301,6,FALSE)))</f>
        <v/>
      </c>
      <c r="G92" s="285" t="str">
        <f>IF(ISNA(VLOOKUP($A92,'IND.012-1'!$A$3:$Q$301,7,FALSE)),"",(VLOOKUP($A92,'IND.012-1'!$A$3:$Q$301,7,FALSE)))</f>
        <v/>
      </c>
      <c r="H92" s="55" t="str">
        <f>IF(ISNA(VLOOKUP(A92,'IND.012-1'!$A$3:$Q$301,8,FALSE)),"",(VLOOKUP(A92,'IND.012-1'!$A$3:$Q$301,8,FALSE)))</f>
        <v/>
      </c>
      <c r="I92" s="297" t="str">
        <f>IF(ISNA(VLOOKUP(A92,'IND.012-1'!$A$3:$Q$301,9,FALSE)),"",(VLOOKUP(A92,'IND.012-1'!$A$3:$Q$301,9,FALSE)))</f>
        <v/>
      </c>
      <c r="J92" s="55" t="str">
        <f>IF(ISNA(VLOOKUP(A92,'IND.012-1'!$A$3:$Q$301,10,FALSE)),"",(VLOOKUP(A92,'IND.012-1'!$A$3:$Q$301,10,FALSE)))</f>
        <v/>
      </c>
      <c r="K92" s="297" t="str">
        <f>IF(ISNA(VLOOKUP(A92,'IND.012-1'!$A$3:$Q$301,11,FALSE)),"",(VLOOKUP(A92,'IND.012-1'!$A$3:$Q$301,11,FALSE)))</f>
        <v/>
      </c>
      <c r="L92" s="55" t="str">
        <f>IF(ISNA(VLOOKUP(A92,'IND.012-1'!$A$3:$Q$301,12,FALSE)),"",(VLOOKUP(A92,'IND.012-1'!$A$3:$Q$301,12,FALSE)))</f>
        <v/>
      </c>
      <c r="M92" s="297" t="str">
        <f>IF(ISNA(VLOOKUP(A92,'IND.012-1'!$A$3:$Q$301,13,FALSE)),"",(VLOOKUP(A92,'IND.012-1'!$A$3:$Q$301,13,FALSE)))</f>
        <v/>
      </c>
      <c r="N92" s="55" t="str">
        <f>IF(ISNA(VLOOKUP(A92,'IND.012-1'!$A$3:$Q$301,14,FALSE)),"",(VLOOKUP(A92,'IND.012-1'!$A$3:$Q$301,14,FALSE)))</f>
        <v/>
      </c>
      <c r="O92" s="297" t="str">
        <f>IF(ISNA(VLOOKUP(A92,'IND.012-1'!$A$3:$Q$301,15,FALSE)),"",(VLOOKUP(A92,'IND.012-1'!$A$3:$Q$301,15,FALSE)))</f>
        <v/>
      </c>
      <c r="P92" s="55" t="str">
        <f>IF(ISNA(VLOOKUP(A92,'IND.012-1'!$A$3:$Q$301,16,FALSE)),"",(VLOOKUP(A92,'IND.012-1'!$A$3:$Q$301,16,FALSE)))</f>
        <v/>
      </c>
      <c r="Q92" s="341" t="str">
        <f>IF(ISNA(VLOOKUP($A92,'IND.012-1'!$A$3:$Q$301,17,FALSE)),"",(VLOOKUP($A92,'IND.012-1'!$A$3:$Q$301,17,FALSE)))</f>
        <v/>
      </c>
      <c r="R92" s="451">
        <f t="shared" si="4"/>
        <v>0</v>
      </c>
      <c r="S92" s="434">
        <f t="shared" si="7"/>
        <v>90</v>
      </c>
      <c r="T92" s="434">
        <f>IF(R92="","",IFERROR(SUM(H92:I92:K92:L92)+LARGE(H92:I92:K92:L92,1)/100+LARGE(H92:I92:K92:L92,2)/1000+LARGE(H92:I92:K92:L92,3)/10000+LARGE(H92:I92:K92:L92,4)/100000-0.01/S92,0))</f>
        <v>0</v>
      </c>
      <c r="U92" s="374"/>
      <c r="V92" s="354" t="str">
        <f t="shared" si="6"/>
        <v/>
      </c>
      <c r="W92" s="354" t="str">
        <f t="shared" si="5"/>
        <v/>
      </c>
      <c r="X92" s="374"/>
      <c r="Y92" s="374"/>
      <c r="Z92" s="374"/>
      <c r="AA92" s="374"/>
      <c r="AB92" s="374"/>
      <c r="AC92" s="374"/>
      <c r="AD92" s="374"/>
    </row>
    <row r="93" spans="1:30" ht="28.05" customHeight="1" thickBot="1" x14ac:dyDescent="0.35">
      <c r="A93" s="52">
        <v>91</v>
      </c>
      <c r="B93" s="286" t="str">
        <f>IF(ISNA(VLOOKUP($A93,'IND.012-1'!$A$3:$Q$301,2,FALSE)),"",(VLOOKUP($A93,'IND.012-1'!$A$3:$Q$301,2,FALSE)))</f>
        <v/>
      </c>
      <c r="C93" s="288" t="str">
        <f>IF(ISNA(VLOOKUP(A93,'IND.012-1'!$A$3:$Q$301,3,FALSE)),"",(VLOOKUP(A93,'IND.012-1'!$A$3:$Q$301,3,FALSE)))</f>
        <v/>
      </c>
      <c r="D93" s="53" t="str">
        <f>IF(ISNA(VLOOKUP(A93,'IND.012-1'!$A$3:$F$301,4,FALSE)),"",(VLOOKUP(A93,'IND.012-1'!$A$3:$F$301,4,FALSE)))</f>
        <v/>
      </c>
      <c r="E93" s="54" t="str">
        <f>IF(ISNA(VLOOKUP(A93,'IND.012-1'!$A$3:$Q$301,5,FALSE)),"",(VLOOKUP(A93,'IND.012-1'!$A$3:$Q$301,5,FALSE)))</f>
        <v/>
      </c>
      <c r="F93" s="55" t="str">
        <f>IF(ISNA(VLOOKUP($A93,'IND.012-1'!$A$3:$Q$301,6,FALSE)),"",(VLOOKUP($A93,'IND.012-1'!$A$3:$Q$301,6,FALSE)))</f>
        <v/>
      </c>
      <c r="G93" s="285" t="str">
        <f>IF(ISNA(VLOOKUP($A93,'IND.012-1'!$A$3:$Q$301,7,FALSE)),"",(VLOOKUP($A93,'IND.012-1'!$A$3:$Q$301,7,FALSE)))</f>
        <v/>
      </c>
      <c r="H93" s="55" t="str">
        <f>IF(ISNA(VLOOKUP(A93,'IND.012-1'!$A$3:$Q$301,8,FALSE)),"",(VLOOKUP(A93,'IND.012-1'!$A$3:$Q$301,8,FALSE)))</f>
        <v/>
      </c>
      <c r="I93" s="297" t="str">
        <f>IF(ISNA(VLOOKUP(A93,'IND.012-1'!$A$3:$Q$301,9,FALSE)),"",(VLOOKUP(A93,'IND.012-1'!$A$3:$Q$301,9,FALSE)))</f>
        <v/>
      </c>
      <c r="J93" s="55" t="str">
        <f>IF(ISNA(VLOOKUP(A93,'IND.012-1'!$A$3:$Q$301,10,FALSE)),"",(VLOOKUP(A93,'IND.012-1'!$A$3:$Q$301,10,FALSE)))</f>
        <v/>
      </c>
      <c r="K93" s="297" t="str">
        <f>IF(ISNA(VLOOKUP(A93,'IND.012-1'!$A$3:$Q$301,11,FALSE)),"",(VLOOKUP(A93,'IND.012-1'!$A$3:$Q$301,11,FALSE)))</f>
        <v/>
      </c>
      <c r="L93" s="55" t="str">
        <f>IF(ISNA(VLOOKUP(A93,'IND.012-1'!$A$3:$Q$301,12,FALSE)),"",(VLOOKUP(A93,'IND.012-1'!$A$3:$Q$301,12,FALSE)))</f>
        <v/>
      </c>
      <c r="M93" s="297" t="str">
        <f>IF(ISNA(VLOOKUP(A93,'IND.012-1'!$A$3:$Q$301,13,FALSE)),"",(VLOOKUP(A93,'IND.012-1'!$A$3:$Q$301,13,FALSE)))</f>
        <v/>
      </c>
      <c r="N93" s="55" t="str">
        <f>IF(ISNA(VLOOKUP(A93,'IND.012-1'!$A$3:$Q$301,14,FALSE)),"",(VLOOKUP(A93,'IND.012-1'!$A$3:$Q$301,14,FALSE)))</f>
        <v/>
      </c>
      <c r="O93" s="297" t="str">
        <f>IF(ISNA(VLOOKUP(A93,'IND.012-1'!$A$3:$Q$301,15,FALSE)),"",(VLOOKUP(A93,'IND.012-1'!$A$3:$Q$301,15,FALSE)))</f>
        <v/>
      </c>
      <c r="P93" s="55" t="str">
        <f>IF(ISNA(VLOOKUP(A93,'IND.012-1'!$A$3:$Q$301,16,FALSE)),"",(VLOOKUP(A93,'IND.012-1'!$A$3:$Q$301,16,FALSE)))</f>
        <v/>
      </c>
      <c r="Q93" s="341" t="str">
        <f>IF(ISNA(VLOOKUP($A93,'IND.012-1'!$A$3:$Q$301,17,FALSE)),"",(VLOOKUP($A93,'IND.012-1'!$A$3:$Q$301,17,FALSE)))</f>
        <v/>
      </c>
      <c r="R93" s="451">
        <f t="shared" si="4"/>
        <v>0</v>
      </c>
      <c r="S93" s="434">
        <f t="shared" si="7"/>
        <v>91</v>
      </c>
      <c r="T93" s="434">
        <f>IF(R93="","",IFERROR(SUM(H93:I93:K93:L93)+LARGE(H93:I93:K93:L93,1)/100+LARGE(H93:I93:K93:L93,2)/1000+LARGE(H93:I93:K93:L93,3)/10000+LARGE(H93:I93:K93:L93,4)/100000-0.01/S93,0))</f>
        <v>0</v>
      </c>
      <c r="U93" s="374"/>
      <c r="V93" s="354" t="str">
        <f t="shared" si="6"/>
        <v/>
      </c>
      <c r="W93" s="354" t="str">
        <f t="shared" si="5"/>
        <v/>
      </c>
      <c r="X93" s="374"/>
      <c r="Y93" s="374"/>
      <c r="Z93" s="374"/>
      <c r="AA93" s="374"/>
      <c r="AB93" s="374"/>
      <c r="AC93" s="374"/>
      <c r="AD93" s="374"/>
    </row>
    <row r="94" spans="1:30" ht="28.05" customHeight="1" thickBot="1" x14ac:dyDescent="0.35">
      <c r="A94" s="52">
        <v>92</v>
      </c>
      <c r="B94" s="286" t="str">
        <f>IF(ISNA(VLOOKUP($A94,'IND.012-1'!$A$3:$Q$301,2,FALSE)),"",(VLOOKUP($A94,'IND.012-1'!$A$3:$Q$301,2,FALSE)))</f>
        <v/>
      </c>
      <c r="C94" s="288" t="str">
        <f>IF(ISNA(VLOOKUP(A94,'IND.012-1'!$A$3:$Q$301,3,FALSE)),"",(VLOOKUP(A94,'IND.012-1'!$A$3:$Q$301,3,FALSE)))</f>
        <v/>
      </c>
      <c r="D94" s="53" t="str">
        <f>IF(ISNA(VLOOKUP(A94,'IND.012-1'!$A$3:$F$301,4,FALSE)),"",(VLOOKUP(A94,'IND.012-1'!$A$3:$F$301,4,FALSE)))</f>
        <v/>
      </c>
      <c r="E94" s="54" t="str">
        <f>IF(ISNA(VLOOKUP(A94,'IND.012-1'!$A$3:$Q$301,5,FALSE)),"",(VLOOKUP(A94,'IND.012-1'!$A$3:$Q$301,5,FALSE)))</f>
        <v/>
      </c>
      <c r="F94" s="55" t="str">
        <f>IF(ISNA(VLOOKUP($A94,'IND.012-1'!$A$3:$Q$301,6,FALSE)),"",(VLOOKUP($A94,'IND.012-1'!$A$3:$Q$301,6,FALSE)))</f>
        <v/>
      </c>
      <c r="G94" s="285" t="str">
        <f>IF(ISNA(VLOOKUP($A94,'IND.012-1'!$A$3:$Q$301,7,FALSE)),"",(VLOOKUP($A94,'IND.012-1'!$A$3:$Q$301,7,FALSE)))</f>
        <v/>
      </c>
      <c r="H94" s="55" t="str">
        <f>IF(ISNA(VLOOKUP(A94,'IND.012-1'!$A$3:$Q$301,8,FALSE)),"",(VLOOKUP(A94,'IND.012-1'!$A$3:$Q$301,8,FALSE)))</f>
        <v/>
      </c>
      <c r="I94" s="297" t="str">
        <f>IF(ISNA(VLOOKUP(A94,'IND.012-1'!$A$3:$Q$301,9,FALSE)),"",(VLOOKUP(A94,'IND.012-1'!$A$3:$Q$301,9,FALSE)))</f>
        <v/>
      </c>
      <c r="J94" s="55" t="str">
        <f>IF(ISNA(VLOOKUP(A94,'IND.012-1'!$A$3:$Q$301,10,FALSE)),"",(VLOOKUP(A94,'IND.012-1'!$A$3:$Q$301,10,FALSE)))</f>
        <v/>
      </c>
      <c r="K94" s="297" t="str">
        <f>IF(ISNA(VLOOKUP(A94,'IND.012-1'!$A$3:$Q$301,11,FALSE)),"",(VLOOKUP(A94,'IND.012-1'!$A$3:$Q$301,11,FALSE)))</f>
        <v/>
      </c>
      <c r="L94" s="55" t="str">
        <f>IF(ISNA(VLOOKUP(A94,'IND.012-1'!$A$3:$Q$301,12,FALSE)),"",(VLOOKUP(A94,'IND.012-1'!$A$3:$Q$301,12,FALSE)))</f>
        <v/>
      </c>
      <c r="M94" s="297" t="str">
        <f>IF(ISNA(VLOOKUP(A94,'IND.012-1'!$A$3:$Q$301,13,FALSE)),"",(VLOOKUP(A94,'IND.012-1'!$A$3:$Q$301,13,FALSE)))</f>
        <v/>
      </c>
      <c r="N94" s="55" t="str">
        <f>IF(ISNA(VLOOKUP(A94,'IND.012-1'!$A$3:$Q$301,14,FALSE)),"",(VLOOKUP(A94,'IND.012-1'!$A$3:$Q$301,14,FALSE)))</f>
        <v/>
      </c>
      <c r="O94" s="297" t="str">
        <f>IF(ISNA(VLOOKUP(A94,'IND.012-1'!$A$3:$Q$301,15,FALSE)),"",(VLOOKUP(A94,'IND.012-1'!$A$3:$Q$301,15,FALSE)))</f>
        <v/>
      </c>
      <c r="P94" s="55" t="str">
        <f>IF(ISNA(VLOOKUP(A94,'IND.012-1'!$A$3:$Q$301,16,FALSE)),"",(VLOOKUP(A94,'IND.012-1'!$A$3:$Q$301,16,FALSE)))</f>
        <v/>
      </c>
      <c r="Q94" s="341" t="str">
        <f>IF(ISNA(VLOOKUP($A94,'IND.012-1'!$A$3:$Q$301,17,FALSE)),"",(VLOOKUP($A94,'IND.012-1'!$A$3:$Q$301,17,FALSE)))</f>
        <v/>
      </c>
      <c r="R94" s="451">
        <f t="shared" si="4"/>
        <v>0</v>
      </c>
      <c r="S94" s="434">
        <f t="shared" si="7"/>
        <v>92</v>
      </c>
      <c r="T94" s="434">
        <f>IF(R94="","",IFERROR(SUM(H94:I94:K94:L94)+LARGE(H94:I94:K94:L94,1)/100+LARGE(H94:I94:K94:L94,2)/1000+LARGE(H94:I94:K94:L94,3)/10000+LARGE(H94:I94:K94:L94,4)/100000-0.01/S94,0))</f>
        <v>0</v>
      </c>
      <c r="U94" s="374"/>
      <c r="V94" s="354" t="str">
        <f t="shared" si="6"/>
        <v/>
      </c>
      <c r="W94" s="354" t="str">
        <f t="shared" si="5"/>
        <v/>
      </c>
      <c r="X94" s="374"/>
      <c r="Y94" s="374"/>
      <c r="Z94" s="374"/>
      <c r="AA94" s="374"/>
      <c r="AB94" s="374"/>
      <c r="AC94" s="374"/>
      <c r="AD94" s="374"/>
    </row>
    <row r="95" spans="1:30" ht="28.05" customHeight="1" thickBot="1" x14ac:dyDescent="0.35">
      <c r="A95" s="52">
        <v>93</v>
      </c>
      <c r="B95" s="286" t="str">
        <f>IF(ISNA(VLOOKUP($A95,'IND.012-1'!$A$3:$Q$301,2,FALSE)),"",(VLOOKUP($A95,'IND.012-1'!$A$3:$Q$301,2,FALSE)))</f>
        <v/>
      </c>
      <c r="C95" s="288" t="str">
        <f>IF(ISNA(VLOOKUP(A95,'IND.012-1'!$A$3:$Q$301,3,FALSE)),"",(VLOOKUP(A95,'IND.012-1'!$A$3:$Q$301,3,FALSE)))</f>
        <v/>
      </c>
      <c r="D95" s="53" t="str">
        <f>IF(ISNA(VLOOKUP(A95,'IND.012-1'!$A$3:$F$301,4,FALSE)),"",(VLOOKUP(A95,'IND.012-1'!$A$3:$F$301,4,FALSE)))</f>
        <v/>
      </c>
      <c r="E95" s="54" t="str">
        <f>IF(ISNA(VLOOKUP(A95,'IND.012-1'!$A$3:$Q$301,5,FALSE)),"",(VLOOKUP(A95,'IND.012-1'!$A$3:$Q$301,5,FALSE)))</f>
        <v/>
      </c>
      <c r="F95" s="55" t="str">
        <f>IF(ISNA(VLOOKUP($A95,'IND.012-1'!$A$3:$Q$301,6,FALSE)),"",(VLOOKUP($A95,'IND.012-1'!$A$3:$Q$301,6,FALSE)))</f>
        <v/>
      </c>
      <c r="G95" s="285" t="str">
        <f>IF(ISNA(VLOOKUP($A95,'IND.012-1'!$A$3:$Q$301,7,FALSE)),"",(VLOOKUP($A95,'IND.012-1'!$A$3:$Q$301,7,FALSE)))</f>
        <v/>
      </c>
      <c r="H95" s="55" t="str">
        <f>IF(ISNA(VLOOKUP(A95,'IND.012-1'!$A$3:$Q$301,8,FALSE)),"",(VLOOKUP(A95,'IND.012-1'!$A$3:$Q$301,8,FALSE)))</f>
        <v/>
      </c>
      <c r="I95" s="297" t="str">
        <f>IF(ISNA(VLOOKUP(A95,'IND.012-1'!$A$3:$Q$301,9,FALSE)),"",(VLOOKUP(A95,'IND.012-1'!$A$3:$Q$301,9,FALSE)))</f>
        <v/>
      </c>
      <c r="J95" s="55" t="str">
        <f>IF(ISNA(VLOOKUP(A95,'IND.012-1'!$A$3:$Q$301,10,FALSE)),"",(VLOOKUP(A95,'IND.012-1'!$A$3:$Q$301,10,FALSE)))</f>
        <v/>
      </c>
      <c r="K95" s="297" t="str">
        <f>IF(ISNA(VLOOKUP(A95,'IND.012-1'!$A$3:$Q$301,11,FALSE)),"",(VLOOKUP(A95,'IND.012-1'!$A$3:$Q$301,11,FALSE)))</f>
        <v/>
      </c>
      <c r="L95" s="55" t="str">
        <f>IF(ISNA(VLOOKUP(A95,'IND.012-1'!$A$3:$Q$301,12,FALSE)),"",(VLOOKUP(A95,'IND.012-1'!$A$3:$Q$301,12,FALSE)))</f>
        <v/>
      </c>
      <c r="M95" s="297" t="str">
        <f>IF(ISNA(VLOOKUP(A95,'IND.012-1'!$A$3:$Q$301,13,FALSE)),"",(VLOOKUP(A95,'IND.012-1'!$A$3:$Q$301,13,FALSE)))</f>
        <v/>
      </c>
      <c r="N95" s="55" t="str">
        <f>IF(ISNA(VLOOKUP(A95,'IND.012-1'!$A$3:$Q$301,14,FALSE)),"",(VLOOKUP(A95,'IND.012-1'!$A$3:$Q$301,14,FALSE)))</f>
        <v/>
      </c>
      <c r="O95" s="297" t="str">
        <f>IF(ISNA(VLOOKUP(A95,'IND.012-1'!$A$3:$Q$301,15,FALSE)),"",(VLOOKUP(A95,'IND.012-1'!$A$3:$Q$301,15,FALSE)))</f>
        <v/>
      </c>
      <c r="P95" s="55" t="str">
        <f>IF(ISNA(VLOOKUP(A95,'IND.012-1'!$A$3:$Q$301,16,FALSE)),"",(VLOOKUP(A95,'IND.012-1'!$A$3:$Q$301,16,FALSE)))</f>
        <v/>
      </c>
      <c r="Q95" s="341" t="str">
        <f>IF(ISNA(VLOOKUP($A95,'IND.012-1'!$A$3:$Q$301,17,FALSE)),"",(VLOOKUP($A95,'IND.012-1'!$A$3:$Q$301,17,FALSE)))</f>
        <v/>
      </c>
      <c r="R95" s="451">
        <f t="shared" si="4"/>
        <v>0</v>
      </c>
      <c r="S95" s="434">
        <f t="shared" si="7"/>
        <v>93</v>
      </c>
      <c r="T95" s="434">
        <f>IF(R95="","",IFERROR(SUM(H95:I95:K95:L95)+LARGE(H95:I95:K95:L95,1)/100+LARGE(H95:I95:K95:L95,2)/1000+LARGE(H95:I95:K95:L95,3)/10000+LARGE(H95:I95:K95:L95,4)/100000-0.01/S95,0))</f>
        <v>0</v>
      </c>
      <c r="U95" s="374"/>
      <c r="V95" s="354" t="str">
        <f t="shared" si="6"/>
        <v/>
      </c>
      <c r="W95" s="354" t="str">
        <f t="shared" si="5"/>
        <v/>
      </c>
      <c r="X95" s="374"/>
      <c r="Y95" s="374"/>
      <c r="Z95" s="374"/>
      <c r="AA95" s="374"/>
      <c r="AB95" s="374"/>
      <c r="AC95" s="374"/>
      <c r="AD95" s="374"/>
    </row>
    <row r="96" spans="1:30" ht="28.05" customHeight="1" thickBot="1" x14ac:dyDescent="0.35">
      <c r="A96" s="52">
        <v>94</v>
      </c>
      <c r="B96" s="286" t="str">
        <f>IF(ISNA(VLOOKUP($A96,'IND.012-1'!$A$3:$Q$301,2,FALSE)),"",(VLOOKUP($A96,'IND.012-1'!$A$3:$Q$301,2,FALSE)))</f>
        <v/>
      </c>
      <c r="C96" s="288" t="str">
        <f>IF(ISNA(VLOOKUP(A96,'IND.012-1'!$A$3:$Q$301,3,FALSE)),"",(VLOOKUP(A96,'IND.012-1'!$A$3:$Q$301,3,FALSE)))</f>
        <v/>
      </c>
      <c r="D96" s="53" t="str">
        <f>IF(ISNA(VLOOKUP(A96,'IND.012-1'!$A$3:$F$301,4,FALSE)),"",(VLOOKUP(A96,'IND.012-1'!$A$3:$F$301,4,FALSE)))</f>
        <v/>
      </c>
      <c r="E96" s="54" t="str">
        <f>IF(ISNA(VLOOKUP(A96,'IND.012-1'!$A$3:$Q$301,5,FALSE)),"",(VLOOKUP(A96,'IND.012-1'!$A$3:$Q$301,5,FALSE)))</f>
        <v/>
      </c>
      <c r="F96" s="55" t="str">
        <f>IF(ISNA(VLOOKUP($A96,'IND.012-1'!$A$3:$Q$301,6,FALSE)),"",(VLOOKUP($A96,'IND.012-1'!$A$3:$Q$301,6,FALSE)))</f>
        <v/>
      </c>
      <c r="G96" s="285" t="str">
        <f>IF(ISNA(VLOOKUP($A96,'IND.012-1'!$A$3:$Q$301,7,FALSE)),"",(VLOOKUP($A96,'IND.012-1'!$A$3:$Q$301,7,FALSE)))</f>
        <v/>
      </c>
      <c r="H96" s="55" t="str">
        <f>IF(ISNA(VLOOKUP(A96,'IND.012-1'!$A$3:$Q$301,8,FALSE)),"",(VLOOKUP(A96,'IND.012-1'!$A$3:$Q$301,8,FALSE)))</f>
        <v/>
      </c>
      <c r="I96" s="297" t="str">
        <f>IF(ISNA(VLOOKUP(A96,'IND.012-1'!$A$3:$Q$301,9,FALSE)),"",(VLOOKUP(A96,'IND.012-1'!$A$3:$Q$301,9,FALSE)))</f>
        <v/>
      </c>
      <c r="J96" s="55" t="str">
        <f>IF(ISNA(VLOOKUP(A96,'IND.012-1'!$A$3:$Q$301,10,FALSE)),"",(VLOOKUP(A96,'IND.012-1'!$A$3:$Q$301,10,FALSE)))</f>
        <v/>
      </c>
      <c r="K96" s="297" t="str">
        <f>IF(ISNA(VLOOKUP(A96,'IND.012-1'!$A$3:$Q$301,11,FALSE)),"",(VLOOKUP(A96,'IND.012-1'!$A$3:$Q$301,11,FALSE)))</f>
        <v/>
      </c>
      <c r="L96" s="55" t="str">
        <f>IF(ISNA(VLOOKUP(A96,'IND.012-1'!$A$3:$Q$301,12,FALSE)),"",(VLOOKUP(A96,'IND.012-1'!$A$3:$Q$301,12,FALSE)))</f>
        <v/>
      </c>
      <c r="M96" s="297" t="str">
        <f>IF(ISNA(VLOOKUP(A96,'IND.012-1'!$A$3:$Q$301,13,FALSE)),"",(VLOOKUP(A96,'IND.012-1'!$A$3:$Q$301,13,FALSE)))</f>
        <v/>
      </c>
      <c r="N96" s="55" t="str">
        <f>IF(ISNA(VLOOKUP(A96,'IND.012-1'!$A$3:$Q$301,14,FALSE)),"",(VLOOKUP(A96,'IND.012-1'!$A$3:$Q$301,14,FALSE)))</f>
        <v/>
      </c>
      <c r="O96" s="297" t="str">
        <f>IF(ISNA(VLOOKUP(A96,'IND.012-1'!$A$3:$Q$301,15,FALSE)),"",(VLOOKUP(A96,'IND.012-1'!$A$3:$Q$301,15,FALSE)))</f>
        <v/>
      </c>
      <c r="P96" s="55" t="str">
        <f>IF(ISNA(VLOOKUP(A96,'IND.012-1'!$A$3:$Q$301,16,FALSE)),"",(VLOOKUP(A96,'IND.012-1'!$A$3:$Q$301,16,FALSE)))</f>
        <v/>
      </c>
      <c r="Q96" s="341" t="str">
        <f>IF(ISNA(VLOOKUP($A96,'IND.012-1'!$A$3:$Q$301,17,FALSE)),"",(VLOOKUP($A96,'IND.012-1'!$A$3:$Q$301,17,FALSE)))</f>
        <v/>
      </c>
      <c r="R96" s="451">
        <f t="shared" si="4"/>
        <v>0</v>
      </c>
      <c r="S96" s="434">
        <f t="shared" si="7"/>
        <v>94</v>
      </c>
      <c r="T96" s="434">
        <f>IF(R96="","",IFERROR(SUM(H96:I96:K96:L96)+LARGE(H96:I96:K96:L96,1)/100+LARGE(H96:I96:K96:L96,2)/1000+LARGE(H96:I96:K96:L96,3)/10000+LARGE(H96:I96:K96:L96,4)/100000-0.01/S96,0))</f>
        <v>0</v>
      </c>
      <c r="U96" s="374"/>
      <c r="V96" s="354" t="str">
        <f t="shared" si="6"/>
        <v/>
      </c>
      <c r="W96" s="354" t="str">
        <f t="shared" si="5"/>
        <v/>
      </c>
      <c r="X96" s="374"/>
      <c r="Y96" s="374"/>
      <c r="Z96" s="374"/>
      <c r="AA96" s="374"/>
      <c r="AB96" s="374"/>
      <c r="AC96" s="374"/>
      <c r="AD96" s="374"/>
    </row>
    <row r="97" spans="1:30" ht="28.05" customHeight="1" thickBot="1" x14ac:dyDescent="0.35">
      <c r="A97" s="52">
        <v>95</v>
      </c>
      <c r="B97" s="286" t="str">
        <f>IF(ISNA(VLOOKUP($A97,'IND.012-1'!$A$3:$Q$301,2,FALSE)),"",(VLOOKUP($A97,'IND.012-1'!$A$3:$Q$301,2,FALSE)))</f>
        <v/>
      </c>
      <c r="C97" s="288" t="str">
        <f>IF(ISNA(VLOOKUP(A97,'IND.012-1'!$A$3:$Q$301,3,FALSE)),"",(VLOOKUP(A97,'IND.012-1'!$A$3:$Q$301,3,FALSE)))</f>
        <v/>
      </c>
      <c r="D97" s="53" t="str">
        <f>IF(ISNA(VLOOKUP(A97,'IND.012-1'!$A$3:$F$301,4,FALSE)),"",(VLOOKUP(A97,'IND.012-1'!$A$3:$F$301,4,FALSE)))</f>
        <v/>
      </c>
      <c r="E97" s="54" t="str">
        <f>IF(ISNA(VLOOKUP(A97,'IND.012-1'!$A$3:$Q$301,5,FALSE)),"",(VLOOKUP(A97,'IND.012-1'!$A$3:$Q$301,5,FALSE)))</f>
        <v/>
      </c>
      <c r="F97" s="55" t="str">
        <f>IF(ISNA(VLOOKUP($A97,'IND.012-1'!$A$3:$Q$301,6,FALSE)),"",(VLOOKUP($A97,'IND.012-1'!$A$3:$Q$301,6,FALSE)))</f>
        <v/>
      </c>
      <c r="G97" s="285" t="str">
        <f>IF(ISNA(VLOOKUP($A97,'IND.012-1'!$A$3:$Q$301,7,FALSE)),"",(VLOOKUP($A97,'IND.012-1'!$A$3:$Q$301,7,FALSE)))</f>
        <v/>
      </c>
      <c r="H97" s="55" t="str">
        <f>IF(ISNA(VLOOKUP(A97,'IND.012-1'!$A$3:$Q$301,8,FALSE)),"",(VLOOKUP(A97,'IND.012-1'!$A$3:$Q$301,8,FALSE)))</f>
        <v/>
      </c>
      <c r="I97" s="297" t="str">
        <f>IF(ISNA(VLOOKUP(A97,'IND.012-1'!$A$3:$Q$301,9,FALSE)),"",(VLOOKUP(A97,'IND.012-1'!$A$3:$Q$301,9,FALSE)))</f>
        <v/>
      </c>
      <c r="J97" s="55" t="str">
        <f>IF(ISNA(VLOOKUP(A97,'IND.012-1'!$A$3:$Q$301,10,FALSE)),"",(VLOOKUP(A97,'IND.012-1'!$A$3:$Q$301,10,FALSE)))</f>
        <v/>
      </c>
      <c r="K97" s="297" t="str">
        <f>IF(ISNA(VLOOKUP(A97,'IND.012-1'!$A$3:$Q$301,11,FALSE)),"",(VLOOKUP(A97,'IND.012-1'!$A$3:$Q$301,11,FALSE)))</f>
        <v/>
      </c>
      <c r="L97" s="55" t="str">
        <f>IF(ISNA(VLOOKUP(A97,'IND.012-1'!$A$3:$Q$301,12,FALSE)),"",(VLOOKUP(A97,'IND.012-1'!$A$3:$Q$301,12,FALSE)))</f>
        <v/>
      </c>
      <c r="M97" s="297" t="str">
        <f>IF(ISNA(VLOOKUP(A97,'IND.012-1'!$A$3:$Q$301,13,FALSE)),"",(VLOOKUP(A97,'IND.012-1'!$A$3:$Q$301,13,FALSE)))</f>
        <v/>
      </c>
      <c r="N97" s="55" t="str">
        <f>IF(ISNA(VLOOKUP(A97,'IND.012-1'!$A$3:$Q$301,14,FALSE)),"",(VLOOKUP(A97,'IND.012-1'!$A$3:$Q$301,14,FALSE)))</f>
        <v/>
      </c>
      <c r="O97" s="297" t="str">
        <f>IF(ISNA(VLOOKUP(A97,'IND.012-1'!$A$3:$Q$301,15,FALSE)),"",(VLOOKUP(A97,'IND.012-1'!$A$3:$Q$301,15,FALSE)))</f>
        <v/>
      </c>
      <c r="P97" s="55" t="str">
        <f>IF(ISNA(VLOOKUP(A97,'IND.012-1'!$A$3:$Q$301,16,FALSE)),"",(VLOOKUP(A97,'IND.012-1'!$A$3:$Q$301,16,FALSE)))</f>
        <v/>
      </c>
      <c r="Q97" s="341" t="str">
        <f>IF(ISNA(VLOOKUP($A97,'IND.012-1'!$A$3:$Q$301,17,FALSE)),"",(VLOOKUP($A97,'IND.012-1'!$A$3:$Q$301,17,FALSE)))</f>
        <v/>
      </c>
      <c r="R97" s="451">
        <f t="shared" si="4"/>
        <v>0</v>
      </c>
      <c r="S97" s="434">
        <f t="shared" si="7"/>
        <v>95</v>
      </c>
      <c r="T97" s="434">
        <f>IF(R97="","",IFERROR(SUM(H97:I97:K97:L97)+LARGE(H97:I97:K97:L97,1)/100+LARGE(H97:I97:K97:L97,2)/1000+LARGE(H97:I97:K97:L97,3)/10000+LARGE(H97:I97:K97:L97,4)/100000-0.01/S97,0))</f>
        <v>0</v>
      </c>
      <c r="U97" s="374"/>
      <c r="V97" s="354" t="str">
        <f t="shared" si="6"/>
        <v/>
      </c>
      <c r="W97" s="354" t="str">
        <f t="shared" si="5"/>
        <v/>
      </c>
      <c r="X97" s="374"/>
      <c r="Y97" s="374"/>
      <c r="Z97" s="374"/>
      <c r="AA97" s="374"/>
      <c r="AB97" s="374"/>
      <c r="AC97" s="374"/>
      <c r="AD97" s="374"/>
    </row>
    <row r="98" spans="1:30" ht="28.05" customHeight="1" thickBot="1" x14ac:dyDescent="0.35">
      <c r="A98" s="52">
        <v>96</v>
      </c>
      <c r="B98" s="286" t="str">
        <f>IF(ISNA(VLOOKUP($A98,'IND.012-1'!$A$3:$Q$301,2,FALSE)),"",(VLOOKUP($A98,'IND.012-1'!$A$3:$Q$301,2,FALSE)))</f>
        <v/>
      </c>
      <c r="C98" s="288" t="str">
        <f>IF(ISNA(VLOOKUP(A98,'IND.012-1'!$A$3:$Q$301,3,FALSE)),"",(VLOOKUP(A98,'IND.012-1'!$A$3:$Q$301,3,FALSE)))</f>
        <v/>
      </c>
      <c r="D98" s="53" t="str">
        <f>IF(ISNA(VLOOKUP(A98,'IND.012-1'!$A$3:$F$301,4,FALSE)),"",(VLOOKUP(A98,'IND.012-1'!$A$3:$F$301,4,FALSE)))</f>
        <v/>
      </c>
      <c r="E98" s="54" t="str">
        <f>IF(ISNA(VLOOKUP(A98,'IND.012-1'!$A$3:$Q$301,5,FALSE)),"",(VLOOKUP(A98,'IND.012-1'!$A$3:$Q$301,5,FALSE)))</f>
        <v/>
      </c>
      <c r="F98" s="55" t="str">
        <f>IF(ISNA(VLOOKUP($A98,'IND.012-1'!$A$3:$Q$301,6,FALSE)),"",(VLOOKUP($A98,'IND.012-1'!$A$3:$Q$301,6,FALSE)))</f>
        <v/>
      </c>
      <c r="G98" s="285" t="str">
        <f>IF(ISNA(VLOOKUP($A98,'IND.012-1'!$A$3:$Q$301,7,FALSE)),"",(VLOOKUP($A98,'IND.012-1'!$A$3:$Q$301,7,FALSE)))</f>
        <v/>
      </c>
      <c r="H98" s="55" t="str">
        <f>IF(ISNA(VLOOKUP(A98,'IND.012-1'!$A$3:$Q$301,8,FALSE)),"",(VLOOKUP(A98,'IND.012-1'!$A$3:$Q$301,8,FALSE)))</f>
        <v/>
      </c>
      <c r="I98" s="297" t="str">
        <f>IF(ISNA(VLOOKUP(A98,'IND.012-1'!$A$3:$Q$301,9,FALSE)),"",(VLOOKUP(A98,'IND.012-1'!$A$3:$Q$301,9,FALSE)))</f>
        <v/>
      </c>
      <c r="J98" s="55" t="str">
        <f>IF(ISNA(VLOOKUP(A98,'IND.012-1'!$A$3:$Q$301,10,FALSE)),"",(VLOOKUP(A98,'IND.012-1'!$A$3:$Q$301,10,FALSE)))</f>
        <v/>
      </c>
      <c r="K98" s="297" t="str">
        <f>IF(ISNA(VLOOKUP(A98,'IND.012-1'!$A$3:$Q$301,11,FALSE)),"",(VLOOKUP(A98,'IND.012-1'!$A$3:$Q$301,11,FALSE)))</f>
        <v/>
      </c>
      <c r="L98" s="55" t="str">
        <f>IF(ISNA(VLOOKUP(A98,'IND.012-1'!$A$3:$Q$301,12,FALSE)),"",(VLOOKUP(A98,'IND.012-1'!$A$3:$Q$301,12,FALSE)))</f>
        <v/>
      </c>
      <c r="M98" s="297" t="str">
        <f>IF(ISNA(VLOOKUP(A98,'IND.012-1'!$A$3:$Q$301,13,FALSE)),"",(VLOOKUP(A98,'IND.012-1'!$A$3:$Q$301,13,FALSE)))</f>
        <v/>
      </c>
      <c r="N98" s="55" t="str">
        <f>IF(ISNA(VLOOKUP(A98,'IND.012-1'!$A$3:$Q$301,14,FALSE)),"",(VLOOKUP(A98,'IND.012-1'!$A$3:$Q$301,14,FALSE)))</f>
        <v/>
      </c>
      <c r="O98" s="297" t="str">
        <f>IF(ISNA(VLOOKUP(A98,'IND.012-1'!$A$3:$Q$301,15,FALSE)),"",(VLOOKUP(A98,'IND.012-1'!$A$3:$Q$301,15,FALSE)))</f>
        <v/>
      </c>
      <c r="P98" s="55" t="str">
        <f>IF(ISNA(VLOOKUP(A98,'IND.012-1'!$A$3:$Q$301,16,FALSE)),"",(VLOOKUP(A98,'IND.012-1'!$A$3:$Q$301,16,FALSE)))</f>
        <v/>
      </c>
      <c r="Q98" s="341" t="str">
        <f>IF(ISNA(VLOOKUP($A98,'IND.012-1'!$A$3:$Q$301,17,FALSE)),"",(VLOOKUP($A98,'IND.012-1'!$A$3:$Q$301,17,FALSE)))</f>
        <v/>
      </c>
      <c r="R98" s="451">
        <f t="shared" si="4"/>
        <v>0</v>
      </c>
      <c r="S98" s="434">
        <f t="shared" si="7"/>
        <v>96</v>
      </c>
      <c r="T98" s="434">
        <f>IF(R98="","",IFERROR(SUM(H98:I98:K98:L98)+LARGE(H98:I98:K98:L98,1)/100+LARGE(H98:I98:K98:L98,2)/1000+LARGE(H98:I98:K98:L98,3)/10000+LARGE(H98:I98:K98:L98,4)/100000-0.01/S98,0))</f>
        <v>0</v>
      </c>
      <c r="U98" s="374"/>
      <c r="V98" s="354" t="str">
        <f t="shared" si="6"/>
        <v/>
      </c>
      <c r="W98" s="354" t="str">
        <f t="shared" si="5"/>
        <v/>
      </c>
      <c r="X98" s="374"/>
      <c r="Y98" s="374"/>
      <c r="Z98" s="374"/>
      <c r="AA98" s="374"/>
      <c r="AB98" s="374"/>
      <c r="AC98" s="374"/>
      <c r="AD98" s="374"/>
    </row>
    <row r="99" spans="1:30" ht="28.05" customHeight="1" thickBot="1" x14ac:dyDescent="0.35">
      <c r="A99" s="52">
        <v>97</v>
      </c>
      <c r="B99" s="286" t="str">
        <f>IF(ISNA(VLOOKUP($A99,'IND.012-1'!$A$3:$Q$301,2,FALSE)),"",(VLOOKUP($A99,'IND.012-1'!$A$3:$Q$301,2,FALSE)))</f>
        <v/>
      </c>
      <c r="C99" s="288" t="str">
        <f>IF(ISNA(VLOOKUP(A99,'IND.012-1'!$A$3:$Q$301,3,FALSE)),"",(VLOOKUP(A99,'IND.012-1'!$A$3:$Q$301,3,FALSE)))</f>
        <v/>
      </c>
      <c r="D99" s="53" t="str">
        <f>IF(ISNA(VLOOKUP(A99,'IND.012-1'!$A$3:$F$301,4,FALSE)),"",(VLOOKUP(A99,'IND.012-1'!$A$3:$F$301,4,FALSE)))</f>
        <v/>
      </c>
      <c r="E99" s="54" t="str">
        <f>IF(ISNA(VLOOKUP(A99,'IND.012-1'!$A$3:$Q$301,5,FALSE)),"",(VLOOKUP(A99,'IND.012-1'!$A$3:$Q$301,5,FALSE)))</f>
        <v/>
      </c>
      <c r="F99" s="55" t="str">
        <f>IF(ISNA(VLOOKUP($A99,'IND.012-1'!$A$3:$Q$301,6,FALSE)),"",(VLOOKUP($A99,'IND.012-1'!$A$3:$Q$301,6,FALSE)))</f>
        <v/>
      </c>
      <c r="G99" s="285" t="str">
        <f>IF(ISNA(VLOOKUP($A99,'IND.012-1'!$A$3:$Q$301,7,FALSE)),"",(VLOOKUP($A99,'IND.012-1'!$A$3:$Q$301,7,FALSE)))</f>
        <v/>
      </c>
      <c r="H99" s="55" t="str">
        <f>IF(ISNA(VLOOKUP(A99,'IND.012-1'!$A$3:$Q$301,8,FALSE)),"",(VLOOKUP(A99,'IND.012-1'!$A$3:$Q$301,8,FALSE)))</f>
        <v/>
      </c>
      <c r="I99" s="297" t="str">
        <f>IF(ISNA(VLOOKUP(A99,'IND.012-1'!$A$3:$Q$301,9,FALSE)),"",(VLOOKUP(A99,'IND.012-1'!$A$3:$Q$301,9,FALSE)))</f>
        <v/>
      </c>
      <c r="J99" s="55" t="str">
        <f>IF(ISNA(VLOOKUP(A99,'IND.012-1'!$A$3:$Q$301,10,FALSE)),"",(VLOOKUP(A99,'IND.012-1'!$A$3:$Q$301,10,FALSE)))</f>
        <v/>
      </c>
      <c r="K99" s="297" t="str">
        <f>IF(ISNA(VLOOKUP(A99,'IND.012-1'!$A$3:$Q$301,11,FALSE)),"",(VLOOKUP(A99,'IND.012-1'!$A$3:$Q$301,11,FALSE)))</f>
        <v/>
      </c>
      <c r="L99" s="55" t="str">
        <f>IF(ISNA(VLOOKUP(A99,'IND.012-1'!$A$3:$Q$301,12,FALSE)),"",(VLOOKUP(A99,'IND.012-1'!$A$3:$Q$301,12,FALSE)))</f>
        <v/>
      </c>
      <c r="M99" s="297" t="str">
        <f>IF(ISNA(VLOOKUP(A99,'IND.012-1'!$A$3:$Q$301,13,FALSE)),"",(VLOOKUP(A99,'IND.012-1'!$A$3:$Q$301,13,FALSE)))</f>
        <v/>
      </c>
      <c r="N99" s="55" t="str">
        <f>IF(ISNA(VLOOKUP(A99,'IND.012-1'!$A$3:$Q$301,14,FALSE)),"",(VLOOKUP(A99,'IND.012-1'!$A$3:$Q$301,14,FALSE)))</f>
        <v/>
      </c>
      <c r="O99" s="297" t="str">
        <f>IF(ISNA(VLOOKUP(A99,'IND.012-1'!$A$3:$Q$301,15,FALSE)),"",(VLOOKUP(A99,'IND.012-1'!$A$3:$Q$301,15,FALSE)))</f>
        <v/>
      </c>
      <c r="P99" s="55" t="str">
        <f>IF(ISNA(VLOOKUP(A99,'IND.012-1'!$A$3:$Q$301,16,FALSE)),"",(VLOOKUP(A99,'IND.012-1'!$A$3:$Q$301,16,FALSE)))</f>
        <v/>
      </c>
      <c r="Q99" s="341" t="str">
        <f>IF(ISNA(VLOOKUP($A99,'IND.012-1'!$A$3:$Q$301,17,FALSE)),"",(VLOOKUP($A99,'IND.012-1'!$A$3:$Q$301,17,FALSE)))</f>
        <v/>
      </c>
      <c r="R99" s="451">
        <f t="shared" si="4"/>
        <v>0</v>
      </c>
      <c r="S99" s="434">
        <f t="shared" si="7"/>
        <v>97</v>
      </c>
      <c r="T99" s="434">
        <f>IF(R99="","",IFERROR(SUM(H99:I99:K99:L99)+LARGE(H99:I99:K99:L99,1)/100+LARGE(H99:I99:K99:L99,2)/1000+LARGE(H99:I99:K99:L99,3)/10000+LARGE(H99:I99:K99:L99,4)/100000-0.01/S99,0))</f>
        <v>0</v>
      </c>
      <c r="U99" s="374"/>
      <c r="V99" s="354" t="str">
        <f t="shared" si="6"/>
        <v/>
      </c>
      <c r="W99" s="354" t="str">
        <f t="shared" si="5"/>
        <v/>
      </c>
      <c r="X99" s="374"/>
      <c r="Y99" s="374"/>
      <c r="Z99" s="374"/>
      <c r="AA99" s="374"/>
      <c r="AB99" s="374"/>
      <c r="AC99" s="374"/>
      <c r="AD99" s="374"/>
    </row>
    <row r="100" spans="1:30" ht="28.05" customHeight="1" thickBot="1" x14ac:dyDescent="0.35">
      <c r="A100" s="52">
        <v>98</v>
      </c>
      <c r="B100" s="286" t="str">
        <f>IF(ISNA(VLOOKUP($A100,'IND.012-1'!$A$3:$Q$301,2,FALSE)),"",(VLOOKUP($A100,'IND.012-1'!$A$3:$Q$301,2,FALSE)))</f>
        <v/>
      </c>
      <c r="C100" s="288" t="str">
        <f>IF(ISNA(VLOOKUP(A100,'IND.012-1'!$A$3:$Q$301,3,FALSE)),"",(VLOOKUP(A100,'IND.012-1'!$A$3:$Q$301,3,FALSE)))</f>
        <v/>
      </c>
      <c r="D100" s="53" t="str">
        <f>IF(ISNA(VLOOKUP(A100,'IND.012-1'!$A$3:$F$301,4,FALSE)),"",(VLOOKUP(A100,'IND.012-1'!$A$3:$F$301,4,FALSE)))</f>
        <v/>
      </c>
      <c r="E100" s="54" t="str">
        <f>IF(ISNA(VLOOKUP(A100,'IND.012-1'!$A$3:$Q$301,5,FALSE)),"",(VLOOKUP(A100,'IND.012-1'!$A$3:$Q$301,5,FALSE)))</f>
        <v/>
      </c>
      <c r="F100" s="55" t="str">
        <f>IF(ISNA(VLOOKUP($A100,'IND.012-1'!$A$3:$Q$301,6,FALSE)),"",(VLOOKUP($A100,'IND.012-1'!$A$3:$Q$301,6,FALSE)))</f>
        <v/>
      </c>
      <c r="G100" s="285" t="str">
        <f>IF(ISNA(VLOOKUP($A100,'IND.012-1'!$A$3:$Q$301,7,FALSE)),"",(VLOOKUP($A100,'IND.012-1'!$A$3:$Q$301,7,FALSE)))</f>
        <v/>
      </c>
      <c r="H100" s="55" t="str">
        <f>IF(ISNA(VLOOKUP(A100,'IND.012-1'!$A$3:$Q$301,8,FALSE)),"",(VLOOKUP(A100,'IND.012-1'!$A$3:$Q$301,8,FALSE)))</f>
        <v/>
      </c>
      <c r="I100" s="297" t="str">
        <f>IF(ISNA(VLOOKUP(A100,'IND.012-1'!$A$3:$Q$301,9,FALSE)),"",(VLOOKUP(A100,'IND.012-1'!$A$3:$Q$301,9,FALSE)))</f>
        <v/>
      </c>
      <c r="J100" s="55" t="str">
        <f>IF(ISNA(VLOOKUP(A100,'IND.012-1'!$A$3:$Q$301,10,FALSE)),"",(VLOOKUP(A100,'IND.012-1'!$A$3:$Q$301,10,FALSE)))</f>
        <v/>
      </c>
      <c r="K100" s="297" t="str">
        <f>IF(ISNA(VLOOKUP(A100,'IND.012-1'!$A$3:$Q$301,11,FALSE)),"",(VLOOKUP(A100,'IND.012-1'!$A$3:$Q$301,11,FALSE)))</f>
        <v/>
      </c>
      <c r="L100" s="55" t="str">
        <f>IF(ISNA(VLOOKUP(A100,'IND.012-1'!$A$3:$Q$301,12,FALSE)),"",(VLOOKUP(A100,'IND.012-1'!$A$3:$Q$301,12,FALSE)))</f>
        <v/>
      </c>
      <c r="M100" s="297" t="str">
        <f>IF(ISNA(VLOOKUP(A100,'IND.012-1'!$A$3:$Q$301,13,FALSE)),"",(VLOOKUP(A100,'IND.012-1'!$A$3:$Q$301,13,FALSE)))</f>
        <v/>
      </c>
      <c r="N100" s="55" t="str">
        <f>IF(ISNA(VLOOKUP(A100,'IND.012-1'!$A$3:$Q$301,14,FALSE)),"",(VLOOKUP(A100,'IND.012-1'!$A$3:$Q$301,14,FALSE)))</f>
        <v/>
      </c>
      <c r="O100" s="297" t="str">
        <f>IF(ISNA(VLOOKUP(A100,'IND.012-1'!$A$3:$Q$301,15,FALSE)),"",(VLOOKUP(A100,'IND.012-1'!$A$3:$Q$301,15,FALSE)))</f>
        <v/>
      </c>
      <c r="P100" s="55" t="str">
        <f>IF(ISNA(VLOOKUP(A100,'IND.012-1'!$A$3:$Q$301,16,FALSE)),"",(VLOOKUP(A100,'IND.012-1'!$A$3:$Q$301,16,FALSE)))</f>
        <v/>
      </c>
      <c r="Q100" s="341" t="str">
        <f>IF(ISNA(VLOOKUP($A100,'IND.012-1'!$A$3:$Q$301,17,FALSE)),"",(VLOOKUP($A100,'IND.012-1'!$A$3:$Q$301,17,FALSE)))</f>
        <v/>
      </c>
      <c r="R100" s="451">
        <f t="shared" si="4"/>
        <v>0</v>
      </c>
      <c r="S100" s="434">
        <f t="shared" si="7"/>
        <v>98</v>
      </c>
      <c r="T100" s="434">
        <f>IF(R100="","",IFERROR(SUM(H100:I100:K100:L100)+LARGE(H100:I100:K100:L100,1)/100+LARGE(H100:I100:K100:L100,2)/1000+LARGE(H100:I100:K100:L100,3)/10000+LARGE(H100:I100:K100:L100,4)/100000-0.01/S100,0))</f>
        <v>0</v>
      </c>
      <c r="U100" s="374"/>
      <c r="V100" s="354" t="str">
        <f t="shared" si="6"/>
        <v/>
      </c>
      <c r="W100" s="354" t="str">
        <f t="shared" si="5"/>
        <v/>
      </c>
      <c r="X100" s="374"/>
      <c r="Y100" s="374"/>
      <c r="Z100" s="374"/>
      <c r="AA100" s="374"/>
      <c r="AB100" s="374"/>
      <c r="AC100" s="374"/>
      <c r="AD100" s="374"/>
    </row>
    <row r="101" spans="1:30" ht="28.05" customHeight="1" thickBot="1" x14ac:dyDescent="0.35">
      <c r="A101" s="52">
        <v>99</v>
      </c>
      <c r="B101" s="286" t="str">
        <f>IF(ISNA(VLOOKUP($A101,'IND.012-1'!$A$3:$Q$301,2,FALSE)),"",(VLOOKUP($A101,'IND.012-1'!$A$3:$Q$301,2,FALSE)))</f>
        <v/>
      </c>
      <c r="C101" s="288" t="str">
        <f>IF(ISNA(VLOOKUP(A101,'IND.012-1'!$A$3:$Q$301,3,FALSE)),"",(VLOOKUP(A101,'IND.012-1'!$A$3:$Q$301,3,FALSE)))</f>
        <v/>
      </c>
      <c r="D101" s="53" t="str">
        <f>IF(ISNA(VLOOKUP(A101,'IND.012-1'!$A$3:$F$301,4,FALSE)),"",(VLOOKUP(A101,'IND.012-1'!$A$3:$F$301,4,FALSE)))</f>
        <v/>
      </c>
      <c r="E101" s="54" t="str">
        <f>IF(ISNA(VLOOKUP(A101,'IND.012-1'!$A$3:$Q$301,5,FALSE)),"",(VLOOKUP(A101,'IND.012-1'!$A$3:$Q$301,5,FALSE)))</f>
        <v/>
      </c>
      <c r="F101" s="55" t="str">
        <f>IF(ISNA(VLOOKUP($A101,'IND.012-1'!$A$3:$Q$301,6,FALSE)),"",(VLOOKUP($A101,'IND.012-1'!$A$3:$Q$301,6,FALSE)))</f>
        <v/>
      </c>
      <c r="G101" s="285" t="str">
        <f>IF(ISNA(VLOOKUP($A101,'IND.012-1'!$A$3:$Q$301,7,FALSE)),"",(VLOOKUP($A101,'IND.012-1'!$A$3:$Q$301,7,FALSE)))</f>
        <v/>
      </c>
      <c r="H101" s="55" t="str">
        <f>IF(ISNA(VLOOKUP(A101,'IND.012-1'!$A$3:$Q$301,8,FALSE)),"",(VLOOKUP(A101,'IND.012-1'!$A$3:$Q$301,8,FALSE)))</f>
        <v/>
      </c>
      <c r="I101" s="297" t="str">
        <f>IF(ISNA(VLOOKUP(A101,'IND.012-1'!$A$3:$Q$301,9,FALSE)),"",(VLOOKUP(A101,'IND.012-1'!$A$3:$Q$301,9,FALSE)))</f>
        <v/>
      </c>
      <c r="J101" s="55" t="str">
        <f>IF(ISNA(VLOOKUP(A101,'IND.012-1'!$A$3:$Q$301,10,FALSE)),"",(VLOOKUP(A101,'IND.012-1'!$A$3:$Q$301,10,FALSE)))</f>
        <v/>
      </c>
      <c r="K101" s="297" t="str">
        <f>IF(ISNA(VLOOKUP(A101,'IND.012-1'!$A$3:$Q$301,11,FALSE)),"",(VLOOKUP(A101,'IND.012-1'!$A$3:$Q$301,11,FALSE)))</f>
        <v/>
      </c>
      <c r="L101" s="55" t="str">
        <f>IF(ISNA(VLOOKUP(A101,'IND.012-1'!$A$3:$Q$301,12,FALSE)),"",(VLOOKUP(A101,'IND.012-1'!$A$3:$Q$301,12,FALSE)))</f>
        <v/>
      </c>
      <c r="M101" s="297" t="str">
        <f>IF(ISNA(VLOOKUP(A101,'IND.012-1'!$A$3:$Q$301,13,FALSE)),"",(VLOOKUP(A101,'IND.012-1'!$A$3:$Q$301,13,FALSE)))</f>
        <v/>
      </c>
      <c r="N101" s="55" t="str">
        <f>IF(ISNA(VLOOKUP(A101,'IND.012-1'!$A$3:$Q$301,14,FALSE)),"",(VLOOKUP(A101,'IND.012-1'!$A$3:$Q$301,14,FALSE)))</f>
        <v/>
      </c>
      <c r="O101" s="297" t="str">
        <f>IF(ISNA(VLOOKUP(A101,'IND.012-1'!$A$3:$Q$301,15,FALSE)),"",(VLOOKUP(A101,'IND.012-1'!$A$3:$Q$301,15,FALSE)))</f>
        <v/>
      </c>
      <c r="P101" s="55" t="str">
        <f>IF(ISNA(VLOOKUP(A101,'IND.012-1'!$A$3:$Q$301,16,FALSE)),"",(VLOOKUP(A101,'IND.012-1'!$A$3:$Q$301,16,FALSE)))</f>
        <v/>
      </c>
      <c r="Q101" s="341" t="str">
        <f>IF(ISNA(VLOOKUP($A101,'IND.012-1'!$A$3:$Q$301,17,FALSE)),"",(VLOOKUP($A101,'IND.012-1'!$A$3:$Q$301,17,FALSE)))</f>
        <v/>
      </c>
      <c r="R101" s="451">
        <f t="shared" si="4"/>
        <v>0</v>
      </c>
      <c r="S101" s="434">
        <f t="shared" si="7"/>
        <v>99</v>
      </c>
      <c r="T101" s="434">
        <f>IF(R101="","",IFERROR(SUM(H101:I101:K101:L101)+LARGE(H101:I101:K101:L101,1)/100+LARGE(H101:I101:K101:L101,2)/1000+LARGE(H101:I101:K101:L101,3)/10000+LARGE(H101:I101:K101:L101,4)/100000-0.01/S101,0))</f>
        <v>0</v>
      </c>
      <c r="U101" s="374"/>
      <c r="V101" s="354" t="str">
        <f t="shared" si="6"/>
        <v/>
      </c>
      <c r="W101" s="354" t="str">
        <f t="shared" si="5"/>
        <v/>
      </c>
      <c r="X101" s="374"/>
      <c r="Y101" s="374"/>
      <c r="Z101" s="374"/>
      <c r="AA101" s="374"/>
      <c r="AB101" s="374"/>
      <c r="AC101" s="374"/>
      <c r="AD101" s="374"/>
    </row>
    <row r="102" spans="1:30" ht="28.05" customHeight="1" thickBot="1" x14ac:dyDescent="0.35">
      <c r="A102" s="52">
        <v>100</v>
      </c>
      <c r="B102" s="286" t="str">
        <f>IF(ISNA(VLOOKUP($A102,'IND.012-1'!$A$3:$Q$301,2,FALSE)),"",(VLOOKUP($A102,'IND.012-1'!$A$3:$Q$301,2,FALSE)))</f>
        <v/>
      </c>
      <c r="C102" s="288" t="str">
        <f>IF(ISNA(VLOOKUP(A102,'IND.012-1'!$A$3:$Q$301,3,FALSE)),"",(VLOOKUP(A102,'IND.012-1'!$A$3:$Q$301,3,FALSE)))</f>
        <v/>
      </c>
      <c r="D102" s="53" t="str">
        <f>IF(ISNA(VLOOKUP(A102,'IND.012-1'!$A$3:$F$301,4,FALSE)),"",(VLOOKUP(A102,'IND.012-1'!$A$3:$F$301,4,FALSE)))</f>
        <v/>
      </c>
      <c r="E102" s="54" t="str">
        <f>IF(ISNA(VLOOKUP(A102,'IND.012-1'!$A$3:$Q$301,5,FALSE)),"",(VLOOKUP(A102,'IND.012-1'!$A$3:$Q$301,5,FALSE)))</f>
        <v/>
      </c>
      <c r="F102" s="55" t="str">
        <f>IF(ISNA(VLOOKUP($A102,'IND.012-1'!$A$3:$Q$301,6,FALSE)),"",(VLOOKUP($A102,'IND.012-1'!$A$3:$Q$301,6,FALSE)))</f>
        <v/>
      </c>
      <c r="G102" s="285" t="str">
        <f>IF(ISNA(VLOOKUP($A102,'IND.012-1'!$A$3:$Q$301,7,FALSE)),"",(VLOOKUP($A102,'IND.012-1'!$A$3:$Q$301,7,FALSE)))</f>
        <v/>
      </c>
      <c r="H102" s="55" t="str">
        <f>IF(ISNA(VLOOKUP(A102,'IND.012-1'!$A$3:$Q$301,8,FALSE)),"",(VLOOKUP(A102,'IND.012-1'!$A$3:$Q$301,8,FALSE)))</f>
        <v/>
      </c>
      <c r="I102" s="297" t="str">
        <f>IF(ISNA(VLOOKUP(A102,'IND.012-1'!$A$3:$Q$301,9,FALSE)),"",(VLOOKUP(A102,'IND.012-1'!$A$3:$Q$301,9,FALSE)))</f>
        <v/>
      </c>
      <c r="J102" s="55" t="str">
        <f>IF(ISNA(VLOOKUP(A102,'IND.012-1'!$A$3:$Q$301,10,FALSE)),"",(VLOOKUP(A102,'IND.012-1'!$A$3:$Q$301,10,FALSE)))</f>
        <v/>
      </c>
      <c r="K102" s="297" t="str">
        <f>IF(ISNA(VLOOKUP(A102,'IND.012-1'!$A$3:$Q$301,11,FALSE)),"",(VLOOKUP(A102,'IND.012-1'!$A$3:$Q$301,11,FALSE)))</f>
        <v/>
      </c>
      <c r="L102" s="55" t="str">
        <f>IF(ISNA(VLOOKUP(A102,'IND.012-1'!$A$3:$Q$301,12,FALSE)),"",(VLOOKUP(A102,'IND.012-1'!$A$3:$Q$301,12,FALSE)))</f>
        <v/>
      </c>
      <c r="M102" s="297" t="str">
        <f>IF(ISNA(VLOOKUP(A102,'IND.012-1'!$A$3:$Q$301,13,FALSE)),"",(VLOOKUP(A102,'IND.012-1'!$A$3:$Q$301,13,FALSE)))</f>
        <v/>
      </c>
      <c r="N102" s="55" t="str">
        <f>IF(ISNA(VLOOKUP(A102,'IND.012-1'!$A$3:$Q$301,14,FALSE)),"",(VLOOKUP(A102,'IND.012-1'!$A$3:$Q$301,14,FALSE)))</f>
        <v/>
      </c>
      <c r="O102" s="297" t="str">
        <f>IF(ISNA(VLOOKUP(A102,'IND.012-1'!$A$3:$Q$301,15,FALSE)),"",(VLOOKUP(A102,'IND.012-1'!$A$3:$Q$301,15,FALSE)))</f>
        <v/>
      </c>
      <c r="P102" s="55" t="str">
        <f>IF(ISNA(VLOOKUP(A102,'IND.012-1'!$A$3:$Q$301,16,FALSE)),"",(VLOOKUP(A102,'IND.012-1'!$A$3:$Q$301,16,FALSE)))</f>
        <v/>
      </c>
      <c r="Q102" s="341" t="str">
        <f>IF(ISNA(VLOOKUP($A102,'IND.012-1'!$A$3:$Q$301,17,FALSE)),"",(VLOOKUP($A102,'IND.012-1'!$A$3:$Q$301,17,FALSE)))</f>
        <v/>
      </c>
      <c r="R102" s="451">
        <f t="shared" si="4"/>
        <v>0</v>
      </c>
      <c r="S102" s="434">
        <f t="shared" si="7"/>
        <v>100</v>
      </c>
      <c r="T102" s="434">
        <f>IF(R102="","",IFERROR(SUM(H102:I102:K102:L102)+LARGE(H102:I102:K102:L102,1)/100+LARGE(H102:I102:K102:L102,2)/1000+LARGE(H102:I102:K102:L102,3)/10000+LARGE(H102:I102:K102:L102,4)/100000-0.01/S102,0))</f>
        <v>0</v>
      </c>
      <c r="U102" s="374"/>
      <c r="V102" s="354" t="str">
        <f t="shared" si="6"/>
        <v/>
      </c>
      <c r="W102" s="354" t="str">
        <f t="shared" si="5"/>
        <v/>
      </c>
      <c r="X102" s="374"/>
      <c r="Y102" s="374"/>
      <c r="Z102" s="374"/>
      <c r="AA102" s="374"/>
      <c r="AB102" s="374"/>
      <c r="AC102" s="374"/>
      <c r="AD102" s="374"/>
    </row>
    <row r="103" spans="1:30" ht="28.05" customHeight="1" thickBot="1" x14ac:dyDescent="0.35">
      <c r="A103" s="52">
        <v>101</v>
      </c>
      <c r="B103" s="286" t="str">
        <f>IF(ISNA(VLOOKUP($A103,'IND.012-1'!$A$3:$Q$301,2,FALSE)),"",(VLOOKUP($A103,'IND.012-1'!$A$3:$Q$301,2,FALSE)))</f>
        <v/>
      </c>
      <c r="C103" s="288" t="str">
        <f>IF(ISNA(VLOOKUP(A103,'IND.012-1'!$A$3:$Q$301,3,FALSE)),"",(VLOOKUP(A103,'IND.012-1'!$A$3:$Q$301,3,FALSE)))</f>
        <v/>
      </c>
      <c r="D103" s="53" t="str">
        <f>IF(ISNA(VLOOKUP(A103,'IND.012-1'!$A$3:$F$301,4,FALSE)),"",(VLOOKUP(A103,'IND.012-1'!$A$3:$F$301,4,FALSE)))</f>
        <v/>
      </c>
      <c r="E103" s="54" t="str">
        <f>IF(ISNA(VLOOKUP(A103,'IND.012-1'!$A$3:$Q$301,5,FALSE)),"",(VLOOKUP(A103,'IND.012-1'!$A$3:$Q$301,5,FALSE)))</f>
        <v/>
      </c>
      <c r="F103" s="55" t="str">
        <f>IF(ISNA(VLOOKUP($A103,'IND.012-1'!$A$3:$Q$301,6,FALSE)),"",(VLOOKUP($A103,'IND.012-1'!$A$3:$Q$301,6,FALSE)))</f>
        <v/>
      </c>
      <c r="G103" s="285" t="str">
        <f>IF(ISNA(VLOOKUP($A103,'IND.012-1'!$A$3:$Q$301,7,FALSE)),"",(VLOOKUP($A103,'IND.012-1'!$A$3:$Q$301,7,FALSE)))</f>
        <v/>
      </c>
      <c r="H103" s="55" t="str">
        <f>IF(ISNA(VLOOKUP(A103,'IND.012-1'!$A$3:$Q$301,8,FALSE)),"",(VLOOKUP(A103,'IND.012-1'!$A$3:$Q$301,8,FALSE)))</f>
        <v/>
      </c>
      <c r="I103" s="297" t="str">
        <f>IF(ISNA(VLOOKUP(A103,'IND.012-1'!$A$3:$Q$301,9,FALSE)),"",(VLOOKUP(A103,'IND.012-1'!$A$3:$Q$301,9,FALSE)))</f>
        <v/>
      </c>
      <c r="J103" s="55" t="str">
        <f>IF(ISNA(VLOOKUP(A103,'IND.012-1'!$A$3:$Q$301,10,FALSE)),"",(VLOOKUP(A103,'IND.012-1'!$A$3:$Q$301,10,FALSE)))</f>
        <v/>
      </c>
      <c r="K103" s="297" t="str">
        <f>IF(ISNA(VLOOKUP(A103,'IND.012-1'!$A$3:$Q$301,11,FALSE)),"",(VLOOKUP(A103,'IND.012-1'!$A$3:$Q$301,11,FALSE)))</f>
        <v/>
      </c>
      <c r="L103" s="55" t="str">
        <f>IF(ISNA(VLOOKUP(A103,'IND.012-1'!$A$3:$Q$301,12,FALSE)),"",(VLOOKUP(A103,'IND.012-1'!$A$3:$Q$301,12,FALSE)))</f>
        <v/>
      </c>
      <c r="M103" s="297" t="str">
        <f>IF(ISNA(VLOOKUP(A103,'IND.012-1'!$A$3:$Q$301,13,FALSE)),"",(VLOOKUP(A103,'IND.012-1'!$A$3:$Q$301,13,FALSE)))</f>
        <v/>
      </c>
      <c r="N103" s="55" t="str">
        <f>IF(ISNA(VLOOKUP(A103,'IND.012-1'!$A$3:$Q$301,14,FALSE)),"",(VLOOKUP(A103,'IND.012-1'!$A$3:$Q$301,14,FALSE)))</f>
        <v/>
      </c>
      <c r="O103" s="297" t="str">
        <f>IF(ISNA(VLOOKUP(A103,'IND.012-1'!$A$3:$Q$301,15,FALSE)),"",(VLOOKUP(A103,'IND.012-1'!$A$3:$Q$301,15,FALSE)))</f>
        <v/>
      </c>
      <c r="P103" s="55" t="str">
        <f>IF(ISNA(VLOOKUP(A103,'IND.012-1'!$A$3:$Q$301,16,FALSE)),"",(VLOOKUP(A103,'IND.012-1'!$A$3:$Q$301,16,FALSE)))</f>
        <v/>
      </c>
      <c r="Q103" s="341" t="str">
        <f>IF(ISNA(VLOOKUP($A103,'IND.012-1'!$A$3:$Q$301,17,FALSE)),"",(VLOOKUP($A103,'IND.012-1'!$A$3:$Q$301,17,FALSE)))</f>
        <v/>
      </c>
      <c r="R103" s="451">
        <f t="shared" si="4"/>
        <v>0</v>
      </c>
      <c r="S103" s="434">
        <f t="shared" si="7"/>
        <v>101</v>
      </c>
      <c r="T103" s="434">
        <f>IF(R103="","",IFERROR(SUM(H103:I103:K103:L103)+LARGE(H103:I103:K103:L103,1)/100+LARGE(H103:I103:K103:L103,2)/1000+LARGE(H103:I103:K103:L103,3)/10000+LARGE(H103:I103:K103:L103,4)/100000-0.01/S103,0))</f>
        <v>0</v>
      </c>
      <c r="U103" s="374"/>
      <c r="V103" s="354" t="str">
        <f t="shared" si="6"/>
        <v/>
      </c>
      <c r="W103" s="354" t="str">
        <f t="shared" si="5"/>
        <v/>
      </c>
      <c r="X103" s="374"/>
      <c r="Y103" s="374"/>
      <c r="Z103" s="374"/>
      <c r="AA103" s="374"/>
      <c r="AB103" s="374"/>
      <c r="AC103" s="374"/>
      <c r="AD103" s="374"/>
    </row>
    <row r="104" spans="1:30" ht="28.05" customHeight="1" thickBot="1" x14ac:dyDescent="0.35">
      <c r="A104" s="52">
        <v>102</v>
      </c>
      <c r="B104" s="286" t="str">
        <f>IF(ISNA(VLOOKUP($A104,'IND.012-1'!$A$3:$Q$301,2,FALSE)),"",(VLOOKUP($A104,'IND.012-1'!$A$3:$Q$301,2,FALSE)))</f>
        <v/>
      </c>
      <c r="C104" s="288" t="str">
        <f>IF(ISNA(VLOOKUP(A104,'IND.012-1'!$A$3:$Q$301,3,FALSE)),"",(VLOOKUP(A104,'IND.012-1'!$A$3:$Q$301,3,FALSE)))</f>
        <v/>
      </c>
      <c r="D104" s="53" t="str">
        <f>IF(ISNA(VLOOKUP(A104,'IND.012-1'!$A$3:$F$301,4,FALSE)),"",(VLOOKUP(A104,'IND.012-1'!$A$3:$F$301,4,FALSE)))</f>
        <v/>
      </c>
      <c r="E104" s="54" t="str">
        <f>IF(ISNA(VLOOKUP(A104,'IND.012-1'!$A$3:$Q$301,5,FALSE)),"",(VLOOKUP(A104,'IND.012-1'!$A$3:$Q$301,5,FALSE)))</f>
        <v/>
      </c>
      <c r="F104" s="55" t="str">
        <f>IF(ISNA(VLOOKUP($A104,'IND.012-1'!$A$3:$Q$301,6,FALSE)),"",(VLOOKUP($A104,'IND.012-1'!$A$3:$Q$301,6,FALSE)))</f>
        <v/>
      </c>
      <c r="G104" s="285" t="str">
        <f>IF(ISNA(VLOOKUP($A104,'IND.012-1'!$A$3:$Q$301,7,FALSE)),"",(VLOOKUP($A104,'IND.012-1'!$A$3:$Q$301,7,FALSE)))</f>
        <v/>
      </c>
      <c r="H104" s="55" t="str">
        <f>IF(ISNA(VLOOKUP(A104,'IND.012-1'!$A$3:$Q$301,8,FALSE)),"",(VLOOKUP(A104,'IND.012-1'!$A$3:$Q$301,8,FALSE)))</f>
        <v/>
      </c>
      <c r="I104" s="297" t="str">
        <f>IF(ISNA(VLOOKUP(A104,'IND.012-1'!$A$3:$Q$301,9,FALSE)),"",(VLOOKUP(A104,'IND.012-1'!$A$3:$Q$301,9,FALSE)))</f>
        <v/>
      </c>
      <c r="J104" s="55" t="str">
        <f>IF(ISNA(VLOOKUP(A104,'IND.012-1'!$A$3:$Q$301,10,FALSE)),"",(VLOOKUP(A104,'IND.012-1'!$A$3:$Q$301,10,FALSE)))</f>
        <v/>
      </c>
      <c r="K104" s="297" t="str">
        <f>IF(ISNA(VLOOKUP(A104,'IND.012-1'!$A$3:$Q$301,11,FALSE)),"",(VLOOKUP(A104,'IND.012-1'!$A$3:$Q$301,11,FALSE)))</f>
        <v/>
      </c>
      <c r="L104" s="55" t="str">
        <f>IF(ISNA(VLOOKUP(A104,'IND.012-1'!$A$3:$Q$301,12,FALSE)),"",(VLOOKUP(A104,'IND.012-1'!$A$3:$Q$301,12,FALSE)))</f>
        <v/>
      </c>
      <c r="M104" s="297" t="str">
        <f>IF(ISNA(VLOOKUP(A104,'IND.012-1'!$A$3:$Q$301,13,FALSE)),"",(VLOOKUP(A104,'IND.012-1'!$A$3:$Q$301,13,FALSE)))</f>
        <v/>
      </c>
      <c r="N104" s="55" t="str">
        <f>IF(ISNA(VLOOKUP(A104,'IND.012-1'!$A$3:$Q$301,14,FALSE)),"",(VLOOKUP(A104,'IND.012-1'!$A$3:$Q$301,14,FALSE)))</f>
        <v/>
      </c>
      <c r="O104" s="297" t="str">
        <f>IF(ISNA(VLOOKUP(A104,'IND.012-1'!$A$3:$Q$301,15,FALSE)),"",(VLOOKUP(A104,'IND.012-1'!$A$3:$Q$301,15,FALSE)))</f>
        <v/>
      </c>
      <c r="P104" s="55" t="str">
        <f>IF(ISNA(VLOOKUP(A104,'IND.012-1'!$A$3:$Q$301,16,FALSE)),"",(VLOOKUP(A104,'IND.012-1'!$A$3:$Q$301,16,FALSE)))</f>
        <v/>
      </c>
      <c r="Q104" s="341" t="str">
        <f>IF(ISNA(VLOOKUP($A104,'IND.012-1'!$A$3:$Q$301,17,FALSE)),"",(VLOOKUP($A104,'IND.012-1'!$A$3:$Q$301,17,FALSE)))</f>
        <v/>
      </c>
      <c r="R104" s="451">
        <f t="shared" si="4"/>
        <v>0</v>
      </c>
      <c r="S104" s="434">
        <f t="shared" si="7"/>
        <v>102</v>
      </c>
      <c r="T104" s="434">
        <f>IF(R104="","",IFERROR(SUM(H104:I104:K104:L104)+LARGE(H104:I104:K104:L104,1)/100+LARGE(H104:I104:K104:L104,2)/1000+LARGE(H104:I104:K104:L104,3)/10000+LARGE(H104:I104:K104:L104,4)/100000-0.01/S104,0))</f>
        <v>0</v>
      </c>
      <c r="U104" s="374"/>
      <c r="V104" s="354" t="str">
        <f t="shared" si="6"/>
        <v/>
      </c>
      <c r="W104" s="354" t="str">
        <f t="shared" si="5"/>
        <v/>
      </c>
      <c r="X104" s="374"/>
      <c r="Y104" s="374"/>
      <c r="Z104" s="374"/>
      <c r="AA104" s="374"/>
      <c r="AB104" s="374"/>
      <c r="AC104" s="374"/>
      <c r="AD104" s="374"/>
    </row>
    <row r="105" spans="1:30" ht="28.05" customHeight="1" thickBot="1" x14ac:dyDescent="0.35">
      <c r="A105" s="52">
        <v>103</v>
      </c>
      <c r="B105" s="286" t="str">
        <f>IF(ISNA(VLOOKUP($A105,'IND.012-1'!$A$3:$Q$301,2,FALSE)),"",(VLOOKUP($A105,'IND.012-1'!$A$3:$Q$301,2,FALSE)))</f>
        <v/>
      </c>
      <c r="C105" s="288" t="str">
        <f>IF(ISNA(VLOOKUP(A105,'IND.012-1'!$A$3:$Q$301,3,FALSE)),"",(VLOOKUP(A105,'IND.012-1'!$A$3:$Q$301,3,FALSE)))</f>
        <v/>
      </c>
      <c r="D105" s="53" t="str">
        <f>IF(ISNA(VLOOKUP(A105,'IND.012-1'!$A$3:$F$301,4,FALSE)),"",(VLOOKUP(A105,'IND.012-1'!$A$3:$F$301,4,FALSE)))</f>
        <v/>
      </c>
      <c r="E105" s="54" t="str">
        <f>IF(ISNA(VLOOKUP(A105,'IND.012-1'!$A$3:$Q$301,5,FALSE)),"",(VLOOKUP(A105,'IND.012-1'!$A$3:$Q$301,5,FALSE)))</f>
        <v/>
      </c>
      <c r="F105" s="55" t="str">
        <f>IF(ISNA(VLOOKUP($A105,'IND.012-1'!$A$3:$Q$301,6,FALSE)),"",(VLOOKUP($A105,'IND.012-1'!$A$3:$Q$301,6,FALSE)))</f>
        <v/>
      </c>
      <c r="G105" s="285" t="str">
        <f>IF(ISNA(VLOOKUP($A105,'IND.012-1'!$A$3:$Q$301,7,FALSE)),"",(VLOOKUP($A105,'IND.012-1'!$A$3:$Q$301,7,FALSE)))</f>
        <v/>
      </c>
      <c r="H105" s="55" t="str">
        <f>IF(ISNA(VLOOKUP(A105,'IND.012-1'!$A$3:$Q$301,8,FALSE)),"",(VLOOKUP(A105,'IND.012-1'!$A$3:$Q$301,8,FALSE)))</f>
        <v/>
      </c>
      <c r="I105" s="297" t="str">
        <f>IF(ISNA(VLOOKUP(A105,'IND.012-1'!$A$3:$Q$301,9,FALSE)),"",(VLOOKUP(A105,'IND.012-1'!$A$3:$Q$301,9,FALSE)))</f>
        <v/>
      </c>
      <c r="J105" s="55" t="str">
        <f>IF(ISNA(VLOOKUP(A105,'IND.012-1'!$A$3:$Q$301,10,FALSE)),"",(VLOOKUP(A105,'IND.012-1'!$A$3:$Q$301,10,FALSE)))</f>
        <v/>
      </c>
      <c r="K105" s="297" t="str">
        <f>IF(ISNA(VLOOKUP(A105,'IND.012-1'!$A$3:$Q$301,11,FALSE)),"",(VLOOKUP(A105,'IND.012-1'!$A$3:$Q$301,11,FALSE)))</f>
        <v/>
      </c>
      <c r="L105" s="55" t="str">
        <f>IF(ISNA(VLOOKUP(A105,'IND.012-1'!$A$3:$Q$301,12,FALSE)),"",(VLOOKUP(A105,'IND.012-1'!$A$3:$Q$301,12,FALSE)))</f>
        <v/>
      </c>
      <c r="M105" s="297" t="str">
        <f>IF(ISNA(VLOOKUP(A105,'IND.012-1'!$A$3:$Q$301,13,FALSE)),"",(VLOOKUP(A105,'IND.012-1'!$A$3:$Q$301,13,FALSE)))</f>
        <v/>
      </c>
      <c r="N105" s="55" t="str">
        <f>IF(ISNA(VLOOKUP(A105,'IND.012-1'!$A$3:$Q$301,14,FALSE)),"",(VLOOKUP(A105,'IND.012-1'!$A$3:$Q$301,14,FALSE)))</f>
        <v/>
      </c>
      <c r="O105" s="297" t="str">
        <f>IF(ISNA(VLOOKUP(A105,'IND.012-1'!$A$3:$Q$301,15,FALSE)),"",(VLOOKUP(A105,'IND.012-1'!$A$3:$Q$301,15,FALSE)))</f>
        <v/>
      </c>
      <c r="P105" s="55" t="str">
        <f>IF(ISNA(VLOOKUP(A105,'IND.012-1'!$A$3:$Q$301,16,FALSE)),"",(VLOOKUP(A105,'IND.012-1'!$A$3:$Q$301,16,FALSE)))</f>
        <v/>
      </c>
      <c r="Q105" s="341" t="str">
        <f>IF(ISNA(VLOOKUP($A105,'IND.012-1'!$A$3:$Q$301,17,FALSE)),"",(VLOOKUP($A105,'IND.012-1'!$A$3:$Q$301,17,FALSE)))</f>
        <v/>
      </c>
      <c r="R105" s="451">
        <f t="shared" si="4"/>
        <v>0</v>
      </c>
      <c r="S105" s="434">
        <f t="shared" si="7"/>
        <v>103</v>
      </c>
      <c r="T105" s="434">
        <f>IF(R105="","",IFERROR(SUM(H105:I105:K105:L105)+LARGE(H105:I105:K105:L105,1)/100+LARGE(H105:I105:K105:L105,2)/1000+LARGE(H105:I105:K105:L105,3)/10000+LARGE(H105:I105:K105:L105,4)/100000-0.01/S105,0))</f>
        <v>0</v>
      </c>
      <c r="U105" s="374"/>
      <c r="V105" s="354" t="str">
        <f t="shared" si="6"/>
        <v/>
      </c>
      <c r="W105" s="354" t="str">
        <f t="shared" si="5"/>
        <v/>
      </c>
      <c r="X105" s="374"/>
      <c r="Y105" s="374"/>
      <c r="Z105" s="374"/>
      <c r="AA105" s="374"/>
      <c r="AB105" s="374"/>
      <c r="AC105" s="374"/>
      <c r="AD105" s="374"/>
    </row>
    <row r="106" spans="1:30" ht="28.05" customHeight="1" thickBot="1" x14ac:dyDescent="0.35">
      <c r="A106" s="52">
        <v>104</v>
      </c>
      <c r="B106" s="286" t="str">
        <f>IF(ISNA(VLOOKUP($A106,'IND.012-1'!$A$3:$Q$301,2,FALSE)),"",(VLOOKUP($A106,'IND.012-1'!$A$3:$Q$301,2,FALSE)))</f>
        <v/>
      </c>
      <c r="C106" s="288" t="str">
        <f>IF(ISNA(VLOOKUP(A106,'IND.012-1'!$A$3:$Q$301,3,FALSE)),"",(VLOOKUP(A106,'IND.012-1'!$A$3:$Q$301,3,FALSE)))</f>
        <v/>
      </c>
      <c r="D106" s="53" t="str">
        <f>IF(ISNA(VLOOKUP(A106,'IND.012-1'!$A$3:$F$301,4,FALSE)),"",(VLOOKUP(A106,'IND.012-1'!$A$3:$F$301,4,FALSE)))</f>
        <v/>
      </c>
      <c r="E106" s="54" t="str">
        <f>IF(ISNA(VLOOKUP(A106,'IND.012-1'!$A$3:$Q$301,5,FALSE)),"",(VLOOKUP(A106,'IND.012-1'!$A$3:$Q$301,5,FALSE)))</f>
        <v/>
      </c>
      <c r="F106" s="55" t="str">
        <f>IF(ISNA(VLOOKUP($A106,'IND.012-1'!$A$3:$Q$301,6,FALSE)),"",(VLOOKUP($A106,'IND.012-1'!$A$3:$Q$301,6,FALSE)))</f>
        <v/>
      </c>
      <c r="G106" s="285" t="str">
        <f>IF(ISNA(VLOOKUP($A106,'IND.012-1'!$A$3:$Q$301,7,FALSE)),"",(VLOOKUP($A106,'IND.012-1'!$A$3:$Q$301,7,FALSE)))</f>
        <v/>
      </c>
      <c r="H106" s="55" t="str">
        <f>IF(ISNA(VLOOKUP(A106,'IND.012-1'!$A$3:$Q$301,8,FALSE)),"",(VLOOKUP(A106,'IND.012-1'!$A$3:$Q$301,8,FALSE)))</f>
        <v/>
      </c>
      <c r="I106" s="297" t="str">
        <f>IF(ISNA(VLOOKUP(A106,'IND.012-1'!$A$3:$Q$301,9,FALSE)),"",(VLOOKUP(A106,'IND.012-1'!$A$3:$Q$301,9,FALSE)))</f>
        <v/>
      </c>
      <c r="J106" s="55" t="str">
        <f>IF(ISNA(VLOOKUP(A106,'IND.012-1'!$A$3:$Q$301,10,FALSE)),"",(VLOOKUP(A106,'IND.012-1'!$A$3:$Q$301,10,FALSE)))</f>
        <v/>
      </c>
      <c r="K106" s="297" t="str">
        <f>IF(ISNA(VLOOKUP(A106,'IND.012-1'!$A$3:$Q$301,11,FALSE)),"",(VLOOKUP(A106,'IND.012-1'!$A$3:$Q$301,11,FALSE)))</f>
        <v/>
      </c>
      <c r="L106" s="55" t="str">
        <f>IF(ISNA(VLOOKUP(A106,'IND.012-1'!$A$3:$Q$301,12,FALSE)),"",(VLOOKUP(A106,'IND.012-1'!$A$3:$Q$301,12,FALSE)))</f>
        <v/>
      </c>
      <c r="M106" s="297" t="str">
        <f>IF(ISNA(VLOOKUP(A106,'IND.012-1'!$A$3:$Q$301,13,FALSE)),"",(VLOOKUP(A106,'IND.012-1'!$A$3:$Q$301,13,FALSE)))</f>
        <v/>
      </c>
      <c r="N106" s="55" t="str">
        <f>IF(ISNA(VLOOKUP(A106,'IND.012-1'!$A$3:$Q$301,14,FALSE)),"",(VLOOKUP(A106,'IND.012-1'!$A$3:$Q$301,14,FALSE)))</f>
        <v/>
      </c>
      <c r="O106" s="297" t="str">
        <f>IF(ISNA(VLOOKUP(A106,'IND.012-1'!$A$3:$Q$301,15,FALSE)),"",(VLOOKUP(A106,'IND.012-1'!$A$3:$Q$301,15,FALSE)))</f>
        <v/>
      </c>
      <c r="P106" s="55" t="str">
        <f>IF(ISNA(VLOOKUP(A106,'IND.012-1'!$A$3:$Q$301,16,FALSE)),"",(VLOOKUP(A106,'IND.012-1'!$A$3:$Q$301,16,FALSE)))</f>
        <v/>
      </c>
      <c r="Q106" s="341" t="str">
        <f>IF(ISNA(VLOOKUP($A106,'IND.012-1'!$A$3:$Q$301,17,FALSE)),"",(VLOOKUP($A106,'IND.012-1'!$A$3:$Q$301,17,FALSE)))</f>
        <v/>
      </c>
      <c r="R106" s="451">
        <f t="shared" si="4"/>
        <v>0</v>
      </c>
      <c r="S106" s="434">
        <f t="shared" si="7"/>
        <v>104</v>
      </c>
      <c r="T106" s="434">
        <f>IF(R106="","",IFERROR(SUM(H106:I106:K106:L106)+LARGE(H106:I106:K106:L106,1)/100+LARGE(H106:I106:K106:L106,2)/1000+LARGE(H106:I106:K106:L106,3)/10000+LARGE(H106:I106:K106:L106,4)/100000-0.01/S106,0))</f>
        <v>0</v>
      </c>
      <c r="U106" s="374"/>
      <c r="V106" s="354" t="str">
        <f t="shared" si="6"/>
        <v/>
      </c>
      <c r="W106" s="354" t="str">
        <f t="shared" si="5"/>
        <v/>
      </c>
      <c r="X106" s="374"/>
      <c r="Y106" s="374"/>
      <c r="Z106" s="374"/>
      <c r="AA106" s="374"/>
      <c r="AB106" s="374"/>
      <c r="AC106" s="374"/>
      <c r="AD106" s="374"/>
    </row>
    <row r="107" spans="1:30" ht="28.05" customHeight="1" thickBot="1" x14ac:dyDescent="0.35">
      <c r="A107" s="52">
        <v>105</v>
      </c>
      <c r="B107" s="286" t="str">
        <f>IF(ISNA(VLOOKUP($A107,'IND.012-1'!$A$3:$Q$301,2,FALSE)),"",(VLOOKUP($A107,'IND.012-1'!$A$3:$Q$301,2,FALSE)))</f>
        <v/>
      </c>
      <c r="C107" s="288" t="str">
        <f>IF(ISNA(VLOOKUP(A107,'IND.012-1'!$A$3:$Q$301,3,FALSE)),"",(VLOOKUP(A107,'IND.012-1'!$A$3:$Q$301,3,FALSE)))</f>
        <v/>
      </c>
      <c r="D107" s="53" t="str">
        <f>IF(ISNA(VLOOKUP(A107,'IND.012-1'!$A$3:$F$301,4,FALSE)),"",(VLOOKUP(A107,'IND.012-1'!$A$3:$F$301,4,FALSE)))</f>
        <v/>
      </c>
      <c r="E107" s="54" t="str">
        <f>IF(ISNA(VLOOKUP(A107,'IND.012-1'!$A$3:$Q$301,5,FALSE)),"",(VLOOKUP(A107,'IND.012-1'!$A$3:$Q$301,5,FALSE)))</f>
        <v/>
      </c>
      <c r="F107" s="55" t="str">
        <f>IF(ISNA(VLOOKUP($A107,'IND.012-1'!$A$3:$Q$301,6,FALSE)),"",(VLOOKUP($A107,'IND.012-1'!$A$3:$Q$301,6,FALSE)))</f>
        <v/>
      </c>
      <c r="G107" s="285" t="str">
        <f>IF(ISNA(VLOOKUP($A107,'IND.012-1'!$A$3:$Q$301,7,FALSE)),"",(VLOOKUP($A107,'IND.012-1'!$A$3:$Q$301,7,FALSE)))</f>
        <v/>
      </c>
      <c r="H107" s="55" t="str">
        <f>IF(ISNA(VLOOKUP(A107,'IND.012-1'!$A$3:$Q$301,8,FALSE)),"",(VLOOKUP(A107,'IND.012-1'!$A$3:$Q$301,8,FALSE)))</f>
        <v/>
      </c>
      <c r="I107" s="297" t="str">
        <f>IF(ISNA(VLOOKUP(A107,'IND.012-1'!$A$3:$Q$301,9,FALSE)),"",(VLOOKUP(A107,'IND.012-1'!$A$3:$Q$301,9,FALSE)))</f>
        <v/>
      </c>
      <c r="J107" s="55" t="str">
        <f>IF(ISNA(VLOOKUP(A107,'IND.012-1'!$A$3:$Q$301,10,FALSE)),"",(VLOOKUP(A107,'IND.012-1'!$A$3:$Q$301,10,FALSE)))</f>
        <v/>
      </c>
      <c r="K107" s="297" t="str">
        <f>IF(ISNA(VLOOKUP(A107,'IND.012-1'!$A$3:$Q$301,11,FALSE)),"",(VLOOKUP(A107,'IND.012-1'!$A$3:$Q$301,11,FALSE)))</f>
        <v/>
      </c>
      <c r="L107" s="55" t="str">
        <f>IF(ISNA(VLOOKUP(A107,'IND.012-1'!$A$3:$Q$301,12,FALSE)),"",(VLOOKUP(A107,'IND.012-1'!$A$3:$Q$301,12,FALSE)))</f>
        <v/>
      </c>
      <c r="M107" s="297" t="str">
        <f>IF(ISNA(VLOOKUP(A107,'IND.012-1'!$A$3:$Q$301,13,FALSE)),"",(VLOOKUP(A107,'IND.012-1'!$A$3:$Q$301,13,FALSE)))</f>
        <v/>
      </c>
      <c r="N107" s="55" t="str">
        <f>IF(ISNA(VLOOKUP(A107,'IND.012-1'!$A$3:$Q$301,14,FALSE)),"",(VLOOKUP(A107,'IND.012-1'!$A$3:$Q$301,14,FALSE)))</f>
        <v/>
      </c>
      <c r="O107" s="297" t="str">
        <f>IF(ISNA(VLOOKUP(A107,'IND.012-1'!$A$3:$Q$301,15,FALSE)),"",(VLOOKUP(A107,'IND.012-1'!$A$3:$Q$301,15,FALSE)))</f>
        <v/>
      </c>
      <c r="P107" s="55" t="str">
        <f>IF(ISNA(VLOOKUP(A107,'IND.012-1'!$A$3:$Q$301,16,FALSE)),"",(VLOOKUP(A107,'IND.012-1'!$A$3:$Q$301,16,FALSE)))</f>
        <v/>
      </c>
      <c r="Q107" s="341" t="str">
        <f>IF(ISNA(VLOOKUP($A107,'IND.012-1'!$A$3:$Q$301,17,FALSE)),"",(VLOOKUP($A107,'IND.012-1'!$A$3:$Q$301,17,FALSE)))</f>
        <v/>
      </c>
      <c r="R107" s="451">
        <f t="shared" si="4"/>
        <v>0</v>
      </c>
      <c r="S107" s="434">
        <f t="shared" si="7"/>
        <v>105</v>
      </c>
      <c r="T107" s="434">
        <f>IF(R107="","",IFERROR(SUM(H107:I107:K107:L107)+LARGE(H107:I107:K107:L107,1)/100+LARGE(H107:I107:K107:L107,2)/1000+LARGE(H107:I107:K107:L107,3)/10000+LARGE(H107:I107:K107:L107,4)/100000-0.01/S107,0))</f>
        <v>0</v>
      </c>
      <c r="U107" s="374"/>
      <c r="V107" s="354" t="str">
        <f t="shared" si="6"/>
        <v/>
      </c>
      <c r="W107" s="354" t="str">
        <f t="shared" si="5"/>
        <v/>
      </c>
      <c r="X107" s="374"/>
      <c r="Y107" s="374"/>
      <c r="Z107" s="374"/>
      <c r="AA107" s="374"/>
      <c r="AB107" s="374"/>
      <c r="AC107" s="374"/>
      <c r="AD107" s="374"/>
    </row>
    <row r="108" spans="1:30" ht="28.05" customHeight="1" thickBot="1" x14ac:dyDescent="0.35">
      <c r="A108" s="52">
        <v>106</v>
      </c>
      <c r="B108" s="286" t="str">
        <f>IF(ISNA(VLOOKUP($A108,'IND.012-1'!$A$3:$Q$301,2,FALSE)),"",(VLOOKUP($A108,'IND.012-1'!$A$3:$Q$301,2,FALSE)))</f>
        <v/>
      </c>
      <c r="C108" s="288" t="str">
        <f>IF(ISNA(VLOOKUP(A108,'IND.012-1'!$A$3:$Q$301,3,FALSE)),"",(VLOOKUP(A108,'IND.012-1'!$A$3:$Q$301,3,FALSE)))</f>
        <v/>
      </c>
      <c r="D108" s="53" t="str">
        <f>IF(ISNA(VLOOKUP(A108,'IND.012-1'!$A$3:$F$301,4,FALSE)),"",(VLOOKUP(A108,'IND.012-1'!$A$3:$F$301,4,FALSE)))</f>
        <v/>
      </c>
      <c r="E108" s="54" t="str">
        <f>IF(ISNA(VLOOKUP(A108,'IND.012-1'!$A$3:$Q$301,5,FALSE)),"",(VLOOKUP(A108,'IND.012-1'!$A$3:$Q$301,5,FALSE)))</f>
        <v/>
      </c>
      <c r="F108" s="55" t="str">
        <f>IF(ISNA(VLOOKUP($A108,'IND.012-1'!$A$3:$Q$301,6,FALSE)),"",(VLOOKUP($A108,'IND.012-1'!$A$3:$Q$301,6,FALSE)))</f>
        <v/>
      </c>
      <c r="G108" s="285" t="str">
        <f>IF(ISNA(VLOOKUP($A108,'IND.012-1'!$A$3:$Q$301,7,FALSE)),"",(VLOOKUP($A108,'IND.012-1'!$A$3:$Q$301,7,FALSE)))</f>
        <v/>
      </c>
      <c r="H108" s="55" t="str">
        <f>IF(ISNA(VLOOKUP(A108,'IND.012-1'!$A$3:$Q$301,8,FALSE)),"",(VLOOKUP(A108,'IND.012-1'!$A$3:$Q$301,8,FALSE)))</f>
        <v/>
      </c>
      <c r="I108" s="297" t="str">
        <f>IF(ISNA(VLOOKUP(A108,'IND.012-1'!$A$3:$Q$301,9,FALSE)),"",(VLOOKUP(A108,'IND.012-1'!$A$3:$Q$301,9,FALSE)))</f>
        <v/>
      </c>
      <c r="J108" s="55" t="str">
        <f>IF(ISNA(VLOOKUP(A108,'IND.012-1'!$A$3:$Q$301,10,FALSE)),"",(VLOOKUP(A108,'IND.012-1'!$A$3:$Q$301,10,FALSE)))</f>
        <v/>
      </c>
      <c r="K108" s="297" t="str">
        <f>IF(ISNA(VLOOKUP(A108,'IND.012-1'!$A$3:$Q$301,11,FALSE)),"",(VLOOKUP(A108,'IND.012-1'!$A$3:$Q$301,11,FALSE)))</f>
        <v/>
      </c>
      <c r="L108" s="55" t="str">
        <f>IF(ISNA(VLOOKUP(A108,'IND.012-1'!$A$3:$Q$301,12,FALSE)),"",(VLOOKUP(A108,'IND.012-1'!$A$3:$Q$301,12,FALSE)))</f>
        <v/>
      </c>
      <c r="M108" s="297" t="str">
        <f>IF(ISNA(VLOOKUP(A108,'IND.012-1'!$A$3:$Q$301,13,FALSE)),"",(VLOOKUP(A108,'IND.012-1'!$A$3:$Q$301,13,FALSE)))</f>
        <v/>
      </c>
      <c r="N108" s="55" t="str">
        <f>IF(ISNA(VLOOKUP(A108,'IND.012-1'!$A$3:$Q$301,14,FALSE)),"",(VLOOKUP(A108,'IND.012-1'!$A$3:$Q$301,14,FALSE)))</f>
        <v/>
      </c>
      <c r="O108" s="297" t="str">
        <f>IF(ISNA(VLOOKUP(A108,'IND.012-1'!$A$3:$Q$301,15,FALSE)),"",(VLOOKUP(A108,'IND.012-1'!$A$3:$Q$301,15,FALSE)))</f>
        <v/>
      </c>
      <c r="P108" s="55" t="str">
        <f>IF(ISNA(VLOOKUP(A108,'IND.012-1'!$A$3:$Q$301,16,FALSE)),"",(VLOOKUP(A108,'IND.012-1'!$A$3:$Q$301,16,FALSE)))</f>
        <v/>
      </c>
      <c r="Q108" s="341" t="str">
        <f>IF(ISNA(VLOOKUP($A108,'IND.012-1'!$A$3:$Q$301,17,FALSE)),"",(VLOOKUP($A108,'IND.012-1'!$A$3:$Q$301,17,FALSE)))</f>
        <v/>
      </c>
      <c r="R108" s="451">
        <f t="shared" si="4"/>
        <v>0</v>
      </c>
      <c r="S108" s="434">
        <f t="shared" si="7"/>
        <v>106</v>
      </c>
      <c r="T108" s="434">
        <f>IF(R108="","",IFERROR(SUM(H108:I108:K108:L108)+LARGE(H108:I108:K108:L108,1)/100+LARGE(H108:I108:K108:L108,2)/1000+LARGE(H108:I108:K108:L108,3)/10000+LARGE(H108:I108:K108:L108,4)/100000-0.01/S108,0))</f>
        <v>0</v>
      </c>
      <c r="U108" s="374"/>
      <c r="V108" s="354" t="str">
        <f t="shared" si="6"/>
        <v/>
      </c>
      <c r="W108" s="354" t="str">
        <f t="shared" si="5"/>
        <v/>
      </c>
      <c r="X108" s="374"/>
      <c r="Y108" s="374"/>
      <c r="Z108" s="374"/>
      <c r="AA108" s="374"/>
      <c r="AB108" s="374"/>
      <c r="AC108" s="374"/>
      <c r="AD108" s="374"/>
    </row>
    <row r="109" spans="1:30" ht="28.05" customHeight="1" thickBot="1" x14ac:dyDescent="0.35">
      <c r="A109" s="52">
        <v>107</v>
      </c>
      <c r="B109" s="286" t="str">
        <f>IF(ISNA(VLOOKUP($A109,'IND.012-1'!$A$3:$Q$301,2,FALSE)),"",(VLOOKUP($A109,'IND.012-1'!$A$3:$Q$301,2,FALSE)))</f>
        <v/>
      </c>
      <c r="C109" s="288" t="str">
        <f>IF(ISNA(VLOOKUP(A109,'IND.012-1'!$A$3:$Q$301,3,FALSE)),"",(VLOOKUP(A109,'IND.012-1'!$A$3:$Q$301,3,FALSE)))</f>
        <v/>
      </c>
      <c r="D109" s="53" t="str">
        <f>IF(ISNA(VLOOKUP(A109,'IND.012-1'!$A$3:$F$301,4,FALSE)),"",(VLOOKUP(A109,'IND.012-1'!$A$3:$F$301,4,FALSE)))</f>
        <v/>
      </c>
      <c r="E109" s="54" t="str">
        <f>IF(ISNA(VLOOKUP(A109,'IND.012-1'!$A$3:$Q$301,5,FALSE)),"",(VLOOKUP(A109,'IND.012-1'!$A$3:$Q$301,5,FALSE)))</f>
        <v/>
      </c>
      <c r="F109" s="55" t="str">
        <f>IF(ISNA(VLOOKUP($A109,'IND.012-1'!$A$3:$Q$301,6,FALSE)),"",(VLOOKUP($A109,'IND.012-1'!$A$3:$Q$301,6,FALSE)))</f>
        <v/>
      </c>
      <c r="G109" s="285" t="str">
        <f>IF(ISNA(VLOOKUP($A109,'IND.012-1'!$A$3:$Q$301,7,FALSE)),"",(VLOOKUP($A109,'IND.012-1'!$A$3:$Q$301,7,FALSE)))</f>
        <v/>
      </c>
      <c r="H109" s="55" t="str">
        <f>IF(ISNA(VLOOKUP(A109,'IND.012-1'!$A$3:$Q$301,8,FALSE)),"",(VLOOKUP(A109,'IND.012-1'!$A$3:$Q$301,8,FALSE)))</f>
        <v/>
      </c>
      <c r="I109" s="297" t="str">
        <f>IF(ISNA(VLOOKUP(A109,'IND.012-1'!$A$3:$Q$301,9,FALSE)),"",(VLOOKUP(A109,'IND.012-1'!$A$3:$Q$301,9,FALSE)))</f>
        <v/>
      </c>
      <c r="J109" s="55" t="str">
        <f>IF(ISNA(VLOOKUP(A109,'IND.012-1'!$A$3:$Q$301,10,FALSE)),"",(VLOOKUP(A109,'IND.012-1'!$A$3:$Q$301,10,FALSE)))</f>
        <v/>
      </c>
      <c r="K109" s="297" t="str">
        <f>IF(ISNA(VLOOKUP(A109,'IND.012-1'!$A$3:$Q$301,11,FALSE)),"",(VLOOKUP(A109,'IND.012-1'!$A$3:$Q$301,11,FALSE)))</f>
        <v/>
      </c>
      <c r="L109" s="55" t="str">
        <f>IF(ISNA(VLOOKUP(A109,'IND.012-1'!$A$3:$Q$301,12,FALSE)),"",(VLOOKUP(A109,'IND.012-1'!$A$3:$Q$301,12,FALSE)))</f>
        <v/>
      </c>
      <c r="M109" s="297" t="str">
        <f>IF(ISNA(VLOOKUP(A109,'IND.012-1'!$A$3:$Q$301,13,FALSE)),"",(VLOOKUP(A109,'IND.012-1'!$A$3:$Q$301,13,FALSE)))</f>
        <v/>
      </c>
      <c r="N109" s="55" t="str">
        <f>IF(ISNA(VLOOKUP(A109,'IND.012-1'!$A$3:$Q$301,14,FALSE)),"",(VLOOKUP(A109,'IND.012-1'!$A$3:$Q$301,14,FALSE)))</f>
        <v/>
      </c>
      <c r="O109" s="297" t="str">
        <f>IF(ISNA(VLOOKUP(A109,'IND.012-1'!$A$3:$Q$301,15,FALSE)),"",(VLOOKUP(A109,'IND.012-1'!$A$3:$Q$301,15,FALSE)))</f>
        <v/>
      </c>
      <c r="P109" s="55" t="str">
        <f>IF(ISNA(VLOOKUP(A109,'IND.012-1'!$A$3:$Q$301,16,FALSE)),"",(VLOOKUP(A109,'IND.012-1'!$A$3:$Q$301,16,FALSE)))</f>
        <v/>
      </c>
      <c r="Q109" s="341" t="str">
        <f>IF(ISNA(VLOOKUP($A109,'IND.012-1'!$A$3:$Q$301,17,FALSE)),"",(VLOOKUP($A109,'IND.012-1'!$A$3:$Q$301,17,FALSE)))</f>
        <v/>
      </c>
      <c r="R109" s="451">
        <f t="shared" si="4"/>
        <v>0</v>
      </c>
      <c r="S109" s="434">
        <f t="shared" si="7"/>
        <v>107</v>
      </c>
      <c r="T109" s="434">
        <f>IF(R109="","",IFERROR(SUM(H109:I109:K109:L109)+LARGE(H109:I109:K109:L109,1)/100+LARGE(H109:I109:K109:L109,2)/1000+LARGE(H109:I109:K109:L109,3)/10000+LARGE(H109:I109:K109:L109,4)/100000-0.01/S109,0))</f>
        <v>0</v>
      </c>
      <c r="U109" s="374"/>
      <c r="V109" s="354" t="str">
        <f t="shared" si="6"/>
        <v/>
      </c>
      <c r="W109" s="354" t="str">
        <f t="shared" si="5"/>
        <v/>
      </c>
      <c r="X109" s="374"/>
      <c r="Y109" s="374"/>
      <c r="Z109" s="374"/>
      <c r="AA109" s="374"/>
      <c r="AB109" s="374"/>
      <c r="AC109" s="374"/>
      <c r="AD109" s="374"/>
    </row>
    <row r="110" spans="1:30" ht="28.05" customHeight="1" thickBot="1" x14ac:dyDescent="0.35">
      <c r="A110" s="52">
        <v>108</v>
      </c>
      <c r="B110" s="286" t="str">
        <f>IF(ISNA(VLOOKUP($A110,'IND.012-1'!$A$3:$Q$301,2,FALSE)),"",(VLOOKUP($A110,'IND.012-1'!$A$3:$Q$301,2,FALSE)))</f>
        <v/>
      </c>
      <c r="C110" s="288" t="str">
        <f>IF(ISNA(VLOOKUP(A110,'IND.012-1'!$A$3:$Q$301,3,FALSE)),"",(VLOOKUP(A110,'IND.012-1'!$A$3:$Q$301,3,FALSE)))</f>
        <v/>
      </c>
      <c r="D110" s="53" t="str">
        <f>IF(ISNA(VLOOKUP(A110,'IND.012-1'!$A$3:$F$301,4,FALSE)),"",(VLOOKUP(A110,'IND.012-1'!$A$3:$F$301,4,FALSE)))</f>
        <v/>
      </c>
      <c r="E110" s="54" t="str">
        <f>IF(ISNA(VLOOKUP(A110,'IND.012-1'!$A$3:$Q$301,5,FALSE)),"",(VLOOKUP(A110,'IND.012-1'!$A$3:$Q$301,5,FALSE)))</f>
        <v/>
      </c>
      <c r="F110" s="55" t="str">
        <f>IF(ISNA(VLOOKUP($A110,'IND.012-1'!$A$3:$Q$301,6,FALSE)),"",(VLOOKUP($A110,'IND.012-1'!$A$3:$Q$301,6,FALSE)))</f>
        <v/>
      </c>
      <c r="G110" s="285" t="str">
        <f>IF(ISNA(VLOOKUP($A110,'IND.012-1'!$A$3:$Q$301,7,FALSE)),"",(VLOOKUP($A110,'IND.012-1'!$A$3:$Q$301,7,FALSE)))</f>
        <v/>
      </c>
      <c r="H110" s="55" t="str">
        <f>IF(ISNA(VLOOKUP(A110,'IND.012-1'!$A$3:$Q$301,8,FALSE)),"",(VLOOKUP(A110,'IND.012-1'!$A$3:$Q$301,8,FALSE)))</f>
        <v/>
      </c>
      <c r="I110" s="297" t="str">
        <f>IF(ISNA(VLOOKUP(A110,'IND.012-1'!$A$3:$Q$301,9,FALSE)),"",(VLOOKUP(A110,'IND.012-1'!$A$3:$Q$301,9,FALSE)))</f>
        <v/>
      </c>
      <c r="J110" s="55" t="str">
        <f>IF(ISNA(VLOOKUP(A110,'IND.012-1'!$A$3:$Q$301,10,FALSE)),"",(VLOOKUP(A110,'IND.012-1'!$A$3:$Q$301,10,FALSE)))</f>
        <v/>
      </c>
      <c r="K110" s="297" t="str">
        <f>IF(ISNA(VLOOKUP(A110,'IND.012-1'!$A$3:$Q$301,11,FALSE)),"",(VLOOKUP(A110,'IND.012-1'!$A$3:$Q$301,11,FALSE)))</f>
        <v/>
      </c>
      <c r="L110" s="55" t="str">
        <f>IF(ISNA(VLOOKUP(A110,'IND.012-1'!$A$3:$Q$301,12,FALSE)),"",(VLOOKUP(A110,'IND.012-1'!$A$3:$Q$301,12,FALSE)))</f>
        <v/>
      </c>
      <c r="M110" s="297" t="str">
        <f>IF(ISNA(VLOOKUP(A110,'IND.012-1'!$A$3:$Q$301,13,FALSE)),"",(VLOOKUP(A110,'IND.012-1'!$A$3:$Q$301,13,FALSE)))</f>
        <v/>
      </c>
      <c r="N110" s="55" t="str">
        <f>IF(ISNA(VLOOKUP(A110,'IND.012-1'!$A$3:$Q$301,14,FALSE)),"",(VLOOKUP(A110,'IND.012-1'!$A$3:$Q$301,14,FALSE)))</f>
        <v/>
      </c>
      <c r="O110" s="297" t="str">
        <f>IF(ISNA(VLOOKUP(A110,'IND.012-1'!$A$3:$Q$301,15,FALSE)),"",(VLOOKUP(A110,'IND.012-1'!$A$3:$Q$301,15,FALSE)))</f>
        <v/>
      </c>
      <c r="P110" s="55" t="str">
        <f>IF(ISNA(VLOOKUP(A110,'IND.012-1'!$A$3:$Q$301,16,FALSE)),"",(VLOOKUP(A110,'IND.012-1'!$A$3:$Q$301,16,FALSE)))</f>
        <v/>
      </c>
      <c r="Q110" s="341" t="str">
        <f>IF(ISNA(VLOOKUP($A110,'IND.012-1'!$A$3:$Q$301,17,FALSE)),"",(VLOOKUP($A110,'IND.012-1'!$A$3:$Q$301,17,FALSE)))</f>
        <v/>
      </c>
      <c r="R110" s="451">
        <f t="shared" si="4"/>
        <v>0</v>
      </c>
      <c r="S110" s="434">
        <f t="shared" si="7"/>
        <v>108</v>
      </c>
      <c r="T110" s="434">
        <f>IF(R110="","",IFERROR(SUM(H110:I110:K110:L110)+LARGE(H110:I110:K110:L110,1)/100+LARGE(H110:I110:K110:L110,2)/1000+LARGE(H110:I110:K110:L110,3)/10000+LARGE(H110:I110:K110:L110,4)/100000-0.01/S110,0))</f>
        <v>0</v>
      </c>
      <c r="U110" s="374"/>
      <c r="V110" s="354" t="str">
        <f t="shared" si="6"/>
        <v/>
      </c>
      <c r="W110" s="354" t="str">
        <f t="shared" si="5"/>
        <v/>
      </c>
      <c r="X110" s="374"/>
      <c r="Y110" s="374"/>
      <c r="Z110" s="374"/>
      <c r="AA110" s="374"/>
      <c r="AB110" s="374"/>
      <c r="AC110" s="374"/>
      <c r="AD110" s="374"/>
    </row>
    <row r="111" spans="1:30" ht="28.05" customHeight="1" thickBot="1" x14ac:dyDescent="0.35">
      <c r="A111" s="52">
        <v>109</v>
      </c>
      <c r="B111" s="286" t="str">
        <f>IF(ISNA(VLOOKUP($A111,'IND.012-1'!$A$3:$Q$301,2,FALSE)),"",(VLOOKUP($A111,'IND.012-1'!$A$3:$Q$301,2,FALSE)))</f>
        <v/>
      </c>
      <c r="C111" s="288" t="str">
        <f>IF(ISNA(VLOOKUP(A111,'IND.012-1'!$A$3:$Q$301,3,FALSE)),"",(VLOOKUP(A111,'IND.012-1'!$A$3:$Q$301,3,FALSE)))</f>
        <v/>
      </c>
      <c r="D111" s="53" t="str">
        <f>IF(ISNA(VLOOKUP(A111,'IND.012-1'!$A$3:$F$301,4,FALSE)),"",(VLOOKUP(A111,'IND.012-1'!$A$3:$F$301,4,FALSE)))</f>
        <v/>
      </c>
      <c r="E111" s="54" t="str">
        <f>IF(ISNA(VLOOKUP(A111,'IND.012-1'!$A$3:$Q$301,5,FALSE)),"",(VLOOKUP(A111,'IND.012-1'!$A$3:$Q$301,5,FALSE)))</f>
        <v/>
      </c>
      <c r="F111" s="55" t="str">
        <f>IF(ISNA(VLOOKUP($A111,'IND.012-1'!$A$3:$Q$301,6,FALSE)),"",(VLOOKUP($A111,'IND.012-1'!$A$3:$Q$301,6,FALSE)))</f>
        <v/>
      </c>
      <c r="G111" s="285" t="str">
        <f>IF(ISNA(VLOOKUP($A111,'IND.012-1'!$A$3:$Q$301,7,FALSE)),"",(VLOOKUP($A111,'IND.012-1'!$A$3:$Q$301,7,FALSE)))</f>
        <v/>
      </c>
      <c r="H111" s="55" t="str">
        <f>IF(ISNA(VLOOKUP(A111,'IND.012-1'!$A$3:$Q$301,8,FALSE)),"",(VLOOKUP(A111,'IND.012-1'!$A$3:$Q$301,8,FALSE)))</f>
        <v/>
      </c>
      <c r="I111" s="297" t="str">
        <f>IF(ISNA(VLOOKUP(A111,'IND.012-1'!$A$3:$Q$301,9,FALSE)),"",(VLOOKUP(A111,'IND.012-1'!$A$3:$Q$301,9,FALSE)))</f>
        <v/>
      </c>
      <c r="J111" s="55" t="str">
        <f>IF(ISNA(VLOOKUP(A111,'IND.012-1'!$A$3:$Q$301,10,FALSE)),"",(VLOOKUP(A111,'IND.012-1'!$A$3:$Q$301,10,FALSE)))</f>
        <v/>
      </c>
      <c r="K111" s="297" t="str">
        <f>IF(ISNA(VLOOKUP(A111,'IND.012-1'!$A$3:$Q$301,11,FALSE)),"",(VLOOKUP(A111,'IND.012-1'!$A$3:$Q$301,11,FALSE)))</f>
        <v/>
      </c>
      <c r="L111" s="55" t="str">
        <f>IF(ISNA(VLOOKUP(A111,'IND.012-1'!$A$3:$Q$301,12,FALSE)),"",(VLOOKUP(A111,'IND.012-1'!$A$3:$Q$301,12,FALSE)))</f>
        <v/>
      </c>
      <c r="M111" s="297" t="str">
        <f>IF(ISNA(VLOOKUP(A111,'IND.012-1'!$A$3:$Q$301,13,FALSE)),"",(VLOOKUP(A111,'IND.012-1'!$A$3:$Q$301,13,FALSE)))</f>
        <v/>
      </c>
      <c r="N111" s="55" t="str">
        <f>IF(ISNA(VLOOKUP(A111,'IND.012-1'!$A$3:$Q$301,14,FALSE)),"",(VLOOKUP(A111,'IND.012-1'!$A$3:$Q$301,14,FALSE)))</f>
        <v/>
      </c>
      <c r="O111" s="297" t="str">
        <f>IF(ISNA(VLOOKUP(A111,'IND.012-1'!$A$3:$Q$301,15,FALSE)),"",(VLOOKUP(A111,'IND.012-1'!$A$3:$Q$301,15,FALSE)))</f>
        <v/>
      </c>
      <c r="P111" s="55" t="str">
        <f>IF(ISNA(VLOOKUP(A111,'IND.012-1'!$A$3:$Q$301,16,FALSE)),"",(VLOOKUP(A111,'IND.012-1'!$A$3:$Q$301,16,FALSE)))</f>
        <v/>
      </c>
      <c r="Q111" s="341" t="str">
        <f>IF(ISNA(VLOOKUP($A111,'IND.012-1'!$A$3:$Q$301,17,FALSE)),"",(VLOOKUP($A111,'IND.012-1'!$A$3:$Q$301,17,FALSE)))</f>
        <v/>
      </c>
      <c r="R111" s="451">
        <f t="shared" si="4"/>
        <v>0</v>
      </c>
      <c r="S111" s="434">
        <f t="shared" si="7"/>
        <v>109</v>
      </c>
      <c r="T111" s="434">
        <f>IF(R111="","",IFERROR(SUM(H111:I111:K111:L111)+LARGE(H111:I111:K111:L111,1)/100+LARGE(H111:I111:K111:L111,2)/1000+LARGE(H111:I111:K111:L111,3)/10000+LARGE(H111:I111:K111:L111,4)/100000-0.01/S111,0))</f>
        <v>0</v>
      </c>
      <c r="U111" s="374"/>
      <c r="V111" s="354" t="str">
        <f t="shared" si="6"/>
        <v/>
      </c>
      <c r="W111" s="354" t="str">
        <f t="shared" si="5"/>
        <v/>
      </c>
      <c r="X111" s="374"/>
      <c r="Y111" s="374"/>
      <c r="Z111" s="374"/>
      <c r="AA111" s="374"/>
      <c r="AB111" s="374"/>
      <c r="AC111" s="374"/>
      <c r="AD111" s="374"/>
    </row>
    <row r="112" spans="1:30" ht="28.05" customHeight="1" thickBot="1" x14ac:dyDescent="0.35">
      <c r="A112" s="52">
        <v>110</v>
      </c>
      <c r="B112" s="286" t="str">
        <f>IF(ISNA(VLOOKUP($A112,'IND.012-1'!$A$3:$Q$301,2,FALSE)),"",(VLOOKUP($A112,'IND.012-1'!$A$3:$Q$301,2,FALSE)))</f>
        <v/>
      </c>
      <c r="C112" s="288" t="str">
        <f>IF(ISNA(VLOOKUP(A112,'IND.012-1'!$A$3:$Q$301,3,FALSE)),"",(VLOOKUP(A112,'IND.012-1'!$A$3:$Q$301,3,FALSE)))</f>
        <v/>
      </c>
      <c r="D112" s="53" t="str">
        <f>IF(ISNA(VLOOKUP(A112,'IND.012-1'!$A$3:$F$301,4,FALSE)),"",(VLOOKUP(A112,'IND.012-1'!$A$3:$F$301,4,FALSE)))</f>
        <v/>
      </c>
      <c r="E112" s="54" t="str">
        <f>IF(ISNA(VLOOKUP(A112,'IND.012-1'!$A$3:$Q$301,5,FALSE)),"",(VLOOKUP(A112,'IND.012-1'!$A$3:$Q$301,5,FALSE)))</f>
        <v/>
      </c>
      <c r="F112" s="55" t="str">
        <f>IF(ISNA(VLOOKUP($A112,'IND.012-1'!$A$3:$Q$301,6,FALSE)),"",(VLOOKUP($A112,'IND.012-1'!$A$3:$Q$301,6,FALSE)))</f>
        <v/>
      </c>
      <c r="G112" s="285" t="str">
        <f>IF(ISNA(VLOOKUP($A112,'IND.012-1'!$A$3:$Q$301,7,FALSE)),"",(VLOOKUP($A112,'IND.012-1'!$A$3:$Q$301,7,FALSE)))</f>
        <v/>
      </c>
      <c r="H112" s="55" t="str">
        <f>IF(ISNA(VLOOKUP(A112,'IND.012-1'!$A$3:$Q$301,8,FALSE)),"",(VLOOKUP(A112,'IND.012-1'!$A$3:$Q$301,8,FALSE)))</f>
        <v/>
      </c>
      <c r="I112" s="297" t="str">
        <f>IF(ISNA(VLOOKUP(A112,'IND.012-1'!$A$3:$Q$301,9,FALSE)),"",(VLOOKUP(A112,'IND.012-1'!$A$3:$Q$301,9,FALSE)))</f>
        <v/>
      </c>
      <c r="J112" s="55" t="str">
        <f>IF(ISNA(VLOOKUP(A112,'IND.012-1'!$A$3:$Q$301,10,FALSE)),"",(VLOOKUP(A112,'IND.012-1'!$A$3:$Q$301,10,FALSE)))</f>
        <v/>
      </c>
      <c r="K112" s="297" t="str">
        <f>IF(ISNA(VLOOKUP(A112,'IND.012-1'!$A$3:$Q$301,11,FALSE)),"",(VLOOKUP(A112,'IND.012-1'!$A$3:$Q$301,11,FALSE)))</f>
        <v/>
      </c>
      <c r="L112" s="55" t="str">
        <f>IF(ISNA(VLOOKUP(A112,'IND.012-1'!$A$3:$Q$301,12,FALSE)),"",(VLOOKUP(A112,'IND.012-1'!$A$3:$Q$301,12,FALSE)))</f>
        <v/>
      </c>
      <c r="M112" s="297" t="str">
        <f>IF(ISNA(VLOOKUP(A112,'IND.012-1'!$A$3:$Q$301,13,FALSE)),"",(VLOOKUP(A112,'IND.012-1'!$A$3:$Q$301,13,FALSE)))</f>
        <v/>
      </c>
      <c r="N112" s="55" t="str">
        <f>IF(ISNA(VLOOKUP(A112,'IND.012-1'!$A$3:$Q$301,14,FALSE)),"",(VLOOKUP(A112,'IND.012-1'!$A$3:$Q$301,14,FALSE)))</f>
        <v/>
      </c>
      <c r="O112" s="297" t="str">
        <f>IF(ISNA(VLOOKUP(A112,'IND.012-1'!$A$3:$Q$301,15,FALSE)),"",(VLOOKUP(A112,'IND.012-1'!$A$3:$Q$301,15,FALSE)))</f>
        <v/>
      </c>
      <c r="P112" s="55" t="str">
        <f>IF(ISNA(VLOOKUP(A112,'IND.012-1'!$A$3:$Q$301,16,FALSE)),"",(VLOOKUP(A112,'IND.012-1'!$A$3:$Q$301,16,FALSE)))</f>
        <v/>
      </c>
      <c r="Q112" s="341" t="str">
        <f>IF(ISNA(VLOOKUP($A112,'IND.012-1'!$A$3:$Q$301,17,FALSE)),"",(VLOOKUP($A112,'IND.012-1'!$A$3:$Q$301,17,FALSE)))</f>
        <v/>
      </c>
      <c r="R112" s="451">
        <f t="shared" si="4"/>
        <v>0</v>
      </c>
      <c r="S112" s="434">
        <f t="shared" si="7"/>
        <v>110</v>
      </c>
      <c r="T112" s="434">
        <f>IF(R112="","",IFERROR(SUM(H112:I112:K112:L112)+LARGE(H112:I112:K112:L112,1)/100+LARGE(H112:I112:K112:L112,2)/1000+LARGE(H112:I112:K112:L112,3)/10000+LARGE(H112:I112:K112:L112,4)/100000-0.01/S112,0))</f>
        <v>0</v>
      </c>
      <c r="U112" s="374"/>
      <c r="V112" s="354" t="str">
        <f t="shared" si="6"/>
        <v/>
      </c>
      <c r="W112" s="354" t="str">
        <f t="shared" si="5"/>
        <v/>
      </c>
      <c r="X112" s="374"/>
      <c r="Y112" s="374"/>
      <c r="Z112" s="374"/>
      <c r="AA112" s="374"/>
      <c r="AB112" s="374"/>
      <c r="AC112" s="374"/>
      <c r="AD112" s="374"/>
    </row>
    <row r="113" spans="1:30" ht="28.05" customHeight="1" thickBot="1" x14ac:dyDescent="0.35">
      <c r="A113" s="52">
        <v>111</v>
      </c>
      <c r="B113" s="286" t="str">
        <f>IF(ISNA(VLOOKUP($A113,'IND.012-1'!$A$3:$Q$301,2,FALSE)),"",(VLOOKUP($A113,'IND.012-1'!$A$3:$Q$301,2,FALSE)))</f>
        <v/>
      </c>
      <c r="C113" s="288" t="str">
        <f>IF(ISNA(VLOOKUP(A113,'IND.012-1'!$A$3:$Q$301,3,FALSE)),"",(VLOOKUP(A113,'IND.012-1'!$A$3:$Q$301,3,FALSE)))</f>
        <v/>
      </c>
      <c r="D113" s="53" t="str">
        <f>IF(ISNA(VLOOKUP(A113,'IND.012-1'!$A$3:$F$301,4,FALSE)),"",(VLOOKUP(A113,'IND.012-1'!$A$3:$F$301,4,FALSE)))</f>
        <v/>
      </c>
      <c r="E113" s="54" t="str">
        <f>IF(ISNA(VLOOKUP(A113,'IND.012-1'!$A$3:$Q$301,5,FALSE)),"",(VLOOKUP(A113,'IND.012-1'!$A$3:$Q$301,5,FALSE)))</f>
        <v/>
      </c>
      <c r="F113" s="55" t="str">
        <f>IF(ISNA(VLOOKUP($A113,'IND.012-1'!$A$3:$Q$301,6,FALSE)),"",(VLOOKUP($A113,'IND.012-1'!$A$3:$Q$301,6,FALSE)))</f>
        <v/>
      </c>
      <c r="G113" s="285" t="str">
        <f>IF(ISNA(VLOOKUP($A113,'IND.012-1'!$A$3:$Q$301,7,FALSE)),"",(VLOOKUP($A113,'IND.012-1'!$A$3:$Q$301,7,FALSE)))</f>
        <v/>
      </c>
      <c r="H113" s="55" t="str">
        <f>IF(ISNA(VLOOKUP(A113,'IND.012-1'!$A$3:$Q$301,8,FALSE)),"",(VLOOKUP(A113,'IND.012-1'!$A$3:$Q$301,8,FALSE)))</f>
        <v/>
      </c>
      <c r="I113" s="297" t="str">
        <f>IF(ISNA(VLOOKUP(A113,'IND.012-1'!$A$3:$Q$301,9,FALSE)),"",(VLOOKUP(A113,'IND.012-1'!$A$3:$Q$301,9,FALSE)))</f>
        <v/>
      </c>
      <c r="J113" s="55" t="str">
        <f>IF(ISNA(VLOOKUP(A113,'IND.012-1'!$A$3:$Q$301,10,FALSE)),"",(VLOOKUP(A113,'IND.012-1'!$A$3:$Q$301,10,FALSE)))</f>
        <v/>
      </c>
      <c r="K113" s="297" t="str">
        <f>IF(ISNA(VLOOKUP(A113,'IND.012-1'!$A$3:$Q$301,11,FALSE)),"",(VLOOKUP(A113,'IND.012-1'!$A$3:$Q$301,11,FALSE)))</f>
        <v/>
      </c>
      <c r="L113" s="55" t="str">
        <f>IF(ISNA(VLOOKUP(A113,'IND.012-1'!$A$3:$Q$301,12,FALSE)),"",(VLOOKUP(A113,'IND.012-1'!$A$3:$Q$301,12,FALSE)))</f>
        <v/>
      </c>
      <c r="M113" s="297" t="str">
        <f>IF(ISNA(VLOOKUP(A113,'IND.012-1'!$A$3:$Q$301,13,FALSE)),"",(VLOOKUP(A113,'IND.012-1'!$A$3:$Q$301,13,FALSE)))</f>
        <v/>
      </c>
      <c r="N113" s="55" t="str">
        <f>IF(ISNA(VLOOKUP(A113,'IND.012-1'!$A$3:$Q$301,14,FALSE)),"",(VLOOKUP(A113,'IND.012-1'!$A$3:$Q$301,14,FALSE)))</f>
        <v/>
      </c>
      <c r="O113" s="297" t="str">
        <f>IF(ISNA(VLOOKUP(A113,'IND.012-1'!$A$3:$Q$301,15,FALSE)),"",(VLOOKUP(A113,'IND.012-1'!$A$3:$Q$301,15,FALSE)))</f>
        <v/>
      </c>
      <c r="P113" s="55" t="str">
        <f>IF(ISNA(VLOOKUP(A113,'IND.012-1'!$A$3:$Q$301,16,FALSE)),"",(VLOOKUP(A113,'IND.012-1'!$A$3:$Q$301,16,FALSE)))</f>
        <v/>
      </c>
      <c r="Q113" s="341" t="str">
        <f>IF(ISNA(VLOOKUP($A113,'IND.012-1'!$A$3:$Q$301,17,FALSE)),"",(VLOOKUP($A113,'IND.012-1'!$A$3:$Q$301,17,FALSE)))</f>
        <v/>
      </c>
      <c r="R113" s="451">
        <f t="shared" si="4"/>
        <v>0</v>
      </c>
      <c r="S113" s="434">
        <f t="shared" si="7"/>
        <v>111</v>
      </c>
      <c r="T113" s="434">
        <f>IF(R113="","",IFERROR(SUM(H113:I113:K113:L113)+LARGE(H113:I113:K113:L113,1)/100+LARGE(H113:I113:K113:L113,2)/1000+LARGE(H113:I113:K113:L113,3)/10000+LARGE(H113:I113:K113:L113,4)/100000-0.01/S113,0))</f>
        <v>0</v>
      </c>
      <c r="U113" s="374"/>
      <c r="V113" s="354" t="str">
        <f t="shared" si="6"/>
        <v/>
      </c>
      <c r="W113" s="354" t="str">
        <f t="shared" si="5"/>
        <v/>
      </c>
      <c r="X113" s="374"/>
      <c r="Y113" s="374"/>
      <c r="Z113" s="374"/>
      <c r="AA113" s="374"/>
      <c r="AB113" s="374"/>
      <c r="AC113" s="374"/>
      <c r="AD113" s="374"/>
    </row>
    <row r="114" spans="1:30" ht="28.05" customHeight="1" thickBot="1" x14ac:dyDescent="0.35">
      <c r="A114" s="52">
        <v>112</v>
      </c>
      <c r="B114" s="286" t="str">
        <f>IF(ISNA(VLOOKUP($A114,'IND.012-1'!$A$3:$Q$301,2,FALSE)),"",(VLOOKUP($A114,'IND.012-1'!$A$3:$Q$301,2,FALSE)))</f>
        <v/>
      </c>
      <c r="C114" s="288" t="str">
        <f>IF(ISNA(VLOOKUP(A114,'IND.012-1'!$A$3:$Q$301,3,FALSE)),"",(VLOOKUP(A114,'IND.012-1'!$A$3:$Q$301,3,FALSE)))</f>
        <v/>
      </c>
      <c r="D114" s="53" t="str">
        <f>IF(ISNA(VLOOKUP(A114,'IND.012-1'!$A$3:$F$301,4,FALSE)),"",(VLOOKUP(A114,'IND.012-1'!$A$3:$F$301,4,FALSE)))</f>
        <v/>
      </c>
      <c r="E114" s="54" t="str">
        <f>IF(ISNA(VLOOKUP(A114,'IND.012-1'!$A$3:$Q$301,5,FALSE)),"",(VLOOKUP(A114,'IND.012-1'!$A$3:$Q$301,5,FALSE)))</f>
        <v/>
      </c>
      <c r="F114" s="55" t="str">
        <f>IF(ISNA(VLOOKUP($A114,'IND.012-1'!$A$3:$Q$301,6,FALSE)),"",(VLOOKUP($A114,'IND.012-1'!$A$3:$Q$301,6,FALSE)))</f>
        <v/>
      </c>
      <c r="G114" s="285" t="str">
        <f>IF(ISNA(VLOOKUP($A114,'IND.012-1'!$A$3:$Q$301,7,FALSE)),"",(VLOOKUP($A114,'IND.012-1'!$A$3:$Q$301,7,FALSE)))</f>
        <v/>
      </c>
      <c r="H114" s="55" t="str">
        <f>IF(ISNA(VLOOKUP(A114,'IND.012-1'!$A$3:$Q$301,8,FALSE)),"",(VLOOKUP(A114,'IND.012-1'!$A$3:$Q$301,8,FALSE)))</f>
        <v/>
      </c>
      <c r="I114" s="297" t="str">
        <f>IF(ISNA(VLOOKUP(A114,'IND.012-1'!$A$3:$Q$301,9,FALSE)),"",(VLOOKUP(A114,'IND.012-1'!$A$3:$Q$301,9,FALSE)))</f>
        <v/>
      </c>
      <c r="J114" s="55" t="str">
        <f>IF(ISNA(VLOOKUP(A114,'IND.012-1'!$A$3:$Q$301,10,FALSE)),"",(VLOOKUP(A114,'IND.012-1'!$A$3:$Q$301,10,FALSE)))</f>
        <v/>
      </c>
      <c r="K114" s="297" t="str">
        <f>IF(ISNA(VLOOKUP(A114,'IND.012-1'!$A$3:$Q$301,11,FALSE)),"",(VLOOKUP(A114,'IND.012-1'!$A$3:$Q$301,11,FALSE)))</f>
        <v/>
      </c>
      <c r="L114" s="55" t="str">
        <f>IF(ISNA(VLOOKUP(A114,'IND.012-1'!$A$3:$Q$301,12,FALSE)),"",(VLOOKUP(A114,'IND.012-1'!$A$3:$Q$301,12,FALSE)))</f>
        <v/>
      </c>
      <c r="M114" s="297" t="str">
        <f>IF(ISNA(VLOOKUP(A114,'IND.012-1'!$A$3:$Q$301,13,FALSE)),"",(VLOOKUP(A114,'IND.012-1'!$A$3:$Q$301,13,FALSE)))</f>
        <v/>
      </c>
      <c r="N114" s="55" t="str">
        <f>IF(ISNA(VLOOKUP(A114,'IND.012-1'!$A$3:$Q$301,14,FALSE)),"",(VLOOKUP(A114,'IND.012-1'!$A$3:$Q$301,14,FALSE)))</f>
        <v/>
      </c>
      <c r="O114" s="297" t="str">
        <f>IF(ISNA(VLOOKUP(A114,'IND.012-1'!$A$3:$Q$301,15,FALSE)),"",(VLOOKUP(A114,'IND.012-1'!$A$3:$Q$301,15,FALSE)))</f>
        <v/>
      </c>
      <c r="P114" s="55" t="str">
        <f>IF(ISNA(VLOOKUP(A114,'IND.012-1'!$A$3:$Q$301,16,FALSE)),"",(VLOOKUP(A114,'IND.012-1'!$A$3:$Q$301,16,FALSE)))</f>
        <v/>
      </c>
      <c r="Q114" s="341" t="str">
        <f>IF(ISNA(VLOOKUP($A114,'IND.012-1'!$A$3:$Q$301,17,FALSE)),"",(VLOOKUP($A114,'IND.012-1'!$A$3:$Q$301,17,FALSE)))</f>
        <v/>
      </c>
      <c r="R114" s="451">
        <f t="shared" si="4"/>
        <v>0</v>
      </c>
      <c r="S114" s="434">
        <f t="shared" si="7"/>
        <v>112</v>
      </c>
      <c r="T114" s="434">
        <f>IF(R114="","",IFERROR(SUM(H114:I114:K114:L114)+LARGE(H114:I114:K114:L114,1)/100+LARGE(H114:I114:K114:L114,2)/1000+LARGE(H114:I114:K114:L114,3)/10000+LARGE(H114:I114:K114:L114,4)/100000-0.01/S114,0))</f>
        <v>0</v>
      </c>
      <c r="U114" s="374"/>
      <c r="V114" s="354" t="str">
        <f t="shared" si="6"/>
        <v/>
      </c>
      <c r="W114" s="354" t="str">
        <f t="shared" si="5"/>
        <v/>
      </c>
      <c r="X114" s="374"/>
      <c r="Y114" s="374"/>
      <c r="Z114" s="374"/>
      <c r="AA114" s="374"/>
      <c r="AB114" s="374"/>
      <c r="AC114" s="374"/>
      <c r="AD114" s="374"/>
    </row>
    <row r="115" spans="1:30" ht="28.05" customHeight="1" thickBot="1" x14ac:dyDescent="0.35">
      <c r="A115" s="52">
        <v>113</v>
      </c>
      <c r="B115" s="286" t="str">
        <f>IF(ISNA(VLOOKUP($A115,'IND.012-1'!$A$3:$Q$301,2,FALSE)),"",(VLOOKUP($A115,'IND.012-1'!$A$3:$Q$301,2,FALSE)))</f>
        <v/>
      </c>
      <c r="C115" s="288" t="str">
        <f>IF(ISNA(VLOOKUP(A115,'IND.012-1'!$A$3:$Q$301,3,FALSE)),"",(VLOOKUP(A115,'IND.012-1'!$A$3:$Q$301,3,FALSE)))</f>
        <v/>
      </c>
      <c r="D115" s="53" t="str">
        <f>IF(ISNA(VLOOKUP(A115,'IND.012-1'!$A$3:$F$301,4,FALSE)),"",(VLOOKUP(A115,'IND.012-1'!$A$3:$F$301,4,FALSE)))</f>
        <v/>
      </c>
      <c r="E115" s="54" t="str">
        <f>IF(ISNA(VLOOKUP(A115,'IND.012-1'!$A$3:$Q$301,5,FALSE)),"",(VLOOKUP(A115,'IND.012-1'!$A$3:$Q$301,5,FALSE)))</f>
        <v/>
      </c>
      <c r="F115" s="55" t="str">
        <f>IF(ISNA(VLOOKUP($A115,'IND.012-1'!$A$3:$Q$301,6,FALSE)),"",(VLOOKUP($A115,'IND.012-1'!$A$3:$Q$301,6,FALSE)))</f>
        <v/>
      </c>
      <c r="G115" s="285" t="str">
        <f>IF(ISNA(VLOOKUP($A115,'IND.012-1'!$A$3:$Q$301,7,FALSE)),"",(VLOOKUP($A115,'IND.012-1'!$A$3:$Q$301,7,FALSE)))</f>
        <v/>
      </c>
      <c r="H115" s="55" t="str">
        <f>IF(ISNA(VLOOKUP(A115,'IND.012-1'!$A$3:$Q$301,8,FALSE)),"",(VLOOKUP(A115,'IND.012-1'!$A$3:$Q$301,8,FALSE)))</f>
        <v/>
      </c>
      <c r="I115" s="297" t="str">
        <f>IF(ISNA(VLOOKUP(A115,'IND.012-1'!$A$3:$Q$301,9,FALSE)),"",(VLOOKUP(A115,'IND.012-1'!$A$3:$Q$301,9,FALSE)))</f>
        <v/>
      </c>
      <c r="J115" s="55" t="str">
        <f>IF(ISNA(VLOOKUP(A115,'IND.012-1'!$A$3:$Q$301,10,FALSE)),"",(VLOOKUP(A115,'IND.012-1'!$A$3:$Q$301,10,FALSE)))</f>
        <v/>
      </c>
      <c r="K115" s="297" t="str">
        <f>IF(ISNA(VLOOKUP(A115,'IND.012-1'!$A$3:$Q$301,11,FALSE)),"",(VLOOKUP(A115,'IND.012-1'!$A$3:$Q$301,11,FALSE)))</f>
        <v/>
      </c>
      <c r="L115" s="55" t="str">
        <f>IF(ISNA(VLOOKUP(A115,'IND.012-1'!$A$3:$Q$301,12,FALSE)),"",(VLOOKUP(A115,'IND.012-1'!$A$3:$Q$301,12,FALSE)))</f>
        <v/>
      </c>
      <c r="M115" s="297" t="str">
        <f>IF(ISNA(VLOOKUP(A115,'IND.012-1'!$A$3:$Q$301,13,FALSE)),"",(VLOOKUP(A115,'IND.012-1'!$A$3:$Q$301,13,FALSE)))</f>
        <v/>
      </c>
      <c r="N115" s="55" t="str">
        <f>IF(ISNA(VLOOKUP(A115,'IND.012-1'!$A$3:$Q$301,14,FALSE)),"",(VLOOKUP(A115,'IND.012-1'!$A$3:$Q$301,14,FALSE)))</f>
        <v/>
      </c>
      <c r="O115" s="297" t="str">
        <f>IF(ISNA(VLOOKUP(A115,'IND.012-1'!$A$3:$Q$301,15,FALSE)),"",(VLOOKUP(A115,'IND.012-1'!$A$3:$Q$301,15,FALSE)))</f>
        <v/>
      </c>
      <c r="P115" s="55" t="str">
        <f>IF(ISNA(VLOOKUP(A115,'IND.012-1'!$A$3:$Q$301,16,FALSE)),"",(VLOOKUP(A115,'IND.012-1'!$A$3:$Q$301,16,FALSE)))</f>
        <v/>
      </c>
      <c r="Q115" s="341" t="str">
        <f>IF(ISNA(VLOOKUP($A115,'IND.012-1'!$A$3:$Q$301,17,FALSE)),"",(VLOOKUP($A115,'IND.012-1'!$A$3:$Q$301,17,FALSE)))</f>
        <v/>
      </c>
      <c r="R115" s="451">
        <f t="shared" si="4"/>
        <v>0</v>
      </c>
      <c r="S115" s="434">
        <f t="shared" si="7"/>
        <v>113</v>
      </c>
      <c r="T115" s="434">
        <f>IF(R115="","",IFERROR(SUM(H115:I115:K115:L115)+LARGE(H115:I115:K115:L115,1)/100+LARGE(H115:I115:K115:L115,2)/1000+LARGE(H115:I115:K115:L115,3)/10000+LARGE(H115:I115:K115:L115,4)/100000-0.01/S115,0))</f>
        <v>0</v>
      </c>
      <c r="U115" s="374"/>
      <c r="V115" s="354" t="str">
        <f t="shared" si="6"/>
        <v/>
      </c>
      <c r="W115" s="354" t="str">
        <f t="shared" si="5"/>
        <v/>
      </c>
      <c r="X115" s="374"/>
      <c r="Y115" s="374"/>
      <c r="Z115" s="374"/>
      <c r="AA115" s="374"/>
      <c r="AB115" s="374"/>
      <c r="AC115" s="374"/>
      <c r="AD115" s="374"/>
    </row>
    <row r="116" spans="1:30" ht="28.05" customHeight="1" thickBot="1" x14ac:dyDescent="0.35">
      <c r="A116" s="52">
        <v>114</v>
      </c>
      <c r="B116" s="286" t="str">
        <f>IF(ISNA(VLOOKUP($A116,'IND.012-1'!$A$3:$Q$301,2,FALSE)),"",(VLOOKUP($A116,'IND.012-1'!$A$3:$Q$301,2,FALSE)))</f>
        <v/>
      </c>
      <c r="C116" s="288" t="str">
        <f>IF(ISNA(VLOOKUP(A116,'IND.012-1'!$A$3:$Q$301,3,FALSE)),"",(VLOOKUP(A116,'IND.012-1'!$A$3:$Q$301,3,FALSE)))</f>
        <v/>
      </c>
      <c r="D116" s="53" t="str">
        <f>IF(ISNA(VLOOKUP(A116,'IND.012-1'!$A$3:$F$301,4,FALSE)),"",(VLOOKUP(A116,'IND.012-1'!$A$3:$F$301,4,FALSE)))</f>
        <v/>
      </c>
      <c r="E116" s="54" t="str">
        <f>IF(ISNA(VLOOKUP(A116,'IND.012-1'!$A$3:$Q$301,5,FALSE)),"",(VLOOKUP(A116,'IND.012-1'!$A$3:$Q$301,5,FALSE)))</f>
        <v/>
      </c>
      <c r="F116" s="55" t="str">
        <f>IF(ISNA(VLOOKUP($A116,'IND.012-1'!$A$3:$Q$301,6,FALSE)),"",(VLOOKUP($A116,'IND.012-1'!$A$3:$Q$301,6,FALSE)))</f>
        <v/>
      </c>
      <c r="G116" s="285" t="str">
        <f>IF(ISNA(VLOOKUP($A116,'IND.012-1'!$A$3:$Q$301,7,FALSE)),"",(VLOOKUP($A116,'IND.012-1'!$A$3:$Q$301,7,FALSE)))</f>
        <v/>
      </c>
      <c r="H116" s="55" t="str">
        <f>IF(ISNA(VLOOKUP(A116,'IND.012-1'!$A$3:$Q$301,8,FALSE)),"",(VLOOKUP(A116,'IND.012-1'!$A$3:$Q$301,8,FALSE)))</f>
        <v/>
      </c>
      <c r="I116" s="297" t="str">
        <f>IF(ISNA(VLOOKUP(A116,'IND.012-1'!$A$3:$Q$301,9,FALSE)),"",(VLOOKUP(A116,'IND.012-1'!$A$3:$Q$301,9,FALSE)))</f>
        <v/>
      </c>
      <c r="J116" s="55" t="str">
        <f>IF(ISNA(VLOOKUP(A116,'IND.012-1'!$A$3:$Q$301,10,FALSE)),"",(VLOOKUP(A116,'IND.012-1'!$A$3:$Q$301,10,FALSE)))</f>
        <v/>
      </c>
      <c r="K116" s="297" t="str">
        <f>IF(ISNA(VLOOKUP(A116,'IND.012-1'!$A$3:$Q$301,11,FALSE)),"",(VLOOKUP(A116,'IND.012-1'!$A$3:$Q$301,11,FALSE)))</f>
        <v/>
      </c>
      <c r="L116" s="55" t="str">
        <f>IF(ISNA(VLOOKUP(A116,'IND.012-1'!$A$3:$Q$301,12,FALSE)),"",(VLOOKUP(A116,'IND.012-1'!$A$3:$Q$301,12,FALSE)))</f>
        <v/>
      </c>
      <c r="M116" s="297" t="str">
        <f>IF(ISNA(VLOOKUP(A116,'IND.012-1'!$A$3:$Q$301,13,FALSE)),"",(VLOOKUP(A116,'IND.012-1'!$A$3:$Q$301,13,FALSE)))</f>
        <v/>
      </c>
      <c r="N116" s="55" t="str">
        <f>IF(ISNA(VLOOKUP(A116,'IND.012-1'!$A$3:$Q$301,14,FALSE)),"",(VLOOKUP(A116,'IND.012-1'!$A$3:$Q$301,14,FALSE)))</f>
        <v/>
      </c>
      <c r="O116" s="297" t="str">
        <f>IF(ISNA(VLOOKUP(A116,'IND.012-1'!$A$3:$Q$301,15,FALSE)),"",(VLOOKUP(A116,'IND.012-1'!$A$3:$Q$301,15,FALSE)))</f>
        <v/>
      </c>
      <c r="P116" s="55" t="str">
        <f>IF(ISNA(VLOOKUP(A116,'IND.012-1'!$A$3:$Q$301,16,FALSE)),"",(VLOOKUP(A116,'IND.012-1'!$A$3:$Q$301,16,FALSE)))</f>
        <v/>
      </c>
      <c r="Q116" s="341" t="str">
        <f>IF(ISNA(VLOOKUP($A116,'IND.012-1'!$A$3:$Q$301,17,FALSE)),"",(VLOOKUP($A116,'IND.012-1'!$A$3:$Q$301,17,FALSE)))</f>
        <v/>
      </c>
      <c r="R116" s="451">
        <f t="shared" si="4"/>
        <v>0</v>
      </c>
      <c r="S116" s="434">
        <f t="shared" si="7"/>
        <v>114</v>
      </c>
      <c r="T116" s="434">
        <f>IF(R116="","",IFERROR(SUM(H116:I116:K116:L116)+LARGE(H116:I116:K116:L116,1)/100+LARGE(H116:I116:K116:L116,2)/1000+LARGE(H116:I116:K116:L116,3)/10000+LARGE(H116:I116:K116:L116,4)/100000-0.01/S116,0))</f>
        <v>0</v>
      </c>
      <c r="U116" s="374"/>
      <c r="V116" s="354" t="str">
        <f t="shared" si="6"/>
        <v/>
      </c>
      <c r="W116" s="354" t="str">
        <f t="shared" si="5"/>
        <v/>
      </c>
      <c r="X116" s="374"/>
      <c r="Y116" s="374"/>
      <c r="Z116" s="374"/>
      <c r="AA116" s="374"/>
      <c r="AB116" s="374"/>
      <c r="AC116" s="374"/>
      <c r="AD116" s="374"/>
    </row>
    <row r="117" spans="1:30" ht="28.05" customHeight="1" thickBot="1" x14ac:dyDescent="0.35">
      <c r="A117" s="52">
        <v>115</v>
      </c>
      <c r="B117" s="286" t="str">
        <f>IF(ISNA(VLOOKUP($A117,'IND.012-1'!$A$3:$Q$301,2,FALSE)),"",(VLOOKUP($A117,'IND.012-1'!$A$3:$Q$301,2,FALSE)))</f>
        <v/>
      </c>
      <c r="C117" s="288" t="str">
        <f>IF(ISNA(VLOOKUP(A117,'IND.012-1'!$A$3:$Q$301,3,FALSE)),"",(VLOOKUP(A117,'IND.012-1'!$A$3:$Q$301,3,FALSE)))</f>
        <v/>
      </c>
      <c r="D117" s="53" t="str">
        <f>IF(ISNA(VLOOKUP(A117,'IND.012-1'!$A$3:$F$301,4,FALSE)),"",(VLOOKUP(A117,'IND.012-1'!$A$3:$F$301,4,FALSE)))</f>
        <v/>
      </c>
      <c r="E117" s="54" t="str">
        <f>IF(ISNA(VLOOKUP(A117,'IND.012-1'!$A$3:$Q$301,5,FALSE)),"",(VLOOKUP(A117,'IND.012-1'!$A$3:$Q$301,5,FALSE)))</f>
        <v/>
      </c>
      <c r="F117" s="55" t="str">
        <f>IF(ISNA(VLOOKUP($A117,'IND.012-1'!$A$3:$Q$301,6,FALSE)),"",(VLOOKUP($A117,'IND.012-1'!$A$3:$Q$301,6,FALSE)))</f>
        <v/>
      </c>
      <c r="G117" s="285" t="str">
        <f>IF(ISNA(VLOOKUP($A117,'IND.012-1'!$A$3:$Q$301,7,FALSE)),"",(VLOOKUP($A117,'IND.012-1'!$A$3:$Q$301,7,FALSE)))</f>
        <v/>
      </c>
      <c r="H117" s="55" t="str">
        <f>IF(ISNA(VLOOKUP(A117,'IND.012-1'!$A$3:$Q$301,8,FALSE)),"",(VLOOKUP(A117,'IND.012-1'!$A$3:$Q$301,8,FALSE)))</f>
        <v/>
      </c>
      <c r="I117" s="297" t="str">
        <f>IF(ISNA(VLOOKUP(A117,'IND.012-1'!$A$3:$Q$301,9,FALSE)),"",(VLOOKUP(A117,'IND.012-1'!$A$3:$Q$301,9,FALSE)))</f>
        <v/>
      </c>
      <c r="J117" s="55" t="str">
        <f>IF(ISNA(VLOOKUP(A117,'IND.012-1'!$A$3:$Q$301,10,FALSE)),"",(VLOOKUP(A117,'IND.012-1'!$A$3:$Q$301,10,FALSE)))</f>
        <v/>
      </c>
      <c r="K117" s="297" t="str">
        <f>IF(ISNA(VLOOKUP(A117,'IND.012-1'!$A$3:$Q$301,11,FALSE)),"",(VLOOKUP(A117,'IND.012-1'!$A$3:$Q$301,11,FALSE)))</f>
        <v/>
      </c>
      <c r="L117" s="55" t="str">
        <f>IF(ISNA(VLOOKUP(A117,'IND.012-1'!$A$3:$Q$301,12,FALSE)),"",(VLOOKUP(A117,'IND.012-1'!$A$3:$Q$301,12,FALSE)))</f>
        <v/>
      </c>
      <c r="M117" s="297" t="str">
        <f>IF(ISNA(VLOOKUP(A117,'IND.012-1'!$A$3:$Q$301,13,FALSE)),"",(VLOOKUP(A117,'IND.012-1'!$A$3:$Q$301,13,FALSE)))</f>
        <v/>
      </c>
      <c r="N117" s="55" t="str">
        <f>IF(ISNA(VLOOKUP(A117,'IND.012-1'!$A$3:$Q$301,14,FALSE)),"",(VLOOKUP(A117,'IND.012-1'!$A$3:$Q$301,14,FALSE)))</f>
        <v/>
      </c>
      <c r="O117" s="297" t="str">
        <f>IF(ISNA(VLOOKUP(A117,'IND.012-1'!$A$3:$Q$301,15,FALSE)),"",(VLOOKUP(A117,'IND.012-1'!$A$3:$Q$301,15,FALSE)))</f>
        <v/>
      </c>
      <c r="P117" s="55" t="str">
        <f>IF(ISNA(VLOOKUP(A117,'IND.012-1'!$A$3:$Q$301,16,FALSE)),"",(VLOOKUP(A117,'IND.012-1'!$A$3:$Q$301,16,FALSE)))</f>
        <v/>
      </c>
      <c r="Q117" s="341" t="str">
        <f>IF(ISNA(VLOOKUP($A117,'IND.012-1'!$A$3:$Q$301,17,FALSE)),"",(VLOOKUP($A117,'IND.012-1'!$A$3:$Q$301,17,FALSE)))</f>
        <v/>
      </c>
      <c r="R117" s="451">
        <f t="shared" si="4"/>
        <v>0</v>
      </c>
      <c r="S117" s="434">
        <f t="shared" si="7"/>
        <v>115</v>
      </c>
      <c r="T117" s="434">
        <f>IF(R117="","",IFERROR(SUM(H117:I117:K117:L117)+LARGE(H117:I117:K117:L117,1)/100+LARGE(H117:I117:K117:L117,2)/1000+LARGE(H117:I117:K117:L117,3)/10000+LARGE(H117:I117:K117:L117,4)/100000-0.01/S117,0))</f>
        <v>0</v>
      </c>
      <c r="U117" s="374"/>
      <c r="V117" s="354" t="str">
        <f t="shared" si="6"/>
        <v/>
      </c>
      <c r="W117" s="354" t="str">
        <f t="shared" si="5"/>
        <v/>
      </c>
      <c r="X117" s="374"/>
      <c r="Y117" s="374"/>
      <c r="Z117" s="374"/>
      <c r="AA117" s="374"/>
      <c r="AB117" s="374"/>
      <c r="AC117" s="374"/>
      <c r="AD117" s="374"/>
    </row>
    <row r="118" spans="1:30" ht="28.05" customHeight="1" thickBot="1" x14ac:dyDescent="0.35">
      <c r="A118" s="52">
        <v>116</v>
      </c>
      <c r="B118" s="286" t="str">
        <f>IF(ISNA(VLOOKUP($A118,'IND.012-1'!$A$3:$Q$301,2,FALSE)),"",(VLOOKUP($A118,'IND.012-1'!$A$3:$Q$301,2,FALSE)))</f>
        <v/>
      </c>
      <c r="C118" s="288" t="str">
        <f>IF(ISNA(VLOOKUP(A118,'IND.012-1'!$A$3:$Q$301,3,FALSE)),"",(VLOOKUP(A118,'IND.012-1'!$A$3:$Q$301,3,FALSE)))</f>
        <v/>
      </c>
      <c r="D118" s="53" t="str">
        <f>IF(ISNA(VLOOKUP(A118,'IND.012-1'!$A$3:$F$301,4,FALSE)),"",(VLOOKUP(A118,'IND.012-1'!$A$3:$F$301,4,FALSE)))</f>
        <v/>
      </c>
      <c r="E118" s="54" t="str">
        <f>IF(ISNA(VLOOKUP(A118,'IND.012-1'!$A$3:$Q$301,5,FALSE)),"",(VLOOKUP(A118,'IND.012-1'!$A$3:$Q$301,5,FALSE)))</f>
        <v/>
      </c>
      <c r="F118" s="55" t="str">
        <f>IF(ISNA(VLOOKUP($A118,'IND.012-1'!$A$3:$Q$301,6,FALSE)),"",(VLOOKUP($A118,'IND.012-1'!$A$3:$Q$301,6,FALSE)))</f>
        <v/>
      </c>
      <c r="G118" s="285" t="str">
        <f>IF(ISNA(VLOOKUP($A118,'IND.012-1'!$A$3:$Q$301,7,FALSE)),"",(VLOOKUP($A118,'IND.012-1'!$A$3:$Q$301,7,FALSE)))</f>
        <v/>
      </c>
      <c r="H118" s="55" t="str">
        <f>IF(ISNA(VLOOKUP(A118,'IND.012-1'!$A$3:$Q$301,8,FALSE)),"",(VLOOKUP(A118,'IND.012-1'!$A$3:$Q$301,8,FALSE)))</f>
        <v/>
      </c>
      <c r="I118" s="297" t="str">
        <f>IF(ISNA(VLOOKUP(A118,'IND.012-1'!$A$3:$Q$301,9,FALSE)),"",(VLOOKUP(A118,'IND.012-1'!$A$3:$Q$301,9,FALSE)))</f>
        <v/>
      </c>
      <c r="J118" s="55" t="str">
        <f>IF(ISNA(VLOOKUP(A118,'IND.012-1'!$A$3:$Q$301,10,FALSE)),"",(VLOOKUP(A118,'IND.012-1'!$A$3:$Q$301,10,FALSE)))</f>
        <v/>
      </c>
      <c r="K118" s="297" t="str">
        <f>IF(ISNA(VLOOKUP(A118,'IND.012-1'!$A$3:$Q$301,11,FALSE)),"",(VLOOKUP(A118,'IND.012-1'!$A$3:$Q$301,11,FALSE)))</f>
        <v/>
      </c>
      <c r="L118" s="55" t="str">
        <f>IF(ISNA(VLOOKUP(A118,'IND.012-1'!$A$3:$Q$301,12,FALSE)),"",(VLOOKUP(A118,'IND.012-1'!$A$3:$Q$301,12,FALSE)))</f>
        <v/>
      </c>
      <c r="M118" s="297" t="str">
        <f>IF(ISNA(VLOOKUP(A118,'IND.012-1'!$A$3:$Q$301,13,FALSE)),"",(VLOOKUP(A118,'IND.012-1'!$A$3:$Q$301,13,FALSE)))</f>
        <v/>
      </c>
      <c r="N118" s="55" t="str">
        <f>IF(ISNA(VLOOKUP(A118,'IND.012-1'!$A$3:$Q$301,14,FALSE)),"",(VLOOKUP(A118,'IND.012-1'!$A$3:$Q$301,14,FALSE)))</f>
        <v/>
      </c>
      <c r="O118" s="297" t="str">
        <f>IF(ISNA(VLOOKUP(A118,'IND.012-1'!$A$3:$Q$301,15,FALSE)),"",(VLOOKUP(A118,'IND.012-1'!$A$3:$Q$301,15,FALSE)))</f>
        <v/>
      </c>
      <c r="P118" s="55" t="str">
        <f>IF(ISNA(VLOOKUP(A118,'IND.012-1'!$A$3:$Q$301,16,FALSE)),"",(VLOOKUP(A118,'IND.012-1'!$A$3:$Q$301,16,FALSE)))</f>
        <v/>
      </c>
      <c r="Q118" s="341" t="str">
        <f>IF(ISNA(VLOOKUP($A118,'IND.012-1'!$A$3:$Q$301,17,FALSE)),"",(VLOOKUP($A118,'IND.012-1'!$A$3:$Q$301,17,FALSE)))</f>
        <v/>
      </c>
      <c r="R118" s="451">
        <f t="shared" si="4"/>
        <v>0</v>
      </c>
      <c r="S118" s="434">
        <f t="shared" si="7"/>
        <v>116</v>
      </c>
      <c r="T118" s="434">
        <f>IF(R118="","",IFERROR(SUM(H118:I118:K118:L118)+LARGE(H118:I118:K118:L118,1)/100+LARGE(H118:I118:K118:L118,2)/1000+LARGE(H118:I118:K118:L118,3)/10000+LARGE(H118:I118:K118:L118,4)/100000-0.01/S118,0))</f>
        <v>0</v>
      </c>
      <c r="U118" s="374"/>
      <c r="V118" s="354" t="str">
        <f t="shared" si="6"/>
        <v/>
      </c>
      <c r="W118" s="354" t="str">
        <f t="shared" si="5"/>
        <v/>
      </c>
      <c r="X118" s="374"/>
      <c r="Y118" s="374"/>
      <c r="Z118" s="374"/>
      <c r="AA118" s="374"/>
      <c r="AB118" s="374"/>
      <c r="AC118" s="374"/>
      <c r="AD118" s="374"/>
    </row>
    <row r="119" spans="1:30" ht="28.05" customHeight="1" thickBot="1" x14ac:dyDescent="0.35">
      <c r="A119" s="52">
        <v>117</v>
      </c>
      <c r="B119" s="286" t="str">
        <f>IF(ISNA(VLOOKUP($A119,'IND.012-1'!$A$3:$Q$301,2,FALSE)),"",(VLOOKUP($A119,'IND.012-1'!$A$3:$Q$301,2,FALSE)))</f>
        <v/>
      </c>
      <c r="C119" s="288" t="str">
        <f>IF(ISNA(VLOOKUP(A119,'IND.012-1'!$A$3:$Q$301,3,FALSE)),"",(VLOOKUP(A119,'IND.012-1'!$A$3:$Q$301,3,FALSE)))</f>
        <v/>
      </c>
      <c r="D119" s="53" t="str">
        <f>IF(ISNA(VLOOKUP(A119,'IND.012-1'!$A$3:$F$301,4,FALSE)),"",(VLOOKUP(A119,'IND.012-1'!$A$3:$F$301,4,FALSE)))</f>
        <v/>
      </c>
      <c r="E119" s="54" t="str">
        <f>IF(ISNA(VLOOKUP(A119,'IND.012-1'!$A$3:$Q$301,5,FALSE)),"",(VLOOKUP(A119,'IND.012-1'!$A$3:$Q$301,5,FALSE)))</f>
        <v/>
      </c>
      <c r="F119" s="55" t="str">
        <f>IF(ISNA(VLOOKUP($A119,'IND.012-1'!$A$3:$Q$301,6,FALSE)),"",(VLOOKUP($A119,'IND.012-1'!$A$3:$Q$301,6,FALSE)))</f>
        <v/>
      </c>
      <c r="G119" s="285" t="str">
        <f>IF(ISNA(VLOOKUP($A119,'IND.012-1'!$A$3:$Q$301,7,FALSE)),"",(VLOOKUP($A119,'IND.012-1'!$A$3:$Q$301,7,FALSE)))</f>
        <v/>
      </c>
      <c r="H119" s="55" t="str">
        <f>IF(ISNA(VLOOKUP(A119,'IND.012-1'!$A$3:$Q$301,8,FALSE)),"",(VLOOKUP(A119,'IND.012-1'!$A$3:$Q$301,8,FALSE)))</f>
        <v/>
      </c>
      <c r="I119" s="297" t="str">
        <f>IF(ISNA(VLOOKUP(A119,'IND.012-1'!$A$3:$Q$301,9,FALSE)),"",(VLOOKUP(A119,'IND.012-1'!$A$3:$Q$301,9,FALSE)))</f>
        <v/>
      </c>
      <c r="J119" s="55" t="str">
        <f>IF(ISNA(VLOOKUP(A119,'IND.012-1'!$A$3:$Q$301,10,FALSE)),"",(VLOOKUP(A119,'IND.012-1'!$A$3:$Q$301,10,FALSE)))</f>
        <v/>
      </c>
      <c r="K119" s="297" t="str">
        <f>IF(ISNA(VLOOKUP(A119,'IND.012-1'!$A$3:$Q$301,11,FALSE)),"",(VLOOKUP(A119,'IND.012-1'!$A$3:$Q$301,11,FALSE)))</f>
        <v/>
      </c>
      <c r="L119" s="55" t="str">
        <f>IF(ISNA(VLOOKUP(A119,'IND.012-1'!$A$3:$Q$301,12,FALSE)),"",(VLOOKUP(A119,'IND.012-1'!$A$3:$Q$301,12,FALSE)))</f>
        <v/>
      </c>
      <c r="M119" s="297" t="str">
        <f>IF(ISNA(VLOOKUP(A119,'IND.012-1'!$A$3:$Q$301,13,FALSE)),"",(VLOOKUP(A119,'IND.012-1'!$A$3:$Q$301,13,FALSE)))</f>
        <v/>
      </c>
      <c r="N119" s="55" t="str">
        <f>IF(ISNA(VLOOKUP(A119,'IND.012-1'!$A$3:$Q$301,14,FALSE)),"",(VLOOKUP(A119,'IND.012-1'!$A$3:$Q$301,14,FALSE)))</f>
        <v/>
      </c>
      <c r="O119" s="297" t="str">
        <f>IF(ISNA(VLOOKUP(A119,'IND.012-1'!$A$3:$Q$301,15,FALSE)),"",(VLOOKUP(A119,'IND.012-1'!$A$3:$Q$301,15,FALSE)))</f>
        <v/>
      </c>
      <c r="P119" s="55" t="str">
        <f>IF(ISNA(VLOOKUP(A119,'IND.012-1'!$A$3:$Q$301,16,FALSE)),"",(VLOOKUP(A119,'IND.012-1'!$A$3:$Q$301,16,FALSE)))</f>
        <v/>
      </c>
      <c r="Q119" s="341" t="str">
        <f>IF(ISNA(VLOOKUP($A119,'IND.012-1'!$A$3:$Q$301,17,FALSE)),"",(VLOOKUP($A119,'IND.012-1'!$A$3:$Q$301,17,FALSE)))</f>
        <v/>
      </c>
      <c r="R119" s="451">
        <f t="shared" si="4"/>
        <v>0</v>
      </c>
      <c r="S119" s="434">
        <f t="shared" si="7"/>
        <v>117</v>
      </c>
      <c r="T119" s="434">
        <f>IF(R119="","",IFERROR(SUM(H119:I119:K119:L119)+LARGE(H119:I119:K119:L119,1)/100+LARGE(H119:I119:K119:L119,2)/1000+LARGE(H119:I119:K119:L119,3)/10000+LARGE(H119:I119:K119:L119,4)/100000-0.01/S119,0))</f>
        <v>0</v>
      </c>
      <c r="U119" s="374"/>
      <c r="V119" s="354" t="str">
        <f t="shared" si="6"/>
        <v/>
      </c>
      <c r="W119" s="354" t="str">
        <f t="shared" si="5"/>
        <v/>
      </c>
      <c r="X119" s="374"/>
      <c r="Y119" s="374"/>
      <c r="Z119" s="374"/>
      <c r="AA119" s="374"/>
      <c r="AB119" s="374"/>
      <c r="AC119" s="374"/>
      <c r="AD119" s="374"/>
    </row>
    <row r="120" spans="1:30" ht="28.05" customHeight="1" thickBot="1" x14ac:dyDescent="0.35">
      <c r="A120" s="52">
        <v>118</v>
      </c>
      <c r="B120" s="286" t="str">
        <f>IF(ISNA(VLOOKUP($A120,'IND.012-1'!$A$3:$Q$301,2,FALSE)),"",(VLOOKUP($A120,'IND.012-1'!$A$3:$Q$301,2,FALSE)))</f>
        <v/>
      </c>
      <c r="C120" s="288" t="str">
        <f>IF(ISNA(VLOOKUP(A120,'IND.012-1'!$A$3:$Q$301,3,FALSE)),"",(VLOOKUP(A120,'IND.012-1'!$A$3:$Q$301,3,FALSE)))</f>
        <v/>
      </c>
      <c r="D120" s="53" t="str">
        <f>IF(ISNA(VLOOKUP(A120,'IND.012-1'!$A$3:$F$301,4,FALSE)),"",(VLOOKUP(A120,'IND.012-1'!$A$3:$F$301,4,FALSE)))</f>
        <v/>
      </c>
      <c r="E120" s="54" t="str">
        <f>IF(ISNA(VLOOKUP(A120,'IND.012-1'!$A$3:$Q$301,5,FALSE)),"",(VLOOKUP(A120,'IND.012-1'!$A$3:$Q$301,5,FALSE)))</f>
        <v/>
      </c>
      <c r="F120" s="55" t="str">
        <f>IF(ISNA(VLOOKUP($A120,'IND.012-1'!$A$3:$Q$301,6,FALSE)),"",(VLOOKUP($A120,'IND.012-1'!$A$3:$Q$301,6,FALSE)))</f>
        <v/>
      </c>
      <c r="G120" s="285" t="str">
        <f>IF(ISNA(VLOOKUP($A120,'IND.012-1'!$A$3:$Q$301,7,FALSE)),"",(VLOOKUP($A120,'IND.012-1'!$A$3:$Q$301,7,FALSE)))</f>
        <v/>
      </c>
      <c r="H120" s="55" t="str">
        <f>IF(ISNA(VLOOKUP(A120,'IND.012-1'!$A$3:$Q$301,8,FALSE)),"",(VLOOKUP(A120,'IND.012-1'!$A$3:$Q$301,8,FALSE)))</f>
        <v/>
      </c>
      <c r="I120" s="297" t="str">
        <f>IF(ISNA(VLOOKUP(A120,'IND.012-1'!$A$3:$Q$301,9,FALSE)),"",(VLOOKUP(A120,'IND.012-1'!$A$3:$Q$301,9,FALSE)))</f>
        <v/>
      </c>
      <c r="J120" s="55" t="str">
        <f>IF(ISNA(VLOOKUP(A120,'IND.012-1'!$A$3:$Q$301,10,FALSE)),"",(VLOOKUP(A120,'IND.012-1'!$A$3:$Q$301,10,FALSE)))</f>
        <v/>
      </c>
      <c r="K120" s="297" t="str">
        <f>IF(ISNA(VLOOKUP(A120,'IND.012-1'!$A$3:$Q$301,11,FALSE)),"",(VLOOKUP(A120,'IND.012-1'!$A$3:$Q$301,11,FALSE)))</f>
        <v/>
      </c>
      <c r="L120" s="55" t="str">
        <f>IF(ISNA(VLOOKUP(A120,'IND.012-1'!$A$3:$Q$301,12,FALSE)),"",(VLOOKUP(A120,'IND.012-1'!$A$3:$Q$301,12,FALSE)))</f>
        <v/>
      </c>
      <c r="M120" s="297" t="str">
        <f>IF(ISNA(VLOOKUP(A120,'IND.012-1'!$A$3:$Q$301,13,FALSE)),"",(VLOOKUP(A120,'IND.012-1'!$A$3:$Q$301,13,FALSE)))</f>
        <v/>
      </c>
      <c r="N120" s="55" t="str">
        <f>IF(ISNA(VLOOKUP(A120,'IND.012-1'!$A$3:$Q$301,14,FALSE)),"",(VLOOKUP(A120,'IND.012-1'!$A$3:$Q$301,14,FALSE)))</f>
        <v/>
      </c>
      <c r="O120" s="297" t="str">
        <f>IF(ISNA(VLOOKUP(A120,'IND.012-1'!$A$3:$Q$301,15,FALSE)),"",(VLOOKUP(A120,'IND.012-1'!$A$3:$Q$301,15,FALSE)))</f>
        <v/>
      </c>
      <c r="P120" s="55" t="str">
        <f>IF(ISNA(VLOOKUP(A120,'IND.012-1'!$A$3:$Q$301,16,FALSE)),"",(VLOOKUP(A120,'IND.012-1'!$A$3:$Q$301,16,FALSE)))</f>
        <v/>
      </c>
      <c r="Q120" s="341" t="str">
        <f>IF(ISNA(VLOOKUP($A120,'IND.012-1'!$A$3:$Q$301,17,FALSE)),"",(VLOOKUP($A120,'IND.012-1'!$A$3:$Q$301,17,FALSE)))</f>
        <v/>
      </c>
      <c r="R120" s="451">
        <f t="shared" si="4"/>
        <v>0</v>
      </c>
      <c r="S120" s="434">
        <f t="shared" si="7"/>
        <v>118</v>
      </c>
      <c r="T120" s="434">
        <f>IF(R120="","",IFERROR(SUM(H120:I120:K120:L120)+LARGE(H120:I120:K120:L120,1)/100+LARGE(H120:I120:K120:L120,2)/1000+LARGE(H120:I120:K120:L120,3)/10000+LARGE(H120:I120:K120:L120,4)/100000-0.01/S120,0))</f>
        <v>0</v>
      </c>
      <c r="U120" s="374"/>
      <c r="V120" s="354" t="str">
        <f t="shared" si="6"/>
        <v/>
      </c>
      <c r="W120" s="354" t="str">
        <f t="shared" si="5"/>
        <v/>
      </c>
      <c r="X120" s="374"/>
      <c r="Y120" s="374"/>
      <c r="Z120" s="374"/>
      <c r="AA120" s="374"/>
      <c r="AB120" s="374"/>
      <c r="AC120" s="374"/>
      <c r="AD120" s="374"/>
    </row>
    <row r="121" spans="1:30" ht="28.05" customHeight="1" thickBot="1" x14ac:dyDescent="0.35">
      <c r="A121" s="52">
        <v>119</v>
      </c>
      <c r="B121" s="286" t="str">
        <f>IF(ISNA(VLOOKUP($A121,'IND.012-1'!$A$3:$Q$301,2,FALSE)),"",(VLOOKUP($A121,'IND.012-1'!$A$3:$Q$301,2,FALSE)))</f>
        <v/>
      </c>
      <c r="C121" s="288" t="str">
        <f>IF(ISNA(VLOOKUP(A121,'IND.012-1'!$A$3:$Q$301,3,FALSE)),"",(VLOOKUP(A121,'IND.012-1'!$A$3:$Q$301,3,FALSE)))</f>
        <v/>
      </c>
      <c r="D121" s="53" t="str">
        <f>IF(ISNA(VLOOKUP(A121,'IND.012-1'!$A$3:$F$301,4,FALSE)),"",(VLOOKUP(A121,'IND.012-1'!$A$3:$F$301,4,FALSE)))</f>
        <v/>
      </c>
      <c r="E121" s="54" t="str">
        <f>IF(ISNA(VLOOKUP(A121,'IND.012-1'!$A$3:$Q$301,5,FALSE)),"",(VLOOKUP(A121,'IND.012-1'!$A$3:$Q$301,5,FALSE)))</f>
        <v/>
      </c>
      <c r="F121" s="55" t="str">
        <f>IF(ISNA(VLOOKUP($A121,'IND.012-1'!$A$3:$Q$301,6,FALSE)),"",(VLOOKUP($A121,'IND.012-1'!$A$3:$Q$301,6,FALSE)))</f>
        <v/>
      </c>
      <c r="G121" s="285" t="str">
        <f>IF(ISNA(VLOOKUP($A121,'IND.012-1'!$A$3:$Q$301,7,FALSE)),"",(VLOOKUP($A121,'IND.012-1'!$A$3:$Q$301,7,FALSE)))</f>
        <v/>
      </c>
      <c r="H121" s="55" t="str">
        <f>IF(ISNA(VLOOKUP(A121,'IND.012-1'!$A$3:$Q$301,8,FALSE)),"",(VLOOKUP(A121,'IND.012-1'!$A$3:$Q$301,8,FALSE)))</f>
        <v/>
      </c>
      <c r="I121" s="297" t="str">
        <f>IF(ISNA(VLOOKUP(A121,'IND.012-1'!$A$3:$Q$301,9,FALSE)),"",(VLOOKUP(A121,'IND.012-1'!$A$3:$Q$301,9,FALSE)))</f>
        <v/>
      </c>
      <c r="J121" s="55" t="str">
        <f>IF(ISNA(VLOOKUP(A121,'IND.012-1'!$A$3:$Q$301,10,FALSE)),"",(VLOOKUP(A121,'IND.012-1'!$A$3:$Q$301,10,FALSE)))</f>
        <v/>
      </c>
      <c r="K121" s="297" t="str">
        <f>IF(ISNA(VLOOKUP(A121,'IND.012-1'!$A$3:$Q$301,11,FALSE)),"",(VLOOKUP(A121,'IND.012-1'!$A$3:$Q$301,11,FALSE)))</f>
        <v/>
      </c>
      <c r="L121" s="55" t="str">
        <f>IF(ISNA(VLOOKUP(A121,'IND.012-1'!$A$3:$Q$301,12,FALSE)),"",(VLOOKUP(A121,'IND.012-1'!$A$3:$Q$301,12,FALSE)))</f>
        <v/>
      </c>
      <c r="M121" s="297" t="str">
        <f>IF(ISNA(VLOOKUP(A121,'IND.012-1'!$A$3:$Q$301,13,FALSE)),"",(VLOOKUP(A121,'IND.012-1'!$A$3:$Q$301,13,FALSE)))</f>
        <v/>
      </c>
      <c r="N121" s="55" t="str">
        <f>IF(ISNA(VLOOKUP(A121,'IND.012-1'!$A$3:$Q$301,14,FALSE)),"",(VLOOKUP(A121,'IND.012-1'!$A$3:$Q$301,14,FALSE)))</f>
        <v/>
      </c>
      <c r="O121" s="297" t="str">
        <f>IF(ISNA(VLOOKUP(A121,'IND.012-1'!$A$3:$Q$301,15,FALSE)),"",(VLOOKUP(A121,'IND.012-1'!$A$3:$Q$301,15,FALSE)))</f>
        <v/>
      </c>
      <c r="P121" s="55" t="str">
        <f>IF(ISNA(VLOOKUP(A121,'IND.012-1'!$A$3:$Q$301,16,FALSE)),"",(VLOOKUP(A121,'IND.012-1'!$A$3:$Q$301,16,FALSE)))</f>
        <v/>
      </c>
      <c r="Q121" s="341" t="str">
        <f>IF(ISNA(VLOOKUP($A121,'IND.012-1'!$A$3:$Q$301,17,FALSE)),"",(VLOOKUP($A121,'IND.012-1'!$A$3:$Q$301,17,FALSE)))</f>
        <v/>
      </c>
      <c r="R121" s="451">
        <f t="shared" si="4"/>
        <v>0</v>
      </c>
      <c r="S121" s="434">
        <f t="shared" si="7"/>
        <v>119</v>
      </c>
      <c r="T121" s="434">
        <f>IF(R121="","",IFERROR(SUM(H121:I121:K121:L121)+LARGE(H121:I121:K121:L121,1)/100+LARGE(H121:I121:K121:L121,2)/1000+LARGE(H121:I121:K121:L121,3)/10000+LARGE(H121:I121:K121:L121,4)/100000-0.01/S121,0))</f>
        <v>0</v>
      </c>
      <c r="U121" s="374"/>
      <c r="V121" s="354" t="str">
        <f t="shared" si="6"/>
        <v/>
      </c>
      <c r="W121" s="354" t="str">
        <f t="shared" si="5"/>
        <v/>
      </c>
      <c r="X121" s="374"/>
      <c r="Y121" s="374"/>
      <c r="Z121" s="374"/>
      <c r="AA121" s="374"/>
      <c r="AB121" s="374"/>
      <c r="AC121" s="374"/>
      <c r="AD121" s="374"/>
    </row>
    <row r="122" spans="1:30" ht="28.05" customHeight="1" thickBot="1" x14ac:dyDescent="0.35">
      <c r="A122" s="52">
        <v>120</v>
      </c>
      <c r="B122" s="286" t="str">
        <f>IF(ISNA(VLOOKUP($A122,'IND.012-1'!$A$3:$Q$301,2,FALSE)),"",(VLOOKUP($A122,'IND.012-1'!$A$3:$Q$301,2,FALSE)))</f>
        <v/>
      </c>
      <c r="C122" s="288" t="str">
        <f>IF(ISNA(VLOOKUP(A122,'IND.012-1'!$A$3:$Q$301,3,FALSE)),"",(VLOOKUP(A122,'IND.012-1'!$A$3:$Q$301,3,FALSE)))</f>
        <v/>
      </c>
      <c r="D122" s="53" t="str">
        <f>IF(ISNA(VLOOKUP(A122,'IND.012-1'!$A$3:$F$301,4,FALSE)),"",(VLOOKUP(A122,'IND.012-1'!$A$3:$F$301,4,FALSE)))</f>
        <v/>
      </c>
      <c r="E122" s="54" t="str">
        <f>IF(ISNA(VLOOKUP(A122,'IND.012-1'!$A$3:$Q$301,5,FALSE)),"",(VLOOKUP(A122,'IND.012-1'!$A$3:$Q$301,5,FALSE)))</f>
        <v/>
      </c>
      <c r="F122" s="55" t="str">
        <f>IF(ISNA(VLOOKUP($A122,'IND.012-1'!$A$3:$Q$301,6,FALSE)),"",(VLOOKUP($A122,'IND.012-1'!$A$3:$Q$301,6,FALSE)))</f>
        <v/>
      </c>
      <c r="G122" s="285" t="str">
        <f>IF(ISNA(VLOOKUP($A122,'IND.012-1'!$A$3:$Q$301,7,FALSE)),"",(VLOOKUP($A122,'IND.012-1'!$A$3:$Q$301,7,FALSE)))</f>
        <v/>
      </c>
      <c r="H122" s="55" t="str">
        <f>IF(ISNA(VLOOKUP(A122,'IND.012-1'!$A$3:$Q$301,8,FALSE)),"",(VLOOKUP(A122,'IND.012-1'!$A$3:$Q$301,8,FALSE)))</f>
        <v/>
      </c>
      <c r="I122" s="297" t="str">
        <f>IF(ISNA(VLOOKUP(A122,'IND.012-1'!$A$3:$Q$301,9,FALSE)),"",(VLOOKUP(A122,'IND.012-1'!$A$3:$Q$301,9,FALSE)))</f>
        <v/>
      </c>
      <c r="J122" s="55" t="str">
        <f>IF(ISNA(VLOOKUP(A122,'IND.012-1'!$A$3:$Q$301,10,FALSE)),"",(VLOOKUP(A122,'IND.012-1'!$A$3:$Q$301,10,FALSE)))</f>
        <v/>
      </c>
      <c r="K122" s="297" t="str">
        <f>IF(ISNA(VLOOKUP(A122,'IND.012-1'!$A$3:$Q$301,11,FALSE)),"",(VLOOKUP(A122,'IND.012-1'!$A$3:$Q$301,11,FALSE)))</f>
        <v/>
      </c>
      <c r="L122" s="55" t="str">
        <f>IF(ISNA(VLOOKUP(A122,'IND.012-1'!$A$3:$Q$301,12,FALSE)),"",(VLOOKUP(A122,'IND.012-1'!$A$3:$Q$301,12,FALSE)))</f>
        <v/>
      </c>
      <c r="M122" s="297" t="str">
        <f>IF(ISNA(VLOOKUP(A122,'IND.012-1'!$A$3:$Q$301,13,FALSE)),"",(VLOOKUP(A122,'IND.012-1'!$A$3:$Q$301,13,FALSE)))</f>
        <v/>
      </c>
      <c r="N122" s="55" t="str">
        <f>IF(ISNA(VLOOKUP(A122,'IND.012-1'!$A$3:$Q$301,14,FALSE)),"",(VLOOKUP(A122,'IND.012-1'!$A$3:$Q$301,14,FALSE)))</f>
        <v/>
      </c>
      <c r="O122" s="297" t="str">
        <f>IF(ISNA(VLOOKUP(A122,'IND.012-1'!$A$3:$Q$301,15,FALSE)),"",(VLOOKUP(A122,'IND.012-1'!$A$3:$Q$301,15,FALSE)))</f>
        <v/>
      </c>
      <c r="P122" s="55" t="str">
        <f>IF(ISNA(VLOOKUP(A122,'IND.012-1'!$A$3:$Q$301,16,FALSE)),"",(VLOOKUP(A122,'IND.012-1'!$A$3:$Q$301,16,FALSE)))</f>
        <v/>
      </c>
      <c r="Q122" s="341" t="str">
        <f>IF(ISNA(VLOOKUP($A122,'IND.012-1'!$A$3:$Q$301,17,FALSE)),"",(VLOOKUP($A122,'IND.012-1'!$A$3:$Q$301,17,FALSE)))</f>
        <v/>
      </c>
      <c r="R122" s="451">
        <f t="shared" si="4"/>
        <v>0</v>
      </c>
      <c r="S122" s="434">
        <f t="shared" si="7"/>
        <v>120</v>
      </c>
      <c r="T122" s="434">
        <f>IF(R122="","",IFERROR(SUM(H122:I122:K122:L122)+LARGE(H122:I122:K122:L122,1)/100+LARGE(H122:I122:K122:L122,2)/1000+LARGE(H122:I122:K122:L122,3)/10000+LARGE(H122:I122:K122:L122,4)/100000-0.01/S122,0))</f>
        <v>0</v>
      </c>
      <c r="U122" s="374"/>
      <c r="V122" s="354" t="str">
        <f t="shared" si="6"/>
        <v/>
      </c>
      <c r="W122" s="354" t="str">
        <f t="shared" si="5"/>
        <v/>
      </c>
      <c r="X122" s="374"/>
      <c r="Y122" s="374"/>
      <c r="Z122" s="374"/>
      <c r="AA122" s="374"/>
      <c r="AB122" s="374"/>
      <c r="AC122" s="374"/>
      <c r="AD122" s="374"/>
    </row>
    <row r="123" spans="1:30" ht="28.05" customHeight="1" thickBot="1" x14ac:dyDescent="0.35">
      <c r="A123" s="52">
        <v>121</v>
      </c>
      <c r="B123" s="286" t="str">
        <f>IF(ISNA(VLOOKUP($A123,'IND.012-1'!$A$3:$Q$301,2,FALSE)),"",(VLOOKUP($A123,'IND.012-1'!$A$3:$Q$301,2,FALSE)))</f>
        <v/>
      </c>
      <c r="C123" s="288" t="str">
        <f>IF(ISNA(VLOOKUP(A123,'IND.012-1'!$A$3:$Q$301,3,FALSE)),"",(VLOOKUP(A123,'IND.012-1'!$A$3:$Q$301,3,FALSE)))</f>
        <v/>
      </c>
      <c r="D123" s="53" t="str">
        <f>IF(ISNA(VLOOKUP(A123,'IND.012-1'!$A$3:$F$301,4,FALSE)),"",(VLOOKUP(A123,'IND.012-1'!$A$3:$F$301,4,FALSE)))</f>
        <v/>
      </c>
      <c r="E123" s="54" t="str">
        <f>IF(ISNA(VLOOKUP(A123,'IND.012-1'!$A$3:$Q$301,5,FALSE)),"",(VLOOKUP(A123,'IND.012-1'!$A$3:$Q$301,5,FALSE)))</f>
        <v/>
      </c>
      <c r="F123" s="55" t="str">
        <f>IF(ISNA(VLOOKUP($A123,'IND.012-1'!$A$3:$Q$301,6,FALSE)),"",(VLOOKUP($A123,'IND.012-1'!$A$3:$Q$301,6,FALSE)))</f>
        <v/>
      </c>
      <c r="G123" s="285" t="str">
        <f>IF(ISNA(VLOOKUP($A123,'IND.012-1'!$A$3:$Q$301,7,FALSE)),"",(VLOOKUP($A123,'IND.012-1'!$A$3:$Q$301,7,FALSE)))</f>
        <v/>
      </c>
      <c r="H123" s="55" t="str">
        <f>IF(ISNA(VLOOKUP(A123,'IND.012-1'!$A$3:$Q$301,8,FALSE)),"",(VLOOKUP(A123,'IND.012-1'!$A$3:$Q$301,8,FALSE)))</f>
        <v/>
      </c>
      <c r="I123" s="297" t="str">
        <f>IF(ISNA(VLOOKUP(A123,'IND.012-1'!$A$3:$Q$301,9,FALSE)),"",(VLOOKUP(A123,'IND.012-1'!$A$3:$Q$301,9,FALSE)))</f>
        <v/>
      </c>
      <c r="J123" s="55" t="str">
        <f>IF(ISNA(VLOOKUP(A123,'IND.012-1'!$A$3:$Q$301,10,FALSE)),"",(VLOOKUP(A123,'IND.012-1'!$A$3:$Q$301,10,FALSE)))</f>
        <v/>
      </c>
      <c r="K123" s="297" t="str">
        <f>IF(ISNA(VLOOKUP(A123,'IND.012-1'!$A$3:$Q$301,11,FALSE)),"",(VLOOKUP(A123,'IND.012-1'!$A$3:$Q$301,11,FALSE)))</f>
        <v/>
      </c>
      <c r="L123" s="55" t="str">
        <f>IF(ISNA(VLOOKUP(A123,'IND.012-1'!$A$3:$Q$301,12,FALSE)),"",(VLOOKUP(A123,'IND.012-1'!$A$3:$Q$301,12,FALSE)))</f>
        <v/>
      </c>
      <c r="M123" s="297" t="str">
        <f>IF(ISNA(VLOOKUP(A123,'IND.012-1'!$A$3:$Q$301,13,FALSE)),"",(VLOOKUP(A123,'IND.012-1'!$A$3:$Q$301,13,FALSE)))</f>
        <v/>
      </c>
      <c r="N123" s="55" t="str">
        <f>IF(ISNA(VLOOKUP(A123,'IND.012-1'!$A$3:$Q$301,14,FALSE)),"",(VLOOKUP(A123,'IND.012-1'!$A$3:$Q$301,14,FALSE)))</f>
        <v/>
      </c>
      <c r="O123" s="297" t="str">
        <f>IF(ISNA(VLOOKUP(A123,'IND.012-1'!$A$3:$Q$301,15,FALSE)),"",(VLOOKUP(A123,'IND.012-1'!$A$3:$Q$301,15,FALSE)))</f>
        <v/>
      </c>
      <c r="P123" s="55" t="str">
        <f>IF(ISNA(VLOOKUP(A123,'IND.012-1'!$A$3:$Q$301,16,FALSE)),"",(VLOOKUP(A123,'IND.012-1'!$A$3:$Q$301,16,FALSE)))</f>
        <v/>
      </c>
      <c r="Q123" s="341" t="str">
        <f>IF(ISNA(VLOOKUP($A123,'IND.012-1'!$A$3:$Q$301,17,FALSE)),"",(VLOOKUP($A123,'IND.012-1'!$A$3:$Q$301,17,FALSE)))</f>
        <v/>
      </c>
      <c r="R123" s="451">
        <f t="shared" si="4"/>
        <v>0</v>
      </c>
      <c r="S123" s="434">
        <f t="shared" si="7"/>
        <v>121</v>
      </c>
      <c r="T123" s="434">
        <f>IF(R123="","",IFERROR(SUM(H123:I123:K123:L123)+LARGE(H123:I123:K123:L123,1)/100+LARGE(H123:I123:K123:L123,2)/1000+LARGE(H123:I123:K123:L123,3)/10000+LARGE(H123:I123:K123:L123,4)/100000-0.01/S123,0))</f>
        <v>0</v>
      </c>
      <c r="U123" s="374"/>
      <c r="V123" s="354" t="str">
        <f t="shared" si="6"/>
        <v/>
      </c>
      <c r="W123" s="354" t="str">
        <f t="shared" si="5"/>
        <v/>
      </c>
      <c r="X123" s="374"/>
      <c r="Y123" s="374"/>
      <c r="Z123" s="374"/>
      <c r="AA123" s="374"/>
      <c r="AB123" s="374"/>
      <c r="AC123" s="374"/>
      <c r="AD123" s="374"/>
    </row>
    <row r="124" spans="1:30" ht="28.05" customHeight="1" thickBot="1" x14ac:dyDescent="0.35">
      <c r="A124" s="52">
        <v>122</v>
      </c>
      <c r="B124" s="286" t="str">
        <f>IF(ISNA(VLOOKUP($A124,'IND.012-1'!$A$3:$Q$301,2,FALSE)),"",(VLOOKUP($A124,'IND.012-1'!$A$3:$Q$301,2,FALSE)))</f>
        <v/>
      </c>
      <c r="C124" s="288" t="str">
        <f>IF(ISNA(VLOOKUP(A124,'IND.012-1'!$A$3:$Q$301,3,FALSE)),"",(VLOOKUP(A124,'IND.012-1'!$A$3:$Q$301,3,FALSE)))</f>
        <v/>
      </c>
      <c r="D124" s="53" t="str">
        <f>IF(ISNA(VLOOKUP(A124,'IND.012-1'!$A$3:$F$301,4,FALSE)),"",(VLOOKUP(A124,'IND.012-1'!$A$3:$F$301,4,FALSE)))</f>
        <v/>
      </c>
      <c r="E124" s="54" t="str">
        <f>IF(ISNA(VLOOKUP(A124,'IND.012-1'!$A$3:$Q$301,5,FALSE)),"",(VLOOKUP(A124,'IND.012-1'!$A$3:$Q$301,5,FALSE)))</f>
        <v/>
      </c>
      <c r="F124" s="55" t="str">
        <f>IF(ISNA(VLOOKUP($A124,'IND.012-1'!$A$3:$Q$301,6,FALSE)),"",(VLOOKUP($A124,'IND.012-1'!$A$3:$Q$301,6,FALSE)))</f>
        <v/>
      </c>
      <c r="G124" s="285" t="str">
        <f>IF(ISNA(VLOOKUP($A124,'IND.012-1'!$A$3:$Q$301,7,FALSE)),"",(VLOOKUP($A124,'IND.012-1'!$A$3:$Q$301,7,FALSE)))</f>
        <v/>
      </c>
      <c r="H124" s="55" t="str">
        <f>IF(ISNA(VLOOKUP(A124,'IND.012-1'!$A$3:$Q$301,8,FALSE)),"",(VLOOKUP(A124,'IND.012-1'!$A$3:$Q$301,8,FALSE)))</f>
        <v/>
      </c>
      <c r="I124" s="297" t="str">
        <f>IF(ISNA(VLOOKUP(A124,'IND.012-1'!$A$3:$Q$301,9,FALSE)),"",(VLOOKUP(A124,'IND.012-1'!$A$3:$Q$301,9,FALSE)))</f>
        <v/>
      </c>
      <c r="J124" s="55" t="str">
        <f>IF(ISNA(VLOOKUP(A124,'IND.012-1'!$A$3:$Q$301,10,FALSE)),"",(VLOOKUP(A124,'IND.012-1'!$A$3:$Q$301,10,FALSE)))</f>
        <v/>
      </c>
      <c r="K124" s="297" t="str">
        <f>IF(ISNA(VLOOKUP(A124,'IND.012-1'!$A$3:$Q$301,11,FALSE)),"",(VLOOKUP(A124,'IND.012-1'!$A$3:$Q$301,11,FALSE)))</f>
        <v/>
      </c>
      <c r="L124" s="55" t="str">
        <f>IF(ISNA(VLOOKUP(A124,'IND.012-1'!$A$3:$Q$301,12,FALSE)),"",(VLOOKUP(A124,'IND.012-1'!$A$3:$Q$301,12,FALSE)))</f>
        <v/>
      </c>
      <c r="M124" s="297" t="str">
        <f>IF(ISNA(VLOOKUP(A124,'IND.012-1'!$A$3:$Q$301,13,FALSE)),"",(VLOOKUP(A124,'IND.012-1'!$A$3:$Q$301,13,FALSE)))</f>
        <v/>
      </c>
      <c r="N124" s="55" t="str">
        <f>IF(ISNA(VLOOKUP(A124,'IND.012-1'!$A$3:$Q$301,14,FALSE)),"",(VLOOKUP(A124,'IND.012-1'!$A$3:$Q$301,14,FALSE)))</f>
        <v/>
      </c>
      <c r="O124" s="297" t="str">
        <f>IF(ISNA(VLOOKUP(A124,'IND.012-1'!$A$3:$Q$301,15,FALSE)),"",(VLOOKUP(A124,'IND.012-1'!$A$3:$Q$301,15,FALSE)))</f>
        <v/>
      </c>
      <c r="P124" s="55" t="str">
        <f>IF(ISNA(VLOOKUP(A124,'IND.012-1'!$A$3:$Q$301,16,FALSE)),"",(VLOOKUP(A124,'IND.012-1'!$A$3:$Q$301,16,FALSE)))</f>
        <v/>
      </c>
      <c r="Q124" s="341" t="str">
        <f>IF(ISNA(VLOOKUP($A124,'IND.012-1'!$A$3:$Q$301,17,FALSE)),"",(VLOOKUP($A124,'IND.012-1'!$A$3:$Q$301,17,FALSE)))</f>
        <v/>
      </c>
      <c r="R124" s="451">
        <f t="shared" si="4"/>
        <v>0</v>
      </c>
      <c r="S124" s="434">
        <f t="shared" si="7"/>
        <v>122</v>
      </c>
      <c r="T124" s="434">
        <f>IF(R124="","",IFERROR(SUM(H124:I124:K124:L124)+LARGE(H124:I124:K124:L124,1)/100+LARGE(H124:I124:K124:L124,2)/1000+LARGE(H124:I124:K124:L124,3)/10000+LARGE(H124:I124:K124:L124,4)/100000-0.01/S124,0))</f>
        <v>0</v>
      </c>
      <c r="U124" s="374"/>
      <c r="V124" s="354" t="str">
        <f t="shared" si="6"/>
        <v/>
      </c>
      <c r="W124" s="354" t="str">
        <f t="shared" si="5"/>
        <v/>
      </c>
      <c r="X124" s="374"/>
      <c r="Y124" s="374"/>
      <c r="Z124" s="374"/>
      <c r="AA124" s="374"/>
      <c r="AB124" s="374"/>
      <c r="AC124" s="374"/>
      <c r="AD124" s="374"/>
    </row>
    <row r="125" spans="1:30" ht="28.05" customHeight="1" thickBot="1" x14ac:dyDescent="0.35">
      <c r="A125" s="52">
        <v>123</v>
      </c>
      <c r="B125" s="286" t="str">
        <f>IF(ISNA(VLOOKUP($A125,'IND.012-1'!$A$3:$Q$301,2,FALSE)),"",(VLOOKUP($A125,'IND.012-1'!$A$3:$Q$301,2,FALSE)))</f>
        <v/>
      </c>
      <c r="C125" s="288" t="str">
        <f>IF(ISNA(VLOOKUP(A125,'IND.012-1'!$A$3:$Q$301,3,FALSE)),"",(VLOOKUP(A125,'IND.012-1'!$A$3:$Q$301,3,FALSE)))</f>
        <v/>
      </c>
      <c r="D125" s="53" t="str">
        <f>IF(ISNA(VLOOKUP(A125,'IND.012-1'!$A$3:$F$301,4,FALSE)),"",(VLOOKUP(A125,'IND.012-1'!$A$3:$F$301,4,FALSE)))</f>
        <v/>
      </c>
      <c r="E125" s="54" t="str">
        <f>IF(ISNA(VLOOKUP(A125,'IND.012-1'!$A$3:$Q$301,5,FALSE)),"",(VLOOKUP(A125,'IND.012-1'!$A$3:$Q$301,5,FALSE)))</f>
        <v/>
      </c>
      <c r="F125" s="55" t="str">
        <f>IF(ISNA(VLOOKUP($A125,'IND.012-1'!$A$3:$Q$301,6,FALSE)),"",(VLOOKUP($A125,'IND.012-1'!$A$3:$Q$301,6,FALSE)))</f>
        <v/>
      </c>
      <c r="G125" s="285" t="str">
        <f>IF(ISNA(VLOOKUP($A125,'IND.012-1'!$A$3:$Q$301,7,FALSE)),"",(VLOOKUP($A125,'IND.012-1'!$A$3:$Q$301,7,FALSE)))</f>
        <v/>
      </c>
      <c r="H125" s="55" t="str">
        <f>IF(ISNA(VLOOKUP(A125,'IND.012-1'!$A$3:$Q$301,8,FALSE)),"",(VLOOKUP(A125,'IND.012-1'!$A$3:$Q$301,8,FALSE)))</f>
        <v/>
      </c>
      <c r="I125" s="297" t="str">
        <f>IF(ISNA(VLOOKUP(A125,'IND.012-1'!$A$3:$Q$301,9,FALSE)),"",(VLOOKUP(A125,'IND.012-1'!$A$3:$Q$301,9,FALSE)))</f>
        <v/>
      </c>
      <c r="J125" s="55" t="str">
        <f>IF(ISNA(VLOOKUP(A125,'IND.012-1'!$A$3:$Q$301,10,FALSE)),"",(VLOOKUP(A125,'IND.012-1'!$A$3:$Q$301,10,FALSE)))</f>
        <v/>
      </c>
      <c r="K125" s="297" t="str">
        <f>IF(ISNA(VLOOKUP(A125,'IND.012-1'!$A$3:$Q$301,11,FALSE)),"",(VLOOKUP(A125,'IND.012-1'!$A$3:$Q$301,11,FALSE)))</f>
        <v/>
      </c>
      <c r="L125" s="55" t="str">
        <f>IF(ISNA(VLOOKUP(A125,'IND.012-1'!$A$3:$Q$301,12,FALSE)),"",(VLOOKUP(A125,'IND.012-1'!$A$3:$Q$301,12,FALSE)))</f>
        <v/>
      </c>
      <c r="M125" s="297" t="str">
        <f>IF(ISNA(VLOOKUP(A125,'IND.012-1'!$A$3:$Q$301,13,FALSE)),"",(VLOOKUP(A125,'IND.012-1'!$A$3:$Q$301,13,FALSE)))</f>
        <v/>
      </c>
      <c r="N125" s="55" t="str">
        <f>IF(ISNA(VLOOKUP(A125,'IND.012-1'!$A$3:$Q$301,14,FALSE)),"",(VLOOKUP(A125,'IND.012-1'!$A$3:$Q$301,14,FALSE)))</f>
        <v/>
      </c>
      <c r="O125" s="297" t="str">
        <f>IF(ISNA(VLOOKUP(A125,'IND.012-1'!$A$3:$Q$301,15,FALSE)),"",(VLOOKUP(A125,'IND.012-1'!$A$3:$Q$301,15,FALSE)))</f>
        <v/>
      </c>
      <c r="P125" s="55" t="str">
        <f>IF(ISNA(VLOOKUP(A125,'IND.012-1'!$A$3:$Q$301,16,FALSE)),"",(VLOOKUP(A125,'IND.012-1'!$A$3:$Q$301,16,FALSE)))</f>
        <v/>
      </c>
      <c r="Q125" s="341" t="str">
        <f>IF(ISNA(VLOOKUP($A125,'IND.012-1'!$A$3:$Q$301,17,FALSE)),"",(VLOOKUP($A125,'IND.012-1'!$A$3:$Q$301,17,FALSE)))</f>
        <v/>
      </c>
      <c r="R125" s="451">
        <f t="shared" si="4"/>
        <v>0</v>
      </c>
      <c r="S125" s="434">
        <f t="shared" si="7"/>
        <v>123</v>
      </c>
      <c r="T125" s="434">
        <f>IF(R125="","",IFERROR(SUM(H125:I125:K125:L125)+LARGE(H125:I125:K125:L125,1)/100+LARGE(H125:I125:K125:L125,2)/1000+LARGE(H125:I125:K125:L125,3)/10000+LARGE(H125:I125:K125:L125,4)/100000-0.01/S125,0))</f>
        <v>0</v>
      </c>
      <c r="U125" s="374"/>
      <c r="V125" s="354" t="str">
        <f t="shared" si="6"/>
        <v/>
      </c>
      <c r="W125" s="354" t="str">
        <f t="shared" si="5"/>
        <v/>
      </c>
      <c r="X125" s="374"/>
      <c r="Y125" s="374"/>
      <c r="Z125" s="374"/>
      <c r="AA125" s="374"/>
      <c r="AB125" s="374"/>
      <c r="AC125" s="374"/>
      <c r="AD125" s="374"/>
    </row>
    <row r="126" spans="1:30" ht="28.05" customHeight="1" thickBot="1" x14ac:dyDescent="0.35">
      <c r="A126" s="52">
        <v>124</v>
      </c>
      <c r="B126" s="286" t="str">
        <f>IF(ISNA(VLOOKUP($A126,'IND.012-1'!$A$3:$Q$301,2,FALSE)),"",(VLOOKUP($A126,'IND.012-1'!$A$3:$Q$301,2,FALSE)))</f>
        <v/>
      </c>
      <c r="C126" s="288" t="str">
        <f>IF(ISNA(VLOOKUP(A126,'IND.012-1'!$A$3:$Q$301,3,FALSE)),"",(VLOOKUP(A126,'IND.012-1'!$A$3:$Q$301,3,FALSE)))</f>
        <v/>
      </c>
      <c r="D126" s="53" t="str">
        <f>IF(ISNA(VLOOKUP(A126,'IND.012-1'!$A$3:$F$301,4,FALSE)),"",(VLOOKUP(A126,'IND.012-1'!$A$3:$F$301,4,FALSE)))</f>
        <v/>
      </c>
      <c r="E126" s="54" t="str">
        <f>IF(ISNA(VLOOKUP(A126,'IND.012-1'!$A$3:$Q$301,5,FALSE)),"",(VLOOKUP(A126,'IND.012-1'!$A$3:$Q$301,5,FALSE)))</f>
        <v/>
      </c>
      <c r="F126" s="55" t="str">
        <f>IF(ISNA(VLOOKUP($A126,'IND.012-1'!$A$3:$Q$301,6,FALSE)),"",(VLOOKUP($A126,'IND.012-1'!$A$3:$Q$301,6,FALSE)))</f>
        <v/>
      </c>
      <c r="G126" s="285" t="str">
        <f>IF(ISNA(VLOOKUP($A126,'IND.012-1'!$A$3:$Q$301,7,FALSE)),"",(VLOOKUP($A126,'IND.012-1'!$A$3:$Q$301,7,FALSE)))</f>
        <v/>
      </c>
      <c r="H126" s="55" t="str">
        <f>IF(ISNA(VLOOKUP(A126,'IND.012-1'!$A$3:$Q$301,8,FALSE)),"",(VLOOKUP(A126,'IND.012-1'!$A$3:$Q$301,8,FALSE)))</f>
        <v/>
      </c>
      <c r="I126" s="297" t="str">
        <f>IF(ISNA(VLOOKUP(A126,'IND.012-1'!$A$3:$Q$301,9,FALSE)),"",(VLOOKUP(A126,'IND.012-1'!$A$3:$Q$301,9,FALSE)))</f>
        <v/>
      </c>
      <c r="J126" s="55" t="str">
        <f>IF(ISNA(VLOOKUP(A126,'IND.012-1'!$A$3:$Q$301,10,FALSE)),"",(VLOOKUP(A126,'IND.012-1'!$A$3:$Q$301,10,FALSE)))</f>
        <v/>
      </c>
      <c r="K126" s="297" t="str">
        <f>IF(ISNA(VLOOKUP(A126,'IND.012-1'!$A$3:$Q$301,11,FALSE)),"",(VLOOKUP(A126,'IND.012-1'!$A$3:$Q$301,11,FALSE)))</f>
        <v/>
      </c>
      <c r="L126" s="55" t="str">
        <f>IF(ISNA(VLOOKUP(A126,'IND.012-1'!$A$3:$Q$301,12,FALSE)),"",(VLOOKUP(A126,'IND.012-1'!$A$3:$Q$301,12,FALSE)))</f>
        <v/>
      </c>
      <c r="M126" s="297" t="str">
        <f>IF(ISNA(VLOOKUP(A126,'IND.012-1'!$A$3:$Q$301,13,FALSE)),"",(VLOOKUP(A126,'IND.012-1'!$A$3:$Q$301,13,FALSE)))</f>
        <v/>
      </c>
      <c r="N126" s="55" t="str">
        <f>IF(ISNA(VLOOKUP(A126,'IND.012-1'!$A$3:$Q$301,14,FALSE)),"",(VLOOKUP(A126,'IND.012-1'!$A$3:$Q$301,14,FALSE)))</f>
        <v/>
      </c>
      <c r="O126" s="297" t="str">
        <f>IF(ISNA(VLOOKUP(A126,'IND.012-1'!$A$3:$Q$301,15,FALSE)),"",(VLOOKUP(A126,'IND.012-1'!$A$3:$Q$301,15,FALSE)))</f>
        <v/>
      </c>
      <c r="P126" s="55" t="str">
        <f>IF(ISNA(VLOOKUP(A126,'IND.012-1'!$A$3:$Q$301,16,FALSE)),"",(VLOOKUP(A126,'IND.012-1'!$A$3:$Q$301,16,FALSE)))</f>
        <v/>
      </c>
      <c r="Q126" s="341" t="str">
        <f>IF(ISNA(VLOOKUP($A126,'IND.012-1'!$A$3:$Q$301,17,FALSE)),"",(VLOOKUP($A126,'IND.012-1'!$A$3:$Q$301,17,FALSE)))</f>
        <v/>
      </c>
      <c r="R126" s="451">
        <f t="shared" si="4"/>
        <v>0</v>
      </c>
      <c r="S126" s="434">
        <f t="shared" si="7"/>
        <v>124</v>
      </c>
      <c r="T126" s="434">
        <f>IF(R126="","",IFERROR(SUM(H126:I126:K126:L126)+LARGE(H126:I126:K126:L126,1)/100+LARGE(H126:I126:K126:L126,2)/1000+LARGE(H126:I126:K126:L126,3)/10000+LARGE(H126:I126:K126:L126,4)/100000-0.01/S126,0))</f>
        <v>0</v>
      </c>
      <c r="U126" s="374"/>
      <c r="V126" s="354" t="str">
        <f t="shared" si="6"/>
        <v/>
      </c>
      <c r="W126" s="354" t="str">
        <f t="shared" si="5"/>
        <v/>
      </c>
      <c r="X126" s="374"/>
      <c r="Y126" s="374"/>
      <c r="Z126" s="374"/>
      <c r="AA126" s="374"/>
      <c r="AB126" s="374"/>
      <c r="AC126" s="374"/>
      <c r="AD126" s="374"/>
    </row>
    <row r="127" spans="1:30" ht="28.05" customHeight="1" thickBot="1" x14ac:dyDescent="0.35">
      <c r="A127" s="52">
        <v>125</v>
      </c>
      <c r="B127" s="286" t="str">
        <f>IF(ISNA(VLOOKUP($A127,'IND.012-1'!$A$3:$Q$301,2,FALSE)),"",(VLOOKUP($A127,'IND.012-1'!$A$3:$Q$301,2,FALSE)))</f>
        <v/>
      </c>
      <c r="C127" s="288" t="str">
        <f>IF(ISNA(VLOOKUP(A127,'IND.012-1'!$A$3:$Q$301,3,FALSE)),"",(VLOOKUP(A127,'IND.012-1'!$A$3:$Q$301,3,FALSE)))</f>
        <v/>
      </c>
      <c r="D127" s="53" t="str">
        <f>IF(ISNA(VLOOKUP(A127,'IND.012-1'!$A$3:$F$301,4,FALSE)),"",(VLOOKUP(A127,'IND.012-1'!$A$3:$F$301,4,FALSE)))</f>
        <v/>
      </c>
      <c r="E127" s="54" t="str">
        <f>IF(ISNA(VLOOKUP(A127,'IND.012-1'!$A$3:$Q$301,5,FALSE)),"",(VLOOKUP(A127,'IND.012-1'!$A$3:$Q$301,5,FALSE)))</f>
        <v/>
      </c>
      <c r="F127" s="55" t="str">
        <f>IF(ISNA(VLOOKUP($A127,'IND.012-1'!$A$3:$Q$301,6,FALSE)),"",(VLOOKUP($A127,'IND.012-1'!$A$3:$Q$301,6,FALSE)))</f>
        <v/>
      </c>
      <c r="G127" s="285" t="str">
        <f>IF(ISNA(VLOOKUP($A127,'IND.012-1'!$A$3:$Q$301,7,FALSE)),"",(VLOOKUP($A127,'IND.012-1'!$A$3:$Q$301,7,FALSE)))</f>
        <v/>
      </c>
      <c r="H127" s="55" t="str">
        <f>IF(ISNA(VLOOKUP(A127,'IND.012-1'!$A$3:$Q$301,8,FALSE)),"",(VLOOKUP(A127,'IND.012-1'!$A$3:$Q$301,8,FALSE)))</f>
        <v/>
      </c>
      <c r="I127" s="297" t="str">
        <f>IF(ISNA(VLOOKUP(A127,'IND.012-1'!$A$3:$Q$301,9,FALSE)),"",(VLOOKUP(A127,'IND.012-1'!$A$3:$Q$301,9,FALSE)))</f>
        <v/>
      </c>
      <c r="J127" s="55" t="str">
        <f>IF(ISNA(VLOOKUP(A127,'IND.012-1'!$A$3:$Q$301,10,FALSE)),"",(VLOOKUP(A127,'IND.012-1'!$A$3:$Q$301,10,FALSE)))</f>
        <v/>
      </c>
      <c r="K127" s="297" t="str">
        <f>IF(ISNA(VLOOKUP(A127,'IND.012-1'!$A$3:$Q$301,11,FALSE)),"",(VLOOKUP(A127,'IND.012-1'!$A$3:$Q$301,11,FALSE)))</f>
        <v/>
      </c>
      <c r="L127" s="55" t="str">
        <f>IF(ISNA(VLOOKUP(A127,'IND.012-1'!$A$3:$Q$301,12,FALSE)),"",(VLOOKUP(A127,'IND.012-1'!$A$3:$Q$301,12,FALSE)))</f>
        <v/>
      </c>
      <c r="M127" s="297" t="str">
        <f>IF(ISNA(VLOOKUP(A127,'IND.012-1'!$A$3:$Q$301,13,FALSE)),"",(VLOOKUP(A127,'IND.012-1'!$A$3:$Q$301,13,FALSE)))</f>
        <v/>
      </c>
      <c r="N127" s="55" t="str">
        <f>IF(ISNA(VLOOKUP(A127,'IND.012-1'!$A$3:$Q$301,14,FALSE)),"",(VLOOKUP(A127,'IND.012-1'!$A$3:$Q$301,14,FALSE)))</f>
        <v/>
      </c>
      <c r="O127" s="297" t="str">
        <f>IF(ISNA(VLOOKUP(A127,'IND.012-1'!$A$3:$Q$301,15,FALSE)),"",(VLOOKUP(A127,'IND.012-1'!$A$3:$Q$301,15,FALSE)))</f>
        <v/>
      </c>
      <c r="P127" s="55" t="str">
        <f>IF(ISNA(VLOOKUP(A127,'IND.012-1'!$A$3:$Q$301,16,FALSE)),"",(VLOOKUP(A127,'IND.012-1'!$A$3:$Q$301,16,FALSE)))</f>
        <v/>
      </c>
      <c r="Q127" s="341" t="str">
        <f>IF(ISNA(VLOOKUP($A127,'IND.012-1'!$A$3:$Q$301,17,FALSE)),"",(VLOOKUP($A127,'IND.012-1'!$A$3:$Q$301,17,FALSE)))</f>
        <v/>
      </c>
      <c r="R127" s="451">
        <f t="shared" si="4"/>
        <v>0</v>
      </c>
      <c r="S127" s="434">
        <f t="shared" si="7"/>
        <v>125</v>
      </c>
      <c r="T127" s="434">
        <f>IF(R127="","",IFERROR(SUM(H127:I127:K127:L127)+LARGE(H127:I127:K127:L127,1)/100+LARGE(H127:I127:K127:L127,2)/1000+LARGE(H127:I127:K127:L127,3)/10000+LARGE(H127:I127:K127:L127,4)/100000-0.01/S127,0))</f>
        <v>0</v>
      </c>
      <c r="U127" s="374"/>
      <c r="V127" s="354" t="str">
        <f t="shared" si="6"/>
        <v/>
      </c>
      <c r="W127" s="354" t="str">
        <f t="shared" si="5"/>
        <v/>
      </c>
      <c r="X127" s="374"/>
      <c r="Y127" s="374"/>
      <c r="Z127" s="374"/>
      <c r="AA127" s="374"/>
      <c r="AB127" s="374"/>
      <c r="AC127" s="374"/>
      <c r="AD127" s="374"/>
    </row>
    <row r="128" spans="1:30" ht="28.05" customHeight="1" thickBot="1" x14ac:dyDescent="0.35">
      <c r="A128" s="52">
        <v>126</v>
      </c>
      <c r="B128" s="286" t="str">
        <f>IF(ISNA(VLOOKUP($A128,'IND.012-1'!$A$3:$Q$301,2,FALSE)),"",(VLOOKUP($A128,'IND.012-1'!$A$3:$Q$301,2,FALSE)))</f>
        <v/>
      </c>
      <c r="C128" s="288" t="str">
        <f>IF(ISNA(VLOOKUP(A128,'IND.012-1'!$A$3:$Q$301,3,FALSE)),"",(VLOOKUP(A128,'IND.012-1'!$A$3:$Q$301,3,FALSE)))</f>
        <v/>
      </c>
      <c r="D128" s="53" t="str">
        <f>IF(ISNA(VLOOKUP(A128,'IND.012-1'!$A$3:$F$301,4,FALSE)),"",(VLOOKUP(A128,'IND.012-1'!$A$3:$F$301,4,FALSE)))</f>
        <v/>
      </c>
      <c r="E128" s="54" t="str">
        <f>IF(ISNA(VLOOKUP(A128,'IND.012-1'!$A$3:$Q$301,5,FALSE)),"",(VLOOKUP(A128,'IND.012-1'!$A$3:$Q$301,5,FALSE)))</f>
        <v/>
      </c>
      <c r="F128" s="55" t="str">
        <f>IF(ISNA(VLOOKUP($A128,'IND.012-1'!$A$3:$Q$301,6,FALSE)),"",(VLOOKUP($A128,'IND.012-1'!$A$3:$Q$301,6,FALSE)))</f>
        <v/>
      </c>
      <c r="G128" s="285" t="str">
        <f>IF(ISNA(VLOOKUP($A128,'IND.012-1'!$A$3:$Q$301,7,FALSE)),"",(VLOOKUP($A128,'IND.012-1'!$A$3:$Q$301,7,FALSE)))</f>
        <v/>
      </c>
      <c r="H128" s="55" t="str">
        <f>IF(ISNA(VLOOKUP(A128,'IND.012-1'!$A$3:$Q$301,8,FALSE)),"",(VLOOKUP(A128,'IND.012-1'!$A$3:$Q$301,8,FALSE)))</f>
        <v/>
      </c>
      <c r="I128" s="297" t="str">
        <f>IF(ISNA(VLOOKUP(A128,'IND.012-1'!$A$3:$Q$301,9,FALSE)),"",(VLOOKUP(A128,'IND.012-1'!$A$3:$Q$301,9,FALSE)))</f>
        <v/>
      </c>
      <c r="J128" s="55" t="str">
        <f>IF(ISNA(VLOOKUP(A128,'IND.012-1'!$A$3:$Q$301,10,FALSE)),"",(VLOOKUP(A128,'IND.012-1'!$A$3:$Q$301,10,FALSE)))</f>
        <v/>
      </c>
      <c r="K128" s="297" t="str">
        <f>IF(ISNA(VLOOKUP(A128,'IND.012-1'!$A$3:$Q$301,11,FALSE)),"",(VLOOKUP(A128,'IND.012-1'!$A$3:$Q$301,11,FALSE)))</f>
        <v/>
      </c>
      <c r="L128" s="55" t="str">
        <f>IF(ISNA(VLOOKUP(A128,'IND.012-1'!$A$3:$Q$301,12,FALSE)),"",(VLOOKUP(A128,'IND.012-1'!$A$3:$Q$301,12,FALSE)))</f>
        <v/>
      </c>
      <c r="M128" s="297" t="str">
        <f>IF(ISNA(VLOOKUP(A128,'IND.012-1'!$A$3:$Q$301,13,FALSE)),"",(VLOOKUP(A128,'IND.012-1'!$A$3:$Q$301,13,FALSE)))</f>
        <v/>
      </c>
      <c r="N128" s="55" t="str">
        <f>IF(ISNA(VLOOKUP(A128,'IND.012-1'!$A$3:$Q$301,14,FALSE)),"",(VLOOKUP(A128,'IND.012-1'!$A$3:$Q$301,14,FALSE)))</f>
        <v/>
      </c>
      <c r="O128" s="297" t="str">
        <f>IF(ISNA(VLOOKUP(A128,'IND.012-1'!$A$3:$Q$301,15,FALSE)),"",(VLOOKUP(A128,'IND.012-1'!$A$3:$Q$301,15,FALSE)))</f>
        <v/>
      </c>
      <c r="P128" s="55" t="str">
        <f>IF(ISNA(VLOOKUP(A128,'IND.012-1'!$A$3:$Q$301,16,FALSE)),"",(VLOOKUP(A128,'IND.012-1'!$A$3:$Q$301,16,FALSE)))</f>
        <v/>
      </c>
      <c r="Q128" s="341" t="str">
        <f>IF(ISNA(VLOOKUP($A128,'IND.012-1'!$A$3:$Q$301,17,FALSE)),"",(VLOOKUP($A128,'IND.012-1'!$A$3:$Q$301,17,FALSE)))</f>
        <v/>
      </c>
      <c r="R128" s="451">
        <f t="shared" si="4"/>
        <v>0</v>
      </c>
      <c r="S128" s="434">
        <f t="shared" si="7"/>
        <v>126</v>
      </c>
      <c r="T128" s="434">
        <f>IF(R128="","",IFERROR(SUM(H128:I128:K128:L128)+LARGE(H128:I128:K128:L128,1)/100+LARGE(H128:I128:K128:L128,2)/1000+LARGE(H128:I128:K128:L128,3)/10000+LARGE(H128:I128:K128:L128,4)/100000-0.01/S128,0))</f>
        <v>0</v>
      </c>
      <c r="U128" s="374"/>
      <c r="V128" s="354" t="str">
        <f t="shared" si="6"/>
        <v/>
      </c>
      <c r="W128" s="354" t="str">
        <f t="shared" si="5"/>
        <v/>
      </c>
      <c r="X128" s="374"/>
      <c r="Y128" s="374"/>
      <c r="Z128" s="374"/>
      <c r="AA128" s="374"/>
      <c r="AB128" s="374"/>
      <c r="AC128" s="374"/>
      <c r="AD128" s="374"/>
    </row>
    <row r="129" spans="1:30" ht="28.05" customHeight="1" thickBot="1" x14ac:dyDescent="0.35">
      <c r="A129" s="52">
        <v>127</v>
      </c>
      <c r="B129" s="286" t="str">
        <f>IF(ISNA(VLOOKUP($A129,'IND.012-1'!$A$3:$Q$301,2,FALSE)),"",(VLOOKUP($A129,'IND.012-1'!$A$3:$Q$301,2,FALSE)))</f>
        <v/>
      </c>
      <c r="C129" s="288" t="str">
        <f>IF(ISNA(VLOOKUP(A129,'IND.012-1'!$A$3:$Q$301,3,FALSE)),"",(VLOOKUP(A129,'IND.012-1'!$A$3:$Q$301,3,FALSE)))</f>
        <v/>
      </c>
      <c r="D129" s="53" t="str">
        <f>IF(ISNA(VLOOKUP(A129,'IND.012-1'!$A$3:$F$301,4,FALSE)),"",(VLOOKUP(A129,'IND.012-1'!$A$3:$F$301,4,FALSE)))</f>
        <v/>
      </c>
      <c r="E129" s="54" t="str">
        <f>IF(ISNA(VLOOKUP(A129,'IND.012-1'!$A$3:$Q$301,5,FALSE)),"",(VLOOKUP(A129,'IND.012-1'!$A$3:$Q$301,5,FALSE)))</f>
        <v/>
      </c>
      <c r="F129" s="55" t="str">
        <f>IF(ISNA(VLOOKUP($A129,'IND.012-1'!$A$3:$Q$301,6,FALSE)),"",(VLOOKUP($A129,'IND.012-1'!$A$3:$Q$301,6,FALSE)))</f>
        <v/>
      </c>
      <c r="G129" s="285" t="str">
        <f>IF(ISNA(VLOOKUP($A129,'IND.012-1'!$A$3:$Q$301,7,FALSE)),"",(VLOOKUP($A129,'IND.012-1'!$A$3:$Q$301,7,FALSE)))</f>
        <v/>
      </c>
      <c r="H129" s="55" t="str">
        <f>IF(ISNA(VLOOKUP(A129,'IND.012-1'!$A$3:$Q$301,8,FALSE)),"",(VLOOKUP(A129,'IND.012-1'!$A$3:$Q$301,8,FALSE)))</f>
        <v/>
      </c>
      <c r="I129" s="297" t="str">
        <f>IF(ISNA(VLOOKUP(A129,'IND.012-1'!$A$3:$Q$301,9,FALSE)),"",(VLOOKUP(A129,'IND.012-1'!$A$3:$Q$301,9,FALSE)))</f>
        <v/>
      </c>
      <c r="J129" s="55" t="str">
        <f>IF(ISNA(VLOOKUP(A129,'IND.012-1'!$A$3:$Q$301,10,FALSE)),"",(VLOOKUP(A129,'IND.012-1'!$A$3:$Q$301,10,FALSE)))</f>
        <v/>
      </c>
      <c r="K129" s="297" t="str">
        <f>IF(ISNA(VLOOKUP(A129,'IND.012-1'!$A$3:$Q$301,11,FALSE)),"",(VLOOKUP(A129,'IND.012-1'!$A$3:$Q$301,11,FALSE)))</f>
        <v/>
      </c>
      <c r="L129" s="55" t="str">
        <f>IF(ISNA(VLOOKUP(A129,'IND.012-1'!$A$3:$Q$301,12,FALSE)),"",(VLOOKUP(A129,'IND.012-1'!$A$3:$Q$301,12,FALSE)))</f>
        <v/>
      </c>
      <c r="M129" s="297" t="str">
        <f>IF(ISNA(VLOOKUP(A129,'IND.012-1'!$A$3:$Q$301,13,FALSE)),"",(VLOOKUP(A129,'IND.012-1'!$A$3:$Q$301,13,FALSE)))</f>
        <v/>
      </c>
      <c r="N129" s="55" t="str">
        <f>IF(ISNA(VLOOKUP(A129,'IND.012-1'!$A$3:$Q$301,14,FALSE)),"",(VLOOKUP(A129,'IND.012-1'!$A$3:$Q$301,14,FALSE)))</f>
        <v/>
      </c>
      <c r="O129" s="297" t="str">
        <f>IF(ISNA(VLOOKUP(A129,'IND.012-1'!$A$3:$Q$301,15,FALSE)),"",(VLOOKUP(A129,'IND.012-1'!$A$3:$Q$301,15,FALSE)))</f>
        <v/>
      </c>
      <c r="P129" s="55" t="str">
        <f>IF(ISNA(VLOOKUP(A129,'IND.012-1'!$A$3:$Q$301,16,FALSE)),"",(VLOOKUP(A129,'IND.012-1'!$A$3:$Q$301,16,FALSE)))</f>
        <v/>
      </c>
      <c r="Q129" s="341" t="str">
        <f>IF(ISNA(VLOOKUP($A129,'IND.012-1'!$A$3:$Q$301,17,FALSE)),"",(VLOOKUP($A129,'IND.012-1'!$A$3:$Q$301,17,FALSE)))</f>
        <v/>
      </c>
      <c r="R129" s="451">
        <f t="shared" si="4"/>
        <v>0</v>
      </c>
      <c r="S129" s="434">
        <f t="shared" si="7"/>
        <v>127</v>
      </c>
      <c r="T129" s="434">
        <f>IF(R129="","",IFERROR(SUM(H129:I129:K129:L129)+LARGE(H129:I129:K129:L129,1)/100+LARGE(H129:I129:K129:L129,2)/1000+LARGE(H129:I129:K129:L129,3)/10000+LARGE(H129:I129:K129:L129,4)/100000-0.01/S129,0))</f>
        <v>0</v>
      </c>
      <c r="U129" s="374"/>
      <c r="V129" s="354" t="str">
        <f t="shared" si="6"/>
        <v/>
      </c>
      <c r="W129" s="354" t="str">
        <f t="shared" si="5"/>
        <v/>
      </c>
      <c r="X129" s="374"/>
      <c r="Y129" s="374"/>
      <c r="Z129" s="374"/>
      <c r="AA129" s="374"/>
      <c r="AB129" s="374"/>
      <c r="AC129" s="374"/>
      <c r="AD129" s="374"/>
    </row>
    <row r="130" spans="1:30" ht="28.05" customHeight="1" thickBot="1" x14ac:dyDescent="0.35">
      <c r="A130" s="52">
        <v>128</v>
      </c>
      <c r="B130" s="286" t="str">
        <f>IF(ISNA(VLOOKUP($A130,'IND.012-1'!$A$3:$Q$301,2,FALSE)),"",(VLOOKUP($A130,'IND.012-1'!$A$3:$Q$301,2,FALSE)))</f>
        <v/>
      </c>
      <c r="C130" s="288" t="str">
        <f>IF(ISNA(VLOOKUP(A130,'IND.012-1'!$A$3:$Q$301,3,FALSE)),"",(VLOOKUP(A130,'IND.012-1'!$A$3:$Q$301,3,FALSE)))</f>
        <v/>
      </c>
      <c r="D130" s="53" t="str">
        <f>IF(ISNA(VLOOKUP(A130,'IND.012-1'!$A$3:$F$301,4,FALSE)),"",(VLOOKUP(A130,'IND.012-1'!$A$3:$F$301,4,FALSE)))</f>
        <v/>
      </c>
      <c r="E130" s="54" t="str">
        <f>IF(ISNA(VLOOKUP(A130,'IND.012-1'!$A$3:$Q$301,5,FALSE)),"",(VLOOKUP(A130,'IND.012-1'!$A$3:$Q$301,5,FALSE)))</f>
        <v/>
      </c>
      <c r="F130" s="55" t="str">
        <f>IF(ISNA(VLOOKUP($A130,'IND.012-1'!$A$3:$Q$301,6,FALSE)),"",(VLOOKUP($A130,'IND.012-1'!$A$3:$Q$301,6,FALSE)))</f>
        <v/>
      </c>
      <c r="G130" s="285" t="str">
        <f>IF(ISNA(VLOOKUP($A130,'IND.012-1'!$A$3:$Q$301,7,FALSE)),"",(VLOOKUP($A130,'IND.012-1'!$A$3:$Q$301,7,FALSE)))</f>
        <v/>
      </c>
      <c r="H130" s="55" t="str">
        <f>IF(ISNA(VLOOKUP(A130,'IND.012-1'!$A$3:$Q$301,8,FALSE)),"",(VLOOKUP(A130,'IND.012-1'!$A$3:$Q$301,8,FALSE)))</f>
        <v/>
      </c>
      <c r="I130" s="297" t="str">
        <f>IF(ISNA(VLOOKUP(A130,'IND.012-1'!$A$3:$Q$301,9,FALSE)),"",(VLOOKUP(A130,'IND.012-1'!$A$3:$Q$301,9,FALSE)))</f>
        <v/>
      </c>
      <c r="J130" s="55" t="str">
        <f>IF(ISNA(VLOOKUP(A130,'IND.012-1'!$A$3:$Q$301,10,FALSE)),"",(VLOOKUP(A130,'IND.012-1'!$A$3:$Q$301,10,FALSE)))</f>
        <v/>
      </c>
      <c r="K130" s="297" t="str">
        <f>IF(ISNA(VLOOKUP(A130,'IND.012-1'!$A$3:$Q$301,11,FALSE)),"",(VLOOKUP(A130,'IND.012-1'!$A$3:$Q$301,11,FALSE)))</f>
        <v/>
      </c>
      <c r="L130" s="55" t="str">
        <f>IF(ISNA(VLOOKUP(A130,'IND.012-1'!$A$3:$Q$301,12,FALSE)),"",(VLOOKUP(A130,'IND.012-1'!$A$3:$Q$301,12,FALSE)))</f>
        <v/>
      </c>
      <c r="M130" s="297" t="str">
        <f>IF(ISNA(VLOOKUP(A130,'IND.012-1'!$A$3:$Q$301,13,FALSE)),"",(VLOOKUP(A130,'IND.012-1'!$A$3:$Q$301,13,FALSE)))</f>
        <v/>
      </c>
      <c r="N130" s="55" t="str">
        <f>IF(ISNA(VLOOKUP(A130,'IND.012-1'!$A$3:$Q$301,14,FALSE)),"",(VLOOKUP(A130,'IND.012-1'!$A$3:$Q$301,14,FALSE)))</f>
        <v/>
      </c>
      <c r="O130" s="297" t="str">
        <f>IF(ISNA(VLOOKUP(A130,'IND.012-1'!$A$3:$Q$301,15,FALSE)),"",(VLOOKUP(A130,'IND.012-1'!$A$3:$Q$301,15,FALSE)))</f>
        <v/>
      </c>
      <c r="P130" s="55" t="str">
        <f>IF(ISNA(VLOOKUP(A130,'IND.012-1'!$A$3:$Q$301,16,FALSE)),"",(VLOOKUP(A130,'IND.012-1'!$A$3:$Q$301,16,FALSE)))</f>
        <v/>
      </c>
      <c r="Q130" s="341" t="str">
        <f>IF(ISNA(VLOOKUP($A130,'IND.012-1'!$A$3:$Q$301,17,FALSE)),"",(VLOOKUP($A130,'IND.012-1'!$A$3:$Q$301,17,FALSE)))</f>
        <v/>
      </c>
      <c r="R130" s="451">
        <f t="shared" si="4"/>
        <v>0</v>
      </c>
      <c r="S130" s="434">
        <f t="shared" si="7"/>
        <v>128</v>
      </c>
      <c r="T130" s="434">
        <f>IF(R130="","",IFERROR(SUM(H130:I130:K130:L130)+LARGE(H130:I130:K130:L130,1)/100+LARGE(H130:I130:K130:L130,2)/1000+LARGE(H130:I130:K130:L130,3)/10000+LARGE(H130:I130:K130:L130,4)/100000-0.01/S130,0))</f>
        <v>0</v>
      </c>
      <c r="U130" s="374"/>
      <c r="V130" s="354" t="str">
        <f t="shared" si="6"/>
        <v/>
      </c>
      <c r="W130" s="354" t="str">
        <f t="shared" si="5"/>
        <v/>
      </c>
      <c r="X130" s="374"/>
      <c r="Y130" s="374"/>
      <c r="Z130" s="374"/>
      <c r="AA130" s="374"/>
      <c r="AB130" s="374"/>
      <c r="AC130" s="374"/>
      <c r="AD130" s="374"/>
    </row>
    <row r="131" spans="1:30" ht="28.05" customHeight="1" thickBot="1" x14ac:dyDescent="0.35">
      <c r="A131" s="52">
        <v>129</v>
      </c>
      <c r="B131" s="286" t="str">
        <f>IF(ISNA(VLOOKUP($A131,'IND.012-1'!$A$3:$Q$301,2,FALSE)),"",(VLOOKUP($A131,'IND.012-1'!$A$3:$Q$301,2,FALSE)))</f>
        <v/>
      </c>
      <c r="C131" s="288" t="str">
        <f>IF(ISNA(VLOOKUP(A131,'IND.012-1'!$A$3:$Q$301,3,FALSE)),"",(VLOOKUP(A131,'IND.012-1'!$A$3:$Q$301,3,FALSE)))</f>
        <v/>
      </c>
      <c r="D131" s="53" t="str">
        <f>IF(ISNA(VLOOKUP(A131,'IND.012-1'!$A$3:$F$301,4,FALSE)),"",(VLOOKUP(A131,'IND.012-1'!$A$3:$F$301,4,FALSE)))</f>
        <v/>
      </c>
      <c r="E131" s="54" t="str">
        <f>IF(ISNA(VLOOKUP(A131,'IND.012-1'!$A$3:$Q$301,5,FALSE)),"",(VLOOKUP(A131,'IND.012-1'!$A$3:$Q$301,5,FALSE)))</f>
        <v/>
      </c>
      <c r="F131" s="55" t="str">
        <f>IF(ISNA(VLOOKUP($A131,'IND.012-1'!$A$3:$Q$301,6,FALSE)),"",(VLOOKUP($A131,'IND.012-1'!$A$3:$Q$301,6,FALSE)))</f>
        <v/>
      </c>
      <c r="G131" s="285" t="str">
        <f>IF(ISNA(VLOOKUP($A131,'IND.012-1'!$A$3:$Q$301,7,FALSE)),"",(VLOOKUP($A131,'IND.012-1'!$A$3:$Q$301,7,FALSE)))</f>
        <v/>
      </c>
      <c r="H131" s="55" t="str">
        <f>IF(ISNA(VLOOKUP(A131,'IND.012-1'!$A$3:$Q$301,8,FALSE)),"",(VLOOKUP(A131,'IND.012-1'!$A$3:$Q$301,8,FALSE)))</f>
        <v/>
      </c>
      <c r="I131" s="297" t="str">
        <f>IF(ISNA(VLOOKUP(A131,'IND.012-1'!$A$3:$Q$301,9,FALSE)),"",(VLOOKUP(A131,'IND.012-1'!$A$3:$Q$301,9,FALSE)))</f>
        <v/>
      </c>
      <c r="J131" s="55" t="str">
        <f>IF(ISNA(VLOOKUP(A131,'IND.012-1'!$A$3:$Q$301,10,FALSE)),"",(VLOOKUP(A131,'IND.012-1'!$A$3:$Q$301,10,FALSE)))</f>
        <v/>
      </c>
      <c r="K131" s="297" t="str">
        <f>IF(ISNA(VLOOKUP(A131,'IND.012-1'!$A$3:$Q$301,11,FALSE)),"",(VLOOKUP(A131,'IND.012-1'!$A$3:$Q$301,11,FALSE)))</f>
        <v/>
      </c>
      <c r="L131" s="55" t="str">
        <f>IF(ISNA(VLOOKUP(A131,'IND.012-1'!$A$3:$Q$301,12,FALSE)),"",(VLOOKUP(A131,'IND.012-1'!$A$3:$Q$301,12,FALSE)))</f>
        <v/>
      </c>
      <c r="M131" s="297" t="str">
        <f>IF(ISNA(VLOOKUP(A131,'IND.012-1'!$A$3:$Q$301,13,FALSE)),"",(VLOOKUP(A131,'IND.012-1'!$A$3:$Q$301,13,FALSE)))</f>
        <v/>
      </c>
      <c r="N131" s="55" t="str">
        <f>IF(ISNA(VLOOKUP(A131,'IND.012-1'!$A$3:$Q$301,14,FALSE)),"",(VLOOKUP(A131,'IND.012-1'!$A$3:$Q$301,14,FALSE)))</f>
        <v/>
      </c>
      <c r="O131" s="297" t="str">
        <f>IF(ISNA(VLOOKUP(A131,'IND.012-1'!$A$3:$Q$301,15,FALSE)),"",(VLOOKUP(A131,'IND.012-1'!$A$3:$Q$301,15,FALSE)))</f>
        <v/>
      </c>
      <c r="P131" s="55" t="str">
        <f>IF(ISNA(VLOOKUP(A131,'IND.012-1'!$A$3:$Q$301,16,FALSE)),"",(VLOOKUP(A131,'IND.012-1'!$A$3:$Q$301,16,FALSE)))</f>
        <v/>
      </c>
      <c r="Q131" s="341" t="str">
        <f>IF(ISNA(VLOOKUP($A131,'IND.012-1'!$A$3:$Q$301,17,FALSE)),"",(VLOOKUP($A131,'IND.012-1'!$A$3:$Q$301,17,FALSE)))</f>
        <v/>
      </c>
      <c r="R131" s="451">
        <f t="shared" si="4"/>
        <v>0</v>
      </c>
      <c r="S131" s="434">
        <f t="shared" si="7"/>
        <v>129</v>
      </c>
      <c r="T131" s="434">
        <f>IF(R131="","",IFERROR(SUM(H131:I131:K131:L131)+LARGE(H131:I131:K131:L131,1)/100+LARGE(H131:I131:K131:L131,2)/1000+LARGE(H131:I131:K131:L131,3)/10000+LARGE(H131:I131:K131:L131,4)/100000-0.01/S131,0))</f>
        <v>0</v>
      </c>
      <c r="U131" s="374"/>
      <c r="V131" s="354" t="str">
        <f t="shared" si="6"/>
        <v/>
      </c>
      <c r="W131" s="354" t="str">
        <f t="shared" si="5"/>
        <v/>
      </c>
      <c r="X131" s="374"/>
      <c r="Y131" s="374"/>
      <c r="Z131" s="374"/>
      <c r="AA131" s="374"/>
      <c r="AB131" s="374"/>
      <c r="AC131" s="374"/>
      <c r="AD131" s="374"/>
    </row>
    <row r="132" spans="1:30" ht="28.05" customHeight="1" thickBot="1" x14ac:dyDescent="0.35">
      <c r="A132" s="52">
        <v>130</v>
      </c>
      <c r="B132" s="286" t="str">
        <f>IF(ISNA(VLOOKUP($A132,'IND.012-1'!$A$3:$Q$301,2,FALSE)),"",(VLOOKUP($A132,'IND.012-1'!$A$3:$Q$301,2,FALSE)))</f>
        <v/>
      </c>
      <c r="C132" s="288" t="str">
        <f>IF(ISNA(VLOOKUP(A132,'IND.012-1'!$A$3:$Q$301,3,FALSE)),"",(VLOOKUP(A132,'IND.012-1'!$A$3:$Q$301,3,FALSE)))</f>
        <v/>
      </c>
      <c r="D132" s="53" t="str">
        <f>IF(ISNA(VLOOKUP(A132,'IND.012-1'!$A$3:$F$301,4,FALSE)),"",(VLOOKUP(A132,'IND.012-1'!$A$3:$F$301,4,FALSE)))</f>
        <v/>
      </c>
      <c r="E132" s="54" t="str">
        <f>IF(ISNA(VLOOKUP(A132,'IND.012-1'!$A$3:$Q$301,5,FALSE)),"",(VLOOKUP(A132,'IND.012-1'!$A$3:$Q$301,5,FALSE)))</f>
        <v/>
      </c>
      <c r="F132" s="55" t="str">
        <f>IF(ISNA(VLOOKUP($A132,'IND.012-1'!$A$3:$Q$301,6,FALSE)),"",(VLOOKUP($A132,'IND.012-1'!$A$3:$Q$301,6,FALSE)))</f>
        <v/>
      </c>
      <c r="G132" s="285" t="str">
        <f>IF(ISNA(VLOOKUP($A132,'IND.012-1'!$A$3:$Q$301,7,FALSE)),"",(VLOOKUP($A132,'IND.012-1'!$A$3:$Q$301,7,FALSE)))</f>
        <v/>
      </c>
      <c r="H132" s="55" t="str">
        <f>IF(ISNA(VLOOKUP(A132,'IND.012-1'!$A$3:$Q$301,8,FALSE)),"",(VLOOKUP(A132,'IND.012-1'!$A$3:$Q$301,8,FALSE)))</f>
        <v/>
      </c>
      <c r="I132" s="297" t="str">
        <f>IF(ISNA(VLOOKUP(A132,'IND.012-1'!$A$3:$Q$301,9,FALSE)),"",(VLOOKUP(A132,'IND.012-1'!$A$3:$Q$301,9,FALSE)))</f>
        <v/>
      </c>
      <c r="J132" s="55" t="str">
        <f>IF(ISNA(VLOOKUP(A132,'IND.012-1'!$A$3:$Q$301,10,FALSE)),"",(VLOOKUP(A132,'IND.012-1'!$A$3:$Q$301,10,FALSE)))</f>
        <v/>
      </c>
      <c r="K132" s="297" t="str">
        <f>IF(ISNA(VLOOKUP(A132,'IND.012-1'!$A$3:$Q$301,11,FALSE)),"",(VLOOKUP(A132,'IND.012-1'!$A$3:$Q$301,11,FALSE)))</f>
        <v/>
      </c>
      <c r="L132" s="55" t="str">
        <f>IF(ISNA(VLOOKUP(A132,'IND.012-1'!$A$3:$Q$301,12,FALSE)),"",(VLOOKUP(A132,'IND.012-1'!$A$3:$Q$301,12,FALSE)))</f>
        <v/>
      </c>
      <c r="M132" s="297" t="str">
        <f>IF(ISNA(VLOOKUP(A132,'IND.012-1'!$A$3:$Q$301,13,FALSE)),"",(VLOOKUP(A132,'IND.012-1'!$A$3:$Q$301,13,FALSE)))</f>
        <v/>
      </c>
      <c r="N132" s="55" t="str">
        <f>IF(ISNA(VLOOKUP(A132,'IND.012-1'!$A$3:$Q$301,14,FALSE)),"",(VLOOKUP(A132,'IND.012-1'!$A$3:$Q$301,14,FALSE)))</f>
        <v/>
      </c>
      <c r="O132" s="297" t="str">
        <f>IF(ISNA(VLOOKUP(A132,'IND.012-1'!$A$3:$Q$301,15,FALSE)),"",(VLOOKUP(A132,'IND.012-1'!$A$3:$Q$301,15,FALSE)))</f>
        <v/>
      </c>
      <c r="P132" s="55" t="str">
        <f>IF(ISNA(VLOOKUP(A132,'IND.012-1'!$A$3:$Q$301,16,FALSE)),"",(VLOOKUP(A132,'IND.012-1'!$A$3:$Q$301,16,FALSE)))</f>
        <v/>
      </c>
      <c r="Q132" s="341" t="str">
        <f>IF(ISNA(VLOOKUP($A132,'IND.012-1'!$A$3:$Q$301,17,FALSE)),"",(VLOOKUP($A132,'IND.012-1'!$A$3:$Q$301,17,FALSE)))</f>
        <v/>
      </c>
      <c r="R132" s="451">
        <f t="shared" ref="R132:R195" si="8">SUM(H132:Q132)</f>
        <v>0</v>
      </c>
      <c r="S132" s="434">
        <f t="shared" si="7"/>
        <v>130</v>
      </c>
      <c r="T132" s="434">
        <f>IF(R132="","",IFERROR(SUM(H132:I132:K132:L132)+LARGE(H132:I132:K132:L132,1)/100+LARGE(H132:I132:K132:L132,2)/1000+LARGE(H132:I132:K132:L132,3)/10000+LARGE(H132:I132:K132:L132,4)/100000-0.01/S132,0))</f>
        <v>0</v>
      </c>
      <c r="U132" s="374"/>
      <c r="V132" s="354" t="str">
        <f t="shared" si="6"/>
        <v/>
      </c>
      <c r="W132" s="354" t="str">
        <f t="shared" ref="W132:W195" si="9">C132</f>
        <v/>
      </c>
      <c r="X132" s="374"/>
      <c r="Y132" s="374"/>
      <c r="Z132" s="374"/>
      <c r="AA132" s="374"/>
      <c r="AB132" s="374"/>
      <c r="AC132" s="374"/>
      <c r="AD132" s="374"/>
    </row>
    <row r="133" spans="1:30" ht="28.05" customHeight="1" thickBot="1" x14ac:dyDescent="0.35">
      <c r="A133" s="52">
        <v>131</v>
      </c>
      <c r="B133" s="286" t="str">
        <f>IF(ISNA(VLOOKUP($A133,'IND.012-1'!$A$3:$Q$301,2,FALSE)),"",(VLOOKUP($A133,'IND.012-1'!$A$3:$Q$301,2,FALSE)))</f>
        <v/>
      </c>
      <c r="C133" s="288" t="str">
        <f>IF(ISNA(VLOOKUP(A133,'IND.012-1'!$A$3:$Q$301,3,FALSE)),"",(VLOOKUP(A133,'IND.012-1'!$A$3:$Q$301,3,FALSE)))</f>
        <v/>
      </c>
      <c r="D133" s="53" t="str">
        <f>IF(ISNA(VLOOKUP(A133,'IND.012-1'!$A$3:$F$301,4,FALSE)),"",(VLOOKUP(A133,'IND.012-1'!$A$3:$F$301,4,FALSE)))</f>
        <v/>
      </c>
      <c r="E133" s="54" t="str">
        <f>IF(ISNA(VLOOKUP(A133,'IND.012-1'!$A$3:$Q$301,5,FALSE)),"",(VLOOKUP(A133,'IND.012-1'!$A$3:$Q$301,5,FALSE)))</f>
        <v/>
      </c>
      <c r="F133" s="55" t="str">
        <f>IF(ISNA(VLOOKUP($A133,'IND.012-1'!$A$3:$Q$301,6,FALSE)),"",(VLOOKUP($A133,'IND.012-1'!$A$3:$Q$301,6,FALSE)))</f>
        <v/>
      </c>
      <c r="G133" s="285" t="str">
        <f>IF(ISNA(VLOOKUP($A133,'IND.012-1'!$A$3:$Q$301,7,FALSE)),"",(VLOOKUP($A133,'IND.012-1'!$A$3:$Q$301,7,FALSE)))</f>
        <v/>
      </c>
      <c r="H133" s="55" t="str">
        <f>IF(ISNA(VLOOKUP(A133,'IND.012-1'!$A$3:$Q$301,8,FALSE)),"",(VLOOKUP(A133,'IND.012-1'!$A$3:$Q$301,8,FALSE)))</f>
        <v/>
      </c>
      <c r="I133" s="297" t="str">
        <f>IF(ISNA(VLOOKUP(A133,'IND.012-1'!$A$3:$Q$301,9,FALSE)),"",(VLOOKUP(A133,'IND.012-1'!$A$3:$Q$301,9,FALSE)))</f>
        <v/>
      </c>
      <c r="J133" s="55" t="str">
        <f>IF(ISNA(VLOOKUP(A133,'IND.012-1'!$A$3:$Q$301,10,FALSE)),"",(VLOOKUP(A133,'IND.012-1'!$A$3:$Q$301,10,FALSE)))</f>
        <v/>
      </c>
      <c r="K133" s="297" t="str">
        <f>IF(ISNA(VLOOKUP(A133,'IND.012-1'!$A$3:$Q$301,11,FALSE)),"",(VLOOKUP(A133,'IND.012-1'!$A$3:$Q$301,11,FALSE)))</f>
        <v/>
      </c>
      <c r="L133" s="55" t="str">
        <f>IF(ISNA(VLOOKUP(A133,'IND.012-1'!$A$3:$Q$301,12,FALSE)),"",(VLOOKUP(A133,'IND.012-1'!$A$3:$Q$301,12,FALSE)))</f>
        <v/>
      </c>
      <c r="M133" s="297" t="str">
        <f>IF(ISNA(VLOOKUP(A133,'IND.012-1'!$A$3:$Q$301,13,FALSE)),"",(VLOOKUP(A133,'IND.012-1'!$A$3:$Q$301,13,FALSE)))</f>
        <v/>
      </c>
      <c r="N133" s="55" t="str">
        <f>IF(ISNA(VLOOKUP(A133,'IND.012-1'!$A$3:$Q$301,14,FALSE)),"",(VLOOKUP(A133,'IND.012-1'!$A$3:$Q$301,14,FALSE)))</f>
        <v/>
      </c>
      <c r="O133" s="297" t="str">
        <f>IF(ISNA(VLOOKUP(A133,'IND.012-1'!$A$3:$Q$301,15,FALSE)),"",(VLOOKUP(A133,'IND.012-1'!$A$3:$Q$301,15,FALSE)))</f>
        <v/>
      </c>
      <c r="P133" s="55" t="str">
        <f>IF(ISNA(VLOOKUP(A133,'IND.012-1'!$A$3:$Q$301,16,FALSE)),"",(VLOOKUP(A133,'IND.012-1'!$A$3:$Q$301,16,FALSE)))</f>
        <v/>
      </c>
      <c r="Q133" s="341" t="str">
        <f>IF(ISNA(VLOOKUP($A133,'IND.012-1'!$A$3:$Q$301,17,FALSE)),"",(VLOOKUP($A133,'IND.012-1'!$A$3:$Q$301,17,FALSE)))</f>
        <v/>
      </c>
      <c r="R133" s="451">
        <f t="shared" si="8"/>
        <v>0</v>
      </c>
      <c r="S133" s="434">
        <f t="shared" si="7"/>
        <v>131</v>
      </c>
      <c r="T133" s="434">
        <f>IF(R133="","",IFERROR(SUM(H133:I133:K133:L133)+LARGE(H133:I133:K133:L133,1)/100+LARGE(H133:I133:K133:L133,2)/1000+LARGE(H133:I133:K133:L133,3)/10000+LARGE(H133:I133:K133:L133,4)/100000-0.01/S133,0))</f>
        <v>0</v>
      </c>
      <c r="U133" s="374"/>
      <c r="V133" s="354" t="str">
        <f t="shared" ref="V133:V196" si="10">D133</f>
        <v/>
      </c>
      <c r="W133" s="354" t="str">
        <f t="shared" si="9"/>
        <v/>
      </c>
      <c r="X133" s="374"/>
      <c r="Y133" s="374"/>
      <c r="Z133" s="374"/>
      <c r="AA133" s="374"/>
      <c r="AB133" s="374"/>
      <c r="AC133" s="374"/>
      <c r="AD133" s="374"/>
    </row>
    <row r="134" spans="1:30" ht="28.05" customHeight="1" thickBot="1" x14ac:dyDescent="0.35">
      <c r="A134" s="52">
        <v>132</v>
      </c>
      <c r="B134" s="286" t="str">
        <f>IF(ISNA(VLOOKUP($A134,'IND.012-1'!$A$3:$Q$301,2,FALSE)),"",(VLOOKUP($A134,'IND.012-1'!$A$3:$Q$301,2,FALSE)))</f>
        <v/>
      </c>
      <c r="C134" s="288" t="str">
        <f>IF(ISNA(VLOOKUP(A134,'IND.012-1'!$A$3:$Q$301,3,FALSE)),"",(VLOOKUP(A134,'IND.012-1'!$A$3:$Q$301,3,FALSE)))</f>
        <v/>
      </c>
      <c r="D134" s="53" t="str">
        <f>IF(ISNA(VLOOKUP(A134,'IND.012-1'!$A$3:$F$301,4,FALSE)),"",(VLOOKUP(A134,'IND.012-1'!$A$3:$F$301,4,FALSE)))</f>
        <v/>
      </c>
      <c r="E134" s="54" t="str">
        <f>IF(ISNA(VLOOKUP(A134,'IND.012-1'!$A$3:$Q$301,5,FALSE)),"",(VLOOKUP(A134,'IND.012-1'!$A$3:$Q$301,5,FALSE)))</f>
        <v/>
      </c>
      <c r="F134" s="55" t="str">
        <f>IF(ISNA(VLOOKUP($A134,'IND.012-1'!$A$3:$Q$301,6,FALSE)),"",(VLOOKUP($A134,'IND.012-1'!$A$3:$Q$301,6,FALSE)))</f>
        <v/>
      </c>
      <c r="G134" s="285" t="str">
        <f>IF(ISNA(VLOOKUP($A134,'IND.012-1'!$A$3:$Q$301,7,FALSE)),"",(VLOOKUP($A134,'IND.012-1'!$A$3:$Q$301,7,FALSE)))</f>
        <v/>
      </c>
      <c r="H134" s="55" t="str">
        <f>IF(ISNA(VLOOKUP(A134,'IND.012-1'!$A$3:$Q$301,8,FALSE)),"",(VLOOKUP(A134,'IND.012-1'!$A$3:$Q$301,8,FALSE)))</f>
        <v/>
      </c>
      <c r="I134" s="297" t="str">
        <f>IF(ISNA(VLOOKUP(A134,'IND.012-1'!$A$3:$Q$301,9,FALSE)),"",(VLOOKUP(A134,'IND.012-1'!$A$3:$Q$301,9,FALSE)))</f>
        <v/>
      </c>
      <c r="J134" s="55" t="str">
        <f>IF(ISNA(VLOOKUP(A134,'IND.012-1'!$A$3:$Q$301,10,FALSE)),"",(VLOOKUP(A134,'IND.012-1'!$A$3:$Q$301,10,FALSE)))</f>
        <v/>
      </c>
      <c r="K134" s="297" t="str">
        <f>IF(ISNA(VLOOKUP(A134,'IND.012-1'!$A$3:$Q$301,11,FALSE)),"",(VLOOKUP(A134,'IND.012-1'!$A$3:$Q$301,11,FALSE)))</f>
        <v/>
      </c>
      <c r="L134" s="55" t="str">
        <f>IF(ISNA(VLOOKUP(A134,'IND.012-1'!$A$3:$Q$301,12,FALSE)),"",(VLOOKUP(A134,'IND.012-1'!$A$3:$Q$301,12,FALSE)))</f>
        <v/>
      </c>
      <c r="M134" s="297" t="str">
        <f>IF(ISNA(VLOOKUP(A134,'IND.012-1'!$A$3:$Q$301,13,FALSE)),"",(VLOOKUP(A134,'IND.012-1'!$A$3:$Q$301,13,FALSE)))</f>
        <v/>
      </c>
      <c r="N134" s="55" t="str">
        <f>IF(ISNA(VLOOKUP(A134,'IND.012-1'!$A$3:$Q$301,14,FALSE)),"",(VLOOKUP(A134,'IND.012-1'!$A$3:$Q$301,14,FALSE)))</f>
        <v/>
      </c>
      <c r="O134" s="297" t="str">
        <f>IF(ISNA(VLOOKUP(A134,'IND.012-1'!$A$3:$Q$301,15,FALSE)),"",(VLOOKUP(A134,'IND.012-1'!$A$3:$Q$301,15,FALSE)))</f>
        <v/>
      </c>
      <c r="P134" s="55" t="str">
        <f>IF(ISNA(VLOOKUP(A134,'IND.012-1'!$A$3:$Q$301,16,FALSE)),"",(VLOOKUP(A134,'IND.012-1'!$A$3:$Q$301,16,FALSE)))</f>
        <v/>
      </c>
      <c r="Q134" s="341" t="str">
        <f>IF(ISNA(VLOOKUP($A134,'IND.012-1'!$A$3:$Q$301,17,FALSE)),"",(VLOOKUP($A134,'IND.012-1'!$A$3:$Q$301,17,FALSE)))</f>
        <v/>
      </c>
      <c r="R134" s="451">
        <f t="shared" si="8"/>
        <v>0</v>
      </c>
      <c r="S134" s="434">
        <f t="shared" si="7"/>
        <v>132</v>
      </c>
      <c r="T134" s="434">
        <f>IF(R134="","",IFERROR(SUM(H134:I134:K134:L134)+LARGE(H134:I134:K134:L134,1)/100+LARGE(H134:I134:K134:L134,2)/1000+LARGE(H134:I134:K134:L134,3)/10000+LARGE(H134:I134:K134:L134,4)/100000-0.01/S134,0))</f>
        <v>0</v>
      </c>
      <c r="U134" s="374"/>
      <c r="V134" s="354" t="str">
        <f t="shared" si="10"/>
        <v/>
      </c>
      <c r="W134" s="354" t="str">
        <f t="shared" si="9"/>
        <v/>
      </c>
      <c r="X134" s="374"/>
      <c r="Y134" s="374"/>
      <c r="Z134" s="374"/>
      <c r="AA134" s="374"/>
      <c r="AB134" s="374"/>
      <c r="AC134" s="374"/>
      <c r="AD134" s="374"/>
    </row>
    <row r="135" spans="1:30" ht="28.05" customHeight="1" thickBot="1" x14ac:dyDescent="0.35">
      <c r="A135" s="52">
        <v>133</v>
      </c>
      <c r="B135" s="286" t="str">
        <f>IF(ISNA(VLOOKUP($A135,'IND.012-1'!$A$3:$Q$301,2,FALSE)),"",(VLOOKUP($A135,'IND.012-1'!$A$3:$Q$301,2,FALSE)))</f>
        <v/>
      </c>
      <c r="C135" s="288" t="str">
        <f>IF(ISNA(VLOOKUP(A135,'IND.012-1'!$A$3:$Q$301,3,FALSE)),"",(VLOOKUP(A135,'IND.012-1'!$A$3:$Q$301,3,FALSE)))</f>
        <v/>
      </c>
      <c r="D135" s="53" t="str">
        <f>IF(ISNA(VLOOKUP(A135,'IND.012-1'!$A$3:$F$301,4,FALSE)),"",(VLOOKUP(A135,'IND.012-1'!$A$3:$F$301,4,FALSE)))</f>
        <v/>
      </c>
      <c r="E135" s="54" t="str">
        <f>IF(ISNA(VLOOKUP(A135,'IND.012-1'!$A$3:$Q$301,5,FALSE)),"",(VLOOKUP(A135,'IND.012-1'!$A$3:$Q$301,5,FALSE)))</f>
        <v/>
      </c>
      <c r="F135" s="55" t="str">
        <f>IF(ISNA(VLOOKUP($A135,'IND.012-1'!$A$3:$Q$301,6,FALSE)),"",(VLOOKUP($A135,'IND.012-1'!$A$3:$Q$301,6,FALSE)))</f>
        <v/>
      </c>
      <c r="G135" s="285" t="str">
        <f>IF(ISNA(VLOOKUP($A135,'IND.012-1'!$A$3:$Q$301,7,FALSE)),"",(VLOOKUP($A135,'IND.012-1'!$A$3:$Q$301,7,FALSE)))</f>
        <v/>
      </c>
      <c r="H135" s="55" t="str">
        <f>IF(ISNA(VLOOKUP(A135,'IND.012-1'!$A$3:$Q$301,8,FALSE)),"",(VLOOKUP(A135,'IND.012-1'!$A$3:$Q$301,8,FALSE)))</f>
        <v/>
      </c>
      <c r="I135" s="297" t="str">
        <f>IF(ISNA(VLOOKUP(A135,'IND.012-1'!$A$3:$Q$301,9,FALSE)),"",(VLOOKUP(A135,'IND.012-1'!$A$3:$Q$301,9,FALSE)))</f>
        <v/>
      </c>
      <c r="J135" s="55" t="str">
        <f>IF(ISNA(VLOOKUP(A135,'IND.012-1'!$A$3:$Q$301,10,FALSE)),"",(VLOOKUP(A135,'IND.012-1'!$A$3:$Q$301,10,FALSE)))</f>
        <v/>
      </c>
      <c r="K135" s="297" t="str">
        <f>IF(ISNA(VLOOKUP(A135,'IND.012-1'!$A$3:$Q$301,11,FALSE)),"",(VLOOKUP(A135,'IND.012-1'!$A$3:$Q$301,11,FALSE)))</f>
        <v/>
      </c>
      <c r="L135" s="55" t="str">
        <f>IF(ISNA(VLOOKUP(A135,'IND.012-1'!$A$3:$Q$301,12,FALSE)),"",(VLOOKUP(A135,'IND.012-1'!$A$3:$Q$301,12,FALSE)))</f>
        <v/>
      </c>
      <c r="M135" s="297" t="str">
        <f>IF(ISNA(VLOOKUP(A135,'IND.012-1'!$A$3:$Q$301,13,FALSE)),"",(VLOOKUP(A135,'IND.012-1'!$A$3:$Q$301,13,FALSE)))</f>
        <v/>
      </c>
      <c r="N135" s="55" t="str">
        <f>IF(ISNA(VLOOKUP(A135,'IND.012-1'!$A$3:$Q$301,14,FALSE)),"",(VLOOKUP(A135,'IND.012-1'!$A$3:$Q$301,14,FALSE)))</f>
        <v/>
      </c>
      <c r="O135" s="297" t="str">
        <f>IF(ISNA(VLOOKUP(A135,'IND.012-1'!$A$3:$Q$301,15,FALSE)),"",(VLOOKUP(A135,'IND.012-1'!$A$3:$Q$301,15,FALSE)))</f>
        <v/>
      </c>
      <c r="P135" s="55" t="str">
        <f>IF(ISNA(VLOOKUP(A135,'IND.012-1'!$A$3:$Q$301,16,FALSE)),"",(VLOOKUP(A135,'IND.012-1'!$A$3:$Q$301,16,FALSE)))</f>
        <v/>
      </c>
      <c r="Q135" s="341" t="str">
        <f>IF(ISNA(VLOOKUP($A135,'IND.012-1'!$A$3:$Q$301,17,FALSE)),"",(VLOOKUP($A135,'IND.012-1'!$A$3:$Q$301,17,FALSE)))</f>
        <v/>
      </c>
      <c r="R135" s="451">
        <f t="shared" si="8"/>
        <v>0</v>
      </c>
      <c r="S135" s="434">
        <f t="shared" si="7"/>
        <v>133</v>
      </c>
      <c r="T135" s="434">
        <f>IF(R135="","",IFERROR(SUM(H135:I135:K135:L135)+LARGE(H135:I135:K135:L135,1)/100+LARGE(H135:I135:K135:L135,2)/1000+LARGE(H135:I135:K135:L135,3)/10000+LARGE(H135:I135:K135:L135,4)/100000-0.01/S135,0))</f>
        <v>0</v>
      </c>
      <c r="U135" s="374"/>
      <c r="V135" s="354" t="str">
        <f t="shared" si="10"/>
        <v/>
      </c>
      <c r="W135" s="354" t="str">
        <f t="shared" si="9"/>
        <v/>
      </c>
      <c r="X135" s="374"/>
      <c r="Y135" s="374"/>
      <c r="Z135" s="374"/>
      <c r="AA135" s="374"/>
      <c r="AB135" s="374"/>
      <c r="AC135" s="374"/>
      <c r="AD135" s="374"/>
    </row>
    <row r="136" spans="1:30" ht="28.05" customHeight="1" thickBot="1" x14ac:dyDescent="0.35">
      <c r="A136" s="52">
        <v>134</v>
      </c>
      <c r="B136" s="286" t="str">
        <f>IF(ISNA(VLOOKUP($A136,'IND.012-1'!$A$3:$Q$301,2,FALSE)),"",(VLOOKUP($A136,'IND.012-1'!$A$3:$Q$301,2,FALSE)))</f>
        <v/>
      </c>
      <c r="C136" s="288" t="str">
        <f>IF(ISNA(VLOOKUP(A136,'IND.012-1'!$A$3:$Q$301,3,FALSE)),"",(VLOOKUP(A136,'IND.012-1'!$A$3:$Q$301,3,FALSE)))</f>
        <v/>
      </c>
      <c r="D136" s="53" t="str">
        <f>IF(ISNA(VLOOKUP(A136,'IND.012-1'!$A$3:$F$301,4,FALSE)),"",(VLOOKUP(A136,'IND.012-1'!$A$3:$F$301,4,FALSE)))</f>
        <v/>
      </c>
      <c r="E136" s="54" t="str">
        <f>IF(ISNA(VLOOKUP(A136,'IND.012-1'!$A$3:$Q$301,5,FALSE)),"",(VLOOKUP(A136,'IND.012-1'!$A$3:$Q$301,5,FALSE)))</f>
        <v/>
      </c>
      <c r="F136" s="55" t="str">
        <f>IF(ISNA(VLOOKUP($A136,'IND.012-1'!$A$3:$Q$301,6,FALSE)),"",(VLOOKUP($A136,'IND.012-1'!$A$3:$Q$301,6,FALSE)))</f>
        <v/>
      </c>
      <c r="G136" s="285" t="str">
        <f>IF(ISNA(VLOOKUP($A136,'IND.012-1'!$A$3:$Q$301,7,FALSE)),"",(VLOOKUP($A136,'IND.012-1'!$A$3:$Q$301,7,FALSE)))</f>
        <v/>
      </c>
      <c r="H136" s="55" t="str">
        <f>IF(ISNA(VLOOKUP(A136,'IND.012-1'!$A$3:$Q$301,8,FALSE)),"",(VLOOKUP(A136,'IND.012-1'!$A$3:$Q$301,8,FALSE)))</f>
        <v/>
      </c>
      <c r="I136" s="297" t="str">
        <f>IF(ISNA(VLOOKUP(A136,'IND.012-1'!$A$3:$Q$301,9,FALSE)),"",(VLOOKUP(A136,'IND.012-1'!$A$3:$Q$301,9,FALSE)))</f>
        <v/>
      </c>
      <c r="J136" s="55" t="str">
        <f>IF(ISNA(VLOOKUP(A136,'IND.012-1'!$A$3:$Q$301,10,FALSE)),"",(VLOOKUP(A136,'IND.012-1'!$A$3:$Q$301,10,FALSE)))</f>
        <v/>
      </c>
      <c r="K136" s="297" t="str">
        <f>IF(ISNA(VLOOKUP(A136,'IND.012-1'!$A$3:$Q$301,11,FALSE)),"",(VLOOKUP(A136,'IND.012-1'!$A$3:$Q$301,11,FALSE)))</f>
        <v/>
      </c>
      <c r="L136" s="55" t="str">
        <f>IF(ISNA(VLOOKUP(A136,'IND.012-1'!$A$3:$Q$301,12,FALSE)),"",(VLOOKUP(A136,'IND.012-1'!$A$3:$Q$301,12,FALSE)))</f>
        <v/>
      </c>
      <c r="M136" s="297" t="str">
        <f>IF(ISNA(VLOOKUP(A136,'IND.012-1'!$A$3:$Q$301,13,FALSE)),"",(VLOOKUP(A136,'IND.012-1'!$A$3:$Q$301,13,FALSE)))</f>
        <v/>
      </c>
      <c r="N136" s="55" t="str">
        <f>IF(ISNA(VLOOKUP(A136,'IND.012-1'!$A$3:$Q$301,14,FALSE)),"",(VLOOKUP(A136,'IND.012-1'!$A$3:$Q$301,14,FALSE)))</f>
        <v/>
      </c>
      <c r="O136" s="297" t="str">
        <f>IF(ISNA(VLOOKUP(A136,'IND.012-1'!$A$3:$Q$301,15,FALSE)),"",(VLOOKUP(A136,'IND.012-1'!$A$3:$Q$301,15,FALSE)))</f>
        <v/>
      </c>
      <c r="P136" s="55" t="str">
        <f>IF(ISNA(VLOOKUP(A136,'IND.012-1'!$A$3:$Q$301,16,FALSE)),"",(VLOOKUP(A136,'IND.012-1'!$A$3:$Q$301,16,FALSE)))</f>
        <v/>
      </c>
      <c r="Q136" s="341" t="str">
        <f>IF(ISNA(VLOOKUP($A136,'IND.012-1'!$A$3:$Q$301,17,FALSE)),"",(VLOOKUP($A136,'IND.012-1'!$A$3:$Q$301,17,FALSE)))</f>
        <v/>
      </c>
      <c r="R136" s="451">
        <f t="shared" si="8"/>
        <v>0</v>
      </c>
      <c r="S136" s="434">
        <f t="shared" si="7"/>
        <v>134</v>
      </c>
      <c r="T136" s="434">
        <f>IF(R136="","",IFERROR(SUM(H136:I136:K136:L136)+LARGE(H136:I136:K136:L136,1)/100+LARGE(H136:I136:K136:L136,2)/1000+LARGE(H136:I136:K136:L136,3)/10000+LARGE(H136:I136:K136:L136,4)/100000-0.01/S136,0))</f>
        <v>0</v>
      </c>
      <c r="U136" s="374"/>
      <c r="V136" s="354" t="str">
        <f t="shared" si="10"/>
        <v/>
      </c>
      <c r="W136" s="354" t="str">
        <f t="shared" si="9"/>
        <v/>
      </c>
      <c r="X136" s="374"/>
      <c r="Y136" s="374"/>
      <c r="Z136" s="374"/>
      <c r="AA136" s="374"/>
      <c r="AB136" s="374"/>
      <c r="AC136" s="374"/>
      <c r="AD136" s="374"/>
    </row>
    <row r="137" spans="1:30" ht="28.05" customHeight="1" thickBot="1" x14ac:dyDescent="0.35">
      <c r="A137" s="52">
        <v>135</v>
      </c>
      <c r="B137" s="286" t="str">
        <f>IF(ISNA(VLOOKUP($A137,'IND.012-1'!$A$3:$Q$301,2,FALSE)),"",(VLOOKUP($A137,'IND.012-1'!$A$3:$Q$301,2,FALSE)))</f>
        <v/>
      </c>
      <c r="C137" s="288" t="str">
        <f>IF(ISNA(VLOOKUP(A137,'IND.012-1'!$A$3:$Q$301,3,FALSE)),"",(VLOOKUP(A137,'IND.012-1'!$A$3:$Q$301,3,FALSE)))</f>
        <v/>
      </c>
      <c r="D137" s="53" t="str">
        <f>IF(ISNA(VLOOKUP(A137,'IND.012-1'!$A$3:$F$301,4,FALSE)),"",(VLOOKUP(A137,'IND.012-1'!$A$3:$F$301,4,FALSE)))</f>
        <v/>
      </c>
      <c r="E137" s="54" t="str">
        <f>IF(ISNA(VLOOKUP(A137,'IND.012-1'!$A$3:$Q$301,5,FALSE)),"",(VLOOKUP(A137,'IND.012-1'!$A$3:$Q$301,5,FALSE)))</f>
        <v/>
      </c>
      <c r="F137" s="55" t="str">
        <f>IF(ISNA(VLOOKUP($A137,'IND.012-1'!$A$3:$Q$301,6,FALSE)),"",(VLOOKUP($A137,'IND.012-1'!$A$3:$Q$301,6,FALSE)))</f>
        <v/>
      </c>
      <c r="G137" s="285" t="str">
        <f>IF(ISNA(VLOOKUP($A137,'IND.012-1'!$A$3:$Q$301,7,FALSE)),"",(VLOOKUP($A137,'IND.012-1'!$A$3:$Q$301,7,FALSE)))</f>
        <v/>
      </c>
      <c r="H137" s="55" t="str">
        <f>IF(ISNA(VLOOKUP(A137,'IND.012-1'!$A$3:$Q$301,8,FALSE)),"",(VLOOKUP(A137,'IND.012-1'!$A$3:$Q$301,8,FALSE)))</f>
        <v/>
      </c>
      <c r="I137" s="297" t="str">
        <f>IF(ISNA(VLOOKUP(A137,'IND.012-1'!$A$3:$Q$301,9,FALSE)),"",(VLOOKUP(A137,'IND.012-1'!$A$3:$Q$301,9,FALSE)))</f>
        <v/>
      </c>
      <c r="J137" s="55" t="str">
        <f>IF(ISNA(VLOOKUP(A137,'IND.012-1'!$A$3:$Q$301,10,FALSE)),"",(VLOOKUP(A137,'IND.012-1'!$A$3:$Q$301,10,FALSE)))</f>
        <v/>
      </c>
      <c r="K137" s="297" t="str">
        <f>IF(ISNA(VLOOKUP(A137,'IND.012-1'!$A$3:$Q$301,11,FALSE)),"",(VLOOKUP(A137,'IND.012-1'!$A$3:$Q$301,11,FALSE)))</f>
        <v/>
      </c>
      <c r="L137" s="55" t="str">
        <f>IF(ISNA(VLOOKUP(A137,'IND.012-1'!$A$3:$Q$301,12,FALSE)),"",(VLOOKUP(A137,'IND.012-1'!$A$3:$Q$301,12,FALSE)))</f>
        <v/>
      </c>
      <c r="M137" s="297" t="str">
        <f>IF(ISNA(VLOOKUP(A137,'IND.012-1'!$A$3:$Q$301,13,FALSE)),"",(VLOOKUP(A137,'IND.012-1'!$A$3:$Q$301,13,FALSE)))</f>
        <v/>
      </c>
      <c r="N137" s="55" t="str">
        <f>IF(ISNA(VLOOKUP(A137,'IND.012-1'!$A$3:$Q$301,14,FALSE)),"",(VLOOKUP(A137,'IND.012-1'!$A$3:$Q$301,14,FALSE)))</f>
        <v/>
      </c>
      <c r="O137" s="297" t="str">
        <f>IF(ISNA(VLOOKUP(A137,'IND.012-1'!$A$3:$Q$301,15,FALSE)),"",(VLOOKUP(A137,'IND.012-1'!$A$3:$Q$301,15,FALSE)))</f>
        <v/>
      </c>
      <c r="P137" s="55" t="str">
        <f>IF(ISNA(VLOOKUP(A137,'IND.012-1'!$A$3:$Q$301,16,FALSE)),"",(VLOOKUP(A137,'IND.012-1'!$A$3:$Q$301,16,FALSE)))</f>
        <v/>
      </c>
      <c r="Q137" s="341" t="str">
        <f>IF(ISNA(VLOOKUP($A137,'IND.012-1'!$A$3:$Q$301,17,FALSE)),"",(VLOOKUP($A137,'IND.012-1'!$A$3:$Q$301,17,FALSE)))</f>
        <v/>
      </c>
      <c r="R137" s="451">
        <f t="shared" si="8"/>
        <v>0</v>
      </c>
      <c r="S137" s="434">
        <f t="shared" si="7"/>
        <v>135</v>
      </c>
      <c r="T137" s="434">
        <f>IF(R137="","",IFERROR(SUM(H137:I137:K137:L137)+LARGE(H137:I137:K137:L137,1)/100+LARGE(H137:I137:K137:L137,2)/1000+LARGE(H137:I137:K137:L137,3)/10000+LARGE(H137:I137:K137:L137,4)/100000-0.01/S137,0))</f>
        <v>0</v>
      </c>
      <c r="U137" s="374"/>
      <c r="V137" s="354" t="str">
        <f t="shared" si="10"/>
        <v/>
      </c>
      <c r="W137" s="354" t="str">
        <f t="shared" si="9"/>
        <v/>
      </c>
      <c r="X137" s="374"/>
      <c r="Y137" s="374"/>
      <c r="Z137" s="374"/>
      <c r="AA137" s="374"/>
      <c r="AB137" s="374"/>
      <c r="AC137" s="374"/>
      <c r="AD137" s="374"/>
    </row>
    <row r="138" spans="1:30" ht="28.05" customHeight="1" thickBot="1" x14ac:dyDescent="0.35">
      <c r="A138" s="52">
        <v>136</v>
      </c>
      <c r="B138" s="286" t="str">
        <f>IF(ISNA(VLOOKUP($A138,'IND.012-1'!$A$3:$Q$301,2,FALSE)),"",(VLOOKUP($A138,'IND.012-1'!$A$3:$Q$301,2,FALSE)))</f>
        <v/>
      </c>
      <c r="C138" s="288" t="str">
        <f>IF(ISNA(VLOOKUP(A138,'IND.012-1'!$A$3:$Q$301,3,FALSE)),"",(VLOOKUP(A138,'IND.012-1'!$A$3:$Q$301,3,FALSE)))</f>
        <v/>
      </c>
      <c r="D138" s="53" t="str">
        <f>IF(ISNA(VLOOKUP(A138,'IND.012-1'!$A$3:$F$301,4,FALSE)),"",(VLOOKUP(A138,'IND.012-1'!$A$3:$F$301,4,FALSE)))</f>
        <v/>
      </c>
      <c r="E138" s="54" t="str">
        <f>IF(ISNA(VLOOKUP(A138,'IND.012-1'!$A$3:$Q$301,5,FALSE)),"",(VLOOKUP(A138,'IND.012-1'!$A$3:$Q$301,5,FALSE)))</f>
        <v/>
      </c>
      <c r="F138" s="55" t="str">
        <f>IF(ISNA(VLOOKUP($A138,'IND.012-1'!$A$3:$Q$301,6,FALSE)),"",(VLOOKUP($A138,'IND.012-1'!$A$3:$Q$301,6,FALSE)))</f>
        <v/>
      </c>
      <c r="G138" s="285" t="str">
        <f>IF(ISNA(VLOOKUP($A138,'IND.012-1'!$A$3:$Q$301,7,FALSE)),"",(VLOOKUP($A138,'IND.012-1'!$A$3:$Q$301,7,FALSE)))</f>
        <v/>
      </c>
      <c r="H138" s="55" t="str">
        <f>IF(ISNA(VLOOKUP(A138,'IND.012-1'!$A$3:$Q$301,8,FALSE)),"",(VLOOKUP(A138,'IND.012-1'!$A$3:$Q$301,8,FALSE)))</f>
        <v/>
      </c>
      <c r="I138" s="297" t="str">
        <f>IF(ISNA(VLOOKUP(A138,'IND.012-1'!$A$3:$Q$301,9,FALSE)),"",(VLOOKUP(A138,'IND.012-1'!$A$3:$Q$301,9,FALSE)))</f>
        <v/>
      </c>
      <c r="J138" s="55" t="str">
        <f>IF(ISNA(VLOOKUP(A138,'IND.012-1'!$A$3:$Q$301,10,FALSE)),"",(VLOOKUP(A138,'IND.012-1'!$A$3:$Q$301,10,FALSE)))</f>
        <v/>
      </c>
      <c r="K138" s="297" t="str">
        <f>IF(ISNA(VLOOKUP(A138,'IND.012-1'!$A$3:$Q$301,11,FALSE)),"",(VLOOKUP(A138,'IND.012-1'!$A$3:$Q$301,11,FALSE)))</f>
        <v/>
      </c>
      <c r="L138" s="55" t="str">
        <f>IF(ISNA(VLOOKUP(A138,'IND.012-1'!$A$3:$Q$301,12,FALSE)),"",(VLOOKUP(A138,'IND.012-1'!$A$3:$Q$301,12,FALSE)))</f>
        <v/>
      </c>
      <c r="M138" s="297" t="str">
        <f>IF(ISNA(VLOOKUP(A138,'IND.012-1'!$A$3:$Q$301,13,FALSE)),"",(VLOOKUP(A138,'IND.012-1'!$A$3:$Q$301,13,FALSE)))</f>
        <v/>
      </c>
      <c r="N138" s="55" t="str">
        <f>IF(ISNA(VLOOKUP(A138,'IND.012-1'!$A$3:$Q$301,14,FALSE)),"",(VLOOKUP(A138,'IND.012-1'!$A$3:$Q$301,14,FALSE)))</f>
        <v/>
      </c>
      <c r="O138" s="297" t="str">
        <f>IF(ISNA(VLOOKUP(A138,'IND.012-1'!$A$3:$Q$301,15,FALSE)),"",(VLOOKUP(A138,'IND.012-1'!$A$3:$Q$301,15,FALSE)))</f>
        <v/>
      </c>
      <c r="P138" s="55" t="str">
        <f>IF(ISNA(VLOOKUP(A138,'IND.012-1'!$A$3:$Q$301,16,FALSE)),"",(VLOOKUP(A138,'IND.012-1'!$A$3:$Q$301,16,FALSE)))</f>
        <v/>
      </c>
      <c r="Q138" s="341" t="str">
        <f>IF(ISNA(VLOOKUP($A138,'IND.012-1'!$A$3:$Q$301,17,FALSE)),"",(VLOOKUP($A138,'IND.012-1'!$A$3:$Q$301,17,FALSE)))</f>
        <v/>
      </c>
      <c r="R138" s="451">
        <f t="shared" si="8"/>
        <v>0</v>
      </c>
      <c r="S138" s="434">
        <f t="shared" si="7"/>
        <v>136</v>
      </c>
      <c r="T138" s="434">
        <f>IF(R138="","",IFERROR(SUM(H138:I138:K138:L138)+LARGE(H138:I138:K138:L138,1)/100+LARGE(H138:I138:K138:L138,2)/1000+LARGE(H138:I138:K138:L138,3)/10000+LARGE(H138:I138:K138:L138,4)/100000-0.01/S138,0))</f>
        <v>0</v>
      </c>
      <c r="U138" s="374"/>
      <c r="V138" s="354" t="str">
        <f t="shared" si="10"/>
        <v/>
      </c>
      <c r="W138" s="354" t="str">
        <f t="shared" si="9"/>
        <v/>
      </c>
      <c r="X138" s="374"/>
      <c r="Y138" s="374"/>
      <c r="Z138" s="374"/>
      <c r="AA138" s="374"/>
      <c r="AB138" s="374"/>
      <c r="AC138" s="374"/>
      <c r="AD138" s="374"/>
    </row>
    <row r="139" spans="1:30" ht="28.05" customHeight="1" thickBot="1" x14ac:dyDescent="0.35">
      <c r="A139" s="52">
        <v>137</v>
      </c>
      <c r="B139" s="286" t="str">
        <f>IF(ISNA(VLOOKUP($A139,'IND.012-1'!$A$3:$Q$301,2,FALSE)),"",(VLOOKUP($A139,'IND.012-1'!$A$3:$Q$301,2,FALSE)))</f>
        <v/>
      </c>
      <c r="C139" s="288" t="str">
        <f>IF(ISNA(VLOOKUP(A139,'IND.012-1'!$A$3:$Q$301,3,FALSE)),"",(VLOOKUP(A139,'IND.012-1'!$A$3:$Q$301,3,FALSE)))</f>
        <v/>
      </c>
      <c r="D139" s="53" t="str">
        <f>IF(ISNA(VLOOKUP(A139,'IND.012-1'!$A$3:$F$301,4,FALSE)),"",(VLOOKUP(A139,'IND.012-1'!$A$3:$F$301,4,FALSE)))</f>
        <v/>
      </c>
      <c r="E139" s="54" t="str">
        <f>IF(ISNA(VLOOKUP(A139,'IND.012-1'!$A$3:$Q$301,5,FALSE)),"",(VLOOKUP(A139,'IND.012-1'!$A$3:$Q$301,5,FALSE)))</f>
        <v/>
      </c>
      <c r="F139" s="55" t="str">
        <f>IF(ISNA(VLOOKUP($A139,'IND.012-1'!$A$3:$Q$301,6,FALSE)),"",(VLOOKUP($A139,'IND.012-1'!$A$3:$Q$301,6,FALSE)))</f>
        <v/>
      </c>
      <c r="G139" s="285" t="str">
        <f>IF(ISNA(VLOOKUP($A139,'IND.012-1'!$A$3:$Q$301,7,FALSE)),"",(VLOOKUP($A139,'IND.012-1'!$A$3:$Q$301,7,FALSE)))</f>
        <v/>
      </c>
      <c r="H139" s="55" t="str">
        <f>IF(ISNA(VLOOKUP(A139,'IND.012-1'!$A$3:$Q$301,8,FALSE)),"",(VLOOKUP(A139,'IND.012-1'!$A$3:$Q$301,8,FALSE)))</f>
        <v/>
      </c>
      <c r="I139" s="297" t="str">
        <f>IF(ISNA(VLOOKUP(A139,'IND.012-1'!$A$3:$Q$301,9,FALSE)),"",(VLOOKUP(A139,'IND.012-1'!$A$3:$Q$301,9,FALSE)))</f>
        <v/>
      </c>
      <c r="J139" s="55" t="str">
        <f>IF(ISNA(VLOOKUP(A139,'IND.012-1'!$A$3:$Q$301,10,FALSE)),"",(VLOOKUP(A139,'IND.012-1'!$A$3:$Q$301,10,FALSE)))</f>
        <v/>
      </c>
      <c r="K139" s="297" t="str">
        <f>IF(ISNA(VLOOKUP(A139,'IND.012-1'!$A$3:$Q$301,11,FALSE)),"",(VLOOKUP(A139,'IND.012-1'!$A$3:$Q$301,11,FALSE)))</f>
        <v/>
      </c>
      <c r="L139" s="55" t="str">
        <f>IF(ISNA(VLOOKUP(A139,'IND.012-1'!$A$3:$Q$301,12,FALSE)),"",(VLOOKUP(A139,'IND.012-1'!$A$3:$Q$301,12,FALSE)))</f>
        <v/>
      </c>
      <c r="M139" s="297" t="str">
        <f>IF(ISNA(VLOOKUP(A139,'IND.012-1'!$A$3:$Q$301,13,FALSE)),"",(VLOOKUP(A139,'IND.012-1'!$A$3:$Q$301,13,FALSE)))</f>
        <v/>
      </c>
      <c r="N139" s="55" t="str">
        <f>IF(ISNA(VLOOKUP(A139,'IND.012-1'!$A$3:$Q$301,14,FALSE)),"",(VLOOKUP(A139,'IND.012-1'!$A$3:$Q$301,14,FALSE)))</f>
        <v/>
      </c>
      <c r="O139" s="297" t="str">
        <f>IF(ISNA(VLOOKUP(A139,'IND.012-1'!$A$3:$Q$301,15,FALSE)),"",(VLOOKUP(A139,'IND.012-1'!$A$3:$Q$301,15,FALSE)))</f>
        <v/>
      </c>
      <c r="P139" s="55" t="str">
        <f>IF(ISNA(VLOOKUP(A139,'IND.012-1'!$A$3:$Q$301,16,FALSE)),"",(VLOOKUP(A139,'IND.012-1'!$A$3:$Q$301,16,FALSE)))</f>
        <v/>
      </c>
      <c r="Q139" s="341" t="str">
        <f>IF(ISNA(VLOOKUP($A139,'IND.012-1'!$A$3:$Q$301,17,FALSE)),"",(VLOOKUP($A139,'IND.012-1'!$A$3:$Q$301,17,FALSE)))</f>
        <v/>
      </c>
      <c r="R139" s="451">
        <f t="shared" si="8"/>
        <v>0</v>
      </c>
      <c r="S139" s="434">
        <f t="shared" si="7"/>
        <v>137</v>
      </c>
      <c r="T139" s="434">
        <f>IF(R139="","",IFERROR(SUM(H139:I139:K139:L139)+LARGE(H139:I139:K139:L139,1)/100+LARGE(H139:I139:K139:L139,2)/1000+LARGE(H139:I139:K139:L139,3)/10000+LARGE(H139:I139:K139:L139,4)/100000-0.01/S139,0))</f>
        <v>0</v>
      </c>
      <c r="U139" s="374"/>
      <c r="V139" s="354" t="str">
        <f t="shared" si="10"/>
        <v/>
      </c>
      <c r="W139" s="354" t="str">
        <f t="shared" si="9"/>
        <v/>
      </c>
      <c r="X139" s="374"/>
      <c r="Y139" s="374"/>
      <c r="Z139" s="374"/>
      <c r="AA139" s="374"/>
      <c r="AB139" s="374"/>
      <c r="AC139" s="374"/>
      <c r="AD139" s="374"/>
    </row>
    <row r="140" spans="1:30" ht="28.05" customHeight="1" thickBot="1" x14ac:dyDescent="0.35">
      <c r="A140" s="52">
        <v>138</v>
      </c>
      <c r="B140" s="286" t="str">
        <f>IF(ISNA(VLOOKUP($A140,'IND.012-1'!$A$3:$Q$301,2,FALSE)),"",(VLOOKUP($A140,'IND.012-1'!$A$3:$Q$301,2,FALSE)))</f>
        <v/>
      </c>
      <c r="C140" s="288" t="str">
        <f>IF(ISNA(VLOOKUP(A140,'IND.012-1'!$A$3:$Q$301,3,FALSE)),"",(VLOOKUP(A140,'IND.012-1'!$A$3:$Q$301,3,FALSE)))</f>
        <v/>
      </c>
      <c r="D140" s="53" t="str">
        <f>IF(ISNA(VLOOKUP(A140,'IND.012-1'!$A$3:$F$301,4,FALSE)),"",(VLOOKUP(A140,'IND.012-1'!$A$3:$F$301,4,FALSE)))</f>
        <v/>
      </c>
      <c r="E140" s="54" t="str">
        <f>IF(ISNA(VLOOKUP(A140,'IND.012-1'!$A$3:$Q$301,5,FALSE)),"",(VLOOKUP(A140,'IND.012-1'!$A$3:$Q$301,5,FALSE)))</f>
        <v/>
      </c>
      <c r="F140" s="55" t="str">
        <f>IF(ISNA(VLOOKUP($A140,'IND.012-1'!$A$3:$Q$301,6,FALSE)),"",(VLOOKUP($A140,'IND.012-1'!$A$3:$Q$301,6,FALSE)))</f>
        <v/>
      </c>
      <c r="G140" s="285" t="str">
        <f>IF(ISNA(VLOOKUP($A140,'IND.012-1'!$A$3:$Q$301,7,FALSE)),"",(VLOOKUP($A140,'IND.012-1'!$A$3:$Q$301,7,FALSE)))</f>
        <v/>
      </c>
      <c r="H140" s="55" t="str">
        <f>IF(ISNA(VLOOKUP(A140,'IND.012-1'!$A$3:$Q$301,8,FALSE)),"",(VLOOKUP(A140,'IND.012-1'!$A$3:$Q$301,8,FALSE)))</f>
        <v/>
      </c>
      <c r="I140" s="297" t="str">
        <f>IF(ISNA(VLOOKUP(A140,'IND.012-1'!$A$3:$Q$301,9,FALSE)),"",(VLOOKUP(A140,'IND.012-1'!$A$3:$Q$301,9,FALSE)))</f>
        <v/>
      </c>
      <c r="J140" s="55" t="str">
        <f>IF(ISNA(VLOOKUP(A140,'IND.012-1'!$A$3:$Q$301,10,FALSE)),"",(VLOOKUP(A140,'IND.012-1'!$A$3:$Q$301,10,FALSE)))</f>
        <v/>
      </c>
      <c r="K140" s="297" t="str">
        <f>IF(ISNA(VLOOKUP(A140,'IND.012-1'!$A$3:$Q$301,11,FALSE)),"",(VLOOKUP(A140,'IND.012-1'!$A$3:$Q$301,11,FALSE)))</f>
        <v/>
      </c>
      <c r="L140" s="55" t="str">
        <f>IF(ISNA(VLOOKUP(A140,'IND.012-1'!$A$3:$Q$301,12,FALSE)),"",(VLOOKUP(A140,'IND.012-1'!$A$3:$Q$301,12,FALSE)))</f>
        <v/>
      </c>
      <c r="M140" s="297" t="str">
        <f>IF(ISNA(VLOOKUP(A140,'IND.012-1'!$A$3:$Q$301,13,FALSE)),"",(VLOOKUP(A140,'IND.012-1'!$A$3:$Q$301,13,FALSE)))</f>
        <v/>
      </c>
      <c r="N140" s="55" t="str">
        <f>IF(ISNA(VLOOKUP(A140,'IND.012-1'!$A$3:$Q$301,14,FALSE)),"",(VLOOKUP(A140,'IND.012-1'!$A$3:$Q$301,14,FALSE)))</f>
        <v/>
      </c>
      <c r="O140" s="297" t="str">
        <f>IF(ISNA(VLOOKUP(A140,'IND.012-1'!$A$3:$Q$301,15,FALSE)),"",(VLOOKUP(A140,'IND.012-1'!$A$3:$Q$301,15,FALSE)))</f>
        <v/>
      </c>
      <c r="P140" s="55" t="str">
        <f>IF(ISNA(VLOOKUP(A140,'IND.012-1'!$A$3:$Q$301,16,FALSE)),"",(VLOOKUP(A140,'IND.012-1'!$A$3:$Q$301,16,FALSE)))</f>
        <v/>
      </c>
      <c r="Q140" s="341" t="str">
        <f>IF(ISNA(VLOOKUP($A140,'IND.012-1'!$A$3:$Q$301,17,FALSE)),"",(VLOOKUP($A140,'IND.012-1'!$A$3:$Q$301,17,FALSE)))</f>
        <v/>
      </c>
      <c r="R140" s="451">
        <f t="shared" si="8"/>
        <v>0</v>
      </c>
      <c r="S140" s="434">
        <f t="shared" si="7"/>
        <v>138</v>
      </c>
      <c r="T140" s="434">
        <f>IF(R140="","",IFERROR(SUM(H140:I140:K140:L140)+LARGE(H140:I140:K140:L140,1)/100+LARGE(H140:I140:K140:L140,2)/1000+LARGE(H140:I140:K140:L140,3)/10000+LARGE(H140:I140:K140:L140,4)/100000-0.01/S140,0))</f>
        <v>0</v>
      </c>
      <c r="U140" s="374"/>
      <c r="V140" s="354" t="str">
        <f t="shared" si="10"/>
        <v/>
      </c>
      <c r="W140" s="354" t="str">
        <f t="shared" si="9"/>
        <v/>
      </c>
      <c r="X140" s="374"/>
      <c r="Y140" s="374"/>
      <c r="Z140" s="374"/>
      <c r="AA140" s="374"/>
      <c r="AB140" s="374"/>
      <c r="AC140" s="374"/>
      <c r="AD140" s="374"/>
    </row>
    <row r="141" spans="1:30" ht="28.05" customHeight="1" thickBot="1" x14ac:dyDescent="0.35">
      <c r="A141" s="52">
        <v>139</v>
      </c>
      <c r="B141" s="286" t="str">
        <f>IF(ISNA(VLOOKUP($A141,'IND.012-1'!$A$3:$Q$301,2,FALSE)),"",(VLOOKUP($A141,'IND.012-1'!$A$3:$Q$301,2,FALSE)))</f>
        <v/>
      </c>
      <c r="C141" s="288" t="str">
        <f>IF(ISNA(VLOOKUP(A141,'IND.012-1'!$A$3:$Q$301,3,FALSE)),"",(VLOOKUP(A141,'IND.012-1'!$A$3:$Q$301,3,FALSE)))</f>
        <v/>
      </c>
      <c r="D141" s="53" t="str">
        <f>IF(ISNA(VLOOKUP(A141,'IND.012-1'!$A$3:$F$301,4,FALSE)),"",(VLOOKUP(A141,'IND.012-1'!$A$3:$F$301,4,FALSE)))</f>
        <v/>
      </c>
      <c r="E141" s="54" t="str">
        <f>IF(ISNA(VLOOKUP(A141,'IND.012-1'!$A$3:$Q$301,5,FALSE)),"",(VLOOKUP(A141,'IND.012-1'!$A$3:$Q$301,5,FALSE)))</f>
        <v/>
      </c>
      <c r="F141" s="55" t="str">
        <f>IF(ISNA(VLOOKUP($A141,'IND.012-1'!$A$3:$Q$301,6,FALSE)),"",(VLOOKUP($A141,'IND.012-1'!$A$3:$Q$301,6,FALSE)))</f>
        <v/>
      </c>
      <c r="G141" s="285" t="str">
        <f>IF(ISNA(VLOOKUP($A141,'IND.012-1'!$A$3:$Q$301,7,FALSE)),"",(VLOOKUP($A141,'IND.012-1'!$A$3:$Q$301,7,FALSE)))</f>
        <v/>
      </c>
      <c r="H141" s="55" t="str">
        <f>IF(ISNA(VLOOKUP(A141,'IND.012-1'!$A$3:$Q$301,8,FALSE)),"",(VLOOKUP(A141,'IND.012-1'!$A$3:$Q$301,8,FALSE)))</f>
        <v/>
      </c>
      <c r="I141" s="297" t="str">
        <f>IF(ISNA(VLOOKUP(A141,'IND.012-1'!$A$3:$Q$301,9,FALSE)),"",(VLOOKUP(A141,'IND.012-1'!$A$3:$Q$301,9,FALSE)))</f>
        <v/>
      </c>
      <c r="J141" s="55" t="str">
        <f>IF(ISNA(VLOOKUP(A141,'IND.012-1'!$A$3:$Q$301,10,FALSE)),"",(VLOOKUP(A141,'IND.012-1'!$A$3:$Q$301,10,FALSE)))</f>
        <v/>
      </c>
      <c r="K141" s="297" t="str">
        <f>IF(ISNA(VLOOKUP(A141,'IND.012-1'!$A$3:$Q$301,11,FALSE)),"",(VLOOKUP(A141,'IND.012-1'!$A$3:$Q$301,11,FALSE)))</f>
        <v/>
      </c>
      <c r="L141" s="55" t="str">
        <f>IF(ISNA(VLOOKUP(A141,'IND.012-1'!$A$3:$Q$301,12,FALSE)),"",(VLOOKUP(A141,'IND.012-1'!$A$3:$Q$301,12,FALSE)))</f>
        <v/>
      </c>
      <c r="M141" s="297" t="str">
        <f>IF(ISNA(VLOOKUP(A141,'IND.012-1'!$A$3:$Q$301,13,FALSE)),"",(VLOOKUP(A141,'IND.012-1'!$A$3:$Q$301,13,FALSE)))</f>
        <v/>
      </c>
      <c r="N141" s="55" t="str">
        <f>IF(ISNA(VLOOKUP(A141,'IND.012-1'!$A$3:$Q$301,14,FALSE)),"",(VLOOKUP(A141,'IND.012-1'!$A$3:$Q$301,14,FALSE)))</f>
        <v/>
      </c>
      <c r="O141" s="297" t="str">
        <f>IF(ISNA(VLOOKUP(A141,'IND.012-1'!$A$3:$Q$301,15,FALSE)),"",(VLOOKUP(A141,'IND.012-1'!$A$3:$Q$301,15,FALSE)))</f>
        <v/>
      </c>
      <c r="P141" s="55" t="str">
        <f>IF(ISNA(VLOOKUP(A141,'IND.012-1'!$A$3:$Q$301,16,FALSE)),"",(VLOOKUP(A141,'IND.012-1'!$A$3:$Q$301,16,FALSE)))</f>
        <v/>
      </c>
      <c r="Q141" s="341" t="str">
        <f>IF(ISNA(VLOOKUP($A141,'IND.012-1'!$A$3:$Q$301,17,FALSE)),"",(VLOOKUP($A141,'IND.012-1'!$A$3:$Q$301,17,FALSE)))</f>
        <v/>
      </c>
      <c r="R141" s="451">
        <f t="shared" si="8"/>
        <v>0</v>
      </c>
      <c r="S141" s="434">
        <f t="shared" si="7"/>
        <v>139</v>
      </c>
      <c r="T141" s="434">
        <f>IF(R141="","",IFERROR(SUM(H141:I141:K141:L141)+LARGE(H141:I141:K141:L141,1)/100+LARGE(H141:I141:K141:L141,2)/1000+LARGE(H141:I141:K141:L141,3)/10000+LARGE(H141:I141:K141:L141,4)/100000-0.01/S141,0))</f>
        <v>0</v>
      </c>
      <c r="U141" s="374"/>
      <c r="V141" s="354" t="str">
        <f t="shared" si="10"/>
        <v/>
      </c>
      <c r="W141" s="354" t="str">
        <f t="shared" si="9"/>
        <v/>
      </c>
      <c r="X141" s="374"/>
      <c r="Y141" s="374"/>
      <c r="Z141" s="374"/>
      <c r="AA141" s="374"/>
      <c r="AB141" s="374"/>
      <c r="AC141" s="374"/>
      <c r="AD141" s="374"/>
    </row>
    <row r="142" spans="1:30" ht="28.05" customHeight="1" thickBot="1" x14ac:dyDescent="0.35">
      <c r="A142" s="52">
        <v>140</v>
      </c>
      <c r="B142" s="286" t="str">
        <f>IF(ISNA(VLOOKUP($A142,'IND.012-1'!$A$3:$Q$301,2,FALSE)),"",(VLOOKUP($A142,'IND.012-1'!$A$3:$Q$301,2,FALSE)))</f>
        <v/>
      </c>
      <c r="C142" s="288" t="str">
        <f>IF(ISNA(VLOOKUP(A142,'IND.012-1'!$A$3:$Q$301,3,FALSE)),"",(VLOOKUP(A142,'IND.012-1'!$A$3:$Q$301,3,FALSE)))</f>
        <v/>
      </c>
      <c r="D142" s="53" t="str">
        <f>IF(ISNA(VLOOKUP(A142,'IND.012-1'!$A$3:$F$301,4,FALSE)),"",(VLOOKUP(A142,'IND.012-1'!$A$3:$F$301,4,FALSE)))</f>
        <v/>
      </c>
      <c r="E142" s="54" t="str">
        <f>IF(ISNA(VLOOKUP(A142,'IND.012-1'!$A$3:$Q$301,5,FALSE)),"",(VLOOKUP(A142,'IND.012-1'!$A$3:$Q$301,5,FALSE)))</f>
        <v/>
      </c>
      <c r="F142" s="55" t="str">
        <f>IF(ISNA(VLOOKUP($A142,'IND.012-1'!$A$3:$Q$301,6,FALSE)),"",(VLOOKUP($A142,'IND.012-1'!$A$3:$Q$301,6,FALSE)))</f>
        <v/>
      </c>
      <c r="G142" s="285" t="str">
        <f>IF(ISNA(VLOOKUP($A142,'IND.012-1'!$A$3:$Q$301,7,FALSE)),"",(VLOOKUP($A142,'IND.012-1'!$A$3:$Q$301,7,FALSE)))</f>
        <v/>
      </c>
      <c r="H142" s="55" t="str">
        <f>IF(ISNA(VLOOKUP(A142,'IND.012-1'!$A$3:$Q$301,8,FALSE)),"",(VLOOKUP(A142,'IND.012-1'!$A$3:$Q$301,8,FALSE)))</f>
        <v/>
      </c>
      <c r="I142" s="297" t="str">
        <f>IF(ISNA(VLOOKUP(A142,'IND.012-1'!$A$3:$Q$301,9,FALSE)),"",(VLOOKUP(A142,'IND.012-1'!$A$3:$Q$301,9,FALSE)))</f>
        <v/>
      </c>
      <c r="J142" s="55" t="str">
        <f>IF(ISNA(VLOOKUP(A142,'IND.012-1'!$A$3:$Q$301,10,FALSE)),"",(VLOOKUP(A142,'IND.012-1'!$A$3:$Q$301,10,FALSE)))</f>
        <v/>
      </c>
      <c r="K142" s="297" t="str">
        <f>IF(ISNA(VLOOKUP(A142,'IND.012-1'!$A$3:$Q$301,11,FALSE)),"",(VLOOKUP(A142,'IND.012-1'!$A$3:$Q$301,11,FALSE)))</f>
        <v/>
      </c>
      <c r="L142" s="55" t="str">
        <f>IF(ISNA(VLOOKUP(A142,'IND.012-1'!$A$3:$Q$301,12,FALSE)),"",(VLOOKUP(A142,'IND.012-1'!$A$3:$Q$301,12,FALSE)))</f>
        <v/>
      </c>
      <c r="M142" s="297" t="str">
        <f>IF(ISNA(VLOOKUP(A142,'IND.012-1'!$A$3:$Q$301,13,FALSE)),"",(VLOOKUP(A142,'IND.012-1'!$A$3:$Q$301,13,FALSE)))</f>
        <v/>
      </c>
      <c r="N142" s="55" t="str">
        <f>IF(ISNA(VLOOKUP(A142,'IND.012-1'!$A$3:$Q$301,14,FALSE)),"",(VLOOKUP(A142,'IND.012-1'!$A$3:$Q$301,14,FALSE)))</f>
        <v/>
      </c>
      <c r="O142" s="297" t="str">
        <f>IF(ISNA(VLOOKUP(A142,'IND.012-1'!$A$3:$Q$301,15,FALSE)),"",(VLOOKUP(A142,'IND.012-1'!$A$3:$Q$301,15,FALSE)))</f>
        <v/>
      </c>
      <c r="P142" s="55" t="str">
        <f>IF(ISNA(VLOOKUP(A142,'IND.012-1'!$A$3:$Q$301,16,FALSE)),"",(VLOOKUP(A142,'IND.012-1'!$A$3:$Q$301,16,FALSE)))</f>
        <v/>
      </c>
      <c r="Q142" s="341" t="str">
        <f>IF(ISNA(VLOOKUP($A142,'IND.012-1'!$A$3:$Q$301,17,FALSE)),"",(VLOOKUP($A142,'IND.012-1'!$A$3:$Q$301,17,FALSE)))</f>
        <v/>
      </c>
      <c r="R142" s="451">
        <f t="shared" si="8"/>
        <v>0</v>
      </c>
      <c r="S142" s="434">
        <f t="shared" si="7"/>
        <v>140</v>
      </c>
      <c r="T142" s="434">
        <f>IF(R142="","",IFERROR(SUM(H142:I142:K142:L142)+LARGE(H142:I142:K142:L142,1)/100+LARGE(H142:I142:K142:L142,2)/1000+LARGE(H142:I142:K142:L142,3)/10000+LARGE(H142:I142:K142:L142,4)/100000-0.01/S142,0))</f>
        <v>0</v>
      </c>
      <c r="U142" s="374"/>
      <c r="V142" s="354" t="str">
        <f t="shared" si="10"/>
        <v/>
      </c>
      <c r="W142" s="354" t="str">
        <f t="shared" si="9"/>
        <v/>
      </c>
      <c r="X142" s="374"/>
      <c r="Y142" s="374"/>
      <c r="Z142" s="374"/>
      <c r="AA142" s="374"/>
      <c r="AB142" s="374"/>
      <c r="AC142" s="374"/>
      <c r="AD142" s="374"/>
    </row>
    <row r="143" spans="1:30" ht="28.05" customHeight="1" thickBot="1" x14ac:dyDescent="0.35">
      <c r="A143" s="52">
        <v>141</v>
      </c>
      <c r="B143" s="286" t="str">
        <f>IF(ISNA(VLOOKUP($A143,'IND.012-1'!$A$3:$Q$301,2,FALSE)),"",(VLOOKUP($A143,'IND.012-1'!$A$3:$Q$301,2,FALSE)))</f>
        <v/>
      </c>
      <c r="C143" s="288" t="str">
        <f>IF(ISNA(VLOOKUP(A143,'IND.012-1'!$A$3:$Q$301,3,FALSE)),"",(VLOOKUP(A143,'IND.012-1'!$A$3:$Q$301,3,FALSE)))</f>
        <v/>
      </c>
      <c r="D143" s="53" t="str">
        <f>IF(ISNA(VLOOKUP(A143,'IND.012-1'!$A$3:$F$301,4,FALSE)),"",(VLOOKUP(A143,'IND.012-1'!$A$3:$F$301,4,FALSE)))</f>
        <v/>
      </c>
      <c r="E143" s="54" t="str">
        <f>IF(ISNA(VLOOKUP(A143,'IND.012-1'!$A$3:$Q$301,5,FALSE)),"",(VLOOKUP(A143,'IND.012-1'!$A$3:$Q$301,5,FALSE)))</f>
        <v/>
      </c>
      <c r="F143" s="55" t="str">
        <f>IF(ISNA(VLOOKUP($A143,'IND.012-1'!$A$3:$Q$301,6,FALSE)),"",(VLOOKUP($A143,'IND.012-1'!$A$3:$Q$301,6,FALSE)))</f>
        <v/>
      </c>
      <c r="G143" s="285" t="str">
        <f>IF(ISNA(VLOOKUP($A143,'IND.012-1'!$A$3:$Q$301,7,FALSE)),"",(VLOOKUP($A143,'IND.012-1'!$A$3:$Q$301,7,FALSE)))</f>
        <v/>
      </c>
      <c r="H143" s="55" t="str">
        <f>IF(ISNA(VLOOKUP(A143,'IND.012-1'!$A$3:$Q$301,8,FALSE)),"",(VLOOKUP(A143,'IND.012-1'!$A$3:$Q$301,8,FALSE)))</f>
        <v/>
      </c>
      <c r="I143" s="297" t="str">
        <f>IF(ISNA(VLOOKUP(A143,'IND.012-1'!$A$3:$Q$301,9,FALSE)),"",(VLOOKUP(A143,'IND.012-1'!$A$3:$Q$301,9,FALSE)))</f>
        <v/>
      </c>
      <c r="J143" s="55" t="str">
        <f>IF(ISNA(VLOOKUP(A143,'IND.012-1'!$A$3:$Q$301,10,FALSE)),"",(VLOOKUP(A143,'IND.012-1'!$A$3:$Q$301,10,FALSE)))</f>
        <v/>
      </c>
      <c r="K143" s="297" t="str">
        <f>IF(ISNA(VLOOKUP(A143,'IND.012-1'!$A$3:$Q$301,11,FALSE)),"",(VLOOKUP(A143,'IND.012-1'!$A$3:$Q$301,11,FALSE)))</f>
        <v/>
      </c>
      <c r="L143" s="55" t="str">
        <f>IF(ISNA(VLOOKUP(A143,'IND.012-1'!$A$3:$Q$301,12,FALSE)),"",(VLOOKUP(A143,'IND.012-1'!$A$3:$Q$301,12,FALSE)))</f>
        <v/>
      </c>
      <c r="M143" s="297" t="str">
        <f>IF(ISNA(VLOOKUP(A143,'IND.012-1'!$A$3:$Q$301,13,FALSE)),"",(VLOOKUP(A143,'IND.012-1'!$A$3:$Q$301,13,FALSE)))</f>
        <v/>
      </c>
      <c r="N143" s="55" t="str">
        <f>IF(ISNA(VLOOKUP(A143,'IND.012-1'!$A$3:$Q$301,14,FALSE)),"",(VLOOKUP(A143,'IND.012-1'!$A$3:$Q$301,14,FALSE)))</f>
        <v/>
      </c>
      <c r="O143" s="297" t="str">
        <f>IF(ISNA(VLOOKUP(A143,'IND.012-1'!$A$3:$Q$301,15,FALSE)),"",(VLOOKUP(A143,'IND.012-1'!$A$3:$Q$301,15,FALSE)))</f>
        <v/>
      </c>
      <c r="P143" s="55" t="str">
        <f>IF(ISNA(VLOOKUP(A143,'IND.012-1'!$A$3:$Q$301,16,FALSE)),"",(VLOOKUP(A143,'IND.012-1'!$A$3:$Q$301,16,FALSE)))</f>
        <v/>
      </c>
      <c r="Q143" s="341" t="str">
        <f>IF(ISNA(VLOOKUP($A143,'IND.012-1'!$A$3:$Q$301,17,FALSE)),"",(VLOOKUP($A143,'IND.012-1'!$A$3:$Q$301,17,FALSE)))</f>
        <v/>
      </c>
      <c r="R143" s="451">
        <f t="shared" si="8"/>
        <v>0</v>
      </c>
      <c r="S143" s="434">
        <f t="shared" si="7"/>
        <v>141</v>
      </c>
      <c r="T143" s="434">
        <f>IF(R143="","",IFERROR(SUM(H143:I143:K143:L143)+LARGE(H143:I143:K143:L143,1)/100+LARGE(H143:I143:K143:L143,2)/1000+LARGE(H143:I143:K143:L143,3)/10000+LARGE(H143:I143:K143:L143,4)/100000-0.01/S143,0))</f>
        <v>0</v>
      </c>
      <c r="U143" s="374"/>
      <c r="V143" s="354" t="str">
        <f t="shared" si="10"/>
        <v/>
      </c>
      <c r="W143" s="354" t="str">
        <f t="shared" si="9"/>
        <v/>
      </c>
      <c r="X143" s="374"/>
      <c r="Y143" s="374"/>
      <c r="Z143" s="374"/>
      <c r="AA143" s="374"/>
      <c r="AB143" s="374"/>
      <c r="AC143" s="374"/>
      <c r="AD143" s="374"/>
    </row>
    <row r="144" spans="1:30" ht="28.05" customHeight="1" thickBot="1" x14ac:dyDescent="0.35">
      <c r="A144" s="52">
        <v>142</v>
      </c>
      <c r="B144" s="286" t="str">
        <f>IF(ISNA(VLOOKUP($A144,'IND.012-1'!$A$3:$Q$301,2,FALSE)),"",(VLOOKUP($A144,'IND.012-1'!$A$3:$Q$301,2,FALSE)))</f>
        <v/>
      </c>
      <c r="C144" s="288" t="str">
        <f>IF(ISNA(VLOOKUP(A144,'IND.012-1'!$A$3:$Q$301,3,FALSE)),"",(VLOOKUP(A144,'IND.012-1'!$A$3:$Q$301,3,FALSE)))</f>
        <v/>
      </c>
      <c r="D144" s="53" t="str">
        <f>IF(ISNA(VLOOKUP(A144,'IND.012-1'!$A$3:$F$301,4,FALSE)),"",(VLOOKUP(A144,'IND.012-1'!$A$3:$F$301,4,FALSE)))</f>
        <v/>
      </c>
      <c r="E144" s="54" t="str">
        <f>IF(ISNA(VLOOKUP(A144,'IND.012-1'!$A$3:$Q$301,5,FALSE)),"",(VLOOKUP(A144,'IND.012-1'!$A$3:$Q$301,5,FALSE)))</f>
        <v/>
      </c>
      <c r="F144" s="55" t="str">
        <f>IF(ISNA(VLOOKUP($A144,'IND.012-1'!$A$3:$Q$301,6,FALSE)),"",(VLOOKUP($A144,'IND.012-1'!$A$3:$Q$301,6,FALSE)))</f>
        <v/>
      </c>
      <c r="G144" s="285" t="str">
        <f>IF(ISNA(VLOOKUP($A144,'IND.012-1'!$A$3:$Q$301,7,FALSE)),"",(VLOOKUP($A144,'IND.012-1'!$A$3:$Q$301,7,FALSE)))</f>
        <v/>
      </c>
      <c r="H144" s="55" t="str">
        <f>IF(ISNA(VLOOKUP(A144,'IND.012-1'!$A$3:$Q$301,8,FALSE)),"",(VLOOKUP(A144,'IND.012-1'!$A$3:$Q$301,8,FALSE)))</f>
        <v/>
      </c>
      <c r="I144" s="297" t="str">
        <f>IF(ISNA(VLOOKUP(A144,'IND.012-1'!$A$3:$Q$301,9,FALSE)),"",(VLOOKUP(A144,'IND.012-1'!$A$3:$Q$301,9,FALSE)))</f>
        <v/>
      </c>
      <c r="J144" s="55" t="str">
        <f>IF(ISNA(VLOOKUP(A144,'IND.012-1'!$A$3:$Q$301,10,FALSE)),"",(VLOOKUP(A144,'IND.012-1'!$A$3:$Q$301,10,FALSE)))</f>
        <v/>
      </c>
      <c r="K144" s="297" t="str">
        <f>IF(ISNA(VLOOKUP(A144,'IND.012-1'!$A$3:$Q$301,11,FALSE)),"",(VLOOKUP(A144,'IND.012-1'!$A$3:$Q$301,11,FALSE)))</f>
        <v/>
      </c>
      <c r="L144" s="55" t="str">
        <f>IF(ISNA(VLOOKUP(A144,'IND.012-1'!$A$3:$Q$301,12,FALSE)),"",(VLOOKUP(A144,'IND.012-1'!$A$3:$Q$301,12,FALSE)))</f>
        <v/>
      </c>
      <c r="M144" s="297" t="str">
        <f>IF(ISNA(VLOOKUP(A144,'IND.012-1'!$A$3:$Q$301,13,FALSE)),"",(VLOOKUP(A144,'IND.012-1'!$A$3:$Q$301,13,FALSE)))</f>
        <v/>
      </c>
      <c r="N144" s="55" t="str">
        <f>IF(ISNA(VLOOKUP(A144,'IND.012-1'!$A$3:$Q$301,14,FALSE)),"",(VLOOKUP(A144,'IND.012-1'!$A$3:$Q$301,14,FALSE)))</f>
        <v/>
      </c>
      <c r="O144" s="297" t="str">
        <f>IF(ISNA(VLOOKUP(A144,'IND.012-1'!$A$3:$Q$301,15,FALSE)),"",(VLOOKUP(A144,'IND.012-1'!$A$3:$Q$301,15,FALSE)))</f>
        <v/>
      </c>
      <c r="P144" s="55" t="str">
        <f>IF(ISNA(VLOOKUP(A144,'IND.012-1'!$A$3:$Q$301,16,FALSE)),"",(VLOOKUP(A144,'IND.012-1'!$A$3:$Q$301,16,FALSE)))</f>
        <v/>
      </c>
      <c r="Q144" s="341" t="str">
        <f>IF(ISNA(VLOOKUP($A144,'IND.012-1'!$A$3:$Q$301,17,FALSE)),"",(VLOOKUP($A144,'IND.012-1'!$A$3:$Q$301,17,FALSE)))</f>
        <v/>
      </c>
      <c r="R144" s="451">
        <f t="shared" si="8"/>
        <v>0</v>
      </c>
      <c r="S144" s="434">
        <f t="shared" si="7"/>
        <v>142</v>
      </c>
      <c r="T144" s="434">
        <f>IF(R144="","",IFERROR(SUM(H144:I144:K144:L144)+LARGE(H144:I144:K144:L144,1)/100+LARGE(H144:I144:K144:L144,2)/1000+LARGE(H144:I144:K144:L144,3)/10000+LARGE(H144:I144:K144:L144,4)/100000-0.01/S144,0))</f>
        <v>0</v>
      </c>
      <c r="U144" s="374"/>
      <c r="V144" s="354" t="str">
        <f t="shared" si="10"/>
        <v/>
      </c>
      <c r="W144" s="354" t="str">
        <f t="shared" si="9"/>
        <v/>
      </c>
      <c r="X144" s="374"/>
      <c r="Y144" s="374"/>
      <c r="Z144" s="374"/>
      <c r="AA144" s="374"/>
      <c r="AB144" s="374"/>
      <c r="AC144" s="374"/>
      <c r="AD144" s="374"/>
    </row>
    <row r="145" spans="1:30" ht="28.05" customHeight="1" thickBot="1" x14ac:dyDescent="0.35">
      <c r="A145" s="52">
        <v>143</v>
      </c>
      <c r="B145" s="286" t="str">
        <f>IF(ISNA(VLOOKUP($A145,'IND.012-1'!$A$3:$Q$301,2,FALSE)),"",(VLOOKUP($A145,'IND.012-1'!$A$3:$Q$301,2,FALSE)))</f>
        <v/>
      </c>
      <c r="C145" s="288" t="str">
        <f>IF(ISNA(VLOOKUP(A145,'IND.012-1'!$A$3:$Q$301,3,FALSE)),"",(VLOOKUP(A145,'IND.012-1'!$A$3:$Q$301,3,FALSE)))</f>
        <v/>
      </c>
      <c r="D145" s="53" t="str">
        <f>IF(ISNA(VLOOKUP(A145,'IND.012-1'!$A$3:$F$301,4,FALSE)),"",(VLOOKUP(A145,'IND.012-1'!$A$3:$F$301,4,FALSE)))</f>
        <v/>
      </c>
      <c r="E145" s="54" t="str">
        <f>IF(ISNA(VLOOKUP(A145,'IND.012-1'!$A$3:$Q$301,5,FALSE)),"",(VLOOKUP(A145,'IND.012-1'!$A$3:$Q$301,5,FALSE)))</f>
        <v/>
      </c>
      <c r="F145" s="55" t="str">
        <f>IF(ISNA(VLOOKUP($A145,'IND.012-1'!$A$3:$Q$301,6,FALSE)),"",(VLOOKUP($A145,'IND.012-1'!$A$3:$Q$301,6,FALSE)))</f>
        <v/>
      </c>
      <c r="G145" s="285" t="str">
        <f>IF(ISNA(VLOOKUP($A145,'IND.012-1'!$A$3:$Q$301,7,FALSE)),"",(VLOOKUP($A145,'IND.012-1'!$A$3:$Q$301,7,FALSE)))</f>
        <v/>
      </c>
      <c r="H145" s="55" t="str">
        <f>IF(ISNA(VLOOKUP(A145,'IND.012-1'!$A$3:$Q$301,8,FALSE)),"",(VLOOKUP(A145,'IND.012-1'!$A$3:$Q$301,8,FALSE)))</f>
        <v/>
      </c>
      <c r="I145" s="297" t="str">
        <f>IF(ISNA(VLOOKUP(A145,'IND.012-1'!$A$3:$Q$301,9,FALSE)),"",(VLOOKUP(A145,'IND.012-1'!$A$3:$Q$301,9,FALSE)))</f>
        <v/>
      </c>
      <c r="J145" s="55" t="str">
        <f>IF(ISNA(VLOOKUP(A145,'IND.012-1'!$A$3:$Q$301,10,FALSE)),"",(VLOOKUP(A145,'IND.012-1'!$A$3:$Q$301,10,FALSE)))</f>
        <v/>
      </c>
      <c r="K145" s="297" t="str">
        <f>IF(ISNA(VLOOKUP(A145,'IND.012-1'!$A$3:$Q$301,11,FALSE)),"",(VLOOKUP(A145,'IND.012-1'!$A$3:$Q$301,11,FALSE)))</f>
        <v/>
      </c>
      <c r="L145" s="55" t="str">
        <f>IF(ISNA(VLOOKUP(A145,'IND.012-1'!$A$3:$Q$301,12,FALSE)),"",(VLOOKUP(A145,'IND.012-1'!$A$3:$Q$301,12,FALSE)))</f>
        <v/>
      </c>
      <c r="M145" s="297" t="str">
        <f>IF(ISNA(VLOOKUP(A145,'IND.012-1'!$A$3:$Q$301,13,FALSE)),"",(VLOOKUP(A145,'IND.012-1'!$A$3:$Q$301,13,FALSE)))</f>
        <v/>
      </c>
      <c r="N145" s="55" t="str">
        <f>IF(ISNA(VLOOKUP(A145,'IND.012-1'!$A$3:$Q$301,14,FALSE)),"",(VLOOKUP(A145,'IND.012-1'!$A$3:$Q$301,14,FALSE)))</f>
        <v/>
      </c>
      <c r="O145" s="297" t="str">
        <f>IF(ISNA(VLOOKUP(A145,'IND.012-1'!$A$3:$Q$301,15,FALSE)),"",(VLOOKUP(A145,'IND.012-1'!$A$3:$Q$301,15,FALSE)))</f>
        <v/>
      </c>
      <c r="P145" s="55" t="str">
        <f>IF(ISNA(VLOOKUP(A145,'IND.012-1'!$A$3:$Q$301,16,FALSE)),"",(VLOOKUP(A145,'IND.012-1'!$A$3:$Q$301,16,FALSE)))</f>
        <v/>
      </c>
      <c r="Q145" s="341" t="str">
        <f>IF(ISNA(VLOOKUP($A145,'IND.012-1'!$A$3:$Q$301,17,FALSE)),"",(VLOOKUP($A145,'IND.012-1'!$A$3:$Q$301,17,FALSE)))</f>
        <v/>
      </c>
      <c r="R145" s="451">
        <f t="shared" si="8"/>
        <v>0</v>
      </c>
      <c r="S145" s="434">
        <f t="shared" si="7"/>
        <v>143</v>
      </c>
      <c r="T145" s="434">
        <f>IF(R145="","",IFERROR(SUM(H145:I145:K145:L145)+LARGE(H145:I145:K145:L145,1)/100+LARGE(H145:I145:K145:L145,2)/1000+LARGE(H145:I145:K145:L145,3)/10000+LARGE(H145:I145:K145:L145,4)/100000-0.01/S145,0))</f>
        <v>0</v>
      </c>
      <c r="U145" s="374"/>
      <c r="V145" s="354" t="str">
        <f t="shared" si="10"/>
        <v/>
      </c>
      <c r="W145" s="354" t="str">
        <f t="shared" si="9"/>
        <v/>
      </c>
      <c r="X145" s="374"/>
      <c r="Y145" s="374"/>
      <c r="Z145" s="374"/>
      <c r="AA145" s="374"/>
      <c r="AB145" s="374"/>
      <c r="AC145" s="374"/>
      <c r="AD145" s="374"/>
    </row>
    <row r="146" spans="1:30" ht="28.05" customHeight="1" thickBot="1" x14ac:dyDescent="0.35">
      <c r="A146" s="52">
        <v>144</v>
      </c>
      <c r="B146" s="286" t="str">
        <f>IF(ISNA(VLOOKUP($A146,'IND.012-1'!$A$3:$Q$301,2,FALSE)),"",(VLOOKUP($A146,'IND.012-1'!$A$3:$Q$301,2,FALSE)))</f>
        <v/>
      </c>
      <c r="C146" s="288" t="str">
        <f>IF(ISNA(VLOOKUP(A146,'IND.012-1'!$A$3:$Q$301,3,FALSE)),"",(VLOOKUP(A146,'IND.012-1'!$A$3:$Q$301,3,FALSE)))</f>
        <v/>
      </c>
      <c r="D146" s="53" t="str">
        <f>IF(ISNA(VLOOKUP(A146,'IND.012-1'!$A$3:$F$301,4,FALSE)),"",(VLOOKUP(A146,'IND.012-1'!$A$3:$F$301,4,FALSE)))</f>
        <v/>
      </c>
      <c r="E146" s="54" t="str">
        <f>IF(ISNA(VLOOKUP(A146,'IND.012-1'!$A$3:$Q$301,5,FALSE)),"",(VLOOKUP(A146,'IND.012-1'!$A$3:$Q$301,5,FALSE)))</f>
        <v/>
      </c>
      <c r="F146" s="55" t="str">
        <f>IF(ISNA(VLOOKUP($A146,'IND.012-1'!$A$3:$Q$301,6,FALSE)),"",(VLOOKUP($A146,'IND.012-1'!$A$3:$Q$301,6,FALSE)))</f>
        <v/>
      </c>
      <c r="G146" s="285" t="str">
        <f>IF(ISNA(VLOOKUP($A146,'IND.012-1'!$A$3:$Q$301,7,FALSE)),"",(VLOOKUP($A146,'IND.012-1'!$A$3:$Q$301,7,FALSE)))</f>
        <v/>
      </c>
      <c r="H146" s="55" t="str">
        <f>IF(ISNA(VLOOKUP(A146,'IND.012-1'!$A$3:$Q$301,8,FALSE)),"",(VLOOKUP(A146,'IND.012-1'!$A$3:$Q$301,8,FALSE)))</f>
        <v/>
      </c>
      <c r="I146" s="297" t="str">
        <f>IF(ISNA(VLOOKUP(A146,'IND.012-1'!$A$3:$Q$301,9,FALSE)),"",(VLOOKUP(A146,'IND.012-1'!$A$3:$Q$301,9,FALSE)))</f>
        <v/>
      </c>
      <c r="J146" s="55" t="str">
        <f>IF(ISNA(VLOOKUP(A146,'IND.012-1'!$A$3:$Q$301,10,FALSE)),"",(VLOOKUP(A146,'IND.012-1'!$A$3:$Q$301,10,FALSE)))</f>
        <v/>
      </c>
      <c r="K146" s="297" t="str">
        <f>IF(ISNA(VLOOKUP(A146,'IND.012-1'!$A$3:$Q$301,11,FALSE)),"",(VLOOKUP(A146,'IND.012-1'!$A$3:$Q$301,11,FALSE)))</f>
        <v/>
      </c>
      <c r="L146" s="55" t="str">
        <f>IF(ISNA(VLOOKUP(A146,'IND.012-1'!$A$3:$Q$301,12,FALSE)),"",(VLOOKUP(A146,'IND.012-1'!$A$3:$Q$301,12,FALSE)))</f>
        <v/>
      </c>
      <c r="M146" s="297" t="str">
        <f>IF(ISNA(VLOOKUP(A146,'IND.012-1'!$A$3:$Q$301,13,FALSE)),"",(VLOOKUP(A146,'IND.012-1'!$A$3:$Q$301,13,FALSE)))</f>
        <v/>
      </c>
      <c r="N146" s="55" t="str">
        <f>IF(ISNA(VLOOKUP(A146,'IND.012-1'!$A$3:$Q$301,14,FALSE)),"",(VLOOKUP(A146,'IND.012-1'!$A$3:$Q$301,14,FALSE)))</f>
        <v/>
      </c>
      <c r="O146" s="297" t="str">
        <f>IF(ISNA(VLOOKUP(A146,'IND.012-1'!$A$3:$Q$301,15,FALSE)),"",(VLOOKUP(A146,'IND.012-1'!$A$3:$Q$301,15,FALSE)))</f>
        <v/>
      </c>
      <c r="P146" s="55" t="str">
        <f>IF(ISNA(VLOOKUP(A146,'IND.012-1'!$A$3:$Q$301,16,FALSE)),"",(VLOOKUP(A146,'IND.012-1'!$A$3:$Q$301,16,FALSE)))</f>
        <v/>
      </c>
      <c r="Q146" s="341" t="str">
        <f>IF(ISNA(VLOOKUP($A146,'IND.012-1'!$A$3:$Q$301,17,FALSE)),"",(VLOOKUP($A146,'IND.012-1'!$A$3:$Q$301,17,FALSE)))</f>
        <v/>
      </c>
      <c r="R146" s="451">
        <f t="shared" si="8"/>
        <v>0</v>
      </c>
      <c r="S146" s="434">
        <f t="shared" si="7"/>
        <v>144</v>
      </c>
      <c r="T146" s="434">
        <f>IF(R146="","",IFERROR(SUM(H146:I146:K146:L146)+LARGE(H146:I146:K146:L146,1)/100+LARGE(H146:I146:K146:L146,2)/1000+LARGE(H146:I146:K146:L146,3)/10000+LARGE(H146:I146:K146:L146,4)/100000-0.01/S146,0))</f>
        <v>0</v>
      </c>
      <c r="U146" s="374"/>
      <c r="V146" s="354" t="str">
        <f t="shared" si="10"/>
        <v/>
      </c>
      <c r="W146" s="354" t="str">
        <f t="shared" si="9"/>
        <v/>
      </c>
      <c r="X146" s="374"/>
      <c r="Y146" s="374"/>
      <c r="Z146" s="374"/>
      <c r="AA146" s="374"/>
      <c r="AB146" s="374"/>
      <c r="AC146" s="374"/>
      <c r="AD146" s="374"/>
    </row>
    <row r="147" spans="1:30" ht="28.05" customHeight="1" thickBot="1" x14ac:dyDescent="0.35">
      <c r="A147" s="52">
        <v>145</v>
      </c>
      <c r="B147" s="286" t="str">
        <f>IF(ISNA(VLOOKUP($A147,'IND.012-1'!$A$3:$Q$301,2,FALSE)),"",(VLOOKUP($A147,'IND.012-1'!$A$3:$Q$301,2,FALSE)))</f>
        <v/>
      </c>
      <c r="C147" s="288" t="str">
        <f>IF(ISNA(VLOOKUP(A147,'IND.012-1'!$A$3:$Q$301,3,FALSE)),"",(VLOOKUP(A147,'IND.012-1'!$A$3:$Q$301,3,FALSE)))</f>
        <v/>
      </c>
      <c r="D147" s="53" t="str">
        <f>IF(ISNA(VLOOKUP(A147,'IND.012-1'!$A$3:$F$301,4,FALSE)),"",(VLOOKUP(A147,'IND.012-1'!$A$3:$F$301,4,FALSE)))</f>
        <v/>
      </c>
      <c r="E147" s="54" t="str">
        <f>IF(ISNA(VLOOKUP(A147,'IND.012-1'!$A$3:$Q$301,5,FALSE)),"",(VLOOKUP(A147,'IND.012-1'!$A$3:$Q$301,5,FALSE)))</f>
        <v/>
      </c>
      <c r="F147" s="55" t="str">
        <f>IF(ISNA(VLOOKUP($A147,'IND.012-1'!$A$3:$Q$301,6,FALSE)),"",(VLOOKUP($A147,'IND.012-1'!$A$3:$Q$301,6,FALSE)))</f>
        <v/>
      </c>
      <c r="G147" s="285" t="str">
        <f>IF(ISNA(VLOOKUP($A147,'IND.012-1'!$A$3:$Q$301,7,FALSE)),"",(VLOOKUP($A147,'IND.012-1'!$A$3:$Q$301,7,FALSE)))</f>
        <v/>
      </c>
      <c r="H147" s="55" t="str">
        <f>IF(ISNA(VLOOKUP(A147,'IND.012-1'!$A$3:$Q$301,8,FALSE)),"",(VLOOKUP(A147,'IND.012-1'!$A$3:$Q$301,8,FALSE)))</f>
        <v/>
      </c>
      <c r="I147" s="297" t="str">
        <f>IF(ISNA(VLOOKUP(A147,'IND.012-1'!$A$3:$Q$301,9,FALSE)),"",(VLOOKUP(A147,'IND.012-1'!$A$3:$Q$301,9,FALSE)))</f>
        <v/>
      </c>
      <c r="J147" s="55" t="str">
        <f>IF(ISNA(VLOOKUP(A147,'IND.012-1'!$A$3:$Q$301,10,FALSE)),"",(VLOOKUP(A147,'IND.012-1'!$A$3:$Q$301,10,FALSE)))</f>
        <v/>
      </c>
      <c r="K147" s="297" t="str">
        <f>IF(ISNA(VLOOKUP(A147,'IND.012-1'!$A$3:$Q$301,11,FALSE)),"",(VLOOKUP(A147,'IND.012-1'!$A$3:$Q$301,11,FALSE)))</f>
        <v/>
      </c>
      <c r="L147" s="55" t="str">
        <f>IF(ISNA(VLOOKUP(A147,'IND.012-1'!$A$3:$Q$301,12,FALSE)),"",(VLOOKUP(A147,'IND.012-1'!$A$3:$Q$301,12,FALSE)))</f>
        <v/>
      </c>
      <c r="M147" s="297" t="str">
        <f>IF(ISNA(VLOOKUP(A147,'IND.012-1'!$A$3:$Q$301,13,FALSE)),"",(VLOOKUP(A147,'IND.012-1'!$A$3:$Q$301,13,FALSE)))</f>
        <v/>
      </c>
      <c r="N147" s="55" t="str">
        <f>IF(ISNA(VLOOKUP(A147,'IND.012-1'!$A$3:$Q$301,14,FALSE)),"",(VLOOKUP(A147,'IND.012-1'!$A$3:$Q$301,14,FALSE)))</f>
        <v/>
      </c>
      <c r="O147" s="297" t="str">
        <f>IF(ISNA(VLOOKUP(A147,'IND.012-1'!$A$3:$Q$301,15,FALSE)),"",(VLOOKUP(A147,'IND.012-1'!$A$3:$Q$301,15,FALSE)))</f>
        <v/>
      </c>
      <c r="P147" s="55" t="str">
        <f>IF(ISNA(VLOOKUP(A147,'IND.012-1'!$A$3:$Q$301,16,FALSE)),"",(VLOOKUP(A147,'IND.012-1'!$A$3:$Q$301,16,FALSE)))</f>
        <v/>
      </c>
      <c r="Q147" s="341" t="str">
        <f>IF(ISNA(VLOOKUP($A147,'IND.012-1'!$A$3:$Q$301,17,FALSE)),"",(VLOOKUP($A147,'IND.012-1'!$A$3:$Q$301,17,FALSE)))</f>
        <v/>
      </c>
      <c r="R147" s="451">
        <f t="shared" si="8"/>
        <v>0</v>
      </c>
      <c r="S147" s="434">
        <f t="shared" ref="S147:S210" si="11">S146+1</f>
        <v>145</v>
      </c>
      <c r="T147" s="434">
        <f>IF(R147="","",IFERROR(SUM(H147:I147:K147:L147)+LARGE(H147:I147:K147:L147,1)/100+LARGE(H147:I147:K147:L147,2)/1000+LARGE(H147:I147:K147:L147,3)/10000+LARGE(H147:I147:K147:L147,4)/100000-0.01/S147,0))</f>
        <v>0</v>
      </c>
      <c r="U147" s="374"/>
      <c r="V147" s="354" t="str">
        <f t="shared" si="10"/>
        <v/>
      </c>
      <c r="W147" s="354" t="str">
        <f t="shared" si="9"/>
        <v/>
      </c>
      <c r="X147" s="374"/>
      <c r="Y147" s="374"/>
      <c r="Z147" s="374"/>
      <c r="AA147" s="374"/>
      <c r="AB147" s="374"/>
      <c r="AC147" s="374"/>
      <c r="AD147" s="374"/>
    </row>
    <row r="148" spans="1:30" ht="28.05" customHeight="1" thickBot="1" x14ac:dyDescent="0.35">
      <c r="A148" s="52">
        <v>146</v>
      </c>
      <c r="B148" s="286" t="str">
        <f>IF(ISNA(VLOOKUP($A148,'IND.012-1'!$A$3:$Q$301,2,FALSE)),"",(VLOOKUP($A148,'IND.012-1'!$A$3:$Q$301,2,FALSE)))</f>
        <v/>
      </c>
      <c r="C148" s="288" t="str">
        <f>IF(ISNA(VLOOKUP(A148,'IND.012-1'!$A$3:$Q$301,3,FALSE)),"",(VLOOKUP(A148,'IND.012-1'!$A$3:$Q$301,3,FALSE)))</f>
        <v/>
      </c>
      <c r="D148" s="53" t="str">
        <f>IF(ISNA(VLOOKUP(A148,'IND.012-1'!$A$3:$F$301,4,FALSE)),"",(VLOOKUP(A148,'IND.012-1'!$A$3:$F$301,4,FALSE)))</f>
        <v/>
      </c>
      <c r="E148" s="54" t="str">
        <f>IF(ISNA(VLOOKUP(A148,'IND.012-1'!$A$3:$Q$301,5,FALSE)),"",(VLOOKUP(A148,'IND.012-1'!$A$3:$Q$301,5,FALSE)))</f>
        <v/>
      </c>
      <c r="F148" s="55" t="str">
        <f>IF(ISNA(VLOOKUP($A148,'IND.012-1'!$A$3:$Q$301,6,FALSE)),"",(VLOOKUP($A148,'IND.012-1'!$A$3:$Q$301,6,FALSE)))</f>
        <v/>
      </c>
      <c r="G148" s="285" t="str">
        <f>IF(ISNA(VLOOKUP($A148,'IND.012-1'!$A$3:$Q$301,7,FALSE)),"",(VLOOKUP($A148,'IND.012-1'!$A$3:$Q$301,7,FALSE)))</f>
        <v/>
      </c>
      <c r="H148" s="55" t="str">
        <f>IF(ISNA(VLOOKUP(A148,'IND.012-1'!$A$3:$Q$301,8,FALSE)),"",(VLOOKUP(A148,'IND.012-1'!$A$3:$Q$301,8,FALSE)))</f>
        <v/>
      </c>
      <c r="I148" s="297" t="str">
        <f>IF(ISNA(VLOOKUP(A148,'IND.012-1'!$A$3:$Q$301,9,FALSE)),"",(VLOOKUP(A148,'IND.012-1'!$A$3:$Q$301,9,FALSE)))</f>
        <v/>
      </c>
      <c r="J148" s="55" t="str">
        <f>IF(ISNA(VLOOKUP(A148,'IND.012-1'!$A$3:$Q$301,10,FALSE)),"",(VLOOKUP(A148,'IND.012-1'!$A$3:$Q$301,10,FALSE)))</f>
        <v/>
      </c>
      <c r="K148" s="297" t="str">
        <f>IF(ISNA(VLOOKUP(A148,'IND.012-1'!$A$3:$Q$301,11,FALSE)),"",(VLOOKUP(A148,'IND.012-1'!$A$3:$Q$301,11,FALSE)))</f>
        <v/>
      </c>
      <c r="L148" s="55" t="str">
        <f>IF(ISNA(VLOOKUP(A148,'IND.012-1'!$A$3:$Q$301,12,FALSE)),"",(VLOOKUP(A148,'IND.012-1'!$A$3:$Q$301,12,FALSE)))</f>
        <v/>
      </c>
      <c r="M148" s="297" t="str">
        <f>IF(ISNA(VLOOKUP(A148,'IND.012-1'!$A$3:$Q$301,13,FALSE)),"",(VLOOKUP(A148,'IND.012-1'!$A$3:$Q$301,13,FALSE)))</f>
        <v/>
      </c>
      <c r="N148" s="55" t="str">
        <f>IF(ISNA(VLOOKUP(A148,'IND.012-1'!$A$3:$Q$301,14,FALSE)),"",(VLOOKUP(A148,'IND.012-1'!$A$3:$Q$301,14,FALSE)))</f>
        <v/>
      </c>
      <c r="O148" s="297" t="str">
        <f>IF(ISNA(VLOOKUP(A148,'IND.012-1'!$A$3:$Q$301,15,FALSE)),"",(VLOOKUP(A148,'IND.012-1'!$A$3:$Q$301,15,FALSE)))</f>
        <v/>
      </c>
      <c r="P148" s="55" t="str">
        <f>IF(ISNA(VLOOKUP(A148,'IND.012-1'!$A$3:$Q$301,16,FALSE)),"",(VLOOKUP(A148,'IND.012-1'!$A$3:$Q$301,16,FALSE)))</f>
        <v/>
      </c>
      <c r="Q148" s="341" t="str">
        <f>IF(ISNA(VLOOKUP($A148,'IND.012-1'!$A$3:$Q$301,17,FALSE)),"",(VLOOKUP($A148,'IND.012-1'!$A$3:$Q$301,17,FALSE)))</f>
        <v/>
      </c>
      <c r="R148" s="451">
        <f t="shared" si="8"/>
        <v>0</v>
      </c>
      <c r="S148" s="434">
        <f t="shared" si="11"/>
        <v>146</v>
      </c>
      <c r="T148" s="434">
        <f>IF(R148="","",IFERROR(SUM(H148:I148:K148:L148)+LARGE(H148:I148:K148:L148,1)/100+LARGE(H148:I148:K148:L148,2)/1000+LARGE(H148:I148:K148:L148,3)/10000+LARGE(H148:I148:K148:L148,4)/100000-0.01/S148,0))</f>
        <v>0</v>
      </c>
      <c r="U148" s="374"/>
      <c r="V148" s="354" t="str">
        <f t="shared" si="10"/>
        <v/>
      </c>
      <c r="W148" s="354" t="str">
        <f t="shared" si="9"/>
        <v/>
      </c>
      <c r="X148" s="374"/>
      <c r="Y148" s="374"/>
      <c r="Z148" s="374"/>
      <c r="AA148" s="374"/>
      <c r="AB148" s="374"/>
      <c r="AC148" s="374"/>
      <c r="AD148" s="374"/>
    </row>
    <row r="149" spans="1:30" ht="28.05" customHeight="1" thickBot="1" x14ac:dyDescent="0.35">
      <c r="A149" s="52">
        <v>147</v>
      </c>
      <c r="B149" s="286" t="str">
        <f>IF(ISNA(VLOOKUP($A149,'IND.012-1'!$A$3:$Q$301,2,FALSE)),"",(VLOOKUP($A149,'IND.012-1'!$A$3:$Q$301,2,FALSE)))</f>
        <v/>
      </c>
      <c r="C149" s="288" t="str">
        <f>IF(ISNA(VLOOKUP(A149,'IND.012-1'!$A$3:$Q$301,3,FALSE)),"",(VLOOKUP(A149,'IND.012-1'!$A$3:$Q$301,3,FALSE)))</f>
        <v/>
      </c>
      <c r="D149" s="53" t="str">
        <f>IF(ISNA(VLOOKUP(A149,'IND.012-1'!$A$3:$F$301,4,FALSE)),"",(VLOOKUP(A149,'IND.012-1'!$A$3:$F$301,4,FALSE)))</f>
        <v/>
      </c>
      <c r="E149" s="54" t="str">
        <f>IF(ISNA(VLOOKUP(A149,'IND.012-1'!$A$3:$Q$301,5,FALSE)),"",(VLOOKUP(A149,'IND.012-1'!$A$3:$Q$301,5,FALSE)))</f>
        <v/>
      </c>
      <c r="F149" s="55" t="str">
        <f>IF(ISNA(VLOOKUP($A149,'IND.012-1'!$A$3:$Q$301,6,FALSE)),"",(VLOOKUP($A149,'IND.012-1'!$A$3:$Q$301,6,FALSE)))</f>
        <v/>
      </c>
      <c r="G149" s="285" t="str">
        <f>IF(ISNA(VLOOKUP($A149,'IND.012-1'!$A$3:$Q$301,7,FALSE)),"",(VLOOKUP($A149,'IND.012-1'!$A$3:$Q$301,7,FALSE)))</f>
        <v/>
      </c>
      <c r="H149" s="55" t="str">
        <f>IF(ISNA(VLOOKUP(A149,'IND.012-1'!$A$3:$Q$301,8,FALSE)),"",(VLOOKUP(A149,'IND.012-1'!$A$3:$Q$301,8,FALSE)))</f>
        <v/>
      </c>
      <c r="I149" s="297" t="str">
        <f>IF(ISNA(VLOOKUP(A149,'IND.012-1'!$A$3:$Q$301,9,FALSE)),"",(VLOOKUP(A149,'IND.012-1'!$A$3:$Q$301,9,FALSE)))</f>
        <v/>
      </c>
      <c r="J149" s="55" t="str">
        <f>IF(ISNA(VLOOKUP(A149,'IND.012-1'!$A$3:$Q$301,10,FALSE)),"",(VLOOKUP(A149,'IND.012-1'!$A$3:$Q$301,10,FALSE)))</f>
        <v/>
      </c>
      <c r="K149" s="297" t="str">
        <f>IF(ISNA(VLOOKUP(A149,'IND.012-1'!$A$3:$Q$301,11,FALSE)),"",(VLOOKUP(A149,'IND.012-1'!$A$3:$Q$301,11,FALSE)))</f>
        <v/>
      </c>
      <c r="L149" s="55" t="str">
        <f>IF(ISNA(VLOOKUP(A149,'IND.012-1'!$A$3:$Q$301,12,FALSE)),"",(VLOOKUP(A149,'IND.012-1'!$A$3:$Q$301,12,FALSE)))</f>
        <v/>
      </c>
      <c r="M149" s="297" t="str">
        <f>IF(ISNA(VLOOKUP(A149,'IND.012-1'!$A$3:$Q$301,13,FALSE)),"",(VLOOKUP(A149,'IND.012-1'!$A$3:$Q$301,13,FALSE)))</f>
        <v/>
      </c>
      <c r="N149" s="55" t="str">
        <f>IF(ISNA(VLOOKUP(A149,'IND.012-1'!$A$3:$Q$301,14,FALSE)),"",(VLOOKUP(A149,'IND.012-1'!$A$3:$Q$301,14,FALSE)))</f>
        <v/>
      </c>
      <c r="O149" s="297" t="str">
        <f>IF(ISNA(VLOOKUP(A149,'IND.012-1'!$A$3:$Q$301,15,FALSE)),"",(VLOOKUP(A149,'IND.012-1'!$A$3:$Q$301,15,FALSE)))</f>
        <v/>
      </c>
      <c r="P149" s="55" t="str">
        <f>IF(ISNA(VLOOKUP(A149,'IND.012-1'!$A$3:$Q$301,16,FALSE)),"",(VLOOKUP(A149,'IND.012-1'!$A$3:$Q$301,16,FALSE)))</f>
        <v/>
      </c>
      <c r="Q149" s="341" t="str">
        <f>IF(ISNA(VLOOKUP($A149,'IND.012-1'!$A$3:$Q$301,17,FALSE)),"",(VLOOKUP($A149,'IND.012-1'!$A$3:$Q$301,17,FALSE)))</f>
        <v/>
      </c>
      <c r="R149" s="451">
        <f t="shared" si="8"/>
        <v>0</v>
      </c>
      <c r="S149" s="434">
        <f t="shared" si="11"/>
        <v>147</v>
      </c>
      <c r="T149" s="434">
        <f>IF(R149="","",IFERROR(SUM(H149:I149:K149:L149)+LARGE(H149:I149:K149:L149,1)/100+LARGE(H149:I149:K149:L149,2)/1000+LARGE(H149:I149:K149:L149,3)/10000+LARGE(H149:I149:K149:L149,4)/100000-0.01/S149,0))</f>
        <v>0</v>
      </c>
      <c r="U149" s="374"/>
      <c r="V149" s="354" t="str">
        <f t="shared" si="10"/>
        <v/>
      </c>
      <c r="W149" s="354" t="str">
        <f t="shared" si="9"/>
        <v/>
      </c>
      <c r="X149" s="374"/>
      <c r="Y149" s="374"/>
      <c r="Z149" s="374"/>
      <c r="AA149" s="374"/>
      <c r="AB149" s="374"/>
      <c r="AC149" s="374"/>
      <c r="AD149" s="374"/>
    </row>
    <row r="150" spans="1:30" ht="28.05" customHeight="1" thickBot="1" x14ac:dyDescent="0.35">
      <c r="A150" s="52">
        <v>148</v>
      </c>
      <c r="B150" s="286" t="str">
        <f>IF(ISNA(VLOOKUP($A150,'IND.012-1'!$A$3:$Q$301,2,FALSE)),"",(VLOOKUP($A150,'IND.012-1'!$A$3:$Q$301,2,FALSE)))</f>
        <v/>
      </c>
      <c r="C150" s="288" t="str">
        <f>IF(ISNA(VLOOKUP(A150,'IND.012-1'!$A$3:$Q$301,3,FALSE)),"",(VLOOKUP(A150,'IND.012-1'!$A$3:$Q$301,3,FALSE)))</f>
        <v/>
      </c>
      <c r="D150" s="53" t="str">
        <f>IF(ISNA(VLOOKUP(A150,'IND.012-1'!$A$3:$F$301,4,FALSE)),"",(VLOOKUP(A150,'IND.012-1'!$A$3:$F$301,4,FALSE)))</f>
        <v/>
      </c>
      <c r="E150" s="54" t="str">
        <f>IF(ISNA(VLOOKUP(A150,'IND.012-1'!$A$3:$Q$301,5,FALSE)),"",(VLOOKUP(A150,'IND.012-1'!$A$3:$Q$301,5,FALSE)))</f>
        <v/>
      </c>
      <c r="F150" s="55" t="str">
        <f>IF(ISNA(VLOOKUP($A150,'IND.012-1'!$A$3:$Q$301,6,FALSE)),"",(VLOOKUP($A150,'IND.012-1'!$A$3:$Q$301,6,FALSE)))</f>
        <v/>
      </c>
      <c r="G150" s="285" t="str">
        <f>IF(ISNA(VLOOKUP($A150,'IND.012-1'!$A$3:$Q$301,7,FALSE)),"",(VLOOKUP($A150,'IND.012-1'!$A$3:$Q$301,7,FALSE)))</f>
        <v/>
      </c>
      <c r="H150" s="55" t="str">
        <f>IF(ISNA(VLOOKUP(A150,'IND.012-1'!$A$3:$Q$301,8,FALSE)),"",(VLOOKUP(A150,'IND.012-1'!$A$3:$Q$301,8,FALSE)))</f>
        <v/>
      </c>
      <c r="I150" s="297" t="str">
        <f>IF(ISNA(VLOOKUP(A150,'IND.012-1'!$A$3:$Q$301,9,FALSE)),"",(VLOOKUP(A150,'IND.012-1'!$A$3:$Q$301,9,FALSE)))</f>
        <v/>
      </c>
      <c r="J150" s="55" t="str">
        <f>IF(ISNA(VLOOKUP(A150,'IND.012-1'!$A$3:$Q$301,10,FALSE)),"",(VLOOKUP(A150,'IND.012-1'!$A$3:$Q$301,10,FALSE)))</f>
        <v/>
      </c>
      <c r="K150" s="297" t="str">
        <f>IF(ISNA(VLOOKUP(A150,'IND.012-1'!$A$3:$Q$301,11,FALSE)),"",(VLOOKUP(A150,'IND.012-1'!$A$3:$Q$301,11,FALSE)))</f>
        <v/>
      </c>
      <c r="L150" s="55" t="str">
        <f>IF(ISNA(VLOOKUP(A150,'IND.012-1'!$A$3:$Q$301,12,FALSE)),"",(VLOOKUP(A150,'IND.012-1'!$A$3:$Q$301,12,FALSE)))</f>
        <v/>
      </c>
      <c r="M150" s="297" t="str">
        <f>IF(ISNA(VLOOKUP(A150,'IND.012-1'!$A$3:$Q$301,13,FALSE)),"",(VLOOKUP(A150,'IND.012-1'!$A$3:$Q$301,13,FALSE)))</f>
        <v/>
      </c>
      <c r="N150" s="55" t="str">
        <f>IF(ISNA(VLOOKUP(A150,'IND.012-1'!$A$3:$Q$301,14,FALSE)),"",(VLOOKUP(A150,'IND.012-1'!$A$3:$Q$301,14,FALSE)))</f>
        <v/>
      </c>
      <c r="O150" s="297" t="str">
        <f>IF(ISNA(VLOOKUP(A150,'IND.012-1'!$A$3:$Q$301,15,FALSE)),"",(VLOOKUP(A150,'IND.012-1'!$A$3:$Q$301,15,FALSE)))</f>
        <v/>
      </c>
      <c r="P150" s="55" t="str">
        <f>IF(ISNA(VLOOKUP(A150,'IND.012-1'!$A$3:$Q$301,16,FALSE)),"",(VLOOKUP(A150,'IND.012-1'!$A$3:$Q$301,16,FALSE)))</f>
        <v/>
      </c>
      <c r="Q150" s="341" t="str">
        <f>IF(ISNA(VLOOKUP($A150,'IND.012-1'!$A$3:$Q$301,17,FALSE)),"",(VLOOKUP($A150,'IND.012-1'!$A$3:$Q$301,17,FALSE)))</f>
        <v/>
      </c>
      <c r="R150" s="451">
        <f t="shared" si="8"/>
        <v>0</v>
      </c>
      <c r="S150" s="434">
        <f t="shared" si="11"/>
        <v>148</v>
      </c>
      <c r="T150" s="434">
        <f>IF(R150="","",IFERROR(SUM(H150:I150:K150:L150)+LARGE(H150:I150:K150:L150,1)/100+LARGE(H150:I150:K150:L150,2)/1000+LARGE(H150:I150:K150:L150,3)/10000+LARGE(H150:I150:K150:L150,4)/100000-0.01/S150,0))</f>
        <v>0</v>
      </c>
      <c r="U150" s="374"/>
      <c r="V150" s="354" t="str">
        <f t="shared" si="10"/>
        <v/>
      </c>
      <c r="W150" s="354" t="str">
        <f t="shared" si="9"/>
        <v/>
      </c>
      <c r="X150" s="374"/>
      <c r="Y150" s="374"/>
      <c r="Z150" s="374"/>
      <c r="AA150" s="374"/>
      <c r="AB150" s="374"/>
      <c r="AC150" s="374"/>
      <c r="AD150" s="374"/>
    </row>
    <row r="151" spans="1:30" ht="28.05" customHeight="1" thickBot="1" x14ac:dyDescent="0.35">
      <c r="A151" s="52">
        <v>149</v>
      </c>
      <c r="B151" s="286" t="str">
        <f>IF(ISNA(VLOOKUP($A151,'IND.012-1'!$A$3:$Q$301,2,FALSE)),"",(VLOOKUP($A151,'IND.012-1'!$A$3:$Q$301,2,FALSE)))</f>
        <v/>
      </c>
      <c r="C151" s="288" t="str">
        <f>IF(ISNA(VLOOKUP(A151,'IND.012-1'!$A$3:$Q$301,3,FALSE)),"",(VLOOKUP(A151,'IND.012-1'!$A$3:$Q$301,3,FALSE)))</f>
        <v/>
      </c>
      <c r="D151" s="53" t="str">
        <f>IF(ISNA(VLOOKUP(A151,'IND.012-1'!$A$3:$F$301,4,FALSE)),"",(VLOOKUP(A151,'IND.012-1'!$A$3:$F$301,4,FALSE)))</f>
        <v/>
      </c>
      <c r="E151" s="54" t="str">
        <f>IF(ISNA(VLOOKUP(A151,'IND.012-1'!$A$3:$Q$301,5,FALSE)),"",(VLOOKUP(A151,'IND.012-1'!$A$3:$Q$301,5,FALSE)))</f>
        <v/>
      </c>
      <c r="F151" s="55" t="str">
        <f>IF(ISNA(VLOOKUP($A151,'IND.012-1'!$A$3:$Q$301,6,FALSE)),"",(VLOOKUP($A151,'IND.012-1'!$A$3:$Q$301,6,FALSE)))</f>
        <v/>
      </c>
      <c r="G151" s="285" t="str">
        <f>IF(ISNA(VLOOKUP($A151,'IND.012-1'!$A$3:$Q$301,7,FALSE)),"",(VLOOKUP($A151,'IND.012-1'!$A$3:$Q$301,7,FALSE)))</f>
        <v/>
      </c>
      <c r="H151" s="55" t="str">
        <f>IF(ISNA(VLOOKUP(A151,'IND.012-1'!$A$3:$Q$301,8,FALSE)),"",(VLOOKUP(A151,'IND.012-1'!$A$3:$Q$301,8,FALSE)))</f>
        <v/>
      </c>
      <c r="I151" s="297" t="str">
        <f>IF(ISNA(VLOOKUP(A151,'IND.012-1'!$A$3:$Q$301,9,FALSE)),"",(VLOOKUP(A151,'IND.012-1'!$A$3:$Q$301,9,FALSE)))</f>
        <v/>
      </c>
      <c r="J151" s="55" t="str">
        <f>IF(ISNA(VLOOKUP(A151,'IND.012-1'!$A$3:$Q$301,10,FALSE)),"",(VLOOKUP(A151,'IND.012-1'!$A$3:$Q$301,10,FALSE)))</f>
        <v/>
      </c>
      <c r="K151" s="297" t="str">
        <f>IF(ISNA(VLOOKUP(A151,'IND.012-1'!$A$3:$Q$301,11,FALSE)),"",(VLOOKUP(A151,'IND.012-1'!$A$3:$Q$301,11,FALSE)))</f>
        <v/>
      </c>
      <c r="L151" s="55" t="str">
        <f>IF(ISNA(VLOOKUP(A151,'IND.012-1'!$A$3:$Q$301,12,FALSE)),"",(VLOOKUP(A151,'IND.012-1'!$A$3:$Q$301,12,FALSE)))</f>
        <v/>
      </c>
      <c r="M151" s="297" t="str">
        <f>IF(ISNA(VLOOKUP(A151,'IND.012-1'!$A$3:$Q$301,13,FALSE)),"",(VLOOKUP(A151,'IND.012-1'!$A$3:$Q$301,13,FALSE)))</f>
        <v/>
      </c>
      <c r="N151" s="55" t="str">
        <f>IF(ISNA(VLOOKUP(A151,'IND.012-1'!$A$3:$Q$301,14,FALSE)),"",(VLOOKUP(A151,'IND.012-1'!$A$3:$Q$301,14,FALSE)))</f>
        <v/>
      </c>
      <c r="O151" s="297" t="str">
        <f>IF(ISNA(VLOOKUP(A151,'IND.012-1'!$A$3:$Q$301,15,FALSE)),"",(VLOOKUP(A151,'IND.012-1'!$A$3:$Q$301,15,FALSE)))</f>
        <v/>
      </c>
      <c r="P151" s="55" t="str">
        <f>IF(ISNA(VLOOKUP(A151,'IND.012-1'!$A$3:$Q$301,16,FALSE)),"",(VLOOKUP(A151,'IND.012-1'!$A$3:$Q$301,16,FALSE)))</f>
        <v/>
      </c>
      <c r="Q151" s="341" t="str">
        <f>IF(ISNA(VLOOKUP($A151,'IND.012-1'!$A$3:$Q$301,17,FALSE)),"",(VLOOKUP($A151,'IND.012-1'!$A$3:$Q$301,17,FALSE)))</f>
        <v/>
      </c>
      <c r="R151" s="451">
        <f t="shared" si="8"/>
        <v>0</v>
      </c>
      <c r="S151" s="434">
        <f t="shared" si="11"/>
        <v>149</v>
      </c>
      <c r="T151" s="434">
        <f>IF(R151="","",IFERROR(SUM(H151:I151:K151:L151)+LARGE(H151:I151:K151:L151,1)/100+LARGE(H151:I151:K151:L151,2)/1000+LARGE(H151:I151:K151:L151,3)/10000+LARGE(H151:I151:K151:L151,4)/100000-0.01/S151,0))</f>
        <v>0</v>
      </c>
      <c r="U151" s="374"/>
      <c r="V151" s="354" t="str">
        <f t="shared" si="10"/>
        <v/>
      </c>
      <c r="W151" s="354" t="str">
        <f t="shared" si="9"/>
        <v/>
      </c>
      <c r="X151" s="374"/>
      <c r="Y151" s="374"/>
      <c r="Z151" s="374"/>
      <c r="AA151" s="374"/>
      <c r="AB151" s="374"/>
      <c r="AC151" s="374"/>
      <c r="AD151" s="374"/>
    </row>
    <row r="152" spans="1:30" ht="28.05" customHeight="1" thickBot="1" x14ac:dyDescent="0.35">
      <c r="A152" s="52">
        <v>150</v>
      </c>
      <c r="B152" s="286" t="str">
        <f>IF(ISNA(VLOOKUP($A152,'IND.012-1'!$A$3:$Q$301,2,FALSE)),"",(VLOOKUP($A152,'IND.012-1'!$A$3:$Q$301,2,FALSE)))</f>
        <v/>
      </c>
      <c r="C152" s="288" t="str">
        <f>IF(ISNA(VLOOKUP(A152,'IND.012-1'!$A$3:$Q$301,3,FALSE)),"",(VLOOKUP(A152,'IND.012-1'!$A$3:$Q$301,3,FALSE)))</f>
        <v/>
      </c>
      <c r="D152" s="53" t="str">
        <f>IF(ISNA(VLOOKUP(A152,'IND.012-1'!$A$3:$F$301,4,FALSE)),"",(VLOOKUP(A152,'IND.012-1'!$A$3:$F$301,4,FALSE)))</f>
        <v/>
      </c>
      <c r="E152" s="54" t="str">
        <f>IF(ISNA(VLOOKUP(A152,'IND.012-1'!$A$3:$Q$301,5,FALSE)),"",(VLOOKUP(A152,'IND.012-1'!$A$3:$Q$301,5,FALSE)))</f>
        <v/>
      </c>
      <c r="F152" s="55" t="str">
        <f>IF(ISNA(VLOOKUP($A152,'IND.012-1'!$A$3:$Q$301,6,FALSE)),"",(VLOOKUP($A152,'IND.012-1'!$A$3:$Q$301,6,FALSE)))</f>
        <v/>
      </c>
      <c r="G152" s="285" t="str">
        <f>IF(ISNA(VLOOKUP($A152,'IND.012-1'!$A$3:$Q$301,7,FALSE)),"",(VLOOKUP($A152,'IND.012-1'!$A$3:$Q$301,7,FALSE)))</f>
        <v/>
      </c>
      <c r="H152" s="55" t="str">
        <f>IF(ISNA(VLOOKUP(A152,'IND.012-1'!$A$3:$Q$301,8,FALSE)),"",(VLOOKUP(A152,'IND.012-1'!$A$3:$Q$301,8,FALSE)))</f>
        <v/>
      </c>
      <c r="I152" s="297" t="str">
        <f>IF(ISNA(VLOOKUP(A152,'IND.012-1'!$A$3:$Q$301,9,FALSE)),"",(VLOOKUP(A152,'IND.012-1'!$A$3:$Q$301,9,FALSE)))</f>
        <v/>
      </c>
      <c r="J152" s="55" t="str">
        <f>IF(ISNA(VLOOKUP(A152,'IND.012-1'!$A$3:$Q$301,10,FALSE)),"",(VLOOKUP(A152,'IND.012-1'!$A$3:$Q$301,10,FALSE)))</f>
        <v/>
      </c>
      <c r="K152" s="297" t="str">
        <f>IF(ISNA(VLOOKUP(A152,'IND.012-1'!$A$3:$Q$301,11,FALSE)),"",(VLOOKUP(A152,'IND.012-1'!$A$3:$Q$301,11,FALSE)))</f>
        <v/>
      </c>
      <c r="L152" s="55" t="str">
        <f>IF(ISNA(VLOOKUP(A152,'IND.012-1'!$A$3:$Q$301,12,FALSE)),"",(VLOOKUP(A152,'IND.012-1'!$A$3:$Q$301,12,FALSE)))</f>
        <v/>
      </c>
      <c r="M152" s="297" t="str">
        <f>IF(ISNA(VLOOKUP(A152,'IND.012-1'!$A$3:$Q$301,13,FALSE)),"",(VLOOKUP(A152,'IND.012-1'!$A$3:$Q$301,13,FALSE)))</f>
        <v/>
      </c>
      <c r="N152" s="55" t="str">
        <f>IF(ISNA(VLOOKUP(A152,'IND.012-1'!$A$3:$Q$301,14,FALSE)),"",(VLOOKUP(A152,'IND.012-1'!$A$3:$Q$301,14,FALSE)))</f>
        <v/>
      </c>
      <c r="O152" s="297" t="str">
        <f>IF(ISNA(VLOOKUP(A152,'IND.012-1'!$A$3:$Q$301,15,FALSE)),"",(VLOOKUP(A152,'IND.012-1'!$A$3:$Q$301,15,FALSE)))</f>
        <v/>
      </c>
      <c r="P152" s="55" t="str">
        <f>IF(ISNA(VLOOKUP(A152,'IND.012-1'!$A$3:$Q$301,16,FALSE)),"",(VLOOKUP(A152,'IND.012-1'!$A$3:$Q$301,16,FALSE)))</f>
        <v/>
      </c>
      <c r="Q152" s="341" t="str">
        <f>IF(ISNA(VLOOKUP($A152,'IND.012-1'!$A$3:$Q$301,17,FALSE)),"",(VLOOKUP($A152,'IND.012-1'!$A$3:$Q$301,17,FALSE)))</f>
        <v/>
      </c>
      <c r="R152" s="451">
        <f t="shared" si="8"/>
        <v>0</v>
      </c>
      <c r="S152" s="434">
        <f t="shared" si="11"/>
        <v>150</v>
      </c>
      <c r="T152" s="434">
        <f>IF(R152="","",IFERROR(SUM(H152:I152:K152:L152)+LARGE(H152:I152:K152:L152,1)/100+LARGE(H152:I152:K152:L152,2)/1000+LARGE(H152:I152:K152:L152,3)/10000+LARGE(H152:I152:K152:L152,4)/100000-0.01/S152,0))</f>
        <v>0</v>
      </c>
      <c r="U152" s="374"/>
      <c r="V152" s="354" t="str">
        <f t="shared" si="10"/>
        <v/>
      </c>
      <c r="W152" s="354" t="str">
        <f t="shared" si="9"/>
        <v/>
      </c>
      <c r="X152" s="374"/>
      <c r="Y152" s="374"/>
      <c r="Z152" s="374"/>
      <c r="AA152" s="374"/>
      <c r="AB152" s="374"/>
      <c r="AC152" s="374"/>
      <c r="AD152" s="374"/>
    </row>
    <row r="153" spans="1:30" ht="28.05" customHeight="1" thickBot="1" x14ac:dyDescent="0.35">
      <c r="A153" s="52">
        <v>151</v>
      </c>
      <c r="B153" s="286" t="str">
        <f>IF(ISNA(VLOOKUP($A153,'IND.012-1'!$A$3:$Q$301,2,FALSE)),"",(VLOOKUP($A153,'IND.012-1'!$A$3:$Q$301,2,FALSE)))</f>
        <v/>
      </c>
      <c r="C153" s="288" t="str">
        <f>IF(ISNA(VLOOKUP(A153,'IND.012-1'!$A$3:$Q$301,3,FALSE)),"",(VLOOKUP(A153,'IND.012-1'!$A$3:$Q$301,3,FALSE)))</f>
        <v/>
      </c>
      <c r="D153" s="53" t="str">
        <f>IF(ISNA(VLOOKUP(A153,'IND.012-1'!$A$3:$F$301,4,FALSE)),"",(VLOOKUP(A153,'IND.012-1'!$A$3:$F$301,4,FALSE)))</f>
        <v/>
      </c>
      <c r="E153" s="54" t="str">
        <f>IF(ISNA(VLOOKUP(A153,'IND.012-1'!$A$3:$Q$301,5,FALSE)),"",(VLOOKUP(A153,'IND.012-1'!$A$3:$Q$301,5,FALSE)))</f>
        <v/>
      </c>
      <c r="F153" s="55" t="str">
        <f>IF(ISNA(VLOOKUP($A153,'IND.012-1'!$A$3:$Q$301,6,FALSE)),"",(VLOOKUP($A153,'IND.012-1'!$A$3:$Q$301,6,FALSE)))</f>
        <v/>
      </c>
      <c r="G153" s="285" t="str">
        <f>IF(ISNA(VLOOKUP($A153,'IND.012-1'!$A$3:$Q$301,7,FALSE)),"",(VLOOKUP($A153,'IND.012-1'!$A$3:$Q$301,7,FALSE)))</f>
        <v/>
      </c>
      <c r="H153" s="55" t="str">
        <f>IF(ISNA(VLOOKUP(A153,'IND.012-1'!$A$3:$Q$301,8,FALSE)),"",(VLOOKUP(A153,'IND.012-1'!$A$3:$Q$301,8,FALSE)))</f>
        <v/>
      </c>
      <c r="I153" s="297" t="str">
        <f>IF(ISNA(VLOOKUP(A153,'IND.012-1'!$A$3:$Q$301,9,FALSE)),"",(VLOOKUP(A153,'IND.012-1'!$A$3:$Q$301,9,FALSE)))</f>
        <v/>
      </c>
      <c r="J153" s="55" t="str">
        <f>IF(ISNA(VLOOKUP(A153,'IND.012-1'!$A$3:$Q$301,10,FALSE)),"",(VLOOKUP(A153,'IND.012-1'!$A$3:$Q$301,10,FALSE)))</f>
        <v/>
      </c>
      <c r="K153" s="297" t="str">
        <f>IF(ISNA(VLOOKUP(A153,'IND.012-1'!$A$3:$Q$301,11,FALSE)),"",(VLOOKUP(A153,'IND.012-1'!$A$3:$Q$301,11,FALSE)))</f>
        <v/>
      </c>
      <c r="L153" s="55" t="str">
        <f>IF(ISNA(VLOOKUP(A153,'IND.012-1'!$A$3:$Q$301,12,FALSE)),"",(VLOOKUP(A153,'IND.012-1'!$A$3:$Q$301,12,FALSE)))</f>
        <v/>
      </c>
      <c r="M153" s="297" t="str">
        <f>IF(ISNA(VLOOKUP(A153,'IND.012-1'!$A$3:$Q$301,13,FALSE)),"",(VLOOKUP(A153,'IND.012-1'!$A$3:$Q$301,13,FALSE)))</f>
        <v/>
      </c>
      <c r="N153" s="55" t="str">
        <f>IF(ISNA(VLOOKUP(A153,'IND.012-1'!$A$3:$Q$301,14,FALSE)),"",(VLOOKUP(A153,'IND.012-1'!$A$3:$Q$301,14,FALSE)))</f>
        <v/>
      </c>
      <c r="O153" s="297" t="str">
        <f>IF(ISNA(VLOOKUP(A153,'IND.012-1'!$A$3:$Q$301,15,FALSE)),"",(VLOOKUP(A153,'IND.012-1'!$A$3:$Q$301,15,FALSE)))</f>
        <v/>
      </c>
      <c r="P153" s="55" t="str">
        <f>IF(ISNA(VLOOKUP(A153,'IND.012-1'!$A$3:$Q$301,16,FALSE)),"",(VLOOKUP(A153,'IND.012-1'!$A$3:$Q$301,16,FALSE)))</f>
        <v/>
      </c>
      <c r="Q153" s="341" t="str">
        <f>IF(ISNA(VLOOKUP($A153,'IND.012-1'!$A$3:$Q$301,17,FALSE)),"",(VLOOKUP($A153,'IND.012-1'!$A$3:$Q$301,17,FALSE)))</f>
        <v/>
      </c>
      <c r="R153" s="451">
        <f t="shared" si="8"/>
        <v>0</v>
      </c>
      <c r="S153" s="434">
        <f t="shared" si="11"/>
        <v>151</v>
      </c>
      <c r="T153" s="434">
        <f>IF(R153="","",IFERROR(SUM(H153:I153:K153:L153)+LARGE(H153:I153:K153:L153,1)/100+LARGE(H153:I153:K153:L153,2)/1000+LARGE(H153:I153:K153:L153,3)/10000+LARGE(H153:I153:K153:L153,4)/100000-0.01/S153,0))</f>
        <v>0</v>
      </c>
      <c r="U153" s="374"/>
      <c r="V153" s="354" t="str">
        <f t="shared" si="10"/>
        <v/>
      </c>
      <c r="W153" s="354" t="str">
        <f t="shared" si="9"/>
        <v/>
      </c>
      <c r="X153" s="374"/>
      <c r="Y153" s="374"/>
      <c r="Z153" s="374"/>
      <c r="AA153" s="374"/>
      <c r="AB153" s="374"/>
      <c r="AC153" s="374"/>
      <c r="AD153" s="374"/>
    </row>
    <row r="154" spans="1:30" ht="28.05" customHeight="1" thickBot="1" x14ac:dyDescent="0.35">
      <c r="A154" s="52">
        <v>152</v>
      </c>
      <c r="B154" s="286" t="str">
        <f>IF(ISNA(VLOOKUP($A154,'IND.012-1'!$A$3:$Q$301,2,FALSE)),"",(VLOOKUP($A154,'IND.012-1'!$A$3:$Q$301,2,FALSE)))</f>
        <v/>
      </c>
      <c r="C154" s="288" t="str">
        <f>IF(ISNA(VLOOKUP(A154,'IND.012-1'!$A$3:$Q$301,3,FALSE)),"",(VLOOKUP(A154,'IND.012-1'!$A$3:$Q$301,3,FALSE)))</f>
        <v/>
      </c>
      <c r="D154" s="53" t="str">
        <f>IF(ISNA(VLOOKUP(A154,'IND.012-1'!$A$3:$F$301,4,FALSE)),"",(VLOOKUP(A154,'IND.012-1'!$A$3:$F$301,4,FALSE)))</f>
        <v/>
      </c>
      <c r="E154" s="54" t="str">
        <f>IF(ISNA(VLOOKUP(A154,'IND.012-1'!$A$3:$Q$301,5,FALSE)),"",(VLOOKUP(A154,'IND.012-1'!$A$3:$Q$301,5,FALSE)))</f>
        <v/>
      </c>
      <c r="F154" s="55" t="str">
        <f>IF(ISNA(VLOOKUP($A154,'IND.012-1'!$A$3:$Q$301,6,FALSE)),"",(VLOOKUP($A154,'IND.012-1'!$A$3:$Q$301,6,FALSE)))</f>
        <v/>
      </c>
      <c r="G154" s="285" t="str">
        <f>IF(ISNA(VLOOKUP($A154,'IND.012-1'!$A$3:$Q$301,7,FALSE)),"",(VLOOKUP($A154,'IND.012-1'!$A$3:$Q$301,7,FALSE)))</f>
        <v/>
      </c>
      <c r="H154" s="55" t="str">
        <f>IF(ISNA(VLOOKUP(A154,'IND.012-1'!$A$3:$Q$301,8,FALSE)),"",(VLOOKUP(A154,'IND.012-1'!$A$3:$Q$301,8,FALSE)))</f>
        <v/>
      </c>
      <c r="I154" s="297" t="str">
        <f>IF(ISNA(VLOOKUP(A154,'IND.012-1'!$A$3:$Q$301,9,FALSE)),"",(VLOOKUP(A154,'IND.012-1'!$A$3:$Q$301,9,FALSE)))</f>
        <v/>
      </c>
      <c r="J154" s="55" t="str">
        <f>IF(ISNA(VLOOKUP(A154,'IND.012-1'!$A$3:$Q$301,10,FALSE)),"",(VLOOKUP(A154,'IND.012-1'!$A$3:$Q$301,10,FALSE)))</f>
        <v/>
      </c>
      <c r="K154" s="297" t="str">
        <f>IF(ISNA(VLOOKUP(A154,'IND.012-1'!$A$3:$Q$301,11,FALSE)),"",(VLOOKUP(A154,'IND.012-1'!$A$3:$Q$301,11,FALSE)))</f>
        <v/>
      </c>
      <c r="L154" s="55" t="str">
        <f>IF(ISNA(VLOOKUP(A154,'IND.012-1'!$A$3:$Q$301,12,FALSE)),"",(VLOOKUP(A154,'IND.012-1'!$A$3:$Q$301,12,FALSE)))</f>
        <v/>
      </c>
      <c r="M154" s="297" t="str">
        <f>IF(ISNA(VLOOKUP(A154,'IND.012-1'!$A$3:$Q$301,13,FALSE)),"",(VLOOKUP(A154,'IND.012-1'!$A$3:$Q$301,13,FALSE)))</f>
        <v/>
      </c>
      <c r="N154" s="55" t="str">
        <f>IF(ISNA(VLOOKUP(A154,'IND.012-1'!$A$3:$Q$301,14,FALSE)),"",(VLOOKUP(A154,'IND.012-1'!$A$3:$Q$301,14,FALSE)))</f>
        <v/>
      </c>
      <c r="O154" s="297" t="str">
        <f>IF(ISNA(VLOOKUP(A154,'IND.012-1'!$A$3:$Q$301,15,FALSE)),"",(VLOOKUP(A154,'IND.012-1'!$A$3:$Q$301,15,FALSE)))</f>
        <v/>
      </c>
      <c r="P154" s="55" t="str">
        <f>IF(ISNA(VLOOKUP(A154,'IND.012-1'!$A$3:$Q$301,16,FALSE)),"",(VLOOKUP(A154,'IND.012-1'!$A$3:$Q$301,16,FALSE)))</f>
        <v/>
      </c>
      <c r="Q154" s="341" t="str">
        <f>IF(ISNA(VLOOKUP($A154,'IND.012-1'!$A$3:$Q$301,17,FALSE)),"",(VLOOKUP($A154,'IND.012-1'!$A$3:$Q$301,17,FALSE)))</f>
        <v/>
      </c>
      <c r="R154" s="451">
        <f t="shared" si="8"/>
        <v>0</v>
      </c>
      <c r="S154" s="434">
        <f t="shared" si="11"/>
        <v>152</v>
      </c>
      <c r="T154" s="434">
        <f>IF(R154="","",IFERROR(SUM(H154:I154:K154:L154)+LARGE(H154:I154:K154:L154,1)/100+LARGE(H154:I154:K154:L154,2)/1000+LARGE(H154:I154:K154:L154,3)/10000+LARGE(H154:I154:K154:L154,4)/100000-0.01/S154,0))</f>
        <v>0</v>
      </c>
      <c r="U154" s="374"/>
      <c r="V154" s="354" t="str">
        <f t="shared" si="10"/>
        <v/>
      </c>
      <c r="W154" s="354" t="str">
        <f t="shared" si="9"/>
        <v/>
      </c>
      <c r="X154" s="374"/>
      <c r="Y154" s="374"/>
      <c r="Z154" s="374"/>
      <c r="AA154" s="374"/>
      <c r="AB154" s="374"/>
      <c r="AC154" s="374"/>
      <c r="AD154" s="374"/>
    </row>
    <row r="155" spans="1:30" ht="28.05" customHeight="1" thickBot="1" x14ac:dyDescent="0.35">
      <c r="A155" s="52">
        <v>153</v>
      </c>
      <c r="B155" s="286" t="str">
        <f>IF(ISNA(VLOOKUP($A155,'IND.012-1'!$A$3:$Q$301,2,FALSE)),"",(VLOOKUP($A155,'IND.012-1'!$A$3:$Q$301,2,FALSE)))</f>
        <v/>
      </c>
      <c r="C155" s="288" t="str">
        <f>IF(ISNA(VLOOKUP(A155,'IND.012-1'!$A$3:$Q$301,3,FALSE)),"",(VLOOKUP(A155,'IND.012-1'!$A$3:$Q$301,3,FALSE)))</f>
        <v/>
      </c>
      <c r="D155" s="53" t="str">
        <f>IF(ISNA(VLOOKUP(A155,'IND.012-1'!$A$3:$F$301,4,FALSE)),"",(VLOOKUP(A155,'IND.012-1'!$A$3:$F$301,4,FALSE)))</f>
        <v/>
      </c>
      <c r="E155" s="54" t="str">
        <f>IF(ISNA(VLOOKUP(A155,'IND.012-1'!$A$3:$Q$301,5,FALSE)),"",(VLOOKUP(A155,'IND.012-1'!$A$3:$Q$301,5,FALSE)))</f>
        <v/>
      </c>
      <c r="F155" s="55" t="str">
        <f>IF(ISNA(VLOOKUP($A155,'IND.012-1'!$A$3:$Q$301,6,FALSE)),"",(VLOOKUP($A155,'IND.012-1'!$A$3:$Q$301,6,FALSE)))</f>
        <v/>
      </c>
      <c r="G155" s="285" t="str">
        <f>IF(ISNA(VLOOKUP($A155,'IND.012-1'!$A$3:$Q$301,7,FALSE)),"",(VLOOKUP($A155,'IND.012-1'!$A$3:$Q$301,7,FALSE)))</f>
        <v/>
      </c>
      <c r="H155" s="55" t="str">
        <f>IF(ISNA(VLOOKUP(A155,'IND.012-1'!$A$3:$Q$301,8,FALSE)),"",(VLOOKUP(A155,'IND.012-1'!$A$3:$Q$301,8,FALSE)))</f>
        <v/>
      </c>
      <c r="I155" s="297" t="str">
        <f>IF(ISNA(VLOOKUP(A155,'IND.012-1'!$A$3:$Q$301,9,FALSE)),"",(VLOOKUP(A155,'IND.012-1'!$A$3:$Q$301,9,FALSE)))</f>
        <v/>
      </c>
      <c r="J155" s="55" t="str">
        <f>IF(ISNA(VLOOKUP(A155,'IND.012-1'!$A$3:$Q$301,10,FALSE)),"",(VLOOKUP(A155,'IND.012-1'!$A$3:$Q$301,10,FALSE)))</f>
        <v/>
      </c>
      <c r="K155" s="297" t="str">
        <f>IF(ISNA(VLOOKUP(A155,'IND.012-1'!$A$3:$Q$301,11,FALSE)),"",(VLOOKUP(A155,'IND.012-1'!$A$3:$Q$301,11,FALSE)))</f>
        <v/>
      </c>
      <c r="L155" s="55" t="str">
        <f>IF(ISNA(VLOOKUP(A155,'IND.012-1'!$A$3:$Q$301,12,FALSE)),"",(VLOOKUP(A155,'IND.012-1'!$A$3:$Q$301,12,FALSE)))</f>
        <v/>
      </c>
      <c r="M155" s="297" t="str">
        <f>IF(ISNA(VLOOKUP(A155,'IND.012-1'!$A$3:$Q$301,13,FALSE)),"",(VLOOKUP(A155,'IND.012-1'!$A$3:$Q$301,13,FALSE)))</f>
        <v/>
      </c>
      <c r="N155" s="55" t="str">
        <f>IF(ISNA(VLOOKUP(A155,'IND.012-1'!$A$3:$Q$301,14,FALSE)),"",(VLOOKUP(A155,'IND.012-1'!$A$3:$Q$301,14,FALSE)))</f>
        <v/>
      </c>
      <c r="O155" s="297" t="str">
        <f>IF(ISNA(VLOOKUP(A155,'IND.012-1'!$A$3:$Q$301,15,FALSE)),"",(VLOOKUP(A155,'IND.012-1'!$A$3:$Q$301,15,FALSE)))</f>
        <v/>
      </c>
      <c r="P155" s="55" t="str">
        <f>IF(ISNA(VLOOKUP(A155,'IND.012-1'!$A$3:$Q$301,16,FALSE)),"",(VLOOKUP(A155,'IND.012-1'!$A$3:$Q$301,16,FALSE)))</f>
        <v/>
      </c>
      <c r="Q155" s="341" t="str">
        <f>IF(ISNA(VLOOKUP($A155,'IND.012-1'!$A$3:$Q$301,17,FALSE)),"",(VLOOKUP($A155,'IND.012-1'!$A$3:$Q$301,17,FALSE)))</f>
        <v/>
      </c>
      <c r="R155" s="451">
        <f t="shared" si="8"/>
        <v>0</v>
      </c>
      <c r="S155" s="434">
        <f t="shared" si="11"/>
        <v>153</v>
      </c>
      <c r="T155" s="434">
        <f>IF(R155="","",IFERROR(SUM(H155:I155:K155:L155)+LARGE(H155:I155:K155:L155,1)/100+LARGE(H155:I155:K155:L155,2)/1000+LARGE(H155:I155:K155:L155,3)/10000+LARGE(H155:I155:K155:L155,4)/100000-0.01/S155,0))</f>
        <v>0</v>
      </c>
      <c r="U155" s="374"/>
      <c r="V155" s="354" t="str">
        <f t="shared" si="10"/>
        <v/>
      </c>
      <c r="W155" s="354" t="str">
        <f t="shared" si="9"/>
        <v/>
      </c>
      <c r="X155" s="374"/>
      <c r="Y155" s="374"/>
      <c r="Z155" s="374"/>
      <c r="AA155" s="374"/>
      <c r="AB155" s="374"/>
      <c r="AC155" s="374"/>
      <c r="AD155" s="374"/>
    </row>
    <row r="156" spans="1:30" ht="28.05" customHeight="1" thickBot="1" x14ac:dyDescent="0.35">
      <c r="A156" s="52">
        <v>154</v>
      </c>
      <c r="B156" s="286" t="str">
        <f>IF(ISNA(VLOOKUP($A156,'IND.012-1'!$A$3:$Q$301,2,FALSE)),"",(VLOOKUP($A156,'IND.012-1'!$A$3:$Q$301,2,FALSE)))</f>
        <v/>
      </c>
      <c r="C156" s="288" t="str">
        <f>IF(ISNA(VLOOKUP(A156,'IND.012-1'!$A$3:$Q$301,3,FALSE)),"",(VLOOKUP(A156,'IND.012-1'!$A$3:$Q$301,3,FALSE)))</f>
        <v/>
      </c>
      <c r="D156" s="53" t="str">
        <f>IF(ISNA(VLOOKUP(A156,'IND.012-1'!$A$3:$F$301,4,FALSE)),"",(VLOOKUP(A156,'IND.012-1'!$A$3:$F$301,4,FALSE)))</f>
        <v/>
      </c>
      <c r="E156" s="54" t="str">
        <f>IF(ISNA(VLOOKUP(A156,'IND.012-1'!$A$3:$Q$301,5,FALSE)),"",(VLOOKUP(A156,'IND.012-1'!$A$3:$Q$301,5,FALSE)))</f>
        <v/>
      </c>
      <c r="F156" s="55" t="str">
        <f>IF(ISNA(VLOOKUP($A156,'IND.012-1'!$A$3:$Q$301,6,FALSE)),"",(VLOOKUP($A156,'IND.012-1'!$A$3:$Q$301,6,FALSE)))</f>
        <v/>
      </c>
      <c r="G156" s="285" t="str">
        <f>IF(ISNA(VLOOKUP($A156,'IND.012-1'!$A$3:$Q$301,7,FALSE)),"",(VLOOKUP($A156,'IND.012-1'!$A$3:$Q$301,7,FALSE)))</f>
        <v/>
      </c>
      <c r="H156" s="55" t="str">
        <f>IF(ISNA(VLOOKUP(A156,'IND.012-1'!$A$3:$Q$301,8,FALSE)),"",(VLOOKUP(A156,'IND.012-1'!$A$3:$Q$301,8,FALSE)))</f>
        <v/>
      </c>
      <c r="I156" s="297" t="str">
        <f>IF(ISNA(VLOOKUP(A156,'IND.012-1'!$A$3:$Q$301,9,FALSE)),"",(VLOOKUP(A156,'IND.012-1'!$A$3:$Q$301,9,FALSE)))</f>
        <v/>
      </c>
      <c r="J156" s="55" t="str">
        <f>IF(ISNA(VLOOKUP(A156,'IND.012-1'!$A$3:$Q$301,10,FALSE)),"",(VLOOKUP(A156,'IND.012-1'!$A$3:$Q$301,10,FALSE)))</f>
        <v/>
      </c>
      <c r="K156" s="297" t="str">
        <f>IF(ISNA(VLOOKUP(A156,'IND.012-1'!$A$3:$Q$301,11,FALSE)),"",(VLOOKUP(A156,'IND.012-1'!$A$3:$Q$301,11,FALSE)))</f>
        <v/>
      </c>
      <c r="L156" s="55" t="str">
        <f>IF(ISNA(VLOOKUP(A156,'IND.012-1'!$A$3:$Q$301,12,FALSE)),"",(VLOOKUP(A156,'IND.012-1'!$A$3:$Q$301,12,FALSE)))</f>
        <v/>
      </c>
      <c r="M156" s="297" t="str">
        <f>IF(ISNA(VLOOKUP(A156,'IND.012-1'!$A$3:$Q$301,13,FALSE)),"",(VLOOKUP(A156,'IND.012-1'!$A$3:$Q$301,13,FALSE)))</f>
        <v/>
      </c>
      <c r="N156" s="55" t="str">
        <f>IF(ISNA(VLOOKUP(A156,'IND.012-1'!$A$3:$Q$301,14,FALSE)),"",(VLOOKUP(A156,'IND.012-1'!$A$3:$Q$301,14,FALSE)))</f>
        <v/>
      </c>
      <c r="O156" s="297" t="str">
        <f>IF(ISNA(VLOOKUP(A156,'IND.012-1'!$A$3:$Q$301,15,FALSE)),"",(VLOOKUP(A156,'IND.012-1'!$A$3:$Q$301,15,FALSE)))</f>
        <v/>
      </c>
      <c r="P156" s="55" t="str">
        <f>IF(ISNA(VLOOKUP(A156,'IND.012-1'!$A$3:$Q$301,16,FALSE)),"",(VLOOKUP(A156,'IND.012-1'!$A$3:$Q$301,16,FALSE)))</f>
        <v/>
      </c>
      <c r="Q156" s="341" t="str">
        <f>IF(ISNA(VLOOKUP($A156,'IND.012-1'!$A$3:$Q$301,17,FALSE)),"",(VLOOKUP($A156,'IND.012-1'!$A$3:$Q$301,17,FALSE)))</f>
        <v/>
      </c>
      <c r="R156" s="451">
        <f t="shared" si="8"/>
        <v>0</v>
      </c>
      <c r="S156" s="434">
        <f t="shared" si="11"/>
        <v>154</v>
      </c>
      <c r="T156" s="434">
        <f>IF(R156="","",IFERROR(SUM(H156:I156:K156:L156)+LARGE(H156:I156:K156:L156,1)/100+LARGE(H156:I156:K156:L156,2)/1000+LARGE(H156:I156:K156:L156,3)/10000+LARGE(H156:I156:K156:L156,4)/100000-0.01/S156,0))</f>
        <v>0</v>
      </c>
      <c r="U156" s="374"/>
      <c r="V156" s="354" t="str">
        <f t="shared" si="10"/>
        <v/>
      </c>
      <c r="W156" s="354" t="str">
        <f t="shared" si="9"/>
        <v/>
      </c>
      <c r="X156" s="374"/>
      <c r="Y156" s="374"/>
      <c r="Z156" s="374"/>
      <c r="AA156" s="374"/>
      <c r="AB156" s="374"/>
      <c r="AC156" s="374"/>
      <c r="AD156" s="374"/>
    </row>
    <row r="157" spans="1:30" ht="28.05" customHeight="1" thickBot="1" x14ac:dyDescent="0.35">
      <c r="A157" s="52">
        <v>155</v>
      </c>
      <c r="B157" s="286" t="str">
        <f>IF(ISNA(VLOOKUP($A157,'IND.012-1'!$A$3:$Q$301,2,FALSE)),"",(VLOOKUP($A157,'IND.012-1'!$A$3:$Q$301,2,FALSE)))</f>
        <v/>
      </c>
      <c r="C157" s="288" t="str">
        <f>IF(ISNA(VLOOKUP(A157,'IND.012-1'!$A$3:$Q$301,3,FALSE)),"",(VLOOKUP(A157,'IND.012-1'!$A$3:$Q$301,3,FALSE)))</f>
        <v/>
      </c>
      <c r="D157" s="53" t="str">
        <f>IF(ISNA(VLOOKUP(A157,'IND.012-1'!$A$3:$F$301,4,FALSE)),"",(VLOOKUP(A157,'IND.012-1'!$A$3:$F$301,4,FALSE)))</f>
        <v/>
      </c>
      <c r="E157" s="54" t="str">
        <f>IF(ISNA(VLOOKUP(A157,'IND.012-1'!$A$3:$Q$301,5,FALSE)),"",(VLOOKUP(A157,'IND.012-1'!$A$3:$Q$301,5,FALSE)))</f>
        <v/>
      </c>
      <c r="F157" s="55" t="str">
        <f>IF(ISNA(VLOOKUP($A157,'IND.012-1'!$A$3:$Q$301,6,FALSE)),"",(VLOOKUP($A157,'IND.012-1'!$A$3:$Q$301,6,FALSE)))</f>
        <v/>
      </c>
      <c r="G157" s="285" t="str">
        <f>IF(ISNA(VLOOKUP($A157,'IND.012-1'!$A$3:$Q$301,7,FALSE)),"",(VLOOKUP($A157,'IND.012-1'!$A$3:$Q$301,7,FALSE)))</f>
        <v/>
      </c>
      <c r="H157" s="55" t="str">
        <f>IF(ISNA(VLOOKUP(A157,'IND.012-1'!$A$3:$Q$301,8,FALSE)),"",(VLOOKUP(A157,'IND.012-1'!$A$3:$Q$301,8,FALSE)))</f>
        <v/>
      </c>
      <c r="I157" s="297" t="str">
        <f>IF(ISNA(VLOOKUP(A157,'IND.012-1'!$A$3:$Q$301,9,FALSE)),"",(VLOOKUP(A157,'IND.012-1'!$A$3:$Q$301,9,FALSE)))</f>
        <v/>
      </c>
      <c r="J157" s="55" t="str">
        <f>IF(ISNA(VLOOKUP(A157,'IND.012-1'!$A$3:$Q$301,10,FALSE)),"",(VLOOKUP(A157,'IND.012-1'!$A$3:$Q$301,10,FALSE)))</f>
        <v/>
      </c>
      <c r="K157" s="297" t="str">
        <f>IF(ISNA(VLOOKUP(A157,'IND.012-1'!$A$3:$Q$301,11,FALSE)),"",(VLOOKUP(A157,'IND.012-1'!$A$3:$Q$301,11,FALSE)))</f>
        <v/>
      </c>
      <c r="L157" s="55" t="str">
        <f>IF(ISNA(VLOOKUP(A157,'IND.012-1'!$A$3:$Q$301,12,FALSE)),"",(VLOOKUP(A157,'IND.012-1'!$A$3:$Q$301,12,FALSE)))</f>
        <v/>
      </c>
      <c r="M157" s="297" t="str">
        <f>IF(ISNA(VLOOKUP(A157,'IND.012-1'!$A$3:$Q$301,13,FALSE)),"",(VLOOKUP(A157,'IND.012-1'!$A$3:$Q$301,13,FALSE)))</f>
        <v/>
      </c>
      <c r="N157" s="55" t="str">
        <f>IF(ISNA(VLOOKUP(A157,'IND.012-1'!$A$3:$Q$301,14,FALSE)),"",(VLOOKUP(A157,'IND.012-1'!$A$3:$Q$301,14,FALSE)))</f>
        <v/>
      </c>
      <c r="O157" s="297" t="str">
        <f>IF(ISNA(VLOOKUP(A157,'IND.012-1'!$A$3:$Q$301,15,FALSE)),"",(VLOOKUP(A157,'IND.012-1'!$A$3:$Q$301,15,FALSE)))</f>
        <v/>
      </c>
      <c r="P157" s="55" t="str">
        <f>IF(ISNA(VLOOKUP(A157,'IND.012-1'!$A$3:$Q$301,16,FALSE)),"",(VLOOKUP(A157,'IND.012-1'!$A$3:$Q$301,16,FALSE)))</f>
        <v/>
      </c>
      <c r="Q157" s="341" t="str">
        <f>IF(ISNA(VLOOKUP($A157,'IND.012-1'!$A$3:$Q$301,17,FALSE)),"",(VLOOKUP($A157,'IND.012-1'!$A$3:$Q$301,17,FALSE)))</f>
        <v/>
      </c>
      <c r="R157" s="451">
        <f t="shared" si="8"/>
        <v>0</v>
      </c>
      <c r="S157" s="434">
        <f t="shared" si="11"/>
        <v>155</v>
      </c>
      <c r="T157" s="434">
        <f>IF(R157="","",IFERROR(SUM(H157:I157:K157:L157)+LARGE(H157:I157:K157:L157,1)/100+LARGE(H157:I157:K157:L157,2)/1000+LARGE(H157:I157:K157:L157,3)/10000+LARGE(H157:I157:K157:L157,4)/100000-0.01/S157,0))</f>
        <v>0</v>
      </c>
      <c r="U157" s="374"/>
      <c r="V157" s="354" t="str">
        <f t="shared" si="10"/>
        <v/>
      </c>
      <c r="W157" s="354" t="str">
        <f t="shared" si="9"/>
        <v/>
      </c>
      <c r="X157" s="374"/>
      <c r="Y157" s="374"/>
      <c r="Z157" s="374"/>
      <c r="AA157" s="374"/>
      <c r="AB157" s="374"/>
      <c r="AC157" s="374"/>
      <c r="AD157" s="374"/>
    </row>
    <row r="158" spans="1:30" ht="28.05" customHeight="1" thickBot="1" x14ac:dyDescent="0.35">
      <c r="A158" s="52">
        <v>156</v>
      </c>
      <c r="B158" s="286" t="str">
        <f>IF(ISNA(VLOOKUP($A158,'IND.012-1'!$A$3:$Q$301,2,FALSE)),"",(VLOOKUP($A158,'IND.012-1'!$A$3:$Q$301,2,FALSE)))</f>
        <v/>
      </c>
      <c r="C158" s="288" t="str">
        <f>IF(ISNA(VLOOKUP(A158,'IND.012-1'!$A$3:$Q$301,3,FALSE)),"",(VLOOKUP(A158,'IND.012-1'!$A$3:$Q$301,3,FALSE)))</f>
        <v/>
      </c>
      <c r="D158" s="53" t="str">
        <f>IF(ISNA(VLOOKUP(A158,'IND.012-1'!$A$3:$F$301,4,FALSE)),"",(VLOOKUP(A158,'IND.012-1'!$A$3:$F$301,4,FALSE)))</f>
        <v/>
      </c>
      <c r="E158" s="54" t="str">
        <f>IF(ISNA(VLOOKUP(A158,'IND.012-1'!$A$3:$Q$301,5,FALSE)),"",(VLOOKUP(A158,'IND.012-1'!$A$3:$Q$301,5,FALSE)))</f>
        <v/>
      </c>
      <c r="F158" s="55" t="str">
        <f>IF(ISNA(VLOOKUP($A158,'IND.012-1'!$A$3:$Q$301,6,FALSE)),"",(VLOOKUP($A158,'IND.012-1'!$A$3:$Q$301,6,FALSE)))</f>
        <v/>
      </c>
      <c r="G158" s="285" t="str">
        <f>IF(ISNA(VLOOKUP($A158,'IND.012-1'!$A$3:$Q$301,7,FALSE)),"",(VLOOKUP($A158,'IND.012-1'!$A$3:$Q$301,7,FALSE)))</f>
        <v/>
      </c>
      <c r="H158" s="55" t="str">
        <f>IF(ISNA(VLOOKUP(A158,'IND.012-1'!$A$3:$Q$301,8,FALSE)),"",(VLOOKUP(A158,'IND.012-1'!$A$3:$Q$301,8,FALSE)))</f>
        <v/>
      </c>
      <c r="I158" s="297" t="str">
        <f>IF(ISNA(VLOOKUP(A158,'IND.012-1'!$A$3:$Q$301,9,FALSE)),"",(VLOOKUP(A158,'IND.012-1'!$A$3:$Q$301,9,FALSE)))</f>
        <v/>
      </c>
      <c r="J158" s="55" t="str">
        <f>IF(ISNA(VLOOKUP(A158,'IND.012-1'!$A$3:$Q$301,10,FALSE)),"",(VLOOKUP(A158,'IND.012-1'!$A$3:$Q$301,10,FALSE)))</f>
        <v/>
      </c>
      <c r="K158" s="297" t="str">
        <f>IF(ISNA(VLOOKUP(A158,'IND.012-1'!$A$3:$Q$301,11,FALSE)),"",(VLOOKUP(A158,'IND.012-1'!$A$3:$Q$301,11,FALSE)))</f>
        <v/>
      </c>
      <c r="L158" s="55" t="str">
        <f>IF(ISNA(VLOOKUP(A158,'IND.012-1'!$A$3:$Q$301,12,FALSE)),"",(VLOOKUP(A158,'IND.012-1'!$A$3:$Q$301,12,FALSE)))</f>
        <v/>
      </c>
      <c r="M158" s="297" t="str">
        <f>IF(ISNA(VLOOKUP(A158,'IND.012-1'!$A$3:$Q$301,13,FALSE)),"",(VLOOKUP(A158,'IND.012-1'!$A$3:$Q$301,13,FALSE)))</f>
        <v/>
      </c>
      <c r="N158" s="55" t="str">
        <f>IF(ISNA(VLOOKUP(A158,'IND.012-1'!$A$3:$Q$301,14,FALSE)),"",(VLOOKUP(A158,'IND.012-1'!$A$3:$Q$301,14,FALSE)))</f>
        <v/>
      </c>
      <c r="O158" s="297" t="str">
        <f>IF(ISNA(VLOOKUP(A158,'IND.012-1'!$A$3:$Q$301,15,FALSE)),"",(VLOOKUP(A158,'IND.012-1'!$A$3:$Q$301,15,FALSE)))</f>
        <v/>
      </c>
      <c r="P158" s="55" t="str">
        <f>IF(ISNA(VLOOKUP(A158,'IND.012-1'!$A$3:$Q$301,16,FALSE)),"",(VLOOKUP(A158,'IND.012-1'!$A$3:$Q$301,16,FALSE)))</f>
        <v/>
      </c>
      <c r="Q158" s="341" t="str">
        <f>IF(ISNA(VLOOKUP($A158,'IND.012-1'!$A$3:$Q$301,17,FALSE)),"",(VLOOKUP($A158,'IND.012-1'!$A$3:$Q$301,17,FALSE)))</f>
        <v/>
      </c>
      <c r="R158" s="451">
        <f t="shared" si="8"/>
        <v>0</v>
      </c>
      <c r="S158" s="434">
        <f t="shared" si="11"/>
        <v>156</v>
      </c>
      <c r="T158" s="434">
        <f>IF(R158="","",IFERROR(SUM(H158:I158:K158:L158)+LARGE(H158:I158:K158:L158,1)/100+LARGE(H158:I158:K158:L158,2)/1000+LARGE(H158:I158:K158:L158,3)/10000+LARGE(H158:I158:K158:L158,4)/100000-0.01/S158,0))</f>
        <v>0</v>
      </c>
      <c r="U158" s="374"/>
      <c r="V158" s="354" t="str">
        <f t="shared" si="10"/>
        <v/>
      </c>
      <c r="W158" s="354" t="str">
        <f t="shared" si="9"/>
        <v/>
      </c>
      <c r="X158" s="374"/>
      <c r="Y158" s="374"/>
      <c r="Z158" s="374"/>
      <c r="AA158" s="374"/>
      <c r="AB158" s="374"/>
      <c r="AC158" s="374"/>
      <c r="AD158" s="374"/>
    </row>
    <row r="159" spans="1:30" ht="28.05" customHeight="1" thickBot="1" x14ac:dyDescent="0.35">
      <c r="A159" s="52">
        <v>157</v>
      </c>
      <c r="B159" s="286" t="str">
        <f>IF(ISNA(VLOOKUP($A159,'IND.012-1'!$A$3:$Q$301,2,FALSE)),"",(VLOOKUP($A159,'IND.012-1'!$A$3:$Q$301,2,FALSE)))</f>
        <v/>
      </c>
      <c r="C159" s="288" t="str">
        <f>IF(ISNA(VLOOKUP(A159,'IND.012-1'!$A$3:$Q$301,3,FALSE)),"",(VLOOKUP(A159,'IND.012-1'!$A$3:$Q$301,3,FALSE)))</f>
        <v/>
      </c>
      <c r="D159" s="53" t="str">
        <f>IF(ISNA(VLOOKUP(A159,'IND.012-1'!$A$3:$F$301,4,FALSE)),"",(VLOOKUP(A159,'IND.012-1'!$A$3:$F$301,4,FALSE)))</f>
        <v/>
      </c>
      <c r="E159" s="54" t="str">
        <f>IF(ISNA(VLOOKUP(A159,'IND.012-1'!$A$3:$Q$301,5,FALSE)),"",(VLOOKUP(A159,'IND.012-1'!$A$3:$Q$301,5,FALSE)))</f>
        <v/>
      </c>
      <c r="F159" s="55" t="str">
        <f>IF(ISNA(VLOOKUP($A159,'IND.012-1'!$A$3:$Q$301,6,FALSE)),"",(VLOOKUP($A159,'IND.012-1'!$A$3:$Q$301,6,FALSE)))</f>
        <v/>
      </c>
      <c r="G159" s="285" t="str">
        <f>IF(ISNA(VLOOKUP($A159,'IND.012-1'!$A$3:$Q$301,7,FALSE)),"",(VLOOKUP($A159,'IND.012-1'!$A$3:$Q$301,7,FALSE)))</f>
        <v/>
      </c>
      <c r="H159" s="55" t="str">
        <f>IF(ISNA(VLOOKUP(A159,'IND.012-1'!$A$3:$Q$301,8,FALSE)),"",(VLOOKUP(A159,'IND.012-1'!$A$3:$Q$301,8,FALSE)))</f>
        <v/>
      </c>
      <c r="I159" s="297" t="str">
        <f>IF(ISNA(VLOOKUP(A159,'IND.012-1'!$A$3:$Q$301,9,FALSE)),"",(VLOOKUP(A159,'IND.012-1'!$A$3:$Q$301,9,FALSE)))</f>
        <v/>
      </c>
      <c r="J159" s="55" t="str">
        <f>IF(ISNA(VLOOKUP(A159,'IND.012-1'!$A$3:$Q$301,10,FALSE)),"",(VLOOKUP(A159,'IND.012-1'!$A$3:$Q$301,10,FALSE)))</f>
        <v/>
      </c>
      <c r="K159" s="297" t="str">
        <f>IF(ISNA(VLOOKUP(A159,'IND.012-1'!$A$3:$Q$301,11,FALSE)),"",(VLOOKUP(A159,'IND.012-1'!$A$3:$Q$301,11,FALSE)))</f>
        <v/>
      </c>
      <c r="L159" s="55" t="str">
        <f>IF(ISNA(VLOOKUP(A159,'IND.012-1'!$A$3:$Q$301,12,FALSE)),"",(VLOOKUP(A159,'IND.012-1'!$A$3:$Q$301,12,FALSE)))</f>
        <v/>
      </c>
      <c r="M159" s="297" t="str">
        <f>IF(ISNA(VLOOKUP(A159,'IND.012-1'!$A$3:$Q$301,13,FALSE)),"",(VLOOKUP(A159,'IND.012-1'!$A$3:$Q$301,13,FALSE)))</f>
        <v/>
      </c>
      <c r="N159" s="55" t="str">
        <f>IF(ISNA(VLOOKUP(A159,'IND.012-1'!$A$3:$Q$301,14,FALSE)),"",(VLOOKUP(A159,'IND.012-1'!$A$3:$Q$301,14,FALSE)))</f>
        <v/>
      </c>
      <c r="O159" s="297" t="str">
        <f>IF(ISNA(VLOOKUP(A159,'IND.012-1'!$A$3:$Q$301,15,FALSE)),"",(VLOOKUP(A159,'IND.012-1'!$A$3:$Q$301,15,FALSE)))</f>
        <v/>
      </c>
      <c r="P159" s="55" t="str">
        <f>IF(ISNA(VLOOKUP(A159,'IND.012-1'!$A$3:$Q$301,16,FALSE)),"",(VLOOKUP(A159,'IND.012-1'!$A$3:$Q$301,16,FALSE)))</f>
        <v/>
      </c>
      <c r="Q159" s="341" t="str">
        <f>IF(ISNA(VLOOKUP($A159,'IND.012-1'!$A$3:$Q$301,17,FALSE)),"",(VLOOKUP($A159,'IND.012-1'!$A$3:$Q$301,17,FALSE)))</f>
        <v/>
      </c>
      <c r="R159" s="451">
        <f t="shared" si="8"/>
        <v>0</v>
      </c>
      <c r="S159" s="434">
        <f t="shared" si="11"/>
        <v>157</v>
      </c>
      <c r="T159" s="434">
        <f>IF(R159="","",IFERROR(SUM(H159:I159:K159:L159)+LARGE(H159:I159:K159:L159,1)/100+LARGE(H159:I159:K159:L159,2)/1000+LARGE(H159:I159:K159:L159,3)/10000+LARGE(H159:I159:K159:L159,4)/100000-0.01/S159,0))</f>
        <v>0</v>
      </c>
      <c r="U159" s="374"/>
      <c r="V159" s="354" t="str">
        <f t="shared" si="10"/>
        <v/>
      </c>
      <c r="W159" s="354" t="str">
        <f t="shared" si="9"/>
        <v/>
      </c>
      <c r="X159" s="374"/>
      <c r="Y159" s="374"/>
      <c r="Z159" s="374"/>
      <c r="AA159" s="374"/>
      <c r="AB159" s="374"/>
      <c r="AC159" s="374"/>
      <c r="AD159" s="374"/>
    </row>
    <row r="160" spans="1:30" ht="28.05" customHeight="1" thickBot="1" x14ac:dyDescent="0.35">
      <c r="A160" s="52">
        <v>158</v>
      </c>
      <c r="B160" s="286" t="str">
        <f>IF(ISNA(VLOOKUP($A160,'IND.012-1'!$A$3:$Q$301,2,FALSE)),"",(VLOOKUP($A160,'IND.012-1'!$A$3:$Q$301,2,FALSE)))</f>
        <v/>
      </c>
      <c r="C160" s="288" t="str">
        <f>IF(ISNA(VLOOKUP(A160,'IND.012-1'!$A$3:$Q$301,3,FALSE)),"",(VLOOKUP(A160,'IND.012-1'!$A$3:$Q$301,3,FALSE)))</f>
        <v/>
      </c>
      <c r="D160" s="53" t="str">
        <f>IF(ISNA(VLOOKUP(A160,'IND.012-1'!$A$3:$F$301,4,FALSE)),"",(VLOOKUP(A160,'IND.012-1'!$A$3:$F$301,4,FALSE)))</f>
        <v/>
      </c>
      <c r="E160" s="54" t="str">
        <f>IF(ISNA(VLOOKUP(A160,'IND.012-1'!$A$3:$Q$301,5,FALSE)),"",(VLOOKUP(A160,'IND.012-1'!$A$3:$Q$301,5,FALSE)))</f>
        <v/>
      </c>
      <c r="F160" s="55" t="str">
        <f>IF(ISNA(VLOOKUP($A160,'IND.012-1'!$A$3:$Q$301,6,FALSE)),"",(VLOOKUP($A160,'IND.012-1'!$A$3:$Q$301,6,FALSE)))</f>
        <v/>
      </c>
      <c r="G160" s="285" t="str">
        <f>IF(ISNA(VLOOKUP($A160,'IND.012-1'!$A$3:$Q$301,7,FALSE)),"",(VLOOKUP($A160,'IND.012-1'!$A$3:$Q$301,7,FALSE)))</f>
        <v/>
      </c>
      <c r="H160" s="55" t="str">
        <f>IF(ISNA(VLOOKUP(A160,'IND.012-1'!$A$3:$Q$301,8,FALSE)),"",(VLOOKUP(A160,'IND.012-1'!$A$3:$Q$301,8,FALSE)))</f>
        <v/>
      </c>
      <c r="I160" s="297" t="str">
        <f>IF(ISNA(VLOOKUP(A160,'IND.012-1'!$A$3:$Q$301,9,FALSE)),"",(VLOOKUP(A160,'IND.012-1'!$A$3:$Q$301,9,FALSE)))</f>
        <v/>
      </c>
      <c r="J160" s="55" t="str">
        <f>IF(ISNA(VLOOKUP(A160,'IND.012-1'!$A$3:$Q$301,10,FALSE)),"",(VLOOKUP(A160,'IND.012-1'!$A$3:$Q$301,10,FALSE)))</f>
        <v/>
      </c>
      <c r="K160" s="297" t="str">
        <f>IF(ISNA(VLOOKUP(A160,'IND.012-1'!$A$3:$Q$301,11,FALSE)),"",(VLOOKUP(A160,'IND.012-1'!$A$3:$Q$301,11,FALSE)))</f>
        <v/>
      </c>
      <c r="L160" s="55" t="str">
        <f>IF(ISNA(VLOOKUP(A160,'IND.012-1'!$A$3:$Q$301,12,FALSE)),"",(VLOOKUP(A160,'IND.012-1'!$A$3:$Q$301,12,FALSE)))</f>
        <v/>
      </c>
      <c r="M160" s="297" t="str">
        <f>IF(ISNA(VLOOKUP(A160,'IND.012-1'!$A$3:$Q$301,13,FALSE)),"",(VLOOKUP(A160,'IND.012-1'!$A$3:$Q$301,13,FALSE)))</f>
        <v/>
      </c>
      <c r="N160" s="55" t="str">
        <f>IF(ISNA(VLOOKUP(A160,'IND.012-1'!$A$3:$Q$301,14,FALSE)),"",(VLOOKUP(A160,'IND.012-1'!$A$3:$Q$301,14,FALSE)))</f>
        <v/>
      </c>
      <c r="O160" s="297" t="str">
        <f>IF(ISNA(VLOOKUP(A160,'IND.012-1'!$A$3:$Q$301,15,FALSE)),"",(VLOOKUP(A160,'IND.012-1'!$A$3:$Q$301,15,FALSE)))</f>
        <v/>
      </c>
      <c r="P160" s="55" t="str">
        <f>IF(ISNA(VLOOKUP(A160,'IND.012-1'!$A$3:$Q$301,16,FALSE)),"",(VLOOKUP(A160,'IND.012-1'!$A$3:$Q$301,16,FALSE)))</f>
        <v/>
      </c>
      <c r="Q160" s="341" t="str">
        <f>IF(ISNA(VLOOKUP($A160,'IND.012-1'!$A$3:$Q$301,17,FALSE)),"",(VLOOKUP($A160,'IND.012-1'!$A$3:$Q$301,17,FALSE)))</f>
        <v/>
      </c>
      <c r="R160" s="451">
        <f t="shared" si="8"/>
        <v>0</v>
      </c>
      <c r="S160" s="434">
        <f t="shared" si="11"/>
        <v>158</v>
      </c>
      <c r="T160" s="434">
        <f>IF(R160="","",IFERROR(SUM(H160:I160:K160:L160)+LARGE(H160:I160:K160:L160,1)/100+LARGE(H160:I160:K160:L160,2)/1000+LARGE(H160:I160:K160:L160,3)/10000+LARGE(H160:I160:K160:L160,4)/100000-0.01/S160,0))</f>
        <v>0</v>
      </c>
      <c r="U160" s="374"/>
      <c r="V160" s="354" t="str">
        <f t="shared" si="10"/>
        <v/>
      </c>
      <c r="W160" s="354" t="str">
        <f t="shared" si="9"/>
        <v/>
      </c>
      <c r="X160" s="374"/>
      <c r="Y160" s="374"/>
      <c r="Z160" s="374"/>
      <c r="AA160" s="374"/>
      <c r="AB160" s="374"/>
      <c r="AC160" s="374"/>
      <c r="AD160" s="374"/>
    </row>
    <row r="161" spans="1:30" ht="28.05" customHeight="1" thickBot="1" x14ac:dyDescent="0.35">
      <c r="A161" s="52">
        <v>159</v>
      </c>
      <c r="B161" s="286" t="str">
        <f>IF(ISNA(VLOOKUP($A161,'IND.012-1'!$A$3:$Q$301,2,FALSE)),"",(VLOOKUP($A161,'IND.012-1'!$A$3:$Q$301,2,FALSE)))</f>
        <v/>
      </c>
      <c r="C161" s="288" t="str">
        <f>IF(ISNA(VLOOKUP(A161,'IND.012-1'!$A$3:$Q$301,3,FALSE)),"",(VLOOKUP(A161,'IND.012-1'!$A$3:$Q$301,3,FALSE)))</f>
        <v/>
      </c>
      <c r="D161" s="53" t="str">
        <f>IF(ISNA(VLOOKUP(A161,'IND.012-1'!$A$3:$F$301,4,FALSE)),"",(VLOOKUP(A161,'IND.012-1'!$A$3:$F$301,4,FALSE)))</f>
        <v/>
      </c>
      <c r="E161" s="54" t="str">
        <f>IF(ISNA(VLOOKUP(A161,'IND.012-1'!$A$3:$Q$301,5,FALSE)),"",(VLOOKUP(A161,'IND.012-1'!$A$3:$Q$301,5,FALSE)))</f>
        <v/>
      </c>
      <c r="F161" s="55" t="str">
        <f>IF(ISNA(VLOOKUP($A161,'IND.012-1'!$A$3:$Q$301,6,FALSE)),"",(VLOOKUP($A161,'IND.012-1'!$A$3:$Q$301,6,FALSE)))</f>
        <v/>
      </c>
      <c r="G161" s="285" t="str">
        <f>IF(ISNA(VLOOKUP($A161,'IND.012-1'!$A$3:$Q$301,7,FALSE)),"",(VLOOKUP($A161,'IND.012-1'!$A$3:$Q$301,7,FALSE)))</f>
        <v/>
      </c>
      <c r="H161" s="55" t="str">
        <f>IF(ISNA(VLOOKUP(A161,'IND.012-1'!$A$3:$Q$301,8,FALSE)),"",(VLOOKUP(A161,'IND.012-1'!$A$3:$Q$301,8,FALSE)))</f>
        <v/>
      </c>
      <c r="I161" s="297" t="str">
        <f>IF(ISNA(VLOOKUP(A161,'IND.012-1'!$A$3:$Q$301,9,FALSE)),"",(VLOOKUP(A161,'IND.012-1'!$A$3:$Q$301,9,FALSE)))</f>
        <v/>
      </c>
      <c r="J161" s="55" t="str">
        <f>IF(ISNA(VLOOKUP(A161,'IND.012-1'!$A$3:$Q$301,10,FALSE)),"",(VLOOKUP(A161,'IND.012-1'!$A$3:$Q$301,10,FALSE)))</f>
        <v/>
      </c>
      <c r="K161" s="297" t="str">
        <f>IF(ISNA(VLOOKUP(A161,'IND.012-1'!$A$3:$Q$301,11,FALSE)),"",(VLOOKUP(A161,'IND.012-1'!$A$3:$Q$301,11,FALSE)))</f>
        <v/>
      </c>
      <c r="L161" s="55" t="str">
        <f>IF(ISNA(VLOOKUP(A161,'IND.012-1'!$A$3:$Q$301,12,FALSE)),"",(VLOOKUP(A161,'IND.012-1'!$A$3:$Q$301,12,FALSE)))</f>
        <v/>
      </c>
      <c r="M161" s="297" t="str">
        <f>IF(ISNA(VLOOKUP(A161,'IND.012-1'!$A$3:$Q$301,13,FALSE)),"",(VLOOKUP(A161,'IND.012-1'!$A$3:$Q$301,13,FALSE)))</f>
        <v/>
      </c>
      <c r="N161" s="55" t="str">
        <f>IF(ISNA(VLOOKUP(A161,'IND.012-1'!$A$3:$Q$301,14,FALSE)),"",(VLOOKUP(A161,'IND.012-1'!$A$3:$Q$301,14,FALSE)))</f>
        <v/>
      </c>
      <c r="O161" s="297" t="str">
        <f>IF(ISNA(VLOOKUP(A161,'IND.012-1'!$A$3:$Q$301,15,FALSE)),"",(VLOOKUP(A161,'IND.012-1'!$A$3:$Q$301,15,FALSE)))</f>
        <v/>
      </c>
      <c r="P161" s="55" t="str">
        <f>IF(ISNA(VLOOKUP(A161,'IND.012-1'!$A$3:$Q$301,16,FALSE)),"",(VLOOKUP(A161,'IND.012-1'!$A$3:$Q$301,16,FALSE)))</f>
        <v/>
      </c>
      <c r="Q161" s="341" t="str">
        <f>IF(ISNA(VLOOKUP($A161,'IND.012-1'!$A$3:$Q$301,17,FALSE)),"",(VLOOKUP($A161,'IND.012-1'!$A$3:$Q$301,17,FALSE)))</f>
        <v/>
      </c>
      <c r="R161" s="451">
        <f t="shared" si="8"/>
        <v>0</v>
      </c>
      <c r="S161" s="434">
        <f t="shared" si="11"/>
        <v>159</v>
      </c>
      <c r="T161" s="434">
        <f>IF(R161="","",IFERROR(SUM(H161:I161:K161:L161)+LARGE(H161:I161:K161:L161,1)/100+LARGE(H161:I161:K161:L161,2)/1000+LARGE(H161:I161:K161:L161,3)/10000+LARGE(H161:I161:K161:L161,4)/100000-0.01/S161,0))</f>
        <v>0</v>
      </c>
      <c r="U161" s="374"/>
      <c r="V161" s="354" t="str">
        <f t="shared" si="10"/>
        <v/>
      </c>
      <c r="W161" s="354" t="str">
        <f t="shared" si="9"/>
        <v/>
      </c>
      <c r="X161" s="374"/>
      <c r="Y161" s="374"/>
      <c r="Z161" s="374"/>
      <c r="AA161" s="374"/>
      <c r="AB161" s="374"/>
      <c r="AC161" s="374"/>
      <c r="AD161" s="374"/>
    </row>
    <row r="162" spans="1:30" ht="28.05" customHeight="1" thickBot="1" x14ac:dyDescent="0.35">
      <c r="A162" s="52">
        <v>160</v>
      </c>
      <c r="B162" s="286" t="str">
        <f>IF(ISNA(VLOOKUP($A162,'IND.012-1'!$A$3:$Q$301,2,FALSE)),"",(VLOOKUP($A162,'IND.012-1'!$A$3:$Q$301,2,FALSE)))</f>
        <v/>
      </c>
      <c r="C162" s="288" t="str">
        <f>IF(ISNA(VLOOKUP(A162,'IND.012-1'!$A$3:$Q$301,3,FALSE)),"",(VLOOKUP(A162,'IND.012-1'!$A$3:$Q$301,3,FALSE)))</f>
        <v/>
      </c>
      <c r="D162" s="53" t="str">
        <f>IF(ISNA(VLOOKUP(A162,'IND.012-1'!$A$3:$F$301,4,FALSE)),"",(VLOOKUP(A162,'IND.012-1'!$A$3:$F$301,4,FALSE)))</f>
        <v/>
      </c>
      <c r="E162" s="54" t="str">
        <f>IF(ISNA(VLOOKUP(A162,'IND.012-1'!$A$3:$Q$301,5,FALSE)),"",(VLOOKUP(A162,'IND.012-1'!$A$3:$Q$301,5,FALSE)))</f>
        <v/>
      </c>
      <c r="F162" s="55" t="str">
        <f>IF(ISNA(VLOOKUP($A162,'IND.012-1'!$A$3:$Q$301,6,FALSE)),"",(VLOOKUP($A162,'IND.012-1'!$A$3:$Q$301,6,FALSE)))</f>
        <v/>
      </c>
      <c r="G162" s="285" t="str">
        <f>IF(ISNA(VLOOKUP($A162,'IND.012-1'!$A$3:$Q$301,7,FALSE)),"",(VLOOKUP($A162,'IND.012-1'!$A$3:$Q$301,7,FALSE)))</f>
        <v/>
      </c>
      <c r="H162" s="55" t="str">
        <f>IF(ISNA(VLOOKUP(A162,'IND.012-1'!$A$3:$Q$301,8,FALSE)),"",(VLOOKUP(A162,'IND.012-1'!$A$3:$Q$301,8,FALSE)))</f>
        <v/>
      </c>
      <c r="I162" s="297" t="str">
        <f>IF(ISNA(VLOOKUP(A162,'IND.012-1'!$A$3:$Q$301,9,FALSE)),"",(VLOOKUP(A162,'IND.012-1'!$A$3:$Q$301,9,FALSE)))</f>
        <v/>
      </c>
      <c r="J162" s="55" t="str">
        <f>IF(ISNA(VLOOKUP(A162,'IND.012-1'!$A$3:$Q$301,10,FALSE)),"",(VLOOKUP(A162,'IND.012-1'!$A$3:$Q$301,10,FALSE)))</f>
        <v/>
      </c>
      <c r="K162" s="297" t="str">
        <f>IF(ISNA(VLOOKUP(A162,'IND.012-1'!$A$3:$Q$301,11,FALSE)),"",(VLOOKUP(A162,'IND.012-1'!$A$3:$Q$301,11,FALSE)))</f>
        <v/>
      </c>
      <c r="L162" s="55" t="str">
        <f>IF(ISNA(VLOOKUP(A162,'IND.012-1'!$A$3:$Q$301,12,FALSE)),"",(VLOOKUP(A162,'IND.012-1'!$A$3:$Q$301,12,FALSE)))</f>
        <v/>
      </c>
      <c r="M162" s="297" t="str">
        <f>IF(ISNA(VLOOKUP(A162,'IND.012-1'!$A$3:$Q$301,13,FALSE)),"",(VLOOKUP(A162,'IND.012-1'!$A$3:$Q$301,13,FALSE)))</f>
        <v/>
      </c>
      <c r="N162" s="55" t="str">
        <f>IF(ISNA(VLOOKUP(A162,'IND.012-1'!$A$3:$Q$301,14,FALSE)),"",(VLOOKUP(A162,'IND.012-1'!$A$3:$Q$301,14,FALSE)))</f>
        <v/>
      </c>
      <c r="O162" s="297" t="str">
        <f>IF(ISNA(VLOOKUP(A162,'IND.012-1'!$A$3:$Q$301,15,FALSE)),"",(VLOOKUP(A162,'IND.012-1'!$A$3:$Q$301,15,FALSE)))</f>
        <v/>
      </c>
      <c r="P162" s="55" t="str">
        <f>IF(ISNA(VLOOKUP(A162,'IND.012-1'!$A$3:$Q$301,16,FALSE)),"",(VLOOKUP(A162,'IND.012-1'!$A$3:$Q$301,16,FALSE)))</f>
        <v/>
      </c>
      <c r="Q162" s="341" t="str">
        <f>IF(ISNA(VLOOKUP($A162,'IND.012-1'!$A$3:$Q$301,17,FALSE)),"",(VLOOKUP($A162,'IND.012-1'!$A$3:$Q$301,17,FALSE)))</f>
        <v/>
      </c>
      <c r="R162" s="451">
        <f t="shared" si="8"/>
        <v>0</v>
      </c>
      <c r="S162" s="434">
        <f t="shared" si="11"/>
        <v>160</v>
      </c>
      <c r="T162" s="434">
        <f>IF(R162="","",IFERROR(SUM(H162:I162:K162:L162)+LARGE(H162:I162:K162:L162,1)/100+LARGE(H162:I162:K162:L162,2)/1000+LARGE(H162:I162:K162:L162,3)/10000+LARGE(H162:I162:K162:L162,4)/100000-0.01/S162,0))</f>
        <v>0</v>
      </c>
      <c r="U162" s="374"/>
      <c r="V162" s="354" t="str">
        <f t="shared" si="10"/>
        <v/>
      </c>
      <c r="W162" s="354" t="str">
        <f t="shared" si="9"/>
        <v/>
      </c>
      <c r="X162" s="374"/>
      <c r="Y162" s="374"/>
      <c r="Z162" s="374"/>
      <c r="AA162" s="374"/>
      <c r="AB162" s="374"/>
      <c r="AC162" s="374"/>
      <c r="AD162" s="374"/>
    </row>
    <row r="163" spans="1:30" ht="28.05" customHeight="1" thickBot="1" x14ac:dyDescent="0.35">
      <c r="A163" s="52">
        <v>161</v>
      </c>
      <c r="B163" s="286" t="str">
        <f>IF(ISNA(VLOOKUP($A163,'IND.012-1'!$A$3:$Q$301,2,FALSE)),"",(VLOOKUP($A163,'IND.012-1'!$A$3:$Q$301,2,FALSE)))</f>
        <v/>
      </c>
      <c r="C163" s="288" t="str">
        <f>IF(ISNA(VLOOKUP(A163,'IND.012-1'!$A$3:$Q$301,3,FALSE)),"",(VLOOKUP(A163,'IND.012-1'!$A$3:$Q$301,3,FALSE)))</f>
        <v/>
      </c>
      <c r="D163" s="53" t="str">
        <f>IF(ISNA(VLOOKUP(A163,'IND.012-1'!$A$3:$F$301,4,FALSE)),"",(VLOOKUP(A163,'IND.012-1'!$A$3:$F$301,4,FALSE)))</f>
        <v/>
      </c>
      <c r="E163" s="54" t="str">
        <f>IF(ISNA(VLOOKUP(A163,'IND.012-1'!$A$3:$Q$301,5,FALSE)),"",(VLOOKUP(A163,'IND.012-1'!$A$3:$Q$301,5,FALSE)))</f>
        <v/>
      </c>
      <c r="F163" s="55" t="str">
        <f>IF(ISNA(VLOOKUP($A163,'IND.012-1'!$A$3:$Q$301,6,FALSE)),"",(VLOOKUP($A163,'IND.012-1'!$A$3:$Q$301,6,FALSE)))</f>
        <v/>
      </c>
      <c r="G163" s="285" t="str">
        <f>IF(ISNA(VLOOKUP($A163,'IND.012-1'!$A$3:$Q$301,7,FALSE)),"",(VLOOKUP($A163,'IND.012-1'!$A$3:$Q$301,7,FALSE)))</f>
        <v/>
      </c>
      <c r="H163" s="55" t="str">
        <f>IF(ISNA(VLOOKUP(A163,'IND.012-1'!$A$3:$Q$301,8,FALSE)),"",(VLOOKUP(A163,'IND.012-1'!$A$3:$Q$301,8,FALSE)))</f>
        <v/>
      </c>
      <c r="I163" s="297" t="str">
        <f>IF(ISNA(VLOOKUP(A163,'IND.012-1'!$A$3:$Q$301,9,FALSE)),"",(VLOOKUP(A163,'IND.012-1'!$A$3:$Q$301,9,FALSE)))</f>
        <v/>
      </c>
      <c r="J163" s="55" t="str">
        <f>IF(ISNA(VLOOKUP(A163,'IND.012-1'!$A$3:$Q$301,10,FALSE)),"",(VLOOKUP(A163,'IND.012-1'!$A$3:$Q$301,10,FALSE)))</f>
        <v/>
      </c>
      <c r="K163" s="297" t="str">
        <f>IF(ISNA(VLOOKUP(A163,'IND.012-1'!$A$3:$Q$301,11,FALSE)),"",(VLOOKUP(A163,'IND.012-1'!$A$3:$Q$301,11,FALSE)))</f>
        <v/>
      </c>
      <c r="L163" s="55" t="str">
        <f>IF(ISNA(VLOOKUP(A163,'IND.012-1'!$A$3:$Q$301,12,FALSE)),"",(VLOOKUP(A163,'IND.012-1'!$A$3:$Q$301,12,FALSE)))</f>
        <v/>
      </c>
      <c r="M163" s="297" t="str">
        <f>IF(ISNA(VLOOKUP(A163,'IND.012-1'!$A$3:$Q$301,13,FALSE)),"",(VLOOKUP(A163,'IND.012-1'!$A$3:$Q$301,13,FALSE)))</f>
        <v/>
      </c>
      <c r="N163" s="55" t="str">
        <f>IF(ISNA(VLOOKUP(A163,'IND.012-1'!$A$3:$Q$301,14,FALSE)),"",(VLOOKUP(A163,'IND.012-1'!$A$3:$Q$301,14,FALSE)))</f>
        <v/>
      </c>
      <c r="O163" s="297" t="str">
        <f>IF(ISNA(VLOOKUP(A163,'IND.012-1'!$A$3:$Q$301,15,FALSE)),"",(VLOOKUP(A163,'IND.012-1'!$A$3:$Q$301,15,FALSE)))</f>
        <v/>
      </c>
      <c r="P163" s="55" t="str">
        <f>IF(ISNA(VLOOKUP(A163,'IND.012-1'!$A$3:$Q$301,16,FALSE)),"",(VLOOKUP(A163,'IND.012-1'!$A$3:$Q$301,16,FALSE)))</f>
        <v/>
      </c>
      <c r="Q163" s="341" t="str">
        <f>IF(ISNA(VLOOKUP($A163,'IND.012-1'!$A$3:$Q$301,17,FALSE)),"",(VLOOKUP($A163,'IND.012-1'!$A$3:$Q$301,17,FALSE)))</f>
        <v/>
      </c>
      <c r="R163" s="451">
        <f t="shared" si="8"/>
        <v>0</v>
      </c>
      <c r="S163" s="434">
        <f t="shared" si="11"/>
        <v>161</v>
      </c>
      <c r="T163" s="434">
        <f>IF(R163="","",IFERROR(SUM(H163:I163:K163:L163)+LARGE(H163:I163:K163:L163,1)/100+LARGE(H163:I163:K163:L163,2)/1000+LARGE(H163:I163:K163:L163,3)/10000+LARGE(H163:I163:K163:L163,4)/100000-0.01/S163,0))</f>
        <v>0</v>
      </c>
      <c r="U163" s="374"/>
      <c r="V163" s="354" t="str">
        <f t="shared" si="10"/>
        <v/>
      </c>
      <c r="W163" s="354" t="str">
        <f t="shared" si="9"/>
        <v/>
      </c>
      <c r="X163" s="374"/>
      <c r="Y163" s="374"/>
      <c r="Z163" s="374"/>
      <c r="AA163" s="374"/>
      <c r="AB163" s="374"/>
      <c r="AC163" s="374"/>
      <c r="AD163" s="374"/>
    </row>
    <row r="164" spans="1:30" ht="28.05" customHeight="1" thickBot="1" x14ac:dyDescent="0.35">
      <c r="A164" s="52">
        <v>162</v>
      </c>
      <c r="B164" s="286" t="str">
        <f>IF(ISNA(VLOOKUP($A164,'IND.012-1'!$A$3:$Q$301,2,FALSE)),"",(VLOOKUP($A164,'IND.012-1'!$A$3:$Q$301,2,FALSE)))</f>
        <v/>
      </c>
      <c r="C164" s="288" t="str">
        <f>IF(ISNA(VLOOKUP(A164,'IND.012-1'!$A$3:$Q$301,3,FALSE)),"",(VLOOKUP(A164,'IND.012-1'!$A$3:$Q$301,3,FALSE)))</f>
        <v/>
      </c>
      <c r="D164" s="53" t="str">
        <f>IF(ISNA(VLOOKUP(A164,'IND.012-1'!$A$3:$F$301,4,FALSE)),"",(VLOOKUP(A164,'IND.012-1'!$A$3:$F$301,4,FALSE)))</f>
        <v/>
      </c>
      <c r="E164" s="54" t="str">
        <f>IF(ISNA(VLOOKUP(A164,'IND.012-1'!$A$3:$Q$301,5,FALSE)),"",(VLOOKUP(A164,'IND.012-1'!$A$3:$Q$301,5,FALSE)))</f>
        <v/>
      </c>
      <c r="F164" s="55" t="str">
        <f>IF(ISNA(VLOOKUP($A164,'IND.012-1'!$A$3:$Q$301,6,FALSE)),"",(VLOOKUP($A164,'IND.012-1'!$A$3:$Q$301,6,FALSE)))</f>
        <v/>
      </c>
      <c r="G164" s="285" t="str">
        <f>IF(ISNA(VLOOKUP($A164,'IND.012-1'!$A$3:$Q$301,7,FALSE)),"",(VLOOKUP($A164,'IND.012-1'!$A$3:$Q$301,7,FALSE)))</f>
        <v/>
      </c>
      <c r="H164" s="55" t="str">
        <f>IF(ISNA(VLOOKUP(A164,'IND.012-1'!$A$3:$Q$301,8,FALSE)),"",(VLOOKUP(A164,'IND.012-1'!$A$3:$Q$301,8,FALSE)))</f>
        <v/>
      </c>
      <c r="I164" s="297" t="str">
        <f>IF(ISNA(VLOOKUP(A164,'IND.012-1'!$A$3:$Q$301,9,FALSE)),"",(VLOOKUP(A164,'IND.012-1'!$A$3:$Q$301,9,FALSE)))</f>
        <v/>
      </c>
      <c r="J164" s="55" t="str">
        <f>IF(ISNA(VLOOKUP(A164,'IND.012-1'!$A$3:$Q$301,10,FALSE)),"",(VLOOKUP(A164,'IND.012-1'!$A$3:$Q$301,10,FALSE)))</f>
        <v/>
      </c>
      <c r="K164" s="297" t="str">
        <f>IF(ISNA(VLOOKUP(A164,'IND.012-1'!$A$3:$Q$301,11,FALSE)),"",(VLOOKUP(A164,'IND.012-1'!$A$3:$Q$301,11,FALSE)))</f>
        <v/>
      </c>
      <c r="L164" s="55" t="str">
        <f>IF(ISNA(VLOOKUP(A164,'IND.012-1'!$A$3:$Q$301,12,FALSE)),"",(VLOOKUP(A164,'IND.012-1'!$A$3:$Q$301,12,FALSE)))</f>
        <v/>
      </c>
      <c r="M164" s="297" t="str">
        <f>IF(ISNA(VLOOKUP(A164,'IND.012-1'!$A$3:$Q$301,13,FALSE)),"",(VLOOKUP(A164,'IND.012-1'!$A$3:$Q$301,13,FALSE)))</f>
        <v/>
      </c>
      <c r="N164" s="55" t="str">
        <f>IF(ISNA(VLOOKUP(A164,'IND.012-1'!$A$3:$Q$301,14,FALSE)),"",(VLOOKUP(A164,'IND.012-1'!$A$3:$Q$301,14,FALSE)))</f>
        <v/>
      </c>
      <c r="O164" s="297" t="str">
        <f>IF(ISNA(VLOOKUP(A164,'IND.012-1'!$A$3:$Q$301,15,FALSE)),"",(VLOOKUP(A164,'IND.012-1'!$A$3:$Q$301,15,FALSE)))</f>
        <v/>
      </c>
      <c r="P164" s="55" t="str">
        <f>IF(ISNA(VLOOKUP(A164,'IND.012-1'!$A$3:$Q$301,16,FALSE)),"",(VLOOKUP(A164,'IND.012-1'!$A$3:$Q$301,16,FALSE)))</f>
        <v/>
      </c>
      <c r="Q164" s="341" t="str">
        <f>IF(ISNA(VLOOKUP($A164,'IND.012-1'!$A$3:$Q$301,17,FALSE)),"",(VLOOKUP($A164,'IND.012-1'!$A$3:$Q$301,17,FALSE)))</f>
        <v/>
      </c>
      <c r="R164" s="451">
        <f t="shared" si="8"/>
        <v>0</v>
      </c>
      <c r="S164" s="434">
        <f t="shared" si="11"/>
        <v>162</v>
      </c>
      <c r="T164" s="434">
        <f>IF(R164="","",IFERROR(SUM(H164:I164:K164:L164)+LARGE(H164:I164:K164:L164,1)/100+LARGE(H164:I164:K164:L164,2)/1000+LARGE(H164:I164:K164:L164,3)/10000+LARGE(H164:I164:K164:L164,4)/100000-0.01/S164,0))</f>
        <v>0</v>
      </c>
      <c r="U164" s="374"/>
      <c r="V164" s="354" t="str">
        <f t="shared" si="10"/>
        <v/>
      </c>
      <c r="W164" s="354" t="str">
        <f t="shared" si="9"/>
        <v/>
      </c>
      <c r="X164" s="374"/>
      <c r="Y164" s="374"/>
      <c r="Z164" s="374"/>
      <c r="AA164" s="374"/>
      <c r="AB164" s="374"/>
      <c r="AC164" s="374"/>
      <c r="AD164" s="374"/>
    </row>
    <row r="165" spans="1:30" ht="28.05" customHeight="1" thickBot="1" x14ac:dyDescent="0.35">
      <c r="A165" s="52">
        <v>163</v>
      </c>
      <c r="B165" s="286" t="str">
        <f>IF(ISNA(VLOOKUP($A165,'IND.012-1'!$A$3:$Q$301,2,FALSE)),"",(VLOOKUP($A165,'IND.012-1'!$A$3:$Q$301,2,FALSE)))</f>
        <v/>
      </c>
      <c r="C165" s="288" t="str">
        <f>IF(ISNA(VLOOKUP(A165,'IND.012-1'!$A$3:$Q$301,3,FALSE)),"",(VLOOKUP(A165,'IND.012-1'!$A$3:$Q$301,3,FALSE)))</f>
        <v/>
      </c>
      <c r="D165" s="53" t="str">
        <f>IF(ISNA(VLOOKUP(A165,'IND.012-1'!$A$3:$F$301,4,FALSE)),"",(VLOOKUP(A165,'IND.012-1'!$A$3:$F$301,4,FALSE)))</f>
        <v/>
      </c>
      <c r="E165" s="54" t="str">
        <f>IF(ISNA(VLOOKUP(A165,'IND.012-1'!$A$3:$Q$301,5,FALSE)),"",(VLOOKUP(A165,'IND.012-1'!$A$3:$Q$301,5,FALSE)))</f>
        <v/>
      </c>
      <c r="F165" s="55" t="str">
        <f>IF(ISNA(VLOOKUP($A165,'IND.012-1'!$A$3:$Q$301,6,FALSE)),"",(VLOOKUP($A165,'IND.012-1'!$A$3:$Q$301,6,FALSE)))</f>
        <v/>
      </c>
      <c r="G165" s="285" t="str">
        <f>IF(ISNA(VLOOKUP($A165,'IND.012-1'!$A$3:$Q$301,7,FALSE)),"",(VLOOKUP($A165,'IND.012-1'!$A$3:$Q$301,7,FALSE)))</f>
        <v/>
      </c>
      <c r="H165" s="55" t="str">
        <f>IF(ISNA(VLOOKUP(A165,'IND.012-1'!$A$3:$Q$301,8,FALSE)),"",(VLOOKUP(A165,'IND.012-1'!$A$3:$Q$301,8,FALSE)))</f>
        <v/>
      </c>
      <c r="I165" s="297" t="str">
        <f>IF(ISNA(VLOOKUP(A165,'IND.012-1'!$A$3:$Q$301,9,FALSE)),"",(VLOOKUP(A165,'IND.012-1'!$A$3:$Q$301,9,FALSE)))</f>
        <v/>
      </c>
      <c r="J165" s="55" t="str">
        <f>IF(ISNA(VLOOKUP(A165,'IND.012-1'!$A$3:$Q$301,10,FALSE)),"",(VLOOKUP(A165,'IND.012-1'!$A$3:$Q$301,10,FALSE)))</f>
        <v/>
      </c>
      <c r="K165" s="297" t="str">
        <f>IF(ISNA(VLOOKUP(A165,'IND.012-1'!$A$3:$Q$301,11,FALSE)),"",(VLOOKUP(A165,'IND.012-1'!$A$3:$Q$301,11,FALSE)))</f>
        <v/>
      </c>
      <c r="L165" s="55" t="str">
        <f>IF(ISNA(VLOOKUP(A165,'IND.012-1'!$A$3:$Q$301,12,FALSE)),"",(VLOOKUP(A165,'IND.012-1'!$A$3:$Q$301,12,FALSE)))</f>
        <v/>
      </c>
      <c r="M165" s="297" t="str">
        <f>IF(ISNA(VLOOKUP(A165,'IND.012-1'!$A$3:$Q$301,13,FALSE)),"",(VLOOKUP(A165,'IND.012-1'!$A$3:$Q$301,13,FALSE)))</f>
        <v/>
      </c>
      <c r="N165" s="55" t="str">
        <f>IF(ISNA(VLOOKUP(A165,'IND.012-1'!$A$3:$Q$301,14,FALSE)),"",(VLOOKUP(A165,'IND.012-1'!$A$3:$Q$301,14,FALSE)))</f>
        <v/>
      </c>
      <c r="O165" s="297" t="str">
        <f>IF(ISNA(VLOOKUP(A165,'IND.012-1'!$A$3:$Q$301,15,FALSE)),"",(VLOOKUP(A165,'IND.012-1'!$A$3:$Q$301,15,FALSE)))</f>
        <v/>
      </c>
      <c r="P165" s="55" t="str">
        <f>IF(ISNA(VLOOKUP(A165,'IND.012-1'!$A$3:$Q$301,16,FALSE)),"",(VLOOKUP(A165,'IND.012-1'!$A$3:$Q$301,16,FALSE)))</f>
        <v/>
      </c>
      <c r="Q165" s="341" t="str">
        <f>IF(ISNA(VLOOKUP($A165,'IND.012-1'!$A$3:$Q$301,17,FALSE)),"",(VLOOKUP($A165,'IND.012-1'!$A$3:$Q$301,17,FALSE)))</f>
        <v/>
      </c>
      <c r="R165" s="451">
        <f t="shared" si="8"/>
        <v>0</v>
      </c>
      <c r="S165" s="434">
        <f t="shared" si="11"/>
        <v>163</v>
      </c>
      <c r="T165" s="434">
        <f>IF(R165="","",IFERROR(SUM(H165:I165:K165:L165)+LARGE(H165:I165:K165:L165,1)/100+LARGE(H165:I165:K165:L165,2)/1000+LARGE(H165:I165:K165:L165,3)/10000+LARGE(H165:I165:K165:L165,4)/100000-0.01/S165,0))</f>
        <v>0</v>
      </c>
      <c r="U165" s="374"/>
      <c r="V165" s="354" t="str">
        <f t="shared" si="10"/>
        <v/>
      </c>
      <c r="W165" s="354" t="str">
        <f t="shared" si="9"/>
        <v/>
      </c>
      <c r="X165" s="374"/>
      <c r="Y165" s="374"/>
      <c r="Z165" s="374"/>
      <c r="AA165" s="374"/>
      <c r="AB165" s="374"/>
      <c r="AC165" s="374"/>
      <c r="AD165" s="374"/>
    </row>
    <row r="166" spans="1:30" ht="28.05" customHeight="1" thickBot="1" x14ac:dyDescent="0.35">
      <c r="A166" s="52">
        <v>164</v>
      </c>
      <c r="B166" s="286" t="str">
        <f>IF(ISNA(VLOOKUP($A166,'IND.012-1'!$A$3:$Q$301,2,FALSE)),"",(VLOOKUP($A166,'IND.012-1'!$A$3:$Q$301,2,FALSE)))</f>
        <v/>
      </c>
      <c r="C166" s="288" t="str">
        <f>IF(ISNA(VLOOKUP(A166,'IND.012-1'!$A$3:$Q$301,3,FALSE)),"",(VLOOKUP(A166,'IND.012-1'!$A$3:$Q$301,3,FALSE)))</f>
        <v/>
      </c>
      <c r="D166" s="53" t="str">
        <f>IF(ISNA(VLOOKUP(A166,'IND.012-1'!$A$3:$F$301,4,FALSE)),"",(VLOOKUP(A166,'IND.012-1'!$A$3:$F$301,4,FALSE)))</f>
        <v/>
      </c>
      <c r="E166" s="54" t="str">
        <f>IF(ISNA(VLOOKUP(A166,'IND.012-1'!$A$3:$Q$301,5,FALSE)),"",(VLOOKUP(A166,'IND.012-1'!$A$3:$Q$301,5,FALSE)))</f>
        <v/>
      </c>
      <c r="F166" s="55" t="str">
        <f>IF(ISNA(VLOOKUP($A166,'IND.012-1'!$A$3:$Q$301,6,FALSE)),"",(VLOOKUP($A166,'IND.012-1'!$A$3:$Q$301,6,FALSE)))</f>
        <v/>
      </c>
      <c r="G166" s="285" t="str">
        <f>IF(ISNA(VLOOKUP($A166,'IND.012-1'!$A$3:$Q$301,7,FALSE)),"",(VLOOKUP($A166,'IND.012-1'!$A$3:$Q$301,7,FALSE)))</f>
        <v/>
      </c>
      <c r="H166" s="55" t="str">
        <f>IF(ISNA(VLOOKUP(A166,'IND.012-1'!$A$3:$Q$301,8,FALSE)),"",(VLOOKUP(A166,'IND.012-1'!$A$3:$Q$301,8,FALSE)))</f>
        <v/>
      </c>
      <c r="I166" s="297" t="str">
        <f>IF(ISNA(VLOOKUP(A166,'IND.012-1'!$A$3:$Q$301,9,FALSE)),"",(VLOOKUP(A166,'IND.012-1'!$A$3:$Q$301,9,FALSE)))</f>
        <v/>
      </c>
      <c r="J166" s="55" t="str">
        <f>IF(ISNA(VLOOKUP(A166,'IND.012-1'!$A$3:$Q$301,10,FALSE)),"",(VLOOKUP(A166,'IND.012-1'!$A$3:$Q$301,10,FALSE)))</f>
        <v/>
      </c>
      <c r="K166" s="297" t="str">
        <f>IF(ISNA(VLOOKUP(A166,'IND.012-1'!$A$3:$Q$301,11,FALSE)),"",(VLOOKUP(A166,'IND.012-1'!$A$3:$Q$301,11,FALSE)))</f>
        <v/>
      </c>
      <c r="L166" s="55" t="str">
        <f>IF(ISNA(VLOOKUP(A166,'IND.012-1'!$A$3:$Q$301,12,FALSE)),"",(VLOOKUP(A166,'IND.012-1'!$A$3:$Q$301,12,FALSE)))</f>
        <v/>
      </c>
      <c r="M166" s="297" t="str">
        <f>IF(ISNA(VLOOKUP(A166,'IND.012-1'!$A$3:$Q$301,13,FALSE)),"",(VLOOKUP(A166,'IND.012-1'!$A$3:$Q$301,13,FALSE)))</f>
        <v/>
      </c>
      <c r="N166" s="55" t="str">
        <f>IF(ISNA(VLOOKUP(A166,'IND.012-1'!$A$3:$Q$301,14,FALSE)),"",(VLOOKUP(A166,'IND.012-1'!$A$3:$Q$301,14,FALSE)))</f>
        <v/>
      </c>
      <c r="O166" s="297" t="str">
        <f>IF(ISNA(VLOOKUP(A166,'IND.012-1'!$A$3:$Q$301,15,FALSE)),"",(VLOOKUP(A166,'IND.012-1'!$A$3:$Q$301,15,FALSE)))</f>
        <v/>
      </c>
      <c r="P166" s="55" t="str">
        <f>IF(ISNA(VLOOKUP(A166,'IND.012-1'!$A$3:$Q$301,16,FALSE)),"",(VLOOKUP(A166,'IND.012-1'!$A$3:$Q$301,16,FALSE)))</f>
        <v/>
      </c>
      <c r="Q166" s="341" t="str">
        <f>IF(ISNA(VLOOKUP($A166,'IND.012-1'!$A$3:$Q$301,17,FALSE)),"",(VLOOKUP($A166,'IND.012-1'!$A$3:$Q$301,17,FALSE)))</f>
        <v/>
      </c>
      <c r="R166" s="451">
        <f t="shared" si="8"/>
        <v>0</v>
      </c>
      <c r="S166" s="434">
        <f t="shared" si="11"/>
        <v>164</v>
      </c>
      <c r="T166" s="434">
        <f>IF(R166="","",IFERROR(SUM(H166:I166:K166:L166)+LARGE(H166:I166:K166:L166,1)/100+LARGE(H166:I166:K166:L166,2)/1000+LARGE(H166:I166:K166:L166,3)/10000+LARGE(H166:I166:K166:L166,4)/100000-0.01/S166,0))</f>
        <v>0</v>
      </c>
      <c r="U166" s="374"/>
      <c r="V166" s="354" t="str">
        <f t="shared" si="10"/>
        <v/>
      </c>
      <c r="W166" s="354" t="str">
        <f t="shared" si="9"/>
        <v/>
      </c>
      <c r="X166" s="374"/>
      <c r="Y166" s="374"/>
      <c r="Z166" s="374"/>
      <c r="AA166" s="374"/>
      <c r="AB166" s="374"/>
      <c r="AC166" s="374"/>
      <c r="AD166" s="374"/>
    </row>
    <row r="167" spans="1:30" ht="28.05" customHeight="1" thickBot="1" x14ac:dyDescent="0.35">
      <c r="A167" s="52">
        <v>165</v>
      </c>
      <c r="B167" s="286" t="str">
        <f>IF(ISNA(VLOOKUP($A167,'IND.012-1'!$A$3:$Q$301,2,FALSE)),"",(VLOOKUP($A167,'IND.012-1'!$A$3:$Q$301,2,FALSE)))</f>
        <v/>
      </c>
      <c r="C167" s="288" t="str">
        <f>IF(ISNA(VLOOKUP(A167,'IND.012-1'!$A$3:$Q$301,3,FALSE)),"",(VLOOKUP(A167,'IND.012-1'!$A$3:$Q$301,3,FALSE)))</f>
        <v/>
      </c>
      <c r="D167" s="53" t="str">
        <f>IF(ISNA(VLOOKUP(A167,'IND.012-1'!$A$3:$F$301,4,FALSE)),"",(VLOOKUP(A167,'IND.012-1'!$A$3:$F$301,4,FALSE)))</f>
        <v/>
      </c>
      <c r="E167" s="54" t="str">
        <f>IF(ISNA(VLOOKUP(A167,'IND.012-1'!$A$3:$Q$301,5,FALSE)),"",(VLOOKUP(A167,'IND.012-1'!$A$3:$Q$301,5,FALSE)))</f>
        <v/>
      </c>
      <c r="F167" s="55" t="str">
        <f>IF(ISNA(VLOOKUP($A167,'IND.012-1'!$A$3:$Q$301,6,FALSE)),"",(VLOOKUP($A167,'IND.012-1'!$A$3:$Q$301,6,FALSE)))</f>
        <v/>
      </c>
      <c r="G167" s="285" t="str">
        <f>IF(ISNA(VLOOKUP($A167,'IND.012-1'!$A$3:$Q$301,7,FALSE)),"",(VLOOKUP($A167,'IND.012-1'!$A$3:$Q$301,7,FALSE)))</f>
        <v/>
      </c>
      <c r="H167" s="55" t="str">
        <f>IF(ISNA(VLOOKUP(A167,'IND.012-1'!$A$3:$Q$301,8,FALSE)),"",(VLOOKUP(A167,'IND.012-1'!$A$3:$Q$301,8,FALSE)))</f>
        <v/>
      </c>
      <c r="I167" s="297" t="str">
        <f>IF(ISNA(VLOOKUP(A167,'IND.012-1'!$A$3:$Q$301,9,FALSE)),"",(VLOOKUP(A167,'IND.012-1'!$A$3:$Q$301,9,FALSE)))</f>
        <v/>
      </c>
      <c r="J167" s="55" t="str">
        <f>IF(ISNA(VLOOKUP(A167,'IND.012-1'!$A$3:$Q$301,10,FALSE)),"",(VLOOKUP(A167,'IND.012-1'!$A$3:$Q$301,10,FALSE)))</f>
        <v/>
      </c>
      <c r="K167" s="297" t="str">
        <f>IF(ISNA(VLOOKUP(A167,'IND.012-1'!$A$3:$Q$301,11,FALSE)),"",(VLOOKUP(A167,'IND.012-1'!$A$3:$Q$301,11,FALSE)))</f>
        <v/>
      </c>
      <c r="L167" s="55" t="str">
        <f>IF(ISNA(VLOOKUP(A167,'IND.012-1'!$A$3:$Q$301,12,FALSE)),"",(VLOOKUP(A167,'IND.012-1'!$A$3:$Q$301,12,FALSE)))</f>
        <v/>
      </c>
      <c r="M167" s="297" t="str">
        <f>IF(ISNA(VLOOKUP(A167,'IND.012-1'!$A$3:$Q$301,13,FALSE)),"",(VLOOKUP(A167,'IND.012-1'!$A$3:$Q$301,13,FALSE)))</f>
        <v/>
      </c>
      <c r="N167" s="55" t="str">
        <f>IF(ISNA(VLOOKUP(A167,'IND.012-1'!$A$3:$Q$301,14,FALSE)),"",(VLOOKUP(A167,'IND.012-1'!$A$3:$Q$301,14,FALSE)))</f>
        <v/>
      </c>
      <c r="O167" s="297" t="str">
        <f>IF(ISNA(VLOOKUP(A167,'IND.012-1'!$A$3:$Q$301,15,FALSE)),"",(VLOOKUP(A167,'IND.012-1'!$A$3:$Q$301,15,FALSE)))</f>
        <v/>
      </c>
      <c r="P167" s="55" t="str">
        <f>IF(ISNA(VLOOKUP(A167,'IND.012-1'!$A$3:$Q$301,16,FALSE)),"",(VLOOKUP(A167,'IND.012-1'!$A$3:$Q$301,16,FALSE)))</f>
        <v/>
      </c>
      <c r="Q167" s="341" t="str">
        <f>IF(ISNA(VLOOKUP($A167,'IND.012-1'!$A$3:$Q$301,17,FALSE)),"",(VLOOKUP($A167,'IND.012-1'!$A$3:$Q$301,17,FALSE)))</f>
        <v/>
      </c>
      <c r="R167" s="451">
        <f t="shared" si="8"/>
        <v>0</v>
      </c>
      <c r="S167" s="434">
        <f t="shared" si="11"/>
        <v>165</v>
      </c>
      <c r="T167" s="434">
        <f>IF(R167="","",IFERROR(SUM(H167:I167:K167:L167)+LARGE(H167:I167:K167:L167,1)/100+LARGE(H167:I167:K167:L167,2)/1000+LARGE(H167:I167:K167:L167,3)/10000+LARGE(H167:I167:K167:L167,4)/100000-0.01/S167,0))</f>
        <v>0</v>
      </c>
      <c r="U167" s="374"/>
      <c r="V167" s="354" t="str">
        <f t="shared" si="10"/>
        <v/>
      </c>
      <c r="W167" s="354" t="str">
        <f t="shared" si="9"/>
        <v/>
      </c>
      <c r="X167" s="374"/>
      <c r="Y167" s="374"/>
      <c r="Z167" s="374"/>
      <c r="AA167" s="374"/>
      <c r="AB167" s="374"/>
      <c r="AC167" s="374"/>
      <c r="AD167" s="374"/>
    </row>
    <row r="168" spans="1:30" ht="28.05" customHeight="1" thickBot="1" x14ac:dyDescent="0.35">
      <c r="A168" s="52">
        <v>166</v>
      </c>
      <c r="B168" s="286" t="str">
        <f>IF(ISNA(VLOOKUP($A168,'IND.012-1'!$A$3:$Q$301,2,FALSE)),"",(VLOOKUP($A168,'IND.012-1'!$A$3:$Q$301,2,FALSE)))</f>
        <v/>
      </c>
      <c r="C168" s="288" t="str">
        <f>IF(ISNA(VLOOKUP(A168,'IND.012-1'!$A$3:$Q$301,3,FALSE)),"",(VLOOKUP(A168,'IND.012-1'!$A$3:$Q$301,3,FALSE)))</f>
        <v/>
      </c>
      <c r="D168" s="53" t="str">
        <f>IF(ISNA(VLOOKUP(A168,'IND.012-1'!$A$3:$F$301,4,FALSE)),"",(VLOOKUP(A168,'IND.012-1'!$A$3:$F$301,4,FALSE)))</f>
        <v/>
      </c>
      <c r="E168" s="54" t="str">
        <f>IF(ISNA(VLOOKUP(A168,'IND.012-1'!$A$3:$Q$301,5,FALSE)),"",(VLOOKUP(A168,'IND.012-1'!$A$3:$Q$301,5,FALSE)))</f>
        <v/>
      </c>
      <c r="F168" s="55" t="str">
        <f>IF(ISNA(VLOOKUP($A168,'IND.012-1'!$A$3:$Q$301,6,FALSE)),"",(VLOOKUP($A168,'IND.012-1'!$A$3:$Q$301,6,FALSE)))</f>
        <v/>
      </c>
      <c r="G168" s="285" t="str">
        <f>IF(ISNA(VLOOKUP($A168,'IND.012-1'!$A$3:$Q$301,7,FALSE)),"",(VLOOKUP($A168,'IND.012-1'!$A$3:$Q$301,7,FALSE)))</f>
        <v/>
      </c>
      <c r="H168" s="55" t="str">
        <f>IF(ISNA(VLOOKUP(A168,'IND.012-1'!$A$3:$Q$301,8,FALSE)),"",(VLOOKUP(A168,'IND.012-1'!$A$3:$Q$301,8,FALSE)))</f>
        <v/>
      </c>
      <c r="I168" s="297" t="str">
        <f>IF(ISNA(VLOOKUP(A168,'IND.012-1'!$A$3:$Q$301,9,FALSE)),"",(VLOOKUP(A168,'IND.012-1'!$A$3:$Q$301,9,FALSE)))</f>
        <v/>
      </c>
      <c r="J168" s="55" t="str">
        <f>IF(ISNA(VLOOKUP(A168,'IND.012-1'!$A$3:$Q$301,10,FALSE)),"",(VLOOKUP(A168,'IND.012-1'!$A$3:$Q$301,10,FALSE)))</f>
        <v/>
      </c>
      <c r="K168" s="297" t="str">
        <f>IF(ISNA(VLOOKUP(A168,'IND.012-1'!$A$3:$Q$301,11,FALSE)),"",(VLOOKUP(A168,'IND.012-1'!$A$3:$Q$301,11,FALSE)))</f>
        <v/>
      </c>
      <c r="L168" s="55" t="str">
        <f>IF(ISNA(VLOOKUP(A168,'IND.012-1'!$A$3:$Q$301,12,FALSE)),"",(VLOOKUP(A168,'IND.012-1'!$A$3:$Q$301,12,FALSE)))</f>
        <v/>
      </c>
      <c r="M168" s="297" t="str">
        <f>IF(ISNA(VLOOKUP(A168,'IND.012-1'!$A$3:$Q$301,13,FALSE)),"",(VLOOKUP(A168,'IND.012-1'!$A$3:$Q$301,13,FALSE)))</f>
        <v/>
      </c>
      <c r="N168" s="55" t="str">
        <f>IF(ISNA(VLOOKUP(A168,'IND.012-1'!$A$3:$Q$301,14,FALSE)),"",(VLOOKUP(A168,'IND.012-1'!$A$3:$Q$301,14,FALSE)))</f>
        <v/>
      </c>
      <c r="O168" s="297" t="str">
        <f>IF(ISNA(VLOOKUP(A168,'IND.012-1'!$A$3:$Q$301,15,FALSE)),"",(VLOOKUP(A168,'IND.012-1'!$A$3:$Q$301,15,FALSE)))</f>
        <v/>
      </c>
      <c r="P168" s="55" t="str">
        <f>IF(ISNA(VLOOKUP(A168,'IND.012-1'!$A$3:$Q$301,16,FALSE)),"",(VLOOKUP(A168,'IND.012-1'!$A$3:$Q$301,16,FALSE)))</f>
        <v/>
      </c>
      <c r="Q168" s="341" t="str">
        <f>IF(ISNA(VLOOKUP($A168,'IND.012-1'!$A$3:$Q$301,17,FALSE)),"",(VLOOKUP($A168,'IND.012-1'!$A$3:$Q$301,17,FALSE)))</f>
        <v/>
      </c>
      <c r="R168" s="451">
        <f t="shared" si="8"/>
        <v>0</v>
      </c>
      <c r="S168" s="434">
        <f t="shared" si="11"/>
        <v>166</v>
      </c>
      <c r="T168" s="434">
        <f>IF(R168="","",IFERROR(SUM(H168:I168:K168:L168)+LARGE(H168:I168:K168:L168,1)/100+LARGE(H168:I168:K168:L168,2)/1000+LARGE(H168:I168:K168:L168,3)/10000+LARGE(H168:I168:K168:L168,4)/100000-0.01/S168,0))</f>
        <v>0</v>
      </c>
      <c r="U168" s="374"/>
      <c r="V168" s="354" t="str">
        <f t="shared" si="10"/>
        <v/>
      </c>
      <c r="W168" s="354" t="str">
        <f t="shared" si="9"/>
        <v/>
      </c>
      <c r="X168" s="374"/>
      <c r="Y168" s="374"/>
      <c r="Z168" s="374"/>
      <c r="AA168" s="374"/>
      <c r="AB168" s="374"/>
      <c r="AC168" s="374"/>
      <c r="AD168" s="374"/>
    </row>
    <row r="169" spans="1:30" ht="28.05" customHeight="1" thickBot="1" x14ac:dyDescent="0.35">
      <c r="A169" s="52">
        <v>167</v>
      </c>
      <c r="B169" s="286" t="str">
        <f>IF(ISNA(VLOOKUP($A169,'IND.012-1'!$A$3:$Q$301,2,FALSE)),"",(VLOOKUP($A169,'IND.012-1'!$A$3:$Q$301,2,FALSE)))</f>
        <v/>
      </c>
      <c r="C169" s="288" t="str">
        <f>IF(ISNA(VLOOKUP(A169,'IND.012-1'!$A$3:$Q$301,3,FALSE)),"",(VLOOKUP(A169,'IND.012-1'!$A$3:$Q$301,3,FALSE)))</f>
        <v/>
      </c>
      <c r="D169" s="53" t="str">
        <f>IF(ISNA(VLOOKUP(A169,'IND.012-1'!$A$3:$F$301,4,FALSE)),"",(VLOOKUP(A169,'IND.012-1'!$A$3:$F$301,4,FALSE)))</f>
        <v/>
      </c>
      <c r="E169" s="54" t="str">
        <f>IF(ISNA(VLOOKUP(A169,'IND.012-1'!$A$3:$Q$301,5,FALSE)),"",(VLOOKUP(A169,'IND.012-1'!$A$3:$Q$301,5,FALSE)))</f>
        <v/>
      </c>
      <c r="F169" s="55" t="str">
        <f>IF(ISNA(VLOOKUP($A169,'IND.012-1'!$A$3:$Q$301,6,FALSE)),"",(VLOOKUP($A169,'IND.012-1'!$A$3:$Q$301,6,FALSE)))</f>
        <v/>
      </c>
      <c r="G169" s="285" t="str">
        <f>IF(ISNA(VLOOKUP($A169,'IND.012-1'!$A$3:$Q$301,7,FALSE)),"",(VLOOKUP($A169,'IND.012-1'!$A$3:$Q$301,7,FALSE)))</f>
        <v/>
      </c>
      <c r="H169" s="55" t="str">
        <f>IF(ISNA(VLOOKUP(A169,'IND.012-1'!$A$3:$Q$301,8,FALSE)),"",(VLOOKUP(A169,'IND.012-1'!$A$3:$Q$301,8,FALSE)))</f>
        <v/>
      </c>
      <c r="I169" s="297" t="str">
        <f>IF(ISNA(VLOOKUP(A169,'IND.012-1'!$A$3:$Q$301,9,FALSE)),"",(VLOOKUP(A169,'IND.012-1'!$A$3:$Q$301,9,FALSE)))</f>
        <v/>
      </c>
      <c r="J169" s="55" t="str">
        <f>IF(ISNA(VLOOKUP(A169,'IND.012-1'!$A$3:$Q$301,10,FALSE)),"",(VLOOKUP(A169,'IND.012-1'!$A$3:$Q$301,10,FALSE)))</f>
        <v/>
      </c>
      <c r="K169" s="297" t="str">
        <f>IF(ISNA(VLOOKUP(A169,'IND.012-1'!$A$3:$Q$301,11,FALSE)),"",(VLOOKUP(A169,'IND.012-1'!$A$3:$Q$301,11,FALSE)))</f>
        <v/>
      </c>
      <c r="L169" s="55" t="str">
        <f>IF(ISNA(VLOOKUP(A169,'IND.012-1'!$A$3:$Q$301,12,FALSE)),"",(VLOOKUP(A169,'IND.012-1'!$A$3:$Q$301,12,FALSE)))</f>
        <v/>
      </c>
      <c r="M169" s="297" t="str">
        <f>IF(ISNA(VLOOKUP(A169,'IND.012-1'!$A$3:$Q$301,13,FALSE)),"",(VLOOKUP(A169,'IND.012-1'!$A$3:$Q$301,13,FALSE)))</f>
        <v/>
      </c>
      <c r="N169" s="55" t="str">
        <f>IF(ISNA(VLOOKUP(A169,'IND.012-1'!$A$3:$Q$301,14,FALSE)),"",(VLOOKUP(A169,'IND.012-1'!$A$3:$Q$301,14,FALSE)))</f>
        <v/>
      </c>
      <c r="O169" s="297" t="str">
        <f>IF(ISNA(VLOOKUP(A169,'IND.012-1'!$A$3:$Q$301,15,FALSE)),"",(VLOOKUP(A169,'IND.012-1'!$A$3:$Q$301,15,FALSE)))</f>
        <v/>
      </c>
      <c r="P169" s="55" t="str">
        <f>IF(ISNA(VLOOKUP(A169,'IND.012-1'!$A$3:$Q$301,16,FALSE)),"",(VLOOKUP(A169,'IND.012-1'!$A$3:$Q$301,16,FALSE)))</f>
        <v/>
      </c>
      <c r="Q169" s="341" t="str">
        <f>IF(ISNA(VLOOKUP($A169,'IND.012-1'!$A$3:$Q$301,17,FALSE)),"",(VLOOKUP($A169,'IND.012-1'!$A$3:$Q$301,17,FALSE)))</f>
        <v/>
      </c>
      <c r="R169" s="451">
        <f t="shared" si="8"/>
        <v>0</v>
      </c>
      <c r="S169" s="434">
        <f t="shared" si="11"/>
        <v>167</v>
      </c>
      <c r="T169" s="434">
        <f>IF(R169="","",IFERROR(SUM(H169:I169:K169:L169)+LARGE(H169:I169:K169:L169,1)/100+LARGE(H169:I169:K169:L169,2)/1000+LARGE(H169:I169:K169:L169,3)/10000+LARGE(H169:I169:K169:L169,4)/100000-0.01/S169,0))</f>
        <v>0</v>
      </c>
      <c r="U169" s="374"/>
      <c r="V169" s="354" t="str">
        <f t="shared" si="10"/>
        <v/>
      </c>
      <c r="W169" s="354" t="str">
        <f t="shared" si="9"/>
        <v/>
      </c>
      <c r="X169" s="374"/>
      <c r="Y169" s="374"/>
      <c r="Z169" s="374"/>
      <c r="AA169" s="374"/>
      <c r="AB169" s="374"/>
      <c r="AC169" s="374"/>
      <c r="AD169" s="374"/>
    </row>
    <row r="170" spans="1:30" ht="28.05" customHeight="1" thickBot="1" x14ac:dyDescent="0.35">
      <c r="A170" s="52">
        <v>168</v>
      </c>
      <c r="B170" s="286" t="str">
        <f>IF(ISNA(VLOOKUP($A170,'IND.012-1'!$A$3:$Q$301,2,FALSE)),"",(VLOOKUP($A170,'IND.012-1'!$A$3:$Q$301,2,FALSE)))</f>
        <v/>
      </c>
      <c r="C170" s="288" t="str">
        <f>IF(ISNA(VLOOKUP(A170,'IND.012-1'!$A$3:$Q$301,3,FALSE)),"",(VLOOKUP(A170,'IND.012-1'!$A$3:$Q$301,3,FALSE)))</f>
        <v/>
      </c>
      <c r="D170" s="53" t="str">
        <f>IF(ISNA(VLOOKUP(A170,'IND.012-1'!$A$3:$F$301,4,FALSE)),"",(VLOOKUP(A170,'IND.012-1'!$A$3:$F$301,4,FALSE)))</f>
        <v/>
      </c>
      <c r="E170" s="54" t="str">
        <f>IF(ISNA(VLOOKUP(A170,'IND.012-1'!$A$3:$Q$301,5,FALSE)),"",(VLOOKUP(A170,'IND.012-1'!$A$3:$Q$301,5,FALSE)))</f>
        <v/>
      </c>
      <c r="F170" s="55" t="str">
        <f>IF(ISNA(VLOOKUP($A170,'IND.012-1'!$A$3:$Q$301,6,FALSE)),"",(VLOOKUP($A170,'IND.012-1'!$A$3:$Q$301,6,FALSE)))</f>
        <v/>
      </c>
      <c r="G170" s="285" t="str">
        <f>IF(ISNA(VLOOKUP($A170,'IND.012-1'!$A$3:$Q$301,7,FALSE)),"",(VLOOKUP($A170,'IND.012-1'!$A$3:$Q$301,7,FALSE)))</f>
        <v/>
      </c>
      <c r="H170" s="55" t="str">
        <f>IF(ISNA(VLOOKUP(A170,'IND.012-1'!$A$3:$Q$301,8,FALSE)),"",(VLOOKUP(A170,'IND.012-1'!$A$3:$Q$301,8,FALSE)))</f>
        <v/>
      </c>
      <c r="I170" s="297" t="str">
        <f>IF(ISNA(VLOOKUP(A170,'IND.012-1'!$A$3:$Q$301,9,FALSE)),"",(VLOOKUP(A170,'IND.012-1'!$A$3:$Q$301,9,FALSE)))</f>
        <v/>
      </c>
      <c r="J170" s="55" t="str">
        <f>IF(ISNA(VLOOKUP(A170,'IND.012-1'!$A$3:$Q$301,10,FALSE)),"",(VLOOKUP(A170,'IND.012-1'!$A$3:$Q$301,10,FALSE)))</f>
        <v/>
      </c>
      <c r="K170" s="297" t="str">
        <f>IF(ISNA(VLOOKUP(A170,'IND.012-1'!$A$3:$Q$301,11,FALSE)),"",(VLOOKUP(A170,'IND.012-1'!$A$3:$Q$301,11,FALSE)))</f>
        <v/>
      </c>
      <c r="L170" s="55" t="str">
        <f>IF(ISNA(VLOOKUP(A170,'IND.012-1'!$A$3:$Q$301,12,FALSE)),"",(VLOOKUP(A170,'IND.012-1'!$A$3:$Q$301,12,FALSE)))</f>
        <v/>
      </c>
      <c r="M170" s="297" t="str">
        <f>IF(ISNA(VLOOKUP(A170,'IND.012-1'!$A$3:$Q$301,13,FALSE)),"",(VLOOKUP(A170,'IND.012-1'!$A$3:$Q$301,13,FALSE)))</f>
        <v/>
      </c>
      <c r="N170" s="55" t="str">
        <f>IF(ISNA(VLOOKUP(A170,'IND.012-1'!$A$3:$Q$301,14,FALSE)),"",(VLOOKUP(A170,'IND.012-1'!$A$3:$Q$301,14,FALSE)))</f>
        <v/>
      </c>
      <c r="O170" s="297" t="str">
        <f>IF(ISNA(VLOOKUP(A170,'IND.012-1'!$A$3:$Q$301,15,FALSE)),"",(VLOOKUP(A170,'IND.012-1'!$A$3:$Q$301,15,FALSE)))</f>
        <v/>
      </c>
      <c r="P170" s="55" t="str">
        <f>IF(ISNA(VLOOKUP(A170,'IND.012-1'!$A$3:$Q$301,16,FALSE)),"",(VLOOKUP(A170,'IND.012-1'!$A$3:$Q$301,16,FALSE)))</f>
        <v/>
      </c>
      <c r="Q170" s="341" t="str">
        <f>IF(ISNA(VLOOKUP($A170,'IND.012-1'!$A$3:$Q$301,17,FALSE)),"",(VLOOKUP($A170,'IND.012-1'!$A$3:$Q$301,17,FALSE)))</f>
        <v/>
      </c>
      <c r="R170" s="451">
        <f t="shared" si="8"/>
        <v>0</v>
      </c>
      <c r="S170" s="434">
        <f t="shared" si="11"/>
        <v>168</v>
      </c>
      <c r="T170" s="434">
        <f>IF(R170="","",IFERROR(SUM(H170:I170:K170:L170)+LARGE(H170:I170:K170:L170,1)/100+LARGE(H170:I170:K170:L170,2)/1000+LARGE(H170:I170:K170:L170,3)/10000+LARGE(H170:I170:K170:L170,4)/100000-0.01/S170,0))</f>
        <v>0</v>
      </c>
      <c r="U170" s="374"/>
      <c r="V170" s="354" t="str">
        <f t="shared" si="10"/>
        <v/>
      </c>
      <c r="W170" s="354" t="str">
        <f t="shared" si="9"/>
        <v/>
      </c>
      <c r="X170" s="374"/>
      <c r="Y170" s="374"/>
      <c r="Z170" s="374"/>
      <c r="AA170" s="374"/>
      <c r="AB170" s="374"/>
      <c r="AC170" s="374"/>
      <c r="AD170" s="374"/>
    </row>
    <row r="171" spans="1:30" ht="28.05" customHeight="1" thickBot="1" x14ac:dyDescent="0.35">
      <c r="A171" s="52">
        <v>169</v>
      </c>
      <c r="B171" s="286" t="str">
        <f>IF(ISNA(VLOOKUP($A171,'IND.012-1'!$A$3:$Q$301,2,FALSE)),"",(VLOOKUP($A171,'IND.012-1'!$A$3:$Q$301,2,FALSE)))</f>
        <v/>
      </c>
      <c r="C171" s="288" t="str">
        <f>IF(ISNA(VLOOKUP(A171,'IND.012-1'!$A$3:$Q$301,3,FALSE)),"",(VLOOKUP(A171,'IND.012-1'!$A$3:$Q$301,3,FALSE)))</f>
        <v/>
      </c>
      <c r="D171" s="53" t="str">
        <f>IF(ISNA(VLOOKUP(A171,'IND.012-1'!$A$3:$F$301,4,FALSE)),"",(VLOOKUP(A171,'IND.012-1'!$A$3:$F$301,4,FALSE)))</f>
        <v/>
      </c>
      <c r="E171" s="54" t="str">
        <f>IF(ISNA(VLOOKUP(A171,'IND.012-1'!$A$3:$Q$301,5,FALSE)),"",(VLOOKUP(A171,'IND.012-1'!$A$3:$Q$301,5,FALSE)))</f>
        <v/>
      </c>
      <c r="F171" s="55" t="str">
        <f>IF(ISNA(VLOOKUP($A171,'IND.012-1'!$A$3:$Q$301,6,FALSE)),"",(VLOOKUP($A171,'IND.012-1'!$A$3:$Q$301,6,FALSE)))</f>
        <v/>
      </c>
      <c r="G171" s="285" t="str">
        <f>IF(ISNA(VLOOKUP($A171,'IND.012-1'!$A$3:$Q$301,7,FALSE)),"",(VLOOKUP($A171,'IND.012-1'!$A$3:$Q$301,7,FALSE)))</f>
        <v/>
      </c>
      <c r="H171" s="55" t="str">
        <f>IF(ISNA(VLOOKUP(A171,'IND.012-1'!$A$3:$Q$301,8,FALSE)),"",(VLOOKUP(A171,'IND.012-1'!$A$3:$Q$301,8,FALSE)))</f>
        <v/>
      </c>
      <c r="I171" s="297" t="str">
        <f>IF(ISNA(VLOOKUP(A171,'IND.012-1'!$A$3:$Q$301,9,FALSE)),"",(VLOOKUP(A171,'IND.012-1'!$A$3:$Q$301,9,FALSE)))</f>
        <v/>
      </c>
      <c r="J171" s="55" t="str">
        <f>IF(ISNA(VLOOKUP(A171,'IND.012-1'!$A$3:$Q$301,10,FALSE)),"",(VLOOKUP(A171,'IND.012-1'!$A$3:$Q$301,10,FALSE)))</f>
        <v/>
      </c>
      <c r="K171" s="297" t="str">
        <f>IF(ISNA(VLOOKUP(A171,'IND.012-1'!$A$3:$Q$301,11,FALSE)),"",(VLOOKUP(A171,'IND.012-1'!$A$3:$Q$301,11,FALSE)))</f>
        <v/>
      </c>
      <c r="L171" s="55" t="str">
        <f>IF(ISNA(VLOOKUP(A171,'IND.012-1'!$A$3:$Q$301,12,FALSE)),"",(VLOOKUP(A171,'IND.012-1'!$A$3:$Q$301,12,FALSE)))</f>
        <v/>
      </c>
      <c r="M171" s="297" t="str">
        <f>IF(ISNA(VLOOKUP(A171,'IND.012-1'!$A$3:$Q$301,13,FALSE)),"",(VLOOKUP(A171,'IND.012-1'!$A$3:$Q$301,13,FALSE)))</f>
        <v/>
      </c>
      <c r="N171" s="55" t="str">
        <f>IF(ISNA(VLOOKUP(A171,'IND.012-1'!$A$3:$Q$301,14,FALSE)),"",(VLOOKUP(A171,'IND.012-1'!$A$3:$Q$301,14,FALSE)))</f>
        <v/>
      </c>
      <c r="O171" s="297" t="str">
        <f>IF(ISNA(VLOOKUP(A171,'IND.012-1'!$A$3:$Q$301,15,FALSE)),"",(VLOOKUP(A171,'IND.012-1'!$A$3:$Q$301,15,FALSE)))</f>
        <v/>
      </c>
      <c r="P171" s="55" t="str">
        <f>IF(ISNA(VLOOKUP(A171,'IND.012-1'!$A$3:$Q$301,16,FALSE)),"",(VLOOKUP(A171,'IND.012-1'!$A$3:$Q$301,16,FALSE)))</f>
        <v/>
      </c>
      <c r="Q171" s="341" t="str">
        <f>IF(ISNA(VLOOKUP($A171,'IND.012-1'!$A$3:$Q$301,17,FALSE)),"",(VLOOKUP($A171,'IND.012-1'!$A$3:$Q$301,17,FALSE)))</f>
        <v/>
      </c>
      <c r="R171" s="451">
        <f t="shared" si="8"/>
        <v>0</v>
      </c>
      <c r="S171" s="434">
        <f t="shared" si="11"/>
        <v>169</v>
      </c>
      <c r="T171" s="434">
        <f>IF(R171="","",IFERROR(SUM(H171:I171:K171:L171)+LARGE(H171:I171:K171:L171,1)/100+LARGE(H171:I171:K171:L171,2)/1000+LARGE(H171:I171:K171:L171,3)/10000+LARGE(H171:I171:K171:L171,4)/100000-0.01/S171,0))</f>
        <v>0</v>
      </c>
      <c r="U171" s="374"/>
      <c r="V171" s="354" t="str">
        <f t="shared" si="10"/>
        <v/>
      </c>
      <c r="W171" s="354" t="str">
        <f t="shared" si="9"/>
        <v/>
      </c>
      <c r="X171" s="374"/>
      <c r="Y171" s="374"/>
      <c r="Z171" s="374"/>
      <c r="AA171" s="374"/>
      <c r="AB171" s="374"/>
      <c r="AC171" s="374"/>
      <c r="AD171" s="374"/>
    </row>
    <row r="172" spans="1:30" ht="28.05" customHeight="1" thickBot="1" x14ac:dyDescent="0.35">
      <c r="A172" s="52">
        <v>170</v>
      </c>
      <c r="B172" s="286" t="str">
        <f>IF(ISNA(VLOOKUP($A172,'IND.012-1'!$A$3:$Q$301,2,FALSE)),"",(VLOOKUP($A172,'IND.012-1'!$A$3:$Q$301,2,FALSE)))</f>
        <v/>
      </c>
      <c r="C172" s="288" t="str">
        <f>IF(ISNA(VLOOKUP(A172,'IND.012-1'!$A$3:$Q$301,3,FALSE)),"",(VLOOKUP(A172,'IND.012-1'!$A$3:$Q$301,3,FALSE)))</f>
        <v/>
      </c>
      <c r="D172" s="53" t="str">
        <f>IF(ISNA(VLOOKUP(A172,'IND.012-1'!$A$3:$F$301,4,FALSE)),"",(VLOOKUP(A172,'IND.012-1'!$A$3:$F$301,4,FALSE)))</f>
        <v/>
      </c>
      <c r="E172" s="54" t="str">
        <f>IF(ISNA(VLOOKUP(A172,'IND.012-1'!$A$3:$Q$301,5,FALSE)),"",(VLOOKUP(A172,'IND.012-1'!$A$3:$Q$301,5,FALSE)))</f>
        <v/>
      </c>
      <c r="F172" s="55" t="str">
        <f>IF(ISNA(VLOOKUP($A172,'IND.012-1'!$A$3:$Q$301,6,FALSE)),"",(VLOOKUP($A172,'IND.012-1'!$A$3:$Q$301,6,FALSE)))</f>
        <v/>
      </c>
      <c r="G172" s="285" t="str">
        <f>IF(ISNA(VLOOKUP($A172,'IND.012-1'!$A$3:$Q$301,7,FALSE)),"",(VLOOKUP($A172,'IND.012-1'!$A$3:$Q$301,7,FALSE)))</f>
        <v/>
      </c>
      <c r="H172" s="55" t="str">
        <f>IF(ISNA(VLOOKUP(A172,'IND.012-1'!$A$3:$Q$301,8,FALSE)),"",(VLOOKUP(A172,'IND.012-1'!$A$3:$Q$301,8,FALSE)))</f>
        <v/>
      </c>
      <c r="I172" s="297" t="str">
        <f>IF(ISNA(VLOOKUP(A172,'IND.012-1'!$A$3:$Q$301,9,FALSE)),"",(VLOOKUP(A172,'IND.012-1'!$A$3:$Q$301,9,FALSE)))</f>
        <v/>
      </c>
      <c r="J172" s="55" t="str">
        <f>IF(ISNA(VLOOKUP(A172,'IND.012-1'!$A$3:$Q$301,10,FALSE)),"",(VLOOKUP(A172,'IND.012-1'!$A$3:$Q$301,10,FALSE)))</f>
        <v/>
      </c>
      <c r="K172" s="297" t="str">
        <f>IF(ISNA(VLOOKUP(A172,'IND.012-1'!$A$3:$Q$301,11,FALSE)),"",(VLOOKUP(A172,'IND.012-1'!$A$3:$Q$301,11,FALSE)))</f>
        <v/>
      </c>
      <c r="L172" s="55" t="str">
        <f>IF(ISNA(VLOOKUP(A172,'IND.012-1'!$A$3:$Q$301,12,FALSE)),"",(VLOOKUP(A172,'IND.012-1'!$A$3:$Q$301,12,FALSE)))</f>
        <v/>
      </c>
      <c r="M172" s="297" t="str">
        <f>IF(ISNA(VLOOKUP(A172,'IND.012-1'!$A$3:$Q$301,13,FALSE)),"",(VLOOKUP(A172,'IND.012-1'!$A$3:$Q$301,13,FALSE)))</f>
        <v/>
      </c>
      <c r="N172" s="55" t="str">
        <f>IF(ISNA(VLOOKUP(A172,'IND.012-1'!$A$3:$Q$301,14,FALSE)),"",(VLOOKUP(A172,'IND.012-1'!$A$3:$Q$301,14,FALSE)))</f>
        <v/>
      </c>
      <c r="O172" s="297" t="str">
        <f>IF(ISNA(VLOOKUP(A172,'IND.012-1'!$A$3:$Q$301,15,FALSE)),"",(VLOOKUP(A172,'IND.012-1'!$A$3:$Q$301,15,FALSE)))</f>
        <v/>
      </c>
      <c r="P172" s="55" t="str">
        <f>IF(ISNA(VLOOKUP(A172,'IND.012-1'!$A$3:$Q$301,16,FALSE)),"",(VLOOKUP(A172,'IND.012-1'!$A$3:$Q$301,16,FALSE)))</f>
        <v/>
      </c>
      <c r="Q172" s="341" t="str">
        <f>IF(ISNA(VLOOKUP($A172,'IND.012-1'!$A$3:$Q$301,17,FALSE)),"",(VLOOKUP($A172,'IND.012-1'!$A$3:$Q$301,17,FALSE)))</f>
        <v/>
      </c>
      <c r="R172" s="451">
        <f t="shared" si="8"/>
        <v>0</v>
      </c>
      <c r="S172" s="434">
        <f t="shared" si="11"/>
        <v>170</v>
      </c>
      <c r="T172" s="434">
        <f>IF(R172="","",IFERROR(SUM(H172:I172:K172:L172)+LARGE(H172:I172:K172:L172,1)/100+LARGE(H172:I172:K172:L172,2)/1000+LARGE(H172:I172:K172:L172,3)/10000+LARGE(H172:I172:K172:L172,4)/100000-0.01/S172,0))</f>
        <v>0</v>
      </c>
      <c r="U172" s="374"/>
      <c r="V172" s="354" t="str">
        <f t="shared" si="10"/>
        <v/>
      </c>
      <c r="W172" s="354" t="str">
        <f t="shared" si="9"/>
        <v/>
      </c>
      <c r="X172" s="374"/>
      <c r="Y172" s="374"/>
      <c r="Z172" s="374"/>
      <c r="AA172" s="374"/>
      <c r="AB172" s="374"/>
      <c r="AC172" s="374"/>
      <c r="AD172" s="374"/>
    </row>
    <row r="173" spans="1:30" ht="28.05" customHeight="1" thickBot="1" x14ac:dyDescent="0.35">
      <c r="A173" s="52">
        <v>171</v>
      </c>
      <c r="B173" s="286" t="str">
        <f>IF(ISNA(VLOOKUP($A173,'IND.012-1'!$A$3:$Q$301,2,FALSE)),"",(VLOOKUP($A173,'IND.012-1'!$A$3:$Q$301,2,FALSE)))</f>
        <v/>
      </c>
      <c r="C173" s="288" t="str">
        <f>IF(ISNA(VLOOKUP(A173,'IND.012-1'!$A$3:$Q$301,3,FALSE)),"",(VLOOKUP(A173,'IND.012-1'!$A$3:$Q$301,3,FALSE)))</f>
        <v/>
      </c>
      <c r="D173" s="53" t="str">
        <f>IF(ISNA(VLOOKUP(A173,'IND.012-1'!$A$3:$F$301,4,FALSE)),"",(VLOOKUP(A173,'IND.012-1'!$A$3:$F$301,4,FALSE)))</f>
        <v/>
      </c>
      <c r="E173" s="54" t="str">
        <f>IF(ISNA(VLOOKUP(A173,'IND.012-1'!$A$3:$Q$301,5,FALSE)),"",(VLOOKUP(A173,'IND.012-1'!$A$3:$Q$301,5,FALSE)))</f>
        <v/>
      </c>
      <c r="F173" s="55" t="str">
        <f>IF(ISNA(VLOOKUP($A173,'IND.012-1'!$A$3:$Q$301,6,FALSE)),"",(VLOOKUP($A173,'IND.012-1'!$A$3:$Q$301,6,FALSE)))</f>
        <v/>
      </c>
      <c r="G173" s="285" t="str">
        <f>IF(ISNA(VLOOKUP($A173,'IND.012-1'!$A$3:$Q$301,7,FALSE)),"",(VLOOKUP($A173,'IND.012-1'!$A$3:$Q$301,7,FALSE)))</f>
        <v/>
      </c>
      <c r="H173" s="55" t="str">
        <f>IF(ISNA(VLOOKUP(A173,'IND.012-1'!$A$3:$Q$301,8,FALSE)),"",(VLOOKUP(A173,'IND.012-1'!$A$3:$Q$301,8,FALSE)))</f>
        <v/>
      </c>
      <c r="I173" s="297" t="str">
        <f>IF(ISNA(VLOOKUP(A173,'IND.012-1'!$A$3:$Q$301,9,FALSE)),"",(VLOOKUP(A173,'IND.012-1'!$A$3:$Q$301,9,FALSE)))</f>
        <v/>
      </c>
      <c r="J173" s="55" t="str">
        <f>IF(ISNA(VLOOKUP(A173,'IND.012-1'!$A$3:$Q$301,10,FALSE)),"",(VLOOKUP(A173,'IND.012-1'!$A$3:$Q$301,10,FALSE)))</f>
        <v/>
      </c>
      <c r="K173" s="297" t="str">
        <f>IF(ISNA(VLOOKUP(A173,'IND.012-1'!$A$3:$Q$301,11,FALSE)),"",(VLOOKUP(A173,'IND.012-1'!$A$3:$Q$301,11,FALSE)))</f>
        <v/>
      </c>
      <c r="L173" s="55" t="str">
        <f>IF(ISNA(VLOOKUP(A173,'IND.012-1'!$A$3:$Q$301,12,FALSE)),"",(VLOOKUP(A173,'IND.012-1'!$A$3:$Q$301,12,FALSE)))</f>
        <v/>
      </c>
      <c r="M173" s="297" t="str">
        <f>IF(ISNA(VLOOKUP(A173,'IND.012-1'!$A$3:$Q$301,13,FALSE)),"",(VLOOKUP(A173,'IND.012-1'!$A$3:$Q$301,13,FALSE)))</f>
        <v/>
      </c>
      <c r="N173" s="55" t="str">
        <f>IF(ISNA(VLOOKUP(A173,'IND.012-1'!$A$3:$Q$301,14,FALSE)),"",(VLOOKUP(A173,'IND.012-1'!$A$3:$Q$301,14,FALSE)))</f>
        <v/>
      </c>
      <c r="O173" s="297" t="str">
        <f>IF(ISNA(VLOOKUP(A173,'IND.012-1'!$A$3:$Q$301,15,FALSE)),"",(VLOOKUP(A173,'IND.012-1'!$A$3:$Q$301,15,FALSE)))</f>
        <v/>
      </c>
      <c r="P173" s="55" t="str">
        <f>IF(ISNA(VLOOKUP(A173,'IND.012-1'!$A$3:$Q$301,16,FALSE)),"",(VLOOKUP(A173,'IND.012-1'!$A$3:$Q$301,16,FALSE)))</f>
        <v/>
      </c>
      <c r="Q173" s="341" t="str">
        <f>IF(ISNA(VLOOKUP($A173,'IND.012-1'!$A$3:$Q$301,17,FALSE)),"",(VLOOKUP($A173,'IND.012-1'!$A$3:$Q$301,17,FALSE)))</f>
        <v/>
      </c>
      <c r="R173" s="451">
        <f t="shared" si="8"/>
        <v>0</v>
      </c>
      <c r="S173" s="434">
        <f t="shared" si="11"/>
        <v>171</v>
      </c>
      <c r="T173" s="434">
        <f>IF(R173="","",IFERROR(SUM(H173:I173:K173:L173)+LARGE(H173:I173:K173:L173,1)/100+LARGE(H173:I173:K173:L173,2)/1000+LARGE(H173:I173:K173:L173,3)/10000+LARGE(H173:I173:K173:L173,4)/100000-0.01/S173,0))</f>
        <v>0</v>
      </c>
      <c r="U173" s="374"/>
      <c r="V173" s="354" t="str">
        <f t="shared" si="10"/>
        <v/>
      </c>
      <c r="W173" s="354" t="str">
        <f t="shared" si="9"/>
        <v/>
      </c>
      <c r="X173" s="374"/>
      <c r="Y173" s="374"/>
      <c r="Z173" s="374"/>
      <c r="AA173" s="374"/>
      <c r="AB173" s="374"/>
      <c r="AC173" s="374"/>
      <c r="AD173" s="374"/>
    </row>
    <row r="174" spans="1:30" ht="28.05" customHeight="1" thickBot="1" x14ac:dyDescent="0.35">
      <c r="A174" s="52">
        <v>172</v>
      </c>
      <c r="B174" s="286" t="str">
        <f>IF(ISNA(VLOOKUP($A174,'IND.012-1'!$A$3:$Q$301,2,FALSE)),"",(VLOOKUP($A174,'IND.012-1'!$A$3:$Q$301,2,FALSE)))</f>
        <v/>
      </c>
      <c r="C174" s="288" t="str">
        <f>IF(ISNA(VLOOKUP(A174,'IND.012-1'!$A$3:$Q$301,3,FALSE)),"",(VLOOKUP(A174,'IND.012-1'!$A$3:$Q$301,3,FALSE)))</f>
        <v/>
      </c>
      <c r="D174" s="53" t="str">
        <f>IF(ISNA(VLOOKUP(A174,'IND.012-1'!$A$3:$F$301,4,FALSE)),"",(VLOOKUP(A174,'IND.012-1'!$A$3:$F$301,4,FALSE)))</f>
        <v/>
      </c>
      <c r="E174" s="54" t="str">
        <f>IF(ISNA(VLOOKUP(A174,'IND.012-1'!$A$3:$Q$301,5,FALSE)),"",(VLOOKUP(A174,'IND.012-1'!$A$3:$Q$301,5,FALSE)))</f>
        <v/>
      </c>
      <c r="F174" s="55" t="str">
        <f>IF(ISNA(VLOOKUP($A174,'IND.012-1'!$A$3:$Q$301,6,FALSE)),"",(VLOOKUP($A174,'IND.012-1'!$A$3:$Q$301,6,FALSE)))</f>
        <v/>
      </c>
      <c r="G174" s="285" t="str">
        <f>IF(ISNA(VLOOKUP($A174,'IND.012-1'!$A$3:$Q$301,7,FALSE)),"",(VLOOKUP($A174,'IND.012-1'!$A$3:$Q$301,7,FALSE)))</f>
        <v/>
      </c>
      <c r="H174" s="55" t="str">
        <f>IF(ISNA(VLOOKUP(A174,'IND.012-1'!$A$3:$Q$301,8,FALSE)),"",(VLOOKUP(A174,'IND.012-1'!$A$3:$Q$301,8,FALSE)))</f>
        <v/>
      </c>
      <c r="I174" s="297" t="str">
        <f>IF(ISNA(VLOOKUP(A174,'IND.012-1'!$A$3:$Q$301,9,FALSE)),"",(VLOOKUP(A174,'IND.012-1'!$A$3:$Q$301,9,FALSE)))</f>
        <v/>
      </c>
      <c r="J174" s="55" t="str">
        <f>IF(ISNA(VLOOKUP(A174,'IND.012-1'!$A$3:$Q$301,10,FALSE)),"",(VLOOKUP(A174,'IND.012-1'!$A$3:$Q$301,10,FALSE)))</f>
        <v/>
      </c>
      <c r="K174" s="297" t="str">
        <f>IF(ISNA(VLOOKUP(A174,'IND.012-1'!$A$3:$Q$301,11,FALSE)),"",(VLOOKUP(A174,'IND.012-1'!$A$3:$Q$301,11,FALSE)))</f>
        <v/>
      </c>
      <c r="L174" s="55" t="str">
        <f>IF(ISNA(VLOOKUP(A174,'IND.012-1'!$A$3:$Q$301,12,FALSE)),"",(VLOOKUP(A174,'IND.012-1'!$A$3:$Q$301,12,FALSE)))</f>
        <v/>
      </c>
      <c r="M174" s="297" t="str">
        <f>IF(ISNA(VLOOKUP(A174,'IND.012-1'!$A$3:$Q$301,13,FALSE)),"",(VLOOKUP(A174,'IND.012-1'!$A$3:$Q$301,13,FALSE)))</f>
        <v/>
      </c>
      <c r="N174" s="55" t="str">
        <f>IF(ISNA(VLOOKUP(A174,'IND.012-1'!$A$3:$Q$301,14,FALSE)),"",(VLOOKUP(A174,'IND.012-1'!$A$3:$Q$301,14,FALSE)))</f>
        <v/>
      </c>
      <c r="O174" s="297" t="str">
        <f>IF(ISNA(VLOOKUP(A174,'IND.012-1'!$A$3:$Q$301,15,FALSE)),"",(VLOOKUP(A174,'IND.012-1'!$A$3:$Q$301,15,FALSE)))</f>
        <v/>
      </c>
      <c r="P174" s="55" t="str">
        <f>IF(ISNA(VLOOKUP(A174,'IND.012-1'!$A$3:$Q$301,16,FALSE)),"",(VLOOKUP(A174,'IND.012-1'!$A$3:$Q$301,16,FALSE)))</f>
        <v/>
      </c>
      <c r="Q174" s="341" t="str">
        <f>IF(ISNA(VLOOKUP($A174,'IND.012-1'!$A$3:$Q$301,17,FALSE)),"",(VLOOKUP($A174,'IND.012-1'!$A$3:$Q$301,17,FALSE)))</f>
        <v/>
      </c>
      <c r="R174" s="451">
        <f t="shared" si="8"/>
        <v>0</v>
      </c>
      <c r="S174" s="434">
        <f t="shared" si="11"/>
        <v>172</v>
      </c>
      <c r="T174" s="434">
        <f>IF(R174="","",IFERROR(SUM(H174:I174:K174:L174)+LARGE(H174:I174:K174:L174,1)/100+LARGE(H174:I174:K174:L174,2)/1000+LARGE(H174:I174:K174:L174,3)/10000+LARGE(H174:I174:K174:L174,4)/100000-0.01/S174,0))</f>
        <v>0</v>
      </c>
      <c r="U174" s="374"/>
      <c r="V174" s="354" t="str">
        <f t="shared" si="10"/>
        <v/>
      </c>
      <c r="W174" s="354" t="str">
        <f t="shared" si="9"/>
        <v/>
      </c>
      <c r="X174" s="374"/>
      <c r="Y174" s="374"/>
      <c r="Z174" s="374"/>
      <c r="AA174" s="374"/>
      <c r="AB174" s="374"/>
      <c r="AC174" s="374"/>
      <c r="AD174" s="374"/>
    </row>
    <row r="175" spans="1:30" ht="28.05" customHeight="1" thickBot="1" x14ac:dyDescent="0.35">
      <c r="A175" s="52">
        <v>173</v>
      </c>
      <c r="B175" s="286" t="str">
        <f>IF(ISNA(VLOOKUP($A175,'IND.012-1'!$A$3:$Q$301,2,FALSE)),"",(VLOOKUP($A175,'IND.012-1'!$A$3:$Q$301,2,FALSE)))</f>
        <v/>
      </c>
      <c r="C175" s="288" t="str">
        <f>IF(ISNA(VLOOKUP(A175,'IND.012-1'!$A$3:$Q$301,3,FALSE)),"",(VLOOKUP(A175,'IND.012-1'!$A$3:$Q$301,3,FALSE)))</f>
        <v/>
      </c>
      <c r="D175" s="53" t="str">
        <f>IF(ISNA(VLOOKUP(A175,'IND.012-1'!$A$3:$F$301,4,FALSE)),"",(VLOOKUP(A175,'IND.012-1'!$A$3:$F$301,4,FALSE)))</f>
        <v/>
      </c>
      <c r="E175" s="54" t="str">
        <f>IF(ISNA(VLOOKUP(A175,'IND.012-1'!$A$3:$Q$301,5,FALSE)),"",(VLOOKUP(A175,'IND.012-1'!$A$3:$Q$301,5,FALSE)))</f>
        <v/>
      </c>
      <c r="F175" s="55" t="str">
        <f>IF(ISNA(VLOOKUP($A175,'IND.012-1'!$A$3:$Q$301,6,FALSE)),"",(VLOOKUP($A175,'IND.012-1'!$A$3:$Q$301,6,FALSE)))</f>
        <v/>
      </c>
      <c r="G175" s="285" t="str">
        <f>IF(ISNA(VLOOKUP($A175,'IND.012-1'!$A$3:$Q$301,7,FALSE)),"",(VLOOKUP($A175,'IND.012-1'!$A$3:$Q$301,7,FALSE)))</f>
        <v/>
      </c>
      <c r="H175" s="55" t="str">
        <f>IF(ISNA(VLOOKUP(A175,'IND.012-1'!$A$3:$Q$301,8,FALSE)),"",(VLOOKUP(A175,'IND.012-1'!$A$3:$Q$301,8,FALSE)))</f>
        <v/>
      </c>
      <c r="I175" s="297" t="str">
        <f>IF(ISNA(VLOOKUP(A175,'IND.012-1'!$A$3:$Q$301,9,FALSE)),"",(VLOOKUP(A175,'IND.012-1'!$A$3:$Q$301,9,FALSE)))</f>
        <v/>
      </c>
      <c r="J175" s="55" t="str">
        <f>IF(ISNA(VLOOKUP(A175,'IND.012-1'!$A$3:$Q$301,10,FALSE)),"",(VLOOKUP(A175,'IND.012-1'!$A$3:$Q$301,10,FALSE)))</f>
        <v/>
      </c>
      <c r="K175" s="297" t="str">
        <f>IF(ISNA(VLOOKUP(A175,'IND.012-1'!$A$3:$Q$301,11,FALSE)),"",(VLOOKUP(A175,'IND.012-1'!$A$3:$Q$301,11,FALSE)))</f>
        <v/>
      </c>
      <c r="L175" s="55" t="str">
        <f>IF(ISNA(VLOOKUP(A175,'IND.012-1'!$A$3:$Q$301,12,FALSE)),"",(VLOOKUP(A175,'IND.012-1'!$A$3:$Q$301,12,FALSE)))</f>
        <v/>
      </c>
      <c r="M175" s="297" t="str">
        <f>IF(ISNA(VLOOKUP(A175,'IND.012-1'!$A$3:$Q$301,13,FALSE)),"",(VLOOKUP(A175,'IND.012-1'!$A$3:$Q$301,13,FALSE)))</f>
        <v/>
      </c>
      <c r="N175" s="55" t="str">
        <f>IF(ISNA(VLOOKUP(A175,'IND.012-1'!$A$3:$Q$301,14,FALSE)),"",(VLOOKUP(A175,'IND.012-1'!$A$3:$Q$301,14,FALSE)))</f>
        <v/>
      </c>
      <c r="O175" s="297" t="str">
        <f>IF(ISNA(VLOOKUP(A175,'IND.012-1'!$A$3:$Q$301,15,FALSE)),"",(VLOOKUP(A175,'IND.012-1'!$A$3:$Q$301,15,FALSE)))</f>
        <v/>
      </c>
      <c r="P175" s="55" t="str">
        <f>IF(ISNA(VLOOKUP(A175,'IND.012-1'!$A$3:$Q$301,16,FALSE)),"",(VLOOKUP(A175,'IND.012-1'!$A$3:$Q$301,16,FALSE)))</f>
        <v/>
      </c>
      <c r="Q175" s="341" t="str">
        <f>IF(ISNA(VLOOKUP($A175,'IND.012-1'!$A$3:$Q$301,17,FALSE)),"",(VLOOKUP($A175,'IND.012-1'!$A$3:$Q$301,17,FALSE)))</f>
        <v/>
      </c>
      <c r="R175" s="451">
        <f t="shared" si="8"/>
        <v>0</v>
      </c>
      <c r="S175" s="434">
        <f t="shared" si="11"/>
        <v>173</v>
      </c>
      <c r="T175" s="434">
        <f>IF(R175="","",IFERROR(SUM(H175:I175:K175:L175)+LARGE(H175:I175:K175:L175,1)/100+LARGE(H175:I175:K175:L175,2)/1000+LARGE(H175:I175:K175:L175,3)/10000+LARGE(H175:I175:K175:L175,4)/100000-0.01/S175,0))</f>
        <v>0</v>
      </c>
      <c r="U175" s="374"/>
      <c r="V175" s="354" t="str">
        <f t="shared" si="10"/>
        <v/>
      </c>
      <c r="W175" s="354" t="str">
        <f t="shared" si="9"/>
        <v/>
      </c>
      <c r="X175" s="374"/>
      <c r="Y175" s="374"/>
      <c r="Z175" s="374"/>
      <c r="AA175" s="374"/>
      <c r="AB175" s="374"/>
      <c r="AC175" s="374"/>
      <c r="AD175" s="374"/>
    </row>
    <row r="176" spans="1:30" ht="28.05" customHeight="1" thickBot="1" x14ac:dyDescent="0.35">
      <c r="A176" s="52">
        <v>174</v>
      </c>
      <c r="B176" s="286" t="str">
        <f>IF(ISNA(VLOOKUP($A176,'IND.012-1'!$A$3:$Q$301,2,FALSE)),"",(VLOOKUP($A176,'IND.012-1'!$A$3:$Q$301,2,FALSE)))</f>
        <v/>
      </c>
      <c r="C176" s="288" t="str">
        <f>IF(ISNA(VLOOKUP(A176,'IND.012-1'!$A$3:$Q$301,3,FALSE)),"",(VLOOKUP(A176,'IND.012-1'!$A$3:$Q$301,3,FALSE)))</f>
        <v/>
      </c>
      <c r="D176" s="53" t="str">
        <f>IF(ISNA(VLOOKUP(A176,'IND.012-1'!$A$3:$F$301,4,FALSE)),"",(VLOOKUP(A176,'IND.012-1'!$A$3:$F$301,4,FALSE)))</f>
        <v/>
      </c>
      <c r="E176" s="54" t="str">
        <f>IF(ISNA(VLOOKUP(A176,'IND.012-1'!$A$3:$Q$301,5,FALSE)),"",(VLOOKUP(A176,'IND.012-1'!$A$3:$Q$301,5,FALSE)))</f>
        <v/>
      </c>
      <c r="F176" s="55" t="str">
        <f>IF(ISNA(VLOOKUP($A176,'IND.012-1'!$A$3:$Q$301,6,FALSE)),"",(VLOOKUP($A176,'IND.012-1'!$A$3:$Q$301,6,FALSE)))</f>
        <v/>
      </c>
      <c r="G176" s="285" t="str">
        <f>IF(ISNA(VLOOKUP($A176,'IND.012-1'!$A$3:$Q$301,7,FALSE)),"",(VLOOKUP($A176,'IND.012-1'!$A$3:$Q$301,7,FALSE)))</f>
        <v/>
      </c>
      <c r="H176" s="55" t="str">
        <f>IF(ISNA(VLOOKUP(A176,'IND.012-1'!$A$3:$Q$301,8,FALSE)),"",(VLOOKUP(A176,'IND.012-1'!$A$3:$Q$301,8,FALSE)))</f>
        <v/>
      </c>
      <c r="I176" s="297" t="str">
        <f>IF(ISNA(VLOOKUP(A176,'IND.012-1'!$A$3:$Q$301,9,FALSE)),"",(VLOOKUP(A176,'IND.012-1'!$A$3:$Q$301,9,FALSE)))</f>
        <v/>
      </c>
      <c r="J176" s="55" t="str">
        <f>IF(ISNA(VLOOKUP(A176,'IND.012-1'!$A$3:$Q$301,10,FALSE)),"",(VLOOKUP(A176,'IND.012-1'!$A$3:$Q$301,10,FALSE)))</f>
        <v/>
      </c>
      <c r="K176" s="297" t="str">
        <f>IF(ISNA(VLOOKUP(A176,'IND.012-1'!$A$3:$Q$301,11,FALSE)),"",(VLOOKUP(A176,'IND.012-1'!$A$3:$Q$301,11,FALSE)))</f>
        <v/>
      </c>
      <c r="L176" s="55" t="str">
        <f>IF(ISNA(VLOOKUP(A176,'IND.012-1'!$A$3:$Q$301,12,FALSE)),"",(VLOOKUP(A176,'IND.012-1'!$A$3:$Q$301,12,FALSE)))</f>
        <v/>
      </c>
      <c r="M176" s="297" t="str">
        <f>IF(ISNA(VLOOKUP(A176,'IND.012-1'!$A$3:$Q$301,13,FALSE)),"",(VLOOKUP(A176,'IND.012-1'!$A$3:$Q$301,13,FALSE)))</f>
        <v/>
      </c>
      <c r="N176" s="55" t="str">
        <f>IF(ISNA(VLOOKUP(A176,'IND.012-1'!$A$3:$Q$301,14,FALSE)),"",(VLOOKUP(A176,'IND.012-1'!$A$3:$Q$301,14,FALSE)))</f>
        <v/>
      </c>
      <c r="O176" s="297" t="str">
        <f>IF(ISNA(VLOOKUP(A176,'IND.012-1'!$A$3:$Q$301,15,FALSE)),"",(VLOOKUP(A176,'IND.012-1'!$A$3:$Q$301,15,FALSE)))</f>
        <v/>
      </c>
      <c r="P176" s="55" t="str">
        <f>IF(ISNA(VLOOKUP(A176,'IND.012-1'!$A$3:$Q$301,16,FALSE)),"",(VLOOKUP(A176,'IND.012-1'!$A$3:$Q$301,16,FALSE)))</f>
        <v/>
      </c>
      <c r="Q176" s="341" t="str">
        <f>IF(ISNA(VLOOKUP($A176,'IND.012-1'!$A$3:$Q$301,17,FALSE)),"",(VLOOKUP($A176,'IND.012-1'!$A$3:$Q$301,17,FALSE)))</f>
        <v/>
      </c>
      <c r="R176" s="451">
        <f t="shared" si="8"/>
        <v>0</v>
      </c>
      <c r="S176" s="434">
        <f t="shared" si="11"/>
        <v>174</v>
      </c>
      <c r="T176" s="434">
        <f>IF(R176="","",IFERROR(SUM(H176:I176:K176:L176)+LARGE(H176:I176:K176:L176,1)/100+LARGE(H176:I176:K176:L176,2)/1000+LARGE(H176:I176:K176:L176,3)/10000+LARGE(H176:I176:K176:L176,4)/100000-0.01/S176,0))</f>
        <v>0</v>
      </c>
      <c r="U176" s="374"/>
      <c r="V176" s="354" t="str">
        <f t="shared" si="10"/>
        <v/>
      </c>
      <c r="W176" s="354" t="str">
        <f t="shared" si="9"/>
        <v/>
      </c>
      <c r="X176" s="374"/>
      <c r="Y176" s="374"/>
      <c r="Z176" s="374"/>
      <c r="AA176" s="374"/>
      <c r="AB176" s="374"/>
      <c r="AC176" s="374"/>
      <c r="AD176" s="374"/>
    </row>
    <row r="177" spans="1:30" ht="28.05" customHeight="1" thickBot="1" x14ac:dyDescent="0.35">
      <c r="A177" s="52">
        <v>175</v>
      </c>
      <c r="B177" s="286" t="str">
        <f>IF(ISNA(VLOOKUP($A177,'IND.012-1'!$A$3:$Q$301,2,FALSE)),"",(VLOOKUP($A177,'IND.012-1'!$A$3:$Q$301,2,FALSE)))</f>
        <v/>
      </c>
      <c r="C177" s="288" t="str">
        <f>IF(ISNA(VLOOKUP(A177,'IND.012-1'!$A$3:$Q$301,3,FALSE)),"",(VLOOKUP(A177,'IND.012-1'!$A$3:$Q$301,3,FALSE)))</f>
        <v/>
      </c>
      <c r="D177" s="53" t="str">
        <f>IF(ISNA(VLOOKUP(A177,'IND.012-1'!$A$3:$F$301,4,FALSE)),"",(VLOOKUP(A177,'IND.012-1'!$A$3:$F$301,4,FALSE)))</f>
        <v/>
      </c>
      <c r="E177" s="54" t="str">
        <f>IF(ISNA(VLOOKUP(A177,'IND.012-1'!$A$3:$Q$301,5,FALSE)),"",(VLOOKUP(A177,'IND.012-1'!$A$3:$Q$301,5,FALSE)))</f>
        <v/>
      </c>
      <c r="F177" s="55" t="str">
        <f>IF(ISNA(VLOOKUP($A177,'IND.012-1'!$A$3:$Q$301,6,FALSE)),"",(VLOOKUP($A177,'IND.012-1'!$A$3:$Q$301,6,FALSE)))</f>
        <v/>
      </c>
      <c r="G177" s="285" t="str">
        <f>IF(ISNA(VLOOKUP($A177,'IND.012-1'!$A$3:$Q$301,7,FALSE)),"",(VLOOKUP($A177,'IND.012-1'!$A$3:$Q$301,7,FALSE)))</f>
        <v/>
      </c>
      <c r="H177" s="55" t="str">
        <f>IF(ISNA(VLOOKUP(A177,'IND.012-1'!$A$3:$Q$301,8,FALSE)),"",(VLOOKUP(A177,'IND.012-1'!$A$3:$Q$301,8,FALSE)))</f>
        <v/>
      </c>
      <c r="I177" s="297" t="str">
        <f>IF(ISNA(VLOOKUP(A177,'IND.012-1'!$A$3:$Q$301,9,FALSE)),"",(VLOOKUP(A177,'IND.012-1'!$A$3:$Q$301,9,FALSE)))</f>
        <v/>
      </c>
      <c r="J177" s="55" t="str">
        <f>IF(ISNA(VLOOKUP(A177,'IND.012-1'!$A$3:$Q$301,10,FALSE)),"",(VLOOKUP(A177,'IND.012-1'!$A$3:$Q$301,10,FALSE)))</f>
        <v/>
      </c>
      <c r="K177" s="297" t="str">
        <f>IF(ISNA(VLOOKUP(A177,'IND.012-1'!$A$3:$Q$301,11,FALSE)),"",(VLOOKUP(A177,'IND.012-1'!$A$3:$Q$301,11,FALSE)))</f>
        <v/>
      </c>
      <c r="L177" s="55" t="str">
        <f>IF(ISNA(VLOOKUP(A177,'IND.012-1'!$A$3:$Q$301,12,FALSE)),"",(VLOOKUP(A177,'IND.012-1'!$A$3:$Q$301,12,FALSE)))</f>
        <v/>
      </c>
      <c r="M177" s="297" t="str">
        <f>IF(ISNA(VLOOKUP(A177,'IND.012-1'!$A$3:$Q$301,13,FALSE)),"",(VLOOKUP(A177,'IND.012-1'!$A$3:$Q$301,13,FALSE)))</f>
        <v/>
      </c>
      <c r="N177" s="55" t="str">
        <f>IF(ISNA(VLOOKUP(A177,'IND.012-1'!$A$3:$Q$301,14,FALSE)),"",(VLOOKUP(A177,'IND.012-1'!$A$3:$Q$301,14,FALSE)))</f>
        <v/>
      </c>
      <c r="O177" s="297" t="str">
        <f>IF(ISNA(VLOOKUP(A177,'IND.012-1'!$A$3:$Q$301,15,FALSE)),"",(VLOOKUP(A177,'IND.012-1'!$A$3:$Q$301,15,FALSE)))</f>
        <v/>
      </c>
      <c r="P177" s="55" t="str">
        <f>IF(ISNA(VLOOKUP(A177,'IND.012-1'!$A$3:$Q$301,16,FALSE)),"",(VLOOKUP(A177,'IND.012-1'!$A$3:$Q$301,16,FALSE)))</f>
        <v/>
      </c>
      <c r="Q177" s="341" t="str">
        <f>IF(ISNA(VLOOKUP($A177,'IND.012-1'!$A$3:$Q$301,17,FALSE)),"",(VLOOKUP($A177,'IND.012-1'!$A$3:$Q$301,17,FALSE)))</f>
        <v/>
      </c>
      <c r="R177" s="451">
        <f t="shared" si="8"/>
        <v>0</v>
      </c>
      <c r="S177" s="434">
        <f t="shared" si="11"/>
        <v>175</v>
      </c>
      <c r="T177" s="434">
        <f>IF(R177="","",IFERROR(SUM(H177:I177:K177:L177)+LARGE(H177:I177:K177:L177,1)/100+LARGE(H177:I177:K177:L177,2)/1000+LARGE(H177:I177:K177:L177,3)/10000+LARGE(H177:I177:K177:L177,4)/100000-0.01/S177,0))</f>
        <v>0</v>
      </c>
      <c r="U177" s="374"/>
      <c r="V177" s="354" t="str">
        <f t="shared" si="10"/>
        <v/>
      </c>
      <c r="W177" s="354" t="str">
        <f t="shared" si="9"/>
        <v/>
      </c>
      <c r="X177" s="374"/>
      <c r="Y177" s="374"/>
      <c r="Z177" s="374"/>
      <c r="AA177" s="374"/>
      <c r="AB177" s="374"/>
      <c r="AC177" s="374"/>
      <c r="AD177" s="374"/>
    </row>
    <row r="178" spans="1:30" ht="28.05" customHeight="1" thickBot="1" x14ac:dyDescent="0.35">
      <c r="A178" s="52">
        <v>176</v>
      </c>
      <c r="B178" s="286" t="str">
        <f>IF(ISNA(VLOOKUP($A178,'IND.012-1'!$A$3:$Q$301,2,FALSE)),"",(VLOOKUP($A178,'IND.012-1'!$A$3:$Q$301,2,FALSE)))</f>
        <v/>
      </c>
      <c r="C178" s="288" t="str">
        <f>IF(ISNA(VLOOKUP(A178,'IND.012-1'!$A$3:$Q$301,3,FALSE)),"",(VLOOKUP(A178,'IND.012-1'!$A$3:$Q$301,3,FALSE)))</f>
        <v/>
      </c>
      <c r="D178" s="53" t="str">
        <f>IF(ISNA(VLOOKUP(A178,'IND.012-1'!$A$3:$F$301,4,FALSE)),"",(VLOOKUP(A178,'IND.012-1'!$A$3:$F$301,4,FALSE)))</f>
        <v/>
      </c>
      <c r="E178" s="54" t="str">
        <f>IF(ISNA(VLOOKUP(A178,'IND.012-1'!$A$3:$Q$301,5,FALSE)),"",(VLOOKUP(A178,'IND.012-1'!$A$3:$Q$301,5,FALSE)))</f>
        <v/>
      </c>
      <c r="F178" s="55" t="str">
        <f>IF(ISNA(VLOOKUP($A178,'IND.012-1'!$A$3:$Q$301,6,FALSE)),"",(VLOOKUP($A178,'IND.012-1'!$A$3:$Q$301,6,FALSE)))</f>
        <v/>
      </c>
      <c r="G178" s="285" t="str">
        <f>IF(ISNA(VLOOKUP($A178,'IND.012-1'!$A$3:$Q$301,7,FALSE)),"",(VLOOKUP($A178,'IND.012-1'!$A$3:$Q$301,7,FALSE)))</f>
        <v/>
      </c>
      <c r="H178" s="55" t="str">
        <f>IF(ISNA(VLOOKUP(A178,'IND.012-1'!$A$3:$Q$301,8,FALSE)),"",(VLOOKUP(A178,'IND.012-1'!$A$3:$Q$301,8,FALSE)))</f>
        <v/>
      </c>
      <c r="I178" s="297" t="str">
        <f>IF(ISNA(VLOOKUP(A178,'IND.012-1'!$A$3:$Q$301,9,FALSE)),"",(VLOOKUP(A178,'IND.012-1'!$A$3:$Q$301,9,FALSE)))</f>
        <v/>
      </c>
      <c r="J178" s="55" t="str">
        <f>IF(ISNA(VLOOKUP(A178,'IND.012-1'!$A$3:$Q$301,10,FALSE)),"",(VLOOKUP(A178,'IND.012-1'!$A$3:$Q$301,10,FALSE)))</f>
        <v/>
      </c>
      <c r="K178" s="297" t="str">
        <f>IF(ISNA(VLOOKUP(A178,'IND.012-1'!$A$3:$Q$301,11,FALSE)),"",(VLOOKUP(A178,'IND.012-1'!$A$3:$Q$301,11,FALSE)))</f>
        <v/>
      </c>
      <c r="L178" s="55" t="str">
        <f>IF(ISNA(VLOOKUP(A178,'IND.012-1'!$A$3:$Q$301,12,FALSE)),"",(VLOOKUP(A178,'IND.012-1'!$A$3:$Q$301,12,FALSE)))</f>
        <v/>
      </c>
      <c r="M178" s="297" t="str">
        <f>IF(ISNA(VLOOKUP(A178,'IND.012-1'!$A$3:$Q$301,13,FALSE)),"",(VLOOKUP(A178,'IND.012-1'!$A$3:$Q$301,13,FALSE)))</f>
        <v/>
      </c>
      <c r="N178" s="55" t="str">
        <f>IF(ISNA(VLOOKUP(A178,'IND.012-1'!$A$3:$Q$301,14,FALSE)),"",(VLOOKUP(A178,'IND.012-1'!$A$3:$Q$301,14,FALSE)))</f>
        <v/>
      </c>
      <c r="O178" s="297" t="str">
        <f>IF(ISNA(VLOOKUP(A178,'IND.012-1'!$A$3:$Q$301,15,FALSE)),"",(VLOOKUP(A178,'IND.012-1'!$A$3:$Q$301,15,FALSE)))</f>
        <v/>
      </c>
      <c r="P178" s="55" t="str">
        <f>IF(ISNA(VLOOKUP(A178,'IND.012-1'!$A$3:$Q$301,16,FALSE)),"",(VLOOKUP(A178,'IND.012-1'!$A$3:$Q$301,16,FALSE)))</f>
        <v/>
      </c>
      <c r="Q178" s="341" t="str">
        <f>IF(ISNA(VLOOKUP($A178,'IND.012-1'!$A$3:$Q$301,17,FALSE)),"",(VLOOKUP($A178,'IND.012-1'!$A$3:$Q$301,17,FALSE)))</f>
        <v/>
      </c>
      <c r="R178" s="451">
        <f t="shared" si="8"/>
        <v>0</v>
      </c>
      <c r="S178" s="434">
        <f t="shared" si="11"/>
        <v>176</v>
      </c>
      <c r="T178" s="434">
        <f>IF(R178="","",IFERROR(SUM(H178:I178:K178:L178)+LARGE(H178:I178:K178:L178,1)/100+LARGE(H178:I178:K178:L178,2)/1000+LARGE(H178:I178:K178:L178,3)/10000+LARGE(H178:I178:K178:L178,4)/100000-0.01/S178,0))</f>
        <v>0</v>
      </c>
      <c r="U178" s="374"/>
      <c r="V178" s="354" t="str">
        <f t="shared" si="10"/>
        <v/>
      </c>
      <c r="W178" s="354" t="str">
        <f t="shared" si="9"/>
        <v/>
      </c>
      <c r="X178" s="374"/>
      <c r="Y178" s="374"/>
      <c r="Z178" s="374"/>
      <c r="AA178" s="374"/>
      <c r="AB178" s="374"/>
      <c r="AC178" s="374"/>
      <c r="AD178" s="374"/>
    </row>
    <row r="179" spans="1:30" ht="28.05" customHeight="1" thickBot="1" x14ac:dyDescent="0.35">
      <c r="A179" s="52">
        <v>177</v>
      </c>
      <c r="B179" s="286" t="str">
        <f>IF(ISNA(VLOOKUP($A179,'IND.012-1'!$A$3:$Q$301,2,FALSE)),"",(VLOOKUP($A179,'IND.012-1'!$A$3:$Q$301,2,FALSE)))</f>
        <v/>
      </c>
      <c r="C179" s="288" t="str">
        <f>IF(ISNA(VLOOKUP(A179,'IND.012-1'!$A$3:$Q$301,3,FALSE)),"",(VLOOKUP(A179,'IND.012-1'!$A$3:$Q$301,3,FALSE)))</f>
        <v/>
      </c>
      <c r="D179" s="53" t="str">
        <f>IF(ISNA(VLOOKUP(A179,'IND.012-1'!$A$3:$F$301,4,FALSE)),"",(VLOOKUP(A179,'IND.012-1'!$A$3:$F$301,4,FALSE)))</f>
        <v/>
      </c>
      <c r="E179" s="54" t="str">
        <f>IF(ISNA(VLOOKUP(A179,'IND.012-1'!$A$3:$Q$301,5,FALSE)),"",(VLOOKUP(A179,'IND.012-1'!$A$3:$Q$301,5,FALSE)))</f>
        <v/>
      </c>
      <c r="F179" s="55" t="str">
        <f>IF(ISNA(VLOOKUP($A179,'IND.012-1'!$A$3:$Q$301,6,FALSE)),"",(VLOOKUP($A179,'IND.012-1'!$A$3:$Q$301,6,FALSE)))</f>
        <v/>
      </c>
      <c r="G179" s="285" t="str">
        <f>IF(ISNA(VLOOKUP($A179,'IND.012-1'!$A$3:$Q$301,7,FALSE)),"",(VLOOKUP($A179,'IND.012-1'!$A$3:$Q$301,7,FALSE)))</f>
        <v/>
      </c>
      <c r="H179" s="55" t="str">
        <f>IF(ISNA(VLOOKUP(A179,'IND.012-1'!$A$3:$Q$301,8,FALSE)),"",(VLOOKUP(A179,'IND.012-1'!$A$3:$Q$301,8,FALSE)))</f>
        <v/>
      </c>
      <c r="I179" s="297" t="str">
        <f>IF(ISNA(VLOOKUP(A179,'IND.012-1'!$A$3:$Q$301,9,FALSE)),"",(VLOOKUP(A179,'IND.012-1'!$A$3:$Q$301,9,FALSE)))</f>
        <v/>
      </c>
      <c r="J179" s="55" t="str">
        <f>IF(ISNA(VLOOKUP(A179,'IND.012-1'!$A$3:$Q$301,10,FALSE)),"",(VLOOKUP(A179,'IND.012-1'!$A$3:$Q$301,10,FALSE)))</f>
        <v/>
      </c>
      <c r="K179" s="297" t="str">
        <f>IF(ISNA(VLOOKUP(A179,'IND.012-1'!$A$3:$Q$301,11,FALSE)),"",(VLOOKUP(A179,'IND.012-1'!$A$3:$Q$301,11,FALSE)))</f>
        <v/>
      </c>
      <c r="L179" s="55" t="str">
        <f>IF(ISNA(VLOOKUP(A179,'IND.012-1'!$A$3:$Q$301,12,FALSE)),"",(VLOOKUP(A179,'IND.012-1'!$A$3:$Q$301,12,FALSE)))</f>
        <v/>
      </c>
      <c r="M179" s="297" t="str">
        <f>IF(ISNA(VLOOKUP(A179,'IND.012-1'!$A$3:$Q$301,13,FALSE)),"",(VLOOKUP(A179,'IND.012-1'!$A$3:$Q$301,13,FALSE)))</f>
        <v/>
      </c>
      <c r="N179" s="55" t="str">
        <f>IF(ISNA(VLOOKUP(A179,'IND.012-1'!$A$3:$Q$301,14,FALSE)),"",(VLOOKUP(A179,'IND.012-1'!$A$3:$Q$301,14,FALSE)))</f>
        <v/>
      </c>
      <c r="O179" s="297" t="str">
        <f>IF(ISNA(VLOOKUP(A179,'IND.012-1'!$A$3:$Q$301,15,FALSE)),"",(VLOOKUP(A179,'IND.012-1'!$A$3:$Q$301,15,FALSE)))</f>
        <v/>
      </c>
      <c r="P179" s="55" t="str">
        <f>IF(ISNA(VLOOKUP(A179,'IND.012-1'!$A$3:$Q$301,16,FALSE)),"",(VLOOKUP(A179,'IND.012-1'!$A$3:$Q$301,16,FALSE)))</f>
        <v/>
      </c>
      <c r="Q179" s="341" t="str">
        <f>IF(ISNA(VLOOKUP($A179,'IND.012-1'!$A$3:$Q$301,17,FALSE)),"",(VLOOKUP($A179,'IND.012-1'!$A$3:$Q$301,17,FALSE)))</f>
        <v/>
      </c>
      <c r="R179" s="451">
        <f t="shared" si="8"/>
        <v>0</v>
      </c>
      <c r="S179" s="434">
        <f t="shared" si="11"/>
        <v>177</v>
      </c>
      <c r="T179" s="434">
        <f>IF(R179="","",IFERROR(SUM(H179:I179:K179:L179)+LARGE(H179:I179:K179:L179,1)/100+LARGE(H179:I179:K179:L179,2)/1000+LARGE(H179:I179:K179:L179,3)/10000+LARGE(H179:I179:K179:L179,4)/100000-0.01/S179,0))</f>
        <v>0</v>
      </c>
      <c r="U179" s="374"/>
      <c r="V179" s="354" t="str">
        <f t="shared" si="10"/>
        <v/>
      </c>
      <c r="W179" s="354" t="str">
        <f t="shared" si="9"/>
        <v/>
      </c>
      <c r="X179" s="374"/>
      <c r="Y179" s="374"/>
      <c r="Z179" s="374"/>
      <c r="AA179" s="374"/>
      <c r="AB179" s="374"/>
      <c r="AC179" s="374"/>
      <c r="AD179" s="374"/>
    </row>
    <row r="180" spans="1:30" ht="28.05" customHeight="1" thickBot="1" x14ac:dyDescent="0.35">
      <c r="A180" s="52">
        <v>178</v>
      </c>
      <c r="B180" s="286" t="str">
        <f>IF(ISNA(VLOOKUP($A180,'IND.012-1'!$A$3:$Q$301,2,FALSE)),"",(VLOOKUP($A180,'IND.012-1'!$A$3:$Q$301,2,FALSE)))</f>
        <v/>
      </c>
      <c r="C180" s="288" t="str">
        <f>IF(ISNA(VLOOKUP(A180,'IND.012-1'!$A$3:$Q$301,3,FALSE)),"",(VLOOKUP(A180,'IND.012-1'!$A$3:$Q$301,3,FALSE)))</f>
        <v/>
      </c>
      <c r="D180" s="53" t="str">
        <f>IF(ISNA(VLOOKUP(A180,'IND.012-1'!$A$3:$F$301,4,FALSE)),"",(VLOOKUP(A180,'IND.012-1'!$A$3:$F$301,4,FALSE)))</f>
        <v/>
      </c>
      <c r="E180" s="54" t="str">
        <f>IF(ISNA(VLOOKUP(A180,'IND.012-1'!$A$3:$Q$301,5,FALSE)),"",(VLOOKUP(A180,'IND.012-1'!$A$3:$Q$301,5,FALSE)))</f>
        <v/>
      </c>
      <c r="F180" s="55" t="str">
        <f>IF(ISNA(VLOOKUP($A180,'IND.012-1'!$A$3:$Q$301,6,FALSE)),"",(VLOOKUP($A180,'IND.012-1'!$A$3:$Q$301,6,FALSE)))</f>
        <v/>
      </c>
      <c r="G180" s="285" t="str">
        <f>IF(ISNA(VLOOKUP($A180,'IND.012-1'!$A$3:$Q$301,7,FALSE)),"",(VLOOKUP($A180,'IND.012-1'!$A$3:$Q$301,7,FALSE)))</f>
        <v/>
      </c>
      <c r="H180" s="55" t="str">
        <f>IF(ISNA(VLOOKUP(A180,'IND.012-1'!$A$3:$Q$301,8,FALSE)),"",(VLOOKUP(A180,'IND.012-1'!$A$3:$Q$301,8,FALSE)))</f>
        <v/>
      </c>
      <c r="I180" s="297" t="str">
        <f>IF(ISNA(VLOOKUP(A180,'IND.012-1'!$A$3:$Q$301,9,FALSE)),"",(VLOOKUP(A180,'IND.012-1'!$A$3:$Q$301,9,FALSE)))</f>
        <v/>
      </c>
      <c r="J180" s="55" t="str">
        <f>IF(ISNA(VLOOKUP(A180,'IND.012-1'!$A$3:$Q$301,10,FALSE)),"",(VLOOKUP(A180,'IND.012-1'!$A$3:$Q$301,10,FALSE)))</f>
        <v/>
      </c>
      <c r="K180" s="297" t="str">
        <f>IF(ISNA(VLOOKUP(A180,'IND.012-1'!$A$3:$Q$301,11,FALSE)),"",(VLOOKUP(A180,'IND.012-1'!$A$3:$Q$301,11,FALSE)))</f>
        <v/>
      </c>
      <c r="L180" s="55" t="str">
        <f>IF(ISNA(VLOOKUP(A180,'IND.012-1'!$A$3:$Q$301,12,FALSE)),"",(VLOOKUP(A180,'IND.012-1'!$A$3:$Q$301,12,FALSE)))</f>
        <v/>
      </c>
      <c r="M180" s="297" t="str">
        <f>IF(ISNA(VLOOKUP(A180,'IND.012-1'!$A$3:$Q$301,13,FALSE)),"",(VLOOKUP(A180,'IND.012-1'!$A$3:$Q$301,13,FALSE)))</f>
        <v/>
      </c>
      <c r="N180" s="55" t="str">
        <f>IF(ISNA(VLOOKUP(A180,'IND.012-1'!$A$3:$Q$301,14,FALSE)),"",(VLOOKUP(A180,'IND.012-1'!$A$3:$Q$301,14,FALSE)))</f>
        <v/>
      </c>
      <c r="O180" s="297" t="str">
        <f>IF(ISNA(VLOOKUP(A180,'IND.012-1'!$A$3:$Q$301,15,FALSE)),"",(VLOOKUP(A180,'IND.012-1'!$A$3:$Q$301,15,FALSE)))</f>
        <v/>
      </c>
      <c r="P180" s="55" t="str">
        <f>IF(ISNA(VLOOKUP(A180,'IND.012-1'!$A$3:$Q$301,16,FALSE)),"",(VLOOKUP(A180,'IND.012-1'!$A$3:$Q$301,16,FALSE)))</f>
        <v/>
      </c>
      <c r="Q180" s="341" t="str">
        <f>IF(ISNA(VLOOKUP($A180,'IND.012-1'!$A$3:$Q$301,17,FALSE)),"",(VLOOKUP($A180,'IND.012-1'!$A$3:$Q$301,17,FALSE)))</f>
        <v/>
      </c>
      <c r="R180" s="451">
        <f t="shared" si="8"/>
        <v>0</v>
      </c>
      <c r="S180" s="434">
        <f t="shared" si="11"/>
        <v>178</v>
      </c>
      <c r="T180" s="434">
        <f>IF(R180="","",IFERROR(SUM(H180:I180:K180:L180)+LARGE(H180:I180:K180:L180,1)/100+LARGE(H180:I180:K180:L180,2)/1000+LARGE(H180:I180:K180:L180,3)/10000+LARGE(H180:I180:K180:L180,4)/100000-0.01/S180,0))</f>
        <v>0</v>
      </c>
      <c r="U180" s="374"/>
      <c r="V180" s="354" t="str">
        <f t="shared" si="10"/>
        <v/>
      </c>
      <c r="W180" s="354" t="str">
        <f t="shared" si="9"/>
        <v/>
      </c>
      <c r="X180" s="374"/>
      <c r="Y180" s="374"/>
      <c r="Z180" s="374"/>
      <c r="AA180" s="374"/>
      <c r="AB180" s="374"/>
      <c r="AC180" s="374"/>
      <c r="AD180" s="374"/>
    </row>
    <row r="181" spans="1:30" ht="28.05" customHeight="1" thickBot="1" x14ac:dyDescent="0.35">
      <c r="A181" s="52">
        <v>179</v>
      </c>
      <c r="B181" s="286" t="str">
        <f>IF(ISNA(VLOOKUP($A181,'IND.012-1'!$A$3:$Q$301,2,FALSE)),"",(VLOOKUP($A181,'IND.012-1'!$A$3:$Q$301,2,FALSE)))</f>
        <v/>
      </c>
      <c r="C181" s="288" t="str">
        <f>IF(ISNA(VLOOKUP(A181,'IND.012-1'!$A$3:$Q$301,3,FALSE)),"",(VLOOKUP(A181,'IND.012-1'!$A$3:$Q$301,3,FALSE)))</f>
        <v/>
      </c>
      <c r="D181" s="53" t="str">
        <f>IF(ISNA(VLOOKUP(A181,'IND.012-1'!$A$3:$F$301,4,FALSE)),"",(VLOOKUP(A181,'IND.012-1'!$A$3:$F$301,4,FALSE)))</f>
        <v/>
      </c>
      <c r="E181" s="54" t="str">
        <f>IF(ISNA(VLOOKUP(A181,'IND.012-1'!$A$3:$Q$301,5,FALSE)),"",(VLOOKUP(A181,'IND.012-1'!$A$3:$Q$301,5,FALSE)))</f>
        <v/>
      </c>
      <c r="F181" s="55" t="str">
        <f>IF(ISNA(VLOOKUP($A181,'IND.012-1'!$A$3:$Q$301,6,FALSE)),"",(VLOOKUP($A181,'IND.012-1'!$A$3:$Q$301,6,FALSE)))</f>
        <v/>
      </c>
      <c r="G181" s="285" t="str">
        <f>IF(ISNA(VLOOKUP($A181,'IND.012-1'!$A$3:$Q$301,7,FALSE)),"",(VLOOKUP($A181,'IND.012-1'!$A$3:$Q$301,7,FALSE)))</f>
        <v/>
      </c>
      <c r="H181" s="55" t="str">
        <f>IF(ISNA(VLOOKUP(A181,'IND.012-1'!$A$3:$Q$301,8,FALSE)),"",(VLOOKUP(A181,'IND.012-1'!$A$3:$Q$301,8,FALSE)))</f>
        <v/>
      </c>
      <c r="I181" s="297" t="str">
        <f>IF(ISNA(VLOOKUP(A181,'IND.012-1'!$A$3:$Q$301,9,FALSE)),"",(VLOOKUP(A181,'IND.012-1'!$A$3:$Q$301,9,FALSE)))</f>
        <v/>
      </c>
      <c r="J181" s="55" t="str">
        <f>IF(ISNA(VLOOKUP(A181,'IND.012-1'!$A$3:$Q$301,10,FALSE)),"",(VLOOKUP(A181,'IND.012-1'!$A$3:$Q$301,10,FALSE)))</f>
        <v/>
      </c>
      <c r="K181" s="297" t="str">
        <f>IF(ISNA(VLOOKUP(A181,'IND.012-1'!$A$3:$Q$301,11,FALSE)),"",(VLOOKUP(A181,'IND.012-1'!$A$3:$Q$301,11,FALSE)))</f>
        <v/>
      </c>
      <c r="L181" s="55" t="str">
        <f>IF(ISNA(VLOOKUP(A181,'IND.012-1'!$A$3:$Q$301,12,FALSE)),"",(VLOOKUP(A181,'IND.012-1'!$A$3:$Q$301,12,FALSE)))</f>
        <v/>
      </c>
      <c r="M181" s="297" t="str">
        <f>IF(ISNA(VLOOKUP(A181,'IND.012-1'!$A$3:$Q$301,13,FALSE)),"",(VLOOKUP(A181,'IND.012-1'!$A$3:$Q$301,13,FALSE)))</f>
        <v/>
      </c>
      <c r="N181" s="55" t="str">
        <f>IF(ISNA(VLOOKUP(A181,'IND.012-1'!$A$3:$Q$301,14,FALSE)),"",(VLOOKUP(A181,'IND.012-1'!$A$3:$Q$301,14,FALSE)))</f>
        <v/>
      </c>
      <c r="O181" s="297" t="str">
        <f>IF(ISNA(VLOOKUP(A181,'IND.012-1'!$A$3:$Q$301,15,FALSE)),"",(VLOOKUP(A181,'IND.012-1'!$A$3:$Q$301,15,FALSE)))</f>
        <v/>
      </c>
      <c r="P181" s="55" t="str">
        <f>IF(ISNA(VLOOKUP(A181,'IND.012-1'!$A$3:$Q$301,16,FALSE)),"",(VLOOKUP(A181,'IND.012-1'!$A$3:$Q$301,16,FALSE)))</f>
        <v/>
      </c>
      <c r="Q181" s="341" t="str">
        <f>IF(ISNA(VLOOKUP($A181,'IND.012-1'!$A$3:$Q$301,17,FALSE)),"",(VLOOKUP($A181,'IND.012-1'!$A$3:$Q$301,17,FALSE)))</f>
        <v/>
      </c>
      <c r="R181" s="451">
        <f t="shared" si="8"/>
        <v>0</v>
      </c>
      <c r="S181" s="434">
        <f t="shared" si="11"/>
        <v>179</v>
      </c>
      <c r="T181" s="434">
        <f>IF(R181="","",IFERROR(SUM(H181:I181:K181:L181)+LARGE(H181:I181:K181:L181,1)/100+LARGE(H181:I181:K181:L181,2)/1000+LARGE(H181:I181:K181:L181,3)/10000+LARGE(H181:I181:K181:L181,4)/100000-0.01/S181,0))</f>
        <v>0</v>
      </c>
      <c r="U181" s="374"/>
      <c r="V181" s="354" t="str">
        <f t="shared" si="10"/>
        <v/>
      </c>
      <c r="W181" s="354" t="str">
        <f t="shared" si="9"/>
        <v/>
      </c>
      <c r="X181" s="374"/>
      <c r="Y181" s="374"/>
      <c r="Z181" s="374"/>
      <c r="AA181" s="374"/>
      <c r="AB181" s="374"/>
      <c r="AC181" s="374"/>
      <c r="AD181" s="374"/>
    </row>
    <row r="182" spans="1:30" ht="28.05" customHeight="1" thickBot="1" x14ac:dyDescent="0.35">
      <c r="A182" s="52">
        <v>180</v>
      </c>
      <c r="B182" s="286" t="str">
        <f>IF(ISNA(VLOOKUP($A182,'IND.012-1'!$A$3:$Q$301,2,FALSE)),"",(VLOOKUP($A182,'IND.012-1'!$A$3:$Q$301,2,FALSE)))</f>
        <v/>
      </c>
      <c r="C182" s="288" t="str">
        <f>IF(ISNA(VLOOKUP(A182,'IND.012-1'!$A$3:$Q$301,3,FALSE)),"",(VLOOKUP(A182,'IND.012-1'!$A$3:$Q$301,3,FALSE)))</f>
        <v/>
      </c>
      <c r="D182" s="53" t="str">
        <f>IF(ISNA(VLOOKUP(A182,'IND.012-1'!$A$3:$F$301,4,FALSE)),"",(VLOOKUP(A182,'IND.012-1'!$A$3:$F$301,4,FALSE)))</f>
        <v/>
      </c>
      <c r="E182" s="54" t="str">
        <f>IF(ISNA(VLOOKUP(A182,'IND.012-1'!$A$3:$Q$301,5,FALSE)),"",(VLOOKUP(A182,'IND.012-1'!$A$3:$Q$301,5,FALSE)))</f>
        <v/>
      </c>
      <c r="F182" s="55" t="str">
        <f>IF(ISNA(VLOOKUP($A182,'IND.012-1'!$A$3:$Q$301,6,FALSE)),"",(VLOOKUP($A182,'IND.012-1'!$A$3:$Q$301,6,FALSE)))</f>
        <v/>
      </c>
      <c r="G182" s="285" t="str">
        <f>IF(ISNA(VLOOKUP($A182,'IND.012-1'!$A$3:$Q$301,7,FALSE)),"",(VLOOKUP($A182,'IND.012-1'!$A$3:$Q$301,7,FALSE)))</f>
        <v/>
      </c>
      <c r="H182" s="55" t="str">
        <f>IF(ISNA(VLOOKUP(A182,'IND.012-1'!$A$3:$Q$301,8,FALSE)),"",(VLOOKUP(A182,'IND.012-1'!$A$3:$Q$301,8,FALSE)))</f>
        <v/>
      </c>
      <c r="I182" s="297" t="str">
        <f>IF(ISNA(VLOOKUP(A182,'IND.012-1'!$A$3:$Q$301,9,FALSE)),"",(VLOOKUP(A182,'IND.012-1'!$A$3:$Q$301,9,FALSE)))</f>
        <v/>
      </c>
      <c r="J182" s="55" t="str">
        <f>IF(ISNA(VLOOKUP(A182,'IND.012-1'!$A$3:$Q$301,10,FALSE)),"",(VLOOKUP(A182,'IND.012-1'!$A$3:$Q$301,10,FALSE)))</f>
        <v/>
      </c>
      <c r="K182" s="297" t="str">
        <f>IF(ISNA(VLOOKUP(A182,'IND.012-1'!$A$3:$Q$301,11,FALSE)),"",(VLOOKUP(A182,'IND.012-1'!$A$3:$Q$301,11,FALSE)))</f>
        <v/>
      </c>
      <c r="L182" s="55" t="str">
        <f>IF(ISNA(VLOOKUP(A182,'IND.012-1'!$A$3:$Q$301,12,FALSE)),"",(VLOOKUP(A182,'IND.012-1'!$A$3:$Q$301,12,FALSE)))</f>
        <v/>
      </c>
      <c r="M182" s="297" t="str">
        <f>IF(ISNA(VLOOKUP(A182,'IND.012-1'!$A$3:$Q$301,13,FALSE)),"",(VLOOKUP(A182,'IND.012-1'!$A$3:$Q$301,13,FALSE)))</f>
        <v/>
      </c>
      <c r="N182" s="55" t="str">
        <f>IF(ISNA(VLOOKUP(A182,'IND.012-1'!$A$3:$Q$301,14,FALSE)),"",(VLOOKUP(A182,'IND.012-1'!$A$3:$Q$301,14,FALSE)))</f>
        <v/>
      </c>
      <c r="O182" s="297" t="str">
        <f>IF(ISNA(VLOOKUP(A182,'IND.012-1'!$A$3:$Q$301,15,FALSE)),"",(VLOOKUP(A182,'IND.012-1'!$A$3:$Q$301,15,FALSE)))</f>
        <v/>
      </c>
      <c r="P182" s="55" t="str">
        <f>IF(ISNA(VLOOKUP(A182,'IND.012-1'!$A$3:$Q$301,16,FALSE)),"",(VLOOKUP(A182,'IND.012-1'!$A$3:$Q$301,16,FALSE)))</f>
        <v/>
      </c>
      <c r="Q182" s="341" t="str">
        <f>IF(ISNA(VLOOKUP($A182,'IND.012-1'!$A$3:$Q$301,17,FALSE)),"",(VLOOKUP($A182,'IND.012-1'!$A$3:$Q$301,17,FALSE)))</f>
        <v/>
      </c>
      <c r="R182" s="451">
        <f t="shared" si="8"/>
        <v>0</v>
      </c>
      <c r="S182" s="434">
        <f t="shared" si="11"/>
        <v>180</v>
      </c>
      <c r="T182" s="434">
        <f>IF(R182="","",IFERROR(SUM(H182:I182:K182:L182)+LARGE(H182:I182:K182:L182,1)/100+LARGE(H182:I182:K182:L182,2)/1000+LARGE(H182:I182:K182:L182,3)/10000+LARGE(H182:I182:K182:L182,4)/100000-0.01/S182,0))</f>
        <v>0</v>
      </c>
      <c r="U182" s="374"/>
      <c r="V182" s="354" t="str">
        <f t="shared" si="10"/>
        <v/>
      </c>
      <c r="W182" s="354" t="str">
        <f t="shared" si="9"/>
        <v/>
      </c>
      <c r="X182" s="374"/>
      <c r="Y182" s="374"/>
      <c r="Z182" s="374"/>
      <c r="AA182" s="374"/>
      <c r="AB182" s="374"/>
      <c r="AC182" s="374"/>
      <c r="AD182" s="374"/>
    </row>
    <row r="183" spans="1:30" ht="28.05" customHeight="1" thickBot="1" x14ac:dyDescent="0.35">
      <c r="A183" s="52">
        <v>181</v>
      </c>
      <c r="B183" s="286" t="str">
        <f>IF(ISNA(VLOOKUP($A183,'IND.012-1'!$A$3:$Q$301,2,FALSE)),"",(VLOOKUP($A183,'IND.012-1'!$A$3:$Q$301,2,FALSE)))</f>
        <v/>
      </c>
      <c r="C183" s="288" t="str">
        <f>IF(ISNA(VLOOKUP(A183,'IND.012-1'!$A$3:$Q$301,3,FALSE)),"",(VLOOKUP(A183,'IND.012-1'!$A$3:$Q$301,3,FALSE)))</f>
        <v/>
      </c>
      <c r="D183" s="53" t="str">
        <f>IF(ISNA(VLOOKUP(A183,'IND.012-1'!$A$3:$F$301,4,FALSE)),"",(VLOOKUP(A183,'IND.012-1'!$A$3:$F$301,4,FALSE)))</f>
        <v/>
      </c>
      <c r="E183" s="54" t="str">
        <f>IF(ISNA(VLOOKUP(A183,'IND.012-1'!$A$3:$Q$301,5,FALSE)),"",(VLOOKUP(A183,'IND.012-1'!$A$3:$Q$301,5,FALSE)))</f>
        <v/>
      </c>
      <c r="F183" s="55" t="str">
        <f>IF(ISNA(VLOOKUP($A183,'IND.012-1'!$A$3:$Q$301,6,FALSE)),"",(VLOOKUP($A183,'IND.012-1'!$A$3:$Q$301,6,FALSE)))</f>
        <v/>
      </c>
      <c r="G183" s="285" t="str">
        <f>IF(ISNA(VLOOKUP($A183,'IND.012-1'!$A$3:$Q$301,7,FALSE)),"",(VLOOKUP($A183,'IND.012-1'!$A$3:$Q$301,7,FALSE)))</f>
        <v/>
      </c>
      <c r="H183" s="55" t="str">
        <f>IF(ISNA(VLOOKUP(A183,'IND.012-1'!$A$3:$Q$301,8,FALSE)),"",(VLOOKUP(A183,'IND.012-1'!$A$3:$Q$301,8,FALSE)))</f>
        <v/>
      </c>
      <c r="I183" s="297" t="str">
        <f>IF(ISNA(VLOOKUP(A183,'IND.012-1'!$A$3:$Q$301,9,FALSE)),"",(VLOOKUP(A183,'IND.012-1'!$A$3:$Q$301,9,FALSE)))</f>
        <v/>
      </c>
      <c r="J183" s="55" t="str">
        <f>IF(ISNA(VLOOKUP(A183,'IND.012-1'!$A$3:$Q$301,10,FALSE)),"",(VLOOKUP(A183,'IND.012-1'!$A$3:$Q$301,10,FALSE)))</f>
        <v/>
      </c>
      <c r="K183" s="297" t="str">
        <f>IF(ISNA(VLOOKUP(A183,'IND.012-1'!$A$3:$Q$301,11,FALSE)),"",(VLOOKUP(A183,'IND.012-1'!$A$3:$Q$301,11,FALSE)))</f>
        <v/>
      </c>
      <c r="L183" s="55" t="str">
        <f>IF(ISNA(VLOOKUP(A183,'IND.012-1'!$A$3:$Q$301,12,FALSE)),"",(VLOOKUP(A183,'IND.012-1'!$A$3:$Q$301,12,FALSE)))</f>
        <v/>
      </c>
      <c r="M183" s="297" t="str">
        <f>IF(ISNA(VLOOKUP(A183,'IND.012-1'!$A$3:$Q$301,13,FALSE)),"",(VLOOKUP(A183,'IND.012-1'!$A$3:$Q$301,13,FALSE)))</f>
        <v/>
      </c>
      <c r="N183" s="55" t="str">
        <f>IF(ISNA(VLOOKUP(A183,'IND.012-1'!$A$3:$Q$301,14,FALSE)),"",(VLOOKUP(A183,'IND.012-1'!$A$3:$Q$301,14,FALSE)))</f>
        <v/>
      </c>
      <c r="O183" s="297" t="str">
        <f>IF(ISNA(VLOOKUP(A183,'IND.012-1'!$A$3:$Q$301,15,FALSE)),"",(VLOOKUP(A183,'IND.012-1'!$A$3:$Q$301,15,FALSE)))</f>
        <v/>
      </c>
      <c r="P183" s="55" t="str">
        <f>IF(ISNA(VLOOKUP(A183,'IND.012-1'!$A$3:$Q$301,16,FALSE)),"",(VLOOKUP(A183,'IND.012-1'!$A$3:$Q$301,16,FALSE)))</f>
        <v/>
      </c>
      <c r="Q183" s="341" t="str">
        <f>IF(ISNA(VLOOKUP($A183,'IND.012-1'!$A$3:$Q$301,17,FALSE)),"",(VLOOKUP($A183,'IND.012-1'!$A$3:$Q$301,17,FALSE)))</f>
        <v/>
      </c>
      <c r="R183" s="451">
        <f t="shared" si="8"/>
        <v>0</v>
      </c>
      <c r="S183" s="434">
        <f t="shared" si="11"/>
        <v>181</v>
      </c>
      <c r="T183" s="434">
        <f>IF(R183="","",IFERROR(SUM(H183:I183:K183:L183)+LARGE(H183:I183:K183:L183,1)/100+LARGE(H183:I183:K183:L183,2)/1000+LARGE(H183:I183:K183:L183,3)/10000+LARGE(H183:I183:K183:L183,4)/100000-0.01/S183,0))</f>
        <v>0</v>
      </c>
      <c r="U183" s="374"/>
      <c r="V183" s="354" t="str">
        <f t="shared" si="10"/>
        <v/>
      </c>
      <c r="W183" s="354" t="str">
        <f t="shared" si="9"/>
        <v/>
      </c>
      <c r="X183" s="374"/>
      <c r="Y183" s="374"/>
      <c r="Z183" s="374"/>
      <c r="AA183" s="374"/>
      <c r="AB183" s="374"/>
      <c r="AC183" s="374"/>
      <c r="AD183" s="374"/>
    </row>
    <row r="184" spans="1:30" ht="28.05" customHeight="1" thickBot="1" x14ac:dyDescent="0.35">
      <c r="A184" s="52">
        <v>182</v>
      </c>
      <c r="B184" s="286" t="str">
        <f>IF(ISNA(VLOOKUP($A184,'IND.012-1'!$A$3:$Q$301,2,FALSE)),"",(VLOOKUP($A184,'IND.012-1'!$A$3:$Q$301,2,FALSE)))</f>
        <v/>
      </c>
      <c r="C184" s="288" t="str">
        <f>IF(ISNA(VLOOKUP(A184,'IND.012-1'!$A$3:$Q$301,3,FALSE)),"",(VLOOKUP(A184,'IND.012-1'!$A$3:$Q$301,3,FALSE)))</f>
        <v/>
      </c>
      <c r="D184" s="53" t="str">
        <f>IF(ISNA(VLOOKUP(A184,'IND.012-1'!$A$3:$F$301,4,FALSE)),"",(VLOOKUP(A184,'IND.012-1'!$A$3:$F$301,4,FALSE)))</f>
        <v/>
      </c>
      <c r="E184" s="54" t="str">
        <f>IF(ISNA(VLOOKUP(A184,'IND.012-1'!$A$3:$Q$301,5,FALSE)),"",(VLOOKUP(A184,'IND.012-1'!$A$3:$Q$301,5,FALSE)))</f>
        <v/>
      </c>
      <c r="F184" s="55" t="str">
        <f>IF(ISNA(VLOOKUP($A184,'IND.012-1'!$A$3:$Q$301,6,FALSE)),"",(VLOOKUP($A184,'IND.012-1'!$A$3:$Q$301,6,FALSE)))</f>
        <v/>
      </c>
      <c r="G184" s="285" t="str">
        <f>IF(ISNA(VLOOKUP($A184,'IND.012-1'!$A$3:$Q$301,7,FALSE)),"",(VLOOKUP($A184,'IND.012-1'!$A$3:$Q$301,7,FALSE)))</f>
        <v/>
      </c>
      <c r="H184" s="55" t="str">
        <f>IF(ISNA(VLOOKUP(A184,'IND.012-1'!$A$3:$Q$301,8,FALSE)),"",(VLOOKUP(A184,'IND.012-1'!$A$3:$Q$301,8,FALSE)))</f>
        <v/>
      </c>
      <c r="I184" s="297" t="str">
        <f>IF(ISNA(VLOOKUP(A184,'IND.012-1'!$A$3:$Q$301,9,FALSE)),"",(VLOOKUP(A184,'IND.012-1'!$A$3:$Q$301,9,FALSE)))</f>
        <v/>
      </c>
      <c r="J184" s="55" t="str">
        <f>IF(ISNA(VLOOKUP(A184,'IND.012-1'!$A$3:$Q$301,10,FALSE)),"",(VLOOKUP(A184,'IND.012-1'!$A$3:$Q$301,10,FALSE)))</f>
        <v/>
      </c>
      <c r="K184" s="297" t="str">
        <f>IF(ISNA(VLOOKUP(A184,'IND.012-1'!$A$3:$Q$301,11,FALSE)),"",(VLOOKUP(A184,'IND.012-1'!$A$3:$Q$301,11,FALSE)))</f>
        <v/>
      </c>
      <c r="L184" s="55" t="str">
        <f>IF(ISNA(VLOOKUP(A184,'IND.012-1'!$A$3:$Q$301,12,FALSE)),"",(VLOOKUP(A184,'IND.012-1'!$A$3:$Q$301,12,FALSE)))</f>
        <v/>
      </c>
      <c r="M184" s="297" t="str">
        <f>IF(ISNA(VLOOKUP(A184,'IND.012-1'!$A$3:$Q$301,13,FALSE)),"",(VLOOKUP(A184,'IND.012-1'!$A$3:$Q$301,13,FALSE)))</f>
        <v/>
      </c>
      <c r="N184" s="55" t="str">
        <f>IF(ISNA(VLOOKUP(A184,'IND.012-1'!$A$3:$Q$301,14,FALSE)),"",(VLOOKUP(A184,'IND.012-1'!$A$3:$Q$301,14,FALSE)))</f>
        <v/>
      </c>
      <c r="O184" s="297" t="str">
        <f>IF(ISNA(VLOOKUP(A184,'IND.012-1'!$A$3:$Q$301,15,FALSE)),"",(VLOOKUP(A184,'IND.012-1'!$A$3:$Q$301,15,FALSE)))</f>
        <v/>
      </c>
      <c r="P184" s="55" t="str">
        <f>IF(ISNA(VLOOKUP(A184,'IND.012-1'!$A$3:$Q$301,16,FALSE)),"",(VLOOKUP(A184,'IND.012-1'!$A$3:$Q$301,16,FALSE)))</f>
        <v/>
      </c>
      <c r="Q184" s="341" t="str">
        <f>IF(ISNA(VLOOKUP($A184,'IND.012-1'!$A$3:$Q$301,17,FALSE)),"",(VLOOKUP($A184,'IND.012-1'!$A$3:$Q$301,17,FALSE)))</f>
        <v/>
      </c>
      <c r="R184" s="451">
        <f t="shared" si="8"/>
        <v>0</v>
      </c>
      <c r="S184" s="434">
        <f t="shared" si="11"/>
        <v>182</v>
      </c>
      <c r="T184" s="434">
        <f>IF(R184="","",IFERROR(SUM(H184:I184:K184:L184)+LARGE(H184:I184:K184:L184,1)/100+LARGE(H184:I184:K184:L184,2)/1000+LARGE(H184:I184:K184:L184,3)/10000+LARGE(H184:I184:K184:L184,4)/100000-0.01/S184,0))</f>
        <v>0</v>
      </c>
      <c r="U184" s="374"/>
      <c r="V184" s="354" t="str">
        <f t="shared" si="10"/>
        <v/>
      </c>
      <c r="W184" s="354" t="str">
        <f t="shared" si="9"/>
        <v/>
      </c>
      <c r="X184" s="374"/>
      <c r="Y184" s="374"/>
      <c r="Z184" s="374"/>
      <c r="AA184" s="374"/>
      <c r="AB184" s="374"/>
      <c r="AC184" s="374"/>
      <c r="AD184" s="374"/>
    </row>
    <row r="185" spans="1:30" ht="28.05" customHeight="1" thickBot="1" x14ac:dyDescent="0.35">
      <c r="A185" s="52">
        <v>183</v>
      </c>
      <c r="B185" s="286" t="str">
        <f>IF(ISNA(VLOOKUP($A185,'IND.012-1'!$A$3:$Q$301,2,FALSE)),"",(VLOOKUP($A185,'IND.012-1'!$A$3:$Q$301,2,FALSE)))</f>
        <v/>
      </c>
      <c r="C185" s="288" t="str">
        <f>IF(ISNA(VLOOKUP(A185,'IND.012-1'!$A$3:$Q$301,3,FALSE)),"",(VLOOKUP(A185,'IND.012-1'!$A$3:$Q$301,3,FALSE)))</f>
        <v/>
      </c>
      <c r="D185" s="53" t="str">
        <f>IF(ISNA(VLOOKUP(A185,'IND.012-1'!$A$3:$F$301,4,FALSE)),"",(VLOOKUP(A185,'IND.012-1'!$A$3:$F$301,4,FALSE)))</f>
        <v/>
      </c>
      <c r="E185" s="54" t="str">
        <f>IF(ISNA(VLOOKUP(A185,'IND.012-1'!$A$3:$Q$301,5,FALSE)),"",(VLOOKUP(A185,'IND.012-1'!$A$3:$Q$301,5,FALSE)))</f>
        <v/>
      </c>
      <c r="F185" s="55" t="str">
        <f>IF(ISNA(VLOOKUP($A185,'IND.012-1'!$A$3:$Q$301,6,FALSE)),"",(VLOOKUP($A185,'IND.012-1'!$A$3:$Q$301,6,FALSE)))</f>
        <v/>
      </c>
      <c r="G185" s="285" t="str">
        <f>IF(ISNA(VLOOKUP($A185,'IND.012-1'!$A$3:$Q$301,7,FALSE)),"",(VLOOKUP($A185,'IND.012-1'!$A$3:$Q$301,7,FALSE)))</f>
        <v/>
      </c>
      <c r="H185" s="55" t="str">
        <f>IF(ISNA(VLOOKUP(A185,'IND.012-1'!$A$3:$Q$301,8,FALSE)),"",(VLOOKUP(A185,'IND.012-1'!$A$3:$Q$301,8,FALSE)))</f>
        <v/>
      </c>
      <c r="I185" s="297" t="str">
        <f>IF(ISNA(VLOOKUP(A185,'IND.012-1'!$A$3:$Q$301,9,FALSE)),"",(VLOOKUP(A185,'IND.012-1'!$A$3:$Q$301,9,FALSE)))</f>
        <v/>
      </c>
      <c r="J185" s="55" t="str">
        <f>IF(ISNA(VLOOKUP(A185,'IND.012-1'!$A$3:$Q$301,10,FALSE)),"",(VLOOKUP(A185,'IND.012-1'!$A$3:$Q$301,10,FALSE)))</f>
        <v/>
      </c>
      <c r="K185" s="297" t="str">
        <f>IF(ISNA(VLOOKUP(A185,'IND.012-1'!$A$3:$Q$301,11,FALSE)),"",(VLOOKUP(A185,'IND.012-1'!$A$3:$Q$301,11,FALSE)))</f>
        <v/>
      </c>
      <c r="L185" s="55" t="str">
        <f>IF(ISNA(VLOOKUP(A185,'IND.012-1'!$A$3:$Q$301,12,FALSE)),"",(VLOOKUP(A185,'IND.012-1'!$A$3:$Q$301,12,FALSE)))</f>
        <v/>
      </c>
      <c r="M185" s="297" t="str">
        <f>IF(ISNA(VLOOKUP(A185,'IND.012-1'!$A$3:$Q$301,13,FALSE)),"",(VLOOKUP(A185,'IND.012-1'!$A$3:$Q$301,13,FALSE)))</f>
        <v/>
      </c>
      <c r="N185" s="55" t="str">
        <f>IF(ISNA(VLOOKUP(A185,'IND.012-1'!$A$3:$Q$301,14,FALSE)),"",(VLOOKUP(A185,'IND.012-1'!$A$3:$Q$301,14,FALSE)))</f>
        <v/>
      </c>
      <c r="O185" s="297" t="str">
        <f>IF(ISNA(VLOOKUP(A185,'IND.012-1'!$A$3:$Q$301,15,FALSE)),"",(VLOOKUP(A185,'IND.012-1'!$A$3:$Q$301,15,FALSE)))</f>
        <v/>
      </c>
      <c r="P185" s="55" t="str">
        <f>IF(ISNA(VLOOKUP(A185,'IND.012-1'!$A$3:$Q$301,16,FALSE)),"",(VLOOKUP(A185,'IND.012-1'!$A$3:$Q$301,16,FALSE)))</f>
        <v/>
      </c>
      <c r="Q185" s="341" t="str">
        <f>IF(ISNA(VLOOKUP($A185,'IND.012-1'!$A$3:$Q$301,17,FALSE)),"",(VLOOKUP($A185,'IND.012-1'!$A$3:$Q$301,17,FALSE)))</f>
        <v/>
      </c>
      <c r="R185" s="451">
        <f t="shared" si="8"/>
        <v>0</v>
      </c>
      <c r="S185" s="434">
        <f t="shared" si="11"/>
        <v>183</v>
      </c>
      <c r="T185" s="434">
        <f>IF(R185="","",IFERROR(SUM(H185:I185:K185:L185)+LARGE(H185:I185:K185:L185,1)/100+LARGE(H185:I185:K185:L185,2)/1000+LARGE(H185:I185:K185:L185,3)/10000+LARGE(H185:I185:K185:L185,4)/100000-0.01/S185,0))</f>
        <v>0</v>
      </c>
      <c r="U185" s="374"/>
      <c r="V185" s="354" t="str">
        <f t="shared" si="10"/>
        <v/>
      </c>
      <c r="W185" s="354" t="str">
        <f t="shared" si="9"/>
        <v/>
      </c>
      <c r="X185" s="374"/>
      <c r="Y185" s="374"/>
      <c r="Z185" s="374"/>
      <c r="AA185" s="374"/>
      <c r="AB185" s="374"/>
      <c r="AC185" s="374"/>
      <c r="AD185" s="374"/>
    </row>
    <row r="186" spans="1:30" ht="28.05" customHeight="1" thickBot="1" x14ac:dyDescent="0.35">
      <c r="A186" s="52">
        <v>184</v>
      </c>
      <c r="B186" s="286" t="str">
        <f>IF(ISNA(VLOOKUP($A186,'IND.012-1'!$A$3:$Q$301,2,FALSE)),"",(VLOOKUP($A186,'IND.012-1'!$A$3:$Q$301,2,FALSE)))</f>
        <v/>
      </c>
      <c r="C186" s="288" t="str">
        <f>IF(ISNA(VLOOKUP(A186,'IND.012-1'!$A$3:$Q$301,3,FALSE)),"",(VLOOKUP(A186,'IND.012-1'!$A$3:$Q$301,3,FALSE)))</f>
        <v/>
      </c>
      <c r="D186" s="53" t="str">
        <f>IF(ISNA(VLOOKUP(A186,'IND.012-1'!$A$3:$F$301,4,FALSE)),"",(VLOOKUP(A186,'IND.012-1'!$A$3:$F$301,4,FALSE)))</f>
        <v/>
      </c>
      <c r="E186" s="54" t="str">
        <f>IF(ISNA(VLOOKUP(A186,'IND.012-1'!$A$3:$Q$301,5,FALSE)),"",(VLOOKUP(A186,'IND.012-1'!$A$3:$Q$301,5,FALSE)))</f>
        <v/>
      </c>
      <c r="F186" s="55" t="str">
        <f>IF(ISNA(VLOOKUP($A186,'IND.012-1'!$A$3:$Q$301,6,FALSE)),"",(VLOOKUP($A186,'IND.012-1'!$A$3:$Q$301,6,FALSE)))</f>
        <v/>
      </c>
      <c r="G186" s="285" t="str">
        <f>IF(ISNA(VLOOKUP($A186,'IND.012-1'!$A$3:$Q$301,7,FALSE)),"",(VLOOKUP($A186,'IND.012-1'!$A$3:$Q$301,7,FALSE)))</f>
        <v/>
      </c>
      <c r="H186" s="55" t="str">
        <f>IF(ISNA(VLOOKUP(A186,'IND.012-1'!$A$3:$Q$301,8,FALSE)),"",(VLOOKUP(A186,'IND.012-1'!$A$3:$Q$301,8,FALSE)))</f>
        <v/>
      </c>
      <c r="I186" s="297" t="str">
        <f>IF(ISNA(VLOOKUP(A186,'IND.012-1'!$A$3:$Q$301,9,FALSE)),"",(VLOOKUP(A186,'IND.012-1'!$A$3:$Q$301,9,FALSE)))</f>
        <v/>
      </c>
      <c r="J186" s="55" t="str">
        <f>IF(ISNA(VLOOKUP(A186,'IND.012-1'!$A$3:$Q$301,10,FALSE)),"",(VLOOKUP(A186,'IND.012-1'!$A$3:$Q$301,10,FALSE)))</f>
        <v/>
      </c>
      <c r="K186" s="297" t="str">
        <f>IF(ISNA(VLOOKUP(A186,'IND.012-1'!$A$3:$Q$301,11,FALSE)),"",(VLOOKUP(A186,'IND.012-1'!$A$3:$Q$301,11,FALSE)))</f>
        <v/>
      </c>
      <c r="L186" s="55" t="str">
        <f>IF(ISNA(VLOOKUP(A186,'IND.012-1'!$A$3:$Q$301,12,FALSE)),"",(VLOOKUP(A186,'IND.012-1'!$A$3:$Q$301,12,FALSE)))</f>
        <v/>
      </c>
      <c r="M186" s="297" t="str">
        <f>IF(ISNA(VLOOKUP(A186,'IND.012-1'!$A$3:$Q$301,13,FALSE)),"",(VLOOKUP(A186,'IND.012-1'!$A$3:$Q$301,13,FALSE)))</f>
        <v/>
      </c>
      <c r="N186" s="55" t="str">
        <f>IF(ISNA(VLOOKUP(A186,'IND.012-1'!$A$3:$Q$301,14,FALSE)),"",(VLOOKUP(A186,'IND.012-1'!$A$3:$Q$301,14,FALSE)))</f>
        <v/>
      </c>
      <c r="O186" s="297" t="str">
        <f>IF(ISNA(VLOOKUP(A186,'IND.012-1'!$A$3:$Q$301,15,FALSE)),"",(VLOOKUP(A186,'IND.012-1'!$A$3:$Q$301,15,FALSE)))</f>
        <v/>
      </c>
      <c r="P186" s="55" t="str">
        <f>IF(ISNA(VLOOKUP(A186,'IND.012-1'!$A$3:$Q$301,16,FALSE)),"",(VLOOKUP(A186,'IND.012-1'!$A$3:$Q$301,16,FALSE)))</f>
        <v/>
      </c>
      <c r="Q186" s="341" t="str">
        <f>IF(ISNA(VLOOKUP($A186,'IND.012-1'!$A$3:$Q$301,17,FALSE)),"",(VLOOKUP($A186,'IND.012-1'!$A$3:$Q$301,17,FALSE)))</f>
        <v/>
      </c>
      <c r="R186" s="451">
        <f t="shared" si="8"/>
        <v>0</v>
      </c>
      <c r="S186" s="434">
        <f t="shared" si="11"/>
        <v>184</v>
      </c>
      <c r="T186" s="434">
        <f>IF(R186="","",IFERROR(SUM(H186:I186:K186:L186)+LARGE(H186:I186:K186:L186,1)/100+LARGE(H186:I186:K186:L186,2)/1000+LARGE(H186:I186:K186:L186,3)/10000+LARGE(H186:I186:K186:L186,4)/100000-0.01/S186,0))</f>
        <v>0</v>
      </c>
      <c r="U186" s="374"/>
      <c r="V186" s="354" t="str">
        <f t="shared" si="10"/>
        <v/>
      </c>
      <c r="W186" s="354" t="str">
        <f t="shared" si="9"/>
        <v/>
      </c>
      <c r="X186" s="374"/>
      <c r="Y186" s="374"/>
      <c r="Z186" s="374"/>
      <c r="AA186" s="374"/>
      <c r="AB186" s="374"/>
      <c r="AC186" s="374"/>
      <c r="AD186" s="374"/>
    </row>
    <row r="187" spans="1:30" ht="28.05" customHeight="1" thickBot="1" x14ac:dyDescent="0.35">
      <c r="A187" s="52">
        <v>185</v>
      </c>
      <c r="B187" s="286" t="str">
        <f>IF(ISNA(VLOOKUP($A187,'IND.012-1'!$A$3:$Q$301,2,FALSE)),"",(VLOOKUP($A187,'IND.012-1'!$A$3:$Q$301,2,FALSE)))</f>
        <v/>
      </c>
      <c r="C187" s="288" t="str">
        <f>IF(ISNA(VLOOKUP(A187,'IND.012-1'!$A$3:$Q$301,3,FALSE)),"",(VLOOKUP(A187,'IND.012-1'!$A$3:$Q$301,3,FALSE)))</f>
        <v/>
      </c>
      <c r="D187" s="53" t="str">
        <f>IF(ISNA(VLOOKUP(A187,'IND.012-1'!$A$3:$F$301,4,FALSE)),"",(VLOOKUP(A187,'IND.012-1'!$A$3:$F$301,4,FALSE)))</f>
        <v/>
      </c>
      <c r="E187" s="54" t="str">
        <f>IF(ISNA(VLOOKUP(A187,'IND.012-1'!$A$3:$Q$301,5,FALSE)),"",(VLOOKUP(A187,'IND.012-1'!$A$3:$Q$301,5,FALSE)))</f>
        <v/>
      </c>
      <c r="F187" s="55" t="str">
        <f>IF(ISNA(VLOOKUP($A187,'IND.012-1'!$A$3:$Q$301,6,FALSE)),"",(VLOOKUP($A187,'IND.012-1'!$A$3:$Q$301,6,FALSE)))</f>
        <v/>
      </c>
      <c r="G187" s="285" t="str">
        <f>IF(ISNA(VLOOKUP($A187,'IND.012-1'!$A$3:$Q$301,7,FALSE)),"",(VLOOKUP($A187,'IND.012-1'!$A$3:$Q$301,7,FALSE)))</f>
        <v/>
      </c>
      <c r="H187" s="55" t="str">
        <f>IF(ISNA(VLOOKUP(A187,'IND.012-1'!$A$3:$Q$301,8,FALSE)),"",(VLOOKUP(A187,'IND.012-1'!$A$3:$Q$301,8,FALSE)))</f>
        <v/>
      </c>
      <c r="I187" s="297" t="str">
        <f>IF(ISNA(VLOOKUP(A187,'IND.012-1'!$A$3:$Q$301,9,FALSE)),"",(VLOOKUP(A187,'IND.012-1'!$A$3:$Q$301,9,FALSE)))</f>
        <v/>
      </c>
      <c r="J187" s="55" t="str">
        <f>IF(ISNA(VLOOKUP(A187,'IND.012-1'!$A$3:$Q$301,10,FALSE)),"",(VLOOKUP(A187,'IND.012-1'!$A$3:$Q$301,10,FALSE)))</f>
        <v/>
      </c>
      <c r="K187" s="297" t="str">
        <f>IF(ISNA(VLOOKUP(A187,'IND.012-1'!$A$3:$Q$301,11,FALSE)),"",(VLOOKUP(A187,'IND.012-1'!$A$3:$Q$301,11,FALSE)))</f>
        <v/>
      </c>
      <c r="L187" s="55" t="str">
        <f>IF(ISNA(VLOOKUP(A187,'IND.012-1'!$A$3:$Q$301,12,FALSE)),"",(VLOOKUP(A187,'IND.012-1'!$A$3:$Q$301,12,FALSE)))</f>
        <v/>
      </c>
      <c r="M187" s="297" t="str">
        <f>IF(ISNA(VLOOKUP(A187,'IND.012-1'!$A$3:$Q$301,13,FALSE)),"",(VLOOKUP(A187,'IND.012-1'!$A$3:$Q$301,13,FALSE)))</f>
        <v/>
      </c>
      <c r="N187" s="55" t="str">
        <f>IF(ISNA(VLOOKUP(A187,'IND.012-1'!$A$3:$Q$301,14,FALSE)),"",(VLOOKUP(A187,'IND.012-1'!$A$3:$Q$301,14,FALSE)))</f>
        <v/>
      </c>
      <c r="O187" s="297" t="str">
        <f>IF(ISNA(VLOOKUP(A187,'IND.012-1'!$A$3:$Q$301,15,FALSE)),"",(VLOOKUP(A187,'IND.012-1'!$A$3:$Q$301,15,FALSE)))</f>
        <v/>
      </c>
      <c r="P187" s="55" t="str">
        <f>IF(ISNA(VLOOKUP(A187,'IND.012-1'!$A$3:$Q$301,16,FALSE)),"",(VLOOKUP(A187,'IND.012-1'!$A$3:$Q$301,16,FALSE)))</f>
        <v/>
      </c>
      <c r="Q187" s="341" t="str">
        <f>IF(ISNA(VLOOKUP($A187,'IND.012-1'!$A$3:$Q$301,17,FALSE)),"",(VLOOKUP($A187,'IND.012-1'!$A$3:$Q$301,17,FALSE)))</f>
        <v/>
      </c>
      <c r="R187" s="451">
        <f t="shared" si="8"/>
        <v>0</v>
      </c>
      <c r="S187" s="434">
        <f t="shared" si="11"/>
        <v>185</v>
      </c>
      <c r="T187" s="434">
        <f>IF(R187="","",IFERROR(SUM(H187:I187:K187:L187)+LARGE(H187:I187:K187:L187,1)/100+LARGE(H187:I187:K187:L187,2)/1000+LARGE(H187:I187:K187:L187,3)/10000+LARGE(H187:I187:K187:L187,4)/100000-0.01/S187,0))</f>
        <v>0</v>
      </c>
      <c r="U187" s="374"/>
      <c r="V187" s="354" t="str">
        <f t="shared" si="10"/>
        <v/>
      </c>
      <c r="W187" s="354" t="str">
        <f t="shared" si="9"/>
        <v/>
      </c>
      <c r="X187" s="374"/>
      <c r="Y187" s="374"/>
      <c r="Z187" s="374"/>
      <c r="AA187" s="374"/>
      <c r="AB187" s="374"/>
      <c r="AC187" s="374"/>
      <c r="AD187" s="374"/>
    </row>
    <row r="188" spans="1:30" ht="28.05" customHeight="1" thickBot="1" x14ac:dyDescent="0.35">
      <c r="A188" s="52">
        <v>186</v>
      </c>
      <c r="B188" s="286" t="str">
        <f>IF(ISNA(VLOOKUP($A188,'IND.012-1'!$A$3:$Q$301,2,FALSE)),"",(VLOOKUP($A188,'IND.012-1'!$A$3:$Q$301,2,FALSE)))</f>
        <v/>
      </c>
      <c r="C188" s="288" t="str">
        <f>IF(ISNA(VLOOKUP(A188,'IND.012-1'!$A$3:$Q$301,3,FALSE)),"",(VLOOKUP(A188,'IND.012-1'!$A$3:$Q$301,3,FALSE)))</f>
        <v/>
      </c>
      <c r="D188" s="53" t="str">
        <f>IF(ISNA(VLOOKUP(A188,'IND.012-1'!$A$3:$F$301,4,FALSE)),"",(VLOOKUP(A188,'IND.012-1'!$A$3:$F$301,4,FALSE)))</f>
        <v/>
      </c>
      <c r="E188" s="54" t="str">
        <f>IF(ISNA(VLOOKUP(A188,'IND.012-1'!$A$3:$Q$301,5,FALSE)),"",(VLOOKUP(A188,'IND.012-1'!$A$3:$Q$301,5,FALSE)))</f>
        <v/>
      </c>
      <c r="F188" s="55" t="str">
        <f>IF(ISNA(VLOOKUP($A188,'IND.012-1'!$A$3:$Q$301,6,FALSE)),"",(VLOOKUP($A188,'IND.012-1'!$A$3:$Q$301,6,FALSE)))</f>
        <v/>
      </c>
      <c r="G188" s="285" t="str">
        <f>IF(ISNA(VLOOKUP($A188,'IND.012-1'!$A$3:$Q$301,7,FALSE)),"",(VLOOKUP($A188,'IND.012-1'!$A$3:$Q$301,7,FALSE)))</f>
        <v/>
      </c>
      <c r="H188" s="55" t="str">
        <f>IF(ISNA(VLOOKUP(A188,'IND.012-1'!$A$3:$Q$301,8,FALSE)),"",(VLOOKUP(A188,'IND.012-1'!$A$3:$Q$301,8,FALSE)))</f>
        <v/>
      </c>
      <c r="I188" s="297" t="str">
        <f>IF(ISNA(VLOOKUP(A188,'IND.012-1'!$A$3:$Q$301,9,FALSE)),"",(VLOOKUP(A188,'IND.012-1'!$A$3:$Q$301,9,FALSE)))</f>
        <v/>
      </c>
      <c r="J188" s="55" t="str">
        <f>IF(ISNA(VLOOKUP(A188,'IND.012-1'!$A$3:$Q$301,10,FALSE)),"",(VLOOKUP(A188,'IND.012-1'!$A$3:$Q$301,10,FALSE)))</f>
        <v/>
      </c>
      <c r="K188" s="297" t="str">
        <f>IF(ISNA(VLOOKUP(A188,'IND.012-1'!$A$3:$Q$301,11,FALSE)),"",(VLOOKUP(A188,'IND.012-1'!$A$3:$Q$301,11,FALSE)))</f>
        <v/>
      </c>
      <c r="L188" s="55" t="str">
        <f>IF(ISNA(VLOOKUP(A188,'IND.012-1'!$A$3:$Q$301,12,FALSE)),"",(VLOOKUP(A188,'IND.012-1'!$A$3:$Q$301,12,FALSE)))</f>
        <v/>
      </c>
      <c r="M188" s="297" t="str">
        <f>IF(ISNA(VLOOKUP(A188,'IND.012-1'!$A$3:$Q$301,13,FALSE)),"",(VLOOKUP(A188,'IND.012-1'!$A$3:$Q$301,13,FALSE)))</f>
        <v/>
      </c>
      <c r="N188" s="55" t="str">
        <f>IF(ISNA(VLOOKUP(A188,'IND.012-1'!$A$3:$Q$301,14,FALSE)),"",(VLOOKUP(A188,'IND.012-1'!$A$3:$Q$301,14,FALSE)))</f>
        <v/>
      </c>
      <c r="O188" s="297" t="str">
        <f>IF(ISNA(VLOOKUP(A188,'IND.012-1'!$A$3:$Q$301,15,FALSE)),"",(VLOOKUP(A188,'IND.012-1'!$A$3:$Q$301,15,FALSE)))</f>
        <v/>
      </c>
      <c r="P188" s="55" t="str">
        <f>IF(ISNA(VLOOKUP(A188,'IND.012-1'!$A$3:$Q$301,16,FALSE)),"",(VLOOKUP(A188,'IND.012-1'!$A$3:$Q$301,16,FALSE)))</f>
        <v/>
      </c>
      <c r="Q188" s="341" t="str">
        <f>IF(ISNA(VLOOKUP($A188,'IND.012-1'!$A$3:$Q$301,17,FALSE)),"",(VLOOKUP($A188,'IND.012-1'!$A$3:$Q$301,17,FALSE)))</f>
        <v/>
      </c>
      <c r="R188" s="451">
        <f t="shared" si="8"/>
        <v>0</v>
      </c>
      <c r="S188" s="434">
        <f t="shared" si="11"/>
        <v>186</v>
      </c>
      <c r="T188" s="434">
        <f>IF(R188="","",IFERROR(SUM(H188:I188:K188:L188)+LARGE(H188:I188:K188:L188,1)/100+LARGE(H188:I188:K188:L188,2)/1000+LARGE(H188:I188:K188:L188,3)/10000+LARGE(H188:I188:K188:L188,4)/100000-0.01/S188,0))</f>
        <v>0</v>
      </c>
      <c r="U188" s="374"/>
      <c r="V188" s="354" t="str">
        <f t="shared" si="10"/>
        <v/>
      </c>
      <c r="W188" s="354" t="str">
        <f t="shared" si="9"/>
        <v/>
      </c>
      <c r="X188" s="374"/>
      <c r="Y188" s="374"/>
      <c r="Z188" s="374"/>
      <c r="AA188" s="374"/>
      <c r="AB188" s="374"/>
      <c r="AC188" s="374"/>
      <c r="AD188" s="374"/>
    </row>
    <row r="189" spans="1:30" ht="28.05" customHeight="1" thickBot="1" x14ac:dyDescent="0.35">
      <c r="A189" s="52">
        <v>187</v>
      </c>
      <c r="B189" s="286" t="str">
        <f>IF(ISNA(VLOOKUP($A189,'IND.012-1'!$A$3:$Q$301,2,FALSE)),"",(VLOOKUP($A189,'IND.012-1'!$A$3:$Q$301,2,FALSE)))</f>
        <v/>
      </c>
      <c r="C189" s="288" t="str">
        <f>IF(ISNA(VLOOKUP(A189,'IND.012-1'!$A$3:$Q$301,3,FALSE)),"",(VLOOKUP(A189,'IND.012-1'!$A$3:$Q$301,3,FALSE)))</f>
        <v/>
      </c>
      <c r="D189" s="53" t="str">
        <f>IF(ISNA(VLOOKUP(A189,'IND.012-1'!$A$3:$F$301,4,FALSE)),"",(VLOOKUP(A189,'IND.012-1'!$A$3:$F$301,4,FALSE)))</f>
        <v/>
      </c>
      <c r="E189" s="54" t="str">
        <f>IF(ISNA(VLOOKUP(A189,'IND.012-1'!$A$3:$Q$301,5,FALSE)),"",(VLOOKUP(A189,'IND.012-1'!$A$3:$Q$301,5,FALSE)))</f>
        <v/>
      </c>
      <c r="F189" s="55" t="str">
        <f>IF(ISNA(VLOOKUP($A189,'IND.012-1'!$A$3:$Q$301,6,FALSE)),"",(VLOOKUP($A189,'IND.012-1'!$A$3:$Q$301,6,FALSE)))</f>
        <v/>
      </c>
      <c r="G189" s="285" t="str">
        <f>IF(ISNA(VLOOKUP($A189,'IND.012-1'!$A$3:$Q$301,7,FALSE)),"",(VLOOKUP($A189,'IND.012-1'!$A$3:$Q$301,7,FALSE)))</f>
        <v/>
      </c>
      <c r="H189" s="55" t="str">
        <f>IF(ISNA(VLOOKUP(A189,'IND.012-1'!$A$3:$Q$301,8,FALSE)),"",(VLOOKUP(A189,'IND.012-1'!$A$3:$Q$301,8,FALSE)))</f>
        <v/>
      </c>
      <c r="I189" s="297" t="str">
        <f>IF(ISNA(VLOOKUP(A189,'IND.012-1'!$A$3:$Q$301,9,FALSE)),"",(VLOOKUP(A189,'IND.012-1'!$A$3:$Q$301,9,FALSE)))</f>
        <v/>
      </c>
      <c r="J189" s="55" t="str">
        <f>IF(ISNA(VLOOKUP(A189,'IND.012-1'!$A$3:$Q$301,10,FALSE)),"",(VLOOKUP(A189,'IND.012-1'!$A$3:$Q$301,10,FALSE)))</f>
        <v/>
      </c>
      <c r="K189" s="297" t="str">
        <f>IF(ISNA(VLOOKUP(A189,'IND.012-1'!$A$3:$Q$301,11,FALSE)),"",(VLOOKUP(A189,'IND.012-1'!$A$3:$Q$301,11,FALSE)))</f>
        <v/>
      </c>
      <c r="L189" s="55" t="str">
        <f>IF(ISNA(VLOOKUP(A189,'IND.012-1'!$A$3:$Q$301,12,FALSE)),"",(VLOOKUP(A189,'IND.012-1'!$A$3:$Q$301,12,FALSE)))</f>
        <v/>
      </c>
      <c r="M189" s="297" t="str">
        <f>IF(ISNA(VLOOKUP(A189,'IND.012-1'!$A$3:$Q$301,13,FALSE)),"",(VLOOKUP(A189,'IND.012-1'!$A$3:$Q$301,13,FALSE)))</f>
        <v/>
      </c>
      <c r="N189" s="55" t="str">
        <f>IF(ISNA(VLOOKUP(A189,'IND.012-1'!$A$3:$Q$301,14,FALSE)),"",(VLOOKUP(A189,'IND.012-1'!$A$3:$Q$301,14,FALSE)))</f>
        <v/>
      </c>
      <c r="O189" s="297" t="str">
        <f>IF(ISNA(VLOOKUP(A189,'IND.012-1'!$A$3:$Q$301,15,FALSE)),"",(VLOOKUP(A189,'IND.012-1'!$A$3:$Q$301,15,FALSE)))</f>
        <v/>
      </c>
      <c r="P189" s="55" t="str">
        <f>IF(ISNA(VLOOKUP(A189,'IND.012-1'!$A$3:$Q$301,16,FALSE)),"",(VLOOKUP(A189,'IND.012-1'!$A$3:$Q$301,16,FALSE)))</f>
        <v/>
      </c>
      <c r="Q189" s="341" t="str">
        <f>IF(ISNA(VLOOKUP($A189,'IND.012-1'!$A$3:$Q$301,17,FALSE)),"",(VLOOKUP($A189,'IND.012-1'!$A$3:$Q$301,17,FALSE)))</f>
        <v/>
      </c>
      <c r="R189" s="451">
        <f t="shared" si="8"/>
        <v>0</v>
      </c>
      <c r="S189" s="434">
        <f t="shared" si="11"/>
        <v>187</v>
      </c>
      <c r="T189" s="434">
        <f>IF(R189="","",IFERROR(SUM(H189:I189:K189:L189)+LARGE(H189:I189:K189:L189,1)/100+LARGE(H189:I189:K189:L189,2)/1000+LARGE(H189:I189:K189:L189,3)/10000+LARGE(H189:I189:K189:L189,4)/100000-0.01/S189,0))</f>
        <v>0</v>
      </c>
      <c r="U189" s="374"/>
      <c r="V189" s="354" t="str">
        <f t="shared" si="10"/>
        <v/>
      </c>
      <c r="W189" s="354" t="str">
        <f t="shared" si="9"/>
        <v/>
      </c>
      <c r="X189" s="374"/>
      <c r="Y189" s="374"/>
      <c r="Z189" s="374"/>
      <c r="AA189" s="374"/>
      <c r="AB189" s="374"/>
      <c r="AC189" s="374"/>
      <c r="AD189" s="374"/>
    </row>
    <row r="190" spans="1:30" ht="28.05" customHeight="1" thickBot="1" x14ac:dyDescent="0.35">
      <c r="A190" s="52">
        <v>188</v>
      </c>
      <c r="B190" s="286" t="str">
        <f>IF(ISNA(VLOOKUP($A190,'IND.012-1'!$A$3:$Q$301,2,FALSE)),"",(VLOOKUP($A190,'IND.012-1'!$A$3:$Q$301,2,FALSE)))</f>
        <v/>
      </c>
      <c r="C190" s="288" t="str">
        <f>IF(ISNA(VLOOKUP(A190,'IND.012-1'!$A$3:$Q$301,3,FALSE)),"",(VLOOKUP(A190,'IND.012-1'!$A$3:$Q$301,3,FALSE)))</f>
        <v/>
      </c>
      <c r="D190" s="53" t="str">
        <f>IF(ISNA(VLOOKUP(A190,'IND.012-1'!$A$3:$F$301,4,FALSE)),"",(VLOOKUP(A190,'IND.012-1'!$A$3:$F$301,4,FALSE)))</f>
        <v/>
      </c>
      <c r="E190" s="54" t="str">
        <f>IF(ISNA(VLOOKUP(A190,'IND.012-1'!$A$3:$Q$301,5,FALSE)),"",(VLOOKUP(A190,'IND.012-1'!$A$3:$Q$301,5,FALSE)))</f>
        <v/>
      </c>
      <c r="F190" s="55" t="str">
        <f>IF(ISNA(VLOOKUP($A190,'IND.012-1'!$A$3:$Q$301,6,FALSE)),"",(VLOOKUP($A190,'IND.012-1'!$A$3:$Q$301,6,FALSE)))</f>
        <v/>
      </c>
      <c r="G190" s="285" t="str">
        <f>IF(ISNA(VLOOKUP($A190,'IND.012-1'!$A$3:$Q$301,7,FALSE)),"",(VLOOKUP($A190,'IND.012-1'!$A$3:$Q$301,7,FALSE)))</f>
        <v/>
      </c>
      <c r="H190" s="55" t="str">
        <f>IF(ISNA(VLOOKUP(A190,'IND.012-1'!$A$3:$Q$301,8,FALSE)),"",(VLOOKUP(A190,'IND.012-1'!$A$3:$Q$301,8,FALSE)))</f>
        <v/>
      </c>
      <c r="I190" s="297" t="str">
        <f>IF(ISNA(VLOOKUP(A190,'IND.012-1'!$A$3:$Q$301,9,FALSE)),"",(VLOOKUP(A190,'IND.012-1'!$A$3:$Q$301,9,FALSE)))</f>
        <v/>
      </c>
      <c r="J190" s="55" t="str">
        <f>IF(ISNA(VLOOKUP(A190,'IND.012-1'!$A$3:$Q$301,10,FALSE)),"",(VLOOKUP(A190,'IND.012-1'!$A$3:$Q$301,10,FALSE)))</f>
        <v/>
      </c>
      <c r="K190" s="297" t="str">
        <f>IF(ISNA(VLOOKUP(A190,'IND.012-1'!$A$3:$Q$301,11,FALSE)),"",(VLOOKUP(A190,'IND.012-1'!$A$3:$Q$301,11,FALSE)))</f>
        <v/>
      </c>
      <c r="L190" s="55" t="str">
        <f>IF(ISNA(VLOOKUP(A190,'IND.012-1'!$A$3:$Q$301,12,FALSE)),"",(VLOOKUP(A190,'IND.012-1'!$A$3:$Q$301,12,FALSE)))</f>
        <v/>
      </c>
      <c r="M190" s="297" t="str">
        <f>IF(ISNA(VLOOKUP(A190,'IND.012-1'!$A$3:$Q$301,13,FALSE)),"",(VLOOKUP(A190,'IND.012-1'!$A$3:$Q$301,13,FALSE)))</f>
        <v/>
      </c>
      <c r="N190" s="55" t="str">
        <f>IF(ISNA(VLOOKUP(A190,'IND.012-1'!$A$3:$Q$301,14,FALSE)),"",(VLOOKUP(A190,'IND.012-1'!$A$3:$Q$301,14,FALSE)))</f>
        <v/>
      </c>
      <c r="O190" s="297" t="str">
        <f>IF(ISNA(VLOOKUP(A190,'IND.012-1'!$A$3:$Q$301,15,FALSE)),"",(VLOOKUP(A190,'IND.012-1'!$A$3:$Q$301,15,FALSE)))</f>
        <v/>
      </c>
      <c r="P190" s="55" t="str">
        <f>IF(ISNA(VLOOKUP(A190,'IND.012-1'!$A$3:$Q$301,16,FALSE)),"",(VLOOKUP(A190,'IND.012-1'!$A$3:$Q$301,16,FALSE)))</f>
        <v/>
      </c>
      <c r="Q190" s="341" t="str">
        <f>IF(ISNA(VLOOKUP($A190,'IND.012-1'!$A$3:$Q$301,17,FALSE)),"",(VLOOKUP($A190,'IND.012-1'!$A$3:$Q$301,17,FALSE)))</f>
        <v/>
      </c>
      <c r="R190" s="451">
        <f t="shared" si="8"/>
        <v>0</v>
      </c>
      <c r="S190" s="434">
        <f t="shared" si="11"/>
        <v>188</v>
      </c>
      <c r="T190" s="434">
        <f>IF(R190="","",IFERROR(SUM(H190:I190:K190:L190)+LARGE(H190:I190:K190:L190,1)/100+LARGE(H190:I190:K190:L190,2)/1000+LARGE(H190:I190:K190:L190,3)/10000+LARGE(H190:I190:K190:L190,4)/100000-0.01/S190,0))</f>
        <v>0</v>
      </c>
      <c r="U190" s="374"/>
      <c r="V190" s="354" t="str">
        <f t="shared" si="10"/>
        <v/>
      </c>
      <c r="W190" s="354" t="str">
        <f t="shared" si="9"/>
        <v/>
      </c>
      <c r="X190" s="374"/>
      <c r="Y190" s="374"/>
      <c r="Z190" s="374"/>
      <c r="AA190" s="374"/>
      <c r="AB190" s="374"/>
      <c r="AC190" s="374"/>
      <c r="AD190" s="374"/>
    </row>
    <row r="191" spans="1:30" ht="28.05" customHeight="1" thickBot="1" x14ac:dyDescent="0.35">
      <c r="A191" s="52">
        <v>189</v>
      </c>
      <c r="B191" s="286" t="str">
        <f>IF(ISNA(VLOOKUP($A191,'IND.012-1'!$A$3:$Q$301,2,FALSE)),"",(VLOOKUP($A191,'IND.012-1'!$A$3:$Q$301,2,FALSE)))</f>
        <v/>
      </c>
      <c r="C191" s="288" t="str">
        <f>IF(ISNA(VLOOKUP(A191,'IND.012-1'!$A$3:$Q$301,3,FALSE)),"",(VLOOKUP(A191,'IND.012-1'!$A$3:$Q$301,3,FALSE)))</f>
        <v/>
      </c>
      <c r="D191" s="53" t="str">
        <f>IF(ISNA(VLOOKUP(A191,'IND.012-1'!$A$3:$F$301,4,FALSE)),"",(VLOOKUP(A191,'IND.012-1'!$A$3:$F$301,4,FALSE)))</f>
        <v/>
      </c>
      <c r="E191" s="54" t="str">
        <f>IF(ISNA(VLOOKUP(A191,'IND.012-1'!$A$3:$Q$301,5,FALSE)),"",(VLOOKUP(A191,'IND.012-1'!$A$3:$Q$301,5,FALSE)))</f>
        <v/>
      </c>
      <c r="F191" s="55" t="str">
        <f>IF(ISNA(VLOOKUP($A191,'IND.012-1'!$A$3:$Q$301,6,FALSE)),"",(VLOOKUP($A191,'IND.012-1'!$A$3:$Q$301,6,FALSE)))</f>
        <v/>
      </c>
      <c r="G191" s="285" t="str">
        <f>IF(ISNA(VLOOKUP($A191,'IND.012-1'!$A$3:$Q$301,7,FALSE)),"",(VLOOKUP($A191,'IND.012-1'!$A$3:$Q$301,7,FALSE)))</f>
        <v/>
      </c>
      <c r="H191" s="55" t="str">
        <f>IF(ISNA(VLOOKUP(A191,'IND.012-1'!$A$3:$Q$301,8,FALSE)),"",(VLOOKUP(A191,'IND.012-1'!$A$3:$Q$301,8,FALSE)))</f>
        <v/>
      </c>
      <c r="I191" s="297" t="str">
        <f>IF(ISNA(VLOOKUP(A191,'IND.012-1'!$A$3:$Q$301,9,FALSE)),"",(VLOOKUP(A191,'IND.012-1'!$A$3:$Q$301,9,FALSE)))</f>
        <v/>
      </c>
      <c r="J191" s="55" t="str">
        <f>IF(ISNA(VLOOKUP(A191,'IND.012-1'!$A$3:$Q$301,10,FALSE)),"",(VLOOKUP(A191,'IND.012-1'!$A$3:$Q$301,10,FALSE)))</f>
        <v/>
      </c>
      <c r="K191" s="297" t="str">
        <f>IF(ISNA(VLOOKUP(A191,'IND.012-1'!$A$3:$Q$301,11,FALSE)),"",(VLOOKUP(A191,'IND.012-1'!$A$3:$Q$301,11,FALSE)))</f>
        <v/>
      </c>
      <c r="L191" s="55" t="str">
        <f>IF(ISNA(VLOOKUP(A191,'IND.012-1'!$A$3:$Q$301,12,FALSE)),"",(VLOOKUP(A191,'IND.012-1'!$A$3:$Q$301,12,FALSE)))</f>
        <v/>
      </c>
      <c r="M191" s="297" t="str">
        <f>IF(ISNA(VLOOKUP(A191,'IND.012-1'!$A$3:$Q$301,13,FALSE)),"",(VLOOKUP(A191,'IND.012-1'!$A$3:$Q$301,13,FALSE)))</f>
        <v/>
      </c>
      <c r="N191" s="55" t="str">
        <f>IF(ISNA(VLOOKUP(A191,'IND.012-1'!$A$3:$Q$301,14,FALSE)),"",(VLOOKUP(A191,'IND.012-1'!$A$3:$Q$301,14,FALSE)))</f>
        <v/>
      </c>
      <c r="O191" s="297" t="str">
        <f>IF(ISNA(VLOOKUP(A191,'IND.012-1'!$A$3:$Q$301,15,FALSE)),"",(VLOOKUP(A191,'IND.012-1'!$A$3:$Q$301,15,FALSE)))</f>
        <v/>
      </c>
      <c r="P191" s="55" t="str">
        <f>IF(ISNA(VLOOKUP(A191,'IND.012-1'!$A$3:$Q$301,16,FALSE)),"",(VLOOKUP(A191,'IND.012-1'!$A$3:$Q$301,16,FALSE)))</f>
        <v/>
      </c>
      <c r="Q191" s="341" t="str">
        <f>IF(ISNA(VLOOKUP($A191,'IND.012-1'!$A$3:$Q$301,17,FALSE)),"",(VLOOKUP($A191,'IND.012-1'!$A$3:$Q$301,17,FALSE)))</f>
        <v/>
      </c>
      <c r="R191" s="451">
        <f t="shared" si="8"/>
        <v>0</v>
      </c>
      <c r="S191" s="434">
        <f t="shared" si="11"/>
        <v>189</v>
      </c>
      <c r="T191" s="434">
        <f>IF(R191="","",IFERROR(SUM(H191:I191:K191:L191)+LARGE(H191:I191:K191:L191,1)/100+LARGE(H191:I191:K191:L191,2)/1000+LARGE(H191:I191:K191:L191,3)/10000+LARGE(H191:I191:K191:L191,4)/100000-0.01/S191,0))</f>
        <v>0</v>
      </c>
      <c r="U191" s="374"/>
      <c r="V191" s="354" t="str">
        <f t="shared" si="10"/>
        <v/>
      </c>
      <c r="W191" s="354" t="str">
        <f t="shared" si="9"/>
        <v/>
      </c>
      <c r="X191" s="374"/>
      <c r="Y191" s="374"/>
      <c r="Z191" s="374"/>
      <c r="AA191" s="374"/>
      <c r="AB191" s="374"/>
      <c r="AC191" s="374"/>
      <c r="AD191" s="374"/>
    </row>
    <row r="192" spans="1:30" ht="28.05" customHeight="1" thickBot="1" x14ac:dyDescent="0.35">
      <c r="A192" s="52">
        <v>190</v>
      </c>
      <c r="B192" s="286" t="str">
        <f>IF(ISNA(VLOOKUP($A192,'IND.012-1'!$A$3:$Q$301,2,FALSE)),"",(VLOOKUP($A192,'IND.012-1'!$A$3:$Q$301,2,FALSE)))</f>
        <v/>
      </c>
      <c r="C192" s="288" t="str">
        <f>IF(ISNA(VLOOKUP(A192,'IND.012-1'!$A$3:$Q$301,3,FALSE)),"",(VLOOKUP(A192,'IND.012-1'!$A$3:$Q$301,3,FALSE)))</f>
        <v/>
      </c>
      <c r="D192" s="53" t="str">
        <f>IF(ISNA(VLOOKUP(A192,'IND.012-1'!$A$3:$F$301,4,FALSE)),"",(VLOOKUP(A192,'IND.012-1'!$A$3:$F$301,4,FALSE)))</f>
        <v/>
      </c>
      <c r="E192" s="54" t="str">
        <f>IF(ISNA(VLOOKUP(A192,'IND.012-1'!$A$3:$Q$301,5,FALSE)),"",(VLOOKUP(A192,'IND.012-1'!$A$3:$Q$301,5,FALSE)))</f>
        <v/>
      </c>
      <c r="F192" s="55" t="str">
        <f>IF(ISNA(VLOOKUP($A192,'IND.012-1'!$A$3:$Q$301,6,FALSE)),"",(VLOOKUP($A192,'IND.012-1'!$A$3:$Q$301,6,FALSE)))</f>
        <v/>
      </c>
      <c r="G192" s="285" t="str">
        <f>IF(ISNA(VLOOKUP($A192,'IND.012-1'!$A$3:$Q$301,7,FALSE)),"",(VLOOKUP($A192,'IND.012-1'!$A$3:$Q$301,7,FALSE)))</f>
        <v/>
      </c>
      <c r="H192" s="55" t="str">
        <f>IF(ISNA(VLOOKUP(A192,'IND.012-1'!$A$3:$Q$301,8,FALSE)),"",(VLOOKUP(A192,'IND.012-1'!$A$3:$Q$301,8,FALSE)))</f>
        <v/>
      </c>
      <c r="I192" s="297" t="str">
        <f>IF(ISNA(VLOOKUP(A192,'IND.012-1'!$A$3:$Q$301,9,FALSE)),"",(VLOOKUP(A192,'IND.012-1'!$A$3:$Q$301,9,FALSE)))</f>
        <v/>
      </c>
      <c r="J192" s="55" t="str">
        <f>IF(ISNA(VLOOKUP(A192,'IND.012-1'!$A$3:$Q$301,10,FALSE)),"",(VLOOKUP(A192,'IND.012-1'!$A$3:$Q$301,10,FALSE)))</f>
        <v/>
      </c>
      <c r="K192" s="297" t="str">
        <f>IF(ISNA(VLOOKUP(A192,'IND.012-1'!$A$3:$Q$301,11,FALSE)),"",(VLOOKUP(A192,'IND.012-1'!$A$3:$Q$301,11,FALSE)))</f>
        <v/>
      </c>
      <c r="L192" s="55" t="str">
        <f>IF(ISNA(VLOOKUP(A192,'IND.012-1'!$A$3:$Q$301,12,FALSE)),"",(VLOOKUP(A192,'IND.012-1'!$A$3:$Q$301,12,FALSE)))</f>
        <v/>
      </c>
      <c r="M192" s="297" t="str">
        <f>IF(ISNA(VLOOKUP(A192,'IND.012-1'!$A$3:$Q$301,13,FALSE)),"",(VLOOKUP(A192,'IND.012-1'!$A$3:$Q$301,13,FALSE)))</f>
        <v/>
      </c>
      <c r="N192" s="55" t="str">
        <f>IF(ISNA(VLOOKUP(A192,'IND.012-1'!$A$3:$Q$301,14,FALSE)),"",(VLOOKUP(A192,'IND.012-1'!$A$3:$Q$301,14,FALSE)))</f>
        <v/>
      </c>
      <c r="O192" s="297" t="str">
        <f>IF(ISNA(VLOOKUP(A192,'IND.012-1'!$A$3:$Q$301,15,FALSE)),"",(VLOOKUP(A192,'IND.012-1'!$A$3:$Q$301,15,FALSE)))</f>
        <v/>
      </c>
      <c r="P192" s="55" t="str">
        <f>IF(ISNA(VLOOKUP(A192,'IND.012-1'!$A$3:$Q$301,16,FALSE)),"",(VLOOKUP(A192,'IND.012-1'!$A$3:$Q$301,16,FALSE)))</f>
        <v/>
      </c>
      <c r="Q192" s="341" t="str">
        <f>IF(ISNA(VLOOKUP($A192,'IND.012-1'!$A$3:$Q$301,17,FALSE)),"",(VLOOKUP($A192,'IND.012-1'!$A$3:$Q$301,17,FALSE)))</f>
        <v/>
      </c>
      <c r="R192" s="451">
        <f t="shared" si="8"/>
        <v>0</v>
      </c>
      <c r="S192" s="434">
        <f t="shared" si="11"/>
        <v>190</v>
      </c>
      <c r="T192" s="434">
        <f>IF(R192="","",IFERROR(SUM(H192:I192:K192:L192)+LARGE(H192:I192:K192:L192,1)/100+LARGE(H192:I192:K192:L192,2)/1000+LARGE(H192:I192:K192:L192,3)/10000+LARGE(H192:I192:K192:L192,4)/100000-0.01/S192,0))</f>
        <v>0</v>
      </c>
      <c r="U192" s="374"/>
      <c r="V192" s="354" t="str">
        <f t="shared" si="10"/>
        <v/>
      </c>
      <c r="W192" s="354" t="str">
        <f t="shared" si="9"/>
        <v/>
      </c>
      <c r="X192" s="374"/>
      <c r="Y192" s="374"/>
      <c r="Z192" s="374"/>
      <c r="AA192" s="374"/>
      <c r="AB192" s="374"/>
      <c r="AC192" s="374"/>
      <c r="AD192" s="374"/>
    </row>
    <row r="193" spans="1:30" ht="28.05" customHeight="1" thickBot="1" x14ac:dyDescent="0.35">
      <c r="A193" s="52">
        <v>191</v>
      </c>
      <c r="B193" s="286" t="str">
        <f>IF(ISNA(VLOOKUP($A193,'IND.012-1'!$A$3:$Q$301,2,FALSE)),"",(VLOOKUP($A193,'IND.012-1'!$A$3:$Q$301,2,FALSE)))</f>
        <v/>
      </c>
      <c r="C193" s="288" t="str">
        <f>IF(ISNA(VLOOKUP(A193,'IND.012-1'!$A$3:$Q$301,3,FALSE)),"",(VLOOKUP(A193,'IND.012-1'!$A$3:$Q$301,3,FALSE)))</f>
        <v/>
      </c>
      <c r="D193" s="53" t="str">
        <f>IF(ISNA(VLOOKUP(A193,'IND.012-1'!$A$3:$F$301,4,FALSE)),"",(VLOOKUP(A193,'IND.012-1'!$A$3:$F$301,4,FALSE)))</f>
        <v/>
      </c>
      <c r="E193" s="54" t="str">
        <f>IF(ISNA(VLOOKUP(A193,'IND.012-1'!$A$3:$Q$301,5,FALSE)),"",(VLOOKUP(A193,'IND.012-1'!$A$3:$Q$301,5,FALSE)))</f>
        <v/>
      </c>
      <c r="F193" s="55" t="str">
        <f>IF(ISNA(VLOOKUP($A193,'IND.012-1'!$A$3:$Q$301,6,FALSE)),"",(VLOOKUP($A193,'IND.012-1'!$A$3:$Q$301,6,FALSE)))</f>
        <v/>
      </c>
      <c r="G193" s="285" t="str">
        <f>IF(ISNA(VLOOKUP($A193,'IND.012-1'!$A$3:$Q$301,7,FALSE)),"",(VLOOKUP($A193,'IND.012-1'!$A$3:$Q$301,7,FALSE)))</f>
        <v/>
      </c>
      <c r="H193" s="55" t="str">
        <f>IF(ISNA(VLOOKUP(A193,'IND.012-1'!$A$3:$Q$301,8,FALSE)),"",(VLOOKUP(A193,'IND.012-1'!$A$3:$Q$301,8,FALSE)))</f>
        <v/>
      </c>
      <c r="I193" s="297" t="str">
        <f>IF(ISNA(VLOOKUP(A193,'IND.012-1'!$A$3:$Q$301,9,FALSE)),"",(VLOOKUP(A193,'IND.012-1'!$A$3:$Q$301,9,FALSE)))</f>
        <v/>
      </c>
      <c r="J193" s="55" t="str">
        <f>IF(ISNA(VLOOKUP(A193,'IND.012-1'!$A$3:$Q$301,10,FALSE)),"",(VLOOKUP(A193,'IND.012-1'!$A$3:$Q$301,10,FALSE)))</f>
        <v/>
      </c>
      <c r="K193" s="297" t="str">
        <f>IF(ISNA(VLOOKUP(A193,'IND.012-1'!$A$3:$Q$301,11,FALSE)),"",(VLOOKUP(A193,'IND.012-1'!$A$3:$Q$301,11,FALSE)))</f>
        <v/>
      </c>
      <c r="L193" s="55" t="str">
        <f>IF(ISNA(VLOOKUP(A193,'IND.012-1'!$A$3:$Q$301,12,FALSE)),"",(VLOOKUP(A193,'IND.012-1'!$A$3:$Q$301,12,FALSE)))</f>
        <v/>
      </c>
      <c r="M193" s="297" t="str">
        <f>IF(ISNA(VLOOKUP(A193,'IND.012-1'!$A$3:$Q$301,13,FALSE)),"",(VLOOKUP(A193,'IND.012-1'!$A$3:$Q$301,13,FALSE)))</f>
        <v/>
      </c>
      <c r="N193" s="55" t="str">
        <f>IF(ISNA(VLOOKUP(A193,'IND.012-1'!$A$3:$Q$301,14,FALSE)),"",(VLOOKUP(A193,'IND.012-1'!$A$3:$Q$301,14,FALSE)))</f>
        <v/>
      </c>
      <c r="O193" s="297" t="str">
        <f>IF(ISNA(VLOOKUP(A193,'IND.012-1'!$A$3:$Q$301,15,FALSE)),"",(VLOOKUP(A193,'IND.012-1'!$A$3:$Q$301,15,FALSE)))</f>
        <v/>
      </c>
      <c r="P193" s="55" t="str">
        <f>IF(ISNA(VLOOKUP(A193,'IND.012-1'!$A$3:$Q$301,16,FALSE)),"",(VLOOKUP(A193,'IND.012-1'!$A$3:$Q$301,16,FALSE)))</f>
        <v/>
      </c>
      <c r="Q193" s="341" t="str">
        <f>IF(ISNA(VLOOKUP($A193,'IND.012-1'!$A$3:$Q$301,17,FALSE)),"",(VLOOKUP($A193,'IND.012-1'!$A$3:$Q$301,17,FALSE)))</f>
        <v/>
      </c>
      <c r="R193" s="451">
        <f t="shared" si="8"/>
        <v>0</v>
      </c>
      <c r="S193" s="434">
        <f t="shared" si="11"/>
        <v>191</v>
      </c>
      <c r="T193" s="434">
        <f>IF(R193="","",IFERROR(SUM(H193:I193:K193:L193)+LARGE(H193:I193:K193:L193,1)/100+LARGE(H193:I193:K193:L193,2)/1000+LARGE(H193:I193:K193:L193,3)/10000+LARGE(H193:I193:K193:L193,4)/100000-0.01/S193,0))</f>
        <v>0</v>
      </c>
      <c r="U193" s="374"/>
      <c r="V193" s="354" t="str">
        <f t="shared" si="10"/>
        <v/>
      </c>
      <c r="W193" s="354" t="str">
        <f t="shared" si="9"/>
        <v/>
      </c>
      <c r="X193" s="374"/>
      <c r="Y193" s="374"/>
      <c r="Z193" s="374"/>
      <c r="AA193" s="374"/>
      <c r="AB193" s="374"/>
      <c r="AC193" s="374"/>
      <c r="AD193" s="374"/>
    </row>
    <row r="194" spans="1:30" ht="28.05" customHeight="1" thickBot="1" x14ac:dyDescent="0.35">
      <c r="A194" s="52">
        <v>192</v>
      </c>
      <c r="B194" s="286" t="str">
        <f>IF(ISNA(VLOOKUP($A194,'IND.012-1'!$A$3:$Q$301,2,FALSE)),"",(VLOOKUP($A194,'IND.012-1'!$A$3:$Q$301,2,FALSE)))</f>
        <v/>
      </c>
      <c r="C194" s="288" t="str">
        <f>IF(ISNA(VLOOKUP(A194,'IND.012-1'!$A$3:$Q$301,3,FALSE)),"",(VLOOKUP(A194,'IND.012-1'!$A$3:$Q$301,3,FALSE)))</f>
        <v/>
      </c>
      <c r="D194" s="53" t="str">
        <f>IF(ISNA(VLOOKUP(A194,'IND.012-1'!$A$3:$F$301,4,FALSE)),"",(VLOOKUP(A194,'IND.012-1'!$A$3:$F$301,4,FALSE)))</f>
        <v/>
      </c>
      <c r="E194" s="54" t="str">
        <f>IF(ISNA(VLOOKUP(A194,'IND.012-1'!$A$3:$Q$301,5,FALSE)),"",(VLOOKUP(A194,'IND.012-1'!$A$3:$Q$301,5,FALSE)))</f>
        <v/>
      </c>
      <c r="F194" s="55" t="str">
        <f>IF(ISNA(VLOOKUP($A194,'IND.012-1'!$A$3:$Q$301,6,FALSE)),"",(VLOOKUP($A194,'IND.012-1'!$A$3:$Q$301,6,FALSE)))</f>
        <v/>
      </c>
      <c r="G194" s="285" t="str">
        <f>IF(ISNA(VLOOKUP($A194,'IND.012-1'!$A$3:$Q$301,7,FALSE)),"",(VLOOKUP($A194,'IND.012-1'!$A$3:$Q$301,7,FALSE)))</f>
        <v/>
      </c>
      <c r="H194" s="55" t="str">
        <f>IF(ISNA(VLOOKUP(A194,'IND.012-1'!$A$3:$Q$301,8,FALSE)),"",(VLOOKUP(A194,'IND.012-1'!$A$3:$Q$301,8,FALSE)))</f>
        <v/>
      </c>
      <c r="I194" s="297" t="str">
        <f>IF(ISNA(VLOOKUP(A194,'IND.012-1'!$A$3:$Q$301,9,FALSE)),"",(VLOOKUP(A194,'IND.012-1'!$A$3:$Q$301,9,FALSE)))</f>
        <v/>
      </c>
      <c r="J194" s="55" t="str">
        <f>IF(ISNA(VLOOKUP(A194,'IND.012-1'!$A$3:$Q$301,10,FALSE)),"",(VLOOKUP(A194,'IND.012-1'!$A$3:$Q$301,10,FALSE)))</f>
        <v/>
      </c>
      <c r="K194" s="297" t="str">
        <f>IF(ISNA(VLOOKUP(A194,'IND.012-1'!$A$3:$Q$301,11,FALSE)),"",(VLOOKUP(A194,'IND.012-1'!$A$3:$Q$301,11,FALSE)))</f>
        <v/>
      </c>
      <c r="L194" s="55" t="str">
        <f>IF(ISNA(VLOOKUP(A194,'IND.012-1'!$A$3:$Q$301,12,FALSE)),"",(VLOOKUP(A194,'IND.012-1'!$A$3:$Q$301,12,FALSE)))</f>
        <v/>
      </c>
      <c r="M194" s="297" t="str">
        <f>IF(ISNA(VLOOKUP(A194,'IND.012-1'!$A$3:$Q$301,13,FALSE)),"",(VLOOKUP(A194,'IND.012-1'!$A$3:$Q$301,13,FALSE)))</f>
        <v/>
      </c>
      <c r="N194" s="55" t="str">
        <f>IF(ISNA(VLOOKUP(A194,'IND.012-1'!$A$3:$Q$301,14,FALSE)),"",(VLOOKUP(A194,'IND.012-1'!$A$3:$Q$301,14,FALSE)))</f>
        <v/>
      </c>
      <c r="O194" s="297" t="str">
        <f>IF(ISNA(VLOOKUP(A194,'IND.012-1'!$A$3:$Q$301,15,FALSE)),"",(VLOOKUP(A194,'IND.012-1'!$A$3:$Q$301,15,FALSE)))</f>
        <v/>
      </c>
      <c r="P194" s="55" t="str">
        <f>IF(ISNA(VLOOKUP(A194,'IND.012-1'!$A$3:$Q$301,16,FALSE)),"",(VLOOKUP(A194,'IND.012-1'!$A$3:$Q$301,16,FALSE)))</f>
        <v/>
      </c>
      <c r="Q194" s="341" t="str">
        <f>IF(ISNA(VLOOKUP($A194,'IND.012-1'!$A$3:$Q$301,17,FALSE)),"",(VLOOKUP($A194,'IND.012-1'!$A$3:$Q$301,17,FALSE)))</f>
        <v/>
      </c>
      <c r="R194" s="451">
        <f t="shared" si="8"/>
        <v>0</v>
      </c>
      <c r="S194" s="434">
        <f t="shared" si="11"/>
        <v>192</v>
      </c>
      <c r="T194" s="434">
        <f>IF(R194="","",IFERROR(SUM(H194:I194:K194:L194)+LARGE(H194:I194:K194:L194,1)/100+LARGE(H194:I194:K194:L194,2)/1000+LARGE(H194:I194:K194:L194,3)/10000+LARGE(H194:I194:K194:L194,4)/100000-0.01/S194,0))</f>
        <v>0</v>
      </c>
      <c r="U194" s="374"/>
      <c r="V194" s="354" t="str">
        <f t="shared" si="10"/>
        <v/>
      </c>
      <c r="W194" s="354" t="str">
        <f t="shared" si="9"/>
        <v/>
      </c>
      <c r="X194" s="374"/>
      <c r="Y194" s="374"/>
      <c r="Z194" s="374"/>
      <c r="AA194" s="374"/>
      <c r="AB194" s="374"/>
      <c r="AC194" s="374"/>
      <c r="AD194" s="374"/>
    </row>
    <row r="195" spans="1:30" ht="28.05" customHeight="1" thickBot="1" x14ac:dyDescent="0.35">
      <c r="A195" s="52">
        <v>193</v>
      </c>
      <c r="B195" s="286" t="str">
        <f>IF(ISNA(VLOOKUP($A195,'IND.012-1'!$A$3:$Q$301,2,FALSE)),"",(VLOOKUP($A195,'IND.012-1'!$A$3:$Q$301,2,FALSE)))</f>
        <v/>
      </c>
      <c r="C195" s="288" t="str">
        <f>IF(ISNA(VLOOKUP(A195,'IND.012-1'!$A$3:$Q$301,3,FALSE)),"",(VLOOKUP(A195,'IND.012-1'!$A$3:$Q$301,3,FALSE)))</f>
        <v/>
      </c>
      <c r="D195" s="53" t="str">
        <f>IF(ISNA(VLOOKUP(A195,'IND.012-1'!$A$3:$F$301,4,FALSE)),"",(VLOOKUP(A195,'IND.012-1'!$A$3:$F$301,4,FALSE)))</f>
        <v/>
      </c>
      <c r="E195" s="54" t="str">
        <f>IF(ISNA(VLOOKUP(A195,'IND.012-1'!$A$3:$Q$301,5,FALSE)),"",(VLOOKUP(A195,'IND.012-1'!$A$3:$Q$301,5,FALSE)))</f>
        <v/>
      </c>
      <c r="F195" s="55" t="str">
        <f>IF(ISNA(VLOOKUP($A195,'IND.012-1'!$A$3:$Q$301,6,FALSE)),"",(VLOOKUP($A195,'IND.012-1'!$A$3:$Q$301,6,FALSE)))</f>
        <v/>
      </c>
      <c r="G195" s="285" t="str">
        <f>IF(ISNA(VLOOKUP($A195,'IND.012-1'!$A$3:$Q$301,7,FALSE)),"",(VLOOKUP($A195,'IND.012-1'!$A$3:$Q$301,7,FALSE)))</f>
        <v/>
      </c>
      <c r="H195" s="55" t="str">
        <f>IF(ISNA(VLOOKUP(A195,'IND.012-1'!$A$3:$Q$301,8,FALSE)),"",(VLOOKUP(A195,'IND.012-1'!$A$3:$Q$301,8,FALSE)))</f>
        <v/>
      </c>
      <c r="I195" s="297" t="str">
        <f>IF(ISNA(VLOOKUP(A195,'IND.012-1'!$A$3:$Q$301,9,FALSE)),"",(VLOOKUP(A195,'IND.012-1'!$A$3:$Q$301,9,FALSE)))</f>
        <v/>
      </c>
      <c r="J195" s="55" t="str">
        <f>IF(ISNA(VLOOKUP(A195,'IND.012-1'!$A$3:$Q$301,10,FALSE)),"",(VLOOKUP(A195,'IND.012-1'!$A$3:$Q$301,10,FALSE)))</f>
        <v/>
      </c>
      <c r="K195" s="297" t="str">
        <f>IF(ISNA(VLOOKUP(A195,'IND.012-1'!$A$3:$Q$301,11,FALSE)),"",(VLOOKUP(A195,'IND.012-1'!$A$3:$Q$301,11,FALSE)))</f>
        <v/>
      </c>
      <c r="L195" s="55" t="str">
        <f>IF(ISNA(VLOOKUP(A195,'IND.012-1'!$A$3:$Q$301,12,FALSE)),"",(VLOOKUP(A195,'IND.012-1'!$A$3:$Q$301,12,FALSE)))</f>
        <v/>
      </c>
      <c r="M195" s="297" t="str">
        <f>IF(ISNA(VLOOKUP(A195,'IND.012-1'!$A$3:$Q$301,13,FALSE)),"",(VLOOKUP(A195,'IND.012-1'!$A$3:$Q$301,13,FALSE)))</f>
        <v/>
      </c>
      <c r="N195" s="55" t="str">
        <f>IF(ISNA(VLOOKUP(A195,'IND.012-1'!$A$3:$Q$301,14,FALSE)),"",(VLOOKUP(A195,'IND.012-1'!$A$3:$Q$301,14,FALSE)))</f>
        <v/>
      </c>
      <c r="O195" s="297" t="str">
        <f>IF(ISNA(VLOOKUP(A195,'IND.012-1'!$A$3:$Q$301,15,FALSE)),"",(VLOOKUP(A195,'IND.012-1'!$A$3:$Q$301,15,FALSE)))</f>
        <v/>
      </c>
      <c r="P195" s="55" t="str">
        <f>IF(ISNA(VLOOKUP(A195,'IND.012-1'!$A$3:$Q$301,16,FALSE)),"",(VLOOKUP(A195,'IND.012-1'!$A$3:$Q$301,16,FALSE)))</f>
        <v/>
      </c>
      <c r="Q195" s="341" t="str">
        <f>IF(ISNA(VLOOKUP($A195,'IND.012-1'!$A$3:$Q$301,17,FALSE)),"",(VLOOKUP($A195,'IND.012-1'!$A$3:$Q$301,17,FALSE)))</f>
        <v/>
      </c>
      <c r="R195" s="451">
        <f t="shared" si="8"/>
        <v>0</v>
      </c>
      <c r="S195" s="434">
        <f t="shared" si="11"/>
        <v>193</v>
      </c>
      <c r="T195" s="434">
        <f>IF(R195="","",IFERROR(SUM(H195:I195:K195:L195)+LARGE(H195:I195:K195:L195,1)/100+LARGE(H195:I195:K195:L195,2)/1000+LARGE(H195:I195:K195:L195,3)/10000+LARGE(H195:I195:K195:L195,4)/100000-0.01/S195,0))</f>
        <v>0</v>
      </c>
      <c r="U195" s="374"/>
      <c r="V195" s="354" t="str">
        <f t="shared" si="10"/>
        <v/>
      </c>
      <c r="W195" s="354" t="str">
        <f t="shared" si="9"/>
        <v/>
      </c>
      <c r="X195" s="374"/>
      <c r="Y195" s="374"/>
      <c r="Z195" s="374"/>
      <c r="AA195" s="374"/>
      <c r="AB195" s="374"/>
      <c r="AC195" s="374"/>
      <c r="AD195" s="374"/>
    </row>
    <row r="196" spans="1:30" ht="28.05" customHeight="1" thickBot="1" x14ac:dyDescent="0.35">
      <c r="A196" s="52">
        <v>194</v>
      </c>
      <c r="B196" s="286" t="str">
        <f>IF(ISNA(VLOOKUP($A196,'IND.012-1'!$A$3:$Q$301,2,FALSE)),"",(VLOOKUP($A196,'IND.012-1'!$A$3:$Q$301,2,FALSE)))</f>
        <v/>
      </c>
      <c r="C196" s="288" t="str">
        <f>IF(ISNA(VLOOKUP(A196,'IND.012-1'!$A$3:$Q$301,3,FALSE)),"",(VLOOKUP(A196,'IND.012-1'!$A$3:$Q$301,3,FALSE)))</f>
        <v/>
      </c>
      <c r="D196" s="53" t="str">
        <f>IF(ISNA(VLOOKUP(A196,'IND.012-1'!$A$3:$F$301,4,FALSE)),"",(VLOOKUP(A196,'IND.012-1'!$A$3:$F$301,4,FALSE)))</f>
        <v/>
      </c>
      <c r="E196" s="54" t="str">
        <f>IF(ISNA(VLOOKUP(A196,'IND.012-1'!$A$3:$Q$301,5,FALSE)),"",(VLOOKUP(A196,'IND.012-1'!$A$3:$Q$301,5,FALSE)))</f>
        <v/>
      </c>
      <c r="F196" s="55" t="str">
        <f>IF(ISNA(VLOOKUP($A196,'IND.012-1'!$A$3:$Q$301,6,FALSE)),"",(VLOOKUP($A196,'IND.012-1'!$A$3:$Q$301,6,FALSE)))</f>
        <v/>
      </c>
      <c r="G196" s="285" t="str">
        <f>IF(ISNA(VLOOKUP($A196,'IND.012-1'!$A$3:$Q$301,7,FALSE)),"",(VLOOKUP($A196,'IND.012-1'!$A$3:$Q$301,7,FALSE)))</f>
        <v/>
      </c>
      <c r="H196" s="55" t="str">
        <f>IF(ISNA(VLOOKUP(A196,'IND.012-1'!$A$3:$Q$301,8,FALSE)),"",(VLOOKUP(A196,'IND.012-1'!$A$3:$Q$301,8,FALSE)))</f>
        <v/>
      </c>
      <c r="I196" s="297" t="str">
        <f>IF(ISNA(VLOOKUP(A196,'IND.012-1'!$A$3:$Q$301,9,FALSE)),"",(VLOOKUP(A196,'IND.012-1'!$A$3:$Q$301,9,FALSE)))</f>
        <v/>
      </c>
      <c r="J196" s="55" t="str">
        <f>IF(ISNA(VLOOKUP(A196,'IND.012-1'!$A$3:$Q$301,10,FALSE)),"",(VLOOKUP(A196,'IND.012-1'!$A$3:$Q$301,10,FALSE)))</f>
        <v/>
      </c>
      <c r="K196" s="297" t="str">
        <f>IF(ISNA(VLOOKUP(A196,'IND.012-1'!$A$3:$Q$301,11,FALSE)),"",(VLOOKUP(A196,'IND.012-1'!$A$3:$Q$301,11,FALSE)))</f>
        <v/>
      </c>
      <c r="L196" s="55" t="str">
        <f>IF(ISNA(VLOOKUP(A196,'IND.012-1'!$A$3:$Q$301,12,FALSE)),"",(VLOOKUP(A196,'IND.012-1'!$A$3:$Q$301,12,FALSE)))</f>
        <v/>
      </c>
      <c r="M196" s="297" t="str">
        <f>IF(ISNA(VLOOKUP(A196,'IND.012-1'!$A$3:$Q$301,13,FALSE)),"",(VLOOKUP(A196,'IND.012-1'!$A$3:$Q$301,13,FALSE)))</f>
        <v/>
      </c>
      <c r="N196" s="55" t="str">
        <f>IF(ISNA(VLOOKUP(A196,'IND.012-1'!$A$3:$Q$301,14,FALSE)),"",(VLOOKUP(A196,'IND.012-1'!$A$3:$Q$301,14,FALSE)))</f>
        <v/>
      </c>
      <c r="O196" s="297" t="str">
        <f>IF(ISNA(VLOOKUP(A196,'IND.012-1'!$A$3:$Q$301,15,FALSE)),"",(VLOOKUP(A196,'IND.012-1'!$A$3:$Q$301,15,FALSE)))</f>
        <v/>
      </c>
      <c r="P196" s="55" t="str">
        <f>IF(ISNA(VLOOKUP(A196,'IND.012-1'!$A$3:$Q$301,16,FALSE)),"",(VLOOKUP(A196,'IND.012-1'!$A$3:$Q$301,16,FALSE)))</f>
        <v/>
      </c>
      <c r="Q196" s="341" t="str">
        <f>IF(ISNA(VLOOKUP($A196,'IND.012-1'!$A$3:$Q$301,17,FALSE)),"",(VLOOKUP($A196,'IND.012-1'!$A$3:$Q$301,17,FALSE)))</f>
        <v/>
      </c>
      <c r="R196" s="451">
        <f t="shared" ref="R196:R259" si="12">SUM(H196:Q196)</f>
        <v>0</v>
      </c>
      <c r="S196" s="434">
        <f t="shared" si="11"/>
        <v>194</v>
      </c>
      <c r="T196" s="434">
        <f>IF(R196="","",IFERROR(SUM(H196:I196:K196:L196)+LARGE(H196:I196:K196:L196,1)/100+LARGE(H196:I196:K196:L196,2)/1000+LARGE(H196:I196:K196:L196,3)/10000+LARGE(H196:I196:K196:L196,4)/100000-0.01/S196,0))</f>
        <v>0</v>
      </c>
      <c r="U196" s="374"/>
      <c r="V196" s="354" t="str">
        <f t="shared" si="10"/>
        <v/>
      </c>
      <c r="W196" s="354" t="str">
        <f t="shared" ref="W196:W259" si="13">C196</f>
        <v/>
      </c>
      <c r="X196" s="374"/>
      <c r="Y196" s="374"/>
      <c r="Z196" s="374"/>
      <c r="AA196" s="374"/>
      <c r="AB196" s="374"/>
      <c r="AC196" s="374"/>
      <c r="AD196" s="374"/>
    </row>
    <row r="197" spans="1:30" ht="28.05" customHeight="1" thickBot="1" x14ac:dyDescent="0.35">
      <c r="A197" s="52">
        <v>195</v>
      </c>
      <c r="B197" s="286" t="str">
        <f>IF(ISNA(VLOOKUP($A197,'IND.012-1'!$A$3:$Q$301,2,FALSE)),"",(VLOOKUP($A197,'IND.012-1'!$A$3:$Q$301,2,FALSE)))</f>
        <v/>
      </c>
      <c r="C197" s="288" t="str">
        <f>IF(ISNA(VLOOKUP(A197,'IND.012-1'!$A$3:$Q$301,3,FALSE)),"",(VLOOKUP(A197,'IND.012-1'!$A$3:$Q$301,3,FALSE)))</f>
        <v/>
      </c>
      <c r="D197" s="53" t="str">
        <f>IF(ISNA(VLOOKUP(A197,'IND.012-1'!$A$3:$F$301,4,FALSE)),"",(VLOOKUP(A197,'IND.012-1'!$A$3:$F$301,4,FALSE)))</f>
        <v/>
      </c>
      <c r="E197" s="54" t="str">
        <f>IF(ISNA(VLOOKUP(A197,'IND.012-1'!$A$3:$Q$301,5,FALSE)),"",(VLOOKUP(A197,'IND.012-1'!$A$3:$Q$301,5,FALSE)))</f>
        <v/>
      </c>
      <c r="F197" s="55" t="str">
        <f>IF(ISNA(VLOOKUP($A197,'IND.012-1'!$A$3:$Q$301,6,FALSE)),"",(VLOOKUP($A197,'IND.012-1'!$A$3:$Q$301,6,FALSE)))</f>
        <v/>
      </c>
      <c r="G197" s="285" t="str">
        <f>IF(ISNA(VLOOKUP($A197,'IND.012-1'!$A$3:$Q$301,7,FALSE)),"",(VLOOKUP($A197,'IND.012-1'!$A$3:$Q$301,7,FALSE)))</f>
        <v/>
      </c>
      <c r="H197" s="55" t="str">
        <f>IF(ISNA(VLOOKUP(A197,'IND.012-1'!$A$3:$Q$301,8,FALSE)),"",(VLOOKUP(A197,'IND.012-1'!$A$3:$Q$301,8,FALSE)))</f>
        <v/>
      </c>
      <c r="I197" s="297" t="str">
        <f>IF(ISNA(VLOOKUP(A197,'IND.012-1'!$A$3:$Q$301,9,FALSE)),"",(VLOOKUP(A197,'IND.012-1'!$A$3:$Q$301,9,FALSE)))</f>
        <v/>
      </c>
      <c r="J197" s="55" t="str">
        <f>IF(ISNA(VLOOKUP(A197,'IND.012-1'!$A$3:$Q$301,10,FALSE)),"",(VLOOKUP(A197,'IND.012-1'!$A$3:$Q$301,10,FALSE)))</f>
        <v/>
      </c>
      <c r="K197" s="297" t="str">
        <f>IF(ISNA(VLOOKUP(A197,'IND.012-1'!$A$3:$Q$301,11,FALSE)),"",(VLOOKUP(A197,'IND.012-1'!$A$3:$Q$301,11,FALSE)))</f>
        <v/>
      </c>
      <c r="L197" s="55" t="str">
        <f>IF(ISNA(VLOOKUP(A197,'IND.012-1'!$A$3:$Q$301,12,FALSE)),"",(VLOOKUP(A197,'IND.012-1'!$A$3:$Q$301,12,FALSE)))</f>
        <v/>
      </c>
      <c r="M197" s="297" t="str">
        <f>IF(ISNA(VLOOKUP(A197,'IND.012-1'!$A$3:$Q$301,13,FALSE)),"",(VLOOKUP(A197,'IND.012-1'!$A$3:$Q$301,13,FALSE)))</f>
        <v/>
      </c>
      <c r="N197" s="55" t="str">
        <f>IF(ISNA(VLOOKUP(A197,'IND.012-1'!$A$3:$Q$301,14,FALSE)),"",(VLOOKUP(A197,'IND.012-1'!$A$3:$Q$301,14,FALSE)))</f>
        <v/>
      </c>
      <c r="O197" s="297" t="str">
        <f>IF(ISNA(VLOOKUP(A197,'IND.012-1'!$A$3:$Q$301,15,FALSE)),"",(VLOOKUP(A197,'IND.012-1'!$A$3:$Q$301,15,FALSE)))</f>
        <v/>
      </c>
      <c r="P197" s="55" t="str">
        <f>IF(ISNA(VLOOKUP(A197,'IND.012-1'!$A$3:$Q$301,16,FALSE)),"",(VLOOKUP(A197,'IND.012-1'!$A$3:$Q$301,16,FALSE)))</f>
        <v/>
      </c>
      <c r="Q197" s="341" t="str">
        <f>IF(ISNA(VLOOKUP($A197,'IND.012-1'!$A$3:$Q$301,17,FALSE)),"",(VLOOKUP($A197,'IND.012-1'!$A$3:$Q$301,17,FALSE)))</f>
        <v/>
      </c>
      <c r="R197" s="451">
        <f t="shared" si="12"/>
        <v>0</v>
      </c>
      <c r="S197" s="434">
        <f t="shared" si="11"/>
        <v>195</v>
      </c>
      <c r="T197" s="434">
        <f>IF(R197="","",IFERROR(SUM(H197:I197:K197:L197)+LARGE(H197:I197:K197:L197,1)/100+LARGE(H197:I197:K197:L197,2)/1000+LARGE(H197:I197:K197:L197,3)/10000+LARGE(H197:I197:K197:L197,4)/100000-0.01/S197,0))</f>
        <v>0</v>
      </c>
      <c r="U197" s="374"/>
      <c r="V197" s="354" t="str">
        <f t="shared" ref="V197:V260" si="14">D197</f>
        <v/>
      </c>
      <c r="W197" s="354" t="str">
        <f t="shared" si="13"/>
        <v/>
      </c>
      <c r="X197" s="374"/>
      <c r="Y197" s="374"/>
      <c r="Z197" s="374"/>
      <c r="AA197" s="374"/>
      <c r="AB197" s="374"/>
      <c r="AC197" s="374"/>
      <c r="AD197" s="374"/>
    </row>
    <row r="198" spans="1:30" ht="28.05" customHeight="1" thickBot="1" x14ac:dyDescent="0.35">
      <c r="A198" s="52">
        <v>196</v>
      </c>
      <c r="B198" s="286" t="str">
        <f>IF(ISNA(VLOOKUP($A198,'IND.012-1'!$A$3:$Q$301,2,FALSE)),"",(VLOOKUP($A198,'IND.012-1'!$A$3:$Q$301,2,FALSE)))</f>
        <v/>
      </c>
      <c r="C198" s="288" t="str">
        <f>IF(ISNA(VLOOKUP(A198,'IND.012-1'!$A$3:$Q$301,3,FALSE)),"",(VLOOKUP(A198,'IND.012-1'!$A$3:$Q$301,3,FALSE)))</f>
        <v/>
      </c>
      <c r="D198" s="53" t="str">
        <f>IF(ISNA(VLOOKUP(A198,'IND.012-1'!$A$3:$F$301,4,FALSE)),"",(VLOOKUP(A198,'IND.012-1'!$A$3:$F$301,4,FALSE)))</f>
        <v/>
      </c>
      <c r="E198" s="54" t="str">
        <f>IF(ISNA(VLOOKUP(A198,'IND.012-1'!$A$3:$Q$301,5,FALSE)),"",(VLOOKUP(A198,'IND.012-1'!$A$3:$Q$301,5,FALSE)))</f>
        <v/>
      </c>
      <c r="F198" s="55" t="str">
        <f>IF(ISNA(VLOOKUP($A198,'IND.012-1'!$A$3:$Q$301,6,FALSE)),"",(VLOOKUP($A198,'IND.012-1'!$A$3:$Q$301,6,FALSE)))</f>
        <v/>
      </c>
      <c r="G198" s="285" t="str">
        <f>IF(ISNA(VLOOKUP($A198,'IND.012-1'!$A$3:$Q$301,7,FALSE)),"",(VLOOKUP($A198,'IND.012-1'!$A$3:$Q$301,7,FALSE)))</f>
        <v/>
      </c>
      <c r="H198" s="55" t="str">
        <f>IF(ISNA(VLOOKUP(A198,'IND.012-1'!$A$3:$Q$301,8,FALSE)),"",(VLOOKUP(A198,'IND.012-1'!$A$3:$Q$301,8,FALSE)))</f>
        <v/>
      </c>
      <c r="I198" s="297" t="str">
        <f>IF(ISNA(VLOOKUP(A198,'IND.012-1'!$A$3:$Q$301,9,FALSE)),"",(VLOOKUP(A198,'IND.012-1'!$A$3:$Q$301,9,FALSE)))</f>
        <v/>
      </c>
      <c r="J198" s="55" t="str">
        <f>IF(ISNA(VLOOKUP(A198,'IND.012-1'!$A$3:$Q$301,10,FALSE)),"",(VLOOKUP(A198,'IND.012-1'!$A$3:$Q$301,10,FALSE)))</f>
        <v/>
      </c>
      <c r="K198" s="297" t="str">
        <f>IF(ISNA(VLOOKUP(A198,'IND.012-1'!$A$3:$Q$301,11,FALSE)),"",(VLOOKUP(A198,'IND.012-1'!$A$3:$Q$301,11,FALSE)))</f>
        <v/>
      </c>
      <c r="L198" s="55" t="str">
        <f>IF(ISNA(VLOOKUP(A198,'IND.012-1'!$A$3:$Q$301,12,FALSE)),"",(VLOOKUP(A198,'IND.012-1'!$A$3:$Q$301,12,FALSE)))</f>
        <v/>
      </c>
      <c r="M198" s="297" t="str">
        <f>IF(ISNA(VLOOKUP(A198,'IND.012-1'!$A$3:$Q$301,13,FALSE)),"",(VLOOKUP(A198,'IND.012-1'!$A$3:$Q$301,13,FALSE)))</f>
        <v/>
      </c>
      <c r="N198" s="55" t="str">
        <f>IF(ISNA(VLOOKUP(A198,'IND.012-1'!$A$3:$Q$301,14,FALSE)),"",(VLOOKUP(A198,'IND.012-1'!$A$3:$Q$301,14,FALSE)))</f>
        <v/>
      </c>
      <c r="O198" s="297" t="str">
        <f>IF(ISNA(VLOOKUP(A198,'IND.012-1'!$A$3:$Q$301,15,FALSE)),"",(VLOOKUP(A198,'IND.012-1'!$A$3:$Q$301,15,FALSE)))</f>
        <v/>
      </c>
      <c r="P198" s="55" t="str">
        <f>IF(ISNA(VLOOKUP(A198,'IND.012-1'!$A$3:$Q$301,16,FALSE)),"",(VLOOKUP(A198,'IND.012-1'!$A$3:$Q$301,16,FALSE)))</f>
        <v/>
      </c>
      <c r="Q198" s="341" t="str">
        <f>IF(ISNA(VLOOKUP($A198,'IND.012-1'!$A$3:$Q$301,17,FALSE)),"",(VLOOKUP($A198,'IND.012-1'!$A$3:$Q$301,17,FALSE)))</f>
        <v/>
      </c>
      <c r="R198" s="451">
        <f t="shared" si="12"/>
        <v>0</v>
      </c>
      <c r="S198" s="434">
        <f t="shared" si="11"/>
        <v>196</v>
      </c>
      <c r="T198" s="434">
        <f>IF(R198="","",IFERROR(SUM(H198:I198:K198:L198)+LARGE(H198:I198:K198:L198,1)/100+LARGE(H198:I198:K198:L198,2)/1000+LARGE(H198:I198:K198:L198,3)/10000+LARGE(H198:I198:K198:L198,4)/100000-0.01/S198,0))</f>
        <v>0</v>
      </c>
      <c r="U198" s="374"/>
      <c r="V198" s="354" t="str">
        <f t="shared" si="14"/>
        <v/>
      </c>
      <c r="W198" s="354" t="str">
        <f t="shared" si="13"/>
        <v/>
      </c>
      <c r="X198" s="374"/>
      <c r="Y198" s="374"/>
      <c r="Z198" s="374"/>
      <c r="AA198" s="374"/>
      <c r="AB198" s="374"/>
      <c r="AC198" s="374"/>
      <c r="AD198" s="374"/>
    </row>
    <row r="199" spans="1:30" ht="28.05" customHeight="1" thickBot="1" x14ac:dyDescent="0.35">
      <c r="A199" s="52">
        <v>197</v>
      </c>
      <c r="B199" s="286" t="str">
        <f>IF(ISNA(VLOOKUP($A199,'IND.012-1'!$A$3:$Q$301,2,FALSE)),"",(VLOOKUP($A199,'IND.012-1'!$A$3:$Q$301,2,FALSE)))</f>
        <v/>
      </c>
      <c r="C199" s="288" t="str">
        <f>IF(ISNA(VLOOKUP(A199,'IND.012-1'!$A$3:$Q$301,3,FALSE)),"",(VLOOKUP(A199,'IND.012-1'!$A$3:$Q$301,3,FALSE)))</f>
        <v/>
      </c>
      <c r="D199" s="53" t="str">
        <f>IF(ISNA(VLOOKUP(A199,'IND.012-1'!$A$3:$F$301,4,FALSE)),"",(VLOOKUP(A199,'IND.012-1'!$A$3:$F$301,4,FALSE)))</f>
        <v/>
      </c>
      <c r="E199" s="54" t="str">
        <f>IF(ISNA(VLOOKUP(A199,'IND.012-1'!$A$3:$Q$301,5,FALSE)),"",(VLOOKUP(A199,'IND.012-1'!$A$3:$Q$301,5,FALSE)))</f>
        <v/>
      </c>
      <c r="F199" s="55" t="str">
        <f>IF(ISNA(VLOOKUP($A199,'IND.012-1'!$A$3:$Q$301,6,FALSE)),"",(VLOOKUP($A199,'IND.012-1'!$A$3:$Q$301,6,FALSE)))</f>
        <v/>
      </c>
      <c r="G199" s="285" t="str">
        <f>IF(ISNA(VLOOKUP($A199,'IND.012-1'!$A$3:$Q$301,7,FALSE)),"",(VLOOKUP($A199,'IND.012-1'!$A$3:$Q$301,7,FALSE)))</f>
        <v/>
      </c>
      <c r="H199" s="55" t="str">
        <f>IF(ISNA(VLOOKUP(A199,'IND.012-1'!$A$3:$Q$301,8,FALSE)),"",(VLOOKUP(A199,'IND.012-1'!$A$3:$Q$301,8,FALSE)))</f>
        <v/>
      </c>
      <c r="I199" s="297" t="str">
        <f>IF(ISNA(VLOOKUP(A199,'IND.012-1'!$A$3:$Q$301,9,FALSE)),"",(VLOOKUP(A199,'IND.012-1'!$A$3:$Q$301,9,FALSE)))</f>
        <v/>
      </c>
      <c r="J199" s="55" t="str">
        <f>IF(ISNA(VLOOKUP(A199,'IND.012-1'!$A$3:$Q$301,10,FALSE)),"",(VLOOKUP(A199,'IND.012-1'!$A$3:$Q$301,10,FALSE)))</f>
        <v/>
      </c>
      <c r="K199" s="297" t="str">
        <f>IF(ISNA(VLOOKUP(A199,'IND.012-1'!$A$3:$Q$301,11,FALSE)),"",(VLOOKUP(A199,'IND.012-1'!$A$3:$Q$301,11,FALSE)))</f>
        <v/>
      </c>
      <c r="L199" s="55" t="str">
        <f>IF(ISNA(VLOOKUP(A199,'IND.012-1'!$A$3:$Q$301,12,FALSE)),"",(VLOOKUP(A199,'IND.012-1'!$A$3:$Q$301,12,FALSE)))</f>
        <v/>
      </c>
      <c r="M199" s="297" t="str">
        <f>IF(ISNA(VLOOKUP(A199,'IND.012-1'!$A$3:$Q$301,13,FALSE)),"",(VLOOKUP(A199,'IND.012-1'!$A$3:$Q$301,13,FALSE)))</f>
        <v/>
      </c>
      <c r="N199" s="55" t="str">
        <f>IF(ISNA(VLOOKUP(A199,'IND.012-1'!$A$3:$Q$301,14,FALSE)),"",(VLOOKUP(A199,'IND.012-1'!$A$3:$Q$301,14,FALSE)))</f>
        <v/>
      </c>
      <c r="O199" s="297" t="str">
        <f>IF(ISNA(VLOOKUP(A199,'IND.012-1'!$A$3:$Q$301,15,FALSE)),"",(VLOOKUP(A199,'IND.012-1'!$A$3:$Q$301,15,FALSE)))</f>
        <v/>
      </c>
      <c r="P199" s="55" t="str">
        <f>IF(ISNA(VLOOKUP(A199,'IND.012-1'!$A$3:$Q$301,16,FALSE)),"",(VLOOKUP(A199,'IND.012-1'!$A$3:$Q$301,16,FALSE)))</f>
        <v/>
      </c>
      <c r="Q199" s="341" t="str">
        <f>IF(ISNA(VLOOKUP($A199,'IND.012-1'!$A$3:$Q$301,17,FALSE)),"",(VLOOKUP($A199,'IND.012-1'!$A$3:$Q$301,17,FALSE)))</f>
        <v/>
      </c>
      <c r="R199" s="451">
        <f t="shared" si="12"/>
        <v>0</v>
      </c>
      <c r="S199" s="434">
        <f t="shared" si="11"/>
        <v>197</v>
      </c>
      <c r="T199" s="434">
        <f>IF(R199="","",IFERROR(SUM(H199:I199:K199:L199)+LARGE(H199:I199:K199:L199,1)/100+LARGE(H199:I199:K199:L199,2)/1000+LARGE(H199:I199:K199:L199,3)/10000+LARGE(H199:I199:K199:L199,4)/100000-0.01/S199,0))</f>
        <v>0</v>
      </c>
      <c r="U199" s="374"/>
      <c r="V199" s="354" t="str">
        <f t="shared" si="14"/>
        <v/>
      </c>
      <c r="W199" s="354" t="str">
        <f t="shared" si="13"/>
        <v/>
      </c>
      <c r="X199" s="374"/>
      <c r="Y199" s="374"/>
      <c r="Z199" s="374"/>
      <c r="AA199" s="374"/>
      <c r="AB199" s="374"/>
      <c r="AC199" s="374"/>
      <c r="AD199" s="374"/>
    </row>
    <row r="200" spans="1:30" ht="28.05" customHeight="1" thickBot="1" x14ac:dyDescent="0.35">
      <c r="A200" s="52">
        <v>198</v>
      </c>
      <c r="B200" s="286" t="str">
        <f>IF(ISNA(VLOOKUP($A200,'IND.012-1'!$A$3:$Q$301,2,FALSE)),"",(VLOOKUP($A200,'IND.012-1'!$A$3:$Q$301,2,FALSE)))</f>
        <v/>
      </c>
      <c r="C200" s="288" t="str">
        <f>IF(ISNA(VLOOKUP(A200,'IND.012-1'!$A$3:$Q$301,3,FALSE)),"",(VLOOKUP(A200,'IND.012-1'!$A$3:$Q$301,3,FALSE)))</f>
        <v/>
      </c>
      <c r="D200" s="53" t="str">
        <f>IF(ISNA(VLOOKUP(A200,'IND.012-1'!$A$3:$F$301,4,FALSE)),"",(VLOOKUP(A200,'IND.012-1'!$A$3:$F$301,4,FALSE)))</f>
        <v/>
      </c>
      <c r="E200" s="54" t="str">
        <f>IF(ISNA(VLOOKUP(A200,'IND.012-1'!$A$3:$Q$301,5,FALSE)),"",(VLOOKUP(A200,'IND.012-1'!$A$3:$Q$301,5,FALSE)))</f>
        <v/>
      </c>
      <c r="F200" s="55" t="str">
        <f>IF(ISNA(VLOOKUP($A200,'IND.012-1'!$A$3:$Q$301,6,FALSE)),"",(VLOOKUP($A200,'IND.012-1'!$A$3:$Q$301,6,FALSE)))</f>
        <v/>
      </c>
      <c r="G200" s="285" t="str">
        <f>IF(ISNA(VLOOKUP($A200,'IND.012-1'!$A$3:$Q$301,7,FALSE)),"",(VLOOKUP($A200,'IND.012-1'!$A$3:$Q$301,7,FALSE)))</f>
        <v/>
      </c>
      <c r="H200" s="55" t="str">
        <f>IF(ISNA(VLOOKUP(A200,'IND.012-1'!$A$3:$Q$301,8,FALSE)),"",(VLOOKUP(A200,'IND.012-1'!$A$3:$Q$301,8,FALSE)))</f>
        <v/>
      </c>
      <c r="I200" s="297" t="str">
        <f>IF(ISNA(VLOOKUP(A200,'IND.012-1'!$A$3:$Q$301,9,FALSE)),"",(VLOOKUP(A200,'IND.012-1'!$A$3:$Q$301,9,FALSE)))</f>
        <v/>
      </c>
      <c r="J200" s="55" t="str">
        <f>IF(ISNA(VLOOKUP(A200,'IND.012-1'!$A$3:$Q$301,10,FALSE)),"",(VLOOKUP(A200,'IND.012-1'!$A$3:$Q$301,10,FALSE)))</f>
        <v/>
      </c>
      <c r="K200" s="297" t="str">
        <f>IF(ISNA(VLOOKUP(A200,'IND.012-1'!$A$3:$Q$301,11,FALSE)),"",(VLOOKUP(A200,'IND.012-1'!$A$3:$Q$301,11,FALSE)))</f>
        <v/>
      </c>
      <c r="L200" s="55" t="str">
        <f>IF(ISNA(VLOOKUP(A200,'IND.012-1'!$A$3:$Q$301,12,FALSE)),"",(VLOOKUP(A200,'IND.012-1'!$A$3:$Q$301,12,FALSE)))</f>
        <v/>
      </c>
      <c r="M200" s="297" t="str">
        <f>IF(ISNA(VLOOKUP(A200,'IND.012-1'!$A$3:$Q$301,13,FALSE)),"",(VLOOKUP(A200,'IND.012-1'!$A$3:$Q$301,13,FALSE)))</f>
        <v/>
      </c>
      <c r="N200" s="55" t="str">
        <f>IF(ISNA(VLOOKUP(A200,'IND.012-1'!$A$3:$Q$301,14,FALSE)),"",(VLOOKUP(A200,'IND.012-1'!$A$3:$Q$301,14,FALSE)))</f>
        <v/>
      </c>
      <c r="O200" s="297" t="str">
        <f>IF(ISNA(VLOOKUP(A200,'IND.012-1'!$A$3:$Q$301,15,FALSE)),"",(VLOOKUP(A200,'IND.012-1'!$A$3:$Q$301,15,FALSE)))</f>
        <v/>
      </c>
      <c r="P200" s="55" t="str">
        <f>IF(ISNA(VLOOKUP(A200,'IND.012-1'!$A$3:$Q$301,16,FALSE)),"",(VLOOKUP(A200,'IND.012-1'!$A$3:$Q$301,16,FALSE)))</f>
        <v/>
      </c>
      <c r="Q200" s="341" t="str">
        <f>IF(ISNA(VLOOKUP($A200,'IND.012-1'!$A$3:$Q$301,17,FALSE)),"",(VLOOKUP($A200,'IND.012-1'!$A$3:$Q$301,17,FALSE)))</f>
        <v/>
      </c>
      <c r="R200" s="451">
        <f t="shared" si="12"/>
        <v>0</v>
      </c>
      <c r="S200" s="434">
        <f t="shared" si="11"/>
        <v>198</v>
      </c>
      <c r="T200" s="434">
        <f>IF(R200="","",IFERROR(SUM(H200:I200:K200:L200)+LARGE(H200:I200:K200:L200,1)/100+LARGE(H200:I200:K200:L200,2)/1000+LARGE(H200:I200:K200:L200,3)/10000+LARGE(H200:I200:K200:L200,4)/100000-0.01/S200,0))</f>
        <v>0</v>
      </c>
      <c r="U200" s="374"/>
      <c r="V200" s="354" t="str">
        <f t="shared" si="14"/>
        <v/>
      </c>
      <c r="W200" s="354" t="str">
        <f t="shared" si="13"/>
        <v/>
      </c>
      <c r="X200" s="374"/>
      <c r="Y200" s="374"/>
      <c r="Z200" s="374"/>
      <c r="AA200" s="374"/>
      <c r="AB200" s="374"/>
      <c r="AC200" s="374"/>
      <c r="AD200" s="374"/>
    </row>
    <row r="201" spans="1:30" ht="28.05" customHeight="1" thickBot="1" x14ac:dyDescent="0.35">
      <c r="A201" s="52">
        <v>199</v>
      </c>
      <c r="B201" s="286" t="str">
        <f>IF(ISNA(VLOOKUP($A201,'IND.012-1'!$A$3:$Q$301,2,FALSE)),"",(VLOOKUP($A201,'IND.012-1'!$A$3:$Q$301,2,FALSE)))</f>
        <v/>
      </c>
      <c r="C201" s="288" t="str">
        <f>IF(ISNA(VLOOKUP(A201,'IND.012-1'!$A$3:$Q$301,3,FALSE)),"",(VLOOKUP(A201,'IND.012-1'!$A$3:$Q$301,3,FALSE)))</f>
        <v/>
      </c>
      <c r="D201" s="53" t="str">
        <f>IF(ISNA(VLOOKUP(A201,'IND.012-1'!$A$3:$F$301,4,FALSE)),"",(VLOOKUP(A201,'IND.012-1'!$A$3:$F$301,4,FALSE)))</f>
        <v/>
      </c>
      <c r="E201" s="54" t="str">
        <f>IF(ISNA(VLOOKUP(A201,'IND.012-1'!$A$3:$Q$301,5,FALSE)),"",(VLOOKUP(A201,'IND.012-1'!$A$3:$Q$301,5,FALSE)))</f>
        <v/>
      </c>
      <c r="F201" s="55" t="str">
        <f>IF(ISNA(VLOOKUP($A201,'IND.012-1'!$A$3:$Q$301,6,FALSE)),"",(VLOOKUP($A201,'IND.012-1'!$A$3:$Q$301,6,FALSE)))</f>
        <v/>
      </c>
      <c r="G201" s="285" t="str">
        <f>IF(ISNA(VLOOKUP($A201,'IND.012-1'!$A$3:$Q$301,7,FALSE)),"",(VLOOKUP($A201,'IND.012-1'!$A$3:$Q$301,7,FALSE)))</f>
        <v/>
      </c>
      <c r="H201" s="55" t="str">
        <f>IF(ISNA(VLOOKUP(A201,'IND.012-1'!$A$3:$Q$301,8,FALSE)),"",(VLOOKUP(A201,'IND.012-1'!$A$3:$Q$301,8,FALSE)))</f>
        <v/>
      </c>
      <c r="I201" s="297" t="str">
        <f>IF(ISNA(VLOOKUP(A201,'IND.012-1'!$A$3:$Q$301,9,FALSE)),"",(VLOOKUP(A201,'IND.012-1'!$A$3:$Q$301,9,FALSE)))</f>
        <v/>
      </c>
      <c r="J201" s="55" t="str">
        <f>IF(ISNA(VLOOKUP(A201,'IND.012-1'!$A$3:$Q$301,10,FALSE)),"",(VLOOKUP(A201,'IND.012-1'!$A$3:$Q$301,10,FALSE)))</f>
        <v/>
      </c>
      <c r="K201" s="297" t="str">
        <f>IF(ISNA(VLOOKUP(A201,'IND.012-1'!$A$3:$Q$301,11,FALSE)),"",(VLOOKUP(A201,'IND.012-1'!$A$3:$Q$301,11,FALSE)))</f>
        <v/>
      </c>
      <c r="L201" s="55" t="str">
        <f>IF(ISNA(VLOOKUP(A201,'IND.012-1'!$A$3:$Q$301,12,FALSE)),"",(VLOOKUP(A201,'IND.012-1'!$A$3:$Q$301,12,FALSE)))</f>
        <v/>
      </c>
      <c r="M201" s="297" t="str">
        <f>IF(ISNA(VLOOKUP(A201,'IND.012-1'!$A$3:$Q$301,13,FALSE)),"",(VLOOKUP(A201,'IND.012-1'!$A$3:$Q$301,13,FALSE)))</f>
        <v/>
      </c>
      <c r="N201" s="55" t="str">
        <f>IF(ISNA(VLOOKUP(A201,'IND.012-1'!$A$3:$Q$301,14,FALSE)),"",(VLOOKUP(A201,'IND.012-1'!$A$3:$Q$301,14,FALSE)))</f>
        <v/>
      </c>
      <c r="O201" s="297" t="str">
        <f>IF(ISNA(VLOOKUP(A201,'IND.012-1'!$A$3:$Q$301,15,FALSE)),"",(VLOOKUP(A201,'IND.012-1'!$A$3:$Q$301,15,FALSE)))</f>
        <v/>
      </c>
      <c r="P201" s="55" t="str">
        <f>IF(ISNA(VLOOKUP(A201,'IND.012-1'!$A$3:$Q$301,16,FALSE)),"",(VLOOKUP(A201,'IND.012-1'!$A$3:$Q$301,16,FALSE)))</f>
        <v/>
      </c>
      <c r="Q201" s="341" t="str">
        <f>IF(ISNA(VLOOKUP($A201,'IND.012-1'!$A$3:$Q$301,17,FALSE)),"",(VLOOKUP($A201,'IND.012-1'!$A$3:$Q$301,17,FALSE)))</f>
        <v/>
      </c>
      <c r="R201" s="451">
        <f t="shared" si="12"/>
        <v>0</v>
      </c>
      <c r="S201" s="434">
        <f t="shared" si="11"/>
        <v>199</v>
      </c>
      <c r="T201" s="434">
        <f>IF(R201="","",IFERROR(SUM(H201:I201:K201:L201)+LARGE(H201:I201:K201:L201,1)/100+LARGE(H201:I201:K201:L201,2)/1000+LARGE(H201:I201:K201:L201,3)/10000+LARGE(H201:I201:K201:L201,4)/100000-0.01/S201,0))</f>
        <v>0</v>
      </c>
      <c r="U201" s="374"/>
      <c r="V201" s="354" t="str">
        <f t="shared" si="14"/>
        <v/>
      </c>
      <c r="W201" s="354" t="str">
        <f t="shared" si="13"/>
        <v/>
      </c>
      <c r="X201" s="374"/>
      <c r="Y201" s="374"/>
      <c r="Z201" s="374"/>
      <c r="AA201" s="374"/>
      <c r="AB201" s="374"/>
      <c r="AC201" s="374"/>
      <c r="AD201" s="374"/>
    </row>
    <row r="202" spans="1:30" ht="28.05" customHeight="1" thickBot="1" x14ac:dyDescent="0.35">
      <c r="A202" s="52">
        <v>200</v>
      </c>
      <c r="B202" s="286" t="str">
        <f>IF(ISNA(VLOOKUP($A202,'IND.012-1'!$A$3:$Q$301,2,FALSE)),"",(VLOOKUP($A202,'IND.012-1'!$A$3:$Q$301,2,FALSE)))</f>
        <v/>
      </c>
      <c r="C202" s="288" t="str">
        <f>IF(ISNA(VLOOKUP(A202,'IND.012-1'!$A$3:$Q$301,3,FALSE)),"",(VLOOKUP(A202,'IND.012-1'!$A$3:$Q$301,3,FALSE)))</f>
        <v/>
      </c>
      <c r="D202" s="53" t="str">
        <f>IF(ISNA(VLOOKUP(A202,'IND.012-1'!$A$3:$F$301,4,FALSE)),"",(VLOOKUP(A202,'IND.012-1'!$A$3:$F$301,4,FALSE)))</f>
        <v/>
      </c>
      <c r="E202" s="54" t="str">
        <f>IF(ISNA(VLOOKUP(A202,'IND.012-1'!$A$3:$Q$301,5,FALSE)),"",(VLOOKUP(A202,'IND.012-1'!$A$3:$Q$301,5,FALSE)))</f>
        <v/>
      </c>
      <c r="F202" s="55" t="str">
        <f>IF(ISNA(VLOOKUP($A202,'IND.012-1'!$A$3:$Q$301,6,FALSE)),"",(VLOOKUP($A202,'IND.012-1'!$A$3:$Q$301,6,FALSE)))</f>
        <v/>
      </c>
      <c r="G202" s="285" t="str">
        <f>IF(ISNA(VLOOKUP($A202,'IND.012-1'!$A$3:$Q$301,7,FALSE)),"",(VLOOKUP($A202,'IND.012-1'!$A$3:$Q$301,7,FALSE)))</f>
        <v/>
      </c>
      <c r="H202" s="55" t="str">
        <f>IF(ISNA(VLOOKUP(A202,'IND.012-1'!$A$3:$Q$301,8,FALSE)),"",(VLOOKUP(A202,'IND.012-1'!$A$3:$Q$301,8,FALSE)))</f>
        <v/>
      </c>
      <c r="I202" s="297" t="str">
        <f>IF(ISNA(VLOOKUP(A202,'IND.012-1'!$A$3:$Q$301,9,FALSE)),"",(VLOOKUP(A202,'IND.012-1'!$A$3:$Q$301,9,FALSE)))</f>
        <v/>
      </c>
      <c r="J202" s="55" t="str">
        <f>IF(ISNA(VLOOKUP(A202,'IND.012-1'!$A$3:$Q$301,10,FALSE)),"",(VLOOKUP(A202,'IND.012-1'!$A$3:$Q$301,10,FALSE)))</f>
        <v/>
      </c>
      <c r="K202" s="297" t="str">
        <f>IF(ISNA(VLOOKUP(A202,'IND.012-1'!$A$3:$Q$301,11,FALSE)),"",(VLOOKUP(A202,'IND.012-1'!$A$3:$Q$301,11,FALSE)))</f>
        <v/>
      </c>
      <c r="L202" s="55" t="str">
        <f>IF(ISNA(VLOOKUP(A202,'IND.012-1'!$A$3:$Q$301,12,FALSE)),"",(VLOOKUP(A202,'IND.012-1'!$A$3:$Q$301,12,FALSE)))</f>
        <v/>
      </c>
      <c r="M202" s="297" t="str">
        <f>IF(ISNA(VLOOKUP(A202,'IND.012-1'!$A$3:$Q$301,13,FALSE)),"",(VLOOKUP(A202,'IND.012-1'!$A$3:$Q$301,13,FALSE)))</f>
        <v/>
      </c>
      <c r="N202" s="55" t="str">
        <f>IF(ISNA(VLOOKUP(A202,'IND.012-1'!$A$3:$Q$301,14,FALSE)),"",(VLOOKUP(A202,'IND.012-1'!$A$3:$Q$301,14,FALSE)))</f>
        <v/>
      </c>
      <c r="O202" s="297" t="str">
        <f>IF(ISNA(VLOOKUP(A202,'IND.012-1'!$A$3:$Q$301,15,FALSE)),"",(VLOOKUP(A202,'IND.012-1'!$A$3:$Q$301,15,FALSE)))</f>
        <v/>
      </c>
      <c r="P202" s="55" t="str">
        <f>IF(ISNA(VLOOKUP(A202,'IND.012-1'!$A$3:$Q$301,16,FALSE)),"",(VLOOKUP(A202,'IND.012-1'!$A$3:$Q$301,16,FALSE)))</f>
        <v/>
      </c>
      <c r="Q202" s="341" t="str">
        <f>IF(ISNA(VLOOKUP($A202,'IND.012-1'!$A$3:$Q$301,17,FALSE)),"",(VLOOKUP($A202,'IND.012-1'!$A$3:$Q$301,17,FALSE)))</f>
        <v/>
      </c>
      <c r="R202" s="451">
        <f t="shared" si="12"/>
        <v>0</v>
      </c>
      <c r="S202" s="434">
        <f t="shared" si="11"/>
        <v>200</v>
      </c>
      <c r="T202" s="434">
        <f>IF(R202="","",IFERROR(SUM(H202:I202:K202:L202)+LARGE(H202:I202:K202:L202,1)/100+LARGE(H202:I202:K202:L202,2)/1000+LARGE(H202:I202:K202:L202,3)/10000+LARGE(H202:I202:K202:L202,4)/100000-0.01/S202,0))</f>
        <v>0</v>
      </c>
      <c r="U202" s="374"/>
      <c r="V202" s="354" t="str">
        <f t="shared" si="14"/>
        <v/>
      </c>
      <c r="W202" s="354" t="str">
        <f t="shared" si="13"/>
        <v/>
      </c>
      <c r="X202" s="374"/>
      <c r="Y202" s="374"/>
      <c r="Z202" s="374"/>
      <c r="AA202" s="374"/>
      <c r="AB202" s="374"/>
      <c r="AC202" s="374"/>
      <c r="AD202" s="374"/>
    </row>
    <row r="203" spans="1:30" ht="28.05" customHeight="1" thickBot="1" x14ac:dyDescent="0.35">
      <c r="A203" s="52">
        <v>201</v>
      </c>
      <c r="B203" s="286" t="str">
        <f>IF(ISNA(VLOOKUP($A203,'IND.012-1'!$A$3:$Q$301,2,FALSE)),"",(VLOOKUP($A203,'IND.012-1'!$A$3:$Q$301,2,FALSE)))</f>
        <v/>
      </c>
      <c r="C203" s="288" t="str">
        <f>IF(ISNA(VLOOKUP(A203,'IND.012-1'!$A$3:$Q$301,3,FALSE)),"",(VLOOKUP(A203,'IND.012-1'!$A$3:$Q$301,3,FALSE)))</f>
        <v/>
      </c>
      <c r="D203" s="53" t="str">
        <f>IF(ISNA(VLOOKUP(A203,'IND.012-1'!$A$3:$F$301,4,FALSE)),"",(VLOOKUP(A203,'IND.012-1'!$A$3:$F$301,4,FALSE)))</f>
        <v/>
      </c>
      <c r="E203" s="54" t="str">
        <f>IF(ISNA(VLOOKUP(A203,'IND.012-1'!$A$3:$Q$301,5,FALSE)),"",(VLOOKUP(A203,'IND.012-1'!$A$3:$Q$301,5,FALSE)))</f>
        <v/>
      </c>
      <c r="F203" s="55" t="str">
        <f>IF(ISNA(VLOOKUP($A203,'IND.012-1'!$A$3:$Q$301,6,FALSE)),"",(VLOOKUP($A203,'IND.012-1'!$A$3:$Q$301,6,FALSE)))</f>
        <v/>
      </c>
      <c r="G203" s="285" t="str">
        <f>IF(ISNA(VLOOKUP($A203,'IND.012-1'!$A$3:$Q$301,7,FALSE)),"",(VLOOKUP($A203,'IND.012-1'!$A$3:$Q$301,7,FALSE)))</f>
        <v/>
      </c>
      <c r="H203" s="55" t="str">
        <f>IF(ISNA(VLOOKUP(A203,'IND.012-1'!$A$3:$Q$301,8,FALSE)),"",(VLOOKUP(A203,'IND.012-1'!$A$3:$Q$301,8,FALSE)))</f>
        <v/>
      </c>
      <c r="I203" s="297" t="str">
        <f>IF(ISNA(VLOOKUP(A203,'IND.012-1'!$A$3:$Q$301,9,FALSE)),"",(VLOOKUP(A203,'IND.012-1'!$A$3:$Q$301,9,FALSE)))</f>
        <v/>
      </c>
      <c r="J203" s="55" t="str">
        <f>IF(ISNA(VLOOKUP(A203,'IND.012-1'!$A$3:$Q$301,10,FALSE)),"",(VLOOKUP(A203,'IND.012-1'!$A$3:$Q$301,10,FALSE)))</f>
        <v/>
      </c>
      <c r="K203" s="297" t="str">
        <f>IF(ISNA(VLOOKUP(A203,'IND.012-1'!$A$3:$Q$301,11,FALSE)),"",(VLOOKUP(A203,'IND.012-1'!$A$3:$Q$301,11,FALSE)))</f>
        <v/>
      </c>
      <c r="L203" s="55" t="str">
        <f>IF(ISNA(VLOOKUP(A203,'IND.012-1'!$A$3:$Q$301,12,FALSE)),"",(VLOOKUP(A203,'IND.012-1'!$A$3:$Q$301,12,FALSE)))</f>
        <v/>
      </c>
      <c r="M203" s="297" t="str">
        <f>IF(ISNA(VLOOKUP(A203,'IND.012-1'!$A$3:$Q$301,13,FALSE)),"",(VLOOKUP(A203,'IND.012-1'!$A$3:$Q$301,13,FALSE)))</f>
        <v/>
      </c>
      <c r="N203" s="55" t="str">
        <f>IF(ISNA(VLOOKUP(A203,'IND.012-1'!$A$3:$Q$301,14,FALSE)),"",(VLOOKUP(A203,'IND.012-1'!$A$3:$Q$301,14,FALSE)))</f>
        <v/>
      </c>
      <c r="O203" s="297" t="str">
        <f>IF(ISNA(VLOOKUP(A203,'IND.012-1'!$A$3:$Q$301,15,FALSE)),"",(VLOOKUP(A203,'IND.012-1'!$A$3:$Q$301,15,FALSE)))</f>
        <v/>
      </c>
      <c r="P203" s="55" t="str">
        <f>IF(ISNA(VLOOKUP(A203,'IND.012-1'!$A$3:$Q$301,16,FALSE)),"",(VLOOKUP(A203,'IND.012-1'!$A$3:$Q$301,16,FALSE)))</f>
        <v/>
      </c>
      <c r="Q203" s="341" t="str">
        <f>IF(ISNA(VLOOKUP($A203,'IND.012-1'!$A$3:$Q$301,17,FALSE)),"",(VLOOKUP($A203,'IND.012-1'!$A$3:$Q$301,17,FALSE)))</f>
        <v/>
      </c>
      <c r="R203" s="451">
        <f t="shared" si="12"/>
        <v>0</v>
      </c>
      <c r="S203" s="434">
        <f t="shared" si="11"/>
        <v>201</v>
      </c>
      <c r="T203" s="434">
        <f>IF(R203="","",IFERROR(SUM(H203:I203:K203:L203)+LARGE(H203:I203:K203:L203,1)/100+LARGE(H203:I203:K203:L203,2)/1000+LARGE(H203:I203:K203:L203,3)/10000+LARGE(H203:I203:K203:L203,4)/100000-0.01/S203,0))</f>
        <v>0</v>
      </c>
      <c r="U203" s="374"/>
      <c r="V203" s="354" t="str">
        <f t="shared" si="14"/>
        <v/>
      </c>
      <c r="W203" s="354" t="str">
        <f t="shared" si="13"/>
        <v/>
      </c>
      <c r="X203" s="374"/>
      <c r="Y203" s="374"/>
      <c r="Z203" s="374"/>
      <c r="AA203" s="374"/>
      <c r="AB203" s="374"/>
      <c r="AC203" s="374"/>
      <c r="AD203" s="374"/>
    </row>
    <row r="204" spans="1:30" ht="28.05" customHeight="1" thickBot="1" x14ac:dyDescent="0.35">
      <c r="A204" s="52">
        <v>202</v>
      </c>
      <c r="B204" s="286" t="str">
        <f>IF(ISNA(VLOOKUP($A204,'IND.012-1'!$A$3:$Q$301,2,FALSE)),"",(VLOOKUP($A204,'IND.012-1'!$A$3:$Q$301,2,FALSE)))</f>
        <v/>
      </c>
      <c r="C204" s="288" t="str">
        <f>IF(ISNA(VLOOKUP(A204,'IND.012-1'!$A$3:$Q$301,3,FALSE)),"",(VLOOKUP(A204,'IND.012-1'!$A$3:$Q$301,3,FALSE)))</f>
        <v/>
      </c>
      <c r="D204" s="53" t="str">
        <f>IF(ISNA(VLOOKUP(A204,'IND.012-1'!$A$3:$F$301,4,FALSE)),"",(VLOOKUP(A204,'IND.012-1'!$A$3:$F$301,4,FALSE)))</f>
        <v/>
      </c>
      <c r="E204" s="54" t="str">
        <f>IF(ISNA(VLOOKUP(A204,'IND.012-1'!$A$3:$Q$301,5,FALSE)),"",(VLOOKUP(A204,'IND.012-1'!$A$3:$Q$301,5,FALSE)))</f>
        <v/>
      </c>
      <c r="F204" s="55" t="str">
        <f>IF(ISNA(VLOOKUP($A204,'IND.012-1'!$A$3:$Q$301,6,FALSE)),"",(VLOOKUP($A204,'IND.012-1'!$A$3:$Q$301,6,FALSE)))</f>
        <v/>
      </c>
      <c r="G204" s="285" t="str">
        <f>IF(ISNA(VLOOKUP($A204,'IND.012-1'!$A$3:$Q$301,7,FALSE)),"",(VLOOKUP($A204,'IND.012-1'!$A$3:$Q$301,7,FALSE)))</f>
        <v/>
      </c>
      <c r="H204" s="55" t="str">
        <f>IF(ISNA(VLOOKUP(A204,'IND.012-1'!$A$3:$Q$301,8,FALSE)),"",(VLOOKUP(A204,'IND.012-1'!$A$3:$Q$301,8,FALSE)))</f>
        <v/>
      </c>
      <c r="I204" s="297" t="str">
        <f>IF(ISNA(VLOOKUP(A204,'IND.012-1'!$A$3:$Q$301,9,FALSE)),"",(VLOOKUP(A204,'IND.012-1'!$A$3:$Q$301,9,FALSE)))</f>
        <v/>
      </c>
      <c r="J204" s="55" t="str">
        <f>IF(ISNA(VLOOKUP(A204,'IND.012-1'!$A$3:$Q$301,10,FALSE)),"",(VLOOKUP(A204,'IND.012-1'!$A$3:$Q$301,10,FALSE)))</f>
        <v/>
      </c>
      <c r="K204" s="297" t="str">
        <f>IF(ISNA(VLOOKUP(A204,'IND.012-1'!$A$3:$Q$301,11,FALSE)),"",(VLOOKUP(A204,'IND.012-1'!$A$3:$Q$301,11,FALSE)))</f>
        <v/>
      </c>
      <c r="L204" s="55" t="str">
        <f>IF(ISNA(VLOOKUP(A204,'IND.012-1'!$A$3:$Q$301,12,FALSE)),"",(VLOOKUP(A204,'IND.012-1'!$A$3:$Q$301,12,FALSE)))</f>
        <v/>
      </c>
      <c r="M204" s="297" t="str">
        <f>IF(ISNA(VLOOKUP(A204,'IND.012-1'!$A$3:$Q$301,13,FALSE)),"",(VLOOKUP(A204,'IND.012-1'!$A$3:$Q$301,13,FALSE)))</f>
        <v/>
      </c>
      <c r="N204" s="55" t="str">
        <f>IF(ISNA(VLOOKUP(A204,'IND.012-1'!$A$3:$Q$301,14,FALSE)),"",(VLOOKUP(A204,'IND.012-1'!$A$3:$Q$301,14,FALSE)))</f>
        <v/>
      </c>
      <c r="O204" s="297" t="str">
        <f>IF(ISNA(VLOOKUP(A204,'IND.012-1'!$A$3:$Q$301,15,FALSE)),"",(VLOOKUP(A204,'IND.012-1'!$A$3:$Q$301,15,FALSE)))</f>
        <v/>
      </c>
      <c r="P204" s="55" t="str">
        <f>IF(ISNA(VLOOKUP(A204,'IND.012-1'!$A$3:$Q$301,16,FALSE)),"",(VLOOKUP(A204,'IND.012-1'!$A$3:$Q$301,16,FALSE)))</f>
        <v/>
      </c>
      <c r="Q204" s="341" t="str">
        <f>IF(ISNA(VLOOKUP($A204,'IND.012-1'!$A$3:$Q$301,17,FALSE)),"",(VLOOKUP($A204,'IND.012-1'!$A$3:$Q$301,17,FALSE)))</f>
        <v/>
      </c>
      <c r="R204" s="451">
        <f t="shared" si="12"/>
        <v>0</v>
      </c>
      <c r="S204" s="434">
        <f t="shared" si="11"/>
        <v>202</v>
      </c>
      <c r="T204" s="434">
        <f>IF(R204="","",IFERROR(SUM(H204:I204:K204:L204)+LARGE(H204:I204:K204:L204,1)/100+LARGE(H204:I204:K204:L204,2)/1000+LARGE(H204:I204:K204:L204,3)/10000+LARGE(H204:I204:K204:L204,4)/100000-0.01/S204,0))</f>
        <v>0</v>
      </c>
      <c r="U204" s="374"/>
      <c r="V204" s="354" t="str">
        <f t="shared" si="14"/>
        <v/>
      </c>
      <c r="W204" s="354" t="str">
        <f t="shared" si="13"/>
        <v/>
      </c>
      <c r="X204" s="374"/>
      <c r="Y204" s="374"/>
      <c r="Z204" s="374"/>
      <c r="AA204" s="374"/>
      <c r="AB204" s="374"/>
      <c r="AC204" s="374"/>
      <c r="AD204" s="374"/>
    </row>
    <row r="205" spans="1:30" ht="28.05" customHeight="1" thickBot="1" x14ac:dyDescent="0.35">
      <c r="A205" s="52">
        <v>203</v>
      </c>
      <c r="B205" s="286" t="str">
        <f>IF(ISNA(VLOOKUP($A205,'IND.012-1'!$A$3:$Q$301,2,FALSE)),"",(VLOOKUP($A205,'IND.012-1'!$A$3:$Q$301,2,FALSE)))</f>
        <v/>
      </c>
      <c r="C205" s="288" t="str">
        <f>IF(ISNA(VLOOKUP(A205,'IND.012-1'!$A$3:$Q$301,3,FALSE)),"",(VLOOKUP(A205,'IND.012-1'!$A$3:$Q$301,3,FALSE)))</f>
        <v/>
      </c>
      <c r="D205" s="53" t="str">
        <f>IF(ISNA(VLOOKUP(A205,'IND.012-1'!$A$3:$F$301,4,FALSE)),"",(VLOOKUP(A205,'IND.012-1'!$A$3:$F$301,4,FALSE)))</f>
        <v/>
      </c>
      <c r="E205" s="54" t="str">
        <f>IF(ISNA(VLOOKUP(A205,'IND.012-1'!$A$3:$Q$301,5,FALSE)),"",(VLOOKUP(A205,'IND.012-1'!$A$3:$Q$301,5,FALSE)))</f>
        <v/>
      </c>
      <c r="F205" s="55" t="str">
        <f>IF(ISNA(VLOOKUP($A205,'IND.012-1'!$A$3:$Q$301,6,FALSE)),"",(VLOOKUP($A205,'IND.012-1'!$A$3:$Q$301,6,FALSE)))</f>
        <v/>
      </c>
      <c r="G205" s="285" t="str">
        <f>IF(ISNA(VLOOKUP($A205,'IND.012-1'!$A$3:$Q$301,7,FALSE)),"",(VLOOKUP($A205,'IND.012-1'!$A$3:$Q$301,7,FALSE)))</f>
        <v/>
      </c>
      <c r="H205" s="55" t="str">
        <f>IF(ISNA(VLOOKUP(A205,'IND.012-1'!$A$3:$Q$301,8,FALSE)),"",(VLOOKUP(A205,'IND.012-1'!$A$3:$Q$301,8,FALSE)))</f>
        <v/>
      </c>
      <c r="I205" s="297" t="str">
        <f>IF(ISNA(VLOOKUP(A205,'IND.012-1'!$A$3:$Q$301,9,FALSE)),"",(VLOOKUP(A205,'IND.012-1'!$A$3:$Q$301,9,FALSE)))</f>
        <v/>
      </c>
      <c r="J205" s="55" t="str">
        <f>IF(ISNA(VLOOKUP(A205,'IND.012-1'!$A$3:$Q$301,10,FALSE)),"",(VLOOKUP(A205,'IND.012-1'!$A$3:$Q$301,10,FALSE)))</f>
        <v/>
      </c>
      <c r="K205" s="297" t="str">
        <f>IF(ISNA(VLOOKUP(A205,'IND.012-1'!$A$3:$Q$301,11,FALSE)),"",(VLOOKUP(A205,'IND.012-1'!$A$3:$Q$301,11,FALSE)))</f>
        <v/>
      </c>
      <c r="L205" s="55" t="str">
        <f>IF(ISNA(VLOOKUP(A205,'IND.012-1'!$A$3:$Q$301,12,FALSE)),"",(VLOOKUP(A205,'IND.012-1'!$A$3:$Q$301,12,FALSE)))</f>
        <v/>
      </c>
      <c r="M205" s="297" t="str">
        <f>IF(ISNA(VLOOKUP(A205,'IND.012-1'!$A$3:$Q$301,13,FALSE)),"",(VLOOKUP(A205,'IND.012-1'!$A$3:$Q$301,13,FALSE)))</f>
        <v/>
      </c>
      <c r="N205" s="55" t="str">
        <f>IF(ISNA(VLOOKUP(A205,'IND.012-1'!$A$3:$Q$301,14,FALSE)),"",(VLOOKUP(A205,'IND.012-1'!$A$3:$Q$301,14,FALSE)))</f>
        <v/>
      </c>
      <c r="O205" s="297" t="str">
        <f>IF(ISNA(VLOOKUP(A205,'IND.012-1'!$A$3:$Q$301,15,FALSE)),"",(VLOOKUP(A205,'IND.012-1'!$A$3:$Q$301,15,FALSE)))</f>
        <v/>
      </c>
      <c r="P205" s="55" t="str">
        <f>IF(ISNA(VLOOKUP(A205,'IND.012-1'!$A$3:$Q$301,16,FALSE)),"",(VLOOKUP(A205,'IND.012-1'!$A$3:$Q$301,16,FALSE)))</f>
        <v/>
      </c>
      <c r="Q205" s="341" t="str">
        <f>IF(ISNA(VLOOKUP($A205,'IND.012-1'!$A$3:$Q$301,17,FALSE)),"",(VLOOKUP($A205,'IND.012-1'!$A$3:$Q$301,17,FALSE)))</f>
        <v/>
      </c>
      <c r="R205" s="451">
        <f t="shared" si="12"/>
        <v>0</v>
      </c>
      <c r="S205" s="434">
        <f t="shared" si="11"/>
        <v>203</v>
      </c>
      <c r="T205" s="434">
        <f>IF(R205="","",IFERROR(SUM(H205:I205:K205:L205)+LARGE(H205:I205:K205:L205,1)/100+LARGE(H205:I205:K205:L205,2)/1000+LARGE(H205:I205:K205:L205,3)/10000+LARGE(H205:I205:K205:L205,4)/100000-0.01/S205,0))</f>
        <v>0</v>
      </c>
      <c r="U205" s="374"/>
      <c r="V205" s="354" t="str">
        <f t="shared" si="14"/>
        <v/>
      </c>
      <c r="W205" s="354" t="str">
        <f t="shared" si="13"/>
        <v/>
      </c>
      <c r="X205" s="374"/>
      <c r="Y205" s="374"/>
      <c r="Z205" s="374"/>
      <c r="AA205" s="374"/>
      <c r="AB205" s="374"/>
      <c r="AC205" s="374"/>
      <c r="AD205" s="374"/>
    </row>
    <row r="206" spans="1:30" ht="28.05" customHeight="1" thickBot="1" x14ac:dyDescent="0.35">
      <c r="A206" s="52">
        <v>204</v>
      </c>
      <c r="B206" s="286" t="str">
        <f>IF(ISNA(VLOOKUP($A206,'IND.012-1'!$A$3:$Q$301,2,FALSE)),"",(VLOOKUP($A206,'IND.012-1'!$A$3:$Q$301,2,FALSE)))</f>
        <v/>
      </c>
      <c r="C206" s="288" t="str">
        <f>IF(ISNA(VLOOKUP(A206,'IND.012-1'!$A$3:$Q$301,3,FALSE)),"",(VLOOKUP(A206,'IND.012-1'!$A$3:$Q$301,3,FALSE)))</f>
        <v/>
      </c>
      <c r="D206" s="53" t="str">
        <f>IF(ISNA(VLOOKUP(A206,'IND.012-1'!$A$3:$F$301,4,FALSE)),"",(VLOOKUP(A206,'IND.012-1'!$A$3:$F$301,4,FALSE)))</f>
        <v/>
      </c>
      <c r="E206" s="54" t="str">
        <f>IF(ISNA(VLOOKUP(A206,'IND.012-1'!$A$3:$Q$301,5,FALSE)),"",(VLOOKUP(A206,'IND.012-1'!$A$3:$Q$301,5,FALSE)))</f>
        <v/>
      </c>
      <c r="F206" s="55" t="str">
        <f>IF(ISNA(VLOOKUP($A206,'IND.012-1'!$A$3:$Q$301,6,FALSE)),"",(VLOOKUP($A206,'IND.012-1'!$A$3:$Q$301,6,FALSE)))</f>
        <v/>
      </c>
      <c r="G206" s="285" t="str">
        <f>IF(ISNA(VLOOKUP($A206,'IND.012-1'!$A$3:$Q$301,7,FALSE)),"",(VLOOKUP($A206,'IND.012-1'!$A$3:$Q$301,7,FALSE)))</f>
        <v/>
      </c>
      <c r="H206" s="55" t="str">
        <f>IF(ISNA(VLOOKUP(A206,'IND.012-1'!$A$3:$Q$301,8,FALSE)),"",(VLOOKUP(A206,'IND.012-1'!$A$3:$Q$301,8,FALSE)))</f>
        <v/>
      </c>
      <c r="I206" s="297" t="str">
        <f>IF(ISNA(VLOOKUP(A206,'IND.012-1'!$A$3:$Q$301,9,FALSE)),"",(VLOOKUP(A206,'IND.012-1'!$A$3:$Q$301,9,FALSE)))</f>
        <v/>
      </c>
      <c r="J206" s="55" t="str">
        <f>IF(ISNA(VLOOKUP(A206,'IND.012-1'!$A$3:$Q$301,10,FALSE)),"",(VLOOKUP(A206,'IND.012-1'!$A$3:$Q$301,10,FALSE)))</f>
        <v/>
      </c>
      <c r="K206" s="297" t="str">
        <f>IF(ISNA(VLOOKUP(A206,'IND.012-1'!$A$3:$Q$301,11,FALSE)),"",(VLOOKUP(A206,'IND.012-1'!$A$3:$Q$301,11,FALSE)))</f>
        <v/>
      </c>
      <c r="L206" s="55" t="str">
        <f>IF(ISNA(VLOOKUP(A206,'IND.012-1'!$A$3:$Q$301,12,FALSE)),"",(VLOOKUP(A206,'IND.012-1'!$A$3:$Q$301,12,FALSE)))</f>
        <v/>
      </c>
      <c r="M206" s="297" t="str">
        <f>IF(ISNA(VLOOKUP(A206,'IND.012-1'!$A$3:$Q$301,13,FALSE)),"",(VLOOKUP(A206,'IND.012-1'!$A$3:$Q$301,13,FALSE)))</f>
        <v/>
      </c>
      <c r="N206" s="55" t="str">
        <f>IF(ISNA(VLOOKUP(A206,'IND.012-1'!$A$3:$Q$301,14,FALSE)),"",(VLOOKUP(A206,'IND.012-1'!$A$3:$Q$301,14,FALSE)))</f>
        <v/>
      </c>
      <c r="O206" s="297" t="str">
        <f>IF(ISNA(VLOOKUP(A206,'IND.012-1'!$A$3:$Q$301,15,FALSE)),"",(VLOOKUP(A206,'IND.012-1'!$A$3:$Q$301,15,FALSE)))</f>
        <v/>
      </c>
      <c r="P206" s="55" t="str">
        <f>IF(ISNA(VLOOKUP(A206,'IND.012-1'!$A$3:$Q$301,16,FALSE)),"",(VLOOKUP(A206,'IND.012-1'!$A$3:$Q$301,16,FALSE)))</f>
        <v/>
      </c>
      <c r="Q206" s="341" t="str">
        <f>IF(ISNA(VLOOKUP($A206,'IND.012-1'!$A$3:$Q$301,17,FALSE)),"",(VLOOKUP($A206,'IND.012-1'!$A$3:$Q$301,17,FALSE)))</f>
        <v/>
      </c>
      <c r="R206" s="451">
        <f t="shared" si="12"/>
        <v>0</v>
      </c>
      <c r="S206" s="434">
        <f t="shared" si="11"/>
        <v>204</v>
      </c>
      <c r="T206" s="434">
        <f>IF(R206="","",IFERROR(SUM(H206:I206:K206:L206)+LARGE(H206:I206:K206:L206,1)/100+LARGE(H206:I206:K206:L206,2)/1000+LARGE(H206:I206:K206:L206,3)/10000+LARGE(H206:I206:K206:L206,4)/100000-0.01/S206,0))</f>
        <v>0</v>
      </c>
      <c r="U206" s="374"/>
      <c r="V206" s="354" t="str">
        <f t="shared" si="14"/>
        <v/>
      </c>
      <c r="W206" s="354" t="str">
        <f t="shared" si="13"/>
        <v/>
      </c>
      <c r="X206" s="374"/>
      <c r="Y206" s="374"/>
      <c r="Z206" s="374"/>
      <c r="AA206" s="374"/>
      <c r="AB206" s="374"/>
      <c r="AC206" s="374"/>
      <c r="AD206" s="374"/>
    </row>
    <row r="207" spans="1:30" ht="28.05" customHeight="1" thickBot="1" x14ac:dyDescent="0.35">
      <c r="A207" s="52">
        <v>205</v>
      </c>
      <c r="B207" s="286" t="str">
        <f>IF(ISNA(VLOOKUP($A207,'IND.012-1'!$A$3:$Q$301,2,FALSE)),"",(VLOOKUP($A207,'IND.012-1'!$A$3:$Q$301,2,FALSE)))</f>
        <v/>
      </c>
      <c r="C207" s="288" t="str">
        <f>IF(ISNA(VLOOKUP(A207,'IND.012-1'!$A$3:$Q$301,3,FALSE)),"",(VLOOKUP(A207,'IND.012-1'!$A$3:$Q$301,3,FALSE)))</f>
        <v/>
      </c>
      <c r="D207" s="53" t="str">
        <f>IF(ISNA(VLOOKUP(A207,'IND.012-1'!$A$3:$F$301,4,FALSE)),"",(VLOOKUP(A207,'IND.012-1'!$A$3:$F$301,4,FALSE)))</f>
        <v/>
      </c>
      <c r="E207" s="54" t="str">
        <f>IF(ISNA(VLOOKUP(A207,'IND.012-1'!$A$3:$Q$301,5,FALSE)),"",(VLOOKUP(A207,'IND.012-1'!$A$3:$Q$301,5,FALSE)))</f>
        <v/>
      </c>
      <c r="F207" s="55" t="str">
        <f>IF(ISNA(VLOOKUP($A207,'IND.012-1'!$A$3:$Q$301,6,FALSE)),"",(VLOOKUP($A207,'IND.012-1'!$A$3:$Q$301,6,FALSE)))</f>
        <v/>
      </c>
      <c r="G207" s="285" t="str">
        <f>IF(ISNA(VLOOKUP($A207,'IND.012-1'!$A$3:$Q$301,7,FALSE)),"",(VLOOKUP($A207,'IND.012-1'!$A$3:$Q$301,7,FALSE)))</f>
        <v/>
      </c>
      <c r="H207" s="55" t="str">
        <f>IF(ISNA(VLOOKUP(A207,'IND.012-1'!$A$3:$Q$301,8,FALSE)),"",(VLOOKUP(A207,'IND.012-1'!$A$3:$Q$301,8,FALSE)))</f>
        <v/>
      </c>
      <c r="I207" s="297" t="str">
        <f>IF(ISNA(VLOOKUP(A207,'IND.012-1'!$A$3:$Q$301,9,FALSE)),"",(VLOOKUP(A207,'IND.012-1'!$A$3:$Q$301,9,FALSE)))</f>
        <v/>
      </c>
      <c r="J207" s="55" t="str">
        <f>IF(ISNA(VLOOKUP(A207,'IND.012-1'!$A$3:$Q$301,10,FALSE)),"",(VLOOKUP(A207,'IND.012-1'!$A$3:$Q$301,10,FALSE)))</f>
        <v/>
      </c>
      <c r="K207" s="297" t="str">
        <f>IF(ISNA(VLOOKUP(A207,'IND.012-1'!$A$3:$Q$301,11,FALSE)),"",(VLOOKUP(A207,'IND.012-1'!$A$3:$Q$301,11,FALSE)))</f>
        <v/>
      </c>
      <c r="L207" s="55" t="str">
        <f>IF(ISNA(VLOOKUP(A207,'IND.012-1'!$A$3:$Q$301,12,FALSE)),"",(VLOOKUP(A207,'IND.012-1'!$A$3:$Q$301,12,FALSE)))</f>
        <v/>
      </c>
      <c r="M207" s="297" t="str">
        <f>IF(ISNA(VLOOKUP(A207,'IND.012-1'!$A$3:$Q$301,13,FALSE)),"",(VLOOKUP(A207,'IND.012-1'!$A$3:$Q$301,13,FALSE)))</f>
        <v/>
      </c>
      <c r="N207" s="55" t="str">
        <f>IF(ISNA(VLOOKUP(A207,'IND.012-1'!$A$3:$Q$301,14,FALSE)),"",(VLOOKUP(A207,'IND.012-1'!$A$3:$Q$301,14,FALSE)))</f>
        <v/>
      </c>
      <c r="O207" s="297" t="str">
        <f>IF(ISNA(VLOOKUP(A207,'IND.012-1'!$A$3:$Q$301,15,FALSE)),"",(VLOOKUP(A207,'IND.012-1'!$A$3:$Q$301,15,FALSE)))</f>
        <v/>
      </c>
      <c r="P207" s="55" t="str">
        <f>IF(ISNA(VLOOKUP(A207,'IND.012-1'!$A$3:$Q$301,16,FALSE)),"",(VLOOKUP(A207,'IND.012-1'!$A$3:$Q$301,16,FALSE)))</f>
        <v/>
      </c>
      <c r="Q207" s="341" t="str">
        <f>IF(ISNA(VLOOKUP($A207,'IND.012-1'!$A$3:$Q$301,17,FALSE)),"",(VLOOKUP($A207,'IND.012-1'!$A$3:$Q$301,17,FALSE)))</f>
        <v/>
      </c>
      <c r="R207" s="451">
        <f t="shared" si="12"/>
        <v>0</v>
      </c>
      <c r="S207" s="434">
        <f t="shared" si="11"/>
        <v>205</v>
      </c>
      <c r="T207" s="434">
        <f>IF(R207="","",IFERROR(SUM(H207:I207:K207:L207)+LARGE(H207:I207:K207:L207,1)/100+LARGE(H207:I207:K207:L207,2)/1000+LARGE(H207:I207:K207:L207,3)/10000+LARGE(H207:I207:K207:L207,4)/100000-0.01/S207,0))</f>
        <v>0</v>
      </c>
      <c r="U207" s="374"/>
      <c r="V207" s="354" t="str">
        <f t="shared" si="14"/>
        <v/>
      </c>
      <c r="W207" s="354" t="str">
        <f t="shared" si="13"/>
        <v/>
      </c>
      <c r="X207" s="374"/>
      <c r="Y207" s="374"/>
      <c r="Z207" s="374"/>
      <c r="AA207" s="374"/>
      <c r="AB207" s="374"/>
      <c r="AC207" s="374"/>
      <c r="AD207" s="374"/>
    </row>
    <row r="208" spans="1:30" ht="28.05" customHeight="1" thickBot="1" x14ac:dyDescent="0.35">
      <c r="A208" s="52">
        <v>206</v>
      </c>
      <c r="B208" s="286" t="str">
        <f>IF(ISNA(VLOOKUP($A208,'IND.012-1'!$A$3:$Q$301,2,FALSE)),"",(VLOOKUP($A208,'IND.012-1'!$A$3:$Q$301,2,FALSE)))</f>
        <v/>
      </c>
      <c r="C208" s="288" t="str">
        <f>IF(ISNA(VLOOKUP(A208,'IND.012-1'!$A$3:$Q$301,3,FALSE)),"",(VLOOKUP(A208,'IND.012-1'!$A$3:$Q$301,3,FALSE)))</f>
        <v/>
      </c>
      <c r="D208" s="53" t="str">
        <f>IF(ISNA(VLOOKUP(A208,'IND.012-1'!$A$3:$F$301,4,FALSE)),"",(VLOOKUP(A208,'IND.012-1'!$A$3:$F$301,4,FALSE)))</f>
        <v/>
      </c>
      <c r="E208" s="54" t="str">
        <f>IF(ISNA(VLOOKUP(A208,'IND.012-1'!$A$3:$Q$301,5,FALSE)),"",(VLOOKUP(A208,'IND.012-1'!$A$3:$Q$301,5,FALSE)))</f>
        <v/>
      </c>
      <c r="F208" s="55" t="str">
        <f>IF(ISNA(VLOOKUP($A208,'IND.012-1'!$A$3:$Q$301,6,FALSE)),"",(VLOOKUP($A208,'IND.012-1'!$A$3:$Q$301,6,FALSE)))</f>
        <v/>
      </c>
      <c r="G208" s="285" t="str">
        <f>IF(ISNA(VLOOKUP($A208,'IND.012-1'!$A$3:$Q$301,7,FALSE)),"",(VLOOKUP($A208,'IND.012-1'!$A$3:$Q$301,7,FALSE)))</f>
        <v/>
      </c>
      <c r="H208" s="55" t="str">
        <f>IF(ISNA(VLOOKUP(A208,'IND.012-1'!$A$3:$Q$301,8,FALSE)),"",(VLOOKUP(A208,'IND.012-1'!$A$3:$Q$301,8,FALSE)))</f>
        <v/>
      </c>
      <c r="I208" s="297" t="str">
        <f>IF(ISNA(VLOOKUP(A208,'IND.012-1'!$A$3:$Q$301,9,FALSE)),"",(VLOOKUP(A208,'IND.012-1'!$A$3:$Q$301,9,FALSE)))</f>
        <v/>
      </c>
      <c r="J208" s="55" t="str">
        <f>IF(ISNA(VLOOKUP(A208,'IND.012-1'!$A$3:$Q$301,10,FALSE)),"",(VLOOKUP(A208,'IND.012-1'!$A$3:$Q$301,10,FALSE)))</f>
        <v/>
      </c>
      <c r="K208" s="297" t="str">
        <f>IF(ISNA(VLOOKUP(A208,'IND.012-1'!$A$3:$Q$301,11,FALSE)),"",(VLOOKUP(A208,'IND.012-1'!$A$3:$Q$301,11,FALSE)))</f>
        <v/>
      </c>
      <c r="L208" s="55" t="str">
        <f>IF(ISNA(VLOOKUP(A208,'IND.012-1'!$A$3:$Q$301,12,FALSE)),"",(VLOOKUP(A208,'IND.012-1'!$A$3:$Q$301,12,FALSE)))</f>
        <v/>
      </c>
      <c r="M208" s="297" t="str">
        <f>IF(ISNA(VLOOKUP(A208,'IND.012-1'!$A$3:$Q$301,13,FALSE)),"",(VLOOKUP(A208,'IND.012-1'!$A$3:$Q$301,13,FALSE)))</f>
        <v/>
      </c>
      <c r="N208" s="55" t="str">
        <f>IF(ISNA(VLOOKUP(A208,'IND.012-1'!$A$3:$Q$301,14,FALSE)),"",(VLOOKUP(A208,'IND.012-1'!$A$3:$Q$301,14,FALSE)))</f>
        <v/>
      </c>
      <c r="O208" s="297" t="str">
        <f>IF(ISNA(VLOOKUP(A208,'IND.012-1'!$A$3:$Q$301,15,FALSE)),"",(VLOOKUP(A208,'IND.012-1'!$A$3:$Q$301,15,FALSE)))</f>
        <v/>
      </c>
      <c r="P208" s="55" t="str">
        <f>IF(ISNA(VLOOKUP(A208,'IND.012-1'!$A$3:$Q$301,16,FALSE)),"",(VLOOKUP(A208,'IND.012-1'!$A$3:$Q$301,16,FALSE)))</f>
        <v/>
      </c>
      <c r="Q208" s="341" t="str">
        <f>IF(ISNA(VLOOKUP($A208,'IND.012-1'!$A$3:$Q$301,17,FALSE)),"",(VLOOKUP($A208,'IND.012-1'!$A$3:$Q$301,17,FALSE)))</f>
        <v/>
      </c>
      <c r="R208" s="451">
        <f t="shared" si="12"/>
        <v>0</v>
      </c>
      <c r="S208" s="434">
        <f t="shared" si="11"/>
        <v>206</v>
      </c>
      <c r="T208" s="434">
        <f>IF(R208="","",IFERROR(SUM(H208:I208:K208:L208)+LARGE(H208:I208:K208:L208,1)/100+LARGE(H208:I208:K208:L208,2)/1000+LARGE(H208:I208:K208:L208,3)/10000+LARGE(H208:I208:K208:L208,4)/100000-0.01/S208,0))</f>
        <v>0</v>
      </c>
      <c r="U208" s="374"/>
      <c r="V208" s="354" t="str">
        <f t="shared" si="14"/>
        <v/>
      </c>
      <c r="W208" s="354" t="str">
        <f t="shared" si="13"/>
        <v/>
      </c>
      <c r="X208" s="374"/>
      <c r="Y208" s="374"/>
      <c r="Z208" s="374"/>
      <c r="AA208" s="374"/>
      <c r="AB208" s="374"/>
      <c r="AC208" s="374"/>
      <c r="AD208" s="374"/>
    </row>
    <row r="209" spans="1:30" ht="28.05" customHeight="1" thickBot="1" x14ac:dyDescent="0.35">
      <c r="A209" s="52">
        <v>207</v>
      </c>
      <c r="B209" s="286" t="str">
        <f>IF(ISNA(VLOOKUP($A209,'IND.012-1'!$A$3:$Q$301,2,FALSE)),"",(VLOOKUP($A209,'IND.012-1'!$A$3:$Q$301,2,FALSE)))</f>
        <v/>
      </c>
      <c r="C209" s="288" t="str">
        <f>IF(ISNA(VLOOKUP(A209,'IND.012-1'!$A$3:$Q$301,3,FALSE)),"",(VLOOKUP(A209,'IND.012-1'!$A$3:$Q$301,3,FALSE)))</f>
        <v/>
      </c>
      <c r="D209" s="53" t="str">
        <f>IF(ISNA(VLOOKUP(A209,'IND.012-1'!$A$3:$F$301,4,FALSE)),"",(VLOOKUP(A209,'IND.012-1'!$A$3:$F$301,4,FALSE)))</f>
        <v/>
      </c>
      <c r="E209" s="54" t="str">
        <f>IF(ISNA(VLOOKUP(A209,'IND.012-1'!$A$3:$Q$301,5,FALSE)),"",(VLOOKUP(A209,'IND.012-1'!$A$3:$Q$301,5,FALSE)))</f>
        <v/>
      </c>
      <c r="F209" s="55" t="str">
        <f>IF(ISNA(VLOOKUP($A209,'IND.012-1'!$A$3:$Q$301,6,FALSE)),"",(VLOOKUP($A209,'IND.012-1'!$A$3:$Q$301,6,FALSE)))</f>
        <v/>
      </c>
      <c r="G209" s="285" t="str">
        <f>IF(ISNA(VLOOKUP($A209,'IND.012-1'!$A$3:$Q$301,7,FALSE)),"",(VLOOKUP($A209,'IND.012-1'!$A$3:$Q$301,7,FALSE)))</f>
        <v/>
      </c>
      <c r="H209" s="55" t="str">
        <f>IF(ISNA(VLOOKUP(A209,'IND.012-1'!$A$3:$Q$301,8,FALSE)),"",(VLOOKUP(A209,'IND.012-1'!$A$3:$Q$301,8,FALSE)))</f>
        <v/>
      </c>
      <c r="I209" s="297" t="str">
        <f>IF(ISNA(VLOOKUP(A209,'IND.012-1'!$A$3:$Q$301,9,FALSE)),"",(VLOOKUP(A209,'IND.012-1'!$A$3:$Q$301,9,FALSE)))</f>
        <v/>
      </c>
      <c r="J209" s="55" t="str">
        <f>IF(ISNA(VLOOKUP(A209,'IND.012-1'!$A$3:$Q$301,10,FALSE)),"",(VLOOKUP(A209,'IND.012-1'!$A$3:$Q$301,10,FALSE)))</f>
        <v/>
      </c>
      <c r="K209" s="297" t="str">
        <f>IF(ISNA(VLOOKUP(A209,'IND.012-1'!$A$3:$Q$301,11,FALSE)),"",(VLOOKUP(A209,'IND.012-1'!$A$3:$Q$301,11,FALSE)))</f>
        <v/>
      </c>
      <c r="L209" s="55" t="str">
        <f>IF(ISNA(VLOOKUP(A209,'IND.012-1'!$A$3:$Q$301,12,FALSE)),"",(VLOOKUP(A209,'IND.012-1'!$A$3:$Q$301,12,FALSE)))</f>
        <v/>
      </c>
      <c r="M209" s="297" t="str">
        <f>IF(ISNA(VLOOKUP(A209,'IND.012-1'!$A$3:$Q$301,13,FALSE)),"",(VLOOKUP(A209,'IND.012-1'!$A$3:$Q$301,13,FALSE)))</f>
        <v/>
      </c>
      <c r="N209" s="55" t="str">
        <f>IF(ISNA(VLOOKUP(A209,'IND.012-1'!$A$3:$Q$301,14,FALSE)),"",(VLOOKUP(A209,'IND.012-1'!$A$3:$Q$301,14,FALSE)))</f>
        <v/>
      </c>
      <c r="O209" s="297" t="str">
        <f>IF(ISNA(VLOOKUP(A209,'IND.012-1'!$A$3:$Q$301,15,FALSE)),"",(VLOOKUP(A209,'IND.012-1'!$A$3:$Q$301,15,FALSE)))</f>
        <v/>
      </c>
      <c r="P209" s="55" t="str">
        <f>IF(ISNA(VLOOKUP(A209,'IND.012-1'!$A$3:$Q$301,16,FALSE)),"",(VLOOKUP(A209,'IND.012-1'!$A$3:$Q$301,16,FALSE)))</f>
        <v/>
      </c>
      <c r="Q209" s="341" t="str">
        <f>IF(ISNA(VLOOKUP($A209,'IND.012-1'!$A$3:$Q$301,17,FALSE)),"",(VLOOKUP($A209,'IND.012-1'!$A$3:$Q$301,17,FALSE)))</f>
        <v/>
      </c>
      <c r="R209" s="451">
        <f t="shared" si="12"/>
        <v>0</v>
      </c>
      <c r="S209" s="434">
        <f t="shared" si="11"/>
        <v>207</v>
      </c>
      <c r="T209" s="434">
        <f>IF(R209="","",IFERROR(SUM(H209:I209:K209:L209)+LARGE(H209:I209:K209:L209,1)/100+LARGE(H209:I209:K209:L209,2)/1000+LARGE(H209:I209:K209:L209,3)/10000+LARGE(H209:I209:K209:L209,4)/100000-0.01/S209,0))</f>
        <v>0</v>
      </c>
      <c r="U209" s="374"/>
      <c r="V209" s="354" t="str">
        <f t="shared" si="14"/>
        <v/>
      </c>
      <c r="W209" s="354" t="str">
        <f t="shared" si="13"/>
        <v/>
      </c>
      <c r="X209" s="374"/>
      <c r="Y209" s="374"/>
      <c r="Z209" s="374"/>
      <c r="AA209" s="374"/>
      <c r="AB209" s="374"/>
      <c r="AC209" s="374"/>
      <c r="AD209" s="374"/>
    </row>
    <row r="210" spans="1:30" ht="28.05" customHeight="1" thickBot="1" x14ac:dyDescent="0.35">
      <c r="A210" s="52">
        <v>208</v>
      </c>
      <c r="B210" s="286" t="str">
        <f>IF(ISNA(VLOOKUP($A210,'IND.012-1'!$A$3:$Q$301,2,FALSE)),"",(VLOOKUP($A210,'IND.012-1'!$A$3:$Q$301,2,FALSE)))</f>
        <v/>
      </c>
      <c r="C210" s="288" t="str">
        <f>IF(ISNA(VLOOKUP(A210,'IND.012-1'!$A$3:$Q$301,3,FALSE)),"",(VLOOKUP(A210,'IND.012-1'!$A$3:$Q$301,3,FALSE)))</f>
        <v/>
      </c>
      <c r="D210" s="53" t="str">
        <f>IF(ISNA(VLOOKUP(A210,'IND.012-1'!$A$3:$F$301,4,FALSE)),"",(VLOOKUP(A210,'IND.012-1'!$A$3:$F$301,4,FALSE)))</f>
        <v/>
      </c>
      <c r="E210" s="54" t="str">
        <f>IF(ISNA(VLOOKUP(A210,'IND.012-1'!$A$3:$Q$301,5,FALSE)),"",(VLOOKUP(A210,'IND.012-1'!$A$3:$Q$301,5,FALSE)))</f>
        <v/>
      </c>
      <c r="F210" s="55" t="str">
        <f>IF(ISNA(VLOOKUP($A210,'IND.012-1'!$A$3:$Q$301,6,FALSE)),"",(VLOOKUP($A210,'IND.012-1'!$A$3:$Q$301,6,FALSE)))</f>
        <v/>
      </c>
      <c r="G210" s="285" t="str">
        <f>IF(ISNA(VLOOKUP($A210,'IND.012-1'!$A$3:$Q$301,7,FALSE)),"",(VLOOKUP($A210,'IND.012-1'!$A$3:$Q$301,7,FALSE)))</f>
        <v/>
      </c>
      <c r="H210" s="55" t="str">
        <f>IF(ISNA(VLOOKUP(A210,'IND.012-1'!$A$3:$Q$301,8,FALSE)),"",(VLOOKUP(A210,'IND.012-1'!$A$3:$Q$301,8,FALSE)))</f>
        <v/>
      </c>
      <c r="I210" s="297" t="str">
        <f>IF(ISNA(VLOOKUP(A210,'IND.012-1'!$A$3:$Q$301,9,FALSE)),"",(VLOOKUP(A210,'IND.012-1'!$A$3:$Q$301,9,FALSE)))</f>
        <v/>
      </c>
      <c r="J210" s="55" t="str">
        <f>IF(ISNA(VLOOKUP(A210,'IND.012-1'!$A$3:$Q$301,10,FALSE)),"",(VLOOKUP(A210,'IND.012-1'!$A$3:$Q$301,10,FALSE)))</f>
        <v/>
      </c>
      <c r="K210" s="297" t="str">
        <f>IF(ISNA(VLOOKUP(A210,'IND.012-1'!$A$3:$Q$301,11,FALSE)),"",(VLOOKUP(A210,'IND.012-1'!$A$3:$Q$301,11,FALSE)))</f>
        <v/>
      </c>
      <c r="L210" s="55" t="str">
        <f>IF(ISNA(VLOOKUP(A210,'IND.012-1'!$A$3:$Q$301,12,FALSE)),"",(VLOOKUP(A210,'IND.012-1'!$A$3:$Q$301,12,FALSE)))</f>
        <v/>
      </c>
      <c r="M210" s="297" t="str">
        <f>IF(ISNA(VLOOKUP(A210,'IND.012-1'!$A$3:$Q$301,13,FALSE)),"",(VLOOKUP(A210,'IND.012-1'!$A$3:$Q$301,13,FALSE)))</f>
        <v/>
      </c>
      <c r="N210" s="55" t="str">
        <f>IF(ISNA(VLOOKUP(A210,'IND.012-1'!$A$3:$Q$301,14,FALSE)),"",(VLOOKUP(A210,'IND.012-1'!$A$3:$Q$301,14,FALSE)))</f>
        <v/>
      </c>
      <c r="O210" s="297" t="str">
        <f>IF(ISNA(VLOOKUP(A210,'IND.012-1'!$A$3:$Q$301,15,FALSE)),"",(VLOOKUP(A210,'IND.012-1'!$A$3:$Q$301,15,FALSE)))</f>
        <v/>
      </c>
      <c r="P210" s="55" t="str">
        <f>IF(ISNA(VLOOKUP(A210,'IND.012-1'!$A$3:$Q$301,16,FALSE)),"",(VLOOKUP(A210,'IND.012-1'!$A$3:$Q$301,16,FALSE)))</f>
        <v/>
      </c>
      <c r="Q210" s="341" t="str">
        <f>IF(ISNA(VLOOKUP($A210,'IND.012-1'!$A$3:$Q$301,17,FALSE)),"",(VLOOKUP($A210,'IND.012-1'!$A$3:$Q$301,17,FALSE)))</f>
        <v/>
      </c>
      <c r="R210" s="451">
        <f t="shared" si="12"/>
        <v>0</v>
      </c>
      <c r="S210" s="434">
        <f t="shared" si="11"/>
        <v>208</v>
      </c>
      <c r="T210" s="434">
        <f>IF(R210="","",IFERROR(SUM(H210:I210:K210:L210)+LARGE(H210:I210:K210:L210,1)/100+LARGE(H210:I210:K210:L210,2)/1000+LARGE(H210:I210:K210:L210,3)/10000+LARGE(H210:I210:K210:L210,4)/100000-0.01/S210,0))</f>
        <v>0</v>
      </c>
      <c r="U210" s="374"/>
      <c r="V210" s="354" t="str">
        <f t="shared" si="14"/>
        <v/>
      </c>
      <c r="W210" s="354" t="str">
        <f t="shared" si="13"/>
        <v/>
      </c>
      <c r="X210" s="374"/>
      <c r="Y210" s="374"/>
      <c r="Z210" s="374"/>
      <c r="AA210" s="374"/>
      <c r="AB210" s="374"/>
      <c r="AC210" s="374"/>
      <c r="AD210" s="374"/>
    </row>
    <row r="211" spans="1:30" ht="28.05" customHeight="1" thickBot="1" x14ac:dyDescent="0.35">
      <c r="A211" s="52">
        <v>209</v>
      </c>
      <c r="B211" s="286" t="str">
        <f>IF(ISNA(VLOOKUP($A211,'IND.012-1'!$A$3:$Q$301,2,FALSE)),"",(VLOOKUP($A211,'IND.012-1'!$A$3:$Q$301,2,FALSE)))</f>
        <v/>
      </c>
      <c r="C211" s="288" t="str">
        <f>IF(ISNA(VLOOKUP(A211,'IND.012-1'!$A$3:$Q$301,3,FALSE)),"",(VLOOKUP(A211,'IND.012-1'!$A$3:$Q$301,3,FALSE)))</f>
        <v/>
      </c>
      <c r="D211" s="53" t="str">
        <f>IF(ISNA(VLOOKUP(A211,'IND.012-1'!$A$3:$F$301,4,FALSE)),"",(VLOOKUP(A211,'IND.012-1'!$A$3:$F$301,4,FALSE)))</f>
        <v/>
      </c>
      <c r="E211" s="54" t="str">
        <f>IF(ISNA(VLOOKUP(A211,'IND.012-1'!$A$3:$Q$301,5,FALSE)),"",(VLOOKUP(A211,'IND.012-1'!$A$3:$Q$301,5,FALSE)))</f>
        <v/>
      </c>
      <c r="F211" s="55" t="str">
        <f>IF(ISNA(VLOOKUP($A211,'IND.012-1'!$A$3:$Q$301,6,FALSE)),"",(VLOOKUP($A211,'IND.012-1'!$A$3:$Q$301,6,FALSE)))</f>
        <v/>
      </c>
      <c r="G211" s="285" t="str">
        <f>IF(ISNA(VLOOKUP($A211,'IND.012-1'!$A$3:$Q$301,7,FALSE)),"",(VLOOKUP($A211,'IND.012-1'!$A$3:$Q$301,7,FALSE)))</f>
        <v/>
      </c>
      <c r="H211" s="55" t="str">
        <f>IF(ISNA(VLOOKUP(A211,'IND.012-1'!$A$3:$Q$301,8,FALSE)),"",(VLOOKUP(A211,'IND.012-1'!$A$3:$Q$301,8,FALSE)))</f>
        <v/>
      </c>
      <c r="I211" s="297" t="str">
        <f>IF(ISNA(VLOOKUP(A211,'IND.012-1'!$A$3:$Q$301,9,FALSE)),"",(VLOOKUP(A211,'IND.012-1'!$A$3:$Q$301,9,FALSE)))</f>
        <v/>
      </c>
      <c r="J211" s="55" t="str">
        <f>IF(ISNA(VLOOKUP(A211,'IND.012-1'!$A$3:$Q$301,10,FALSE)),"",(VLOOKUP(A211,'IND.012-1'!$A$3:$Q$301,10,FALSE)))</f>
        <v/>
      </c>
      <c r="K211" s="297" t="str">
        <f>IF(ISNA(VLOOKUP(A211,'IND.012-1'!$A$3:$Q$301,11,FALSE)),"",(VLOOKUP(A211,'IND.012-1'!$A$3:$Q$301,11,FALSE)))</f>
        <v/>
      </c>
      <c r="L211" s="55" t="str">
        <f>IF(ISNA(VLOOKUP(A211,'IND.012-1'!$A$3:$Q$301,12,FALSE)),"",(VLOOKUP(A211,'IND.012-1'!$A$3:$Q$301,12,FALSE)))</f>
        <v/>
      </c>
      <c r="M211" s="297" t="str">
        <f>IF(ISNA(VLOOKUP(A211,'IND.012-1'!$A$3:$Q$301,13,FALSE)),"",(VLOOKUP(A211,'IND.012-1'!$A$3:$Q$301,13,FALSE)))</f>
        <v/>
      </c>
      <c r="N211" s="55" t="str">
        <f>IF(ISNA(VLOOKUP(A211,'IND.012-1'!$A$3:$Q$301,14,FALSE)),"",(VLOOKUP(A211,'IND.012-1'!$A$3:$Q$301,14,FALSE)))</f>
        <v/>
      </c>
      <c r="O211" s="297" t="str">
        <f>IF(ISNA(VLOOKUP(A211,'IND.012-1'!$A$3:$Q$301,15,FALSE)),"",(VLOOKUP(A211,'IND.012-1'!$A$3:$Q$301,15,FALSE)))</f>
        <v/>
      </c>
      <c r="P211" s="55" t="str">
        <f>IF(ISNA(VLOOKUP(A211,'IND.012-1'!$A$3:$Q$301,16,FALSE)),"",(VLOOKUP(A211,'IND.012-1'!$A$3:$Q$301,16,FALSE)))</f>
        <v/>
      </c>
      <c r="Q211" s="341" t="str">
        <f>IF(ISNA(VLOOKUP($A211,'IND.012-1'!$A$3:$Q$301,17,FALSE)),"",(VLOOKUP($A211,'IND.012-1'!$A$3:$Q$301,17,FALSE)))</f>
        <v/>
      </c>
      <c r="R211" s="451">
        <f t="shared" si="12"/>
        <v>0</v>
      </c>
      <c r="S211" s="434">
        <f t="shared" ref="S211:S274" si="15">S210+1</f>
        <v>209</v>
      </c>
      <c r="T211" s="434">
        <f>IF(R211="","",IFERROR(SUM(H211:I211:K211:L211)+LARGE(H211:I211:K211:L211,1)/100+LARGE(H211:I211:K211:L211,2)/1000+LARGE(H211:I211:K211:L211,3)/10000+LARGE(H211:I211:K211:L211,4)/100000-0.01/S211,0))</f>
        <v>0</v>
      </c>
      <c r="U211" s="374"/>
      <c r="V211" s="354" t="str">
        <f t="shared" si="14"/>
        <v/>
      </c>
      <c r="W211" s="354" t="str">
        <f t="shared" si="13"/>
        <v/>
      </c>
      <c r="X211" s="374"/>
      <c r="Y211" s="374"/>
      <c r="Z211" s="374"/>
      <c r="AA211" s="374"/>
      <c r="AB211" s="374"/>
      <c r="AC211" s="374"/>
      <c r="AD211" s="374"/>
    </row>
    <row r="212" spans="1:30" ht="28.05" customHeight="1" thickBot="1" x14ac:dyDescent="0.35">
      <c r="A212" s="52">
        <v>210</v>
      </c>
      <c r="B212" s="286" t="str">
        <f>IF(ISNA(VLOOKUP($A212,'IND.012-1'!$A$3:$Q$301,2,FALSE)),"",(VLOOKUP($A212,'IND.012-1'!$A$3:$Q$301,2,FALSE)))</f>
        <v/>
      </c>
      <c r="C212" s="288" t="str">
        <f>IF(ISNA(VLOOKUP(A212,'IND.012-1'!$A$3:$Q$301,3,FALSE)),"",(VLOOKUP(A212,'IND.012-1'!$A$3:$Q$301,3,FALSE)))</f>
        <v/>
      </c>
      <c r="D212" s="53" t="str">
        <f>IF(ISNA(VLOOKUP(A212,'IND.012-1'!$A$3:$F$301,4,FALSE)),"",(VLOOKUP(A212,'IND.012-1'!$A$3:$F$301,4,FALSE)))</f>
        <v/>
      </c>
      <c r="E212" s="54" t="str">
        <f>IF(ISNA(VLOOKUP(A212,'IND.012-1'!$A$3:$Q$301,5,FALSE)),"",(VLOOKUP(A212,'IND.012-1'!$A$3:$Q$301,5,FALSE)))</f>
        <v/>
      </c>
      <c r="F212" s="55" t="str">
        <f>IF(ISNA(VLOOKUP($A212,'IND.012-1'!$A$3:$Q$301,6,FALSE)),"",(VLOOKUP($A212,'IND.012-1'!$A$3:$Q$301,6,FALSE)))</f>
        <v/>
      </c>
      <c r="G212" s="285" t="str">
        <f>IF(ISNA(VLOOKUP($A212,'IND.012-1'!$A$3:$Q$301,7,FALSE)),"",(VLOOKUP($A212,'IND.012-1'!$A$3:$Q$301,7,FALSE)))</f>
        <v/>
      </c>
      <c r="H212" s="55" t="str">
        <f>IF(ISNA(VLOOKUP(A212,'IND.012-1'!$A$3:$Q$301,8,FALSE)),"",(VLOOKUP(A212,'IND.012-1'!$A$3:$Q$301,8,FALSE)))</f>
        <v/>
      </c>
      <c r="I212" s="297" t="str">
        <f>IF(ISNA(VLOOKUP(A212,'IND.012-1'!$A$3:$Q$301,9,FALSE)),"",(VLOOKUP(A212,'IND.012-1'!$A$3:$Q$301,9,FALSE)))</f>
        <v/>
      </c>
      <c r="J212" s="55" t="str">
        <f>IF(ISNA(VLOOKUP(A212,'IND.012-1'!$A$3:$Q$301,10,FALSE)),"",(VLOOKUP(A212,'IND.012-1'!$A$3:$Q$301,10,FALSE)))</f>
        <v/>
      </c>
      <c r="K212" s="297" t="str">
        <f>IF(ISNA(VLOOKUP(A212,'IND.012-1'!$A$3:$Q$301,11,FALSE)),"",(VLOOKUP(A212,'IND.012-1'!$A$3:$Q$301,11,FALSE)))</f>
        <v/>
      </c>
      <c r="L212" s="55" t="str">
        <f>IF(ISNA(VLOOKUP(A212,'IND.012-1'!$A$3:$Q$301,12,FALSE)),"",(VLOOKUP(A212,'IND.012-1'!$A$3:$Q$301,12,FALSE)))</f>
        <v/>
      </c>
      <c r="M212" s="297" t="str">
        <f>IF(ISNA(VLOOKUP(A212,'IND.012-1'!$A$3:$Q$301,13,FALSE)),"",(VLOOKUP(A212,'IND.012-1'!$A$3:$Q$301,13,FALSE)))</f>
        <v/>
      </c>
      <c r="N212" s="55" t="str">
        <f>IF(ISNA(VLOOKUP(A212,'IND.012-1'!$A$3:$Q$301,14,FALSE)),"",(VLOOKUP(A212,'IND.012-1'!$A$3:$Q$301,14,FALSE)))</f>
        <v/>
      </c>
      <c r="O212" s="297" t="str">
        <f>IF(ISNA(VLOOKUP(A212,'IND.012-1'!$A$3:$Q$301,15,FALSE)),"",(VLOOKUP(A212,'IND.012-1'!$A$3:$Q$301,15,FALSE)))</f>
        <v/>
      </c>
      <c r="P212" s="55" t="str">
        <f>IF(ISNA(VLOOKUP(A212,'IND.012-1'!$A$3:$Q$301,16,FALSE)),"",(VLOOKUP(A212,'IND.012-1'!$A$3:$Q$301,16,FALSE)))</f>
        <v/>
      </c>
      <c r="Q212" s="341" t="str">
        <f>IF(ISNA(VLOOKUP($A212,'IND.012-1'!$A$3:$Q$301,17,FALSE)),"",(VLOOKUP($A212,'IND.012-1'!$A$3:$Q$301,17,FALSE)))</f>
        <v/>
      </c>
      <c r="R212" s="451">
        <f t="shared" si="12"/>
        <v>0</v>
      </c>
      <c r="S212" s="434">
        <f t="shared" si="15"/>
        <v>210</v>
      </c>
      <c r="T212" s="434">
        <f>IF(R212="","",IFERROR(SUM(H212:I212:K212:L212)+LARGE(H212:I212:K212:L212,1)/100+LARGE(H212:I212:K212:L212,2)/1000+LARGE(H212:I212:K212:L212,3)/10000+LARGE(H212:I212:K212:L212,4)/100000-0.01/S212,0))</f>
        <v>0</v>
      </c>
      <c r="U212" s="374"/>
      <c r="V212" s="354" t="str">
        <f t="shared" si="14"/>
        <v/>
      </c>
      <c r="W212" s="354" t="str">
        <f t="shared" si="13"/>
        <v/>
      </c>
      <c r="X212" s="374"/>
      <c r="Y212" s="374"/>
      <c r="Z212" s="374"/>
      <c r="AA212" s="374"/>
      <c r="AB212" s="374"/>
      <c r="AC212" s="374"/>
      <c r="AD212" s="374"/>
    </row>
    <row r="213" spans="1:30" ht="28.05" customHeight="1" thickBot="1" x14ac:dyDescent="0.35">
      <c r="A213" s="52">
        <v>211</v>
      </c>
      <c r="B213" s="286" t="str">
        <f>IF(ISNA(VLOOKUP($A213,'IND.012-1'!$A$3:$Q$301,2,FALSE)),"",(VLOOKUP($A213,'IND.012-1'!$A$3:$Q$301,2,FALSE)))</f>
        <v/>
      </c>
      <c r="C213" s="288" t="str">
        <f>IF(ISNA(VLOOKUP(A213,'IND.012-1'!$A$3:$Q$301,3,FALSE)),"",(VLOOKUP(A213,'IND.012-1'!$A$3:$Q$301,3,FALSE)))</f>
        <v/>
      </c>
      <c r="D213" s="53" t="str">
        <f>IF(ISNA(VLOOKUP(A213,'IND.012-1'!$A$3:$F$301,4,FALSE)),"",(VLOOKUP(A213,'IND.012-1'!$A$3:$F$301,4,FALSE)))</f>
        <v/>
      </c>
      <c r="E213" s="54" t="str">
        <f>IF(ISNA(VLOOKUP(A213,'IND.012-1'!$A$3:$Q$301,5,FALSE)),"",(VLOOKUP(A213,'IND.012-1'!$A$3:$Q$301,5,FALSE)))</f>
        <v/>
      </c>
      <c r="F213" s="55" t="str">
        <f>IF(ISNA(VLOOKUP($A213,'IND.012-1'!$A$3:$Q$301,6,FALSE)),"",(VLOOKUP($A213,'IND.012-1'!$A$3:$Q$301,6,FALSE)))</f>
        <v/>
      </c>
      <c r="G213" s="285" t="str">
        <f>IF(ISNA(VLOOKUP($A213,'IND.012-1'!$A$3:$Q$301,7,FALSE)),"",(VLOOKUP($A213,'IND.012-1'!$A$3:$Q$301,7,FALSE)))</f>
        <v/>
      </c>
      <c r="H213" s="55" t="str">
        <f>IF(ISNA(VLOOKUP(A213,'IND.012-1'!$A$3:$Q$301,8,FALSE)),"",(VLOOKUP(A213,'IND.012-1'!$A$3:$Q$301,8,FALSE)))</f>
        <v/>
      </c>
      <c r="I213" s="297" t="str">
        <f>IF(ISNA(VLOOKUP(A213,'IND.012-1'!$A$3:$Q$301,9,FALSE)),"",(VLOOKUP(A213,'IND.012-1'!$A$3:$Q$301,9,FALSE)))</f>
        <v/>
      </c>
      <c r="J213" s="55" t="str">
        <f>IF(ISNA(VLOOKUP(A213,'IND.012-1'!$A$3:$Q$301,10,FALSE)),"",(VLOOKUP(A213,'IND.012-1'!$A$3:$Q$301,10,FALSE)))</f>
        <v/>
      </c>
      <c r="K213" s="297" t="str">
        <f>IF(ISNA(VLOOKUP(A213,'IND.012-1'!$A$3:$Q$301,11,FALSE)),"",(VLOOKUP(A213,'IND.012-1'!$A$3:$Q$301,11,FALSE)))</f>
        <v/>
      </c>
      <c r="L213" s="55" t="str">
        <f>IF(ISNA(VLOOKUP(A213,'IND.012-1'!$A$3:$Q$301,12,FALSE)),"",(VLOOKUP(A213,'IND.012-1'!$A$3:$Q$301,12,FALSE)))</f>
        <v/>
      </c>
      <c r="M213" s="297" t="str">
        <f>IF(ISNA(VLOOKUP(A213,'IND.012-1'!$A$3:$Q$301,13,FALSE)),"",(VLOOKUP(A213,'IND.012-1'!$A$3:$Q$301,13,FALSE)))</f>
        <v/>
      </c>
      <c r="N213" s="55" t="str">
        <f>IF(ISNA(VLOOKUP(A213,'IND.012-1'!$A$3:$Q$301,14,FALSE)),"",(VLOOKUP(A213,'IND.012-1'!$A$3:$Q$301,14,FALSE)))</f>
        <v/>
      </c>
      <c r="O213" s="297" t="str">
        <f>IF(ISNA(VLOOKUP(A213,'IND.012-1'!$A$3:$Q$301,15,FALSE)),"",(VLOOKUP(A213,'IND.012-1'!$A$3:$Q$301,15,FALSE)))</f>
        <v/>
      </c>
      <c r="P213" s="55" t="str">
        <f>IF(ISNA(VLOOKUP(A213,'IND.012-1'!$A$3:$Q$301,16,FALSE)),"",(VLOOKUP(A213,'IND.012-1'!$A$3:$Q$301,16,FALSE)))</f>
        <v/>
      </c>
      <c r="Q213" s="341" t="str">
        <f>IF(ISNA(VLOOKUP($A213,'IND.012-1'!$A$3:$Q$301,17,FALSE)),"",(VLOOKUP($A213,'IND.012-1'!$A$3:$Q$301,17,FALSE)))</f>
        <v/>
      </c>
      <c r="R213" s="451">
        <f t="shared" si="12"/>
        <v>0</v>
      </c>
      <c r="S213" s="434">
        <f t="shared" si="15"/>
        <v>211</v>
      </c>
      <c r="T213" s="434">
        <f>IF(R213="","",IFERROR(SUM(H213:I213:K213:L213)+LARGE(H213:I213:K213:L213,1)/100+LARGE(H213:I213:K213:L213,2)/1000+LARGE(H213:I213:K213:L213,3)/10000+LARGE(H213:I213:K213:L213,4)/100000-0.01/S213,0))</f>
        <v>0</v>
      </c>
      <c r="U213" s="374"/>
      <c r="V213" s="354" t="str">
        <f t="shared" si="14"/>
        <v/>
      </c>
      <c r="W213" s="354" t="str">
        <f t="shared" si="13"/>
        <v/>
      </c>
      <c r="X213" s="374"/>
      <c r="Y213" s="374"/>
      <c r="Z213" s="374"/>
      <c r="AA213" s="374"/>
      <c r="AB213" s="374"/>
      <c r="AC213" s="374"/>
      <c r="AD213" s="374"/>
    </row>
    <row r="214" spans="1:30" ht="28.05" customHeight="1" thickBot="1" x14ac:dyDescent="0.35">
      <c r="A214" s="52">
        <v>212</v>
      </c>
      <c r="B214" s="286" t="str">
        <f>IF(ISNA(VLOOKUP($A214,'IND.012-1'!$A$3:$Q$301,2,FALSE)),"",(VLOOKUP($A214,'IND.012-1'!$A$3:$Q$301,2,FALSE)))</f>
        <v/>
      </c>
      <c r="C214" s="288" t="str">
        <f>IF(ISNA(VLOOKUP(A214,'IND.012-1'!$A$3:$Q$301,3,FALSE)),"",(VLOOKUP(A214,'IND.012-1'!$A$3:$Q$301,3,FALSE)))</f>
        <v/>
      </c>
      <c r="D214" s="53" t="str">
        <f>IF(ISNA(VLOOKUP(A214,'IND.012-1'!$A$3:$F$301,4,FALSE)),"",(VLOOKUP(A214,'IND.012-1'!$A$3:$F$301,4,FALSE)))</f>
        <v/>
      </c>
      <c r="E214" s="54" t="str">
        <f>IF(ISNA(VLOOKUP(A214,'IND.012-1'!$A$3:$Q$301,5,FALSE)),"",(VLOOKUP(A214,'IND.012-1'!$A$3:$Q$301,5,FALSE)))</f>
        <v/>
      </c>
      <c r="F214" s="55" t="str">
        <f>IF(ISNA(VLOOKUP($A214,'IND.012-1'!$A$3:$Q$301,6,FALSE)),"",(VLOOKUP($A214,'IND.012-1'!$A$3:$Q$301,6,FALSE)))</f>
        <v/>
      </c>
      <c r="G214" s="285" t="str">
        <f>IF(ISNA(VLOOKUP($A214,'IND.012-1'!$A$3:$Q$301,7,FALSE)),"",(VLOOKUP($A214,'IND.012-1'!$A$3:$Q$301,7,FALSE)))</f>
        <v/>
      </c>
      <c r="H214" s="55" t="str">
        <f>IF(ISNA(VLOOKUP(A214,'IND.012-1'!$A$3:$Q$301,8,FALSE)),"",(VLOOKUP(A214,'IND.012-1'!$A$3:$Q$301,8,FALSE)))</f>
        <v/>
      </c>
      <c r="I214" s="297" t="str">
        <f>IF(ISNA(VLOOKUP(A214,'IND.012-1'!$A$3:$Q$301,9,FALSE)),"",(VLOOKUP(A214,'IND.012-1'!$A$3:$Q$301,9,FALSE)))</f>
        <v/>
      </c>
      <c r="J214" s="55" t="str">
        <f>IF(ISNA(VLOOKUP(A214,'IND.012-1'!$A$3:$Q$301,10,FALSE)),"",(VLOOKUP(A214,'IND.012-1'!$A$3:$Q$301,10,FALSE)))</f>
        <v/>
      </c>
      <c r="K214" s="297" t="str">
        <f>IF(ISNA(VLOOKUP(A214,'IND.012-1'!$A$3:$Q$301,11,FALSE)),"",(VLOOKUP(A214,'IND.012-1'!$A$3:$Q$301,11,FALSE)))</f>
        <v/>
      </c>
      <c r="L214" s="55" t="str">
        <f>IF(ISNA(VLOOKUP(A214,'IND.012-1'!$A$3:$Q$301,12,FALSE)),"",(VLOOKUP(A214,'IND.012-1'!$A$3:$Q$301,12,FALSE)))</f>
        <v/>
      </c>
      <c r="M214" s="297" t="str">
        <f>IF(ISNA(VLOOKUP(A214,'IND.012-1'!$A$3:$Q$301,13,FALSE)),"",(VLOOKUP(A214,'IND.012-1'!$A$3:$Q$301,13,FALSE)))</f>
        <v/>
      </c>
      <c r="N214" s="55" t="str">
        <f>IF(ISNA(VLOOKUP(A214,'IND.012-1'!$A$3:$Q$301,14,FALSE)),"",(VLOOKUP(A214,'IND.012-1'!$A$3:$Q$301,14,FALSE)))</f>
        <v/>
      </c>
      <c r="O214" s="297" t="str">
        <f>IF(ISNA(VLOOKUP(A214,'IND.012-1'!$A$3:$Q$301,15,FALSE)),"",(VLOOKUP(A214,'IND.012-1'!$A$3:$Q$301,15,FALSE)))</f>
        <v/>
      </c>
      <c r="P214" s="55" t="str">
        <f>IF(ISNA(VLOOKUP(A214,'IND.012-1'!$A$3:$Q$301,16,FALSE)),"",(VLOOKUP(A214,'IND.012-1'!$A$3:$Q$301,16,FALSE)))</f>
        <v/>
      </c>
      <c r="Q214" s="341" t="str">
        <f>IF(ISNA(VLOOKUP($A214,'IND.012-1'!$A$3:$Q$301,17,FALSE)),"",(VLOOKUP($A214,'IND.012-1'!$A$3:$Q$301,17,FALSE)))</f>
        <v/>
      </c>
      <c r="R214" s="451">
        <f t="shared" si="12"/>
        <v>0</v>
      </c>
      <c r="S214" s="434">
        <f t="shared" si="15"/>
        <v>212</v>
      </c>
      <c r="T214" s="434">
        <f>IF(R214="","",IFERROR(SUM(H214:I214:K214:L214)+LARGE(H214:I214:K214:L214,1)/100+LARGE(H214:I214:K214:L214,2)/1000+LARGE(H214:I214:K214:L214,3)/10000+LARGE(H214:I214:K214:L214,4)/100000-0.01/S214,0))</f>
        <v>0</v>
      </c>
      <c r="U214" s="374"/>
      <c r="V214" s="354" t="str">
        <f t="shared" si="14"/>
        <v/>
      </c>
      <c r="W214" s="354" t="str">
        <f t="shared" si="13"/>
        <v/>
      </c>
      <c r="X214" s="374"/>
      <c r="Y214" s="374"/>
      <c r="Z214" s="374"/>
      <c r="AA214" s="374"/>
      <c r="AB214" s="374"/>
      <c r="AC214" s="374"/>
      <c r="AD214" s="374"/>
    </row>
    <row r="215" spans="1:30" ht="28.05" customHeight="1" thickBot="1" x14ac:dyDescent="0.35">
      <c r="A215" s="52">
        <v>213</v>
      </c>
      <c r="B215" s="286" t="str">
        <f>IF(ISNA(VLOOKUP($A215,'IND.012-1'!$A$3:$Q$301,2,FALSE)),"",(VLOOKUP($A215,'IND.012-1'!$A$3:$Q$301,2,FALSE)))</f>
        <v/>
      </c>
      <c r="C215" s="288" t="str">
        <f>IF(ISNA(VLOOKUP(A215,'IND.012-1'!$A$3:$Q$301,3,FALSE)),"",(VLOOKUP(A215,'IND.012-1'!$A$3:$Q$301,3,FALSE)))</f>
        <v/>
      </c>
      <c r="D215" s="53" t="str">
        <f>IF(ISNA(VLOOKUP(A215,'IND.012-1'!$A$3:$F$301,4,FALSE)),"",(VLOOKUP(A215,'IND.012-1'!$A$3:$F$301,4,FALSE)))</f>
        <v/>
      </c>
      <c r="E215" s="54" t="str">
        <f>IF(ISNA(VLOOKUP(A215,'IND.012-1'!$A$3:$Q$301,5,FALSE)),"",(VLOOKUP(A215,'IND.012-1'!$A$3:$Q$301,5,FALSE)))</f>
        <v/>
      </c>
      <c r="F215" s="55" t="str">
        <f>IF(ISNA(VLOOKUP($A215,'IND.012-1'!$A$3:$Q$301,6,FALSE)),"",(VLOOKUP($A215,'IND.012-1'!$A$3:$Q$301,6,FALSE)))</f>
        <v/>
      </c>
      <c r="G215" s="285" t="str">
        <f>IF(ISNA(VLOOKUP($A215,'IND.012-1'!$A$3:$Q$301,7,FALSE)),"",(VLOOKUP($A215,'IND.012-1'!$A$3:$Q$301,7,FALSE)))</f>
        <v/>
      </c>
      <c r="H215" s="55" t="str">
        <f>IF(ISNA(VLOOKUP(A215,'IND.012-1'!$A$3:$Q$301,8,FALSE)),"",(VLOOKUP(A215,'IND.012-1'!$A$3:$Q$301,8,FALSE)))</f>
        <v/>
      </c>
      <c r="I215" s="297" t="str">
        <f>IF(ISNA(VLOOKUP(A215,'IND.012-1'!$A$3:$Q$301,9,FALSE)),"",(VLOOKUP(A215,'IND.012-1'!$A$3:$Q$301,9,FALSE)))</f>
        <v/>
      </c>
      <c r="J215" s="55" t="str">
        <f>IF(ISNA(VLOOKUP(A215,'IND.012-1'!$A$3:$Q$301,10,FALSE)),"",(VLOOKUP(A215,'IND.012-1'!$A$3:$Q$301,10,FALSE)))</f>
        <v/>
      </c>
      <c r="K215" s="297" t="str">
        <f>IF(ISNA(VLOOKUP(A215,'IND.012-1'!$A$3:$Q$301,11,FALSE)),"",(VLOOKUP(A215,'IND.012-1'!$A$3:$Q$301,11,FALSE)))</f>
        <v/>
      </c>
      <c r="L215" s="55" t="str">
        <f>IF(ISNA(VLOOKUP(A215,'IND.012-1'!$A$3:$Q$301,12,FALSE)),"",(VLOOKUP(A215,'IND.012-1'!$A$3:$Q$301,12,FALSE)))</f>
        <v/>
      </c>
      <c r="M215" s="297" t="str">
        <f>IF(ISNA(VLOOKUP(A215,'IND.012-1'!$A$3:$Q$301,13,FALSE)),"",(VLOOKUP(A215,'IND.012-1'!$A$3:$Q$301,13,FALSE)))</f>
        <v/>
      </c>
      <c r="N215" s="55" t="str">
        <f>IF(ISNA(VLOOKUP(A215,'IND.012-1'!$A$3:$Q$301,14,FALSE)),"",(VLOOKUP(A215,'IND.012-1'!$A$3:$Q$301,14,FALSE)))</f>
        <v/>
      </c>
      <c r="O215" s="297" t="str">
        <f>IF(ISNA(VLOOKUP(A215,'IND.012-1'!$A$3:$Q$301,15,FALSE)),"",(VLOOKUP(A215,'IND.012-1'!$A$3:$Q$301,15,FALSE)))</f>
        <v/>
      </c>
      <c r="P215" s="55" t="str">
        <f>IF(ISNA(VLOOKUP(A215,'IND.012-1'!$A$3:$Q$301,16,FALSE)),"",(VLOOKUP(A215,'IND.012-1'!$A$3:$Q$301,16,FALSE)))</f>
        <v/>
      </c>
      <c r="Q215" s="341" t="str">
        <f>IF(ISNA(VLOOKUP($A215,'IND.012-1'!$A$3:$Q$301,17,FALSE)),"",(VLOOKUP($A215,'IND.012-1'!$A$3:$Q$301,17,FALSE)))</f>
        <v/>
      </c>
      <c r="R215" s="451">
        <f t="shared" si="12"/>
        <v>0</v>
      </c>
      <c r="S215" s="434">
        <f t="shared" si="15"/>
        <v>213</v>
      </c>
      <c r="T215" s="434">
        <f>IF(R215="","",IFERROR(SUM(H215:I215:K215:L215)+LARGE(H215:I215:K215:L215,1)/100+LARGE(H215:I215:K215:L215,2)/1000+LARGE(H215:I215:K215:L215,3)/10000+LARGE(H215:I215:K215:L215,4)/100000-0.01/S215,0))</f>
        <v>0</v>
      </c>
      <c r="U215" s="374"/>
      <c r="V215" s="354" t="str">
        <f t="shared" si="14"/>
        <v/>
      </c>
      <c r="W215" s="354" t="str">
        <f t="shared" si="13"/>
        <v/>
      </c>
      <c r="X215" s="374"/>
      <c r="Y215" s="374"/>
      <c r="Z215" s="374"/>
      <c r="AA215" s="374"/>
      <c r="AB215" s="374"/>
      <c r="AC215" s="374"/>
      <c r="AD215" s="374"/>
    </row>
    <row r="216" spans="1:30" ht="28.05" customHeight="1" thickBot="1" x14ac:dyDescent="0.35">
      <c r="A216" s="52">
        <v>214</v>
      </c>
      <c r="B216" s="286" t="str">
        <f>IF(ISNA(VLOOKUP($A216,'IND.012-1'!$A$3:$Q$301,2,FALSE)),"",(VLOOKUP($A216,'IND.012-1'!$A$3:$Q$301,2,FALSE)))</f>
        <v/>
      </c>
      <c r="C216" s="288" t="str">
        <f>IF(ISNA(VLOOKUP(A216,'IND.012-1'!$A$3:$Q$301,3,FALSE)),"",(VLOOKUP(A216,'IND.012-1'!$A$3:$Q$301,3,FALSE)))</f>
        <v/>
      </c>
      <c r="D216" s="53" t="str">
        <f>IF(ISNA(VLOOKUP(A216,'IND.012-1'!$A$3:$F$301,4,FALSE)),"",(VLOOKUP(A216,'IND.012-1'!$A$3:$F$301,4,FALSE)))</f>
        <v/>
      </c>
      <c r="E216" s="54" t="str">
        <f>IF(ISNA(VLOOKUP(A216,'IND.012-1'!$A$3:$Q$301,5,FALSE)),"",(VLOOKUP(A216,'IND.012-1'!$A$3:$Q$301,5,FALSE)))</f>
        <v/>
      </c>
      <c r="F216" s="55" t="str">
        <f>IF(ISNA(VLOOKUP($A216,'IND.012-1'!$A$3:$Q$301,6,FALSE)),"",(VLOOKUP($A216,'IND.012-1'!$A$3:$Q$301,6,FALSE)))</f>
        <v/>
      </c>
      <c r="G216" s="285" t="str">
        <f>IF(ISNA(VLOOKUP($A216,'IND.012-1'!$A$3:$Q$301,7,FALSE)),"",(VLOOKUP($A216,'IND.012-1'!$A$3:$Q$301,7,FALSE)))</f>
        <v/>
      </c>
      <c r="H216" s="55" t="str">
        <f>IF(ISNA(VLOOKUP(A216,'IND.012-1'!$A$3:$Q$301,8,FALSE)),"",(VLOOKUP(A216,'IND.012-1'!$A$3:$Q$301,8,FALSE)))</f>
        <v/>
      </c>
      <c r="I216" s="297" t="str">
        <f>IF(ISNA(VLOOKUP(A216,'IND.012-1'!$A$3:$Q$301,9,FALSE)),"",(VLOOKUP(A216,'IND.012-1'!$A$3:$Q$301,9,FALSE)))</f>
        <v/>
      </c>
      <c r="J216" s="55" t="str">
        <f>IF(ISNA(VLOOKUP(A216,'IND.012-1'!$A$3:$Q$301,10,FALSE)),"",(VLOOKUP(A216,'IND.012-1'!$A$3:$Q$301,10,FALSE)))</f>
        <v/>
      </c>
      <c r="K216" s="297" t="str">
        <f>IF(ISNA(VLOOKUP(A216,'IND.012-1'!$A$3:$Q$301,11,FALSE)),"",(VLOOKUP(A216,'IND.012-1'!$A$3:$Q$301,11,FALSE)))</f>
        <v/>
      </c>
      <c r="L216" s="55" t="str">
        <f>IF(ISNA(VLOOKUP(A216,'IND.012-1'!$A$3:$Q$301,12,FALSE)),"",(VLOOKUP(A216,'IND.012-1'!$A$3:$Q$301,12,FALSE)))</f>
        <v/>
      </c>
      <c r="M216" s="297" t="str">
        <f>IF(ISNA(VLOOKUP(A216,'IND.012-1'!$A$3:$Q$301,13,FALSE)),"",(VLOOKUP(A216,'IND.012-1'!$A$3:$Q$301,13,FALSE)))</f>
        <v/>
      </c>
      <c r="N216" s="55" t="str">
        <f>IF(ISNA(VLOOKUP(A216,'IND.012-1'!$A$3:$Q$301,14,FALSE)),"",(VLOOKUP(A216,'IND.012-1'!$A$3:$Q$301,14,FALSE)))</f>
        <v/>
      </c>
      <c r="O216" s="297" t="str">
        <f>IF(ISNA(VLOOKUP(A216,'IND.012-1'!$A$3:$Q$301,15,FALSE)),"",(VLOOKUP(A216,'IND.012-1'!$A$3:$Q$301,15,FALSE)))</f>
        <v/>
      </c>
      <c r="P216" s="55" t="str">
        <f>IF(ISNA(VLOOKUP(A216,'IND.012-1'!$A$3:$Q$301,16,FALSE)),"",(VLOOKUP(A216,'IND.012-1'!$A$3:$Q$301,16,FALSE)))</f>
        <v/>
      </c>
      <c r="Q216" s="341" t="str">
        <f>IF(ISNA(VLOOKUP($A216,'IND.012-1'!$A$3:$Q$301,17,FALSE)),"",(VLOOKUP($A216,'IND.012-1'!$A$3:$Q$301,17,FALSE)))</f>
        <v/>
      </c>
      <c r="R216" s="451">
        <f t="shared" si="12"/>
        <v>0</v>
      </c>
      <c r="S216" s="434">
        <f t="shared" si="15"/>
        <v>214</v>
      </c>
      <c r="T216" s="434">
        <f>IF(R216="","",IFERROR(SUM(H216:I216:K216:L216)+LARGE(H216:I216:K216:L216,1)/100+LARGE(H216:I216:K216:L216,2)/1000+LARGE(H216:I216:K216:L216,3)/10000+LARGE(H216:I216:K216:L216,4)/100000-0.01/S216,0))</f>
        <v>0</v>
      </c>
      <c r="U216" s="374"/>
      <c r="V216" s="354" t="str">
        <f t="shared" si="14"/>
        <v/>
      </c>
      <c r="W216" s="354" t="str">
        <f t="shared" si="13"/>
        <v/>
      </c>
      <c r="X216" s="374"/>
      <c r="Y216" s="374"/>
      <c r="Z216" s="374"/>
      <c r="AA216" s="374"/>
      <c r="AB216" s="374"/>
      <c r="AC216" s="374"/>
      <c r="AD216" s="374"/>
    </row>
    <row r="217" spans="1:30" ht="28.05" customHeight="1" thickBot="1" x14ac:dyDescent="0.35">
      <c r="A217" s="52">
        <v>215</v>
      </c>
      <c r="B217" s="286" t="str">
        <f>IF(ISNA(VLOOKUP($A217,'IND.012-1'!$A$3:$Q$301,2,FALSE)),"",(VLOOKUP($A217,'IND.012-1'!$A$3:$Q$301,2,FALSE)))</f>
        <v/>
      </c>
      <c r="C217" s="288" t="str">
        <f>IF(ISNA(VLOOKUP(A217,'IND.012-1'!$A$3:$Q$301,3,FALSE)),"",(VLOOKUP(A217,'IND.012-1'!$A$3:$Q$301,3,FALSE)))</f>
        <v/>
      </c>
      <c r="D217" s="53" t="str">
        <f>IF(ISNA(VLOOKUP(A217,'IND.012-1'!$A$3:$F$301,4,FALSE)),"",(VLOOKUP(A217,'IND.012-1'!$A$3:$F$301,4,FALSE)))</f>
        <v/>
      </c>
      <c r="E217" s="54" t="str">
        <f>IF(ISNA(VLOOKUP(A217,'IND.012-1'!$A$3:$Q$301,5,FALSE)),"",(VLOOKUP(A217,'IND.012-1'!$A$3:$Q$301,5,FALSE)))</f>
        <v/>
      </c>
      <c r="F217" s="55" t="str">
        <f>IF(ISNA(VLOOKUP($A217,'IND.012-1'!$A$3:$Q$301,6,FALSE)),"",(VLOOKUP($A217,'IND.012-1'!$A$3:$Q$301,6,FALSE)))</f>
        <v/>
      </c>
      <c r="G217" s="285" t="str">
        <f>IF(ISNA(VLOOKUP($A217,'IND.012-1'!$A$3:$Q$301,7,FALSE)),"",(VLOOKUP($A217,'IND.012-1'!$A$3:$Q$301,7,FALSE)))</f>
        <v/>
      </c>
      <c r="H217" s="55" t="str">
        <f>IF(ISNA(VLOOKUP(A217,'IND.012-1'!$A$3:$Q$301,8,FALSE)),"",(VLOOKUP(A217,'IND.012-1'!$A$3:$Q$301,8,FALSE)))</f>
        <v/>
      </c>
      <c r="I217" s="297" t="str">
        <f>IF(ISNA(VLOOKUP(A217,'IND.012-1'!$A$3:$Q$301,9,FALSE)),"",(VLOOKUP(A217,'IND.012-1'!$A$3:$Q$301,9,FALSE)))</f>
        <v/>
      </c>
      <c r="J217" s="55" t="str">
        <f>IF(ISNA(VLOOKUP(A217,'IND.012-1'!$A$3:$Q$301,10,FALSE)),"",(VLOOKUP(A217,'IND.012-1'!$A$3:$Q$301,10,FALSE)))</f>
        <v/>
      </c>
      <c r="K217" s="297" t="str">
        <f>IF(ISNA(VLOOKUP(A217,'IND.012-1'!$A$3:$Q$301,11,FALSE)),"",(VLOOKUP(A217,'IND.012-1'!$A$3:$Q$301,11,FALSE)))</f>
        <v/>
      </c>
      <c r="L217" s="55" t="str">
        <f>IF(ISNA(VLOOKUP(A217,'IND.012-1'!$A$3:$Q$301,12,FALSE)),"",(VLOOKUP(A217,'IND.012-1'!$A$3:$Q$301,12,FALSE)))</f>
        <v/>
      </c>
      <c r="M217" s="297" t="str">
        <f>IF(ISNA(VLOOKUP(A217,'IND.012-1'!$A$3:$Q$301,13,FALSE)),"",(VLOOKUP(A217,'IND.012-1'!$A$3:$Q$301,13,FALSE)))</f>
        <v/>
      </c>
      <c r="N217" s="55" t="str">
        <f>IF(ISNA(VLOOKUP(A217,'IND.012-1'!$A$3:$Q$301,14,FALSE)),"",(VLOOKUP(A217,'IND.012-1'!$A$3:$Q$301,14,FALSE)))</f>
        <v/>
      </c>
      <c r="O217" s="297" t="str">
        <f>IF(ISNA(VLOOKUP(A217,'IND.012-1'!$A$3:$Q$301,15,FALSE)),"",(VLOOKUP(A217,'IND.012-1'!$A$3:$Q$301,15,FALSE)))</f>
        <v/>
      </c>
      <c r="P217" s="55" t="str">
        <f>IF(ISNA(VLOOKUP(A217,'IND.012-1'!$A$3:$Q$301,16,FALSE)),"",(VLOOKUP(A217,'IND.012-1'!$A$3:$Q$301,16,FALSE)))</f>
        <v/>
      </c>
      <c r="Q217" s="341" t="str">
        <f>IF(ISNA(VLOOKUP($A217,'IND.012-1'!$A$3:$Q$301,17,FALSE)),"",(VLOOKUP($A217,'IND.012-1'!$A$3:$Q$301,17,FALSE)))</f>
        <v/>
      </c>
      <c r="R217" s="451">
        <f t="shared" si="12"/>
        <v>0</v>
      </c>
      <c r="S217" s="434">
        <f t="shared" si="15"/>
        <v>215</v>
      </c>
      <c r="T217" s="434">
        <f>IF(R217="","",IFERROR(SUM(H217:I217:K217:L217)+LARGE(H217:I217:K217:L217,1)/100+LARGE(H217:I217:K217:L217,2)/1000+LARGE(H217:I217:K217:L217,3)/10000+LARGE(H217:I217:K217:L217,4)/100000-0.01/S217,0))</f>
        <v>0</v>
      </c>
      <c r="U217" s="374"/>
      <c r="V217" s="354" t="str">
        <f t="shared" si="14"/>
        <v/>
      </c>
      <c r="W217" s="354" t="str">
        <f t="shared" si="13"/>
        <v/>
      </c>
      <c r="X217" s="374"/>
      <c r="Y217" s="374"/>
      <c r="Z217" s="374"/>
      <c r="AA217" s="374"/>
      <c r="AB217" s="374"/>
      <c r="AC217" s="374"/>
      <c r="AD217" s="374"/>
    </row>
    <row r="218" spans="1:30" ht="28.05" customHeight="1" thickBot="1" x14ac:dyDescent="0.35">
      <c r="A218" s="52">
        <v>216</v>
      </c>
      <c r="B218" s="286" t="str">
        <f>IF(ISNA(VLOOKUP($A218,'IND.012-1'!$A$3:$Q$301,2,FALSE)),"",(VLOOKUP($A218,'IND.012-1'!$A$3:$Q$301,2,FALSE)))</f>
        <v/>
      </c>
      <c r="C218" s="288" t="str">
        <f>IF(ISNA(VLOOKUP(A218,'IND.012-1'!$A$3:$Q$301,3,FALSE)),"",(VLOOKUP(A218,'IND.012-1'!$A$3:$Q$301,3,FALSE)))</f>
        <v/>
      </c>
      <c r="D218" s="53" t="str">
        <f>IF(ISNA(VLOOKUP(A218,'IND.012-1'!$A$3:$F$301,4,FALSE)),"",(VLOOKUP(A218,'IND.012-1'!$A$3:$F$301,4,FALSE)))</f>
        <v/>
      </c>
      <c r="E218" s="54" t="str">
        <f>IF(ISNA(VLOOKUP(A218,'IND.012-1'!$A$3:$Q$301,5,FALSE)),"",(VLOOKUP(A218,'IND.012-1'!$A$3:$Q$301,5,FALSE)))</f>
        <v/>
      </c>
      <c r="F218" s="55" t="str">
        <f>IF(ISNA(VLOOKUP($A218,'IND.012-1'!$A$3:$Q$301,6,FALSE)),"",(VLOOKUP($A218,'IND.012-1'!$A$3:$Q$301,6,FALSE)))</f>
        <v/>
      </c>
      <c r="G218" s="285" t="str">
        <f>IF(ISNA(VLOOKUP($A218,'IND.012-1'!$A$3:$Q$301,7,FALSE)),"",(VLOOKUP($A218,'IND.012-1'!$A$3:$Q$301,7,FALSE)))</f>
        <v/>
      </c>
      <c r="H218" s="55" t="str">
        <f>IF(ISNA(VLOOKUP(A218,'IND.012-1'!$A$3:$Q$301,8,FALSE)),"",(VLOOKUP(A218,'IND.012-1'!$A$3:$Q$301,8,FALSE)))</f>
        <v/>
      </c>
      <c r="I218" s="297" t="str">
        <f>IF(ISNA(VLOOKUP(A218,'IND.012-1'!$A$3:$Q$301,9,FALSE)),"",(VLOOKUP(A218,'IND.012-1'!$A$3:$Q$301,9,FALSE)))</f>
        <v/>
      </c>
      <c r="J218" s="55" t="str">
        <f>IF(ISNA(VLOOKUP(A218,'IND.012-1'!$A$3:$Q$301,10,FALSE)),"",(VLOOKUP(A218,'IND.012-1'!$A$3:$Q$301,10,FALSE)))</f>
        <v/>
      </c>
      <c r="K218" s="297" t="str">
        <f>IF(ISNA(VLOOKUP(A218,'IND.012-1'!$A$3:$Q$301,11,FALSE)),"",(VLOOKUP(A218,'IND.012-1'!$A$3:$Q$301,11,FALSE)))</f>
        <v/>
      </c>
      <c r="L218" s="55" t="str">
        <f>IF(ISNA(VLOOKUP(A218,'IND.012-1'!$A$3:$Q$301,12,FALSE)),"",(VLOOKUP(A218,'IND.012-1'!$A$3:$Q$301,12,FALSE)))</f>
        <v/>
      </c>
      <c r="M218" s="297" t="str">
        <f>IF(ISNA(VLOOKUP(A218,'IND.012-1'!$A$3:$Q$301,13,FALSE)),"",(VLOOKUP(A218,'IND.012-1'!$A$3:$Q$301,13,FALSE)))</f>
        <v/>
      </c>
      <c r="N218" s="55" t="str">
        <f>IF(ISNA(VLOOKUP(A218,'IND.012-1'!$A$3:$Q$301,14,FALSE)),"",(VLOOKUP(A218,'IND.012-1'!$A$3:$Q$301,14,FALSE)))</f>
        <v/>
      </c>
      <c r="O218" s="297" t="str">
        <f>IF(ISNA(VLOOKUP(A218,'IND.012-1'!$A$3:$Q$301,15,FALSE)),"",(VLOOKUP(A218,'IND.012-1'!$A$3:$Q$301,15,FALSE)))</f>
        <v/>
      </c>
      <c r="P218" s="55" t="str">
        <f>IF(ISNA(VLOOKUP(A218,'IND.012-1'!$A$3:$Q$301,16,FALSE)),"",(VLOOKUP(A218,'IND.012-1'!$A$3:$Q$301,16,FALSE)))</f>
        <v/>
      </c>
      <c r="Q218" s="341" t="str">
        <f>IF(ISNA(VLOOKUP($A218,'IND.012-1'!$A$3:$Q$301,17,FALSE)),"",(VLOOKUP($A218,'IND.012-1'!$A$3:$Q$301,17,FALSE)))</f>
        <v/>
      </c>
      <c r="R218" s="451">
        <f t="shared" si="12"/>
        <v>0</v>
      </c>
      <c r="S218" s="434">
        <f t="shared" si="15"/>
        <v>216</v>
      </c>
      <c r="T218" s="434">
        <f>IF(R218="","",IFERROR(SUM(H218:I218:K218:L218)+LARGE(H218:I218:K218:L218,1)/100+LARGE(H218:I218:K218:L218,2)/1000+LARGE(H218:I218:K218:L218,3)/10000+LARGE(H218:I218:K218:L218,4)/100000-0.01/S218,0))</f>
        <v>0</v>
      </c>
      <c r="U218" s="374"/>
      <c r="V218" s="354" t="str">
        <f t="shared" si="14"/>
        <v/>
      </c>
      <c r="W218" s="354" t="str">
        <f t="shared" si="13"/>
        <v/>
      </c>
      <c r="X218" s="374"/>
      <c r="Y218" s="374"/>
      <c r="Z218" s="374"/>
      <c r="AA218" s="374"/>
      <c r="AB218" s="374"/>
      <c r="AC218" s="374"/>
      <c r="AD218" s="374"/>
    </row>
    <row r="219" spans="1:30" ht="28.05" customHeight="1" thickBot="1" x14ac:dyDescent="0.35">
      <c r="A219" s="52">
        <v>217</v>
      </c>
      <c r="B219" s="286" t="str">
        <f>IF(ISNA(VLOOKUP($A219,'IND.012-1'!$A$3:$Q$301,2,FALSE)),"",(VLOOKUP($A219,'IND.012-1'!$A$3:$Q$301,2,FALSE)))</f>
        <v/>
      </c>
      <c r="C219" s="288" t="str">
        <f>IF(ISNA(VLOOKUP(A219,'IND.012-1'!$A$3:$Q$301,3,FALSE)),"",(VLOOKUP(A219,'IND.012-1'!$A$3:$Q$301,3,FALSE)))</f>
        <v/>
      </c>
      <c r="D219" s="53" t="str">
        <f>IF(ISNA(VLOOKUP(A219,'IND.012-1'!$A$3:$F$301,4,FALSE)),"",(VLOOKUP(A219,'IND.012-1'!$A$3:$F$301,4,FALSE)))</f>
        <v/>
      </c>
      <c r="E219" s="54" t="str">
        <f>IF(ISNA(VLOOKUP(A219,'IND.012-1'!$A$3:$Q$301,5,FALSE)),"",(VLOOKUP(A219,'IND.012-1'!$A$3:$Q$301,5,FALSE)))</f>
        <v/>
      </c>
      <c r="F219" s="55" t="str">
        <f>IF(ISNA(VLOOKUP($A219,'IND.012-1'!$A$3:$Q$301,6,FALSE)),"",(VLOOKUP($A219,'IND.012-1'!$A$3:$Q$301,6,FALSE)))</f>
        <v/>
      </c>
      <c r="G219" s="285" t="str">
        <f>IF(ISNA(VLOOKUP($A219,'IND.012-1'!$A$3:$Q$301,7,FALSE)),"",(VLOOKUP($A219,'IND.012-1'!$A$3:$Q$301,7,FALSE)))</f>
        <v/>
      </c>
      <c r="H219" s="55" t="str">
        <f>IF(ISNA(VLOOKUP(A219,'IND.012-1'!$A$3:$Q$301,8,FALSE)),"",(VLOOKUP(A219,'IND.012-1'!$A$3:$Q$301,8,FALSE)))</f>
        <v/>
      </c>
      <c r="I219" s="297" t="str">
        <f>IF(ISNA(VLOOKUP(A219,'IND.012-1'!$A$3:$Q$301,9,FALSE)),"",(VLOOKUP(A219,'IND.012-1'!$A$3:$Q$301,9,FALSE)))</f>
        <v/>
      </c>
      <c r="J219" s="55" t="str">
        <f>IF(ISNA(VLOOKUP(A219,'IND.012-1'!$A$3:$Q$301,10,FALSE)),"",(VLOOKUP(A219,'IND.012-1'!$A$3:$Q$301,10,FALSE)))</f>
        <v/>
      </c>
      <c r="K219" s="297" t="str">
        <f>IF(ISNA(VLOOKUP(A219,'IND.012-1'!$A$3:$Q$301,11,FALSE)),"",(VLOOKUP(A219,'IND.012-1'!$A$3:$Q$301,11,FALSE)))</f>
        <v/>
      </c>
      <c r="L219" s="55" t="str">
        <f>IF(ISNA(VLOOKUP(A219,'IND.012-1'!$A$3:$Q$301,12,FALSE)),"",(VLOOKUP(A219,'IND.012-1'!$A$3:$Q$301,12,FALSE)))</f>
        <v/>
      </c>
      <c r="M219" s="297" t="str">
        <f>IF(ISNA(VLOOKUP(A219,'IND.012-1'!$A$3:$Q$301,13,FALSE)),"",(VLOOKUP(A219,'IND.012-1'!$A$3:$Q$301,13,FALSE)))</f>
        <v/>
      </c>
      <c r="N219" s="55" t="str">
        <f>IF(ISNA(VLOOKUP(A219,'IND.012-1'!$A$3:$Q$301,14,FALSE)),"",(VLOOKUP(A219,'IND.012-1'!$A$3:$Q$301,14,FALSE)))</f>
        <v/>
      </c>
      <c r="O219" s="297" t="str">
        <f>IF(ISNA(VLOOKUP(A219,'IND.012-1'!$A$3:$Q$301,15,FALSE)),"",(VLOOKUP(A219,'IND.012-1'!$A$3:$Q$301,15,FALSE)))</f>
        <v/>
      </c>
      <c r="P219" s="55" t="str">
        <f>IF(ISNA(VLOOKUP(A219,'IND.012-1'!$A$3:$Q$301,16,FALSE)),"",(VLOOKUP(A219,'IND.012-1'!$A$3:$Q$301,16,FALSE)))</f>
        <v/>
      </c>
      <c r="Q219" s="341" t="str">
        <f>IF(ISNA(VLOOKUP($A219,'IND.012-1'!$A$3:$Q$301,17,FALSE)),"",(VLOOKUP($A219,'IND.012-1'!$A$3:$Q$301,17,FALSE)))</f>
        <v/>
      </c>
      <c r="R219" s="451">
        <f t="shared" si="12"/>
        <v>0</v>
      </c>
      <c r="S219" s="434">
        <f t="shared" si="15"/>
        <v>217</v>
      </c>
      <c r="T219" s="434">
        <f>IF(R219="","",IFERROR(SUM(H219:I219:K219:L219)+LARGE(H219:I219:K219:L219,1)/100+LARGE(H219:I219:K219:L219,2)/1000+LARGE(H219:I219:K219:L219,3)/10000+LARGE(H219:I219:K219:L219,4)/100000-0.01/S219,0))</f>
        <v>0</v>
      </c>
      <c r="U219" s="374"/>
      <c r="V219" s="354" t="str">
        <f t="shared" si="14"/>
        <v/>
      </c>
      <c r="W219" s="354" t="str">
        <f t="shared" si="13"/>
        <v/>
      </c>
      <c r="X219" s="374"/>
      <c r="Y219" s="374"/>
      <c r="Z219" s="374"/>
      <c r="AA219" s="374"/>
      <c r="AB219" s="374"/>
      <c r="AC219" s="374"/>
      <c r="AD219" s="374"/>
    </row>
    <row r="220" spans="1:30" ht="28.05" customHeight="1" thickBot="1" x14ac:dyDescent="0.35">
      <c r="A220" s="52">
        <v>218</v>
      </c>
      <c r="B220" s="286" t="str">
        <f>IF(ISNA(VLOOKUP($A220,'IND.012-1'!$A$3:$Q$301,2,FALSE)),"",(VLOOKUP($A220,'IND.012-1'!$A$3:$Q$301,2,FALSE)))</f>
        <v/>
      </c>
      <c r="C220" s="288" t="str">
        <f>IF(ISNA(VLOOKUP(A220,'IND.012-1'!$A$3:$Q$301,3,FALSE)),"",(VLOOKUP(A220,'IND.012-1'!$A$3:$Q$301,3,FALSE)))</f>
        <v/>
      </c>
      <c r="D220" s="53" t="str">
        <f>IF(ISNA(VLOOKUP(A220,'IND.012-1'!$A$3:$F$301,4,FALSE)),"",(VLOOKUP(A220,'IND.012-1'!$A$3:$F$301,4,FALSE)))</f>
        <v/>
      </c>
      <c r="E220" s="54" t="str">
        <f>IF(ISNA(VLOOKUP(A220,'IND.012-1'!$A$3:$Q$301,5,FALSE)),"",(VLOOKUP(A220,'IND.012-1'!$A$3:$Q$301,5,FALSE)))</f>
        <v/>
      </c>
      <c r="F220" s="55" t="str">
        <f>IF(ISNA(VLOOKUP($A220,'IND.012-1'!$A$3:$Q$301,6,FALSE)),"",(VLOOKUP($A220,'IND.012-1'!$A$3:$Q$301,6,FALSE)))</f>
        <v/>
      </c>
      <c r="G220" s="285" t="str">
        <f>IF(ISNA(VLOOKUP($A220,'IND.012-1'!$A$3:$Q$301,7,FALSE)),"",(VLOOKUP($A220,'IND.012-1'!$A$3:$Q$301,7,FALSE)))</f>
        <v/>
      </c>
      <c r="H220" s="55" t="str">
        <f>IF(ISNA(VLOOKUP(A220,'IND.012-1'!$A$3:$Q$301,8,FALSE)),"",(VLOOKUP(A220,'IND.012-1'!$A$3:$Q$301,8,FALSE)))</f>
        <v/>
      </c>
      <c r="I220" s="297" t="str">
        <f>IF(ISNA(VLOOKUP(A220,'IND.012-1'!$A$3:$Q$301,9,FALSE)),"",(VLOOKUP(A220,'IND.012-1'!$A$3:$Q$301,9,FALSE)))</f>
        <v/>
      </c>
      <c r="J220" s="55" t="str">
        <f>IF(ISNA(VLOOKUP(A220,'IND.012-1'!$A$3:$Q$301,10,FALSE)),"",(VLOOKUP(A220,'IND.012-1'!$A$3:$Q$301,10,FALSE)))</f>
        <v/>
      </c>
      <c r="K220" s="297" t="str">
        <f>IF(ISNA(VLOOKUP(A220,'IND.012-1'!$A$3:$Q$301,11,FALSE)),"",(VLOOKUP(A220,'IND.012-1'!$A$3:$Q$301,11,FALSE)))</f>
        <v/>
      </c>
      <c r="L220" s="55" t="str">
        <f>IF(ISNA(VLOOKUP(A220,'IND.012-1'!$A$3:$Q$301,12,FALSE)),"",(VLOOKUP(A220,'IND.012-1'!$A$3:$Q$301,12,FALSE)))</f>
        <v/>
      </c>
      <c r="M220" s="297" t="str">
        <f>IF(ISNA(VLOOKUP(A220,'IND.012-1'!$A$3:$Q$301,13,FALSE)),"",(VLOOKUP(A220,'IND.012-1'!$A$3:$Q$301,13,FALSE)))</f>
        <v/>
      </c>
      <c r="N220" s="55" t="str">
        <f>IF(ISNA(VLOOKUP(A220,'IND.012-1'!$A$3:$Q$301,14,FALSE)),"",(VLOOKUP(A220,'IND.012-1'!$A$3:$Q$301,14,FALSE)))</f>
        <v/>
      </c>
      <c r="O220" s="297" t="str">
        <f>IF(ISNA(VLOOKUP(A220,'IND.012-1'!$A$3:$Q$301,15,FALSE)),"",(VLOOKUP(A220,'IND.012-1'!$A$3:$Q$301,15,FALSE)))</f>
        <v/>
      </c>
      <c r="P220" s="55" t="str">
        <f>IF(ISNA(VLOOKUP(A220,'IND.012-1'!$A$3:$Q$301,16,FALSE)),"",(VLOOKUP(A220,'IND.012-1'!$A$3:$Q$301,16,FALSE)))</f>
        <v/>
      </c>
      <c r="Q220" s="341" t="str">
        <f>IF(ISNA(VLOOKUP($A220,'IND.012-1'!$A$3:$Q$301,17,FALSE)),"",(VLOOKUP($A220,'IND.012-1'!$A$3:$Q$301,17,FALSE)))</f>
        <v/>
      </c>
      <c r="R220" s="451">
        <f t="shared" si="12"/>
        <v>0</v>
      </c>
      <c r="S220" s="434">
        <f t="shared" si="15"/>
        <v>218</v>
      </c>
      <c r="T220" s="434">
        <f>IF(R220="","",IFERROR(SUM(H220:I220:K220:L220)+LARGE(H220:I220:K220:L220,1)/100+LARGE(H220:I220:K220:L220,2)/1000+LARGE(H220:I220:K220:L220,3)/10000+LARGE(H220:I220:K220:L220,4)/100000-0.01/S220,0))</f>
        <v>0</v>
      </c>
      <c r="U220" s="374"/>
      <c r="V220" s="354" t="str">
        <f t="shared" si="14"/>
        <v/>
      </c>
      <c r="W220" s="354" t="str">
        <f t="shared" si="13"/>
        <v/>
      </c>
      <c r="X220" s="374"/>
      <c r="Y220" s="374"/>
      <c r="Z220" s="374"/>
      <c r="AA220" s="374"/>
      <c r="AB220" s="374"/>
      <c r="AC220" s="374"/>
      <c r="AD220" s="374"/>
    </row>
    <row r="221" spans="1:30" ht="28.05" customHeight="1" thickBot="1" x14ac:dyDescent="0.35">
      <c r="A221" s="52">
        <v>219</v>
      </c>
      <c r="B221" s="286" t="str">
        <f>IF(ISNA(VLOOKUP($A221,'IND.012-1'!$A$3:$Q$301,2,FALSE)),"",(VLOOKUP($A221,'IND.012-1'!$A$3:$Q$301,2,FALSE)))</f>
        <v/>
      </c>
      <c r="C221" s="288" t="str">
        <f>IF(ISNA(VLOOKUP(A221,'IND.012-1'!$A$3:$Q$301,3,FALSE)),"",(VLOOKUP(A221,'IND.012-1'!$A$3:$Q$301,3,FALSE)))</f>
        <v/>
      </c>
      <c r="D221" s="53" t="str">
        <f>IF(ISNA(VLOOKUP(A221,'IND.012-1'!$A$3:$F$301,4,FALSE)),"",(VLOOKUP(A221,'IND.012-1'!$A$3:$F$301,4,FALSE)))</f>
        <v/>
      </c>
      <c r="E221" s="54" t="str">
        <f>IF(ISNA(VLOOKUP(A221,'IND.012-1'!$A$3:$Q$301,5,FALSE)),"",(VLOOKUP(A221,'IND.012-1'!$A$3:$Q$301,5,FALSE)))</f>
        <v/>
      </c>
      <c r="F221" s="55" t="str">
        <f>IF(ISNA(VLOOKUP($A221,'IND.012-1'!$A$3:$Q$301,6,FALSE)),"",(VLOOKUP($A221,'IND.012-1'!$A$3:$Q$301,6,FALSE)))</f>
        <v/>
      </c>
      <c r="G221" s="285" t="str">
        <f>IF(ISNA(VLOOKUP($A221,'IND.012-1'!$A$3:$Q$301,7,FALSE)),"",(VLOOKUP($A221,'IND.012-1'!$A$3:$Q$301,7,FALSE)))</f>
        <v/>
      </c>
      <c r="H221" s="55" t="str">
        <f>IF(ISNA(VLOOKUP(A221,'IND.012-1'!$A$3:$Q$301,8,FALSE)),"",(VLOOKUP(A221,'IND.012-1'!$A$3:$Q$301,8,FALSE)))</f>
        <v/>
      </c>
      <c r="I221" s="297" t="str">
        <f>IF(ISNA(VLOOKUP(A221,'IND.012-1'!$A$3:$Q$301,9,FALSE)),"",(VLOOKUP(A221,'IND.012-1'!$A$3:$Q$301,9,FALSE)))</f>
        <v/>
      </c>
      <c r="J221" s="55" t="str">
        <f>IF(ISNA(VLOOKUP(A221,'IND.012-1'!$A$3:$Q$301,10,FALSE)),"",(VLOOKUP(A221,'IND.012-1'!$A$3:$Q$301,10,FALSE)))</f>
        <v/>
      </c>
      <c r="K221" s="297" t="str">
        <f>IF(ISNA(VLOOKUP(A221,'IND.012-1'!$A$3:$Q$301,11,FALSE)),"",(VLOOKUP(A221,'IND.012-1'!$A$3:$Q$301,11,FALSE)))</f>
        <v/>
      </c>
      <c r="L221" s="55" t="str">
        <f>IF(ISNA(VLOOKUP(A221,'IND.012-1'!$A$3:$Q$301,12,FALSE)),"",(VLOOKUP(A221,'IND.012-1'!$A$3:$Q$301,12,FALSE)))</f>
        <v/>
      </c>
      <c r="M221" s="297" t="str">
        <f>IF(ISNA(VLOOKUP(A221,'IND.012-1'!$A$3:$Q$301,13,FALSE)),"",(VLOOKUP(A221,'IND.012-1'!$A$3:$Q$301,13,FALSE)))</f>
        <v/>
      </c>
      <c r="N221" s="55" t="str">
        <f>IF(ISNA(VLOOKUP(A221,'IND.012-1'!$A$3:$Q$301,14,FALSE)),"",(VLOOKUP(A221,'IND.012-1'!$A$3:$Q$301,14,FALSE)))</f>
        <v/>
      </c>
      <c r="O221" s="297" t="str">
        <f>IF(ISNA(VLOOKUP(A221,'IND.012-1'!$A$3:$Q$301,15,FALSE)),"",(VLOOKUP(A221,'IND.012-1'!$A$3:$Q$301,15,FALSE)))</f>
        <v/>
      </c>
      <c r="P221" s="55" t="str">
        <f>IF(ISNA(VLOOKUP(A221,'IND.012-1'!$A$3:$Q$301,16,FALSE)),"",(VLOOKUP(A221,'IND.012-1'!$A$3:$Q$301,16,FALSE)))</f>
        <v/>
      </c>
      <c r="Q221" s="341" t="str">
        <f>IF(ISNA(VLOOKUP($A221,'IND.012-1'!$A$3:$Q$301,17,FALSE)),"",(VLOOKUP($A221,'IND.012-1'!$A$3:$Q$301,17,FALSE)))</f>
        <v/>
      </c>
      <c r="R221" s="451">
        <f t="shared" si="12"/>
        <v>0</v>
      </c>
      <c r="S221" s="434">
        <f t="shared" si="15"/>
        <v>219</v>
      </c>
      <c r="T221" s="434">
        <f>IF(R221="","",IFERROR(SUM(H221:I221:K221:L221)+LARGE(H221:I221:K221:L221,1)/100+LARGE(H221:I221:K221:L221,2)/1000+LARGE(H221:I221:K221:L221,3)/10000+LARGE(H221:I221:K221:L221,4)/100000-0.01/S221,0))</f>
        <v>0</v>
      </c>
      <c r="U221" s="374"/>
      <c r="V221" s="354" t="str">
        <f t="shared" si="14"/>
        <v/>
      </c>
      <c r="W221" s="354" t="str">
        <f t="shared" si="13"/>
        <v/>
      </c>
      <c r="X221" s="374"/>
      <c r="Y221" s="374"/>
      <c r="Z221" s="374"/>
      <c r="AA221" s="374"/>
      <c r="AB221" s="374"/>
      <c r="AC221" s="374"/>
      <c r="AD221" s="374"/>
    </row>
    <row r="222" spans="1:30" ht="28.05" customHeight="1" thickBot="1" x14ac:dyDescent="0.35">
      <c r="A222" s="52">
        <v>220</v>
      </c>
      <c r="B222" s="286" t="str">
        <f>IF(ISNA(VLOOKUP($A222,'IND.012-1'!$A$3:$Q$301,2,FALSE)),"",(VLOOKUP($A222,'IND.012-1'!$A$3:$Q$301,2,FALSE)))</f>
        <v/>
      </c>
      <c r="C222" s="288" t="str">
        <f>IF(ISNA(VLOOKUP(A222,'IND.012-1'!$A$3:$Q$301,3,FALSE)),"",(VLOOKUP(A222,'IND.012-1'!$A$3:$Q$301,3,FALSE)))</f>
        <v/>
      </c>
      <c r="D222" s="53" t="str">
        <f>IF(ISNA(VLOOKUP(A222,'IND.012-1'!$A$3:$F$301,4,FALSE)),"",(VLOOKUP(A222,'IND.012-1'!$A$3:$F$301,4,FALSE)))</f>
        <v/>
      </c>
      <c r="E222" s="54" t="str">
        <f>IF(ISNA(VLOOKUP(A222,'IND.012-1'!$A$3:$Q$301,5,FALSE)),"",(VLOOKUP(A222,'IND.012-1'!$A$3:$Q$301,5,FALSE)))</f>
        <v/>
      </c>
      <c r="F222" s="55" t="str">
        <f>IF(ISNA(VLOOKUP($A222,'IND.012-1'!$A$3:$Q$301,6,FALSE)),"",(VLOOKUP($A222,'IND.012-1'!$A$3:$Q$301,6,FALSE)))</f>
        <v/>
      </c>
      <c r="G222" s="285" t="str">
        <f>IF(ISNA(VLOOKUP($A222,'IND.012-1'!$A$3:$Q$301,7,FALSE)),"",(VLOOKUP($A222,'IND.012-1'!$A$3:$Q$301,7,FALSE)))</f>
        <v/>
      </c>
      <c r="H222" s="55" t="str">
        <f>IF(ISNA(VLOOKUP(A222,'IND.012-1'!$A$3:$Q$301,8,FALSE)),"",(VLOOKUP(A222,'IND.012-1'!$A$3:$Q$301,8,FALSE)))</f>
        <v/>
      </c>
      <c r="I222" s="297" t="str">
        <f>IF(ISNA(VLOOKUP(A222,'IND.012-1'!$A$3:$Q$301,9,FALSE)),"",(VLOOKUP(A222,'IND.012-1'!$A$3:$Q$301,9,FALSE)))</f>
        <v/>
      </c>
      <c r="J222" s="55" t="str">
        <f>IF(ISNA(VLOOKUP(A222,'IND.012-1'!$A$3:$Q$301,10,FALSE)),"",(VLOOKUP(A222,'IND.012-1'!$A$3:$Q$301,10,FALSE)))</f>
        <v/>
      </c>
      <c r="K222" s="297" t="str">
        <f>IF(ISNA(VLOOKUP(A222,'IND.012-1'!$A$3:$Q$301,11,FALSE)),"",(VLOOKUP(A222,'IND.012-1'!$A$3:$Q$301,11,FALSE)))</f>
        <v/>
      </c>
      <c r="L222" s="55" t="str">
        <f>IF(ISNA(VLOOKUP(A222,'IND.012-1'!$A$3:$Q$301,12,FALSE)),"",(VLOOKUP(A222,'IND.012-1'!$A$3:$Q$301,12,FALSE)))</f>
        <v/>
      </c>
      <c r="M222" s="297" t="str">
        <f>IF(ISNA(VLOOKUP(A222,'IND.012-1'!$A$3:$Q$301,13,FALSE)),"",(VLOOKUP(A222,'IND.012-1'!$A$3:$Q$301,13,FALSE)))</f>
        <v/>
      </c>
      <c r="N222" s="55" t="str">
        <f>IF(ISNA(VLOOKUP(A222,'IND.012-1'!$A$3:$Q$301,14,FALSE)),"",(VLOOKUP(A222,'IND.012-1'!$A$3:$Q$301,14,FALSE)))</f>
        <v/>
      </c>
      <c r="O222" s="297" t="str">
        <f>IF(ISNA(VLOOKUP(A222,'IND.012-1'!$A$3:$Q$301,15,FALSE)),"",(VLOOKUP(A222,'IND.012-1'!$A$3:$Q$301,15,FALSE)))</f>
        <v/>
      </c>
      <c r="P222" s="55" t="str">
        <f>IF(ISNA(VLOOKUP(A222,'IND.012-1'!$A$3:$Q$301,16,FALSE)),"",(VLOOKUP(A222,'IND.012-1'!$A$3:$Q$301,16,FALSE)))</f>
        <v/>
      </c>
      <c r="Q222" s="341" t="str">
        <f>IF(ISNA(VLOOKUP($A222,'IND.012-1'!$A$3:$Q$301,17,FALSE)),"",(VLOOKUP($A222,'IND.012-1'!$A$3:$Q$301,17,FALSE)))</f>
        <v/>
      </c>
      <c r="R222" s="451">
        <f t="shared" si="12"/>
        <v>0</v>
      </c>
      <c r="S222" s="434">
        <f t="shared" si="15"/>
        <v>220</v>
      </c>
      <c r="T222" s="434">
        <f>IF(R222="","",IFERROR(SUM(H222:I222:K222:L222)+LARGE(H222:I222:K222:L222,1)/100+LARGE(H222:I222:K222:L222,2)/1000+LARGE(H222:I222:K222:L222,3)/10000+LARGE(H222:I222:K222:L222,4)/100000-0.01/S222,0))</f>
        <v>0</v>
      </c>
      <c r="U222" s="374"/>
      <c r="V222" s="354" t="str">
        <f t="shared" si="14"/>
        <v/>
      </c>
      <c r="W222" s="354" t="str">
        <f t="shared" si="13"/>
        <v/>
      </c>
      <c r="X222" s="374"/>
      <c r="Y222" s="374"/>
      <c r="Z222" s="374"/>
      <c r="AA222" s="374"/>
      <c r="AB222" s="374"/>
      <c r="AC222" s="374"/>
      <c r="AD222" s="374"/>
    </row>
    <row r="223" spans="1:30" ht="28.05" customHeight="1" thickBot="1" x14ac:dyDescent="0.35">
      <c r="A223" s="52">
        <v>221</v>
      </c>
      <c r="B223" s="286" t="str">
        <f>IF(ISNA(VLOOKUP($A223,'IND.012-1'!$A$3:$Q$301,2,FALSE)),"",(VLOOKUP($A223,'IND.012-1'!$A$3:$Q$301,2,FALSE)))</f>
        <v/>
      </c>
      <c r="C223" s="288" t="str">
        <f>IF(ISNA(VLOOKUP(A223,'IND.012-1'!$A$3:$Q$301,3,FALSE)),"",(VLOOKUP(A223,'IND.012-1'!$A$3:$Q$301,3,FALSE)))</f>
        <v/>
      </c>
      <c r="D223" s="53" t="str">
        <f>IF(ISNA(VLOOKUP(A223,'IND.012-1'!$A$3:$F$301,4,FALSE)),"",(VLOOKUP(A223,'IND.012-1'!$A$3:$F$301,4,FALSE)))</f>
        <v/>
      </c>
      <c r="E223" s="54" t="str">
        <f>IF(ISNA(VLOOKUP(A223,'IND.012-1'!$A$3:$Q$301,5,FALSE)),"",(VLOOKUP(A223,'IND.012-1'!$A$3:$Q$301,5,FALSE)))</f>
        <v/>
      </c>
      <c r="F223" s="55" t="str">
        <f>IF(ISNA(VLOOKUP($A223,'IND.012-1'!$A$3:$Q$301,6,FALSE)),"",(VLOOKUP($A223,'IND.012-1'!$A$3:$Q$301,6,FALSE)))</f>
        <v/>
      </c>
      <c r="G223" s="285" t="str">
        <f>IF(ISNA(VLOOKUP($A223,'IND.012-1'!$A$3:$Q$301,7,FALSE)),"",(VLOOKUP($A223,'IND.012-1'!$A$3:$Q$301,7,FALSE)))</f>
        <v/>
      </c>
      <c r="H223" s="55" t="str">
        <f>IF(ISNA(VLOOKUP(A223,'IND.012-1'!$A$3:$Q$301,8,FALSE)),"",(VLOOKUP(A223,'IND.012-1'!$A$3:$Q$301,8,FALSE)))</f>
        <v/>
      </c>
      <c r="I223" s="297" t="str">
        <f>IF(ISNA(VLOOKUP(A223,'IND.012-1'!$A$3:$Q$301,9,FALSE)),"",(VLOOKUP(A223,'IND.012-1'!$A$3:$Q$301,9,FALSE)))</f>
        <v/>
      </c>
      <c r="J223" s="55" t="str">
        <f>IF(ISNA(VLOOKUP(A223,'IND.012-1'!$A$3:$Q$301,10,FALSE)),"",(VLOOKUP(A223,'IND.012-1'!$A$3:$Q$301,10,FALSE)))</f>
        <v/>
      </c>
      <c r="K223" s="297" t="str">
        <f>IF(ISNA(VLOOKUP(A223,'IND.012-1'!$A$3:$Q$301,11,FALSE)),"",(VLOOKUP(A223,'IND.012-1'!$A$3:$Q$301,11,FALSE)))</f>
        <v/>
      </c>
      <c r="L223" s="55" t="str">
        <f>IF(ISNA(VLOOKUP(A223,'IND.012-1'!$A$3:$Q$301,12,FALSE)),"",(VLOOKUP(A223,'IND.012-1'!$A$3:$Q$301,12,FALSE)))</f>
        <v/>
      </c>
      <c r="M223" s="297" t="str">
        <f>IF(ISNA(VLOOKUP(A223,'IND.012-1'!$A$3:$Q$301,13,FALSE)),"",(VLOOKUP(A223,'IND.012-1'!$A$3:$Q$301,13,FALSE)))</f>
        <v/>
      </c>
      <c r="N223" s="55" t="str">
        <f>IF(ISNA(VLOOKUP(A223,'IND.012-1'!$A$3:$Q$301,14,FALSE)),"",(VLOOKUP(A223,'IND.012-1'!$A$3:$Q$301,14,FALSE)))</f>
        <v/>
      </c>
      <c r="O223" s="297" t="str">
        <f>IF(ISNA(VLOOKUP(A223,'IND.012-1'!$A$3:$Q$301,15,FALSE)),"",(VLOOKUP(A223,'IND.012-1'!$A$3:$Q$301,15,FALSE)))</f>
        <v/>
      </c>
      <c r="P223" s="55" t="str">
        <f>IF(ISNA(VLOOKUP(A223,'IND.012-1'!$A$3:$Q$301,16,FALSE)),"",(VLOOKUP(A223,'IND.012-1'!$A$3:$Q$301,16,FALSE)))</f>
        <v/>
      </c>
      <c r="Q223" s="341" t="str">
        <f>IF(ISNA(VLOOKUP($A223,'IND.012-1'!$A$3:$Q$301,17,FALSE)),"",(VLOOKUP($A223,'IND.012-1'!$A$3:$Q$301,17,FALSE)))</f>
        <v/>
      </c>
      <c r="R223" s="451">
        <f t="shared" si="12"/>
        <v>0</v>
      </c>
      <c r="S223" s="434">
        <f t="shared" si="15"/>
        <v>221</v>
      </c>
      <c r="T223" s="434">
        <f>IF(R223="","",IFERROR(SUM(H223:I223:K223:L223)+LARGE(H223:I223:K223:L223,1)/100+LARGE(H223:I223:K223:L223,2)/1000+LARGE(H223:I223:K223:L223,3)/10000+LARGE(H223:I223:K223:L223,4)/100000-0.01/S223,0))</f>
        <v>0</v>
      </c>
      <c r="U223" s="374"/>
      <c r="V223" s="354" t="str">
        <f t="shared" si="14"/>
        <v/>
      </c>
      <c r="W223" s="354" t="str">
        <f t="shared" si="13"/>
        <v/>
      </c>
      <c r="X223" s="374"/>
      <c r="Y223" s="374"/>
      <c r="Z223" s="374"/>
      <c r="AA223" s="374"/>
      <c r="AB223" s="374"/>
      <c r="AC223" s="374"/>
      <c r="AD223" s="374"/>
    </row>
    <row r="224" spans="1:30" ht="28.05" customHeight="1" thickBot="1" x14ac:dyDescent="0.35">
      <c r="A224" s="52">
        <v>222</v>
      </c>
      <c r="B224" s="286" t="str">
        <f>IF(ISNA(VLOOKUP($A224,'IND.012-1'!$A$3:$Q$301,2,FALSE)),"",(VLOOKUP($A224,'IND.012-1'!$A$3:$Q$301,2,FALSE)))</f>
        <v/>
      </c>
      <c r="C224" s="288" t="str">
        <f>IF(ISNA(VLOOKUP(A224,'IND.012-1'!$A$3:$Q$301,3,FALSE)),"",(VLOOKUP(A224,'IND.012-1'!$A$3:$Q$301,3,FALSE)))</f>
        <v/>
      </c>
      <c r="D224" s="53" t="str">
        <f>IF(ISNA(VLOOKUP(A224,'IND.012-1'!$A$3:$F$301,4,FALSE)),"",(VLOOKUP(A224,'IND.012-1'!$A$3:$F$301,4,FALSE)))</f>
        <v/>
      </c>
      <c r="E224" s="54" t="str">
        <f>IF(ISNA(VLOOKUP(A224,'IND.012-1'!$A$3:$Q$301,5,FALSE)),"",(VLOOKUP(A224,'IND.012-1'!$A$3:$Q$301,5,FALSE)))</f>
        <v/>
      </c>
      <c r="F224" s="55" t="str">
        <f>IF(ISNA(VLOOKUP($A224,'IND.012-1'!$A$3:$Q$301,6,FALSE)),"",(VLOOKUP($A224,'IND.012-1'!$A$3:$Q$301,6,FALSE)))</f>
        <v/>
      </c>
      <c r="G224" s="285" t="str">
        <f>IF(ISNA(VLOOKUP($A224,'IND.012-1'!$A$3:$Q$301,7,FALSE)),"",(VLOOKUP($A224,'IND.012-1'!$A$3:$Q$301,7,FALSE)))</f>
        <v/>
      </c>
      <c r="H224" s="55" t="str">
        <f>IF(ISNA(VLOOKUP(A224,'IND.012-1'!$A$3:$Q$301,8,FALSE)),"",(VLOOKUP(A224,'IND.012-1'!$A$3:$Q$301,8,FALSE)))</f>
        <v/>
      </c>
      <c r="I224" s="297" t="str">
        <f>IF(ISNA(VLOOKUP(A224,'IND.012-1'!$A$3:$Q$301,9,FALSE)),"",(VLOOKUP(A224,'IND.012-1'!$A$3:$Q$301,9,FALSE)))</f>
        <v/>
      </c>
      <c r="J224" s="55" t="str">
        <f>IF(ISNA(VLOOKUP(A224,'IND.012-1'!$A$3:$Q$301,10,FALSE)),"",(VLOOKUP(A224,'IND.012-1'!$A$3:$Q$301,10,FALSE)))</f>
        <v/>
      </c>
      <c r="K224" s="297" t="str">
        <f>IF(ISNA(VLOOKUP(A224,'IND.012-1'!$A$3:$Q$301,11,FALSE)),"",(VLOOKUP(A224,'IND.012-1'!$A$3:$Q$301,11,FALSE)))</f>
        <v/>
      </c>
      <c r="L224" s="55" t="str">
        <f>IF(ISNA(VLOOKUP(A224,'IND.012-1'!$A$3:$Q$301,12,FALSE)),"",(VLOOKUP(A224,'IND.012-1'!$A$3:$Q$301,12,FALSE)))</f>
        <v/>
      </c>
      <c r="M224" s="297" t="str">
        <f>IF(ISNA(VLOOKUP(A224,'IND.012-1'!$A$3:$Q$301,13,FALSE)),"",(VLOOKUP(A224,'IND.012-1'!$A$3:$Q$301,13,FALSE)))</f>
        <v/>
      </c>
      <c r="N224" s="55" t="str">
        <f>IF(ISNA(VLOOKUP(A224,'IND.012-1'!$A$3:$Q$301,14,FALSE)),"",(VLOOKUP(A224,'IND.012-1'!$A$3:$Q$301,14,FALSE)))</f>
        <v/>
      </c>
      <c r="O224" s="297" t="str">
        <f>IF(ISNA(VLOOKUP(A224,'IND.012-1'!$A$3:$Q$301,15,FALSE)),"",(VLOOKUP(A224,'IND.012-1'!$A$3:$Q$301,15,FALSE)))</f>
        <v/>
      </c>
      <c r="P224" s="55" t="str">
        <f>IF(ISNA(VLOOKUP(A224,'IND.012-1'!$A$3:$Q$301,16,FALSE)),"",(VLOOKUP(A224,'IND.012-1'!$A$3:$Q$301,16,FALSE)))</f>
        <v/>
      </c>
      <c r="Q224" s="341" t="str">
        <f>IF(ISNA(VLOOKUP($A224,'IND.012-1'!$A$3:$Q$301,17,FALSE)),"",(VLOOKUP($A224,'IND.012-1'!$A$3:$Q$301,17,FALSE)))</f>
        <v/>
      </c>
      <c r="R224" s="451">
        <f t="shared" si="12"/>
        <v>0</v>
      </c>
      <c r="S224" s="434">
        <f t="shared" si="15"/>
        <v>222</v>
      </c>
      <c r="T224" s="434">
        <f>IF(R224="","",IFERROR(SUM(H224:I224:K224:L224)+LARGE(H224:I224:K224:L224,1)/100+LARGE(H224:I224:K224:L224,2)/1000+LARGE(H224:I224:K224:L224,3)/10000+LARGE(H224:I224:K224:L224,4)/100000-0.01/S224,0))</f>
        <v>0</v>
      </c>
      <c r="U224" s="374"/>
      <c r="V224" s="354" t="str">
        <f t="shared" si="14"/>
        <v/>
      </c>
      <c r="W224" s="354" t="str">
        <f t="shared" si="13"/>
        <v/>
      </c>
      <c r="X224" s="374"/>
      <c r="Y224" s="374"/>
      <c r="Z224" s="374"/>
      <c r="AA224" s="374"/>
      <c r="AB224" s="374"/>
      <c r="AC224" s="374"/>
      <c r="AD224" s="374"/>
    </row>
    <row r="225" spans="1:30" ht="28.05" customHeight="1" thickBot="1" x14ac:dyDescent="0.35">
      <c r="A225" s="52">
        <v>223</v>
      </c>
      <c r="B225" s="286" t="str">
        <f>IF(ISNA(VLOOKUP($A225,'IND.012-1'!$A$3:$Q$301,2,FALSE)),"",(VLOOKUP($A225,'IND.012-1'!$A$3:$Q$301,2,FALSE)))</f>
        <v/>
      </c>
      <c r="C225" s="288" t="str">
        <f>IF(ISNA(VLOOKUP(A225,'IND.012-1'!$A$3:$Q$301,3,FALSE)),"",(VLOOKUP(A225,'IND.012-1'!$A$3:$Q$301,3,FALSE)))</f>
        <v/>
      </c>
      <c r="D225" s="53" t="str">
        <f>IF(ISNA(VLOOKUP(A225,'IND.012-1'!$A$3:$F$301,4,FALSE)),"",(VLOOKUP(A225,'IND.012-1'!$A$3:$F$301,4,FALSE)))</f>
        <v/>
      </c>
      <c r="E225" s="54" t="str">
        <f>IF(ISNA(VLOOKUP(A225,'IND.012-1'!$A$3:$Q$301,5,FALSE)),"",(VLOOKUP(A225,'IND.012-1'!$A$3:$Q$301,5,FALSE)))</f>
        <v/>
      </c>
      <c r="F225" s="55" t="str">
        <f>IF(ISNA(VLOOKUP($A225,'IND.012-1'!$A$3:$Q$301,6,FALSE)),"",(VLOOKUP($A225,'IND.012-1'!$A$3:$Q$301,6,FALSE)))</f>
        <v/>
      </c>
      <c r="G225" s="285" t="str">
        <f>IF(ISNA(VLOOKUP($A225,'IND.012-1'!$A$3:$Q$301,7,FALSE)),"",(VLOOKUP($A225,'IND.012-1'!$A$3:$Q$301,7,FALSE)))</f>
        <v/>
      </c>
      <c r="H225" s="55" t="str">
        <f>IF(ISNA(VLOOKUP(A225,'IND.012-1'!$A$3:$Q$301,8,FALSE)),"",(VLOOKUP(A225,'IND.012-1'!$A$3:$Q$301,8,FALSE)))</f>
        <v/>
      </c>
      <c r="I225" s="297" t="str">
        <f>IF(ISNA(VLOOKUP(A225,'IND.012-1'!$A$3:$Q$301,9,FALSE)),"",(VLOOKUP(A225,'IND.012-1'!$A$3:$Q$301,9,FALSE)))</f>
        <v/>
      </c>
      <c r="J225" s="55" t="str">
        <f>IF(ISNA(VLOOKUP(A225,'IND.012-1'!$A$3:$Q$301,10,FALSE)),"",(VLOOKUP(A225,'IND.012-1'!$A$3:$Q$301,10,FALSE)))</f>
        <v/>
      </c>
      <c r="K225" s="297" t="str">
        <f>IF(ISNA(VLOOKUP(A225,'IND.012-1'!$A$3:$Q$301,11,FALSE)),"",(VLOOKUP(A225,'IND.012-1'!$A$3:$Q$301,11,FALSE)))</f>
        <v/>
      </c>
      <c r="L225" s="55" t="str">
        <f>IF(ISNA(VLOOKUP(A225,'IND.012-1'!$A$3:$Q$301,12,FALSE)),"",(VLOOKUP(A225,'IND.012-1'!$A$3:$Q$301,12,FALSE)))</f>
        <v/>
      </c>
      <c r="M225" s="297" t="str">
        <f>IF(ISNA(VLOOKUP(A225,'IND.012-1'!$A$3:$Q$301,13,FALSE)),"",(VLOOKUP(A225,'IND.012-1'!$A$3:$Q$301,13,FALSE)))</f>
        <v/>
      </c>
      <c r="N225" s="55" t="str">
        <f>IF(ISNA(VLOOKUP(A225,'IND.012-1'!$A$3:$Q$301,14,FALSE)),"",(VLOOKUP(A225,'IND.012-1'!$A$3:$Q$301,14,FALSE)))</f>
        <v/>
      </c>
      <c r="O225" s="297" t="str">
        <f>IF(ISNA(VLOOKUP(A225,'IND.012-1'!$A$3:$Q$301,15,FALSE)),"",(VLOOKUP(A225,'IND.012-1'!$A$3:$Q$301,15,FALSE)))</f>
        <v/>
      </c>
      <c r="P225" s="55" t="str">
        <f>IF(ISNA(VLOOKUP(A225,'IND.012-1'!$A$3:$Q$301,16,FALSE)),"",(VLOOKUP(A225,'IND.012-1'!$A$3:$Q$301,16,FALSE)))</f>
        <v/>
      </c>
      <c r="Q225" s="341" t="str">
        <f>IF(ISNA(VLOOKUP($A225,'IND.012-1'!$A$3:$Q$301,17,FALSE)),"",(VLOOKUP($A225,'IND.012-1'!$A$3:$Q$301,17,FALSE)))</f>
        <v/>
      </c>
      <c r="R225" s="451">
        <f t="shared" si="12"/>
        <v>0</v>
      </c>
      <c r="S225" s="434">
        <f t="shared" si="15"/>
        <v>223</v>
      </c>
      <c r="T225" s="434">
        <f>IF(R225="","",IFERROR(SUM(H225:I225:K225:L225)+LARGE(H225:I225:K225:L225,1)/100+LARGE(H225:I225:K225:L225,2)/1000+LARGE(H225:I225:K225:L225,3)/10000+LARGE(H225:I225:K225:L225,4)/100000-0.01/S225,0))</f>
        <v>0</v>
      </c>
      <c r="U225" s="374"/>
      <c r="V225" s="354" t="str">
        <f t="shared" si="14"/>
        <v/>
      </c>
      <c r="W225" s="354" t="str">
        <f t="shared" si="13"/>
        <v/>
      </c>
      <c r="X225" s="374"/>
      <c r="Y225" s="374"/>
      <c r="Z225" s="374"/>
      <c r="AA225" s="374"/>
      <c r="AB225" s="374"/>
      <c r="AC225" s="374"/>
      <c r="AD225" s="374"/>
    </row>
    <row r="226" spans="1:30" ht="28.05" customHeight="1" thickBot="1" x14ac:dyDescent="0.35">
      <c r="A226" s="52">
        <v>224</v>
      </c>
      <c r="B226" s="286" t="str">
        <f>IF(ISNA(VLOOKUP($A226,'IND.012-1'!$A$3:$Q$301,2,FALSE)),"",(VLOOKUP($A226,'IND.012-1'!$A$3:$Q$301,2,FALSE)))</f>
        <v/>
      </c>
      <c r="C226" s="288" t="str">
        <f>IF(ISNA(VLOOKUP(A226,'IND.012-1'!$A$3:$Q$301,3,FALSE)),"",(VLOOKUP(A226,'IND.012-1'!$A$3:$Q$301,3,FALSE)))</f>
        <v/>
      </c>
      <c r="D226" s="53" t="str">
        <f>IF(ISNA(VLOOKUP(A226,'IND.012-1'!$A$3:$F$301,4,FALSE)),"",(VLOOKUP(A226,'IND.012-1'!$A$3:$F$301,4,FALSE)))</f>
        <v/>
      </c>
      <c r="E226" s="54" t="str">
        <f>IF(ISNA(VLOOKUP(A226,'IND.012-1'!$A$3:$Q$301,5,FALSE)),"",(VLOOKUP(A226,'IND.012-1'!$A$3:$Q$301,5,FALSE)))</f>
        <v/>
      </c>
      <c r="F226" s="55" t="str">
        <f>IF(ISNA(VLOOKUP($A226,'IND.012-1'!$A$3:$Q$301,6,FALSE)),"",(VLOOKUP($A226,'IND.012-1'!$A$3:$Q$301,6,FALSE)))</f>
        <v/>
      </c>
      <c r="G226" s="285" t="str">
        <f>IF(ISNA(VLOOKUP($A226,'IND.012-1'!$A$3:$Q$301,7,FALSE)),"",(VLOOKUP($A226,'IND.012-1'!$A$3:$Q$301,7,FALSE)))</f>
        <v/>
      </c>
      <c r="H226" s="55" t="str">
        <f>IF(ISNA(VLOOKUP(A226,'IND.012-1'!$A$3:$Q$301,8,FALSE)),"",(VLOOKUP(A226,'IND.012-1'!$A$3:$Q$301,8,FALSE)))</f>
        <v/>
      </c>
      <c r="I226" s="297" t="str">
        <f>IF(ISNA(VLOOKUP(A226,'IND.012-1'!$A$3:$Q$301,9,FALSE)),"",(VLOOKUP(A226,'IND.012-1'!$A$3:$Q$301,9,FALSE)))</f>
        <v/>
      </c>
      <c r="J226" s="55" t="str">
        <f>IF(ISNA(VLOOKUP(A226,'IND.012-1'!$A$3:$Q$301,10,FALSE)),"",(VLOOKUP(A226,'IND.012-1'!$A$3:$Q$301,10,FALSE)))</f>
        <v/>
      </c>
      <c r="K226" s="297" t="str">
        <f>IF(ISNA(VLOOKUP(A226,'IND.012-1'!$A$3:$Q$301,11,FALSE)),"",(VLOOKUP(A226,'IND.012-1'!$A$3:$Q$301,11,FALSE)))</f>
        <v/>
      </c>
      <c r="L226" s="55" t="str">
        <f>IF(ISNA(VLOOKUP(A226,'IND.012-1'!$A$3:$Q$301,12,FALSE)),"",(VLOOKUP(A226,'IND.012-1'!$A$3:$Q$301,12,FALSE)))</f>
        <v/>
      </c>
      <c r="M226" s="297" t="str">
        <f>IF(ISNA(VLOOKUP(A226,'IND.012-1'!$A$3:$Q$301,13,FALSE)),"",(VLOOKUP(A226,'IND.012-1'!$A$3:$Q$301,13,FALSE)))</f>
        <v/>
      </c>
      <c r="N226" s="55" t="str">
        <f>IF(ISNA(VLOOKUP(A226,'IND.012-1'!$A$3:$Q$301,14,FALSE)),"",(VLOOKUP(A226,'IND.012-1'!$A$3:$Q$301,14,FALSE)))</f>
        <v/>
      </c>
      <c r="O226" s="297" t="str">
        <f>IF(ISNA(VLOOKUP(A226,'IND.012-1'!$A$3:$Q$301,15,FALSE)),"",(VLOOKUP(A226,'IND.012-1'!$A$3:$Q$301,15,FALSE)))</f>
        <v/>
      </c>
      <c r="P226" s="55" t="str">
        <f>IF(ISNA(VLOOKUP(A226,'IND.012-1'!$A$3:$Q$301,16,FALSE)),"",(VLOOKUP(A226,'IND.012-1'!$A$3:$Q$301,16,FALSE)))</f>
        <v/>
      </c>
      <c r="Q226" s="341" t="str">
        <f>IF(ISNA(VLOOKUP($A226,'IND.012-1'!$A$3:$Q$301,17,FALSE)),"",(VLOOKUP($A226,'IND.012-1'!$A$3:$Q$301,17,FALSE)))</f>
        <v/>
      </c>
      <c r="R226" s="451">
        <f t="shared" si="12"/>
        <v>0</v>
      </c>
      <c r="S226" s="434">
        <f t="shared" si="15"/>
        <v>224</v>
      </c>
      <c r="T226" s="434">
        <f>IF(R226="","",IFERROR(SUM(H226:I226:K226:L226)+LARGE(H226:I226:K226:L226,1)/100+LARGE(H226:I226:K226:L226,2)/1000+LARGE(H226:I226:K226:L226,3)/10000+LARGE(H226:I226:K226:L226,4)/100000-0.01/S226,0))</f>
        <v>0</v>
      </c>
      <c r="U226" s="374"/>
      <c r="V226" s="354" t="str">
        <f t="shared" si="14"/>
        <v/>
      </c>
      <c r="W226" s="354" t="str">
        <f t="shared" si="13"/>
        <v/>
      </c>
      <c r="X226" s="374"/>
      <c r="Y226" s="374"/>
      <c r="Z226" s="374"/>
      <c r="AA226" s="374"/>
      <c r="AB226" s="374"/>
      <c r="AC226" s="374"/>
      <c r="AD226" s="374"/>
    </row>
    <row r="227" spans="1:30" ht="28.05" customHeight="1" thickBot="1" x14ac:dyDescent="0.35">
      <c r="A227" s="52">
        <v>225</v>
      </c>
      <c r="B227" s="286" t="str">
        <f>IF(ISNA(VLOOKUP($A227,'IND.012-1'!$A$3:$Q$301,2,FALSE)),"",(VLOOKUP($A227,'IND.012-1'!$A$3:$Q$301,2,FALSE)))</f>
        <v/>
      </c>
      <c r="C227" s="288" t="str">
        <f>IF(ISNA(VLOOKUP(A227,'IND.012-1'!$A$3:$Q$301,3,FALSE)),"",(VLOOKUP(A227,'IND.012-1'!$A$3:$Q$301,3,FALSE)))</f>
        <v/>
      </c>
      <c r="D227" s="53" t="str">
        <f>IF(ISNA(VLOOKUP(A227,'IND.012-1'!$A$3:$F$301,4,FALSE)),"",(VLOOKUP(A227,'IND.012-1'!$A$3:$F$301,4,FALSE)))</f>
        <v/>
      </c>
      <c r="E227" s="54" t="str">
        <f>IF(ISNA(VLOOKUP(A227,'IND.012-1'!$A$3:$Q$301,5,FALSE)),"",(VLOOKUP(A227,'IND.012-1'!$A$3:$Q$301,5,FALSE)))</f>
        <v/>
      </c>
      <c r="F227" s="55" t="str">
        <f>IF(ISNA(VLOOKUP($A227,'IND.012-1'!$A$3:$Q$301,6,FALSE)),"",(VLOOKUP($A227,'IND.012-1'!$A$3:$Q$301,6,FALSE)))</f>
        <v/>
      </c>
      <c r="G227" s="285" t="str">
        <f>IF(ISNA(VLOOKUP($A227,'IND.012-1'!$A$3:$Q$301,7,FALSE)),"",(VLOOKUP($A227,'IND.012-1'!$A$3:$Q$301,7,FALSE)))</f>
        <v/>
      </c>
      <c r="H227" s="55" t="str">
        <f>IF(ISNA(VLOOKUP(A227,'IND.012-1'!$A$3:$Q$301,8,FALSE)),"",(VLOOKUP(A227,'IND.012-1'!$A$3:$Q$301,8,FALSE)))</f>
        <v/>
      </c>
      <c r="I227" s="297" t="str">
        <f>IF(ISNA(VLOOKUP(A227,'IND.012-1'!$A$3:$Q$301,9,FALSE)),"",(VLOOKUP(A227,'IND.012-1'!$A$3:$Q$301,9,FALSE)))</f>
        <v/>
      </c>
      <c r="J227" s="55" t="str">
        <f>IF(ISNA(VLOOKUP(A227,'IND.012-1'!$A$3:$Q$301,10,FALSE)),"",(VLOOKUP(A227,'IND.012-1'!$A$3:$Q$301,10,FALSE)))</f>
        <v/>
      </c>
      <c r="K227" s="297" t="str">
        <f>IF(ISNA(VLOOKUP(A227,'IND.012-1'!$A$3:$Q$301,11,FALSE)),"",(VLOOKUP(A227,'IND.012-1'!$A$3:$Q$301,11,FALSE)))</f>
        <v/>
      </c>
      <c r="L227" s="55" t="str">
        <f>IF(ISNA(VLOOKUP(A227,'IND.012-1'!$A$3:$Q$301,12,FALSE)),"",(VLOOKUP(A227,'IND.012-1'!$A$3:$Q$301,12,FALSE)))</f>
        <v/>
      </c>
      <c r="M227" s="297" t="str">
        <f>IF(ISNA(VLOOKUP(A227,'IND.012-1'!$A$3:$Q$301,13,FALSE)),"",(VLOOKUP(A227,'IND.012-1'!$A$3:$Q$301,13,FALSE)))</f>
        <v/>
      </c>
      <c r="N227" s="55" t="str">
        <f>IF(ISNA(VLOOKUP(A227,'IND.012-1'!$A$3:$Q$301,14,FALSE)),"",(VLOOKUP(A227,'IND.012-1'!$A$3:$Q$301,14,FALSE)))</f>
        <v/>
      </c>
      <c r="O227" s="297" t="str">
        <f>IF(ISNA(VLOOKUP(A227,'IND.012-1'!$A$3:$Q$301,15,FALSE)),"",(VLOOKUP(A227,'IND.012-1'!$A$3:$Q$301,15,FALSE)))</f>
        <v/>
      </c>
      <c r="P227" s="55" t="str">
        <f>IF(ISNA(VLOOKUP(A227,'IND.012-1'!$A$3:$Q$301,16,FALSE)),"",(VLOOKUP(A227,'IND.012-1'!$A$3:$Q$301,16,FALSE)))</f>
        <v/>
      </c>
      <c r="Q227" s="341" t="str">
        <f>IF(ISNA(VLOOKUP($A227,'IND.012-1'!$A$3:$Q$301,17,FALSE)),"",(VLOOKUP($A227,'IND.012-1'!$A$3:$Q$301,17,FALSE)))</f>
        <v/>
      </c>
      <c r="R227" s="451">
        <f t="shared" si="12"/>
        <v>0</v>
      </c>
      <c r="S227" s="434">
        <f t="shared" si="15"/>
        <v>225</v>
      </c>
      <c r="T227" s="434">
        <f>IF(R227="","",IFERROR(SUM(H227:I227:K227:L227)+LARGE(H227:I227:K227:L227,1)/100+LARGE(H227:I227:K227:L227,2)/1000+LARGE(H227:I227:K227:L227,3)/10000+LARGE(H227:I227:K227:L227,4)/100000-0.01/S227,0))</f>
        <v>0</v>
      </c>
      <c r="U227" s="374"/>
      <c r="V227" s="354" t="str">
        <f t="shared" si="14"/>
        <v/>
      </c>
      <c r="W227" s="354" t="str">
        <f t="shared" si="13"/>
        <v/>
      </c>
      <c r="X227" s="374"/>
      <c r="Y227" s="374"/>
      <c r="Z227" s="374"/>
      <c r="AA227" s="374"/>
      <c r="AB227" s="374"/>
      <c r="AC227" s="374"/>
      <c r="AD227" s="374"/>
    </row>
    <row r="228" spans="1:30" ht="28.05" customHeight="1" thickBot="1" x14ac:dyDescent="0.35">
      <c r="A228" s="52">
        <v>226</v>
      </c>
      <c r="B228" s="286" t="str">
        <f>IF(ISNA(VLOOKUP($A228,'IND.012-1'!$A$3:$Q$301,2,FALSE)),"",(VLOOKUP($A228,'IND.012-1'!$A$3:$Q$301,2,FALSE)))</f>
        <v/>
      </c>
      <c r="C228" s="288" t="str">
        <f>IF(ISNA(VLOOKUP(A228,'IND.012-1'!$A$3:$Q$301,3,FALSE)),"",(VLOOKUP(A228,'IND.012-1'!$A$3:$Q$301,3,FALSE)))</f>
        <v/>
      </c>
      <c r="D228" s="53" t="str">
        <f>IF(ISNA(VLOOKUP(A228,'IND.012-1'!$A$3:$F$301,4,FALSE)),"",(VLOOKUP(A228,'IND.012-1'!$A$3:$F$301,4,FALSE)))</f>
        <v/>
      </c>
      <c r="E228" s="54" t="str">
        <f>IF(ISNA(VLOOKUP(A228,'IND.012-1'!$A$3:$Q$301,5,FALSE)),"",(VLOOKUP(A228,'IND.012-1'!$A$3:$Q$301,5,FALSE)))</f>
        <v/>
      </c>
      <c r="F228" s="55" t="str">
        <f>IF(ISNA(VLOOKUP($A228,'IND.012-1'!$A$3:$Q$301,6,FALSE)),"",(VLOOKUP($A228,'IND.012-1'!$A$3:$Q$301,6,FALSE)))</f>
        <v/>
      </c>
      <c r="G228" s="285" t="str">
        <f>IF(ISNA(VLOOKUP($A228,'IND.012-1'!$A$3:$Q$301,7,FALSE)),"",(VLOOKUP($A228,'IND.012-1'!$A$3:$Q$301,7,FALSE)))</f>
        <v/>
      </c>
      <c r="H228" s="55" t="str">
        <f>IF(ISNA(VLOOKUP(A228,'IND.012-1'!$A$3:$Q$301,8,FALSE)),"",(VLOOKUP(A228,'IND.012-1'!$A$3:$Q$301,8,FALSE)))</f>
        <v/>
      </c>
      <c r="I228" s="297" t="str">
        <f>IF(ISNA(VLOOKUP(A228,'IND.012-1'!$A$3:$Q$301,9,FALSE)),"",(VLOOKUP(A228,'IND.012-1'!$A$3:$Q$301,9,FALSE)))</f>
        <v/>
      </c>
      <c r="J228" s="55" t="str">
        <f>IF(ISNA(VLOOKUP(A228,'IND.012-1'!$A$3:$Q$301,10,FALSE)),"",(VLOOKUP(A228,'IND.012-1'!$A$3:$Q$301,10,FALSE)))</f>
        <v/>
      </c>
      <c r="K228" s="297" t="str">
        <f>IF(ISNA(VLOOKUP(A228,'IND.012-1'!$A$3:$Q$301,11,FALSE)),"",(VLOOKUP(A228,'IND.012-1'!$A$3:$Q$301,11,FALSE)))</f>
        <v/>
      </c>
      <c r="L228" s="55" t="str">
        <f>IF(ISNA(VLOOKUP(A228,'IND.012-1'!$A$3:$Q$301,12,FALSE)),"",(VLOOKUP(A228,'IND.012-1'!$A$3:$Q$301,12,FALSE)))</f>
        <v/>
      </c>
      <c r="M228" s="297" t="str">
        <f>IF(ISNA(VLOOKUP(A228,'IND.012-1'!$A$3:$Q$301,13,FALSE)),"",(VLOOKUP(A228,'IND.012-1'!$A$3:$Q$301,13,FALSE)))</f>
        <v/>
      </c>
      <c r="N228" s="55" t="str">
        <f>IF(ISNA(VLOOKUP(A228,'IND.012-1'!$A$3:$Q$301,14,FALSE)),"",(VLOOKUP(A228,'IND.012-1'!$A$3:$Q$301,14,FALSE)))</f>
        <v/>
      </c>
      <c r="O228" s="297" t="str">
        <f>IF(ISNA(VLOOKUP(A228,'IND.012-1'!$A$3:$Q$301,15,FALSE)),"",(VLOOKUP(A228,'IND.012-1'!$A$3:$Q$301,15,FALSE)))</f>
        <v/>
      </c>
      <c r="P228" s="55" t="str">
        <f>IF(ISNA(VLOOKUP(A228,'IND.012-1'!$A$3:$Q$301,16,FALSE)),"",(VLOOKUP(A228,'IND.012-1'!$A$3:$Q$301,16,FALSE)))</f>
        <v/>
      </c>
      <c r="Q228" s="341" t="str">
        <f>IF(ISNA(VLOOKUP($A228,'IND.012-1'!$A$3:$Q$301,17,FALSE)),"",(VLOOKUP($A228,'IND.012-1'!$A$3:$Q$301,17,FALSE)))</f>
        <v/>
      </c>
      <c r="R228" s="451">
        <f t="shared" si="12"/>
        <v>0</v>
      </c>
      <c r="S228" s="434">
        <f t="shared" si="15"/>
        <v>226</v>
      </c>
      <c r="T228" s="434">
        <f>IF(R228="","",IFERROR(SUM(H228:I228:K228:L228)+LARGE(H228:I228:K228:L228,1)/100+LARGE(H228:I228:K228:L228,2)/1000+LARGE(H228:I228:K228:L228,3)/10000+LARGE(H228:I228:K228:L228,4)/100000-0.01/S228,0))</f>
        <v>0</v>
      </c>
      <c r="U228" s="374"/>
      <c r="V228" s="354" t="str">
        <f t="shared" si="14"/>
        <v/>
      </c>
      <c r="W228" s="354" t="str">
        <f t="shared" si="13"/>
        <v/>
      </c>
      <c r="X228" s="374"/>
      <c r="Y228" s="374"/>
      <c r="Z228" s="374"/>
      <c r="AA228" s="374"/>
      <c r="AB228" s="374"/>
      <c r="AC228" s="374"/>
      <c r="AD228" s="374"/>
    </row>
    <row r="229" spans="1:30" ht="28.05" customHeight="1" thickBot="1" x14ac:dyDescent="0.35">
      <c r="A229" s="52">
        <v>227</v>
      </c>
      <c r="B229" s="286" t="str">
        <f>IF(ISNA(VLOOKUP($A229,'IND.012-1'!$A$3:$Q$301,2,FALSE)),"",(VLOOKUP($A229,'IND.012-1'!$A$3:$Q$301,2,FALSE)))</f>
        <v/>
      </c>
      <c r="C229" s="288" t="str">
        <f>IF(ISNA(VLOOKUP(A229,'IND.012-1'!$A$3:$Q$301,3,FALSE)),"",(VLOOKUP(A229,'IND.012-1'!$A$3:$Q$301,3,FALSE)))</f>
        <v/>
      </c>
      <c r="D229" s="53" t="str">
        <f>IF(ISNA(VLOOKUP(A229,'IND.012-1'!$A$3:$F$301,4,FALSE)),"",(VLOOKUP(A229,'IND.012-1'!$A$3:$F$301,4,FALSE)))</f>
        <v/>
      </c>
      <c r="E229" s="54" t="str">
        <f>IF(ISNA(VLOOKUP(A229,'IND.012-1'!$A$3:$Q$301,5,FALSE)),"",(VLOOKUP(A229,'IND.012-1'!$A$3:$Q$301,5,FALSE)))</f>
        <v/>
      </c>
      <c r="F229" s="55" t="str">
        <f>IF(ISNA(VLOOKUP($A229,'IND.012-1'!$A$3:$Q$301,6,FALSE)),"",(VLOOKUP($A229,'IND.012-1'!$A$3:$Q$301,6,FALSE)))</f>
        <v/>
      </c>
      <c r="G229" s="285" t="str">
        <f>IF(ISNA(VLOOKUP($A229,'IND.012-1'!$A$3:$Q$301,7,FALSE)),"",(VLOOKUP($A229,'IND.012-1'!$A$3:$Q$301,7,FALSE)))</f>
        <v/>
      </c>
      <c r="H229" s="55" t="str">
        <f>IF(ISNA(VLOOKUP(A229,'IND.012-1'!$A$3:$Q$301,8,FALSE)),"",(VLOOKUP(A229,'IND.012-1'!$A$3:$Q$301,8,FALSE)))</f>
        <v/>
      </c>
      <c r="I229" s="297" t="str">
        <f>IF(ISNA(VLOOKUP(A229,'IND.012-1'!$A$3:$Q$301,9,FALSE)),"",(VLOOKUP(A229,'IND.012-1'!$A$3:$Q$301,9,FALSE)))</f>
        <v/>
      </c>
      <c r="J229" s="55" t="str">
        <f>IF(ISNA(VLOOKUP(A229,'IND.012-1'!$A$3:$Q$301,10,FALSE)),"",(VLOOKUP(A229,'IND.012-1'!$A$3:$Q$301,10,FALSE)))</f>
        <v/>
      </c>
      <c r="K229" s="297" t="str">
        <f>IF(ISNA(VLOOKUP(A229,'IND.012-1'!$A$3:$Q$301,11,FALSE)),"",(VLOOKUP(A229,'IND.012-1'!$A$3:$Q$301,11,FALSE)))</f>
        <v/>
      </c>
      <c r="L229" s="55" t="str">
        <f>IF(ISNA(VLOOKUP(A229,'IND.012-1'!$A$3:$Q$301,12,FALSE)),"",(VLOOKUP(A229,'IND.012-1'!$A$3:$Q$301,12,FALSE)))</f>
        <v/>
      </c>
      <c r="M229" s="297" t="str">
        <f>IF(ISNA(VLOOKUP(A229,'IND.012-1'!$A$3:$Q$301,13,FALSE)),"",(VLOOKUP(A229,'IND.012-1'!$A$3:$Q$301,13,FALSE)))</f>
        <v/>
      </c>
      <c r="N229" s="55" t="str">
        <f>IF(ISNA(VLOOKUP(A229,'IND.012-1'!$A$3:$Q$301,14,FALSE)),"",(VLOOKUP(A229,'IND.012-1'!$A$3:$Q$301,14,FALSE)))</f>
        <v/>
      </c>
      <c r="O229" s="297" t="str">
        <f>IF(ISNA(VLOOKUP(A229,'IND.012-1'!$A$3:$Q$301,15,FALSE)),"",(VLOOKUP(A229,'IND.012-1'!$A$3:$Q$301,15,FALSE)))</f>
        <v/>
      </c>
      <c r="P229" s="55" t="str">
        <f>IF(ISNA(VLOOKUP(A229,'IND.012-1'!$A$3:$Q$301,16,FALSE)),"",(VLOOKUP(A229,'IND.012-1'!$A$3:$Q$301,16,FALSE)))</f>
        <v/>
      </c>
      <c r="Q229" s="341" t="str">
        <f>IF(ISNA(VLOOKUP($A229,'IND.012-1'!$A$3:$Q$301,17,FALSE)),"",(VLOOKUP($A229,'IND.012-1'!$A$3:$Q$301,17,FALSE)))</f>
        <v/>
      </c>
      <c r="R229" s="451">
        <f t="shared" si="12"/>
        <v>0</v>
      </c>
      <c r="S229" s="434">
        <f t="shared" si="15"/>
        <v>227</v>
      </c>
      <c r="T229" s="434">
        <f>IF(R229="","",IFERROR(SUM(H229:I229:K229:L229)+LARGE(H229:I229:K229:L229,1)/100+LARGE(H229:I229:K229:L229,2)/1000+LARGE(H229:I229:K229:L229,3)/10000+LARGE(H229:I229:K229:L229,4)/100000-0.01/S229,0))</f>
        <v>0</v>
      </c>
      <c r="U229" s="374"/>
      <c r="V229" s="354" t="str">
        <f t="shared" si="14"/>
        <v/>
      </c>
      <c r="W229" s="354" t="str">
        <f t="shared" si="13"/>
        <v/>
      </c>
      <c r="X229" s="374"/>
      <c r="Y229" s="374"/>
      <c r="Z229" s="374"/>
      <c r="AA229" s="374"/>
      <c r="AB229" s="374"/>
      <c r="AC229" s="374"/>
      <c r="AD229" s="374"/>
    </row>
    <row r="230" spans="1:30" ht="28.05" customHeight="1" thickBot="1" x14ac:dyDescent="0.35">
      <c r="A230" s="52">
        <v>228</v>
      </c>
      <c r="B230" s="286" t="str">
        <f>IF(ISNA(VLOOKUP($A230,'IND.012-1'!$A$3:$Q$301,2,FALSE)),"",(VLOOKUP($A230,'IND.012-1'!$A$3:$Q$301,2,FALSE)))</f>
        <v/>
      </c>
      <c r="C230" s="288" t="str">
        <f>IF(ISNA(VLOOKUP(A230,'IND.012-1'!$A$3:$Q$301,3,FALSE)),"",(VLOOKUP(A230,'IND.012-1'!$A$3:$Q$301,3,FALSE)))</f>
        <v/>
      </c>
      <c r="D230" s="53" t="str">
        <f>IF(ISNA(VLOOKUP(A230,'IND.012-1'!$A$3:$F$301,4,FALSE)),"",(VLOOKUP(A230,'IND.012-1'!$A$3:$F$301,4,FALSE)))</f>
        <v/>
      </c>
      <c r="E230" s="54" t="str">
        <f>IF(ISNA(VLOOKUP(A230,'IND.012-1'!$A$3:$Q$301,5,FALSE)),"",(VLOOKUP(A230,'IND.012-1'!$A$3:$Q$301,5,FALSE)))</f>
        <v/>
      </c>
      <c r="F230" s="55" t="str">
        <f>IF(ISNA(VLOOKUP($A230,'IND.012-1'!$A$3:$Q$301,6,FALSE)),"",(VLOOKUP($A230,'IND.012-1'!$A$3:$Q$301,6,FALSE)))</f>
        <v/>
      </c>
      <c r="G230" s="285" t="str">
        <f>IF(ISNA(VLOOKUP($A230,'IND.012-1'!$A$3:$Q$301,7,FALSE)),"",(VLOOKUP($A230,'IND.012-1'!$A$3:$Q$301,7,FALSE)))</f>
        <v/>
      </c>
      <c r="H230" s="55" t="str">
        <f>IF(ISNA(VLOOKUP(A230,'IND.012-1'!$A$3:$Q$301,8,FALSE)),"",(VLOOKUP(A230,'IND.012-1'!$A$3:$Q$301,8,FALSE)))</f>
        <v/>
      </c>
      <c r="I230" s="297" t="str">
        <f>IF(ISNA(VLOOKUP(A230,'IND.012-1'!$A$3:$Q$301,9,FALSE)),"",(VLOOKUP(A230,'IND.012-1'!$A$3:$Q$301,9,FALSE)))</f>
        <v/>
      </c>
      <c r="J230" s="55" t="str">
        <f>IF(ISNA(VLOOKUP(A230,'IND.012-1'!$A$3:$Q$301,10,FALSE)),"",(VLOOKUP(A230,'IND.012-1'!$A$3:$Q$301,10,FALSE)))</f>
        <v/>
      </c>
      <c r="K230" s="297" t="str">
        <f>IF(ISNA(VLOOKUP(A230,'IND.012-1'!$A$3:$Q$301,11,FALSE)),"",(VLOOKUP(A230,'IND.012-1'!$A$3:$Q$301,11,FALSE)))</f>
        <v/>
      </c>
      <c r="L230" s="55" t="str">
        <f>IF(ISNA(VLOOKUP(A230,'IND.012-1'!$A$3:$Q$301,12,FALSE)),"",(VLOOKUP(A230,'IND.012-1'!$A$3:$Q$301,12,FALSE)))</f>
        <v/>
      </c>
      <c r="M230" s="297" t="str">
        <f>IF(ISNA(VLOOKUP(A230,'IND.012-1'!$A$3:$Q$301,13,FALSE)),"",(VLOOKUP(A230,'IND.012-1'!$A$3:$Q$301,13,FALSE)))</f>
        <v/>
      </c>
      <c r="N230" s="55" t="str">
        <f>IF(ISNA(VLOOKUP(A230,'IND.012-1'!$A$3:$Q$301,14,FALSE)),"",(VLOOKUP(A230,'IND.012-1'!$A$3:$Q$301,14,FALSE)))</f>
        <v/>
      </c>
      <c r="O230" s="297" t="str">
        <f>IF(ISNA(VLOOKUP(A230,'IND.012-1'!$A$3:$Q$301,15,FALSE)),"",(VLOOKUP(A230,'IND.012-1'!$A$3:$Q$301,15,FALSE)))</f>
        <v/>
      </c>
      <c r="P230" s="55" t="str">
        <f>IF(ISNA(VLOOKUP(A230,'IND.012-1'!$A$3:$Q$301,16,FALSE)),"",(VLOOKUP(A230,'IND.012-1'!$A$3:$Q$301,16,FALSE)))</f>
        <v/>
      </c>
      <c r="Q230" s="341" t="str">
        <f>IF(ISNA(VLOOKUP($A230,'IND.012-1'!$A$3:$Q$301,17,FALSE)),"",(VLOOKUP($A230,'IND.012-1'!$A$3:$Q$301,17,FALSE)))</f>
        <v/>
      </c>
      <c r="R230" s="451">
        <f t="shared" si="12"/>
        <v>0</v>
      </c>
      <c r="S230" s="434">
        <f t="shared" si="15"/>
        <v>228</v>
      </c>
      <c r="T230" s="434">
        <f>IF(R230="","",IFERROR(SUM(H230:I230:K230:L230)+LARGE(H230:I230:K230:L230,1)/100+LARGE(H230:I230:K230:L230,2)/1000+LARGE(H230:I230:K230:L230,3)/10000+LARGE(H230:I230:K230:L230,4)/100000-0.01/S230,0))</f>
        <v>0</v>
      </c>
      <c r="U230" s="374"/>
      <c r="V230" s="354" t="str">
        <f t="shared" si="14"/>
        <v/>
      </c>
      <c r="W230" s="354" t="str">
        <f t="shared" si="13"/>
        <v/>
      </c>
      <c r="X230" s="374"/>
      <c r="Y230" s="374"/>
      <c r="Z230" s="374"/>
      <c r="AA230" s="374"/>
      <c r="AB230" s="374"/>
      <c r="AC230" s="374"/>
      <c r="AD230" s="374"/>
    </row>
    <row r="231" spans="1:30" ht="28.05" customHeight="1" thickBot="1" x14ac:dyDescent="0.35">
      <c r="A231" s="52">
        <v>229</v>
      </c>
      <c r="B231" s="286" t="str">
        <f>IF(ISNA(VLOOKUP($A231,'IND.012-1'!$A$3:$Q$301,2,FALSE)),"",(VLOOKUP($A231,'IND.012-1'!$A$3:$Q$301,2,FALSE)))</f>
        <v/>
      </c>
      <c r="C231" s="288" t="str">
        <f>IF(ISNA(VLOOKUP(A231,'IND.012-1'!$A$3:$Q$301,3,FALSE)),"",(VLOOKUP(A231,'IND.012-1'!$A$3:$Q$301,3,FALSE)))</f>
        <v/>
      </c>
      <c r="D231" s="53" t="str">
        <f>IF(ISNA(VLOOKUP(A231,'IND.012-1'!$A$3:$F$301,4,FALSE)),"",(VLOOKUP(A231,'IND.012-1'!$A$3:$F$301,4,FALSE)))</f>
        <v/>
      </c>
      <c r="E231" s="54" t="str">
        <f>IF(ISNA(VLOOKUP(A231,'IND.012-1'!$A$3:$Q$301,5,FALSE)),"",(VLOOKUP(A231,'IND.012-1'!$A$3:$Q$301,5,FALSE)))</f>
        <v/>
      </c>
      <c r="F231" s="55" t="str">
        <f>IF(ISNA(VLOOKUP($A231,'IND.012-1'!$A$3:$Q$301,6,FALSE)),"",(VLOOKUP($A231,'IND.012-1'!$A$3:$Q$301,6,FALSE)))</f>
        <v/>
      </c>
      <c r="G231" s="285" t="str">
        <f>IF(ISNA(VLOOKUP($A231,'IND.012-1'!$A$3:$Q$301,7,FALSE)),"",(VLOOKUP($A231,'IND.012-1'!$A$3:$Q$301,7,FALSE)))</f>
        <v/>
      </c>
      <c r="H231" s="55" t="str">
        <f>IF(ISNA(VLOOKUP(A231,'IND.012-1'!$A$3:$Q$301,8,FALSE)),"",(VLOOKUP(A231,'IND.012-1'!$A$3:$Q$301,8,FALSE)))</f>
        <v/>
      </c>
      <c r="I231" s="297" t="str">
        <f>IF(ISNA(VLOOKUP(A231,'IND.012-1'!$A$3:$Q$301,9,FALSE)),"",(VLOOKUP(A231,'IND.012-1'!$A$3:$Q$301,9,FALSE)))</f>
        <v/>
      </c>
      <c r="J231" s="55" t="str">
        <f>IF(ISNA(VLOOKUP(A231,'IND.012-1'!$A$3:$Q$301,10,FALSE)),"",(VLOOKUP(A231,'IND.012-1'!$A$3:$Q$301,10,FALSE)))</f>
        <v/>
      </c>
      <c r="K231" s="297" t="str">
        <f>IF(ISNA(VLOOKUP(A231,'IND.012-1'!$A$3:$Q$301,11,FALSE)),"",(VLOOKUP(A231,'IND.012-1'!$A$3:$Q$301,11,FALSE)))</f>
        <v/>
      </c>
      <c r="L231" s="55" t="str">
        <f>IF(ISNA(VLOOKUP(A231,'IND.012-1'!$A$3:$Q$301,12,FALSE)),"",(VLOOKUP(A231,'IND.012-1'!$A$3:$Q$301,12,FALSE)))</f>
        <v/>
      </c>
      <c r="M231" s="297" t="str">
        <f>IF(ISNA(VLOOKUP(A231,'IND.012-1'!$A$3:$Q$301,13,FALSE)),"",(VLOOKUP(A231,'IND.012-1'!$A$3:$Q$301,13,FALSE)))</f>
        <v/>
      </c>
      <c r="N231" s="55" t="str">
        <f>IF(ISNA(VLOOKUP(A231,'IND.012-1'!$A$3:$Q$301,14,FALSE)),"",(VLOOKUP(A231,'IND.012-1'!$A$3:$Q$301,14,FALSE)))</f>
        <v/>
      </c>
      <c r="O231" s="297" t="str">
        <f>IF(ISNA(VLOOKUP(A231,'IND.012-1'!$A$3:$Q$301,15,FALSE)),"",(VLOOKUP(A231,'IND.012-1'!$A$3:$Q$301,15,FALSE)))</f>
        <v/>
      </c>
      <c r="P231" s="55" t="str">
        <f>IF(ISNA(VLOOKUP(A231,'IND.012-1'!$A$3:$Q$301,16,FALSE)),"",(VLOOKUP(A231,'IND.012-1'!$A$3:$Q$301,16,FALSE)))</f>
        <v/>
      </c>
      <c r="Q231" s="341" t="str">
        <f>IF(ISNA(VLOOKUP($A231,'IND.012-1'!$A$3:$Q$301,17,FALSE)),"",(VLOOKUP($A231,'IND.012-1'!$A$3:$Q$301,17,FALSE)))</f>
        <v/>
      </c>
      <c r="R231" s="451">
        <f t="shared" si="12"/>
        <v>0</v>
      </c>
      <c r="S231" s="434">
        <f t="shared" si="15"/>
        <v>229</v>
      </c>
      <c r="T231" s="434">
        <f>IF(R231="","",IFERROR(SUM(H231:I231:K231:L231)+LARGE(H231:I231:K231:L231,1)/100+LARGE(H231:I231:K231:L231,2)/1000+LARGE(H231:I231:K231:L231,3)/10000+LARGE(H231:I231:K231:L231,4)/100000-0.01/S231,0))</f>
        <v>0</v>
      </c>
      <c r="U231" s="374"/>
      <c r="V231" s="354" t="str">
        <f t="shared" si="14"/>
        <v/>
      </c>
      <c r="W231" s="354" t="str">
        <f t="shared" si="13"/>
        <v/>
      </c>
      <c r="X231" s="374"/>
      <c r="Y231" s="374"/>
      <c r="Z231" s="374"/>
      <c r="AA231" s="374"/>
      <c r="AB231" s="374"/>
      <c r="AC231" s="374"/>
      <c r="AD231" s="374"/>
    </row>
    <row r="232" spans="1:30" ht="28.05" customHeight="1" thickBot="1" x14ac:dyDescent="0.35">
      <c r="A232" s="52">
        <v>230</v>
      </c>
      <c r="B232" s="286" t="str">
        <f>IF(ISNA(VLOOKUP($A232,'IND.012-1'!$A$3:$Q$301,2,FALSE)),"",(VLOOKUP($A232,'IND.012-1'!$A$3:$Q$301,2,FALSE)))</f>
        <v/>
      </c>
      <c r="C232" s="288" t="str">
        <f>IF(ISNA(VLOOKUP(A232,'IND.012-1'!$A$3:$Q$301,3,FALSE)),"",(VLOOKUP(A232,'IND.012-1'!$A$3:$Q$301,3,FALSE)))</f>
        <v/>
      </c>
      <c r="D232" s="53" t="str">
        <f>IF(ISNA(VLOOKUP(A232,'IND.012-1'!$A$3:$F$301,4,FALSE)),"",(VLOOKUP(A232,'IND.012-1'!$A$3:$F$301,4,FALSE)))</f>
        <v/>
      </c>
      <c r="E232" s="54" t="str">
        <f>IF(ISNA(VLOOKUP(A232,'IND.012-1'!$A$3:$Q$301,5,FALSE)),"",(VLOOKUP(A232,'IND.012-1'!$A$3:$Q$301,5,FALSE)))</f>
        <v/>
      </c>
      <c r="F232" s="55" t="str">
        <f>IF(ISNA(VLOOKUP($A232,'IND.012-1'!$A$3:$Q$301,6,FALSE)),"",(VLOOKUP($A232,'IND.012-1'!$A$3:$Q$301,6,FALSE)))</f>
        <v/>
      </c>
      <c r="G232" s="285" t="str">
        <f>IF(ISNA(VLOOKUP($A232,'IND.012-1'!$A$3:$Q$301,7,FALSE)),"",(VLOOKUP($A232,'IND.012-1'!$A$3:$Q$301,7,FALSE)))</f>
        <v/>
      </c>
      <c r="H232" s="55" t="str">
        <f>IF(ISNA(VLOOKUP(A232,'IND.012-1'!$A$3:$Q$301,8,FALSE)),"",(VLOOKUP(A232,'IND.012-1'!$A$3:$Q$301,8,FALSE)))</f>
        <v/>
      </c>
      <c r="I232" s="297" t="str">
        <f>IF(ISNA(VLOOKUP(A232,'IND.012-1'!$A$3:$Q$301,9,FALSE)),"",(VLOOKUP(A232,'IND.012-1'!$A$3:$Q$301,9,FALSE)))</f>
        <v/>
      </c>
      <c r="J232" s="55" t="str">
        <f>IF(ISNA(VLOOKUP(A232,'IND.012-1'!$A$3:$Q$301,10,FALSE)),"",(VLOOKUP(A232,'IND.012-1'!$A$3:$Q$301,10,FALSE)))</f>
        <v/>
      </c>
      <c r="K232" s="297" t="str">
        <f>IF(ISNA(VLOOKUP(A232,'IND.012-1'!$A$3:$Q$301,11,FALSE)),"",(VLOOKUP(A232,'IND.012-1'!$A$3:$Q$301,11,FALSE)))</f>
        <v/>
      </c>
      <c r="L232" s="55" t="str">
        <f>IF(ISNA(VLOOKUP(A232,'IND.012-1'!$A$3:$Q$301,12,FALSE)),"",(VLOOKUP(A232,'IND.012-1'!$A$3:$Q$301,12,FALSE)))</f>
        <v/>
      </c>
      <c r="M232" s="297" t="str">
        <f>IF(ISNA(VLOOKUP(A232,'IND.012-1'!$A$3:$Q$301,13,FALSE)),"",(VLOOKUP(A232,'IND.012-1'!$A$3:$Q$301,13,FALSE)))</f>
        <v/>
      </c>
      <c r="N232" s="55" t="str">
        <f>IF(ISNA(VLOOKUP(A232,'IND.012-1'!$A$3:$Q$301,14,FALSE)),"",(VLOOKUP(A232,'IND.012-1'!$A$3:$Q$301,14,FALSE)))</f>
        <v/>
      </c>
      <c r="O232" s="297" t="str">
        <f>IF(ISNA(VLOOKUP(A232,'IND.012-1'!$A$3:$Q$301,15,FALSE)),"",(VLOOKUP(A232,'IND.012-1'!$A$3:$Q$301,15,FALSE)))</f>
        <v/>
      </c>
      <c r="P232" s="55" t="str">
        <f>IF(ISNA(VLOOKUP(A232,'IND.012-1'!$A$3:$Q$301,16,FALSE)),"",(VLOOKUP(A232,'IND.012-1'!$A$3:$Q$301,16,FALSE)))</f>
        <v/>
      </c>
      <c r="Q232" s="341" t="str">
        <f>IF(ISNA(VLOOKUP($A232,'IND.012-1'!$A$3:$Q$301,17,FALSE)),"",(VLOOKUP($A232,'IND.012-1'!$A$3:$Q$301,17,FALSE)))</f>
        <v/>
      </c>
      <c r="R232" s="451">
        <f t="shared" si="12"/>
        <v>0</v>
      </c>
      <c r="S232" s="434">
        <f t="shared" si="15"/>
        <v>230</v>
      </c>
      <c r="T232" s="434">
        <f>IF(R232="","",IFERROR(SUM(H232:I232:K232:L232)+LARGE(H232:I232:K232:L232,1)/100+LARGE(H232:I232:K232:L232,2)/1000+LARGE(H232:I232:K232:L232,3)/10000+LARGE(H232:I232:K232:L232,4)/100000-0.01/S232,0))</f>
        <v>0</v>
      </c>
      <c r="U232" s="374"/>
      <c r="V232" s="354" t="str">
        <f t="shared" si="14"/>
        <v/>
      </c>
      <c r="W232" s="354" t="str">
        <f t="shared" si="13"/>
        <v/>
      </c>
      <c r="X232" s="374"/>
      <c r="Y232" s="374"/>
      <c r="Z232" s="374"/>
      <c r="AA232" s="374"/>
      <c r="AB232" s="374"/>
      <c r="AC232" s="374"/>
      <c r="AD232" s="374"/>
    </row>
    <row r="233" spans="1:30" ht="28.05" customHeight="1" thickBot="1" x14ac:dyDescent="0.35">
      <c r="A233" s="52">
        <v>231</v>
      </c>
      <c r="B233" s="286" t="str">
        <f>IF(ISNA(VLOOKUP($A233,'IND.012-1'!$A$3:$Q$301,2,FALSE)),"",(VLOOKUP($A233,'IND.012-1'!$A$3:$Q$301,2,FALSE)))</f>
        <v/>
      </c>
      <c r="C233" s="288" t="str">
        <f>IF(ISNA(VLOOKUP(A233,'IND.012-1'!$A$3:$Q$301,3,FALSE)),"",(VLOOKUP(A233,'IND.012-1'!$A$3:$Q$301,3,FALSE)))</f>
        <v/>
      </c>
      <c r="D233" s="53" t="str">
        <f>IF(ISNA(VLOOKUP(A233,'IND.012-1'!$A$3:$F$301,4,FALSE)),"",(VLOOKUP(A233,'IND.012-1'!$A$3:$F$301,4,FALSE)))</f>
        <v/>
      </c>
      <c r="E233" s="54" t="str">
        <f>IF(ISNA(VLOOKUP(A233,'IND.012-1'!$A$3:$Q$301,5,FALSE)),"",(VLOOKUP(A233,'IND.012-1'!$A$3:$Q$301,5,FALSE)))</f>
        <v/>
      </c>
      <c r="F233" s="55" t="str">
        <f>IF(ISNA(VLOOKUP($A233,'IND.012-1'!$A$3:$Q$301,6,FALSE)),"",(VLOOKUP($A233,'IND.012-1'!$A$3:$Q$301,6,FALSE)))</f>
        <v/>
      </c>
      <c r="G233" s="285" t="str">
        <f>IF(ISNA(VLOOKUP($A233,'IND.012-1'!$A$3:$Q$301,7,FALSE)),"",(VLOOKUP($A233,'IND.012-1'!$A$3:$Q$301,7,FALSE)))</f>
        <v/>
      </c>
      <c r="H233" s="55" t="str">
        <f>IF(ISNA(VLOOKUP(A233,'IND.012-1'!$A$3:$Q$301,8,FALSE)),"",(VLOOKUP(A233,'IND.012-1'!$A$3:$Q$301,8,FALSE)))</f>
        <v/>
      </c>
      <c r="I233" s="297" t="str">
        <f>IF(ISNA(VLOOKUP(A233,'IND.012-1'!$A$3:$Q$301,9,FALSE)),"",(VLOOKUP(A233,'IND.012-1'!$A$3:$Q$301,9,FALSE)))</f>
        <v/>
      </c>
      <c r="J233" s="55" t="str">
        <f>IF(ISNA(VLOOKUP(A233,'IND.012-1'!$A$3:$Q$301,10,FALSE)),"",(VLOOKUP(A233,'IND.012-1'!$A$3:$Q$301,10,FALSE)))</f>
        <v/>
      </c>
      <c r="K233" s="297" t="str">
        <f>IF(ISNA(VLOOKUP(A233,'IND.012-1'!$A$3:$Q$301,11,FALSE)),"",(VLOOKUP(A233,'IND.012-1'!$A$3:$Q$301,11,FALSE)))</f>
        <v/>
      </c>
      <c r="L233" s="55" t="str">
        <f>IF(ISNA(VLOOKUP(A233,'IND.012-1'!$A$3:$Q$301,12,FALSE)),"",(VLOOKUP(A233,'IND.012-1'!$A$3:$Q$301,12,FALSE)))</f>
        <v/>
      </c>
      <c r="M233" s="297" t="str">
        <f>IF(ISNA(VLOOKUP(A233,'IND.012-1'!$A$3:$Q$301,13,FALSE)),"",(VLOOKUP(A233,'IND.012-1'!$A$3:$Q$301,13,FALSE)))</f>
        <v/>
      </c>
      <c r="N233" s="55" t="str">
        <f>IF(ISNA(VLOOKUP(A233,'IND.012-1'!$A$3:$Q$301,14,FALSE)),"",(VLOOKUP(A233,'IND.012-1'!$A$3:$Q$301,14,FALSE)))</f>
        <v/>
      </c>
      <c r="O233" s="297" t="str">
        <f>IF(ISNA(VLOOKUP(A233,'IND.012-1'!$A$3:$Q$301,15,FALSE)),"",(VLOOKUP(A233,'IND.012-1'!$A$3:$Q$301,15,FALSE)))</f>
        <v/>
      </c>
      <c r="P233" s="55" t="str">
        <f>IF(ISNA(VLOOKUP(A233,'IND.012-1'!$A$3:$Q$301,16,FALSE)),"",(VLOOKUP(A233,'IND.012-1'!$A$3:$Q$301,16,FALSE)))</f>
        <v/>
      </c>
      <c r="Q233" s="341" t="str">
        <f>IF(ISNA(VLOOKUP($A233,'IND.012-1'!$A$3:$Q$301,17,FALSE)),"",(VLOOKUP($A233,'IND.012-1'!$A$3:$Q$301,17,FALSE)))</f>
        <v/>
      </c>
      <c r="R233" s="451">
        <f t="shared" si="12"/>
        <v>0</v>
      </c>
      <c r="S233" s="434">
        <f t="shared" si="15"/>
        <v>231</v>
      </c>
      <c r="T233" s="434">
        <f>IF(R233="","",IFERROR(SUM(H233:I233:K233:L233)+LARGE(H233:I233:K233:L233,1)/100+LARGE(H233:I233:K233:L233,2)/1000+LARGE(H233:I233:K233:L233,3)/10000+LARGE(H233:I233:K233:L233,4)/100000-0.01/S233,0))</f>
        <v>0</v>
      </c>
      <c r="U233" s="374"/>
      <c r="V233" s="354" t="str">
        <f t="shared" si="14"/>
        <v/>
      </c>
      <c r="W233" s="354" t="str">
        <f t="shared" si="13"/>
        <v/>
      </c>
      <c r="X233" s="374"/>
      <c r="Y233" s="374"/>
      <c r="Z233" s="374"/>
      <c r="AA233" s="374"/>
      <c r="AB233" s="374"/>
      <c r="AC233" s="374"/>
      <c r="AD233" s="374"/>
    </row>
    <row r="234" spans="1:30" ht="28.05" customHeight="1" thickBot="1" x14ac:dyDescent="0.35">
      <c r="A234" s="52">
        <v>232</v>
      </c>
      <c r="B234" s="286" t="str">
        <f>IF(ISNA(VLOOKUP($A234,'IND.012-1'!$A$3:$Q$301,2,FALSE)),"",(VLOOKUP($A234,'IND.012-1'!$A$3:$Q$301,2,FALSE)))</f>
        <v/>
      </c>
      <c r="C234" s="288" t="str">
        <f>IF(ISNA(VLOOKUP(A234,'IND.012-1'!$A$3:$Q$301,3,FALSE)),"",(VLOOKUP(A234,'IND.012-1'!$A$3:$Q$301,3,FALSE)))</f>
        <v/>
      </c>
      <c r="D234" s="53" t="str">
        <f>IF(ISNA(VLOOKUP(A234,'IND.012-1'!$A$3:$F$301,4,FALSE)),"",(VLOOKUP(A234,'IND.012-1'!$A$3:$F$301,4,FALSE)))</f>
        <v/>
      </c>
      <c r="E234" s="54" t="str">
        <f>IF(ISNA(VLOOKUP(A234,'IND.012-1'!$A$3:$Q$301,5,FALSE)),"",(VLOOKUP(A234,'IND.012-1'!$A$3:$Q$301,5,FALSE)))</f>
        <v/>
      </c>
      <c r="F234" s="55" t="str">
        <f>IF(ISNA(VLOOKUP($A234,'IND.012-1'!$A$3:$Q$301,6,FALSE)),"",(VLOOKUP($A234,'IND.012-1'!$A$3:$Q$301,6,FALSE)))</f>
        <v/>
      </c>
      <c r="G234" s="285" t="str">
        <f>IF(ISNA(VLOOKUP($A234,'IND.012-1'!$A$3:$Q$301,7,FALSE)),"",(VLOOKUP($A234,'IND.012-1'!$A$3:$Q$301,7,FALSE)))</f>
        <v/>
      </c>
      <c r="H234" s="55" t="str">
        <f>IF(ISNA(VLOOKUP(A234,'IND.012-1'!$A$3:$Q$301,8,FALSE)),"",(VLOOKUP(A234,'IND.012-1'!$A$3:$Q$301,8,FALSE)))</f>
        <v/>
      </c>
      <c r="I234" s="297" t="str">
        <f>IF(ISNA(VLOOKUP(A234,'IND.012-1'!$A$3:$Q$301,9,FALSE)),"",(VLOOKUP(A234,'IND.012-1'!$A$3:$Q$301,9,FALSE)))</f>
        <v/>
      </c>
      <c r="J234" s="55" t="str">
        <f>IF(ISNA(VLOOKUP(A234,'IND.012-1'!$A$3:$Q$301,10,FALSE)),"",(VLOOKUP(A234,'IND.012-1'!$A$3:$Q$301,10,FALSE)))</f>
        <v/>
      </c>
      <c r="K234" s="297" t="str">
        <f>IF(ISNA(VLOOKUP(A234,'IND.012-1'!$A$3:$Q$301,11,FALSE)),"",(VLOOKUP(A234,'IND.012-1'!$A$3:$Q$301,11,FALSE)))</f>
        <v/>
      </c>
      <c r="L234" s="55" t="str">
        <f>IF(ISNA(VLOOKUP(A234,'IND.012-1'!$A$3:$Q$301,12,FALSE)),"",(VLOOKUP(A234,'IND.012-1'!$A$3:$Q$301,12,FALSE)))</f>
        <v/>
      </c>
      <c r="M234" s="297" t="str">
        <f>IF(ISNA(VLOOKUP(A234,'IND.012-1'!$A$3:$Q$301,13,FALSE)),"",(VLOOKUP(A234,'IND.012-1'!$A$3:$Q$301,13,FALSE)))</f>
        <v/>
      </c>
      <c r="N234" s="55" t="str">
        <f>IF(ISNA(VLOOKUP(A234,'IND.012-1'!$A$3:$Q$301,14,FALSE)),"",(VLOOKUP(A234,'IND.012-1'!$A$3:$Q$301,14,FALSE)))</f>
        <v/>
      </c>
      <c r="O234" s="297" t="str">
        <f>IF(ISNA(VLOOKUP(A234,'IND.012-1'!$A$3:$Q$301,15,FALSE)),"",(VLOOKUP(A234,'IND.012-1'!$A$3:$Q$301,15,FALSE)))</f>
        <v/>
      </c>
      <c r="P234" s="55" t="str">
        <f>IF(ISNA(VLOOKUP(A234,'IND.012-1'!$A$3:$Q$301,16,FALSE)),"",(VLOOKUP(A234,'IND.012-1'!$A$3:$Q$301,16,FALSE)))</f>
        <v/>
      </c>
      <c r="Q234" s="341" t="str">
        <f>IF(ISNA(VLOOKUP($A234,'IND.012-1'!$A$3:$Q$301,17,FALSE)),"",(VLOOKUP($A234,'IND.012-1'!$A$3:$Q$301,17,FALSE)))</f>
        <v/>
      </c>
      <c r="R234" s="451">
        <f t="shared" si="12"/>
        <v>0</v>
      </c>
      <c r="S234" s="434">
        <f t="shared" si="15"/>
        <v>232</v>
      </c>
      <c r="T234" s="434">
        <f>IF(R234="","",IFERROR(SUM(H234:I234:K234:L234)+LARGE(H234:I234:K234:L234,1)/100+LARGE(H234:I234:K234:L234,2)/1000+LARGE(H234:I234:K234:L234,3)/10000+LARGE(H234:I234:K234:L234,4)/100000-0.01/S234,0))</f>
        <v>0</v>
      </c>
      <c r="U234" s="374"/>
      <c r="V234" s="354" t="str">
        <f t="shared" si="14"/>
        <v/>
      </c>
      <c r="W234" s="354" t="str">
        <f t="shared" si="13"/>
        <v/>
      </c>
      <c r="X234" s="374"/>
      <c r="Y234" s="374"/>
      <c r="Z234" s="374"/>
      <c r="AA234" s="374"/>
      <c r="AB234" s="374"/>
      <c r="AC234" s="374"/>
      <c r="AD234" s="374"/>
    </row>
    <row r="235" spans="1:30" ht="28.05" customHeight="1" thickBot="1" x14ac:dyDescent="0.35">
      <c r="A235" s="52">
        <v>233</v>
      </c>
      <c r="B235" s="286" t="str">
        <f>IF(ISNA(VLOOKUP($A235,'IND.012-1'!$A$3:$Q$301,2,FALSE)),"",(VLOOKUP($A235,'IND.012-1'!$A$3:$Q$301,2,FALSE)))</f>
        <v/>
      </c>
      <c r="C235" s="288" t="str">
        <f>IF(ISNA(VLOOKUP(A235,'IND.012-1'!$A$3:$Q$301,3,FALSE)),"",(VLOOKUP(A235,'IND.012-1'!$A$3:$Q$301,3,FALSE)))</f>
        <v/>
      </c>
      <c r="D235" s="53" t="str">
        <f>IF(ISNA(VLOOKUP(A235,'IND.012-1'!$A$3:$F$301,4,FALSE)),"",(VLOOKUP(A235,'IND.012-1'!$A$3:$F$301,4,FALSE)))</f>
        <v/>
      </c>
      <c r="E235" s="54" t="str">
        <f>IF(ISNA(VLOOKUP(A235,'IND.012-1'!$A$3:$Q$301,5,FALSE)),"",(VLOOKUP(A235,'IND.012-1'!$A$3:$Q$301,5,FALSE)))</f>
        <v/>
      </c>
      <c r="F235" s="55" t="str">
        <f>IF(ISNA(VLOOKUP($A235,'IND.012-1'!$A$3:$Q$301,6,FALSE)),"",(VLOOKUP($A235,'IND.012-1'!$A$3:$Q$301,6,FALSE)))</f>
        <v/>
      </c>
      <c r="G235" s="285" t="str">
        <f>IF(ISNA(VLOOKUP($A235,'IND.012-1'!$A$3:$Q$301,7,FALSE)),"",(VLOOKUP($A235,'IND.012-1'!$A$3:$Q$301,7,FALSE)))</f>
        <v/>
      </c>
      <c r="H235" s="55" t="str">
        <f>IF(ISNA(VLOOKUP(A235,'IND.012-1'!$A$3:$Q$301,8,FALSE)),"",(VLOOKUP(A235,'IND.012-1'!$A$3:$Q$301,8,FALSE)))</f>
        <v/>
      </c>
      <c r="I235" s="297" t="str">
        <f>IF(ISNA(VLOOKUP(A235,'IND.012-1'!$A$3:$Q$301,9,FALSE)),"",(VLOOKUP(A235,'IND.012-1'!$A$3:$Q$301,9,FALSE)))</f>
        <v/>
      </c>
      <c r="J235" s="55" t="str">
        <f>IF(ISNA(VLOOKUP(A235,'IND.012-1'!$A$3:$Q$301,10,FALSE)),"",(VLOOKUP(A235,'IND.012-1'!$A$3:$Q$301,10,FALSE)))</f>
        <v/>
      </c>
      <c r="K235" s="297" t="str">
        <f>IF(ISNA(VLOOKUP(A235,'IND.012-1'!$A$3:$Q$301,11,FALSE)),"",(VLOOKUP(A235,'IND.012-1'!$A$3:$Q$301,11,FALSE)))</f>
        <v/>
      </c>
      <c r="L235" s="55" t="str">
        <f>IF(ISNA(VLOOKUP(A235,'IND.012-1'!$A$3:$Q$301,12,FALSE)),"",(VLOOKUP(A235,'IND.012-1'!$A$3:$Q$301,12,FALSE)))</f>
        <v/>
      </c>
      <c r="M235" s="297" t="str">
        <f>IF(ISNA(VLOOKUP(A235,'IND.012-1'!$A$3:$Q$301,13,FALSE)),"",(VLOOKUP(A235,'IND.012-1'!$A$3:$Q$301,13,FALSE)))</f>
        <v/>
      </c>
      <c r="N235" s="55" t="str">
        <f>IF(ISNA(VLOOKUP(A235,'IND.012-1'!$A$3:$Q$301,14,FALSE)),"",(VLOOKUP(A235,'IND.012-1'!$A$3:$Q$301,14,FALSE)))</f>
        <v/>
      </c>
      <c r="O235" s="297" t="str">
        <f>IF(ISNA(VLOOKUP(A235,'IND.012-1'!$A$3:$Q$301,15,FALSE)),"",(VLOOKUP(A235,'IND.012-1'!$A$3:$Q$301,15,FALSE)))</f>
        <v/>
      </c>
      <c r="P235" s="55" t="str">
        <f>IF(ISNA(VLOOKUP(A235,'IND.012-1'!$A$3:$Q$301,16,FALSE)),"",(VLOOKUP(A235,'IND.012-1'!$A$3:$Q$301,16,FALSE)))</f>
        <v/>
      </c>
      <c r="Q235" s="341" t="str">
        <f>IF(ISNA(VLOOKUP($A235,'IND.012-1'!$A$3:$Q$301,17,FALSE)),"",(VLOOKUP($A235,'IND.012-1'!$A$3:$Q$301,17,FALSE)))</f>
        <v/>
      </c>
      <c r="R235" s="451">
        <f t="shared" si="12"/>
        <v>0</v>
      </c>
      <c r="S235" s="434">
        <f t="shared" si="15"/>
        <v>233</v>
      </c>
      <c r="T235" s="434">
        <f>IF(R235="","",IFERROR(SUM(H235:I235:K235:L235)+LARGE(H235:I235:K235:L235,1)/100+LARGE(H235:I235:K235:L235,2)/1000+LARGE(H235:I235:K235:L235,3)/10000+LARGE(H235:I235:K235:L235,4)/100000-0.01/S235,0))</f>
        <v>0</v>
      </c>
      <c r="U235" s="374"/>
      <c r="V235" s="354" t="str">
        <f t="shared" si="14"/>
        <v/>
      </c>
      <c r="W235" s="354" t="str">
        <f t="shared" si="13"/>
        <v/>
      </c>
      <c r="X235" s="374"/>
      <c r="Y235" s="374"/>
      <c r="Z235" s="374"/>
      <c r="AA235" s="374"/>
      <c r="AB235" s="374"/>
      <c r="AC235" s="374"/>
      <c r="AD235" s="374"/>
    </row>
    <row r="236" spans="1:30" ht="28.05" customHeight="1" thickBot="1" x14ac:dyDescent="0.35">
      <c r="A236" s="52">
        <v>234</v>
      </c>
      <c r="B236" s="286" t="str">
        <f>IF(ISNA(VLOOKUP($A236,'IND.012-1'!$A$3:$Q$301,2,FALSE)),"",(VLOOKUP($A236,'IND.012-1'!$A$3:$Q$301,2,FALSE)))</f>
        <v/>
      </c>
      <c r="C236" s="288" t="str">
        <f>IF(ISNA(VLOOKUP(A236,'IND.012-1'!$A$3:$Q$301,3,FALSE)),"",(VLOOKUP(A236,'IND.012-1'!$A$3:$Q$301,3,FALSE)))</f>
        <v/>
      </c>
      <c r="D236" s="53" t="str">
        <f>IF(ISNA(VLOOKUP(A236,'IND.012-1'!$A$3:$F$301,4,FALSE)),"",(VLOOKUP(A236,'IND.012-1'!$A$3:$F$301,4,FALSE)))</f>
        <v/>
      </c>
      <c r="E236" s="54" t="str">
        <f>IF(ISNA(VLOOKUP(A236,'IND.012-1'!$A$3:$Q$301,5,FALSE)),"",(VLOOKUP(A236,'IND.012-1'!$A$3:$Q$301,5,FALSE)))</f>
        <v/>
      </c>
      <c r="F236" s="55" t="str">
        <f>IF(ISNA(VLOOKUP($A236,'IND.012-1'!$A$3:$Q$301,6,FALSE)),"",(VLOOKUP($A236,'IND.012-1'!$A$3:$Q$301,6,FALSE)))</f>
        <v/>
      </c>
      <c r="G236" s="285" t="str">
        <f>IF(ISNA(VLOOKUP($A236,'IND.012-1'!$A$3:$Q$301,7,FALSE)),"",(VLOOKUP($A236,'IND.012-1'!$A$3:$Q$301,7,FALSE)))</f>
        <v/>
      </c>
      <c r="H236" s="55" t="str">
        <f>IF(ISNA(VLOOKUP(A236,'IND.012-1'!$A$3:$Q$301,8,FALSE)),"",(VLOOKUP(A236,'IND.012-1'!$A$3:$Q$301,8,FALSE)))</f>
        <v/>
      </c>
      <c r="I236" s="297" t="str">
        <f>IF(ISNA(VLOOKUP(A236,'IND.012-1'!$A$3:$Q$301,9,FALSE)),"",(VLOOKUP(A236,'IND.012-1'!$A$3:$Q$301,9,FALSE)))</f>
        <v/>
      </c>
      <c r="J236" s="55" t="str">
        <f>IF(ISNA(VLOOKUP(A236,'IND.012-1'!$A$3:$Q$301,10,FALSE)),"",(VLOOKUP(A236,'IND.012-1'!$A$3:$Q$301,10,FALSE)))</f>
        <v/>
      </c>
      <c r="K236" s="297" t="str">
        <f>IF(ISNA(VLOOKUP(A236,'IND.012-1'!$A$3:$Q$301,11,FALSE)),"",(VLOOKUP(A236,'IND.012-1'!$A$3:$Q$301,11,FALSE)))</f>
        <v/>
      </c>
      <c r="L236" s="55" t="str">
        <f>IF(ISNA(VLOOKUP(A236,'IND.012-1'!$A$3:$Q$301,12,FALSE)),"",(VLOOKUP(A236,'IND.012-1'!$A$3:$Q$301,12,FALSE)))</f>
        <v/>
      </c>
      <c r="M236" s="297" t="str">
        <f>IF(ISNA(VLOOKUP(A236,'IND.012-1'!$A$3:$Q$301,13,FALSE)),"",(VLOOKUP(A236,'IND.012-1'!$A$3:$Q$301,13,FALSE)))</f>
        <v/>
      </c>
      <c r="N236" s="55" t="str">
        <f>IF(ISNA(VLOOKUP(A236,'IND.012-1'!$A$3:$Q$301,14,FALSE)),"",(VLOOKUP(A236,'IND.012-1'!$A$3:$Q$301,14,FALSE)))</f>
        <v/>
      </c>
      <c r="O236" s="297" t="str">
        <f>IF(ISNA(VLOOKUP(A236,'IND.012-1'!$A$3:$Q$301,15,FALSE)),"",(VLOOKUP(A236,'IND.012-1'!$A$3:$Q$301,15,FALSE)))</f>
        <v/>
      </c>
      <c r="P236" s="55" t="str">
        <f>IF(ISNA(VLOOKUP(A236,'IND.012-1'!$A$3:$Q$301,16,FALSE)),"",(VLOOKUP(A236,'IND.012-1'!$A$3:$Q$301,16,FALSE)))</f>
        <v/>
      </c>
      <c r="Q236" s="341" t="str">
        <f>IF(ISNA(VLOOKUP($A236,'IND.012-1'!$A$3:$Q$301,17,FALSE)),"",(VLOOKUP($A236,'IND.012-1'!$A$3:$Q$301,17,FALSE)))</f>
        <v/>
      </c>
      <c r="R236" s="451">
        <f t="shared" si="12"/>
        <v>0</v>
      </c>
      <c r="S236" s="434">
        <f t="shared" si="15"/>
        <v>234</v>
      </c>
      <c r="T236" s="434">
        <f>IF(R236="","",IFERROR(SUM(H236:I236:K236:L236)+LARGE(H236:I236:K236:L236,1)/100+LARGE(H236:I236:K236:L236,2)/1000+LARGE(H236:I236:K236:L236,3)/10000+LARGE(H236:I236:K236:L236,4)/100000-0.01/S236,0))</f>
        <v>0</v>
      </c>
      <c r="U236" s="374"/>
      <c r="V236" s="354" t="str">
        <f t="shared" si="14"/>
        <v/>
      </c>
      <c r="W236" s="354" t="str">
        <f t="shared" si="13"/>
        <v/>
      </c>
      <c r="X236" s="374"/>
      <c r="Y236" s="374"/>
      <c r="Z236" s="374"/>
      <c r="AA236" s="374"/>
      <c r="AB236" s="374"/>
      <c r="AC236" s="374"/>
      <c r="AD236" s="374"/>
    </row>
    <row r="237" spans="1:30" ht="28.05" customHeight="1" thickBot="1" x14ac:dyDescent="0.35">
      <c r="A237" s="52">
        <v>235</v>
      </c>
      <c r="B237" s="286" t="str">
        <f>IF(ISNA(VLOOKUP($A237,'IND.012-1'!$A$3:$Q$301,2,FALSE)),"",(VLOOKUP($A237,'IND.012-1'!$A$3:$Q$301,2,FALSE)))</f>
        <v/>
      </c>
      <c r="C237" s="288" t="str">
        <f>IF(ISNA(VLOOKUP(A237,'IND.012-1'!$A$3:$Q$301,3,FALSE)),"",(VLOOKUP(A237,'IND.012-1'!$A$3:$Q$301,3,FALSE)))</f>
        <v/>
      </c>
      <c r="D237" s="53" t="str">
        <f>IF(ISNA(VLOOKUP(A237,'IND.012-1'!$A$3:$F$301,4,FALSE)),"",(VLOOKUP(A237,'IND.012-1'!$A$3:$F$301,4,FALSE)))</f>
        <v/>
      </c>
      <c r="E237" s="54" t="str">
        <f>IF(ISNA(VLOOKUP(A237,'IND.012-1'!$A$3:$Q$301,5,FALSE)),"",(VLOOKUP(A237,'IND.012-1'!$A$3:$Q$301,5,FALSE)))</f>
        <v/>
      </c>
      <c r="F237" s="55" t="str">
        <f>IF(ISNA(VLOOKUP($A237,'IND.012-1'!$A$3:$Q$301,6,FALSE)),"",(VLOOKUP($A237,'IND.012-1'!$A$3:$Q$301,6,FALSE)))</f>
        <v/>
      </c>
      <c r="G237" s="285" t="str">
        <f>IF(ISNA(VLOOKUP($A237,'IND.012-1'!$A$3:$Q$301,7,FALSE)),"",(VLOOKUP($A237,'IND.012-1'!$A$3:$Q$301,7,FALSE)))</f>
        <v/>
      </c>
      <c r="H237" s="55" t="str">
        <f>IF(ISNA(VLOOKUP(A237,'IND.012-1'!$A$3:$Q$301,8,FALSE)),"",(VLOOKUP(A237,'IND.012-1'!$A$3:$Q$301,8,FALSE)))</f>
        <v/>
      </c>
      <c r="I237" s="297" t="str">
        <f>IF(ISNA(VLOOKUP(A237,'IND.012-1'!$A$3:$Q$301,9,FALSE)),"",(VLOOKUP(A237,'IND.012-1'!$A$3:$Q$301,9,FALSE)))</f>
        <v/>
      </c>
      <c r="J237" s="55" t="str">
        <f>IF(ISNA(VLOOKUP(A237,'IND.012-1'!$A$3:$Q$301,10,FALSE)),"",(VLOOKUP(A237,'IND.012-1'!$A$3:$Q$301,10,FALSE)))</f>
        <v/>
      </c>
      <c r="K237" s="297" t="str">
        <f>IF(ISNA(VLOOKUP(A237,'IND.012-1'!$A$3:$Q$301,11,FALSE)),"",(VLOOKUP(A237,'IND.012-1'!$A$3:$Q$301,11,FALSE)))</f>
        <v/>
      </c>
      <c r="L237" s="55" t="str">
        <f>IF(ISNA(VLOOKUP(A237,'IND.012-1'!$A$3:$Q$301,12,FALSE)),"",(VLOOKUP(A237,'IND.012-1'!$A$3:$Q$301,12,FALSE)))</f>
        <v/>
      </c>
      <c r="M237" s="297" t="str">
        <f>IF(ISNA(VLOOKUP(A237,'IND.012-1'!$A$3:$Q$301,13,FALSE)),"",(VLOOKUP(A237,'IND.012-1'!$A$3:$Q$301,13,FALSE)))</f>
        <v/>
      </c>
      <c r="N237" s="55" t="str">
        <f>IF(ISNA(VLOOKUP(A237,'IND.012-1'!$A$3:$Q$301,14,FALSE)),"",(VLOOKUP(A237,'IND.012-1'!$A$3:$Q$301,14,FALSE)))</f>
        <v/>
      </c>
      <c r="O237" s="297" t="str">
        <f>IF(ISNA(VLOOKUP(A237,'IND.012-1'!$A$3:$Q$301,15,FALSE)),"",(VLOOKUP(A237,'IND.012-1'!$A$3:$Q$301,15,FALSE)))</f>
        <v/>
      </c>
      <c r="P237" s="55" t="str">
        <f>IF(ISNA(VLOOKUP(A237,'IND.012-1'!$A$3:$Q$301,16,FALSE)),"",(VLOOKUP(A237,'IND.012-1'!$A$3:$Q$301,16,FALSE)))</f>
        <v/>
      </c>
      <c r="Q237" s="341" t="str">
        <f>IF(ISNA(VLOOKUP($A237,'IND.012-1'!$A$3:$Q$301,17,FALSE)),"",(VLOOKUP($A237,'IND.012-1'!$A$3:$Q$301,17,FALSE)))</f>
        <v/>
      </c>
      <c r="R237" s="451">
        <f t="shared" si="12"/>
        <v>0</v>
      </c>
      <c r="S237" s="434">
        <f t="shared" si="15"/>
        <v>235</v>
      </c>
      <c r="T237" s="434">
        <f>IF(R237="","",IFERROR(SUM(H237:I237:K237:L237)+LARGE(H237:I237:K237:L237,1)/100+LARGE(H237:I237:K237:L237,2)/1000+LARGE(H237:I237:K237:L237,3)/10000+LARGE(H237:I237:K237:L237,4)/100000-0.01/S237,0))</f>
        <v>0</v>
      </c>
      <c r="U237" s="374"/>
      <c r="V237" s="354" t="str">
        <f t="shared" si="14"/>
        <v/>
      </c>
      <c r="W237" s="354" t="str">
        <f t="shared" si="13"/>
        <v/>
      </c>
      <c r="X237" s="374"/>
      <c r="Y237" s="374"/>
      <c r="Z237" s="374"/>
      <c r="AA237" s="374"/>
      <c r="AB237" s="374"/>
      <c r="AC237" s="374"/>
      <c r="AD237" s="374"/>
    </row>
    <row r="238" spans="1:30" ht="28.05" customHeight="1" thickBot="1" x14ac:dyDescent="0.35">
      <c r="A238" s="52">
        <v>236</v>
      </c>
      <c r="B238" s="286" t="str">
        <f>IF(ISNA(VLOOKUP($A238,'IND.012-1'!$A$3:$Q$301,2,FALSE)),"",(VLOOKUP($A238,'IND.012-1'!$A$3:$Q$301,2,FALSE)))</f>
        <v/>
      </c>
      <c r="C238" s="288" t="str">
        <f>IF(ISNA(VLOOKUP(A238,'IND.012-1'!$A$3:$Q$301,3,FALSE)),"",(VLOOKUP(A238,'IND.012-1'!$A$3:$Q$301,3,FALSE)))</f>
        <v/>
      </c>
      <c r="D238" s="53" t="str">
        <f>IF(ISNA(VLOOKUP(A238,'IND.012-1'!$A$3:$F$301,4,FALSE)),"",(VLOOKUP(A238,'IND.012-1'!$A$3:$F$301,4,FALSE)))</f>
        <v/>
      </c>
      <c r="E238" s="54" t="str">
        <f>IF(ISNA(VLOOKUP(A238,'IND.012-1'!$A$3:$Q$301,5,FALSE)),"",(VLOOKUP(A238,'IND.012-1'!$A$3:$Q$301,5,FALSE)))</f>
        <v/>
      </c>
      <c r="F238" s="55" t="str">
        <f>IF(ISNA(VLOOKUP($A238,'IND.012-1'!$A$3:$Q$301,6,FALSE)),"",(VLOOKUP($A238,'IND.012-1'!$A$3:$Q$301,6,FALSE)))</f>
        <v/>
      </c>
      <c r="G238" s="285" t="str">
        <f>IF(ISNA(VLOOKUP($A238,'IND.012-1'!$A$3:$Q$301,7,FALSE)),"",(VLOOKUP($A238,'IND.012-1'!$A$3:$Q$301,7,FALSE)))</f>
        <v/>
      </c>
      <c r="H238" s="55" t="str">
        <f>IF(ISNA(VLOOKUP(A238,'IND.012-1'!$A$3:$Q$301,8,FALSE)),"",(VLOOKUP(A238,'IND.012-1'!$A$3:$Q$301,8,FALSE)))</f>
        <v/>
      </c>
      <c r="I238" s="297" t="str">
        <f>IF(ISNA(VLOOKUP(A238,'IND.012-1'!$A$3:$Q$301,9,FALSE)),"",(VLOOKUP(A238,'IND.012-1'!$A$3:$Q$301,9,FALSE)))</f>
        <v/>
      </c>
      <c r="J238" s="55" t="str">
        <f>IF(ISNA(VLOOKUP(A238,'IND.012-1'!$A$3:$Q$301,10,FALSE)),"",(VLOOKUP(A238,'IND.012-1'!$A$3:$Q$301,10,FALSE)))</f>
        <v/>
      </c>
      <c r="K238" s="297" t="str">
        <f>IF(ISNA(VLOOKUP(A238,'IND.012-1'!$A$3:$Q$301,11,FALSE)),"",(VLOOKUP(A238,'IND.012-1'!$A$3:$Q$301,11,FALSE)))</f>
        <v/>
      </c>
      <c r="L238" s="55" t="str">
        <f>IF(ISNA(VLOOKUP(A238,'IND.012-1'!$A$3:$Q$301,12,FALSE)),"",(VLOOKUP(A238,'IND.012-1'!$A$3:$Q$301,12,FALSE)))</f>
        <v/>
      </c>
      <c r="M238" s="297" t="str">
        <f>IF(ISNA(VLOOKUP(A238,'IND.012-1'!$A$3:$Q$301,13,FALSE)),"",(VLOOKUP(A238,'IND.012-1'!$A$3:$Q$301,13,FALSE)))</f>
        <v/>
      </c>
      <c r="N238" s="55" t="str">
        <f>IF(ISNA(VLOOKUP(A238,'IND.012-1'!$A$3:$Q$301,14,FALSE)),"",(VLOOKUP(A238,'IND.012-1'!$A$3:$Q$301,14,FALSE)))</f>
        <v/>
      </c>
      <c r="O238" s="297" t="str">
        <f>IF(ISNA(VLOOKUP(A238,'IND.012-1'!$A$3:$Q$301,15,FALSE)),"",(VLOOKUP(A238,'IND.012-1'!$A$3:$Q$301,15,FALSE)))</f>
        <v/>
      </c>
      <c r="P238" s="55" t="str">
        <f>IF(ISNA(VLOOKUP(A238,'IND.012-1'!$A$3:$Q$301,16,FALSE)),"",(VLOOKUP(A238,'IND.012-1'!$A$3:$Q$301,16,FALSE)))</f>
        <v/>
      </c>
      <c r="Q238" s="341" t="str">
        <f>IF(ISNA(VLOOKUP($A238,'IND.012-1'!$A$3:$Q$301,17,FALSE)),"",(VLOOKUP($A238,'IND.012-1'!$A$3:$Q$301,17,FALSE)))</f>
        <v/>
      </c>
      <c r="R238" s="451">
        <f t="shared" si="12"/>
        <v>0</v>
      </c>
      <c r="S238" s="434">
        <f t="shared" si="15"/>
        <v>236</v>
      </c>
      <c r="T238" s="434">
        <f>IF(R238="","",IFERROR(SUM(H238:I238:K238:L238)+LARGE(H238:I238:K238:L238,1)/100+LARGE(H238:I238:K238:L238,2)/1000+LARGE(H238:I238:K238:L238,3)/10000+LARGE(H238:I238:K238:L238,4)/100000-0.01/S238,0))</f>
        <v>0</v>
      </c>
      <c r="U238" s="374"/>
      <c r="V238" s="354" t="str">
        <f t="shared" si="14"/>
        <v/>
      </c>
      <c r="W238" s="354" t="str">
        <f t="shared" si="13"/>
        <v/>
      </c>
      <c r="X238" s="374"/>
      <c r="Y238" s="374"/>
      <c r="Z238" s="374"/>
      <c r="AA238" s="374"/>
      <c r="AB238" s="374"/>
      <c r="AC238" s="374"/>
      <c r="AD238" s="374"/>
    </row>
    <row r="239" spans="1:30" ht="28.05" customHeight="1" thickBot="1" x14ac:dyDescent="0.35">
      <c r="A239" s="52">
        <v>237</v>
      </c>
      <c r="B239" s="286" t="str">
        <f>IF(ISNA(VLOOKUP($A239,'IND.012-1'!$A$3:$Q$301,2,FALSE)),"",(VLOOKUP($A239,'IND.012-1'!$A$3:$Q$301,2,FALSE)))</f>
        <v/>
      </c>
      <c r="C239" s="288" t="str">
        <f>IF(ISNA(VLOOKUP(A239,'IND.012-1'!$A$3:$Q$301,3,FALSE)),"",(VLOOKUP(A239,'IND.012-1'!$A$3:$Q$301,3,FALSE)))</f>
        <v/>
      </c>
      <c r="D239" s="53" t="str">
        <f>IF(ISNA(VLOOKUP(A239,'IND.012-1'!$A$3:$F$301,4,FALSE)),"",(VLOOKUP(A239,'IND.012-1'!$A$3:$F$301,4,FALSE)))</f>
        <v/>
      </c>
      <c r="E239" s="54" t="str">
        <f>IF(ISNA(VLOOKUP(A239,'IND.012-1'!$A$3:$Q$301,5,FALSE)),"",(VLOOKUP(A239,'IND.012-1'!$A$3:$Q$301,5,FALSE)))</f>
        <v/>
      </c>
      <c r="F239" s="55" t="str">
        <f>IF(ISNA(VLOOKUP($A239,'IND.012-1'!$A$3:$Q$301,6,FALSE)),"",(VLOOKUP($A239,'IND.012-1'!$A$3:$Q$301,6,FALSE)))</f>
        <v/>
      </c>
      <c r="G239" s="285" t="str">
        <f>IF(ISNA(VLOOKUP($A239,'IND.012-1'!$A$3:$Q$301,7,FALSE)),"",(VLOOKUP($A239,'IND.012-1'!$A$3:$Q$301,7,FALSE)))</f>
        <v/>
      </c>
      <c r="H239" s="55" t="str">
        <f>IF(ISNA(VLOOKUP(A239,'IND.012-1'!$A$3:$Q$301,8,FALSE)),"",(VLOOKUP(A239,'IND.012-1'!$A$3:$Q$301,8,FALSE)))</f>
        <v/>
      </c>
      <c r="I239" s="297" t="str">
        <f>IF(ISNA(VLOOKUP(A239,'IND.012-1'!$A$3:$Q$301,9,FALSE)),"",(VLOOKUP(A239,'IND.012-1'!$A$3:$Q$301,9,FALSE)))</f>
        <v/>
      </c>
      <c r="J239" s="55" t="str">
        <f>IF(ISNA(VLOOKUP(A239,'IND.012-1'!$A$3:$Q$301,10,FALSE)),"",(VLOOKUP(A239,'IND.012-1'!$A$3:$Q$301,10,FALSE)))</f>
        <v/>
      </c>
      <c r="K239" s="297" t="str">
        <f>IF(ISNA(VLOOKUP(A239,'IND.012-1'!$A$3:$Q$301,11,FALSE)),"",(VLOOKUP(A239,'IND.012-1'!$A$3:$Q$301,11,FALSE)))</f>
        <v/>
      </c>
      <c r="L239" s="55" t="str">
        <f>IF(ISNA(VLOOKUP(A239,'IND.012-1'!$A$3:$Q$301,12,FALSE)),"",(VLOOKUP(A239,'IND.012-1'!$A$3:$Q$301,12,FALSE)))</f>
        <v/>
      </c>
      <c r="M239" s="297" t="str">
        <f>IF(ISNA(VLOOKUP(A239,'IND.012-1'!$A$3:$Q$301,13,FALSE)),"",(VLOOKUP(A239,'IND.012-1'!$A$3:$Q$301,13,FALSE)))</f>
        <v/>
      </c>
      <c r="N239" s="55" t="str">
        <f>IF(ISNA(VLOOKUP(A239,'IND.012-1'!$A$3:$Q$301,14,FALSE)),"",(VLOOKUP(A239,'IND.012-1'!$A$3:$Q$301,14,FALSE)))</f>
        <v/>
      </c>
      <c r="O239" s="297" t="str">
        <f>IF(ISNA(VLOOKUP(A239,'IND.012-1'!$A$3:$Q$301,15,FALSE)),"",(VLOOKUP(A239,'IND.012-1'!$A$3:$Q$301,15,FALSE)))</f>
        <v/>
      </c>
      <c r="P239" s="55" t="str">
        <f>IF(ISNA(VLOOKUP(A239,'IND.012-1'!$A$3:$Q$301,16,FALSE)),"",(VLOOKUP(A239,'IND.012-1'!$A$3:$Q$301,16,FALSE)))</f>
        <v/>
      </c>
      <c r="Q239" s="341" t="str">
        <f>IF(ISNA(VLOOKUP($A239,'IND.012-1'!$A$3:$Q$301,17,FALSE)),"",(VLOOKUP($A239,'IND.012-1'!$A$3:$Q$301,17,FALSE)))</f>
        <v/>
      </c>
      <c r="R239" s="451">
        <f t="shared" si="12"/>
        <v>0</v>
      </c>
      <c r="S239" s="434">
        <f t="shared" si="15"/>
        <v>237</v>
      </c>
      <c r="T239" s="434">
        <f>IF(R239="","",IFERROR(SUM(H239:I239:K239:L239)+LARGE(H239:I239:K239:L239,1)/100+LARGE(H239:I239:K239:L239,2)/1000+LARGE(H239:I239:K239:L239,3)/10000+LARGE(H239:I239:K239:L239,4)/100000-0.01/S239,0))</f>
        <v>0</v>
      </c>
      <c r="U239" s="374"/>
      <c r="V239" s="354" t="str">
        <f t="shared" si="14"/>
        <v/>
      </c>
      <c r="W239" s="354" t="str">
        <f t="shared" si="13"/>
        <v/>
      </c>
      <c r="X239" s="374"/>
      <c r="Y239" s="374"/>
      <c r="Z239" s="374"/>
      <c r="AA239" s="374"/>
      <c r="AB239" s="374"/>
      <c r="AC239" s="374"/>
      <c r="AD239" s="374"/>
    </row>
    <row r="240" spans="1:30" ht="28.05" customHeight="1" thickBot="1" x14ac:dyDescent="0.35">
      <c r="A240" s="52">
        <v>238</v>
      </c>
      <c r="B240" s="286" t="str">
        <f>IF(ISNA(VLOOKUP($A240,'IND.012-1'!$A$3:$Q$301,2,FALSE)),"",(VLOOKUP($A240,'IND.012-1'!$A$3:$Q$301,2,FALSE)))</f>
        <v/>
      </c>
      <c r="C240" s="288" t="str">
        <f>IF(ISNA(VLOOKUP(A240,'IND.012-1'!$A$3:$Q$301,3,FALSE)),"",(VLOOKUP(A240,'IND.012-1'!$A$3:$Q$301,3,FALSE)))</f>
        <v/>
      </c>
      <c r="D240" s="53" t="str">
        <f>IF(ISNA(VLOOKUP(A240,'IND.012-1'!$A$3:$F$301,4,FALSE)),"",(VLOOKUP(A240,'IND.012-1'!$A$3:$F$301,4,FALSE)))</f>
        <v/>
      </c>
      <c r="E240" s="54" t="str">
        <f>IF(ISNA(VLOOKUP(A240,'IND.012-1'!$A$3:$Q$301,5,FALSE)),"",(VLOOKUP(A240,'IND.012-1'!$A$3:$Q$301,5,FALSE)))</f>
        <v/>
      </c>
      <c r="F240" s="55" t="str">
        <f>IF(ISNA(VLOOKUP($A240,'IND.012-1'!$A$3:$Q$301,6,FALSE)),"",(VLOOKUP($A240,'IND.012-1'!$A$3:$Q$301,6,FALSE)))</f>
        <v/>
      </c>
      <c r="G240" s="285" t="str">
        <f>IF(ISNA(VLOOKUP($A240,'IND.012-1'!$A$3:$Q$301,7,FALSE)),"",(VLOOKUP($A240,'IND.012-1'!$A$3:$Q$301,7,FALSE)))</f>
        <v/>
      </c>
      <c r="H240" s="55" t="str">
        <f>IF(ISNA(VLOOKUP(A240,'IND.012-1'!$A$3:$Q$301,8,FALSE)),"",(VLOOKUP(A240,'IND.012-1'!$A$3:$Q$301,8,FALSE)))</f>
        <v/>
      </c>
      <c r="I240" s="297" t="str">
        <f>IF(ISNA(VLOOKUP(A240,'IND.012-1'!$A$3:$Q$301,9,FALSE)),"",(VLOOKUP(A240,'IND.012-1'!$A$3:$Q$301,9,FALSE)))</f>
        <v/>
      </c>
      <c r="J240" s="55" t="str">
        <f>IF(ISNA(VLOOKUP(A240,'IND.012-1'!$A$3:$Q$301,10,FALSE)),"",(VLOOKUP(A240,'IND.012-1'!$A$3:$Q$301,10,FALSE)))</f>
        <v/>
      </c>
      <c r="K240" s="297" t="str">
        <f>IF(ISNA(VLOOKUP(A240,'IND.012-1'!$A$3:$Q$301,11,FALSE)),"",(VLOOKUP(A240,'IND.012-1'!$A$3:$Q$301,11,FALSE)))</f>
        <v/>
      </c>
      <c r="L240" s="55" t="str">
        <f>IF(ISNA(VLOOKUP(A240,'IND.012-1'!$A$3:$Q$301,12,FALSE)),"",(VLOOKUP(A240,'IND.012-1'!$A$3:$Q$301,12,FALSE)))</f>
        <v/>
      </c>
      <c r="M240" s="297" t="str">
        <f>IF(ISNA(VLOOKUP(A240,'IND.012-1'!$A$3:$Q$301,13,FALSE)),"",(VLOOKUP(A240,'IND.012-1'!$A$3:$Q$301,13,FALSE)))</f>
        <v/>
      </c>
      <c r="N240" s="55" t="str">
        <f>IF(ISNA(VLOOKUP(A240,'IND.012-1'!$A$3:$Q$301,14,FALSE)),"",(VLOOKUP(A240,'IND.012-1'!$A$3:$Q$301,14,FALSE)))</f>
        <v/>
      </c>
      <c r="O240" s="297" t="str">
        <f>IF(ISNA(VLOOKUP(A240,'IND.012-1'!$A$3:$Q$301,15,FALSE)),"",(VLOOKUP(A240,'IND.012-1'!$A$3:$Q$301,15,FALSE)))</f>
        <v/>
      </c>
      <c r="P240" s="55" t="str">
        <f>IF(ISNA(VLOOKUP(A240,'IND.012-1'!$A$3:$Q$301,16,FALSE)),"",(VLOOKUP(A240,'IND.012-1'!$A$3:$Q$301,16,FALSE)))</f>
        <v/>
      </c>
      <c r="Q240" s="341" t="str">
        <f>IF(ISNA(VLOOKUP($A240,'IND.012-1'!$A$3:$Q$301,17,FALSE)),"",(VLOOKUP($A240,'IND.012-1'!$A$3:$Q$301,17,FALSE)))</f>
        <v/>
      </c>
      <c r="R240" s="451">
        <f t="shared" si="12"/>
        <v>0</v>
      </c>
      <c r="S240" s="434">
        <f t="shared" si="15"/>
        <v>238</v>
      </c>
      <c r="T240" s="434">
        <f>IF(R240="","",IFERROR(SUM(H240:I240:K240:L240)+LARGE(H240:I240:K240:L240,1)/100+LARGE(H240:I240:K240:L240,2)/1000+LARGE(H240:I240:K240:L240,3)/10000+LARGE(H240:I240:K240:L240,4)/100000-0.01/S240,0))</f>
        <v>0</v>
      </c>
      <c r="U240" s="374"/>
      <c r="V240" s="354" t="str">
        <f t="shared" si="14"/>
        <v/>
      </c>
      <c r="W240" s="354" t="str">
        <f t="shared" si="13"/>
        <v/>
      </c>
      <c r="X240" s="374"/>
      <c r="Y240" s="374"/>
      <c r="Z240" s="374"/>
      <c r="AA240" s="374"/>
      <c r="AB240" s="374"/>
      <c r="AC240" s="374"/>
      <c r="AD240" s="374"/>
    </row>
    <row r="241" spans="1:30" ht="28.05" customHeight="1" thickBot="1" x14ac:dyDescent="0.35">
      <c r="A241" s="52">
        <v>239</v>
      </c>
      <c r="B241" s="286" t="str">
        <f>IF(ISNA(VLOOKUP($A241,'IND.012-1'!$A$3:$Q$301,2,FALSE)),"",(VLOOKUP($A241,'IND.012-1'!$A$3:$Q$301,2,FALSE)))</f>
        <v/>
      </c>
      <c r="C241" s="288" t="str">
        <f>IF(ISNA(VLOOKUP(A241,'IND.012-1'!$A$3:$Q$301,3,FALSE)),"",(VLOOKUP(A241,'IND.012-1'!$A$3:$Q$301,3,FALSE)))</f>
        <v/>
      </c>
      <c r="D241" s="53" t="str">
        <f>IF(ISNA(VLOOKUP(A241,'IND.012-1'!$A$3:$F$301,4,FALSE)),"",(VLOOKUP(A241,'IND.012-1'!$A$3:$F$301,4,FALSE)))</f>
        <v/>
      </c>
      <c r="E241" s="54" t="str">
        <f>IF(ISNA(VLOOKUP(A241,'IND.012-1'!$A$3:$Q$301,5,FALSE)),"",(VLOOKUP(A241,'IND.012-1'!$A$3:$Q$301,5,FALSE)))</f>
        <v/>
      </c>
      <c r="F241" s="55" t="str">
        <f>IF(ISNA(VLOOKUP($A241,'IND.012-1'!$A$3:$Q$301,6,FALSE)),"",(VLOOKUP($A241,'IND.012-1'!$A$3:$Q$301,6,FALSE)))</f>
        <v/>
      </c>
      <c r="G241" s="285" t="str">
        <f>IF(ISNA(VLOOKUP($A241,'IND.012-1'!$A$3:$Q$301,7,FALSE)),"",(VLOOKUP($A241,'IND.012-1'!$A$3:$Q$301,7,FALSE)))</f>
        <v/>
      </c>
      <c r="H241" s="55" t="str">
        <f>IF(ISNA(VLOOKUP(A241,'IND.012-1'!$A$3:$Q$301,8,FALSE)),"",(VLOOKUP(A241,'IND.012-1'!$A$3:$Q$301,8,FALSE)))</f>
        <v/>
      </c>
      <c r="I241" s="297" t="str">
        <f>IF(ISNA(VLOOKUP(A241,'IND.012-1'!$A$3:$Q$301,9,FALSE)),"",(VLOOKUP(A241,'IND.012-1'!$A$3:$Q$301,9,FALSE)))</f>
        <v/>
      </c>
      <c r="J241" s="55" t="str">
        <f>IF(ISNA(VLOOKUP(A241,'IND.012-1'!$A$3:$Q$301,10,FALSE)),"",(VLOOKUP(A241,'IND.012-1'!$A$3:$Q$301,10,FALSE)))</f>
        <v/>
      </c>
      <c r="K241" s="297" t="str">
        <f>IF(ISNA(VLOOKUP(A241,'IND.012-1'!$A$3:$Q$301,11,FALSE)),"",(VLOOKUP(A241,'IND.012-1'!$A$3:$Q$301,11,FALSE)))</f>
        <v/>
      </c>
      <c r="L241" s="55" t="str">
        <f>IF(ISNA(VLOOKUP(A241,'IND.012-1'!$A$3:$Q$301,12,FALSE)),"",(VLOOKUP(A241,'IND.012-1'!$A$3:$Q$301,12,FALSE)))</f>
        <v/>
      </c>
      <c r="M241" s="297" t="str">
        <f>IF(ISNA(VLOOKUP(A241,'IND.012-1'!$A$3:$Q$301,13,FALSE)),"",(VLOOKUP(A241,'IND.012-1'!$A$3:$Q$301,13,FALSE)))</f>
        <v/>
      </c>
      <c r="N241" s="55" t="str">
        <f>IF(ISNA(VLOOKUP(A241,'IND.012-1'!$A$3:$Q$301,14,FALSE)),"",(VLOOKUP(A241,'IND.012-1'!$A$3:$Q$301,14,FALSE)))</f>
        <v/>
      </c>
      <c r="O241" s="297" t="str">
        <f>IF(ISNA(VLOOKUP(A241,'IND.012-1'!$A$3:$Q$301,15,FALSE)),"",(VLOOKUP(A241,'IND.012-1'!$A$3:$Q$301,15,FALSE)))</f>
        <v/>
      </c>
      <c r="P241" s="55" t="str">
        <f>IF(ISNA(VLOOKUP(A241,'IND.012-1'!$A$3:$Q$301,16,FALSE)),"",(VLOOKUP(A241,'IND.012-1'!$A$3:$Q$301,16,FALSE)))</f>
        <v/>
      </c>
      <c r="Q241" s="341" t="str">
        <f>IF(ISNA(VLOOKUP($A241,'IND.012-1'!$A$3:$Q$301,17,FALSE)),"",(VLOOKUP($A241,'IND.012-1'!$A$3:$Q$301,17,FALSE)))</f>
        <v/>
      </c>
      <c r="R241" s="451">
        <f t="shared" si="12"/>
        <v>0</v>
      </c>
      <c r="S241" s="434">
        <f t="shared" si="15"/>
        <v>239</v>
      </c>
      <c r="T241" s="434">
        <f>IF(R241="","",IFERROR(SUM(H241:I241:K241:L241)+LARGE(H241:I241:K241:L241,1)/100+LARGE(H241:I241:K241:L241,2)/1000+LARGE(H241:I241:K241:L241,3)/10000+LARGE(H241:I241:K241:L241,4)/100000-0.01/S241,0))</f>
        <v>0</v>
      </c>
      <c r="U241" s="374"/>
      <c r="V241" s="354" t="str">
        <f t="shared" si="14"/>
        <v/>
      </c>
      <c r="W241" s="354" t="str">
        <f t="shared" si="13"/>
        <v/>
      </c>
      <c r="X241" s="374"/>
      <c r="Y241" s="374"/>
      <c r="Z241" s="374"/>
      <c r="AA241" s="374"/>
      <c r="AB241" s="374"/>
      <c r="AC241" s="374"/>
      <c r="AD241" s="374"/>
    </row>
    <row r="242" spans="1:30" ht="28.05" customHeight="1" thickBot="1" x14ac:dyDescent="0.35">
      <c r="A242" s="52">
        <v>240</v>
      </c>
      <c r="B242" s="286" t="str">
        <f>IF(ISNA(VLOOKUP($A242,'IND.012-1'!$A$3:$Q$301,2,FALSE)),"",(VLOOKUP($A242,'IND.012-1'!$A$3:$Q$301,2,FALSE)))</f>
        <v/>
      </c>
      <c r="C242" s="288" t="str">
        <f>IF(ISNA(VLOOKUP(A242,'IND.012-1'!$A$3:$Q$301,3,FALSE)),"",(VLOOKUP(A242,'IND.012-1'!$A$3:$Q$301,3,FALSE)))</f>
        <v/>
      </c>
      <c r="D242" s="53" t="str">
        <f>IF(ISNA(VLOOKUP(A242,'IND.012-1'!$A$3:$F$301,4,FALSE)),"",(VLOOKUP(A242,'IND.012-1'!$A$3:$F$301,4,FALSE)))</f>
        <v/>
      </c>
      <c r="E242" s="54" t="str">
        <f>IF(ISNA(VLOOKUP(A242,'IND.012-1'!$A$3:$Q$301,5,FALSE)),"",(VLOOKUP(A242,'IND.012-1'!$A$3:$Q$301,5,FALSE)))</f>
        <v/>
      </c>
      <c r="F242" s="55" t="str">
        <f>IF(ISNA(VLOOKUP($A242,'IND.012-1'!$A$3:$Q$301,6,FALSE)),"",(VLOOKUP($A242,'IND.012-1'!$A$3:$Q$301,6,FALSE)))</f>
        <v/>
      </c>
      <c r="G242" s="285" t="str">
        <f>IF(ISNA(VLOOKUP($A242,'IND.012-1'!$A$3:$Q$301,7,FALSE)),"",(VLOOKUP($A242,'IND.012-1'!$A$3:$Q$301,7,FALSE)))</f>
        <v/>
      </c>
      <c r="H242" s="55" t="str">
        <f>IF(ISNA(VLOOKUP(A242,'IND.012-1'!$A$3:$Q$301,8,FALSE)),"",(VLOOKUP(A242,'IND.012-1'!$A$3:$Q$301,8,FALSE)))</f>
        <v/>
      </c>
      <c r="I242" s="297" t="str">
        <f>IF(ISNA(VLOOKUP(A242,'IND.012-1'!$A$3:$Q$301,9,FALSE)),"",(VLOOKUP(A242,'IND.012-1'!$A$3:$Q$301,9,FALSE)))</f>
        <v/>
      </c>
      <c r="J242" s="55" t="str">
        <f>IF(ISNA(VLOOKUP(A242,'IND.012-1'!$A$3:$Q$301,10,FALSE)),"",(VLOOKUP(A242,'IND.012-1'!$A$3:$Q$301,10,FALSE)))</f>
        <v/>
      </c>
      <c r="K242" s="297" t="str">
        <f>IF(ISNA(VLOOKUP(A242,'IND.012-1'!$A$3:$Q$301,11,FALSE)),"",(VLOOKUP(A242,'IND.012-1'!$A$3:$Q$301,11,FALSE)))</f>
        <v/>
      </c>
      <c r="L242" s="55" t="str">
        <f>IF(ISNA(VLOOKUP(A242,'IND.012-1'!$A$3:$Q$301,12,FALSE)),"",(VLOOKUP(A242,'IND.012-1'!$A$3:$Q$301,12,FALSE)))</f>
        <v/>
      </c>
      <c r="M242" s="297" t="str">
        <f>IF(ISNA(VLOOKUP(A242,'IND.012-1'!$A$3:$Q$301,13,FALSE)),"",(VLOOKUP(A242,'IND.012-1'!$A$3:$Q$301,13,FALSE)))</f>
        <v/>
      </c>
      <c r="N242" s="55" t="str">
        <f>IF(ISNA(VLOOKUP(A242,'IND.012-1'!$A$3:$Q$301,14,FALSE)),"",(VLOOKUP(A242,'IND.012-1'!$A$3:$Q$301,14,FALSE)))</f>
        <v/>
      </c>
      <c r="O242" s="297" t="str">
        <f>IF(ISNA(VLOOKUP(A242,'IND.012-1'!$A$3:$Q$301,15,FALSE)),"",(VLOOKUP(A242,'IND.012-1'!$A$3:$Q$301,15,FALSE)))</f>
        <v/>
      </c>
      <c r="P242" s="55" t="str">
        <f>IF(ISNA(VLOOKUP(A242,'IND.012-1'!$A$3:$Q$301,16,FALSE)),"",(VLOOKUP(A242,'IND.012-1'!$A$3:$Q$301,16,FALSE)))</f>
        <v/>
      </c>
      <c r="Q242" s="341" t="str">
        <f>IF(ISNA(VLOOKUP($A242,'IND.012-1'!$A$3:$Q$301,17,FALSE)),"",(VLOOKUP($A242,'IND.012-1'!$A$3:$Q$301,17,FALSE)))</f>
        <v/>
      </c>
      <c r="R242" s="451">
        <f t="shared" si="12"/>
        <v>0</v>
      </c>
      <c r="S242" s="434">
        <f t="shared" si="15"/>
        <v>240</v>
      </c>
      <c r="T242" s="434">
        <f>IF(R242="","",IFERROR(SUM(H242:I242:K242:L242)+LARGE(H242:I242:K242:L242,1)/100+LARGE(H242:I242:K242:L242,2)/1000+LARGE(H242:I242:K242:L242,3)/10000+LARGE(H242:I242:K242:L242,4)/100000-0.01/S242,0))</f>
        <v>0</v>
      </c>
      <c r="U242" s="374"/>
      <c r="V242" s="354" t="str">
        <f t="shared" si="14"/>
        <v/>
      </c>
      <c r="W242" s="354" t="str">
        <f t="shared" si="13"/>
        <v/>
      </c>
      <c r="X242" s="374"/>
      <c r="Y242" s="374"/>
      <c r="Z242" s="374"/>
      <c r="AA242" s="374"/>
      <c r="AB242" s="374"/>
      <c r="AC242" s="374"/>
      <c r="AD242" s="374"/>
    </row>
    <row r="243" spans="1:30" ht="28.05" customHeight="1" thickBot="1" x14ac:dyDescent="0.35">
      <c r="A243" s="52">
        <v>241</v>
      </c>
      <c r="B243" s="286" t="str">
        <f>IF(ISNA(VLOOKUP($A243,'IND.012-1'!$A$3:$Q$301,2,FALSE)),"",(VLOOKUP($A243,'IND.012-1'!$A$3:$Q$301,2,FALSE)))</f>
        <v/>
      </c>
      <c r="C243" s="288" t="str">
        <f>IF(ISNA(VLOOKUP(A243,'IND.012-1'!$A$3:$Q$301,3,FALSE)),"",(VLOOKUP(A243,'IND.012-1'!$A$3:$Q$301,3,FALSE)))</f>
        <v/>
      </c>
      <c r="D243" s="53" t="str">
        <f>IF(ISNA(VLOOKUP(A243,'IND.012-1'!$A$3:$F$301,4,FALSE)),"",(VLOOKUP(A243,'IND.012-1'!$A$3:$F$301,4,FALSE)))</f>
        <v/>
      </c>
      <c r="E243" s="54" t="str">
        <f>IF(ISNA(VLOOKUP(A243,'IND.012-1'!$A$3:$Q$301,5,FALSE)),"",(VLOOKUP(A243,'IND.012-1'!$A$3:$Q$301,5,FALSE)))</f>
        <v/>
      </c>
      <c r="F243" s="55" t="str">
        <f>IF(ISNA(VLOOKUP($A243,'IND.012-1'!$A$3:$Q$301,6,FALSE)),"",(VLOOKUP($A243,'IND.012-1'!$A$3:$Q$301,6,FALSE)))</f>
        <v/>
      </c>
      <c r="G243" s="285" t="str">
        <f>IF(ISNA(VLOOKUP($A243,'IND.012-1'!$A$3:$Q$301,7,FALSE)),"",(VLOOKUP($A243,'IND.012-1'!$A$3:$Q$301,7,FALSE)))</f>
        <v/>
      </c>
      <c r="H243" s="55" t="str">
        <f>IF(ISNA(VLOOKUP(A243,'IND.012-1'!$A$3:$Q$301,8,FALSE)),"",(VLOOKUP(A243,'IND.012-1'!$A$3:$Q$301,8,FALSE)))</f>
        <v/>
      </c>
      <c r="I243" s="297" t="str">
        <f>IF(ISNA(VLOOKUP(A243,'IND.012-1'!$A$3:$Q$301,9,FALSE)),"",(VLOOKUP(A243,'IND.012-1'!$A$3:$Q$301,9,FALSE)))</f>
        <v/>
      </c>
      <c r="J243" s="55" t="str">
        <f>IF(ISNA(VLOOKUP(A243,'IND.012-1'!$A$3:$Q$301,10,FALSE)),"",(VLOOKUP(A243,'IND.012-1'!$A$3:$Q$301,10,FALSE)))</f>
        <v/>
      </c>
      <c r="K243" s="297" t="str">
        <f>IF(ISNA(VLOOKUP(A243,'IND.012-1'!$A$3:$Q$301,11,FALSE)),"",(VLOOKUP(A243,'IND.012-1'!$A$3:$Q$301,11,FALSE)))</f>
        <v/>
      </c>
      <c r="L243" s="55" t="str">
        <f>IF(ISNA(VLOOKUP(A243,'IND.012-1'!$A$3:$Q$301,12,FALSE)),"",(VLOOKUP(A243,'IND.012-1'!$A$3:$Q$301,12,FALSE)))</f>
        <v/>
      </c>
      <c r="M243" s="297" t="str">
        <f>IF(ISNA(VLOOKUP(A243,'IND.012-1'!$A$3:$Q$301,13,FALSE)),"",(VLOOKUP(A243,'IND.012-1'!$A$3:$Q$301,13,FALSE)))</f>
        <v/>
      </c>
      <c r="N243" s="55" t="str">
        <f>IF(ISNA(VLOOKUP(A243,'IND.012-1'!$A$3:$Q$301,14,FALSE)),"",(VLOOKUP(A243,'IND.012-1'!$A$3:$Q$301,14,FALSE)))</f>
        <v/>
      </c>
      <c r="O243" s="297" t="str">
        <f>IF(ISNA(VLOOKUP(A243,'IND.012-1'!$A$3:$Q$301,15,FALSE)),"",(VLOOKUP(A243,'IND.012-1'!$A$3:$Q$301,15,FALSE)))</f>
        <v/>
      </c>
      <c r="P243" s="55" t="str">
        <f>IF(ISNA(VLOOKUP(A243,'IND.012-1'!$A$3:$Q$301,16,FALSE)),"",(VLOOKUP(A243,'IND.012-1'!$A$3:$Q$301,16,FALSE)))</f>
        <v/>
      </c>
      <c r="Q243" s="341" t="str">
        <f>IF(ISNA(VLOOKUP($A243,'IND.012-1'!$A$3:$Q$301,17,FALSE)),"",(VLOOKUP($A243,'IND.012-1'!$A$3:$Q$301,17,FALSE)))</f>
        <v/>
      </c>
      <c r="R243" s="451">
        <f t="shared" si="12"/>
        <v>0</v>
      </c>
      <c r="S243" s="434">
        <f t="shared" si="15"/>
        <v>241</v>
      </c>
      <c r="T243" s="434">
        <f>IF(R243="","",IFERROR(SUM(H243:I243:K243:L243)+LARGE(H243:I243:K243:L243,1)/100+LARGE(H243:I243:K243:L243,2)/1000+LARGE(H243:I243:K243:L243,3)/10000+LARGE(H243:I243:K243:L243,4)/100000-0.01/S243,0))</f>
        <v>0</v>
      </c>
      <c r="U243" s="374"/>
      <c r="V243" s="354" t="str">
        <f t="shared" si="14"/>
        <v/>
      </c>
      <c r="W243" s="354" t="str">
        <f t="shared" si="13"/>
        <v/>
      </c>
      <c r="X243" s="374"/>
      <c r="Y243" s="374"/>
      <c r="Z243" s="374"/>
      <c r="AA243" s="374"/>
      <c r="AB243" s="374"/>
      <c r="AC243" s="374"/>
      <c r="AD243" s="374"/>
    </row>
    <row r="244" spans="1:30" ht="28.05" customHeight="1" thickBot="1" x14ac:dyDescent="0.35">
      <c r="A244" s="52">
        <v>242</v>
      </c>
      <c r="B244" s="286" t="str">
        <f>IF(ISNA(VLOOKUP($A244,'IND.012-1'!$A$3:$Q$301,2,FALSE)),"",(VLOOKUP($A244,'IND.012-1'!$A$3:$Q$301,2,FALSE)))</f>
        <v/>
      </c>
      <c r="C244" s="288" t="str">
        <f>IF(ISNA(VLOOKUP(A244,'IND.012-1'!$A$3:$Q$301,3,FALSE)),"",(VLOOKUP(A244,'IND.012-1'!$A$3:$Q$301,3,FALSE)))</f>
        <v/>
      </c>
      <c r="D244" s="53" t="str">
        <f>IF(ISNA(VLOOKUP(A244,'IND.012-1'!$A$3:$F$301,4,FALSE)),"",(VLOOKUP(A244,'IND.012-1'!$A$3:$F$301,4,FALSE)))</f>
        <v/>
      </c>
      <c r="E244" s="54" t="str">
        <f>IF(ISNA(VLOOKUP(A244,'IND.012-1'!$A$3:$Q$301,5,FALSE)),"",(VLOOKUP(A244,'IND.012-1'!$A$3:$Q$301,5,FALSE)))</f>
        <v/>
      </c>
      <c r="F244" s="55" t="str">
        <f>IF(ISNA(VLOOKUP($A244,'IND.012-1'!$A$3:$Q$301,6,FALSE)),"",(VLOOKUP($A244,'IND.012-1'!$A$3:$Q$301,6,FALSE)))</f>
        <v/>
      </c>
      <c r="G244" s="285" t="str">
        <f>IF(ISNA(VLOOKUP($A244,'IND.012-1'!$A$3:$Q$301,7,FALSE)),"",(VLOOKUP($A244,'IND.012-1'!$A$3:$Q$301,7,FALSE)))</f>
        <v/>
      </c>
      <c r="H244" s="55" t="str">
        <f>IF(ISNA(VLOOKUP(A244,'IND.012-1'!$A$3:$Q$301,8,FALSE)),"",(VLOOKUP(A244,'IND.012-1'!$A$3:$Q$301,8,FALSE)))</f>
        <v/>
      </c>
      <c r="I244" s="297" t="str">
        <f>IF(ISNA(VLOOKUP(A244,'IND.012-1'!$A$3:$Q$301,9,FALSE)),"",(VLOOKUP(A244,'IND.012-1'!$A$3:$Q$301,9,FALSE)))</f>
        <v/>
      </c>
      <c r="J244" s="55" t="str">
        <f>IF(ISNA(VLOOKUP(A244,'IND.012-1'!$A$3:$Q$301,10,FALSE)),"",(VLOOKUP(A244,'IND.012-1'!$A$3:$Q$301,10,FALSE)))</f>
        <v/>
      </c>
      <c r="K244" s="297" t="str">
        <f>IF(ISNA(VLOOKUP(A244,'IND.012-1'!$A$3:$Q$301,11,FALSE)),"",(VLOOKUP(A244,'IND.012-1'!$A$3:$Q$301,11,FALSE)))</f>
        <v/>
      </c>
      <c r="L244" s="55" t="str">
        <f>IF(ISNA(VLOOKUP(A244,'IND.012-1'!$A$3:$Q$301,12,FALSE)),"",(VLOOKUP(A244,'IND.012-1'!$A$3:$Q$301,12,FALSE)))</f>
        <v/>
      </c>
      <c r="M244" s="297" t="str">
        <f>IF(ISNA(VLOOKUP(A244,'IND.012-1'!$A$3:$Q$301,13,FALSE)),"",(VLOOKUP(A244,'IND.012-1'!$A$3:$Q$301,13,FALSE)))</f>
        <v/>
      </c>
      <c r="N244" s="55" t="str">
        <f>IF(ISNA(VLOOKUP(A244,'IND.012-1'!$A$3:$Q$301,14,FALSE)),"",(VLOOKUP(A244,'IND.012-1'!$A$3:$Q$301,14,FALSE)))</f>
        <v/>
      </c>
      <c r="O244" s="297" t="str">
        <f>IF(ISNA(VLOOKUP(A244,'IND.012-1'!$A$3:$Q$301,15,FALSE)),"",(VLOOKUP(A244,'IND.012-1'!$A$3:$Q$301,15,FALSE)))</f>
        <v/>
      </c>
      <c r="P244" s="55" t="str">
        <f>IF(ISNA(VLOOKUP(A244,'IND.012-1'!$A$3:$Q$301,16,FALSE)),"",(VLOOKUP(A244,'IND.012-1'!$A$3:$Q$301,16,FALSE)))</f>
        <v/>
      </c>
      <c r="Q244" s="341" t="str">
        <f>IF(ISNA(VLOOKUP($A244,'IND.012-1'!$A$3:$Q$301,17,FALSE)),"",(VLOOKUP($A244,'IND.012-1'!$A$3:$Q$301,17,FALSE)))</f>
        <v/>
      </c>
      <c r="R244" s="451">
        <f t="shared" si="12"/>
        <v>0</v>
      </c>
      <c r="S244" s="434">
        <f t="shared" si="15"/>
        <v>242</v>
      </c>
      <c r="T244" s="434">
        <f>IF(R244="","",IFERROR(SUM(H244:I244:K244:L244)+LARGE(H244:I244:K244:L244,1)/100+LARGE(H244:I244:K244:L244,2)/1000+LARGE(H244:I244:K244:L244,3)/10000+LARGE(H244:I244:K244:L244,4)/100000-0.01/S244,0))</f>
        <v>0</v>
      </c>
      <c r="U244" s="374"/>
      <c r="V244" s="354" t="str">
        <f t="shared" si="14"/>
        <v/>
      </c>
      <c r="W244" s="354" t="str">
        <f t="shared" si="13"/>
        <v/>
      </c>
      <c r="X244" s="374"/>
      <c r="Y244" s="374"/>
      <c r="Z244" s="374"/>
      <c r="AA244" s="374"/>
      <c r="AB244" s="374"/>
      <c r="AC244" s="374"/>
      <c r="AD244" s="374"/>
    </row>
    <row r="245" spans="1:30" ht="28.05" customHeight="1" thickBot="1" x14ac:dyDescent="0.35">
      <c r="A245" s="52">
        <v>243</v>
      </c>
      <c r="B245" s="286" t="str">
        <f>IF(ISNA(VLOOKUP($A245,'IND.012-1'!$A$3:$Q$301,2,FALSE)),"",(VLOOKUP($A245,'IND.012-1'!$A$3:$Q$301,2,FALSE)))</f>
        <v/>
      </c>
      <c r="C245" s="288" t="str">
        <f>IF(ISNA(VLOOKUP(A245,'IND.012-1'!$A$3:$Q$301,3,FALSE)),"",(VLOOKUP(A245,'IND.012-1'!$A$3:$Q$301,3,FALSE)))</f>
        <v/>
      </c>
      <c r="D245" s="53" t="str">
        <f>IF(ISNA(VLOOKUP(A245,'IND.012-1'!$A$3:$F$301,4,FALSE)),"",(VLOOKUP(A245,'IND.012-1'!$A$3:$F$301,4,FALSE)))</f>
        <v/>
      </c>
      <c r="E245" s="54" t="str">
        <f>IF(ISNA(VLOOKUP(A245,'IND.012-1'!$A$3:$Q$301,5,FALSE)),"",(VLOOKUP(A245,'IND.012-1'!$A$3:$Q$301,5,FALSE)))</f>
        <v/>
      </c>
      <c r="F245" s="55" t="str">
        <f>IF(ISNA(VLOOKUP($A245,'IND.012-1'!$A$3:$Q$301,6,FALSE)),"",(VLOOKUP($A245,'IND.012-1'!$A$3:$Q$301,6,FALSE)))</f>
        <v/>
      </c>
      <c r="G245" s="285" t="str">
        <f>IF(ISNA(VLOOKUP($A245,'IND.012-1'!$A$3:$Q$301,7,FALSE)),"",(VLOOKUP($A245,'IND.012-1'!$A$3:$Q$301,7,FALSE)))</f>
        <v/>
      </c>
      <c r="H245" s="55" t="str">
        <f>IF(ISNA(VLOOKUP(A245,'IND.012-1'!$A$3:$Q$301,8,FALSE)),"",(VLOOKUP(A245,'IND.012-1'!$A$3:$Q$301,8,FALSE)))</f>
        <v/>
      </c>
      <c r="I245" s="297" t="str">
        <f>IF(ISNA(VLOOKUP(A245,'IND.012-1'!$A$3:$Q$301,9,FALSE)),"",(VLOOKUP(A245,'IND.012-1'!$A$3:$Q$301,9,FALSE)))</f>
        <v/>
      </c>
      <c r="J245" s="55" t="str">
        <f>IF(ISNA(VLOOKUP(A245,'IND.012-1'!$A$3:$Q$301,10,FALSE)),"",(VLOOKUP(A245,'IND.012-1'!$A$3:$Q$301,10,FALSE)))</f>
        <v/>
      </c>
      <c r="K245" s="297" t="str">
        <f>IF(ISNA(VLOOKUP(A245,'IND.012-1'!$A$3:$Q$301,11,FALSE)),"",(VLOOKUP(A245,'IND.012-1'!$A$3:$Q$301,11,FALSE)))</f>
        <v/>
      </c>
      <c r="L245" s="55" t="str">
        <f>IF(ISNA(VLOOKUP(A245,'IND.012-1'!$A$3:$Q$301,12,FALSE)),"",(VLOOKUP(A245,'IND.012-1'!$A$3:$Q$301,12,FALSE)))</f>
        <v/>
      </c>
      <c r="M245" s="297" t="str">
        <f>IF(ISNA(VLOOKUP(A245,'IND.012-1'!$A$3:$Q$301,13,FALSE)),"",(VLOOKUP(A245,'IND.012-1'!$A$3:$Q$301,13,FALSE)))</f>
        <v/>
      </c>
      <c r="N245" s="55" t="str">
        <f>IF(ISNA(VLOOKUP(A245,'IND.012-1'!$A$3:$Q$301,14,FALSE)),"",(VLOOKUP(A245,'IND.012-1'!$A$3:$Q$301,14,FALSE)))</f>
        <v/>
      </c>
      <c r="O245" s="297" t="str">
        <f>IF(ISNA(VLOOKUP(A245,'IND.012-1'!$A$3:$Q$301,15,FALSE)),"",(VLOOKUP(A245,'IND.012-1'!$A$3:$Q$301,15,FALSE)))</f>
        <v/>
      </c>
      <c r="P245" s="55" t="str">
        <f>IF(ISNA(VLOOKUP(A245,'IND.012-1'!$A$3:$Q$301,16,FALSE)),"",(VLOOKUP(A245,'IND.012-1'!$A$3:$Q$301,16,FALSE)))</f>
        <v/>
      </c>
      <c r="Q245" s="341" t="str">
        <f>IF(ISNA(VLOOKUP($A245,'IND.012-1'!$A$3:$Q$301,17,FALSE)),"",(VLOOKUP($A245,'IND.012-1'!$A$3:$Q$301,17,FALSE)))</f>
        <v/>
      </c>
      <c r="R245" s="451">
        <f t="shared" si="12"/>
        <v>0</v>
      </c>
      <c r="S245" s="434">
        <f t="shared" si="15"/>
        <v>243</v>
      </c>
      <c r="T245" s="434">
        <f>IF(R245="","",IFERROR(SUM(H245:I245:K245:L245)+LARGE(H245:I245:K245:L245,1)/100+LARGE(H245:I245:K245:L245,2)/1000+LARGE(H245:I245:K245:L245,3)/10000+LARGE(H245:I245:K245:L245,4)/100000-0.01/S245,0))</f>
        <v>0</v>
      </c>
      <c r="U245" s="374"/>
      <c r="V245" s="354" t="str">
        <f t="shared" si="14"/>
        <v/>
      </c>
      <c r="W245" s="354" t="str">
        <f t="shared" si="13"/>
        <v/>
      </c>
      <c r="X245" s="374"/>
      <c r="Y245" s="374"/>
      <c r="Z245" s="374"/>
      <c r="AA245" s="374"/>
      <c r="AB245" s="374"/>
      <c r="AC245" s="374"/>
      <c r="AD245" s="374"/>
    </row>
    <row r="246" spans="1:30" ht="28.05" customHeight="1" thickBot="1" x14ac:dyDescent="0.35">
      <c r="A246" s="52">
        <v>244</v>
      </c>
      <c r="B246" s="286" t="str">
        <f>IF(ISNA(VLOOKUP($A246,'IND.012-1'!$A$3:$Q$301,2,FALSE)),"",(VLOOKUP($A246,'IND.012-1'!$A$3:$Q$301,2,FALSE)))</f>
        <v/>
      </c>
      <c r="C246" s="288" t="str">
        <f>IF(ISNA(VLOOKUP(A246,'IND.012-1'!$A$3:$Q$301,3,FALSE)),"",(VLOOKUP(A246,'IND.012-1'!$A$3:$Q$301,3,FALSE)))</f>
        <v/>
      </c>
      <c r="D246" s="53" t="str">
        <f>IF(ISNA(VLOOKUP(A246,'IND.012-1'!$A$3:$F$301,4,FALSE)),"",(VLOOKUP(A246,'IND.012-1'!$A$3:$F$301,4,FALSE)))</f>
        <v/>
      </c>
      <c r="E246" s="54" t="str">
        <f>IF(ISNA(VLOOKUP(A246,'IND.012-1'!$A$3:$Q$301,5,FALSE)),"",(VLOOKUP(A246,'IND.012-1'!$A$3:$Q$301,5,FALSE)))</f>
        <v/>
      </c>
      <c r="F246" s="55" t="str">
        <f>IF(ISNA(VLOOKUP($A246,'IND.012-1'!$A$3:$Q$301,6,FALSE)),"",(VLOOKUP($A246,'IND.012-1'!$A$3:$Q$301,6,FALSE)))</f>
        <v/>
      </c>
      <c r="G246" s="285" t="str">
        <f>IF(ISNA(VLOOKUP($A246,'IND.012-1'!$A$3:$Q$301,7,FALSE)),"",(VLOOKUP($A246,'IND.012-1'!$A$3:$Q$301,7,FALSE)))</f>
        <v/>
      </c>
      <c r="H246" s="55" t="str">
        <f>IF(ISNA(VLOOKUP(A246,'IND.012-1'!$A$3:$Q$301,8,FALSE)),"",(VLOOKUP(A246,'IND.012-1'!$A$3:$Q$301,8,FALSE)))</f>
        <v/>
      </c>
      <c r="I246" s="297" t="str">
        <f>IF(ISNA(VLOOKUP(A246,'IND.012-1'!$A$3:$Q$301,9,FALSE)),"",(VLOOKUP(A246,'IND.012-1'!$A$3:$Q$301,9,FALSE)))</f>
        <v/>
      </c>
      <c r="J246" s="55" t="str">
        <f>IF(ISNA(VLOOKUP(A246,'IND.012-1'!$A$3:$Q$301,10,FALSE)),"",(VLOOKUP(A246,'IND.012-1'!$A$3:$Q$301,10,FALSE)))</f>
        <v/>
      </c>
      <c r="K246" s="297" t="str">
        <f>IF(ISNA(VLOOKUP(A246,'IND.012-1'!$A$3:$Q$301,11,FALSE)),"",(VLOOKUP(A246,'IND.012-1'!$A$3:$Q$301,11,FALSE)))</f>
        <v/>
      </c>
      <c r="L246" s="55" t="str">
        <f>IF(ISNA(VLOOKUP(A246,'IND.012-1'!$A$3:$Q$301,12,FALSE)),"",(VLOOKUP(A246,'IND.012-1'!$A$3:$Q$301,12,FALSE)))</f>
        <v/>
      </c>
      <c r="M246" s="297" t="str">
        <f>IF(ISNA(VLOOKUP(A246,'IND.012-1'!$A$3:$Q$301,13,FALSE)),"",(VLOOKUP(A246,'IND.012-1'!$A$3:$Q$301,13,FALSE)))</f>
        <v/>
      </c>
      <c r="N246" s="55" t="str">
        <f>IF(ISNA(VLOOKUP(A246,'IND.012-1'!$A$3:$Q$301,14,FALSE)),"",(VLOOKUP(A246,'IND.012-1'!$A$3:$Q$301,14,FALSE)))</f>
        <v/>
      </c>
      <c r="O246" s="297" t="str">
        <f>IF(ISNA(VLOOKUP(A246,'IND.012-1'!$A$3:$Q$301,15,FALSE)),"",(VLOOKUP(A246,'IND.012-1'!$A$3:$Q$301,15,FALSE)))</f>
        <v/>
      </c>
      <c r="P246" s="55" t="str">
        <f>IF(ISNA(VLOOKUP(A246,'IND.012-1'!$A$3:$Q$301,16,FALSE)),"",(VLOOKUP(A246,'IND.012-1'!$A$3:$Q$301,16,FALSE)))</f>
        <v/>
      </c>
      <c r="Q246" s="341" t="str">
        <f>IF(ISNA(VLOOKUP($A246,'IND.012-1'!$A$3:$Q$301,17,FALSE)),"",(VLOOKUP($A246,'IND.012-1'!$A$3:$Q$301,17,FALSE)))</f>
        <v/>
      </c>
      <c r="R246" s="451">
        <f t="shared" si="12"/>
        <v>0</v>
      </c>
      <c r="S246" s="434">
        <f t="shared" si="15"/>
        <v>244</v>
      </c>
      <c r="T246" s="434">
        <f>IF(R246="","",IFERROR(SUM(H246:I246:K246:L246)+LARGE(H246:I246:K246:L246,1)/100+LARGE(H246:I246:K246:L246,2)/1000+LARGE(H246:I246:K246:L246,3)/10000+LARGE(H246:I246:K246:L246,4)/100000-0.01/S246,0))</f>
        <v>0</v>
      </c>
      <c r="U246" s="374"/>
      <c r="V246" s="354" t="str">
        <f t="shared" si="14"/>
        <v/>
      </c>
      <c r="W246" s="354" t="str">
        <f t="shared" si="13"/>
        <v/>
      </c>
      <c r="X246" s="374"/>
      <c r="Y246" s="374"/>
      <c r="Z246" s="374"/>
      <c r="AA246" s="374"/>
      <c r="AB246" s="374"/>
      <c r="AC246" s="374"/>
      <c r="AD246" s="374"/>
    </row>
    <row r="247" spans="1:30" ht="28.05" customHeight="1" thickBot="1" x14ac:dyDescent="0.35">
      <c r="A247" s="52">
        <v>245</v>
      </c>
      <c r="B247" s="286" t="str">
        <f>IF(ISNA(VLOOKUP($A247,'IND.012-1'!$A$3:$Q$301,2,FALSE)),"",(VLOOKUP($A247,'IND.012-1'!$A$3:$Q$301,2,FALSE)))</f>
        <v/>
      </c>
      <c r="C247" s="288" t="str">
        <f>IF(ISNA(VLOOKUP(A247,'IND.012-1'!$A$3:$Q$301,3,FALSE)),"",(VLOOKUP(A247,'IND.012-1'!$A$3:$Q$301,3,FALSE)))</f>
        <v/>
      </c>
      <c r="D247" s="53" t="str">
        <f>IF(ISNA(VLOOKUP(A247,'IND.012-1'!$A$3:$F$301,4,FALSE)),"",(VLOOKUP(A247,'IND.012-1'!$A$3:$F$301,4,FALSE)))</f>
        <v/>
      </c>
      <c r="E247" s="54" t="str">
        <f>IF(ISNA(VLOOKUP(A247,'IND.012-1'!$A$3:$Q$301,5,FALSE)),"",(VLOOKUP(A247,'IND.012-1'!$A$3:$Q$301,5,FALSE)))</f>
        <v/>
      </c>
      <c r="F247" s="55" t="str">
        <f>IF(ISNA(VLOOKUP($A247,'IND.012-1'!$A$3:$Q$301,6,FALSE)),"",(VLOOKUP($A247,'IND.012-1'!$A$3:$Q$301,6,FALSE)))</f>
        <v/>
      </c>
      <c r="G247" s="285" t="str">
        <f>IF(ISNA(VLOOKUP($A247,'IND.012-1'!$A$3:$Q$301,7,FALSE)),"",(VLOOKUP($A247,'IND.012-1'!$A$3:$Q$301,7,FALSE)))</f>
        <v/>
      </c>
      <c r="H247" s="55" t="str">
        <f>IF(ISNA(VLOOKUP(A247,'IND.012-1'!$A$3:$Q$301,8,FALSE)),"",(VLOOKUP(A247,'IND.012-1'!$A$3:$Q$301,8,FALSE)))</f>
        <v/>
      </c>
      <c r="I247" s="297" t="str">
        <f>IF(ISNA(VLOOKUP(A247,'IND.012-1'!$A$3:$Q$301,9,FALSE)),"",(VLOOKUP(A247,'IND.012-1'!$A$3:$Q$301,9,FALSE)))</f>
        <v/>
      </c>
      <c r="J247" s="55" t="str">
        <f>IF(ISNA(VLOOKUP(A247,'IND.012-1'!$A$3:$Q$301,10,FALSE)),"",(VLOOKUP(A247,'IND.012-1'!$A$3:$Q$301,10,FALSE)))</f>
        <v/>
      </c>
      <c r="K247" s="297" t="str">
        <f>IF(ISNA(VLOOKUP(A247,'IND.012-1'!$A$3:$Q$301,11,FALSE)),"",(VLOOKUP(A247,'IND.012-1'!$A$3:$Q$301,11,FALSE)))</f>
        <v/>
      </c>
      <c r="L247" s="55" t="str">
        <f>IF(ISNA(VLOOKUP(A247,'IND.012-1'!$A$3:$Q$301,12,FALSE)),"",(VLOOKUP(A247,'IND.012-1'!$A$3:$Q$301,12,FALSE)))</f>
        <v/>
      </c>
      <c r="M247" s="297" t="str">
        <f>IF(ISNA(VLOOKUP(A247,'IND.012-1'!$A$3:$Q$301,13,FALSE)),"",(VLOOKUP(A247,'IND.012-1'!$A$3:$Q$301,13,FALSE)))</f>
        <v/>
      </c>
      <c r="N247" s="55" t="str">
        <f>IF(ISNA(VLOOKUP(A247,'IND.012-1'!$A$3:$Q$301,14,FALSE)),"",(VLOOKUP(A247,'IND.012-1'!$A$3:$Q$301,14,FALSE)))</f>
        <v/>
      </c>
      <c r="O247" s="297" t="str">
        <f>IF(ISNA(VLOOKUP(A247,'IND.012-1'!$A$3:$Q$301,15,FALSE)),"",(VLOOKUP(A247,'IND.012-1'!$A$3:$Q$301,15,FALSE)))</f>
        <v/>
      </c>
      <c r="P247" s="55" t="str">
        <f>IF(ISNA(VLOOKUP(A247,'IND.012-1'!$A$3:$Q$301,16,FALSE)),"",(VLOOKUP(A247,'IND.012-1'!$A$3:$Q$301,16,FALSE)))</f>
        <v/>
      </c>
      <c r="Q247" s="341" t="str">
        <f>IF(ISNA(VLOOKUP($A247,'IND.012-1'!$A$3:$Q$301,17,FALSE)),"",(VLOOKUP($A247,'IND.012-1'!$A$3:$Q$301,17,FALSE)))</f>
        <v/>
      </c>
      <c r="R247" s="451">
        <f t="shared" si="12"/>
        <v>0</v>
      </c>
      <c r="S247" s="434">
        <f t="shared" si="15"/>
        <v>245</v>
      </c>
      <c r="T247" s="434">
        <f>IF(R247="","",IFERROR(SUM(H247:I247:K247:L247)+LARGE(H247:I247:K247:L247,1)/100+LARGE(H247:I247:K247:L247,2)/1000+LARGE(H247:I247:K247:L247,3)/10000+LARGE(H247:I247:K247:L247,4)/100000-0.01/S247,0))</f>
        <v>0</v>
      </c>
      <c r="U247" s="374"/>
      <c r="V247" s="354" t="str">
        <f t="shared" si="14"/>
        <v/>
      </c>
      <c r="W247" s="354" t="str">
        <f t="shared" si="13"/>
        <v/>
      </c>
      <c r="X247" s="374"/>
      <c r="Y247" s="374"/>
      <c r="Z247" s="374"/>
      <c r="AA247" s="374"/>
      <c r="AB247" s="374"/>
      <c r="AC247" s="374"/>
      <c r="AD247" s="374"/>
    </row>
    <row r="248" spans="1:30" ht="28.05" customHeight="1" thickBot="1" x14ac:dyDescent="0.35">
      <c r="A248" s="52">
        <v>246</v>
      </c>
      <c r="B248" s="286" t="str">
        <f>IF(ISNA(VLOOKUP($A248,'IND.012-1'!$A$3:$Q$301,2,FALSE)),"",(VLOOKUP($A248,'IND.012-1'!$A$3:$Q$301,2,FALSE)))</f>
        <v/>
      </c>
      <c r="C248" s="288" t="str">
        <f>IF(ISNA(VLOOKUP(A248,'IND.012-1'!$A$3:$Q$301,3,FALSE)),"",(VLOOKUP(A248,'IND.012-1'!$A$3:$Q$301,3,FALSE)))</f>
        <v/>
      </c>
      <c r="D248" s="53" t="str">
        <f>IF(ISNA(VLOOKUP(A248,'IND.012-1'!$A$3:$F$301,4,FALSE)),"",(VLOOKUP(A248,'IND.012-1'!$A$3:$F$301,4,FALSE)))</f>
        <v/>
      </c>
      <c r="E248" s="54" t="str">
        <f>IF(ISNA(VLOOKUP(A248,'IND.012-1'!$A$3:$Q$301,5,FALSE)),"",(VLOOKUP(A248,'IND.012-1'!$A$3:$Q$301,5,FALSE)))</f>
        <v/>
      </c>
      <c r="F248" s="55" t="str">
        <f>IF(ISNA(VLOOKUP($A248,'IND.012-1'!$A$3:$Q$301,6,FALSE)),"",(VLOOKUP($A248,'IND.012-1'!$A$3:$Q$301,6,FALSE)))</f>
        <v/>
      </c>
      <c r="G248" s="285" t="str">
        <f>IF(ISNA(VLOOKUP($A248,'IND.012-1'!$A$3:$Q$301,7,FALSE)),"",(VLOOKUP($A248,'IND.012-1'!$A$3:$Q$301,7,FALSE)))</f>
        <v/>
      </c>
      <c r="H248" s="55" t="str">
        <f>IF(ISNA(VLOOKUP(A248,'IND.012-1'!$A$3:$Q$301,8,FALSE)),"",(VLOOKUP(A248,'IND.012-1'!$A$3:$Q$301,8,FALSE)))</f>
        <v/>
      </c>
      <c r="I248" s="297" t="str">
        <f>IF(ISNA(VLOOKUP(A248,'IND.012-1'!$A$3:$Q$301,9,FALSE)),"",(VLOOKUP(A248,'IND.012-1'!$A$3:$Q$301,9,FALSE)))</f>
        <v/>
      </c>
      <c r="J248" s="55" t="str">
        <f>IF(ISNA(VLOOKUP(A248,'IND.012-1'!$A$3:$Q$301,10,FALSE)),"",(VLOOKUP(A248,'IND.012-1'!$A$3:$Q$301,10,FALSE)))</f>
        <v/>
      </c>
      <c r="K248" s="297" t="str">
        <f>IF(ISNA(VLOOKUP(A248,'IND.012-1'!$A$3:$Q$301,11,FALSE)),"",(VLOOKUP(A248,'IND.012-1'!$A$3:$Q$301,11,FALSE)))</f>
        <v/>
      </c>
      <c r="L248" s="55" t="str">
        <f>IF(ISNA(VLOOKUP(A248,'IND.012-1'!$A$3:$Q$301,12,FALSE)),"",(VLOOKUP(A248,'IND.012-1'!$A$3:$Q$301,12,FALSE)))</f>
        <v/>
      </c>
      <c r="M248" s="297" t="str">
        <f>IF(ISNA(VLOOKUP(A248,'IND.012-1'!$A$3:$Q$301,13,FALSE)),"",(VLOOKUP(A248,'IND.012-1'!$A$3:$Q$301,13,FALSE)))</f>
        <v/>
      </c>
      <c r="N248" s="55" t="str">
        <f>IF(ISNA(VLOOKUP(A248,'IND.012-1'!$A$3:$Q$301,14,FALSE)),"",(VLOOKUP(A248,'IND.012-1'!$A$3:$Q$301,14,FALSE)))</f>
        <v/>
      </c>
      <c r="O248" s="297" t="str">
        <f>IF(ISNA(VLOOKUP(A248,'IND.012-1'!$A$3:$Q$301,15,FALSE)),"",(VLOOKUP(A248,'IND.012-1'!$A$3:$Q$301,15,FALSE)))</f>
        <v/>
      </c>
      <c r="P248" s="55" t="str">
        <f>IF(ISNA(VLOOKUP(A248,'IND.012-1'!$A$3:$Q$301,16,FALSE)),"",(VLOOKUP(A248,'IND.012-1'!$A$3:$Q$301,16,FALSE)))</f>
        <v/>
      </c>
      <c r="Q248" s="341" t="str">
        <f>IF(ISNA(VLOOKUP($A248,'IND.012-1'!$A$3:$Q$301,17,FALSE)),"",(VLOOKUP($A248,'IND.012-1'!$A$3:$Q$301,17,FALSE)))</f>
        <v/>
      </c>
      <c r="R248" s="451">
        <f t="shared" si="12"/>
        <v>0</v>
      </c>
      <c r="S248" s="434">
        <f t="shared" si="15"/>
        <v>246</v>
      </c>
      <c r="T248" s="434">
        <f>IF(R248="","",IFERROR(SUM(H248:I248:K248:L248)+LARGE(H248:I248:K248:L248,1)/100+LARGE(H248:I248:K248:L248,2)/1000+LARGE(H248:I248:K248:L248,3)/10000+LARGE(H248:I248:K248:L248,4)/100000-0.01/S248,0))</f>
        <v>0</v>
      </c>
      <c r="U248" s="374"/>
      <c r="V248" s="354" t="str">
        <f t="shared" si="14"/>
        <v/>
      </c>
      <c r="W248" s="354" t="str">
        <f t="shared" si="13"/>
        <v/>
      </c>
      <c r="X248" s="374"/>
      <c r="Y248" s="374"/>
      <c r="Z248" s="374"/>
      <c r="AA248" s="374"/>
      <c r="AB248" s="374"/>
      <c r="AC248" s="374"/>
      <c r="AD248" s="374"/>
    </row>
    <row r="249" spans="1:30" ht="28.05" customHeight="1" thickBot="1" x14ac:dyDescent="0.35">
      <c r="A249" s="52">
        <v>247</v>
      </c>
      <c r="B249" s="286" t="str">
        <f>IF(ISNA(VLOOKUP($A249,'IND.012-1'!$A$3:$Q$301,2,FALSE)),"",(VLOOKUP($A249,'IND.012-1'!$A$3:$Q$301,2,FALSE)))</f>
        <v/>
      </c>
      <c r="C249" s="288" t="str">
        <f>IF(ISNA(VLOOKUP(A249,'IND.012-1'!$A$3:$Q$301,3,FALSE)),"",(VLOOKUP(A249,'IND.012-1'!$A$3:$Q$301,3,FALSE)))</f>
        <v/>
      </c>
      <c r="D249" s="53" t="str">
        <f>IF(ISNA(VLOOKUP(A249,'IND.012-1'!$A$3:$F$301,4,FALSE)),"",(VLOOKUP(A249,'IND.012-1'!$A$3:$F$301,4,FALSE)))</f>
        <v/>
      </c>
      <c r="E249" s="54" t="str">
        <f>IF(ISNA(VLOOKUP(A249,'IND.012-1'!$A$3:$Q$301,5,FALSE)),"",(VLOOKUP(A249,'IND.012-1'!$A$3:$Q$301,5,FALSE)))</f>
        <v/>
      </c>
      <c r="F249" s="55" t="str">
        <f>IF(ISNA(VLOOKUP($A249,'IND.012-1'!$A$3:$Q$301,6,FALSE)),"",(VLOOKUP($A249,'IND.012-1'!$A$3:$Q$301,6,FALSE)))</f>
        <v/>
      </c>
      <c r="G249" s="285" t="str">
        <f>IF(ISNA(VLOOKUP($A249,'IND.012-1'!$A$3:$Q$301,7,FALSE)),"",(VLOOKUP($A249,'IND.012-1'!$A$3:$Q$301,7,FALSE)))</f>
        <v/>
      </c>
      <c r="H249" s="55" t="str">
        <f>IF(ISNA(VLOOKUP(A249,'IND.012-1'!$A$3:$Q$301,8,FALSE)),"",(VLOOKUP(A249,'IND.012-1'!$A$3:$Q$301,8,FALSE)))</f>
        <v/>
      </c>
      <c r="I249" s="297" t="str">
        <f>IF(ISNA(VLOOKUP(A249,'IND.012-1'!$A$3:$Q$301,9,FALSE)),"",(VLOOKUP(A249,'IND.012-1'!$A$3:$Q$301,9,FALSE)))</f>
        <v/>
      </c>
      <c r="J249" s="55" t="str">
        <f>IF(ISNA(VLOOKUP(A249,'IND.012-1'!$A$3:$Q$301,10,FALSE)),"",(VLOOKUP(A249,'IND.012-1'!$A$3:$Q$301,10,FALSE)))</f>
        <v/>
      </c>
      <c r="K249" s="297" t="str">
        <f>IF(ISNA(VLOOKUP(A249,'IND.012-1'!$A$3:$Q$301,11,FALSE)),"",(VLOOKUP(A249,'IND.012-1'!$A$3:$Q$301,11,FALSE)))</f>
        <v/>
      </c>
      <c r="L249" s="55" t="str">
        <f>IF(ISNA(VLOOKUP(A249,'IND.012-1'!$A$3:$Q$301,12,FALSE)),"",(VLOOKUP(A249,'IND.012-1'!$A$3:$Q$301,12,FALSE)))</f>
        <v/>
      </c>
      <c r="M249" s="297" t="str">
        <f>IF(ISNA(VLOOKUP(A249,'IND.012-1'!$A$3:$Q$301,13,FALSE)),"",(VLOOKUP(A249,'IND.012-1'!$A$3:$Q$301,13,FALSE)))</f>
        <v/>
      </c>
      <c r="N249" s="55" t="str">
        <f>IF(ISNA(VLOOKUP(A249,'IND.012-1'!$A$3:$Q$301,14,FALSE)),"",(VLOOKUP(A249,'IND.012-1'!$A$3:$Q$301,14,FALSE)))</f>
        <v/>
      </c>
      <c r="O249" s="297" t="str">
        <f>IF(ISNA(VLOOKUP(A249,'IND.012-1'!$A$3:$Q$301,15,FALSE)),"",(VLOOKUP(A249,'IND.012-1'!$A$3:$Q$301,15,FALSE)))</f>
        <v/>
      </c>
      <c r="P249" s="55" t="str">
        <f>IF(ISNA(VLOOKUP(A249,'IND.012-1'!$A$3:$Q$301,16,FALSE)),"",(VLOOKUP(A249,'IND.012-1'!$A$3:$Q$301,16,FALSE)))</f>
        <v/>
      </c>
      <c r="Q249" s="341" t="str">
        <f>IF(ISNA(VLOOKUP($A249,'IND.012-1'!$A$3:$Q$301,17,FALSE)),"",(VLOOKUP($A249,'IND.012-1'!$A$3:$Q$301,17,FALSE)))</f>
        <v/>
      </c>
      <c r="R249" s="451">
        <f t="shared" si="12"/>
        <v>0</v>
      </c>
      <c r="S249" s="434">
        <f t="shared" si="15"/>
        <v>247</v>
      </c>
      <c r="T249" s="434">
        <f>IF(R249="","",IFERROR(SUM(H249:I249:K249:L249)+LARGE(H249:I249:K249:L249,1)/100+LARGE(H249:I249:K249:L249,2)/1000+LARGE(H249:I249:K249:L249,3)/10000+LARGE(H249:I249:K249:L249,4)/100000-0.01/S249,0))</f>
        <v>0</v>
      </c>
      <c r="U249" s="374"/>
      <c r="V249" s="354" t="str">
        <f t="shared" si="14"/>
        <v/>
      </c>
      <c r="W249" s="354" t="str">
        <f t="shared" si="13"/>
        <v/>
      </c>
      <c r="X249" s="374"/>
      <c r="Y249" s="374"/>
      <c r="Z249" s="374"/>
      <c r="AA249" s="374"/>
      <c r="AB249" s="374"/>
      <c r="AC249" s="374"/>
      <c r="AD249" s="374"/>
    </row>
    <row r="250" spans="1:30" ht="28.05" customHeight="1" thickBot="1" x14ac:dyDescent="0.35">
      <c r="A250" s="52">
        <v>248</v>
      </c>
      <c r="B250" s="286" t="str">
        <f>IF(ISNA(VLOOKUP($A250,'IND.012-1'!$A$3:$Q$301,2,FALSE)),"",(VLOOKUP($A250,'IND.012-1'!$A$3:$Q$301,2,FALSE)))</f>
        <v/>
      </c>
      <c r="C250" s="288" t="str">
        <f>IF(ISNA(VLOOKUP(A250,'IND.012-1'!$A$3:$Q$301,3,FALSE)),"",(VLOOKUP(A250,'IND.012-1'!$A$3:$Q$301,3,FALSE)))</f>
        <v/>
      </c>
      <c r="D250" s="53" t="str">
        <f>IF(ISNA(VLOOKUP(A250,'IND.012-1'!$A$3:$F$301,4,FALSE)),"",(VLOOKUP(A250,'IND.012-1'!$A$3:$F$301,4,FALSE)))</f>
        <v/>
      </c>
      <c r="E250" s="54" t="str">
        <f>IF(ISNA(VLOOKUP(A250,'IND.012-1'!$A$3:$Q$301,5,FALSE)),"",(VLOOKUP(A250,'IND.012-1'!$A$3:$Q$301,5,FALSE)))</f>
        <v/>
      </c>
      <c r="F250" s="55" t="str">
        <f>IF(ISNA(VLOOKUP($A250,'IND.012-1'!$A$3:$Q$301,6,FALSE)),"",(VLOOKUP($A250,'IND.012-1'!$A$3:$Q$301,6,FALSE)))</f>
        <v/>
      </c>
      <c r="G250" s="285" t="str">
        <f>IF(ISNA(VLOOKUP($A250,'IND.012-1'!$A$3:$Q$301,7,FALSE)),"",(VLOOKUP($A250,'IND.012-1'!$A$3:$Q$301,7,FALSE)))</f>
        <v/>
      </c>
      <c r="H250" s="55" t="str">
        <f>IF(ISNA(VLOOKUP(A250,'IND.012-1'!$A$3:$Q$301,8,FALSE)),"",(VLOOKUP(A250,'IND.012-1'!$A$3:$Q$301,8,FALSE)))</f>
        <v/>
      </c>
      <c r="I250" s="297" t="str">
        <f>IF(ISNA(VLOOKUP(A250,'IND.012-1'!$A$3:$Q$301,9,FALSE)),"",(VLOOKUP(A250,'IND.012-1'!$A$3:$Q$301,9,FALSE)))</f>
        <v/>
      </c>
      <c r="J250" s="55" t="str">
        <f>IF(ISNA(VLOOKUP(A250,'IND.012-1'!$A$3:$Q$301,10,FALSE)),"",(VLOOKUP(A250,'IND.012-1'!$A$3:$Q$301,10,FALSE)))</f>
        <v/>
      </c>
      <c r="K250" s="297" t="str">
        <f>IF(ISNA(VLOOKUP(A250,'IND.012-1'!$A$3:$Q$301,11,FALSE)),"",(VLOOKUP(A250,'IND.012-1'!$A$3:$Q$301,11,FALSE)))</f>
        <v/>
      </c>
      <c r="L250" s="55" t="str">
        <f>IF(ISNA(VLOOKUP(A250,'IND.012-1'!$A$3:$Q$301,12,FALSE)),"",(VLOOKUP(A250,'IND.012-1'!$A$3:$Q$301,12,FALSE)))</f>
        <v/>
      </c>
      <c r="M250" s="297" t="str">
        <f>IF(ISNA(VLOOKUP(A250,'IND.012-1'!$A$3:$Q$301,13,FALSE)),"",(VLOOKUP(A250,'IND.012-1'!$A$3:$Q$301,13,FALSE)))</f>
        <v/>
      </c>
      <c r="N250" s="55" t="str">
        <f>IF(ISNA(VLOOKUP(A250,'IND.012-1'!$A$3:$Q$301,14,FALSE)),"",(VLOOKUP(A250,'IND.012-1'!$A$3:$Q$301,14,FALSE)))</f>
        <v/>
      </c>
      <c r="O250" s="297" t="str">
        <f>IF(ISNA(VLOOKUP(A250,'IND.012-1'!$A$3:$Q$301,15,FALSE)),"",(VLOOKUP(A250,'IND.012-1'!$A$3:$Q$301,15,FALSE)))</f>
        <v/>
      </c>
      <c r="P250" s="55" t="str">
        <f>IF(ISNA(VLOOKUP(A250,'IND.012-1'!$A$3:$Q$301,16,FALSE)),"",(VLOOKUP(A250,'IND.012-1'!$A$3:$Q$301,16,FALSE)))</f>
        <v/>
      </c>
      <c r="Q250" s="341" t="str">
        <f>IF(ISNA(VLOOKUP($A250,'IND.012-1'!$A$3:$Q$301,17,FALSE)),"",(VLOOKUP($A250,'IND.012-1'!$A$3:$Q$301,17,FALSE)))</f>
        <v/>
      </c>
      <c r="R250" s="451">
        <f t="shared" si="12"/>
        <v>0</v>
      </c>
      <c r="S250" s="434">
        <f t="shared" si="15"/>
        <v>248</v>
      </c>
      <c r="T250" s="434">
        <f>IF(R250="","",IFERROR(SUM(H250:I250:K250:L250)+LARGE(H250:I250:K250:L250,1)/100+LARGE(H250:I250:K250:L250,2)/1000+LARGE(H250:I250:K250:L250,3)/10000+LARGE(H250:I250:K250:L250,4)/100000-0.01/S250,0))</f>
        <v>0</v>
      </c>
      <c r="U250" s="374"/>
      <c r="V250" s="354" t="str">
        <f t="shared" si="14"/>
        <v/>
      </c>
      <c r="W250" s="354" t="str">
        <f t="shared" si="13"/>
        <v/>
      </c>
      <c r="X250" s="374"/>
      <c r="Y250" s="374"/>
      <c r="Z250" s="374"/>
      <c r="AA250" s="374"/>
      <c r="AB250" s="374"/>
      <c r="AC250" s="374"/>
      <c r="AD250" s="374"/>
    </row>
    <row r="251" spans="1:30" ht="28.05" customHeight="1" thickBot="1" x14ac:dyDescent="0.35">
      <c r="A251" s="52">
        <v>249</v>
      </c>
      <c r="B251" s="286" t="str">
        <f>IF(ISNA(VLOOKUP($A251,'IND.012-1'!$A$3:$Q$301,2,FALSE)),"",(VLOOKUP($A251,'IND.012-1'!$A$3:$Q$301,2,FALSE)))</f>
        <v/>
      </c>
      <c r="C251" s="288" t="str">
        <f>IF(ISNA(VLOOKUP(A251,'IND.012-1'!$A$3:$Q$301,3,FALSE)),"",(VLOOKUP(A251,'IND.012-1'!$A$3:$Q$301,3,FALSE)))</f>
        <v/>
      </c>
      <c r="D251" s="53" t="str">
        <f>IF(ISNA(VLOOKUP(A251,'IND.012-1'!$A$3:$F$301,4,FALSE)),"",(VLOOKUP(A251,'IND.012-1'!$A$3:$F$301,4,FALSE)))</f>
        <v/>
      </c>
      <c r="E251" s="54" t="str">
        <f>IF(ISNA(VLOOKUP(A251,'IND.012-1'!$A$3:$Q$301,5,FALSE)),"",(VLOOKUP(A251,'IND.012-1'!$A$3:$Q$301,5,FALSE)))</f>
        <v/>
      </c>
      <c r="F251" s="55" t="str">
        <f>IF(ISNA(VLOOKUP($A251,'IND.012-1'!$A$3:$Q$301,6,FALSE)),"",(VLOOKUP($A251,'IND.012-1'!$A$3:$Q$301,6,FALSE)))</f>
        <v/>
      </c>
      <c r="G251" s="285" t="str">
        <f>IF(ISNA(VLOOKUP($A251,'IND.012-1'!$A$3:$Q$301,7,FALSE)),"",(VLOOKUP($A251,'IND.012-1'!$A$3:$Q$301,7,FALSE)))</f>
        <v/>
      </c>
      <c r="H251" s="55" t="str">
        <f>IF(ISNA(VLOOKUP(A251,'IND.012-1'!$A$3:$Q$301,8,FALSE)),"",(VLOOKUP(A251,'IND.012-1'!$A$3:$Q$301,8,FALSE)))</f>
        <v/>
      </c>
      <c r="I251" s="297" t="str">
        <f>IF(ISNA(VLOOKUP(A251,'IND.012-1'!$A$3:$Q$301,9,FALSE)),"",(VLOOKUP(A251,'IND.012-1'!$A$3:$Q$301,9,FALSE)))</f>
        <v/>
      </c>
      <c r="J251" s="55" t="str">
        <f>IF(ISNA(VLOOKUP(A251,'IND.012-1'!$A$3:$Q$301,10,FALSE)),"",(VLOOKUP(A251,'IND.012-1'!$A$3:$Q$301,10,FALSE)))</f>
        <v/>
      </c>
      <c r="K251" s="297" t="str">
        <f>IF(ISNA(VLOOKUP(A251,'IND.012-1'!$A$3:$Q$301,11,FALSE)),"",(VLOOKUP(A251,'IND.012-1'!$A$3:$Q$301,11,FALSE)))</f>
        <v/>
      </c>
      <c r="L251" s="55" t="str">
        <f>IF(ISNA(VLOOKUP(A251,'IND.012-1'!$A$3:$Q$301,12,FALSE)),"",(VLOOKUP(A251,'IND.012-1'!$A$3:$Q$301,12,FALSE)))</f>
        <v/>
      </c>
      <c r="M251" s="297" t="str">
        <f>IF(ISNA(VLOOKUP(A251,'IND.012-1'!$A$3:$Q$301,13,FALSE)),"",(VLOOKUP(A251,'IND.012-1'!$A$3:$Q$301,13,FALSE)))</f>
        <v/>
      </c>
      <c r="N251" s="55" t="str">
        <f>IF(ISNA(VLOOKUP(A251,'IND.012-1'!$A$3:$Q$301,14,FALSE)),"",(VLOOKUP(A251,'IND.012-1'!$A$3:$Q$301,14,FALSE)))</f>
        <v/>
      </c>
      <c r="O251" s="297" t="str">
        <f>IF(ISNA(VLOOKUP(A251,'IND.012-1'!$A$3:$Q$301,15,FALSE)),"",(VLOOKUP(A251,'IND.012-1'!$A$3:$Q$301,15,FALSE)))</f>
        <v/>
      </c>
      <c r="P251" s="55" t="str">
        <f>IF(ISNA(VLOOKUP(A251,'IND.012-1'!$A$3:$Q$301,16,FALSE)),"",(VLOOKUP(A251,'IND.012-1'!$A$3:$Q$301,16,FALSE)))</f>
        <v/>
      </c>
      <c r="Q251" s="341" t="str">
        <f>IF(ISNA(VLOOKUP($A251,'IND.012-1'!$A$3:$Q$301,17,FALSE)),"",(VLOOKUP($A251,'IND.012-1'!$A$3:$Q$301,17,FALSE)))</f>
        <v/>
      </c>
      <c r="R251" s="451">
        <f t="shared" si="12"/>
        <v>0</v>
      </c>
      <c r="S251" s="434">
        <f t="shared" si="15"/>
        <v>249</v>
      </c>
      <c r="T251" s="434">
        <f>IF(R251="","",IFERROR(SUM(H251:I251:K251:L251)+LARGE(H251:I251:K251:L251,1)/100+LARGE(H251:I251:K251:L251,2)/1000+LARGE(H251:I251:K251:L251,3)/10000+LARGE(H251:I251:K251:L251,4)/100000-0.01/S251,0))</f>
        <v>0</v>
      </c>
      <c r="U251" s="374"/>
      <c r="V251" s="354" t="str">
        <f t="shared" si="14"/>
        <v/>
      </c>
      <c r="W251" s="354" t="str">
        <f t="shared" si="13"/>
        <v/>
      </c>
      <c r="X251" s="374"/>
      <c r="Y251" s="374"/>
      <c r="Z251" s="374"/>
      <c r="AA251" s="374"/>
      <c r="AB251" s="374"/>
      <c r="AC251" s="374"/>
      <c r="AD251" s="374"/>
    </row>
    <row r="252" spans="1:30" ht="28.05" customHeight="1" thickBot="1" x14ac:dyDescent="0.35">
      <c r="A252" s="52">
        <v>250</v>
      </c>
      <c r="B252" s="286" t="str">
        <f>IF(ISNA(VLOOKUP($A252,'IND.012-1'!$A$3:$Q$301,2,FALSE)),"",(VLOOKUP($A252,'IND.012-1'!$A$3:$Q$301,2,FALSE)))</f>
        <v/>
      </c>
      <c r="C252" s="288" t="str">
        <f>IF(ISNA(VLOOKUP(A252,'IND.012-1'!$A$3:$Q$301,3,FALSE)),"",(VLOOKUP(A252,'IND.012-1'!$A$3:$Q$301,3,FALSE)))</f>
        <v/>
      </c>
      <c r="D252" s="53" t="str">
        <f>IF(ISNA(VLOOKUP(A252,'IND.012-1'!$A$3:$F$301,4,FALSE)),"",(VLOOKUP(A252,'IND.012-1'!$A$3:$F$301,4,FALSE)))</f>
        <v/>
      </c>
      <c r="E252" s="54" t="str">
        <f>IF(ISNA(VLOOKUP(A252,'IND.012-1'!$A$3:$Q$301,5,FALSE)),"",(VLOOKUP(A252,'IND.012-1'!$A$3:$Q$301,5,FALSE)))</f>
        <v/>
      </c>
      <c r="F252" s="55" t="str">
        <f>IF(ISNA(VLOOKUP($A252,'IND.012-1'!$A$3:$Q$301,6,FALSE)),"",(VLOOKUP($A252,'IND.012-1'!$A$3:$Q$301,6,FALSE)))</f>
        <v/>
      </c>
      <c r="G252" s="285" t="str">
        <f>IF(ISNA(VLOOKUP($A252,'IND.012-1'!$A$3:$Q$301,7,FALSE)),"",(VLOOKUP($A252,'IND.012-1'!$A$3:$Q$301,7,FALSE)))</f>
        <v/>
      </c>
      <c r="H252" s="55" t="str">
        <f>IF(ISNA(VLOOKUP(A252,'IND.012-1'!$A$3:$Q$301,8,FALSE)),"",(VLOOKUP(A252,'IND.012-1'!$A$3:$Q$301,8,FALSE)))</f>
        <v/>
      </c>
      <c r="I252" s="297" t="str">
        <f>IF(ISNA(VLOOKUP(A252,'IND.012-1'!$A$3:$Q$301,9,FALSE)),"",(VLOOKUP(A252,'IND.012-1'!$A$3:$Q$301,9,FALSE)))</f>
        <v/>
      </c>
      <c r="J252" s="55" t="str">
        <f>IF(ISNA(VLOOKUP(A252,'IND.012-1'!$A$3:$Q$301,10,FALSE)),"",(VLOOKUP(A252,'IND.012-1'!$A$3:$Q$301,10,FALSE)))</f>
        <v/>
      </c>
      <c r="K252" s="297" t="str">
        <f>IF(ISNA(VLOOKUP(A252,'IND.012-1'!$A$3:$Q$301,11,FALSE)),"",(VLOOKUP(A252,'IND.012-1'!$A$3:$Q$301,11,FALSE)))</f>
        <v/>
      </c>
      <c r="L252" s="55" t="str">
        <f>IF(ISNA(VLOOKUP(A252,'IND.012-1'!$A$3:$Q$301,12,FALSE)),"",(VLOOKUP(A252,'IND.012-1'!$A$3:$Q$301,12,FALSE)))</f>
        <v/>
      </c>
      <c r="M252" s="297" t="str">
        <f>IF(ISNA(VLOOKUP(A252,'IND.012-1'!$A$3:$Q$301,13,FALSE)),"",(VLOOKUP(A252,'IND.012-1'!$A$3:$Q$301,13,FALSE)))</f>
        <v/>
      </c>
      <c r="N252" s="55" t="str">
        <f>IF(ISNA(VLOOKUP(A252,'IND.012-1'!$A$3:$Q$301,14,FALSE)),"",(VLOOKUP(A252,'IND.012-1'!$A$3:$Q$301,14,FALSE)))</f>
        <v/>
      </c>
      <c r="O252" s="297" t="str">
        <f>IF(ISNA(VLOOKUP(A252,'IND.012-1'!$A$3:$Q$301,15,FALSE)),"",(VLOOKUP(A252,'IND.012-1'!$A$3:$Q$301,15,FALSE)))</f>
        <v/>
      </c>
      <c r="P252" s="55" t="str">
        <f>IF(ISNA(VLOOKUP(A252,'IND.012-1'!$A$3:$Q$301,16,FALSE)),"",(VLOOKUP(A252,'IND.012-1'!$A$3:$Q$301,16,FALSE)))</f>
        <v/>
      </c>
      <c r="Q252" s="341" t="str">
        <f>IF(ISNA(VLOOKUP($A252,'IND.012-1'!$A$3:$Q$301,17,FALSE)),"",(VLOOKUP($A252,'IND.012-1'!$A$3:$Q$301,17,FALSE)))</f>
        <v/>
      </c>
      <c r="R252" s="451">
        <f t="shared" si="12"/>
        <v>0</v>
      </c>
      <c r="S252" s="434">
        <f t="shared" si="15"/>
        <v>250</v>
      </c>
      <c r="T252" s="434">
        <f>IF(R252="","",IFERROR(SUM(H252:I252:K252:L252)+LARGE(H252:I252:K252:L252,1)/100+LARGE(H252:I252:K252:L252,2)/1000+LARGE(H252:I252:K252:L252,3)/10000+LARGE(H252:I252:K252:L252,4)/100000-0.01/S252,0))</f>
        <v>0</v>
      </c>
      <c r="U252" s="374"/>
      <c r="V252" s="354" t="str">
        <f t="shared" si="14"/>
        <v/>
      </c>
      <c r="W252" s="354" t="str">
        <f t="shared" si="13"/>
        <v/>
      </c>
      <c r="X252" s="374"/>
      <c r="Y252" s="374"/>
      <c r="Z252" s="374"/>
      <c r="AA252" s="374"/>
      <c r="AB252" s="374"/>
      <c r="AC252" s="374"/>
      <c r="AD252" s="374"/>
    </row>
    <row r="253" spans="1:30" ht="28.05" customHeight="1" thickBot="1" x14ac:dyDescent="0.35">
      <c r="A253" s="52">
        <v>251</v>
      </c>
      <c r="B253" s="286" t="str">
        <f>IF(ISNA(VLOOKUP($A253,'IND.012-1'!$A$3:$Q$301,2,FALSE)),"",(VLOOKUP($A253,'IND.012-1'!$A$3:$Q$301,2,FALSE)))</f>
        <v/>
      </c>
      <c r="C253" s="288" t="str">
        <f>IF(ISNA(VLOOKUP(A253,'IND.012-1'!$A$3:$Q$301,3,FALSE)),"",(VLOOKUP(A253,'IND.012-1'!$A$3:$Q$301,3,FALSE)))</f>
        <v/>
      </c>
      <c r="D253" s="53" t="str">
        <f>IF(ISNA(VLOOKUP(A253,'IND.012-1'!$A$3:$F$301,4,FALSE)),"",(VLOOKUP(A253,'IND.012-1'!$A$3:$F$301,4,FALSE)))</f>
        <v/>
      </c>
      <c r="E253" s="54" t="str">
        <f>IF(ISNA(VLOOKUP(A253,'IND.012-1'!$A$3:$Q$301,5,FALSE)),"",(VLOOKUP(A253,'IND.012-1'!$A$3:$Q$301,5,FALSE)))</f>
        <v/>
      </c>
      <c r="F253" s="55" t="str">
        <f>IF(ISNA(VLOOKUP($A253,'IND.012-1'!$A$3:$Q$301,6,FALSE)),"",(VLOOKUP($A253,'IND.012-1'!$A$3:$Q$301,6,FALSE)))</f>
        <v/>
      </c>
      <c r="G253" s="285" t="str">
        <f>IF(ISNA(VLOOKUP($A253,'IND.012-1'!$A$3:$Q$301,7,FALSE)),"",(VLOOKUP($A253,'IND.012-1'!$A$3:$Q$301,7,FALSE)))</f>
        <v/>
      </c>
      <c r="H253" s="55" t="str">
        <f>IF(ISNA(VLOOKUP(A253,'IND.012-1'!$A$3:$Q$301,8,FALSE)),"",(VLOOKUP(A253,'IND.012-1'!$A$3:$Q$301,8,FALSE)))</f>
        <v/>
      </c>
      <c r="I253" s="297" t="str">
        <f>IF(ISNA(VLOOKUP(A253,'IND.012-1'!$A$3:$Q$301,9,FALSE)),"",(VLOOKUP(A253,'IND.012-1'!$A$3:$Q$301,9,FALSE)))</f>
        <v/>
      </c>
      <c r="J253" s="55" t="str">
        <f>IF(ISNA(VLOOKUP(A253,'IND.012-1'!$A$3:$Q$301,10,FALSE)),"",(VLOOKUP(A253,'IND.012-1'!$A$3:$Q$301,10,FALSE)))</f>
        <v/>
      </c>
      <c r="K253" s="297" t="str">
        <f>IF(ISNA(VLOOKUP(A253,'IND.012-1'!$A$3:$Q$301,11,FALSE)),"",(VLOOKUP(A253,'IND.012-1'!$A$3:$Q$301,11,FALSE)))</f>
        <v/>
      </c>
      <c r="L253" s="55" t="str">
        <f>IF(ISNA(VLOOKUP(A253,'IND.012-1'!$A$3:$Q$301,12,FALSE)),"",(VLOOKUP(A253,'IND.012-1'!$A$3:$Q$301,12,FALSE)))</f>
        <v/>
      </c>
      <c r="M253" s="297" t="str">
        <f>IF(ISNA(VLOOKUP(A253,'IND.012-1'!$A$3:$Q$301,13,FALSE)),"",(VLOOKUP(A253,'IND.012-1'!$A$3:$Q$301,13,FALSE)))</f>
        <v/>
      </c>
      <c r="N253" s="55" t="str">
        <f>IF(ISNA(VLOOKUP(A253,'IND.012-1'!$A$3:$Q$301,14,FALSE)),"",(VLOOKUP(A253,'IND.012-1'!$A$3:$Q$301,14,FALSE)))</f>
        <v/>
      </c>
      <c r="O253" s="297" t="str">
        <f>IF(ISNA(VLOOKUP(A253,'IND.012-1'!$A$3:$Q$301,15,FALSE)),"",(VLOOKUP(A253,'IND.012-1'!$A$3:$Q$301,15,FALSE)))</f>
        <v/>
      </c>
      <c r="P253" s="55" t="str">
        <f>IF(ISNA(VLOOKUP(A253,'IND.012-1'!$A$3:$Q$301,16,FALSE)),"",(VLOOKUP(A253,'IND.012-1'!$A$3:$Q$301,16,FALSE)))</f>
        <v/>
      </c>
      <c r="Q253" s="341" t="str">
        <f>IF(ISNA(VLOOKUP($A253,'IND.012-1'!$A$3:$Q$301,17,FALSE)),"",(VLOOKUP($A253,'IND.012-1'!$A$3:$Q$301,17,FALSE)))</f>
        <v/>
      </c>
      <c r="R253" s="451">
        <f t="shared" si="12"/>
        <v>0</v>
      </c>
      <c r="S253" s="434">
        <f t="shared" si="15"/>
        <v>251</v>
      </c>
      <c r="T253" s="434">
        <f>IF(R253="","",IFERROR(SUM(H253:I253:K253:L253)+LARGE(H253:I253:K253:L253,1)/100+LARGE(H253:I253:K253:L253,2)/1000+LARGE(H253:I253:K253:L253,3)/10000+LARGE(H253:I253:K253:L253,4)/100000-0.01/S253,0))</f>
        <v>0</v>
      </c>
      <c r="U253" s="374"/>
      <c r="V253" s="354" t="str">
        <f t="shared" si="14"/>
        <v/>
      </c>
      <c r="W253" s="354" t="str">
        <f t="shared" si="13"/>
        <v/>
      </c>
      <c r="X253" s="374"/>
      <c r="Y253" s="374"/>
      <c r="Z253" s="374"/>
      <c r="AA253" s="374"/>
      <c r="AB253" s="374"/>
      <c r="AC253" s="374"/>
      <c r="AD253" s="374"/>
    </row>
    <row r="254" spans="1:30" ht="28.05" customHeight="1" thickBot="1" x14ac:dyDescent="0.35">
      <c r="A254" s="52">
        <v>252</v>
      </c>
      <c r="B254" s="286" t="str">
        <f>IF(ISNA(VLOOKUP($A254,'IND.012-1'!$A$3:$Q$301,2,FALSE)),"",(VLOOKUP($A254,'IND.012-1'!$A$3:$Q$301,2,FALSE)))</f>
        <v/>
      </c>
      <c r="C254" s="288" t="str">
        <f>IF(ISNA(VLOOKUP(A254,'IND.012-1'!$A$3:$Q$301,3,FALSE)),"",(VLOOKUP(A254,'IND.012-1'!$A$3:$Q$301,3,FALSE)))</f>
        <v/>
      </c>
      <c r="D254" s="53" t="str">
        <f>IF(ISNA(VLOOKUP(A254,'IND.012-1'!$A$3:$F$301,4,FALSE)),"",(VLOOKUP(A254,'IND.012-1'!$A$3:$F$301,4,FALSE)))</f>
        <v/>
      </c>
      <c r="E254" s="54" t="str">
        <f>IF(ISNA(VLOOKUP(A254,'IND.012-1'!$A$3:$Q$301,5,FALSE)),"",(VLOOKUP(A254,'IND.012-1'!$A$3:$Q$301,5,FALSE)))</f>
        <v/>
      </c>
      <c r="F254" s="55" t="str">
        <f>IF(ISNA(VLOOKUP($A254,'IND.012-1'!$A$3:$Q$301,6,FALSE)),"",(VLOOKUP($A254,'IND.012-1'!$A$3:$Q$301,6,FALSE)))</f>
        <v/>
      </c>
      <c r="G254" s="285" t="str">
        <f>IF(ISNA(VLOOKUP($A254,'IND.012-1'!$A$3:$Q$301,7,FALSE)),"",(VLOOKUP($A254,'IND.012-1'!$A$3:$Q$301,7,FALSE)))</f>
        <v/>
      </c>
      <c r="H254" s="55" t="str">
        <f>IF(ISNA(VLOOKUP(A254,'IND.012-1'!$A$3:$Q$301,8,FALSE)),"",(VLOOKUP(A254,'IND.012-1'!$A$3:$Q$301,8,FALSE)))</f>
        <v/>
      </c>
      <c r="I254" s="297" t="str">
        <f>IF(ISNA(VLOOKUP(A254,'IND.012-1'!$A$3:$Q$301,9,FALSE)),"",(VLOOKUP(A254,'IND.012-1'!$A$3:$Q$301,9,FALSE)))</f>
        <v/>
      </c>
      <c r="J254" s="55" t="str">
        <f>IF(ISNA(VLOOKUP(A254,'IND.012-1'!$A$3:$Q$301,10,FALSE)),"",(VLOOKUP(A254,'IND.012-1'!$A$3:$Q$301,10,FALSE)))</f>
        <v/>
      </c>
      <c r="K254" s="297" t="str">
        <f>IF(ISNA(VLOOKUP(A254,'IND.012-1'!$A$3:$Q$301,11,FALSE)),"",(VLOOKUP(A254,'IND.012-1'!$A$3:$Q$301,11,FALSE)))</f>
        <v/>
      </c>
      <c r="L254" s="55" t="str">
        <f>IF(ISNA(VLOOKUP(A254,'IND.012-1'!$A$3:$Q$301,12,FALSE)),"",(VLOOKUP(A254,'IND.012-1'!$A$3:$Q$301,12,FALSE)))</f>
        <v/>
      </c>
      <c r="M254" s="297" t="str">
        <f>IF(ISNA(VLOOKUP(A254,'IND.012-1'!$A$3:$Q$301,13,FALSE)),"",(VLOOKUP(A254,'IND.012-1'!$A$3:$Q$301,13,FALSE)))</f>
        <v/>
      </c>
      <c r="N254" s="55" t="str">
        <f>IF(ISNA(VLOOKUP(A254,'IND.012-1'!$A$3:$Q$301,14,FALSE)),"",(VLOOKUP(A254,'IND.012-1'!$A$3:$Q$301,14,FALSE)))</f>
        <v/>
      </c>
      <c r="O254" s="297" t="str">
        <f>IF(ISNA(VLOOKUP(A254,'IND.012-1'!$A$3:$Q$301,15,FALSE)),"",(VLOOKUP(A254,'IND.012-1'!$A$3:$Q$301,15,FALSE)))</f>
        <v/>
      </c>
      <c r="P254" s="55" t="str">
        <f>IF(ISNA(VLOOKUP(A254,'IND.012-1'!$A$3:$Q$301,16,FALSE)),"",(VLOOKUP(A254,'IND.012-1'!$A$3:$Q$301,16,FALSE)))</f>
        <v/>
      </c>
      <c r="Q254" s="341" t="str">
        <f>IF(ISNA(VLOOKUP($A254,'IND.012-1'!$A$3:$Q$301,17,FALSE)),"",(VLOOKUP($A254,'IND.012-1'!$A$3:$Q$301,17,FALSE)))</f>
        <v/>
      </c>
      <c r="R254" s="451">
        <f t="shared" si="12"/>
        <v>0</v>
      </c>
      <c r="S254" s="434">
        <f t="shared" si="15"/>
        <v>252</v>
      </c>
      <c r="T254" s="434">
        <f>IF(R254="","",IFERROR(SUM(H254:I254:K254:L254)+LARGE(H254:I254:K254:L254,1)/100+LARGE(H254:I254:K254:L254,2)/1000+LARGE(H254:I254:K254:L254,3)/10000+LARGE(H254:I254:K254:L254,4)/100000-0.01/S254,0))</f>
        <v>0</v>
      </c>
      <c r="U254" s="374"/>
      <c r="V254" s="354" t="str">
        <f t="shared" si="14"/>
        <v/>
      </c>
      <c r="W254" s="354" t="str">
        <f t="shared" si="13"/>
        <v/>
      </c>
      <c r="X254" s="374"/>
      <c r="Y254" s="374"/>
      <c r="Z254" s="374"/>
      <c r="AA254" s="374"/>
      <c r="AB254" s="374"/>
      <c r="AC254" s="374"/>
      <c r="AD254" s="374"/>
    </row>
    <row r="255" spans="1:30" ht="28.05" customHeight="1" thickBot="1" x14ac:dyDescent="0.35">
      <c r="A255" s="52">
        <v>253</v>
      </c>
      <c r="B255" s="286" t="str">
        <f>IF(ISNA(VLOOKUP($A255,'IND.012-1'!$A$3:$Q$301,2,FALSE)),"",(VLOOKUP($A255,'IND.012-1'!$A$3:$Q$301,2,FALSE)))</f>
        <v/>
      </c>
      <c r="C255" s="288" t="str">
        <f>IF(ISNA(VLOOKUP(A255,'IND.012-1'!$A$3:$Q$301,3,FALSE)),"",(VLOOKUP(A255,'IND.012-1'!$A$3:$Q$301,3,FALSE)))</f>
        <v/>
      </c>
      <c r="D255" s="53" t="str">
        <f>IF(ISNA(VLOOKUP(A255,'IND.012-1'!$A$3:$F$301,4,FALSE)),"",(VLOOKUP(A255,'IND.012-1'!$A$3:$F$301,4,FALSE)))</f>
        <v/>
      </c>
      <c r="E255" s="54" t="str">
        <f>IF(ISNA(VLOOKUP(A255,'IND.012-1'!$A$3:$Q$301,5,FALSE)),"",(VLOOKUP(A255,'IND.012-1'!$A$3:$Q$301,5,FALSE)))</f>
        <v/>
      </c>
      <c r="F255" s="55" t="str">
        <f>IF(ISNA(VLOOKUP($A255,'IND.012-1'!$A$3:$Q$301,6,FALSE)),"",(VLOOKUP($A255,'IND.012-1'!$A$3:$Q$301,6,FALSE)))</f>
        <v/>
      </c>
      <c r="G255" s="285" t="str">
        <f>IF(ISNA(VLOOKUP($A255,'IND.012-1'!$A$3:$Q$301,7,FALSE)),"",(VLOOKUP($A255,'IND.012-1'!$A$3:$Q$301,7,FALSE)))</f>
        <v/>
      </c>
      <c r="H255" s="55" t="str">
        <f>IF(ISNA(VLOOKUP(A255,'IND.012-1'!$A$3:$Q$301,8,FALSE)),"",(VLOOKUP(A255,'IND.012-1'!$A$3:$Q$301,8,FALSE)))</f>
        <v/>
      </c>
      <c r="I255" s="297" t="str">
        <f>IF(ISNA(VLOOKUP(A255,'IND.012-1'!$A$3:$Q$301,9,FALSE)),"",(VLOOKUP(A255,'IND.012-1'!$A$3:$Q$301,9,FALSE)))</f>
        <v/>
      </c>
      <c r="J255" s="55" t="str">
        <f>IF(ISNA(VLOOKUP(A255,'IND.012-1'!$A$3:$Q$301,10,FALSE)),"",(VLOOKUP(A255,'IND.012-1'!$A$3:$Q$301,10,FALSE)))</f>
        <v/>
      </c>
      <c r="K255" s="297" t="str">
        <f>IF(ISNA(VLOOKUP(A255,'IND.012-1'!$A$3:$Q$301,11,FALSE)),"",(VLOOKUP(A255,'IND.012-1'!$A$3:$Q$301,11,FALSE)))</f>
        <v/>
      </c>
      <c r="L255" s="55" t="str">
        <f>IF(ISNA(VLOOKUP(A255,'IND.012-1'!$A$3:$Q$301,12,FALSE)),"",(VLOOKUP(A255,'IND.012-1'!$A$3:$Q$301,12,FALSE)))</f>
        <v/>
      </c>
      <c r="M255" s="297" t="str">
        <f>IF(ISNA(VLOOKUP(A255,'IND.012-1'!$A$3:$Q$301,13,FALSE)),"",(VLOOKUP(A255,'IND.012-1'!$A$3:$Q$301,13,FALSE)))</f>
        <v/>
      </c>
      <c r="N255" s="55" t="str">
        <f>IF(ISNA(VLOOKUP(A255,'IND.012-1'!$A$3:$Q$301,14,FALSE)),"",(VLOOKUP(A255,'IND.012-1'!$A$3:$Q$301,14,FALSE)))</f>
        <v/>
      </c>
      <c r="O255" s="297" t="str">
        <f>IF(ISNA(VLOOKUP(A255,'IND.012-1'!$A$3:$Q$301,15,FALSE)),"",(VLOOKUP(A255,'IND.012-1'!$A$3:$Q$301,15,FALSE)))</f>
        <v/>
      </c>
      <c r="P255" s="55" t="str">
        <f>IF(ISNA(VLOOKUP(A255,'IND.012-1'!$A$3:$Q$301,16,FALSE)),"",(VLOOKUP(A255,'IND.012-1'!$A$3:$Q$301,16,FALSE)))</f>
        <v/>
      </c>
      <c r="Q255" s="341" t="str">
        <f>IF(ISNA(VLOOKUP($A255,'IND.012-1'!$A$3:$Q$301,17,FALSE)),"",(VLOOKUP($A255,'IND.012-1'!$A$3:$Q$301,17,FALSE)))</f>
        <v/>
      </c>
      <c r="R255" s="451">
        <f t="shared" si="12"/>
        <v>0</v>
      </c>
      <c r="S255" s="434">
        <f t="shared" si="15"/>
        <v>253</v>
      </c>
      <c r="T255" s="434">
        <f>IF(R255="","",IFERROR(SUM(H255:I255:K255:L255)+LARGE(H255:I255:K255:L255,1)/100+LARGE(H255:I255:K255:L255,2)/1000+LARGE(H255:I255:K255:L255,3)/10000+LARGE(H255:I255:K255:L255,4)/100000-0.01/S255,0))</f>
        <v>0</v>
      </c>
      <c r="U255" s="374"/>
      <c r="V255" s="354" t="str">
        <f t="shared" si="14"/>
        <v/>
      </c>
      <c r="W255" s="354" t="str">
        <f t="shared" si="13"/>
        <v/>
      </c>
      <c r="X255" s="374"/>
      <c r="Y255" s="374"/>
      <c r="Z255" s="374"/>
      <c r="AA255" s="374"/>
      <c r="AB255" s="374"/>
      <c r="AC255" s="374"/>
      <c r="AD255" s="374"/>
    </row>
    <row r="256" spans="1:30" ht="28.05" customHeight="1" thickBot="1" x14ac:dyDescent="0.35">
      <c r="A256" s="52">
        <v>254</v>
      </c>
      <c r="B256" s="286" t="str">
        <f>IF(ISNA(VLOOKUP($A256,'IND.012-1'!$A$3:$Q$301,2,FALSE)),"",(VLOOKUP($A256,'IND.012-1'!$A$3:$Q$301,2,FALSE)))</f>
        <v/>
      </c>
      <c r="C256" s="288" t="str">
        <f>IF(ISNA(VLOOKUP(A256,'IND.012-1'!$A$3:$Q$301,3,FALSE)),"",(VLOOKUP(A256,'IND.012-1'!$A$3:$Q$301,3,FALSE)))</f>
        <v/>
      </c>
      <c r="D256" s="53" t="str">
        <f>IF(ISNA(VLOOKUP(A256,'IND.012-1'!$A$3:$F$301,4,FALSE)),"",(VLOOKUP(A256,'IND.012-1'!$A$3:$F$301,4,FALSE)))</f>
        <v/>
      </c>
      <c r="E256" s="54" t="str">
        <f>IF(ISNA(VLOOKUP(A256,'IND.012-1'!$A$3:$Q$301,5,FALSE)),"",(VLOOKUP(A256,'IND.012-1'!$A$3:$Q$301,5,FALSE)))</f>
        <v/>
      </c>
      <c r="F256" s="55" t="str">
        <f>IF(ISNA(VLOOKUP($A256,'IND.012-1'!$A$3:$Q$301,6,FALSE)),"",(VLOOKUP($A256,'IND.012-1'!$A$3:$Q$301,6,FALSE)))</f>
        <v/>
      </c>
      <c r="G256" s="285" t="str">
        <f>IF(ISNA(VLOOKUP($A256,'IND.012-1'!$A$3:$Q$301,7,FALSE)),"",(VLOOKUP($A256,'IND.012-1'!$A$3:$Q$301,7,FALSE)))</f>
        <v/>
      </c>
      <c r="H256" s="55" t="str">
        <f>IF(ISNA(VLOOKUP(A256,'IND.012-1'!$A$3:$Q$301,8,FALSE)),"",(VLOOKUP(A256,'IND.012-1'!$A$3:$Q$301,8,FALSE)))</f>
        <v/>
      </c>
      <c r="I256" s="297" t="str">
        <f>IF(ISNA(VLOOKUP(A256,'IND.012-1'!$A$3:$Q$301,9,FALSE)),"",(VLOOKUP(A256,'IND.012-1'!$A$3:$Q$301,9,FALSE)))</f>
        <v/>
      </c>
      <c r="J256" s="55" t="str">
        <f>IF(ISNA(VLOOKUP(A256,'IND.012-1'!$A$3:$Q$301,10,FALSE)),"",(VLOOKUP(A256,'IND.012-1'!$A$3:$Q$301,10,FALSE)))</f>
        <v/>
      </c>
      <c r="K256" s="297" t="str">
        <f>IF(ISNA(VLOOKUP(A256,'IND.012-1'!$A$3:$Q$301,11,FALSE)),"",(VLOOKUP(A256,'IND.012-1'!$A$3:$Q$301,11,FALSE)))</f>
        <v/>
      </c>
      <c r="L256" s="55" t="str">
        <f>IF(ISNA(VLOOKUP(A256,'IND.012-1'!$A$3:$Q$301,12,FALSE)),"",(VLOOKUP(A256,'IND.012-1'!$A$3:$Q$301,12,FALSE)))</f>
        <v/>
      </c>
      <c r="M256" s="297" t="str">
        <f>IF(ISNA(VLOOKUP(A256,'IND.012-1'!$A$3:$Q$301,13,FALSE)),"",(VLOOKUP(A256,'IND.012-1'!$A$3:$Q$301,13,FALSE)))</f>
        <v/>
      </c>
      <c r="N256" s="55" t="str">
        <f>IF(ISNA(VLOOKUP(A256,'IND.012-1'!$A$3:$Q$301,14,FALSE)),"",(VLOOKUP(A256,'IND.012-1'!$A$3:$Q$301,14,FALSE)))</f>
        <v/>
      </c>
      <c r="O256" s="297" t="str">
        <f>IF(ISNA(VLOOKUP(A256,'IND.012-1'!$A$3:$Q$301,15,FALSE)),"",(VLOOKUP(A256,'IND.012-1'!$A$3:$Q$301,15,FALSE)))</f>
        <v/>
      </c>
      <c r="P256" s="55" t="str">
        <f>IF(ISNA(VLOOKUP(A256,'IND.012-1'!$A$3:$Q$301,16,FALSE)),"",(VLOOKUP(A256,'IND.012-1'!$A$3:$Q$301,16,FALSE)))</f>
        <v/>
      </c>
      <c r="Q256" s="341" t="str">
        <f>IF(ISNA(VLOOKUP($A256,'IND.012-1'!$A$3:$Q$301,17,FALSE)),"",(VLOOKUP($A256,'IND.012-1'!$A$3:$Q$301,17,FALSE)))</f>
        <v/>
      </c>
      <c r="R256" s="451">
        <f t="shared" si="12"/>
        <v>0</v>
      </c>
      <c r="S256" s="434">
        <f t="shared" si="15"/>
        <v>254</v>
      </c>
      <c r="T256" s="434">
        <f>IF(R256="","",IFERROR(SUM(H256:I256:K256:L256)+LARGE(H256:I256:K256:L256,1)/100+LARGE(H256:I256:K256:L256,2)/1000+LARGE(H256:I256:K256:L256,3)/10000+LARGE(H256:I256:K256:L256,4)/100000-0.01/S256,0))</f>
        <v>0</v>
      </c>
      <c r="U256" s="374"/>
      <c r="V256" s="354" t="str">
        <f t="shared" si="14"/>
        <v/>
      </c>
      <c r="W256" s="354" t="str">
        <f t="shared" si="13"/>
        <v/>
      </c>
      <c r="X256" s="374"/>
      <c r="Y256" s="374"/>
      <c r="Z256" s="374"/>
      <c r="AA256" s="374"/>
      <c r="AB256" s="374"/>
      <c r="AC256" s="374"/>
      <c r="AD256" s="374"/>
    </row>
    <row r="257" spans="1:30" ht="28.05" customHeight="1" thickBot="1" x14ac:dyDescent="0.35">
      <c r="A257" s="52">
        <v>255</v>
      </c>
      <c r="B257" s="286" t="str">
        <f>IF(ISNA(VLOOKUP($A257,'IND.012-1'!$A$3:$Q$301,2,FALSE)),"",(VLOOKUP($A257,'IND.012-1'!$A$3:$Q$301,2,FALSE)))</f>
        <v/>
      </c>
      <c r="C257" s="288" t="str">
        <f>IF(ISNA(VLOOKUP(A257,'IND.012-1'!$A$3:$Q$301,3,FALSE)),"",(VLOOKUP(A257,'IND.012-1'!$A$3:$Q$301,3,FALSE)))</f>
        <v/>
      </c>
      <c r="D257" s="53" t="str">
        <f>IF(ISNA(VLOOKUP(A257,'IND.012-1'!$A$3:$F$301,4,FALSE)),"",(VLOOKUP(A257,'IND.012-1'!$A$3:$F$301,4,FALSE)))</f>
        <v/>
      </c>
      <c r="E257" s="54" t="str">
        <f>IF(ISNA(VLOOKUP(A257,'IND.012-1'!$A$3:$Q$301,5,FALSE)),"",(VLOOKUP(A257,'IND.012-1'!$A$3:$Q$301,5,FALSE)))</f>
        <v/>
      </c>
      <c r="F257" s="55" t="str">
        <f>IF(ISNA(VLOOKUP($A257,'IND.012-1'!$A$3:$Q$301,6,FALSE)),"",(VLOOKUP($A257,'IND.012-1'!$A$3:$Q$301,6,FALSE)))</f>
        <v/>
      </c>
      <c r="G257" s="285" t="str">
        <f>IF(ISNA(VLOOKUP($A257,'IND.012-1'!$A$3:$Q$301,7,FALSE)),"",(VLOOKUP($A257,'IND.012-1'!$A$3:$Q$301,7,FALSE)))</f>
        <v/>
      </c>
      <c r="H257" s="55" t="str">
        <f>IF(ISNA(VLOOKUP(A257,'IND.012-1'!$A$3:$Q$301,8,FALSE)),"",(VLOOKUP(A257,'IND.012-1'!$A$3:$Q$301,8,FALSE)))</f>
        <v/>
      </c>
      <c r="I257" s="297" t="str">
        <f>IF(ISNA(VLOOKUP(A257,'IND.012-1'!$A$3:$Q$301,9,FALSE)),"",(VLOOKUP(A257,'IND.012-1'!$A$3:$Q$301,9,FALSE)))</f>
        <v/>
      </c>
      <c r="J257" s="55" t="str">
        <f>IF(ISNA(VLOOKUP(A257,'IND.012-1'!$A$3:$Q$301,10,FALSE)),"",(VLOOKUP(A257,'IND.012-1'!$A$3:$Q$301,10,FALSE)))</f>
        <v/>
      </c>
      <c r="K257" s="297" t="str">
        <f>IF(ISNA(VLOOKUP(A257,'IND.012-1'!$A$3:$Q$301,11,FALSE)),"",(VLOOKUP(A257,'IND.012-1'!$A$3:$Q$301,11,FALSE)))</f>
        <v/>
      </c>
      <c r="L257" s="55" t="str">
        <f>IF(ISNA(VLOOKUP(A257,'IND.012-1'!$A$3:$Q$301,12,FALSE)),"",(VLOOKUP(A257,'IND.012-1'!$A$3:$Q$301,12,FALSE)))</f>
        <v/>
      </c>
      <c r="M257" s="297" t="str">
        <f>IF(ISNA(VLOOKUP(A257,'IND.012-1'!$A$3:$Q$301,13,FALSE)),"",(VLOOKUP(A257,'IND.012-1'!$A$3:$Q$301,13,FALSE)))</f>
        <v/>
      </c>
      <c r="N257" s="55" t="str">
        <f>IF(ISNA(VLOOKUP(A257,'IND.012-1'!$A$3:$Q$301,14,FALSE)),"",(VLOOKUP(A257,'IND.012-1'!$A$3:$Q$301,14,FALSE)))</f>
        <v/>
      </c>
      <c r="O257" s="297" t="str">
        <f>IF(ISNA(VLOOKUP(A257,'IND.012-1'!$A$3:$Q$301,15,FALSE)),"",(VLOOKUP(A257,'IND.012-1'!$A$3:$Q$301,15,FALSE)))</f>
        <v/>
      </c>
      <c r="P257" s="55" t="str">
        <f>IF(ISNA(VLOOKUP(A257,'IND.012-1'!$A$3:$Q$301,16,FALSE)),"",(VLOOKUP(A257,'IND.012-1'!$A$3:$Q$301,16,FALSE)))</f>
        <v/>
      </c>
      <c r="Q257" s="341" t="str">
        <f>IF(ISNA(VLOOKUP($A257,'IND.012-1'!$A$3:$Q$301,17,FALSE)),"",(VLOOKUP($A257,'IND.012-1'!$A$3:$Q$301,17,FALSE)))</f>
        <v/>
      </c>
      <c r="R257" s="451">
        <f t="shared" si="12"/>
        <v>0</v>
      </c>
      <c r="S257" s="434">
        <f t="shared" si="15"/>
        <v>255</v>
      </c>
      <c r="T257" s="434">
        <f>IF(R257="","",IFERROR(SUM(H257:I257:K257:L257)+LARGE(H257:I257:K257:L257,1)/100+LARGE(H257:I257:K257:L257,2)/1000+LARGE(H257:I257:K257:L257,3)/10000+LARGE(H257:I257:K257:L257,4)/100000-0.01/S257,0))</f>
        <v>0</v>
      </c>
      <c r="U257" s="374"/>
      <c r="V257" s="354" t="str">
        <f t="shared" si="14"/>
        <v/>
      </c>
      <c r="W257" s="354" t="str">
        <f t="shared" si="13"/>
        <v/>
      </c>
      <c r="X257" s="374"/>
      <c r="Y257" s="374"/>
      <c r="Z257" s="374"/>
      <c r="AA257" s="374"/>
      <c r="AB257" s="374"/>
      <c r="AC257" s="374"/>
      <c r="AD257" s="374"/>
    </row>
    <row r="258" spans="1:30" ht="28.05" customHeight="1" thickBot="1" x14ac:dyDescent="0.35">
      <c r="A258" s="52">
        <v>256</v>
      </c>
      <c r="B258" s="286" t="str">
        <f>IF(ISNA(VLOOKUP($A258,'IND.012-1'!$A$3:$Q$301,2,FALSE)),"",(VLOOKUP($A258,'IND.012-1'!$A$3:$Q$301,2,FALSE)))</f>
        <v/>
      </c>
      <c r="C258" s="288" t="str">
        <f>IF(ISNA(VLOOKUP(A258,'IND.012-1'!$A$3:$Q$301,3,FALSE)),"",(VLOOKUP(A258,'IND.012-1'!$A$3:$Q$301,3,FALSE)))</f>
        <v/>
      </c>
      <c r="D258" s="53" t="str">
        <f>IF(ISNA(VLOOKUP(A258,'IND.012-1'!$A$3:$F$301,4,FALSE)),"",(VLOOKUP(A258,'IND.012-1'!$A$3:$F$301,4,FALSE)))</f>
        <v/>
      </c>
      <c r="E258" s="54" t="str">
        <f>IF(ISNA(VLOOKUP(A258,'IND.012-1'!$A$3:$Q$301,5,FALSE)),"",(VLOOKUP(A258,'IND.012-1'!$A$3:$Q$301,5,FALSE)))</f>
        <v/>
      </c>
      <c r="F258" s="55" t="str">
        <f>IF(ISNA(VLOOKUP($A258,'IND.012-1'!$A$3:$Q$301,6,FALSE)),"",(VLOOKUP($A258,'IND.012-1'!$A$3:$Q$301,6,FALSE)))</f>
        <v/>
      </c>
      <c r="G258" s="285" t="str">
        <f>IF(ISNA(VLOOKUP($A258,'IND.012-1'!$A$3:$Q$301,7,FALSE)),"",(VLOOKUP($A258,'IND.012-1'!$A$3:$Q$301,7,FALSE)))</f>
        <v/>
      </c>
      <c r="H258" s="55" t="str">
        <f>IF(ISNA(VLOOKUP(A258,'IND.012-1'!$A$3:$Q$301,8,FALSE)),"",(VLOOKUP(A258,'IND.012-1'!$A$3:$Q$301,8,FALSE)))</f>
        <v/>
      </c>
      <c r="I258" s="297" t="str">
        <f>IF(ISNA(VLOOKUP(A258,'IND.012-1'!$A$3:$Q$301,9,FALSE)),"",(VLOOKUP(A258,'IND.012-1'!$A$3:$Q$301,9,FALSE)))</f>
        <v/>
      </c>
      <c r="J258" s="55" t="str">
        <f>IF(ISNA(VLOOKUP(A258,'IND.012-1'!$A$3:$Q$301,10,FALSE)),"",(VLOOKUP(A258,'IND.012-1'!$A$3:$Q$301,10,FALSE)))</f>
        <v/>
      </c>
      <c r="K258" s="297" t="str">
        <f>IF(ISNA(VLOOKUP(A258,'IND.012-1'!$A$3:$Q$301,11,FALSE)),"",(VLOOKUP(A258,'IND.012-1'!$A$3:$Q$301,11,FALSE)))</f>
        <v/>
      </c>
      <c r="L258" s="55" t="str">
        <f>IF(ISNA(VLOOKUP(A258,'IND.012-1'!$A$3:$Q$301,12,FALSE)),"",(VLOOKUP(A258,'IND.012-1'!$A$3:$Q$301,12,FALSE)))</f>
        <v/>
      </c>
      <c r="M258" s="297" t="str">
        <f>IF(ISNA(VLOOKUP(A258,'IND.012-1'!$A$3:$Q$301,13,FALSE)),"",(VLOOKUP(A258,'IND.012-1'!$A$3:$Q$301,13,FALSE)))</f>
        <v/>
      </c>
      <c r="N258" s="55" t="str">
        <f>IF(ISNA(VLOOKUP(A258,'IND.012-1'!$A$3:$Q$301,14,FALSE)),"",(VLOOKUP(A258,'IND.012-1'!$A$3:$Q$301,14,FALSE)))</f>
        <v/>
      </c>
      <c r="O258" s="297" t="str">
        <f>IF(ISNA(VLOOKUP(A258,'IND.012-1'!$A$3:$Q$301,15,FALSE)),"",(VLOOKUP(A258,'IND.012-1'!$A$3:$Q$301,15,FALSE)))</f>
        <v/>
      </c>
      <c r="P258" s="55" t="str">
        <f>IF(ISNA(VLOOKUP(A258,'IND.012-1'!$A$3:$Q$301,16,FALSE)),"",(VLOOKUP(A258,'IND.012-1'!$A$3:$Q$301,16,FALSE)))</f>
        <v/>
      </c>
      <c r="Q258" s="341" t="str">
        <f>IF(ISNA(VLOOKUP($A258,'IND.012-1'!$A$3:$Q$301,17,FALSE)),"",(VLOOKUP($A258,'IND.012-1'!$A$3:$Q$301,17,FALSE)))</f>
        <v/>
      </c>
      <c r="R258" s="451">
        <f t="shared" si="12"/>
        <v>0</v>
      </c>
      <c r="S258" s="434">
        <f t="shared" si="15"/>
        <v>256</v>
      </c>
      <c r="T258" s="434">
        <f>IF(R258="","",IFERROR(SUM(H258:I258:K258:L258)+LARGE(H258:I258:K258:L258,1)/100+LARGE(H258:I258:K258:L258,2)/1000+LARGE(H258:I258:K258:L258,3)/10000+LARGE(H258:I258:K258:L258,4)/100000-0.01/S258,0))</f>
        <v>0</v>
      </c>
      <c r="U258" s="374"/>
      <c r="V258" s="354" t="str">
        <f t="shared" si="14"/>
        <v/>
      </c>
      <c r="W258" s="354" t="str">
        <f t="shared" si="13"/>
        <v/>
      </c>
      <c r="X258" s="374"/>
      <c r="Y258" s="374"/>
      <c r="Z258" s="374"/>
      <c r="AA258" s="374"/>
      <c r="AB258" s="374"/>
      <c r="AC258" s="374"/>
      <c r="AD258" s="374"/>
    </row>
    <row r="259" spans="1:30" ht="28.05" customHeight="1" thickBot="1" x14ac:dyDescent="0.35">
      <c r="A259" s="52">
        <v>257</v>
      </c>
      <c r="B259" s="286" t="str">
        <f>IF(ISNA(VLOOKUP($A259,'IND.012-1'!$A$3:$Q$301,2,FALSE)),"",(VLOOKUP($A259,'IND.012-1'!$A$3:$Q$301,2,FALSE)))</f>
        <v/>
      </c>
      <c r="C259" s="288" t="str">
        <f>IF(ISNA(VLOOKUP(A259,'IND.012-1'!$A$3:$Q$301,3,FALSE)),"",(VLOOKUP(A259,'IND.012-1'!$A$3:$Q$301,3,FALSE)))</f>
        <v/>
      </c>
      <c r="D259" s="53" t="str">
        <f>IF(ISNA(VLOOKUP(A259,'IND.012-1'!$A$3:$F$301,4,FALSE)),"",(VLOOKUP(A259,'IND.012-1'!$A$3:$F$301,4,FALSE)))</f>
        <v/>
      </c>
      <c r="E259" s="54" t="str">
        <f>IF(ISNA(VLOOKUP(A259,'IND.012-1'!$A$3:$Q$301,5,FALSE)),"",(VLOOKUP(A259,'IND.012-1'!$A$3:$Q$301,5,FALSE)))</f>
        <v/>
      </c>
      <c r="F259" s="55" t="str">
        <f>IF(ISNA(VLOOKUP($A259,'IND.012-1'!$A$3:$Q$301,6,FALSE)),"",(VLOOKUP($A259,'IND.012-1'!$A$3:$Q$301,6,FALSE)))</f>
        <v/>
      </c>
      <c r="G259" s="285" t="str">
        <f>IF(ISNA(VLOOKUP($A259,'IND.012-1'!$A$3:$Q$301,7,FALSE)),"",(VLOOKUP($A259,'IND.012-1'!$A$3:$Q$301,7,FALSE)))</f>
        <v/>
      </c>
      <c r="H259" s="55" t="str">
        <f>IF(ISNA(VLOOKUP(A259,'IND.012-1'!$A$3:$Q$301,8,FALSE)),"",(VLOOKUP(A259,'IND.012-1'!$A$3:$Q$301,8,FALSE)))</f>
        <v/>
      </c>
      <c r="I259" s="297" t="str">
        <f>IF(ISNA(VLOOKUP(A259,'IND.012-1'!$A$3:$Q$301,9,FALSE)),"",(VLOOKUP(A259,'IND.012-1'!$A$3:$Q$301,9,FALSE)))</f>
        <v/>
      </c>
      <c r="J259" s="55" t="str">
        <f>IF(ISNA(VLOOKUP(A259,'IND.012-1'!$A$3:$Q$301,10,FALSE)),"",(VLOOKUP(A259,'IND.012-1'!$A$3:$Q$301,10,FALSE)))</f>
        <v/>
      </c>
      <c r="K259" s="297" t="str">
        <f>IF(ISNA(VLOOKUP(A259,'IND.012-1'!$A$3:$Q$301,11,FALSE)),"",(VLOOKUP(A259,'IND.012-1'!$A$3:$Q$301,11,FALSE)))</f>
        <v/>
      </c>
      <c r="L259" s="55" t="str">
        <f>IF(ISNA(VLOOKUP(A259,'IND.012-1'!$A$3:$Q$301,12,FALSE)),"",(VLOOKUP(A259,'IND.012-1'!$A$3:$Q$301,12,FALSE)))</f>
        <v/>
      </c>
      <c r="M259" s="297" t="str">
        <f>IF(ISNA(VLOOKUP(A259,'IND.012-1'!$A$3:$Q$301,13,FALSE)),"",(VLOOKUP(A259,'IND.012-1'!$A$3:$Q$301,13,FALSE)))</f>
        <v/>
      </c>
      <c r="N259" s="55" t="str">
        <f>IF(ISNA(VLOOKUP(A259,'IND.012-1'!$A$3:$Q$301,14,FALSE)),"",(VLOOKUP(A259,'IND.012-1'!$A$3:$Q$301,14,FALSE)))</f>
        <v/>
      </c>
      <c r="O259" s="297" t="str">
        <f>IF(ISNA(VLOOKUP(A259,'IND.012-1'!$A$3:$Q$301,15,FALSE)),"",(VLOOKUP(A259,'IND.012-1'!$A$3:$Q$301,15,FALSE)))</f>
        <v/>
      </c>
      <c r="P259" s="55" t="str">
        <f>IF(ISNA(VLOOKUP(A259,'IND.012-1'!$A$3:$Q$301,16,FALSE)),"",(VLOOKUP(A259,'IND.012-1'!$A$3:$Q$301,16,FALSE)))</f>
        <v/>
      </c>
      <c r="Q259" s="341" t="str">
        <f>IF(ISNA(VLOOKUP($A259,'IND.012-1'!$A$3:$Q$301,17,FALSE)),"",(VLOOKUP($A259,'IND.012-1'!$A$3:$Q$301,17,FALSE)))</f>
        <v/>
      </c>
      <c r="R259" s="451">
        <f t="shared" si="12"/>
        <v>0</v>
      </c>
      <c r="S259" s="434">
        <f t="shared" si="15"/>
        <v>257</v>
      </c>
      <c r="T259" s="434">
        <f>IF(R259="","",IFERROR(SUM(H259:I259:K259:L259)+LARGE(H259:I259:K259:L259,1)/100+LARGE(H259:I259:K259:L259,2)/1000+LARGE(H259:I259:K259:L259,3)/10000+LARGE(H259:I259:K259:L259,4)/100000-0.01/S259,0))</f>
        <v>0</v>
      </c>
      <c r="U259" s="374"/>
      <c r="V259" s="354" t="str">
        <f t="shared" si="14"/>
        <v/>
      </c>
      <c r="W259" s="354" t="str">
        <f t="shared" si="13"/>
        <v/>
      </c>
      <c r="X259" s="374"/>
      <c r="Y259" s="374"/>
      <c r="Z259" s="374"/>
      <c r="AA259" s="374"/>
      <c r="AB259" s="374"/>
      <c r="AC259" s="374"/>
      <c r="AD259" s="374"/>
    </row>
    <row r="260" spans="1:30" ht="28.05" customHeight="1" thickBot="1" x14ac:dyDescent="0.35">
      <c r="A260" s="52">
        <v>258</v>
      </c>
      <c r="B260" s="286" t="str">
        <f>IF(ISNA(VLOOKUP($A260,'IND.012-1'!$A$3:$Q$301,2,FALSE)),"",(VLOOKUP($A260,'IND.012-1'!$A$3:$Q$301,2,FALSE)))</f>
        <v/>
      </c>
      <c r="C260" s="288" t="str">
        <f>IF(ISNA(VLOOKUP(A260,'IND.012-1'!$A$3:$Q$301,3,FALSE)),"",(VLOOKUP(A260,'IND.012-1'!$A$3:$Q$301,3,FALSE)))</f>
        <v/>
      </c>
      <c r="D260" s="53" t="str">
        <f>IF(ISNA(VLOOKUP(A260,'IND.012-1'!$A$3:$F$301,4,FALSE)),"",(VLOOKUP(A260,'IND.012-1'!$A$3:$F$301,4,FALSE)))</f>
        <v/>
      </c>
      <c r="E260" s="54" t="str">
        <f>IF(ISNA(VLOOKUP(A260,'IND.012-1'!$A$3:$Q$301,5,FALSE)),"",(VLOOKUP(A260,'IND.012-1'!$A$3:$Q$301,5,FALSE)))</f>
        <v/>
      </c>
      <c r="F260" s="55" t="str">
        <f>IF(ISNA(VLOOKUP($A260,'IND.012-1'!$A$3:$Q$301,6,FALSE)),"",(VLOOKUP($A260,'IND.012-1'!$A$3:$Q$301,6,FALSE)))</f>
        <v/>
      </c>
      <c r="G260" s="285" t="str">
        <f>IF(ISNA(VLOOKUP($A260,'IND.012-1'!$A$3:$Q$301,7,FALSE)),"",(VLOOKUP($A260,'IND.012-1'!$A$3:$Q$301,7,FALSE)))</f>
        <v/>
      </c>
      <c r="H260" s="55" t="str">
        <f>IF(ISNA(VLOOKUP(A260,'IND.012-1'!$A$3:$Q$301,8,FALSE)),"",(VLOOKUP(A260,'IND.012-1'!$A$3:$Q$301,8,FALSE)))</f>
        <v/>
      </c>
      <c r="I260" s="297" t="str">
        <f>IF(ISNA(VLOOKUP(A260,'IND.012-1'!$A$3:$Q$301,9,FALSE)),"",(VLOOKUP(A260,'IND.012-1'!$A$3:$Q$301,9,FALSE)))</f>
        <v/>
      </c>
      <c r="J260" s="55" t="str">
        <f>IF(ISNA(VLOOKUP(A260,'IND.012-1'!$A$3:$Q$301,10,FALSE)),"",(VLOOKUP(A260,'IND.012-1'!$A$3:$Q$301,10,FALSE)))</f>
        <v/>
      </c>
      <c r="K260" s="297" t="str">
        <f>IF(ISNA(VLOOKUP(A260,'IND.012-1'!$A$3:$Q$301,11,FALSE)),"",(VLOOKUP(A260,'IND.012-1'!$A$3:$Q$301,11,FALSE)))</f>
        <v/>
      </c>
      <c r="L260" s="55" t="str">
        <f>IF(ISNA(VLOOKUP(A260,'IND.012-1'!$A$3:$Q$301,12,FALSE)),"",(VLOOKUP(A260,'IND.012-1'!$A$3:$Q$301,12,FALSE)))</f>
        <v/>
      </c>
      <c r="M260" s="297" t="str">
        <f>IF(ISNA(VLOOKUP(A260,'IND.012-1'!$A$3:$Q$301,13,FALSE)),"",(VLOOKUP(A260,'IND.012-1'!$A$3:$Q$301,13,FALSE)))</f>
        <v/>
      </c>
      <c r="N260" s="55" t="str">
        <f>IF(ISNA(VLOOKUP(A260,'IND.012-1'!$A$3:$Q$301,14,FALSE)),"",(VLOOKUP(A260,'IND.012-1'!$A$3:$Q$301,14,FALSE)))</f>
        <v/>
      </c>
      <c r="O260" s="297" t="str">
        <f>IF(ISNA(VLOOKUP(A260,'IND.012-1'!$A$3:$Q$301,15,FALSE)),"",(VLOOKUP(A260,'IND.012-1'!$A$3:$Q$301,15,FALSE)))</f>
        <v/>
      </c>
      <c r="P260" s="55" t="str">
        <f>IF(ISNA(VLOOKUP(A260,'IND.012-1'!$A$3:$Q$301,16,FALSE)),"",(VLOOKUP(A260,'IND.012-1'!$A$3:$Q$301,16,FALSE)))</f>
        <v/>
      </c>
      <c r="Q260" s="341" t="str">
        <f>IF(ISNA(VLOOKUP($A260,'IND.012-1'!$A$3:$Q$301,17,FALSE)),"",(VLOOKUP($A260,'IND.012-1'!$A$3:$Q$301,17,FALSE)))</f>
        <v/>
      </c>
      <c r="R260" s="451">
        <f t="shared" ref="R260:R301" si="16">SUM(H260:Q260)</f>
        <v>0</v>
      </c>
      <c r="S260" s="434">
        <f t="shared" si="15"/>
        <v>258</v>
      </c>
      <c r="T260" s="434">
        <f>IF(R260="","",IFERROR(SUM(H260:I260:K260:L260)+LARGE(H260:I260:K260:L260,1)/100+LARGE(H260:I260:K260:L260,2)/1000+LARGE(H260:I260:K260:L260,3)/10000+LARGE(H260:I260:K260:L260,4)/100000-0.01/S260,0))</f>
        <v>0</v>
      </c>
      <c r="U260" s="374"/>
      <c r="V260" s="354" t="str">
        <f t="shared" si="14"/>
        <v/>
      </c>
      <c r="W260" s="354" t="str">
        <f t="shared" ref="W260:W301" si="17">C260</f>
        <v/>
      </c>
      <c r="X260" s="374"/>
      <c r="Y260" s="374"/>
      <c r="Z260" s="374"/>
      <c r="AA260" s="374"/>
      <c r="AB260" s="374"/>
      <c r="AC260" s="374"/>
      <c r="AD260" s="374"/>
    </row>
    <row r="261" spans="1:30" ht="28.05" customHeight="1" thickBot="1" x14ac:dyDescent="0.35">
      <c r="A261" s="52">
        <v>259</v>
      </c>
      <c r="B261" s="286" t="str">
        <f>IF(ISNA(VLOOKUP($A261,'IND.012-1'!$A$3:$Q$301,2,FALSE)),"",(VLOOKUP($A261,'IND.012-1'!$A$3:$Q$301,2,FALSE)))</f>
        <v/>
      </c>
      <c r="C261" s="288" t="str">
        <f>IF(ISNA(VLOOKUP(A261,'IND.012-1'!$A$3:$Q$301,3,FALSE)),"",(VLOOKUP(A261,'IND.012-1'!$A$3:$Q$301,3,FALSE)))</f>
        <v/>
      </c>
      <c r="D261" s="53" t="str">
        <f>IF(ISNA(VLOOKUP(A261,'IND.012-1'!$A$3:$F$301,4,FALSE)),"",(VLOOKUP(A261,'IND.012-1'!$A$3:$F$301,4,FALSE)))</f>
        <v/>
      </c>
      <c r="E261" s="54" t="str">
        <f>IF(ISNA(VLOOKUP(A261,'IND.012-1'!$A$3:$Q$301,5,FALSE)),"",(VLOOKUP(A261,'IND.012-1'!$A$3:$Q$301,5,FALSE)))</f>
        <v/>
      </c>
      <c r="F261" s="55" t="str">
        <f>IF(ISNA(VLOOKUP($A261,'IND.012-1'!$A$3:$Q$301,6,FALSE)),"",(VLOOKUP($A261,'IND.012-1'!$A$3:$Q$301,6,FALSE)))</f>
        <v/>
      </c>
      <c r="G261" s="285" t="str">
        <f>IF(ISNA(VLOOKUP($A261,'IND.012-1'!$A$3:$Q$301,7,FALSE)),"",(VLOOKUP($A261,'IND.012-1'!$A$3:$Q$301,7,FALSE)))</f>
        <v/>
      </c>
      <c r="H261" s="55" t="str">
        <f>IF(ISNA(VLOOKUP(A261,'IND.012-1'!$A$3:$Q$301,8,FALSE)),"",(VLOOKUP(A261,'IND.012-1'!$A$3:$Q$301,8,FALSE)))</f>
        <v/>
      </c>
      <c r="I261" s="297" t="str">
        <f>IF(ISNA(VLOOKUP(A261,'IND.012-1'!$A$3:$Q$301,9,FALSE)),"",(VLOOKUP(A261,'IND.012-1'!$A$3:$Q$301,9,FALSE)))</f>
        <v/>
      </c>
      <c r="J261" s="55" t="str">
        <f>IF(ISNA(VLOOKUP(A261,'IND.012-1'!$A$3:$Q$301,10,FALSE)),"",(VLOOKUP(A261,'IND.012-1'!$A$3:$Q$301,10,FALSE)))</f>
        <v/>
      </c>
      <c r="K261" s="297" t="str">
        <f>IF(ISNA(VLOOKUP(A261,'IND.012-1'!$A$3:$Q$301,11,FALSE)),"",(VLOOKUP(A261,'IND.012-1'!$A$3:$Q$301,11,FALSE)))</f>
        <v/>
      </c>
      <c r="L261" s="55" t="str">
        <f>IF(ISNA(VLOOKUP(A261,'IND.012-1'!$A$3:$Q$301,12,FALSE)),"",(VLOOKUP(A261,'IND.012-1'!$A$3:$Q$301,12,FALSE)))</f>
        <v/>
      </c>
      <c r="M261" s="297" t="str">
        <f>IF(ISNA(VLOOKUP(A261,'IND.012-1'!$A$3:$Q$301,13,FALSE)),"",(VLOOKUP(A261,'IND.012-1'!$A$3:$Q$301,13,FALSE)))</f>
        <v/>
      </c>
      <c r="N261" s="55" t="str">
        <f>IF(ISNA(VLOOKUP(A261,'IND.012-1'!$A$3:$Q$301,14,FALSE)),"",(VLOOKUP(A261,'IND.012-1'!$A$3:$Q$301,14,FALSE)))</f>
        <v/>
      </c>
      <c r="O261" s="297" t="str">
        <f>IF(ISNA(VLOOKUP(A261,'IND.012-1'!$A$3:$Q$301,15,FALSE)),"",(VLOOKUP(A261,'IND.012-1'!$A$3:$Q$301,15,FALSE)))</f>
        <v/>
      </c>
      <c r="P261" s="55" t="str">
        <f>IF(ISNA(VLOOKUP(A261,'IND.012-1'!$A$3:$Q$301,16,FALSE)),"",(VLOOKUP(A261,'IND.012-1'!$A$3:$Q$301,16,FALSE)))</f>
        <v/>
      </c>
      <c r="Q261" s="341" t="str">
        <f>IF(ISNA(VLOOKUP($A261,'IND.012-1'!$A$3:$Q$301,17,FALSE)),"",(VLOOKUP($A261,'IND.012-1'!$A$3:$Q$301,17,FALSE)))</f>
        <v/>
      </c>
      <c r="R261" s="451">
        <f t="shared" si="16"/>
        <v>0</v>
      </c>
      <c r="S261" s="434">
        <f t="shared" si="15"/>
        <v>259</v>
      </c>
      <c r="T261" s="434">
        <f>IF(R261="","",IFERROR(SUM(H261:I261:K261:L261)+LARGE(H261:I261:K261:L261,1)/100+LARGE(H261:I261:K261:L261,2)/1000+LARGE(H261:I261:K261:L261,3)/10000+LARGE(H261:I261:K261:L261,4)/100000-0.01/S261,0))</f>
        <v>0</v>
      </c>
      <c r="U261" s="374"/>
      <c r="V261" s="354" t="str">
        <f t="shared" ref="V261:V301" si="18">D261</f>
        <v/>
      </c>
      <c r="W261" s="354" t="str">
        <f t="shared" si="17"/>
        <v/>
      </c>
      <c r="X261" s="374"/>
      <c r="Y261" s="374"/>
      <c r="Z261" s="374"/>
      <c r="AA261" s="374"/>
      <c r="AB261" s="374"/>
      <c r="AC261" s="374"/>
      <c r="AD261" s="374"/>
    </row>
    <row r="262" spans="1:30" ht="28.05" customHeight="1" thickBot="1" x14ac:dyDescent="0.35">
      <c r="A262" s="52">
        <v>260</v>
      </c>
      <c r="B262" s="286" t="str">
        <f>IF(ISNA(VLOOKUP($A262,'IND.012-1'!$A$3:$Q$301,2,FALSE)),"",(VLOOKUP($A262,'IND.012-1'!$A$3:$Q$301,2,FALSE)))</f>
        <v/>
      </c>
      <c r="C262" s="288" t="str">
        <f>IF(ISNA(VLOOKUP(A262,'IND.012-1'!$A$3:$Q$301,3,FALSE)),"",(VLOOKUP(A262,'IND.012-1'!$A$3:$Q$301,3,FALSE)))</f>
        <v/>
      </c>
      <c r="D262" s="53" t="str">
        <f>IF(ISNA(VLOOKUP(A262,'IND.012-1'!$A$3:$F$301,4,FALSE)),"",(VLOOKUP(A262,'IND.012-1'!$A$3:$F$301,4,FALSE)))</f>
        <v/>
      </c>
      <c r="E262" s="54" t="str">
        <f>IF(ISNA(VLOOKUP(A262,'IND.012-1'!$A$3:$Q$301,5,FALSE)),"",(VLOOKUP(A262,'IND.012-1'!$A$3:$Q$301,5,FALSE)))</f>
        <v/>
      </c>
      <c r="F262" s="55" t="str">
        <f>IF(ISNA(VLOOKUP($A262,'IND.012-1'!$A$3:$Q$301,6,FALSE)),"",(VLOOKUP($A262,'IND.012-1'!$A$3:$Q$301,6,FALSE)))</f>
        <v/>
      </c>
      <c r="G262" s="285" t="str">
        <f>IF(ISNA(VLOOKUP($A262,'IND.012-1'!$A$3:$Q$301,7,FALSE)),"",(VLOOKUP($A262,'IND.012-1'!$A$3:$Q$301,7,FALSE)))</f>
        <v/>
      </c>
      <c r="H262" s="55" t="str">
        <f>IF(ISNA(VLOOKUP(A262,'IND.012-1'!$A$3:$Q$301,8,FALSE)),"",(VLOOKUP(A262,'IND.012-1'!$A$3:$Q$301,8,FALSE)))</f>
        <v/>
      </c>
      <c r="I262" s="297" t="str">
        <f>IF(ISNA(VLOOKUP(A262,'IND.012-1'!$A$3:$Q$301,9,FALSE)),"",(VLOOKUP(A262,'IND.012-1'!$A$3:$Q$301,9,FALSE)))</f>
        <v/>
      </c>
      <c r="J262" s="55" t="str">
        <f>IF(ISNA(VLOOKUP(A262,'IND.012-1'!$A$3:$Q$301,10,FALSE)),"",(VLOOKUP(A262,'IND.012-1'!$A$3:$Q$301,10,FALSE)))</f>
        <v/>
      </c>
      <c r="K262" s="297" t="str">
        <f>IF(ISNA(VLOOKUP(A262,'IND.012-1'!$A$3:$Q$301,11,FALSE)),"",(VLOOKUP(A262,'IND.012-1'!$A$3:$Q$301,11,FALSE)))</f>
        <v/>
      </c>
      <c r="L262" s="55" t="str">
        <f>IF(ISNA(VLOOKUP(A262,'IND.012-1'!$A$3:$Q$301,12,FALSE)),"",(VLOOKUP(A262,'IND.012-1'!$A$3:$Q$301,12,FALSE)))</f>
        <v/>
      </c>
      <c r="M262" s="297" t="str">
        <f>IF(ISNA(VLOOKUP(A262,'IND.012-1'!$A$3:$Q$301,13,FALSE)),"",(VLOOKUP(A262,'IND.012-1'!$A$3:$Q$301,13,FALSE)))</f>
        <v/>
      </c>
      <c r="N262" s="55" t="str">
        <f>IF(ISNA(VLOOKUP(A262,'IND.012-1'!$A$3:$Q$301,14,FALSE)),"",(VLOOKUP(A262,'IND.012-1'!$A$3:$Q$301,14,FALSE)))</f>
        <v/>
      </c>
      <c r="O262" s="297" t="str">
        <f>IF(ISNA(VLOOKUP(A262,'IND.012-1'!$A$3:$Q$301,15,FALSE)),"",(VLOOKUP(A262,'IND.012-1'!$A$3:$Q$301,15,FALSE)))</f>
        <v/>
      </c>
      <c r="P262" s="55" t="str">
        <f>IF(ISNA(VLOOKUP(A262,'IND.012-1'!$A$3:$Q$301,16,FALSE)),"",(VLOOKUP(A262,'IND.012-1'!$A$3:$Q$301,16,FALSE)))</f>
        <v/>
      </c>
      <c r="Q262" s="341" t="str">
        <f>IF(ISNA(VLOOKUP($A262,'IND.012-1'!$A$3:$Q$301,17,FALSE)),"",(VLOOKUP($A262,'IND.012-1'!$A$3:$Q$301,17,FALSE)))</f>
        <v/>
      </c>
      <c r="R262" s="451">
        <f t="shared" si="16"/>
        <v>0</v>
      </c>
      <c r="S262" s="434">
        <f t="shared" si="15"/>
        <v>260</v>
      </c>
      <c r="T262" s="434">
        <f>IF(R262="","",IFERROR(SUM(H262:I262:K262:L262)+LARGE(H262:I262:K262:L262,1)/100+LARGE(H262:I262:K262:L262,2)/1000+LARGE(H262:I262:K262:L262,3)/10000+LARGE(H262:I262:K262:L262,4)/100000-0.01/S262,0))</f>
        <v>0</v>
      </c>
      <c r="U262" s="374"/>
      <c r="V262" s="354" t="str">
        <f t="shared" si="18"/>
        <v/>
      </c>
      <c r="W262" s="354" t="str">
        <f t="shared" si="17"/>
        <v/>
      </c>
      <c r="X262" s="374"/>
      <c r="Y262" s="374"/>
      <c r="Z262" s="374"/>
      <c r="AA262" s="374"/>
      <c r="AB262" s="374"/>
      <c r="AC262" s="374"/>
      <c r="AD262" s="374"/>
    </row>
    <row r="263" spans="1:30" ht="28.05" customHeight="1" thickBot="1" x14ac:dyDescent="0.35">
      <c r="A263" s="52">
        <v>261</v>
      </c>
      <c r="B263" s="286" t="str">
        <f>IF(ISNA(VLOOKUP($A263,'IND.012-1'!$A$3:$Q$301,2,FALSE)),"",(VLOOKUP($A263,'IND.012-1'!$A$3:$Q$301,2,FALSE)))</f>
        <v/>
      </c>
      <c r="C263" s="288" t="str">
        <f>IF(ISNA(VLOOKUP(A263,'IND.012-1'!$A$3:$Q$301,3,FALSE)),"",(VLOOKUP(A263,'IND.012-1'!$A$3:$Q$301,3,FALSE)))</f>
        <v/>
      </c>
      <c r="D263" s="53" t="str">
        <f>IF(ISNA(VLOOKUP(A263,'IND.012-1'!$A$3:$F$301,4,FALSE)),"",(VLOOKUP(A263,'IND.012-1'!$A$3:$F$301,4,FALSE)))</f>
        <v/>
      </c>
      <c r="E263" s="54" t="str">
        <f>IF(ISNA(VLOOKUP(A263,'IND.012-1'!$A$3:$Q$301,5,FALSE)),"",(VLOOKUP(A263,'IND.012-1'!$A$3:$Q$301,5,FALSE)))</f>
        <v/>
      </c>
      <c r="F263" s="55" t="str">
        <f>IF(ISNA(VLOOKUP($A263,'IND.012-1'!$A$3:$Q$301,6,FALSE)),"",(VLOOKUP($A263,'IND.012-1'!$A$3:$Q$301,6,FALSE)))</f>
        <v/>
      </c>
      <c r="G263" s="285" t="str">
        <f>IF(ISNA(VLOOKUP($A263,'IND.012-1'!$A$3:$Q$301,7,FALSE)),"",(VLOOKUP($A263,'IND.012-1'!$A$3:$Q$301,7,FALSE)))</f>
        <v/>
      </c>
      <c r="H263" s="55" t="str">
        <f>IF(ISNA(VLOOKUP(A263,'IND.012-1'!$A$3:$Q$301,8,FALSE)),"",(VLOOKUP(A263,'IND.012-1'!$A$3:$Q$301,8,FALSE)))</f>
        <v/>
      </c>
      <c r="I263" s="297" t="str">
        <f>IF(ISNA(VLOOKUP(A263,'IND.012-1'!$A$3:$Q$301,9,FALSE)),"",(VLOOKUP(A263,'IND.012-1'!$A$3:$Q$301,9,FALSE)))</f>
        <v/>
      </c>
      <c r="J263" s="55" t="str">
        <f>IF(ISNA(VLOOKUP(A263,'IND.012-1'!$A$3:$Q$301,10,FALSE)),"",(VLOOKUP(A263,'IND.012-1'!$A$3:$Q$301,10,FALSE)))</f>
        <v/>
      </c>
      <c r="K263" s="297" t="str">
        <f>IF(ISNA(VLOOKUP(A263,'IND.012-1'!$A$3:$Q$301,11,FALSE)),"",(VLOOKUP(A263,'IND.012-1'!$A$3:$Q$301,11,FALSE)))</f>
        <v/>
      </c>
      <c r="L263" s="55" t="str">
        <f>IF(ISNA(VLOOKUP(A263,'IND.012-1'!$A$3:$Q$301,12,FALSE)),"",(VLOOKUP(A263,'IND.012-1'!$A$3:$Q$301,12,FALSE)))</f>
        <v/>
      </c>
      <c r="M263" s="297" t="str">
        <f>IF(ISNA(VLOOKUP(A263,'IND.012-1'!$A$3:$Q$301,13,FALSE)),"",(VLOOKUP(A263,'IND.012-1'!$A$3:$Q$301,13,FALSE)))</f>
        <v/>
      </c>
      <c r="N263" s="55" t="str">
        <f>IF(ISNA(VLOOKUP(A263,'IND.012-1'!$A$3:$Q$301,14,FALSE)),"",(VLOOKUP(A263,'IND.012-1'!$A$3:$Q$301,14,FALSE)))</f>
        <v/>
      </c>
      <c r="O263" s="297" t="str">
        <f>IF(ISNA(VLOOKUP(A263,'IND.012-1'!$A$3:$Q$301,15,FALSE)),"",(VLOOKUP(A263,'IND.012-1'!$A$3:$Q$301,15,FALSE)))</f>
        <v/>
      </c>
      <c r="P263" s="55" t="str">
        <f>IF(ISNA(VLOOKUP(A263,'IND.012-1'!$A$3:$Q$301,16,FALSE)),"",(VLOOKUP(A263,'IND.012-1'!$A$3:$Q$301,16,FALSE)))</f>
        <v/>
      </c>
      <c r="Q263" s="341" t="str">
        <f>IF(ISNA(VLOOKUP($A263,'IND.012-1'!$A$3:$Q$301,17,FALSE)),"",(VLOOKUP($A263,'IND.012-1'!$A$3:$Q$301,17,FALSE)))</f>
        <v/>
      </c>
      <c r="R263" s="451">
        <f t="shared" si="16"/>
        <v>0</v>
      </c>
      <c r="S263" s="434">
        <f t="shared" si="15"/>
        <v>261</v>
      </c>
      <c r="T263" s="434">
        <f>IF(R263="","",IFERROR(SUM(H263:I263:K263:L263)+LARGE(H263:I263:K263:L263,1)/100+LARGE(H263:I263:K263:L263,2)/1000+LARGE(H263:I263:K263:L263,3)/10000+LARGE(H263:I263:K263:L263,4)/100000-0.01/S263,0))</f>
        <v>0</v>
      </c>
      <c r="U263" s="374"/>
      <c r="V263" s="354" t="str">
        <f t="shared" si="18"/>
        <v/>
      </c>
      <c r="W263" s="354" t="str">
        <f t="shared" si="17"/>
        <v/>
      </c>
      <c r="X263" s="374"/>
      <c r="Y263" s="374"/>
      <c r="Z263" s="374"/>
      <c r="AA263" s="374"/>
      <c r="AB263" s="374"/>
      <c r="AC263" s="374"/>
      <c r="AD263" s="374"/>
    </row>
    <row r="264" spans="1:30" ht="28.05" customHeight="1" thickBot="1" x14ac:dyDescent="0.35">
      <c r="A264" s="52">
        <v>262</v>
      </c>
      <c r="B264" s="286" t="str">
        <f>IF(ISNA(VLOOKUP($A264,'IND.012-1'!$A$3:$Q$301,2,FALSE)),"",(VLOOKUP($A264,'IND.012-1'!$A$3:$Q$301,2,FALSE)))</f>
        <v/>
      </c>
      <c r="C264" s="288" t="str">
        <f>IF(ISNA(VLOOKUP(A264,'IND.012-1'!$A$3:$Q$301,3,FALSE)),"",(VLOOKUP(A264,'IND.012-1'!$A$3:$Q$301,3,FALSE)))</f>
        <v/>
      </c>
      <c r="D264" s="53" t="str">
        <f>IF(ISNA(VLOOKUP(A264,'IND.012-1'!$A$3:$F$301,4,FALSE)),"",(VLOOKUP(A264,'IND.012-1'!$A$3:$F$301,4,FALSE)))</f>
        <v/>
      </c>
      <c r="E264" s="54" t="str">
        <f>IF(ISNA(VLOOKUP(A264,'IND.012-1'!$A$3:$Q$301,5,FALSE)),"",(VLOOKUP(A264,'IND.012-1'!$A$3:$Q$301,5,FALSE)))</f>
        <v/>
      </c>
      <c r="F264" s="55" t="str">
        <f>IF(ISNA(VLOOKUP($A264,'IND.012-1'!$A$3:$Q$301,6,FALSE)),"",(VLOOKUP($A264,'IND.012-1'!$A$3:$Q$301,6,FALSE)))</f>
        <v/>
      </c>
      <c r="G264" s="285" t="str">
        <f>IF(ISNA(VLOOKUP($A264,'IND.012-1'!$A$3:$Q$301,7,FALSE)),"",(VLOOKUP($A264,'IND.012-1'!$A$3:$Q$301,7,FALSE)))</f>
        <v/>
      </c>
      <c r="H264" s="55" t="str">
        <f>IF(ISNA(VLOOKUP(A264,'IND.012-1'!$A$3:$Q$301,8,FALSE)),"",(VLOOKUP(A264,'IND.012-1'!$A$3:$Q$301,8,FALSE)))</f>
        <v/>
      </c>
      <c r="I264" s="297" t="str">
        <f>IF(ISNA(VLOOKUP(A264,'IND.012-1'!$A$3:$Q$301,9,FALSE)),"",(VLOOKUP(A264,'IND.012-1'!$A$3:$Q$301,9,FALSE)))</f>
        <v/>
      </c>
      <c r="J264" s="55" t="str">
        <f>IF(ISNA(VLOOKUP(A264,'IND.012-1'!$A$3:$Q$301,10,FALSE)),"",(VLOOKUP(A264,'IND.012-1'!$A$3:$Q$301,10,FALSE)))</f>
        <v/>
      </c>
      <c r="K264" s="297" t="str">
        <f>IF(ISNA(VLOOKUP(A264,'IND.012-1'!$A$3:$Q$301,11,FALSE)),"",(VLOOKUP(A264,'IND.012-1'!$A$3:$Q$301,11,FALSE)))</f>
        <v/>
      </c>
      <c r="L264" s="55" t="str">
        <f>IF(ISNA(VLOOKUP(A264,'IND.012-1'!$A$3:$Q$301,12,FALSE)),"",(VLOOKUP(A264,'IND.012-1'!$A$3:$Q$301,12,FALSE)))</f>
        <v/>
      </c>
      <c r="M264" s="297" t="str">
        <f>IF(ISNA(VLOOKUP(A264,'IND.012-1'!$A$3:$Q$301,13,FALSE)),"",(VLOOKUP(A264,'IND.012-1'!$A$3:$Q$301,13,FALSE)))</f>
        <v/>
      </c>
      <c r="N264" s="55" t="str">
        <f>IF(ISNA(VLOOKUP(A264,'IND.012-1'!$A$3:$Q$301,14,FALSE)),"",(VLOOKUP(A264,'IND.012-1'!$A$3:$Q$301,14,FALSE)))</f>
        <v/>
      </c>
      <c r="O264" s="297" t="str">
        <f>IF(ISNA(VLOOKUP(A264,'IND.012-1'!$A$3:$Q$301,15,FALSE)),"",(VLOOKUP(A264,'IND.012-1'!$A$3:$Q$301,15,FALSE)))</f>
        <v/>
      </c>
      <c r="P264" s="55" t="str">
        <f>IF(ISNA(VLOOKUP(A264,'IND.012-1'!$A$3:$Q$301,16,FALSE)),"",(VLOOKUP(A264,'IND.012-1'!$A$3:$Q$301,16,FALSE)))</f>
        <v/>
      </c>
      <c r="Q264" s="341" t="str">
        <f>IF(ISNA(VLOOKUP($A264,'IND.012-1'!$A$3:$Q$301,17,FALSE)),"",(VLOOKUP($A264,'IND.012-1'!$A$3:$Q$301,17,FALSE)))</f>
        <v/>
      </c>
      <c r="R264" s="451">
        <f t="shared" si="16"/>
        <v>0</v>
      </c>
      <c r="S264" s="434">
        <f t="shared" si="15"/>
        <v>262</v>
      </c>
      <c r="T264" s="434">
        <f>IF(R264="","",IFERROR(SUM(H264:I264:K264:L264)+LARGE(H264:I264:K264:L264,1)/100+LARGE(H264:I264:K264:L264,2)/1000+LARGE(H264:I264:K264:L264,3)/10000+LARGE(H264:I264:K264:L264,4)/100000-0.01/S264,0))</f>
        <v>0</v>
      </c>
      <c r="U264" s="374"/>
      <c r="V264" s="354" t="str">
        <f t="shared" si="18"/>
        <v/>
      </c>
      <c r="W264" s="354" t="str">
        <f t="shared" si="17"/>
        <v/>
      </c>
      <c r="X264" s="374"/>
      <c r="Y264" s="374"/>
      <c r="Z264" s="374"/>
      <c r="AA264" s="374"/>
      <c r="AB264" s="374"/>
      <c r="AC264" s="374"/>
      <c r="AD264" s="374"/>
    </row>
    <row r="265" spans="1:30" ht="28.05" customHeight="1" thickBot="1" x14ac:dyDescent="0.35">
      <c r="A265" s="52">
        <v>263</v>
      </c>
      <c r="B265" s="286" t="str">
        <f>IF(ISNA(VLOOKUP($A265,'IND.012-1'!$A$3:$Q$301,2,FALSE)),"",(VLOOKUP($A265,'IND.012-1'!$A$3:$Q$301,2,FALSE)))</f>
        <v/>
      </c>
      <c r="C265" s="288" t="str">
        <f>IF(ISNA(VLOOKUP(A265,'IND.012-1'!$A$3:$Q$301,3,FALSE)),"",(VLOOKUP(A265,'IND.012-1'!$A$3:$Q$301,3,FALSE)))</f>
        <v/>
      </c>
      <c r="D265" s="53" t="str">
        <f>IF(ISNA(VLOOKUP(A265,'IND.012-1'!$A$3:$F$301,4,FALSE)),"",(VLOOKUP(A265,'IND.012-1'!$A$3:$F$301,4,FALSE)))</f>
        <v/>
      </c>
      <c r="E265" s="54" t="str">
        <f>IF(ISNA(VLOOKUP(A265,'IND.012-1'!$A$3:$Q$301,5,FALSE)),"",(VLOOKUP(A265,'IND.012-1'!$A$3:$Q$301,5,FALSE)))</f>
        <v/>
      </c>
      <c r="F265" s="55" t="str">
        <f>IF(ISNA(VLOOKUP($A265,'IND.012-1'!$A$3:$Q$301,6,FALSE)),"",(VLOOKUP($A265,'IND.012-1'!$A$3:$Q$301,6,FALSE)))</f>
        <v/>
      </c>
      <c r="G265" s="285" t="str">
        <f>IF(ISNA(VLOOKUP($A265,'IND.012-1'!$A$3:$Q$301,7,FALSE)),"",(VLOOKUP($A265,'IND.012-1'!$A$3:$Q$301,7,FALSE)))</f>
        <v/>
      </c>
      <c r="H265" s="55" t="str">
        <f>IF(ISNA(VLOOKUP(A265,'IND.012-1'!$A$3:$Q$301,8,FALSE)),"",(VLOOKUP(A265,'IND.012-1'!$A$3:$Q$301,8,FALSE)))</f>
        <v/>
      </c>
      <c r="I265" s="297" t="str">
        <f>IF(ISNA(VLOOKUP(A265,'IND.012-1'!$A$3:$Q$301,9,FALSE)),"",(VLOOKUP(A265,'IND.012-1'!$A$3:$Q$301,9,FALSE)))</f>
        <v/>
      </c>
      <c r="J265" s="55" t="str">
        <f>IF(ISNA(VLOOKUP(A265,'IND.012-1'!$A$3:$Q$301,10,FALSE)),"",(VLOOKUP(A265,'IND.012-1'!$A$3:$Q$301,10,FALSE)))</f>
        <v/>
      </c>
      <c r="K265" s="297" t="str">
        <f>IF(ISNA(VLOOKUP(A265,'IND.012-1'!$A$3:$Q$301,11,FALSE)),"",(VLOOKUP(A265,'IND.012-1'!$A$3:$Q$301,11,FALSE)))</f>
        <v/>
      </c>
      <c r="L265" s="55" t="str">
        <f>IF(ISNA(VLOOKUP(A265,'IND.012-1'!$A$3:$Q$301,12,FALSE)),"",(VLOOKUP(A265,'IND.012-1'!$A$3:$Q$301,12,FALSE)))</f>
        <v/>
      </c>
      <c r="M265" s="297" t="str">
        <f>IF(ISNA(VLOOKUP(A265,'IND.012-1'!$A$3:$Q$301,13,FALSE)),"",(VLOOKUP(A265,'IND.012-1'!$A$3:$Q$301,13,FALSE)))</f>
        <v/>
      </c>
      <c r="N265" s="55" t="str">
        <f>IF(ISNA(VLOOKUP(A265,'IND.012-1'!$A$3:$Q$301,14,FALSE)),"",(VLOOKUP(A265,'IND.012-1'!$A$3:$Q$301,14,FALSE)))</f>
        <v/>
      </c>
      <c r="O265" s="297" t="str">
        <f>IF(ISNA(VLOOKUP(A265,'IND.012-1'!$A$3:$Q$301,15,FALSE)),"",(VLOOKUP(A265,'IND.012-1'!$A$3:$Q$301,15,FALSE)))</f>
        <v/>
      </c>
      <c r="P265" s="55" t="str">
        <f>IF(ISNA(VLOOKUP(A265,'IND.012-1'!$A$3:$Q$301,16,FALSE)),"",(VLOOKUP(A265,'IND.012-1'!$A$3:$Q$301,16,FALSE)))</f>
        <v/>
      </c>
      <c r="Q265" s="341" t="str">
        <f>IF(ISNA(VLOOKUP($A265,'IND.012-1'!$A$3:$Q$301,17,FALSE)),"",(VLOOKUP($A265,'IND.012-1'!$A$3:$Q$301,17,FALSE)))</f>
        <v/>
      </c>
      <c r="R265" s="451">
        <f t="shared" si="16"/>
        <v>0</v>
      </c>
      <c r="S265" s="434">
        <f t="shared" si="15"/>
        <v>263</v>
      </c>
      <c r="T265" s="434">
        <f>IF(R265="","",IFERROR(SUM(H265:I265:K265:L265)+LARGE(H265:I265:K265:L265,1)/100+LARGE(H265:I265:K265:L265,2)/1000+LARGE(H265:I265:K265:L265,3)/10000+LARGE(H265:I265:K265:L265,4)/100000-0.01/S265,0))</f>
        <v>0</v>
      </c>
      <c r="U265" s="374"/>
      <c r="V265" s="354" t="str">
        <f t="shared" si="18"/>
        <v/>
      </c>
      <c r="W265" s="354" t="str">
        <f t="shared" si="17"/>
        <v/>
      </c>
      <c r="X265" s="374"/>
      <c r="Y265" s="374"/>
      <c r="Z265" s="374"/>
      <c r="AA265" s="374"/>
      <c r="AB265" s="374"/>
      <c r="AC265" s="374"/>
      <c r="AD265" s="374"/>
    </row>
    <row r="266" spans="1:30" ht="28.05" customHeight="1" thickBot="1" x14ac:dyDescent="0.35">
      <c r="A266" s="52">
        <v>264</v>
      </c>
      <c r="B266" s="286" t="str">
        <f>IF(ISNA(VLOOKUP($A266,'IND.012-1'!$A$3:$Q$301,2,FALSE)),"",(VLOOKUP($A266,'IND.012-1'!$A$3:$Q$301,2,FALSE)))</f>
        <v/>
      </c>
      <c r="C266" s="288" t="str">
        <f>IF(ISNA(VLOOKUP(A266,'IND.012-1'!$A$3:$Q$301,3,FALSE)),"",(VLOOKUP(A266,'IND.012-1'!$A$3:$Q$301,3,FALSE)))</f>
        <v/>
      </c>
      <c r="D266" s="53" t="str">
        <f>IF(ISNA(VLOOKUP(A266,'IND.012-1'!$A$3:$F$301,4,FALSE)),"",(VLOOKUP(A266,'IND.012-1'!$A$3:$F$301,4,FALSE)))</f>
        <v/>
      </c>
      <c r="E266" s="54" t="str">
        <f>IF(ISNA(VLOOKUP(A266,'IND.012-1'!$A$3:$Q$301,5,FALSE)),"",(VLOOKUP(A266,'IND.012-1'!$A$3:$Q$301,5,FALSE)))</f>
        <v/>
      </c>
      <c r="F266" s="55" t="str">
        <f>IF(ISNA(VLOOKUP($A266,'IND.012-1'!$A$3:$Q$301,6,FALSE)),"",(VLOOKUP($A266,'IND.012-1'!$A$3:$Q$301,6,FALSE)))</f>
        <v/>
      </c>
      <c r="G266" s="285" t="str">
        <f>IF(ISNA(VLOOKUP($A266,'IND.012-1'!$A$3:$Q$301,7,FALSE)),"",(VLOOKUP($A266,'IND.012-1'!$A$3:$Q$301,7,FALSE)))</f>
        <v/>
      </c>
      <c r="H266" s="55" t="str">
        <f>IF(ISNA(VLOOKUP(A266,'IND.012-1'!$A$3:$Q$301,8,FALSE)),"",(VLOOKUP(A266,'IND.012-1'!$A$3:$Q$301,8,FALSE)))</f>
        <v/>
      </c>
      <c r="I266" s="297" t="str">
        <f>IF(ISNA(VLOOKUP(A266,'IND.012-1'!$A$3:$Q$301,9,FALSE)),"",(VLOOKUP(A266,'IND.012-1'!$A$3:$Q$301,9,FALSE)))</f>
        <v/>
      </c>
      <c r="J266" s="55" t="str">
        <f>IF(ISNA(VLOOKUP(A266,'IND.012-1'!$A$3:$Q$301,10,FALSE)),"",(VLOOKUP(A266,'IND.012-1'!$A$3:$Q$301,10,FALSE)))</f>
        <v/>
      </c>
      <c r="K266" s="297" t="str">
        <f>IF(ISNA(VLOOKUP(A266,'IND.012-1'!$A$3:$Q$301,11,FALSE)),"",(VLOOKUP(A266,'IND.012-1'!$A$3:$Q$301,11,FALSE)))</f>
        <v/>
      </c>
      <c r="L266" s="55" t="str">
        <f>IF(ISNA(VLOOKUP(A266,'IND.012-1'!$A$3:$Q$301,12,FALSE)),"",(VLOOKUP(A266,'IND.012-1'!$A$3:$Q$301,12,FALSE)))</f>
        <v/>
      </c>
      <c r="M266" s="297" t="str">
        <f>IF(ISNA(VLOOKUP(A266,'IND.012-1'!$A$3:$Q$301,13,FALSE)),"",(VLOOKUP(A266,'IND.012-1'!$A$3:$Q$301,13,FALSE)))</f>
        <v/>
      </c>
      <c r="N266" s="55" t="str">
        <f>IF(ISNA(VLOOKUP(A266,'IND.012-1'!$A$3:$Q$301,14,FALSE)),"",(VLOOKUP(A266,'IND.012-1'!$A$3:$Q$301,14,FALSE)))</f>
        <v/>
      </c>
      <c r="O266" s="297" t="str">
        <f>IF(ISNA(VLOOKUP(A266,'IND.012-1'!$A$3:$Q$301,15,FALSE)),"",(VLOOKUP(A266,'IND.012-1'!$A$3:$Q$301,15,FALSE)))</f>
        <v/>
      </c>
      <c r="P266" s="55" t="str">
        <f>IF(ISNA(VLOOKUP(A266,'IND.012-1'!$A$3:$Q$301,16,FALSE)),"",(VLOOKUP(A266,'IND.012-1'!$A$3:$Q$301,16,FALSE)))</f>
        <v/>
      </c>
      <c r="Q266" s="341" t="str">
        <f>IF(ISNA(VLOOKUP($A266,'IND.012-1'!$A$3:$Q$301,17,FALSE)),"",(VLOOKUP($A266,'IND.012-1'!$A$3:$Q$301,17,FALSE)))</f>
        <v/>
      </c>
      <c r="R266" s="451">
        <f t="shared" si="16"/>
        <v>0</v>
      </c>
      <c r="S266" s="434">
        <f t="shared" si="15"/>
        <v>264</v>
      </c>
      <c r="T266" s="434">
        <f>IF(R266="","",IFERROR(SUM(H266:I266:K266:L266)+LARGE(H266:I266:K266:L266,1)/100+LARGE(H266:I266:K266:L266,2)/1000+LARGE(H266:I266:K266:L266,3)/10000+LARGE(H266:I266:K266:L266,4)/100000-0.01/S266,0))</f>
        <v>0</v>
      </c>
      <c r="U266" s="374"/>
      <c r="V266" s="354" t="str">
        <f t="shared" si="18"/>
        <v/>
      </c>
      <c r="W266" s="354" t="str">
        <f t="shared" si="17"/>
        <v/>
      </c>
      <c r="X266" s="374"/>
      <c r="Y266" s="374"/>
      <c r="Z266" s="374"/>
      <c r="AA266" s="374"/>
      <c r="AB266" s="374"/>
      <c r="AC266" s="374"/>
      <c r="AD266" s="374"/>
    </row>
    <row r="267" spans="1:30" ht="28.05" customHeight="1" thickBot="1" x14ac:dyDescent="0.35">
      <c r="A267" s="52">
        <v>265</v>
      </c>
      <c r="B267" s="286" t="str">
        <f>IF(ISNA(VLOOKUP($A267,'IND.012-1'!$A$3:$Q$301,2,FALSE)),"",(VLOOKUP($A267,'IND.012-1'!$A$3:$Q$301,2,FALSE)))</f>
        <v/>
      </c>
      <c r="C267" s="288" t="str">
        <f>IF(ISNA(VLOOKUP(A267,'IND.012-1'!$A$3:$Q$301,3,FALSE)),"",(VLOOKUP(A267,'IND.012-1'!$A$3:$Q$301,3,FALSE)))</f>
        <v/>
      </c>
      <c r="D267" s="53" t="str">
        <f>IF(ISNA(VLOOKUP(A267,'IND.012-1'!$A$3:$F$301,4,FALSE)),"",(VLOOKUP(A267,'IND.012-1'!$A$3:$F$301,4,FALSE)))</f>
        <v/>
      </c>
      <c r="E267" s="54" t="str">
        <f>IF(ISNA(VLOOKUP(A267,'IND.012-1'!$A$3:$Q$301,5,FALSE)),"",(VLOOKUP(A267,'IND.012-1'!$A$3:$Q$301,5,FALSE)))</f>
        <v/>
      </c>
      <c r="F267" s="55" t="str">
        <f>IF(ISNA(VLOOKUP($A267,'IND.012-1'!$A$3:$Q$301,6,FALSE)),"",(VLOOKUP($A267,'IND.012-1'!$A$3:$Q$301,6,FALSE)))</f>
        <v/>
      </c>
      <c r="G267" s="285" t="str">
        <f>IF(ISNA(VLOOKUP($A267,'IND.012-1'!$A$3:$Q$301,7,FALSE)),"",(VLOOKUP($A267,'IND.012-1'!$A$3:$Q$301,7,FALSE)))</f>
        <v/>
      </c>
      <c r="H267" s="55" t="str">
        <f>IF(ISNA(VLOOKUP(A267,'IND.012-1'!$A$3:$Q$301,8,FALSE)),"",(VLOOKUP(A267,'IND.012-1'!$A$3:$Q$301,8,FALSE)))</f>
        <v/>
      </c>
      <c r="I267" s="297" t="str">
        <f>IF(ISNA(VLOOKUP(A267,'IND.012-1'!$A$3:$Q$301,9,FALSE)),"",(VLOOKUP(A267,'IND.012-1'!$A$3:$Q$301,9,FALSE)))</f>
        <v/>
      </c>
      <c r="J267" s="55" t="str">
        <f>IF(ISNA(VLOOKUP(A267,'IND.012-1'!$A$3:$Q$301,10,FALSE)),"",(VLOOKUP(A267,'IND.012-1'!$A$3:$Q$301,10,FALSE)))</f>
        <v/>
      </c>
      <c r="K267" s="297" t="str">
        <f>IF(ISNA(VLOOKUP(A267,'IND.012-1'!$A$3:$Q$301,11,FALSE)),"",(VLOOKUP(A267,'IND.012-1'!$A$3:$Q$301,11,FALSE)))</f>
        <v/>
      </c>
      <c r="L267" s="55" t="str">
        <f>IF(ISNA(VLOOKUP(A267,'IND.012-1'!$A$3:$Q$301,12,FALSE)),"",(VLOOKUP(A267,'IND.012-1'!$A$3:$Q$301,12,FALSE)))</f>
        <v/>
      </c>
      <c r="M267" s="297" t="str">
        <f>IF(ISNA(VLOOKUP(A267,'IND.012-1'!$A$3:$Q$301,13,FALSE)),"",(VLOOKUP(A267,'IND.012-1'!$A$3:$Q$301,13,FALSE)))</f>
        <v/>
      </c>
      <c r="N267" s="55" t="str">
        <f>IF(ISNA(VLOOKUP(A267,'IND.012-1'!$A$3:$Q$301,14,FALSE)),"",(VLOOKUP(A267,'IND.012-1'!$A$3:$Q$301,14,FALSE)))</f>
        <v/>
      </c>
      <c r="O267" s="297" t="str">
        <f>IF(ISNA(VLOOKUP(A267,'IND.012-1'!$A$3:$Q$301,15,FALSE)),"",(VLOOKUP(A267,'IND.012-1'!$A$3:$Q$301,15,FALSE)))</f>
        <v/>
      </c>
      <c r="P267" s="55" t="str">
        <f>IF(ISNA(VLOOKUP(A267,'IND.012-1'!$A$3:$Q$301,16,FALSE)),"",(VLOOKUP(A267,'IND.012-1'!$A$3:$Q$301,16,FALSE)))</f>
        <v/>
      </c>
      <c r="Q267" s="341" t="str">
        <f>IF(ISNA(VLOOKUP($A267,'IND.012-1'!$A$3:$Q$301,17,FALSE)),"",(VLOOKUP($A267,'IND.012-1'!$A$3:$Q$301,17,FALSE)))</f>
        <v/>
      </c>
      <c r="R267" s="451">
        <f t="shared" si="16"/>
        <v>0</v>
      </c>
      <c r="S267" s="434">
        <f t="shared" si="15"/>
        <v>265</v>
      </c>
      <c r="T267" s="434">
        <f>IF(R267="","",IFERROR(SUM(H267:I267:K267:L267)+LARGE(H267:I267:K267:L267,1)/100+LARGE(H267:I267:K267:L267,2)/1000+LARGE(H267:I267:K267:L267,3)/10000+LARGE(H267:I267:K267:L267,4)/100000-0.01/S267,0))</f>
        <v>0</v>
      </c>
      <c r="U267" s="374"/>
      <c r="V267" s="354" t="str">
        <f t="shared" si="18"/>
        <v/>
      </c>
      <c r="W267" s="354" t="str">
        <f t="shared" si="17"/>
        <v/>
      </c>
      <c r="X267" s="374"/>
      <c r="Y267" s="374"/>
      <c r="Z267" s="374"/>
      <c r="AA267" s="374"/>
      <c r="AB267" s="374"/>
      <c r="AC267" s="374"/>
      <c r="AD267" s="374"/>
    </row>
    <row r="268" spans="1:30" ht="28.05" customHeight="1" thickBot="1" x14ac:dyDescent="0.35">
      <c r="A268" s="52">
        <v>266</v>
      </c>
      <c r="B268" s="286" t="str">
        <f>IF(ISNA(VLOOKUP($A268,'IND.012-1'!$A$3:$Q$301,2,FALSE)),"",(VLOOKUP($A268,'IND.012-1'!$A$3:$Q$301,2,FALSE)))</f>
        <v/>
      </c>
      <c r="C268" s="288" t="str">
        <f>IF(ISNA(VLOOKUP(A268,'IND.012-1'!$A$3:$Q$301,3,FALSE)),"",(VLOOKUP(A268,'IND.012-1'!$A$3:$Q$301,3,FALSE)))</f>
        <v/>
      </c>
      <c r="D268" s="53" t="str">
        <f>IF(ISNA(VLOOKUP(A268,'IND.012-1'!$A$3:$F$301,4,FALSE)),"",(VLOOKUP(A268,'IND.012-1'!$A$3:$F$301,4,FALSE)))</f>
        <v/>
      </c>
      <c r="E268" s="54" t="str">
        <f>IF(ISNA(VLOOKUP(A268,'IND.012-1'!$A$3:$Q$301,5,FALSE)),"",(VLOOKUP(A268,'IND.012-1'!$A$3:$Q$301,5,FALSE)))</f>
        <v/>
      </c>
      <c r="F268" s="55" t="str">
        <f>IF(ISNA(VLOOKUP($A268,'IND.012-1'!$A$3:$Q$301,6,FALSE)),"",(VLOOKUP($A268,'IND.012-1'!$A$3:$Q$301,6,FALSE)))</f>
        <v/>
      </c>
      <c r="G268" s="285" t="str">
        <f>IF(ISNA(VLOOKUP($A268,'IND.012-1'!$A$3:$Q$301,7,FALSE)),"",(VLOOKUP($A268,'IND.012-1'!$A$3:$Q$301,7,FALSE)))</f>
        <v/>
      </c>
      <c r="H268" s="55" t="str">
        <f>IF(ISNA(VLOOKUP(A268,'IND.012-1'!$A$3:$Q$301,8,FALSE)),"",(VLOOKUP(A268,'IND.012-1'!$A$3:$Q$301,8,FALSE)))</f>
        <v/>
      </c>
      <c r="I268" s="297" t="str">
        <f>IF(ISNA(VLOOKUP(A268,'IND.012-1'!$A$3:$Q$301,9,FALSE)),"",(VLOOKUP(A268,'IND.012-1'!$A$3:$Q$301,9,FALSE)))</f>
        <v/>
      </c>
      <c r="J268" s="55" t="str">
        <f>IF(ISNA(VLOOKUP(A268,'IND.012-1'!$A$3:$Q$301,10,FALSE)),"",(VLOOKUP(A268,'IND.012-1'!$A$3:$Q$301,10,FALSE)))</f>
        <v/>
      </c>
      <c r="K268" s="297" t="str">
        <f>IF(ISNA(VLOOKUP(A268,'IND.012-1'!$A$3:$Q$301,11,FALSE)),"",(VLOOKUP(A268,'IND.012-1'!$A$3:$Q$301,11,FALSE)))</f>
        <v/>
      </c>
      <c r="L268" s="55" t="str">
        <f>IF(ISNA(VLOOKUP(A268,'IND.012-1'!$A$3:$Q$301,12,FALSE)),"",(VLOOKUP(A268,'IND.012-1'!$A$3:$Q$301,12,FALSE)))</f>
        <v/>
      </c>
      <c r="M268" s="297" t="str">
        <f>IF(ISNA(VLOOKUP(A268,'IND.012-1'!$A$3:$Q$301,13,FALSE)),"",(VLOOKUP(A268,'IND.012-1'!$A$3:$Q$301,13,FALSE)))</f>
        <v/>
      </c>
      <c r="N268" s="55" t="str">
        <f>IF(ISNA(VLOOKUP(A268,'IND.012-1'!$A$3:$Q$301,14,FALSE)),"",(VLOOKUP(A268,'IND.012-1'!$A$3:$Q$301,14,FALSE)))</f>
        <v/>
      </c>
      <c r="O268" s="297" t="str">
        <f>IF(ISNA(VLOOKUP(A268,'IND.012-1'!$A$3:$Q$301,15,FALSE)),"",(VLOOKUP(A268,'IND.012-1'!$A$3:$Q$301,15,FALSE)))</f>
        <v/>
      </c>
      <c r="P268" s="55" t="str">
        <f>IF(ISNA(VLOOKUP(A268,'IND.012-1'!$A$3:$Q$301,16,FALSE)),"",(VLOOKUP(A268,'IND.012-1'!$A$3:$Q$301,16,FALSE)))</f>
        <v/>
      </c>
      <c r="Q268" s="341" t="str">
        <f>IF(ISNA(VLOOKUP($A268,'IND.012-1'!$A$3:$Q$301,17,FALSE)),"",(VLOOKUP($A268,'IND.012-1'!$A$3:$Q$301,17,FALSE)))</f>
        <v/>
      </c>
      <c r="R268" s="451">
        <f t="shared" si="16"/>
        <v>0</v>
      </c>
      <c r="S268" s="434">
        <f t="shared" si="15"/>
        <v>266</v>
      </c>
      <c r="T268" s="434">
        <f>IF(R268="","",IFERROR(SUM(H268:I268:K268:L268)+LARGE(H268:I268:K268:L268,1)/100+LARGE(H268:I268:K268:L268,2)/1000+LARGE(H268:I268:K268:L268,3)/10000+LARGE(H268:I268:K268:L268,4)/100000-0.01/S268,0))</f>
        <v>0</v>
      </c>
      <c r="U268" s="374"/>
      <c r="V268" s="354" t="str">
        <f t="shared" si="18"/>
        <v/>
      </c>
      <c r="W268" s="354" t="str">
        <f t="shared" si="17"/>
        <v/>
      </c>
      <c r="X268" s="374"/>
      <c r="Y268" s="374"/>
      <c r="Z268" s="374"/>
      <c r="AA268" s="374"/>
      <c r="AB268" s="374"/>
      <c r="AC268" s="374"/>
      <c r="AD268" s="374"/>
    </row>
    <row r="269" spans="1:30" ht="28.05" customHeight="1" thickBot="1" x14ac:dyDescent="0.35">
      <c r="A269" s="52">
        <v>267</v>
      </c>
      <c r="B269" s="286" t="str">
        <f>IF(ISNA(VLOOKUP($A269,'IND.012-1'!$A$3:$Q$301,2,FALSE)),"",(VLOOKUP($A269,'IND.012-1'!$A$3:$Q$301,2,FALSE)))</f>
        <v/>
      </c>
      <c r="C269" s="288" t="str">
        <f>IF(ISNA(VLOOKUP(A269,'IND.012-1'!$A$3:$Q$301,3,FALSE)),"",(VLOOKUP(A269,'IND.012-1'!$A$3:$Q$301,3,FALSE)))</f>
        <v/>
      </c>
      <c r="D269" s="53" t="str">
        <f>IF(ISNA(VLOOKUP(A269,'IND.012-1'!$A$3:$F$301,4,FALSE)),"",(VLOOKUP(A269,'IND.012-1'!$A$3:$F$301,4,FALSE)))</f>
        <v/>
      </c>
      <c r="E269" s="54" t="str">
        <f>IF(ISNA(VLOOKUP(A269,'IND.012-1'!$A$3:$Q$301,5,FALSE)),"",(VLOOKUP(A269,'IND.012-1'!$A$3:$Q$301,5,FALSE)))</f>
        <v/>
      </c>
      <c r="F269" s="55" t="str">
        <f>IF(ISNA(VLOOKUP($A269,'IND.012-1'!$A$3:$Q$301,6,FALSE)),"",(VLOOKUP($A269,'IND.012-1'!$A$3:$Q$301,6,FALSE)))</f>
        <v/>
      </c>
      <c r="G269" s="285" t="str">
        <f>IF(ISNA(VLOOKUP($A269,'IND.012-1'!$A$3:$Q$301,7,FALSE)),"",(VLOOKUP($A269,'IND.012-1'!$A$3:$Q$301,7,FALSE)))</f>
        <v/>
      </c>
      <c r="H269" s="55" t="str">
        <f>IF(ISNA(VLOOKUP(A269,'IND.012-1'!$A$3:$Q$301,8,FALSE)),"",(VLOOKUP(A269,'IND.012-1'!$A$3:$Q$301,8,FALSE)))</f>
        <v/>
      </c>
      <c r="I269" s="297" t="str">
        <f>IF(ISNA(VLOOKUP(A269,'IND.012-1'!$A$3:$Q$301,9,FALSE)),"",(VLOOKUP(A269,'IND.012-1'!$A$3:$Q$301,9,FALSE)))</f>
        <v/>
      </c>
      <c r="J269" s="55" t="str">
        <f>IF(ISNA(VLOOKUP(A269,'IND.012-1'!$A$3:$Q$301,10,FALSE)),"",(VLOOKUP(A269,'IND.012-1'!$A$3:$Q$301,10,FALSE)))</f>
        <v/>
      </c>
      <c r="K269" s="297" t="str">
        <f>IF(ISNA(VLOOKUP(A269,'IND.012-1'!$A$3:$Q$301,11,FALSE)),"",(VLOOKUP(A269,'IND.012-1'!$A$3:$Q$301,11,FALSE)))</f>
        <v/>
      </c>
      <c r="L269" s="55" t="str">
        <f>IF(ISNA(VLOOKUP(A269,'IND.012-1'!$A$3:$Q$301,12,FALSE)),"",(VLOOKUP(A269,'IND.012-1'!$A$3:$Q$301,12,FALSE)))</f>
        <v/>
      </c>
      <c r="M269" s="297" t="str">
        <f>IF(ISNA(VLOOKUP(A269,'IND.012-1'!$A$3:$Q$301,13,FALSE)),"",(VLOOKUP(A269,'IND.012-1'!$A$3:$Q$301,13,FALSE)))</f>
        <v/>
      </c>
      <c r="N269" s="55" t="str">
        <f>IF(ISNA(VLOOKUP(A269,'IND.012-1'!$A$3:$Q$301,14,FALSE)),"",(VLOOKUP(A269,'IND.012-1'!$A$3:$Q$301,14,FALSE)))</f>
        <v/>
      </c>
      <c r="O269" s="297" t="str">
        <f>IF(ISNA(VLOOKUP(A269,'IND.012-1'!$A$3:$Q$301,15,FALSE)),"",(VLOOKUP(A269,'IND.012-1'!$A$3:$Q$301,15,FALSE)))</f>
        <v/>
      </c>
      <c r="P269" s="55" t="str">
        <f>IF(ISNA(VLOOKUP(A269,'IND.012-1'!$A$3:$Q$301,16,FALSE)),"",(VLOOKUP(A269,'IND.012-1'!$A$3:$Q$301,16,FALSE)))</f>
        <v/>
      </c>
      <c r="Q269" s="341" t="str">
        <f>IF(ISNA(VLOOKUP($A269,'IND.012-1'!$A$3:$Q$301,17,FALSE)),"",(VLOOKUP($A269,'IND.012-1'!$A$3:$Q$301,17,FALSE)))</f>
        <v/>
      </c>
      <c r="R269" s="451">
        <f t="shared" si="16"/>
        <v>0</v>
      </c>
      <c r="S269" s="434">
        <f t="shared" si="15"/>
        <v>267</v>
      </c>
      <c r="T269" s="434">
        <f>IF(R269="","",IFERROR(SUM(H269:I269:K269:L269)+LARGE(H269:I269:K269:L269,1)/100+LARGE(H269:I269:K269:L269,2)/1000+LARGE(H269:I269:K269:L269,3)/10000+LARGE(H269:I269:K269:L269,4)/100000-0.01/S269,0))</f>
        <v>0</v>
      </c>
      <c r="U269" s="374"/>
      <c r="V269" s="354" t="str">
        <f t="shared" si="18"/>
        <v/>
      </c>
      <c r="W269" s="354" t="str">
        <f t="shared" si="17"/>
        <v/>
      </c>
      <c r="X269" s="374"/>
      <c r="Y269" s="374"/>
      <c r="Z269" s="374"/>
      <c r="AA269" s="374"/>
      <c r="AB269" s="374"/>
      <c r="AC269" s="374"/>
      <c r="AD269" s="374"/>
    </row>
    <row r="270" spans="1:30" ht="28.05" customHeight="1" thickBot="1" x14ac:dyDescent="0.35">
      <c r="A270" s="52">
        <v>268</v>
      </c>
      <c r="B270" s="286" t="str">
        <f>IF(ISNA(VLOOKUP($A270,'IND.012-1'!$A$3:$Q$301,2,FALSE)),"",(VLOOKUP($A270,'IND.012-1'!$A$3:$Q$301,2,FALSE)))</f>
        <v/>
      </c>
      <c r="C270" s="288" t="str">
        <f>IF(ISNA(VLOOKUP(A270,'IND.012-1'!$A$3:$Q$301,3,FALSE)),"",(VLOOKUP(A270,'IND.012-1'!$A$3:$Q$301,3,FALSE)))</f>
        <v/>
      </c>
      <c r="D270" s="53" t="str">
        <f>IF(ISNA(VLOOKUP(A270,'IND.012-1'!$A$3:$F$301,4,FALSE)),"",(VLOOKUP(A270,'IND.012-1'!$A$3:$F$301,4,FALSE)))</f>
        <v/>
      </c>
      <c r="E270" s="54" t="str">
        <f>IF(ISNA(VLOOKUP(A270,'IND.012-1'!$A$3:$Q$301,5,FALSE)),"",(VLOOKUP(A270,'IND.012-1'!$A$3:$Q$301,5,FALSE)))</f>
        <v/>
      </c>
      <c r="F270" s="55" t="str">
        <f>IF(ISNA(VLOOKUP($A270,'IND.012-1'!$A$3:$Q$301,6,FALSE)),"",(VLOOKUP($A270,'IND.012-1'!$A$3:$Q$301,6,FALSE)))</f>
        <v/>
      </c>
      <c r="G270" s="285" t="str">
        <f>IF(ISNA(VLOOKUP($A270,'IND.012-1'!$A$3:$Q$301,7,FALSE)),"",(VLOOKUP($A270,'IND.012-1'!$A$3:$Q$301,7,FALSE)))</f>
        <v/>
      </c>
      <c r="H270" s="55" t="str">
        <f>IF(ISNA(VLOOKUP(A270,'IND.012-1'!$A$3:$Q$301,8,FALSE)),"",(VLOOKUP(A270,'IND.012-1'!$A$3:$Q$301,8,FALSE)))</f>
        <v/>
      </c>
      <c r="I270" s="297" t="str">
        <f>IF(ISNA(VLOOKUP(A270,'IND.012-1'!$A$3:$Q$301,9,FALSE)),"",(VLOOKUP(A270,'IND.012-1'!$A$3:$Q$301,9,FALSE)))</f>
        <v/>
      </c>
      <c r="J270" s="55" t="str">
        <f>IF(ISNA(VLOOKUP(A270,'IND.012-1'!$A$3:$Q$301,10,FALSE)),"",(VLOOKUP(A270,'IND.012-1'!$A$3:$Q$301,10,FALSE)))</f>
        <v/>
      </c>
      <c r="K270" s="297" t="str">
        <f>IF(ISNA(VLOOKUP(A270,'IND.012-1'!$A$3:$Q$301,11,FALSE)),"",(VLOOKUP(A270,'IND.012-1'!$A$3:$Q$301,11,FALSE)))</f>
        <v/>
      </c>
      <c r="L270" s="55" t="str">
        <f>IF(ISNA(VLOOKUP(A270,'IND.012-1'!$A$3:$Q$301,12,FALSE)),"",(VLOOKUP(A270,'IND.012-1'!$A$3:$Q$301,12,FALSE)))</f>
        <v/>
      </c>
      <c r="M270" s="297" t="str">
        <f>IF(ISNA(VLOOKUP(A270,'IND.012-1'!$A$3:$Q$301,13,FALSE)),"",(VLOOKUP(A270,'IND.012-1'!$A$3:$Q$301,13,FALSE)))</f>
        <v/>
      </c>
      <c r="N270" s="55" t="str">
        <f>IF(ISNA(VLOOKUP(A270,'IND.012-1'!$A$3:$Q$301,14,FALSE)),"",(VLOOKUP(A270,'IND.012-1'!$A$3:$Q$301,14,FALSE)))</f>
        <v/>
      </c>
      <c r="O270" s="297" t="str">
        <f>IF(ISNA(VLOOKUP(A270,'IND.012-1'!$A$3:$Q$301,15,FALSE)),"",(VLOOKUP(A270,'IND.012-1'!$A$3:$Q$301,15,FALSE)))</f>
        <v/>
      </c>
      <c r="P270" s="55" t="str">
        <f>IF(ISNA(VLOOKUP(A270,'IND.012-1'!$A$3:$Q$301,16,FALSE)),"",(VLOOKUP(A270,'IND.012-1'!$A$3:$Q$301,16,FALSE)))</f>
        <v/>
      </c>
      <c r="Q270" s="341" t="str">
        <f>IF(ISNA(VLOOKUP($A270,'IND.012-1'!$A$3:$Q$301,17,FALSE)),"",(VLOOKUP($A270,'IND.012-1'!$A$3:$Q$301,17,FALSE)))</f>
        <v/>
      </c>
      <c r="R270" s="451">
        <f t="shared" si="16"/>
        <v>0</v>
      </c>
      <c r="S270" s="434">
        <f t="shared" si="15"/>
        <v>268</v>
      </c>
      <c r="T270" s="434">
        <f>IF(R270="","",IFERROR(SUM(H270:I270:K270:L270)+LARGE(H270:I270:K270:L270,1)/100+LARGE(H270:I270:K270:L270,2)/1000+LARGE(H270:I270:K270:L270,3)/10000+LARGE(H270:I270:K270:L270,4)/100000-0.01/S270,0))</f>
        <v>0</v>
      </c>
      <c r="U270" s="374"/>
      <c r="V270" s="354" t="str">
        <f t="shared" si="18"/>
        <v/>
      </c>
      <c r="W270" s="354" t="str">
        <f t="shared" si="17"/>
        <v/>
      </c>
      <c r="X270" s="374"/>
      <c r="Y270" s="374"/>
      <c r="Z270" s="374"/>
      <c r="AA270" s="374"/>
      <c r="AB270" s="374"/>
      <c r="AC270" s="374"/>
      <c r="AD270" s="374"/>
    </row>
    <row r="271" spans="1:30" ht="28.05" customHeight="1" thickBot="1" x14ac:dyDescent="0.35">
      <c r="A271" s="52">
        <v>269</v>
      </c>
      <c r="B271" s="286" t="str">
        <f>IF(ISNA(VLOOKUP($A271,'IND.012-1'!$A$3:$Q$301,2,FALSE)),"",(VLOOKUP($A271,'IND.012-1'!$A$3:$Q$301,2,FALSE)))</f>
        <v/>
      </c>
      <c r="C271" s="288" t="str">
        <f>IF(ISNA(VLOOKUP(A271,'IND.012-1'!$A$3:$Q$301,3,FALSE)),"",(VLOOKUP(A271,'IND.012-1'!$A$3:$Q$301,3,FALSE)))</f>
        <v/>
      </c>
      <c r="D271" s="53" t="str">
        <f>IF(ISNA(VLOOKUP(A271,'IND.012-1'!$A$3:$F$301,4,FALSE)),"",(VLOOKUP(A271,'IND.012-1'!$A$3:$F$301,4,FALSE)))</f>
        <v/>
      </c>
      <c r="E271" s="54" t="str">
        <f>IF(ISNA(VLOOKUP(A271,'IND.012-1'!$A$3:$Q$301,5,FALSE)),"",(VLOOKUP(A271,'IND.012-1'!$A$3:$Q$301,5,FALSE)))</f>
        <v/>
      </c>
      <c r="F271" s="55" t="str">
        <f>IF(ISNA(VLOOKUP($A271,'IND.012-1'!$A$3:$Q$301,6,FALSE)),"",(VLOOKUP($A271,'IND.012-1'!$A$3:$Q$301,6,FALSE)))</f>
        <v/>
      </c>
      <c r="G271" s="285" t="str">
        <f>IF(ISNA(VLOOKUP($A271,'IND.012-1'!$A$3:$Q$301,7,FALSE)),"",(VLOOKUP($A271,'IND.012-1'!$A$3:$Q$301,7,FALSE)))</f>
        <v/>
      </c>
      <c r="H271" s="55" t="str">
        <f>IF(ISNA(VLOOKUP(A271,'IND.012-1'!$A$3:$Q$301,8,FALSE)),"",(VLOOKUP(A271,'IND.012-1'!$A$3:$Q$301,8,FALSE)))</f>
        <v/>
      </c>
      <c r="I271" s="297" t="str">
        <f>IF(ISNA(VLOOKUP(A271,'IND.012-1'!$A$3:$Q$301,9,FALSE)),"",(VLOOKUP(A271,'IND.012-1'!$A$3:$Q$301,9,FALSE)))</f>
        <v/>
      </c>
      <c r="J271" s="55" t="str">
        <f>IF(ISNA(VLOOKUP(A271,'IND.012-1'!$A$3:$Q$301,10,FALSE)),"",(VLOOKUP(A271,'IND.012-1'!$A$3:$Q$301,10,FALSE)))</f>
        <v/>
      </c>
      <c r="K271" s="297" t="str">
        <f>IF(ISNA(VLOOKUP(A271,'IND.012-1'!$A$3:$Q$301,11,FALSE)),"",(VLOOKUP(A271,'IND.012-1'!$A$3:$Q$301,11,FALSE)))</f>
        <v/>
      </c>
      <c r="L271" s="55" t="str">
        <f>IF(ISNA(VLOOKUP(A271,'IND.012-1'!$A$3:$Q$301,12,FALSE)),"",(VLOOKUP(A271,'IND.012-1'!$A$3:$Q$301,12,FALSE)))</f>
        <v/>
      </c>
      <c r="M271" s="297" t="str">
        <f>IF(ISNA(VLOOKUP(A271,'IND.012-1'!$A$3:$Q$301,13,FALSE)),"",(VLOOKUP(A271,'IND.012-1'!$A$3:$Q$301,13,FALSE)))</f>
        <v/>
      </c>
      <c r="N271" s="55" t="str">
        <f>IF(ISNA(VLOOKUP(A271,'IND.012-1'!$A$3:$Q$301,14,FALSE)),"",(VLOOKUP(A271,'IND.012-1'!$A$3:$Q$301,14,FALSE)))</f>
        <v/>
      </c>
      <c r="O271" s="297" t="str">
        <f>IF(ISNA(VLOOKUP(A271,'IND.012-1'!$A$3:$Q$301,15,FALSE)),"",(VLOOKUP(A271,'IND.012-1'!$A$3:$Q$301,15,FALSE)))</f>
        <v/>
      </c>
      <c r="P271" s="55" t="str">
        <f>IF(ISNA(VLOOKUP(A271,'IND.012-1'!$A$3:$Q$301,16,FALSE)),"",(VLOOKUP(A271,'IND.012-1'!$A$3:$Q$301,16,FALSE)))</f>
        <v/>
      </c>
      <c r="Q271" s="341" t="str">
        <f>IF(ISNA(VLOOKUP($A271,'IND.012-1'!$A$3:$Q$301,17,FALSE)),"",(VLOOKUP($A271,'IND.012-1'!$A$3:$Q$301,17,FALSE)))</f>
        <v/>
      </c>
      <c r="R271" s="451">
        <f t="shared" si="16"/>
        <v>0</v>
      </c>
      <c r="S271" s="434">
        <f t="shared" si="15"/>
        <v>269</v>
      </c>
      <c r="T271" s="434">
        <f>IF(R271="","",IFERROR(SUM(H271:I271:K271:L271)+LARGE(H271:I271:K271:L271,1)/100+LARGE(H271:I271:K271:L271,2)/1000+LARGE(H271:I271:K271:L271,3)/10000+LARGE(H271:I271:K271:L271,4)/100000-0.01/S271,0))</f>
        <v>0</v>
      </c>
      <c r="U271" s="374"/>
      <c r="V271" s="354" t="str">
        <f t="shared" si="18"/>
        <v/>
      </c>
      <c r="W271" s="354" t="str">
        <f t="shared" si="17"/>
        <v/>
      </c>
      <c r="X271" s="374"/>
      <c r="Y271" s="374"/>
      <c r="Z271" s="374"/>
      <c r="AA271" s="374"/>
      <c r="AB271" s="374"/>
      <c r="AC271" s="374"/>
      <c r="AD271" s="374"/>
    </row>
    <row r="272" spans="1:30" ht="28.05" customHeight="1" thickBot="1" x14ac:dyDescent="0.35">
      <c r="A272" s="52">
        <v>270</v>
      </c>
      <c r="B272" s="286" t="str">
        <f>IF(ISNA(VLOOKUP($A272,'IND.012-1'!$A$3:$Q$301,2,FALSE)),"",(VLOOKUP($A272,'IND.012-1'!$A$3:$Q$301,2,FALSE)))</f>
        <v/>
      </c>
      <c r="C272" s="288" t="str">
        <f>IF(ISNA(VLOOKUP(A272,'IND.012-1'!$A$3:$Q$301,3,FALSE)),"",(VLOOKUP(A272,'IND.012-1'!$A$3:$Q$301,3,FALSE)))</f>
        <v/>
      </c>
      <c r="D272" s="53" t="str">
        <f>IF(ISNA(VLOOKUP(A272,'IND.012-1'!$A$3:$F$301,4,FALSE)),"",(VLOOKUP(A272,'IND.012-1'!$A$3:$F$301,4,FALSE)))</f>
        <v/>
      </c>
      <c r="E272" s="54" t="str">
        <f>IF(ISNA(VLOOKUP(A272,'IND.012-1'!$A$3:$Q$301,5,FALSE)),"",(VLOOKUP(A272,'IND.012-1'!$A$3:$Q$301,5,FALSE)))</f>
        <v/>
      </c>
      <c r="F272" s="55" t="str">
        <f>IF(ISNA(VLOOKUP($A272,'IND.012-1'!$A$3:$Q$301,6,FALSE)),"",(VLOOKUP($A272,'IND.012-1'!$A$3:$Q$301,6,FALSE)))</f>
        <v/>
      </c>
      <c r="G272" s="285" t="str">
        <f>IF(ISNA(VLOOKUP($A272,'IND.012-1'!$A$3:$Q$301,7,FALSE)),"",(VLOOKUP($A272,'IND.012-1'!$A$3:$Q$301,7,FALSE)))</f>
        <v/>
      </c>
      <c r="H272" s="55" t="str">
        <f>IF(ISNA(VLOOKUP(A272,'IND.012-1'!$A$3:$Q$301,8,FALSE)),"",(VLOOKUP(A272,'IND.012-1'!$A$3:$Q$301,8,FALSE)))</f>
        <v/>
      </c>
      <c r="I272" s="297" t="str">
        <f>IF(ISNA(VLOOKUP(A272,'IND.012-1'!$A$3:$Q$301,9,FALSE)),"",(VLOOKUP(A272,'IND.012-1'!$A$3:$Q$301,9,FALSE)))</f>
        <v/>
      </c>
      <c r="J272" s="55" t="str">
        <f>IF(ISNA(VLOOKUP(A272,'IND.012-1'!$A$3:$Q$301,10,FALSE)),"",(VLOOKUP(A272,'IND.012-1'!$A$3:$Q$301,10,FALSE)))</f>
        <v/>
      </c>
      <c r="K272" s="297" t="str">
        <f>IF(ISNA(VLOOKUP(A272,'IND.012-1'!$A$3:$Q$301,11,FALSE)),"",(VLOOKUP(A272,'IND.012-1'!$A$3:$Q$301,11,FALSE)))</f>
        <v/>
      </c>
      <c r="L272" s="55" t="str">
        <f>IF(ISNA(VLOOKUP(A272,'IND.012-1'!$A$3:$Q$301,12,FALSE)),"",(VLOOKUP(A272,'IND.012-1'!$A$3:$Q$301,12,FALSE)))</f>
        <v/>
      </c>
      <c r="M272" s="297" t="str">
        <f>IF(ISNA(VLOOKUP(A272,'IND.012-1'!$A$3:$Q$301,13,FALSE)),"",(VLOOKUP(A272,'IND.012-1'!$A$3:$Q$301,13,FALSE)))</f>
        <v/>
      </c>
      <c r="N272" s="55" t="str">
        <f>IF(ISNA(VLOOKUP(A272,'IND.012-1'!$A$3:$Q$301,14,FALSE)),"",(VLOOKUP(A272,'IND.012-1'!$A$3:$Q$301,14,FALSE)))</f>
        <v/>
      </c>
      <c r="O272" s="297" t="str">
        <f>IF(ISNA(VLOOKUP(A272,'IND.012-1'!$A$3:$Q$301,15,FALSE)),"",(VLOOKUP(A272,'IND.012-1'!$A$3:$Q$301,15,FALSE)))</f>
        <v/>
      </c>
      <c r="P272" s="55" t="str">
        <f>IF(ISNA(VLOOKUP(A272,'IND.012-1'!$A$3:$Q$301,16,FALSE)),"",(VLOOKUP(A272,'IND.012-1'!$A$3:$Q$301,16,FALSE)))</f>
        <v/>
      </c>
      <c r="Q272" s="341" t="str">
        <f>IF(ISNA(VLOOKUP($A272,'IND.012-1'!$A$3:$Q$301,17,FALSE)),"",(VLOOKUP($A272,'IND.012-1'!$A$3:$Q$301,17,FALSE)))</f>
        <v/>
      </c>
      <c r="R272" s="451">
        <f t="shared" si="16"/>
        <v>0</v>
      </c>
      <c r="S272" s="434">
        <f t="shared" si="15"/>
        <v>270</v>
      </c>
      <c r="T272" s="434">
        <f>IF(R272="","",IFERROR(SUM(H272:I272:K272:L272)+LARGE(H272:I272:K272:L272,1)/100+LARGE(H272:I272:K272:L272,2)/1000+LARGE(H272:I272:K272:L272,3)/10000+LARGE(H272:I272:K272:L272,4)/100000-0.01/S272,0))</f>
        <v>0</v>
      </c>
      <c r="U272" s="374"/>
      <c r="V272" s="354" t="str">
        <f t="shared" si="18"/>
        <v/>
      </c>
      <c r="W272" s="354" t="str">
        <f t="shared" si="17"/>
        <v/>
      </c>
      <c r="X272" s="374"/>
      <c r="Y272" s="374"/>
      <c r="Z272" s="374"/>
      <c r="AA272" s="374"/>
      <c r="AB272" s="374"/>
      <c r="AC272" s="374"/>
      <c r="AD272" s="374"/>
    </row>
    <row r="273" spans="1:30" ht="28.05" customHeight="1" thickBot="1" x14ac:dyDescent="0.35">
      <c r="A273" s="52">
        <v>271</v>
      </c>
      <c r="B273" s="286" t="str">
        <f>IF(ISNA(VLOOKUP($A273,'IND.012-1'!$A$3:$Q$301,2,FALSE)),"",(VLOOKUP($A273,'IND.012-1'!$A$3:$Q$301,2,FALSE)))</f>
        <v/>
      </c>
      <c r="C273" s="288" t="str">
        <f>IF(ISNA(VLOOKUP(A273,'IND.012-1'!$A$3:$Q$301,3,FALSE)),"",(VLOOKUP(A273,'IND.012-1'!$A$3:$Q$301,3,FALSE)))</f>
        <v/>
      </c>
      <c r="D273" s="53" t="str">
        <f>IF(ISNA(VLOOKUP(A273,'IND.012-1'!$A$3:$F$301,4,FALSE)),"",(VLOOKUP(A273,'IND.012-1'!$A$3:$F$301,4,FALSE)))</f>
        <v/>
      </c>
      <c r="E273" s="54" t="str">
        <f>IF(ISNA(VLOOKUP(A273,'IND.012-1'!$A$3:$Q$301,5,FALSE)),"",(VLOOKUP(A273,'IND.012-1'!$A$3:$Q$301,5,FALSE)))</f>
        <v/>
      </c>
      <c r="F273" s="55" t="str">
        <f>IF(ISNA(VLOOKUP($A273,'IND.012-1'!$A$3:$Q$301,6,FALSE)),"",(VLOOKUP($A273,'IND.012-1'!$A$3:$Q$301,6,FALSE)))</f>
        <v/>
      </c>
      <c r="G273" s="285" t="str">
        <f>IF(ISNA(VLOOKUP($A273,'IND.012-1'!$A$3:$Q$301,7,FALSE)),"",(VLOOKUP($A273,'IND.012-1'!$A$3:$Q$301,7,FALSE)))</f>
        <v/>
      </c>
      <c r="H273" s="55" t="str">
        <f>IF(ISNA(VLOOKUP(A273,'IND.012-1'!$A$3:$Q$301,8,FALSE)),"",(VLOOKUP(A273,'IND.012-1'!$A$3:$Q$301,8,FALSE)))</f>
        <v/>
      </c>
      <c r="I273" s="297" t="str">
        <f>IF(ISNA(VLOOKUP(A273,'IND.012-1'!$A$3:$Q$301,9,FALSE)),"",(VLOOKUP(A273,'IND.012-1'!$A$3:$Q$301,9,FALSE)))</f>
        <v/>
      </c>
      <c r="J273" s="55" t="str">
        <f>IF(ISNA(VLOOKUP(A273,'IND.012-1'!$A$3:$Q$301,10,FALSE)),"",(VLOOKUP(A273,'IND.012-1'!$A$3:$Q$301,10,FALSE)))</f>
        <v/>
      </c>
      <c r="K273" s="297" t="str">
        <f>IF(ISNA(VLOOKUP(A273,'IND.012-1'!$A$3:$Q$301,11,FALSE)),"",(VLOOKUP(A273,'IND.012-1'!$A$3:$Q$301,11,FALSE)))</f>
        <v/>
      </c>
      <c r="L273" s="55" t="str">
        <f>IF(ISNA(VLOOKUP(A273,'IND.012-1'!$A$3:$Q$301,12,FALSE)),"",(VLOOKUP(A273,'IND.012-1'!$A$3:$Q$301,12,FALSE)))</f>
        <v/>
      </c>
      <c r="M273" s="297" t="str">
        <f>IF(ISNA(VLOOKUP(A273,'IND.012-1'!$A$3:$Q$301,13,FALSE)),"",(VLOOKUP(A273,'IND.012-1'!$A$3:$Q$301,13,FALSE)))</f>
        <v/>
      </c>
      <c r="N273" s="55" t="str">
        <f>IF(ISNA(VLOOKUP(A273,'IND.012-1'!$A$3:$Q$301,14,FALSE)),"",(VLOOKUP(A273,'IND.012-1'!$A$3:$Q$301,14,FALSE)))</f>
        <v/>
      </c>
      <c r="O273" s="297" t="str">
        <f>IF(ISNA(VLOOKUP(A273,'IND.012-1'!$A$3:$Q$301,15,FALSE)),"",(VLOOKUP(A273,'IND.012-1'!$A$3:$Q$301,15,FALSE)))</f>
        <v/>
      </c>
      <c r="P273" s="55" t="str">
        <f>IF(ISNA(VLOOKUP(A273,'IND.012-1'!$A$3:$Q$301,16,FALSE)),"",(VLOOKUP(A273,'IND.012-1'!$A$3:$Q$301,16,FALSE)))</f>
        <v/>
      </c>
      <c r="Q273" s="341" t="str">
        <f>IF(ISNA(VLOOKUP($A273,'IND.012-1'!$A$3:$Q$301,17,FALSE)),"",(VLOOKUP($A273,'IND.012-1'!$A$3:$Q$301,17,FALSE)))</f>
        <v/>
      </c>
      <c r="R273" s="451">
        <f t="shared" si="16"/>
        <v>0</v>
      </c>
      <c r="S273" s="434">
        <f t="shared" si="15"/>
        <v>271</v>
      </c>
      <c r="T273" s="434">
        <f>IF(R273="","",IFERROR(SUM(H273:I273:K273:L273)+LARGE(H273:I273:K273:L273,1)/100+LARGE(H273:I273:K273:L273,2)/1000+LARGE(H273:I273:K273:L273,3)/10000+LARGE(H273:I273:K273:L273,4)/100000-0.01/S273,0))</f>
        <v>0</v>
      </c>
      <c r="U273" s="374"/>
      <c r="V273" s="354" t="str">
        <f t="shared" si="18"/>
        <v/>
      </c>
      <c r="W273" s="354" t="str">
        <f t="shared" si="17"/>
        <v/>
      </c>
      <c r="X273" s="374"/>
      <c r="Y273" s="374"/>
      <c r="Z273" s="374"/>
      <c r="AA273" s="374"/>
      <c r="AB273" s="374"/>
      <c r="AC273" s="374"/>
      <c r="AD273" s="374"/>
    </row>
    <row r="274" spans="1:30" ht="28.05" customHeight="1" thickBot="1" x14ac:dyDescent="0.35">
      <c r="A274" s="52">
        <v>272</v>
      </c>
      <c r="B274" s="286" t="str">
        <f>IF(ISNA(VLOOKUP($A274,'IND.012-1'!$A$3:$Q$301,2,FALSE)),"",(VLOOKUP($A274,'IND.012-1'!$A$3:$Q$301,2,FALSE)))</f>
        <v/>
      </c>
      <c r="C274" s="288" t="str">
        <f>IF(ISNA(VLOOKUP(A274,'IND.012-1'!$A$3:$Q$301,3,FALSE)),"",(VLOOKUP(A274,'IND.012-1'!$A$3:$Q$301,3,FALSE)))</f>
        <v/>
      </c>
      <c r="D274" s="53" t="str">
        <f>IF(ISNA(VLOOKUP(A274,'IND.012-1'!$A$3:$F$301,4,FALSE)),"",(VLOOKUP(A274,'IND.012-1'!$A$3:$F$301,4,FALSE)))</f>
        <v/>
      </c>
      <c r="E274" s="54" t="str">
        <f>IF(ISNA(VLOOKUP(A274,'IND.012-1'!$A$3:$Q$301,5,FALSE)),"",(VLOOKUP(A274,'IND.012-1'!$A$3:$Q$301,5,FALSE)))</f>
        <v/>
      </c>
      <c r="F274" s="55" t="str">
        <f>IF(ISNA(VLOOKUP($A274,'IND.012-1'!$A$3:$Q$301,6,FALSE)),"",(VLOOKUP($A274,'IND.012-1'!$A$3:$Q$301,6,FALSE)))</f>
        <v/>
      </c>
      <c r="G274" s="285" t="str">
        <f>IF(ISNA(VLOOKUP($A274,'IND.012-1'!$A$3:$Q$301,7,FALSE)),"",(VLOOKUP($A274,'IND.012-1'!$A$3:$Q$301,7,FALSE)))</f>
        <v/>
      </c>
      <c r="H274" s="55" t="str">
        <f>IF(ISNA(VLOOKUP(A274,'IND.012-1'!$A$3:$Q$301,8,FALSE)),"",(VLOOKUP(A274,'IND.012-1'!$A$3:$Q$301,8,FALSE)))</f>
        <v/>
      </c>
      <c r="I274" s="297" t="str">
        <f>IF(ISNA(VLOOKUP(A274,'IND.012-1'!$A$3:$Q$301,9,FALSE)),"",(VLOOKUP(A274,'IND.012-1'!$A$3:$Q$301,9,FALSE)))</f>
        <v/>
      </c>
      <c r="J274" s="55" t="str">
        <f>IF(ISNA(VLOOKUP(A274,'IND.012-1'!$A$3:$Q$301,10,FALSE)),"",(VLOOKUP(A274,'IND.012-1'!$A$3:$Q$301,10,FALSE)))</f>
        <v/>
      </c>
      <c r="K274" s="297" t="str">
        <f>IF(ISNA(VLOOKUP(A274,'IND.012-1'!$A$3:$Q$301,11,FALSE)),"",(VLOOKUP(A274,'IND.012-1'!$A$3:$Q$301,11,FALSE)))</f>
        <v/>
      </c>
      <c r="L274" s="55" t="str">
        <f>IF(ISNA(VLOOKUP(A274,'IND.012-1'!$A$3:$Q$301,12,FALSE)),"",(VLOOKUP(A274,'IND.012-1'!$A$3:$Q$301,12,FALSE)))</f>
        <v/>
      </c>
      <c r="M274" s="297" t="str">
        <f>IF(ISNA(VLOOKUP(A274,'IND.012-1'!$A$3:$Q$301,13,FALSE)),"",(VLOOKUP(A274,'IND.012-1'!$A$3:$Q$301,13,FALSE)))</f>
        <v/>
      </c>
      <c r="N274" s="55" t="str">
        <f>IF(ISNA(VLOOKUP(A274,'IND.012-1'!$A$3:$Q$301,14,FALSE)),"",(VLOOKUP(A274,'IND.012-1'!$A$3:$Q$301,14,FALSE)))</f>
        <v/>
      </c>
      <c r="O274" s="297" t="str">
        <f>IF(ISNA(VLOOKUP(A274,'IND.012-1'!$A$3:$Q$301,15,FALSE)),"",(VLOOKUP(A274,'IND.012-1'!$A$3:$Q$301,15,FALSE)))</f>
        <v/>
      </c>
      <c r="P274" s="55" t="str">
        <f>IF(ISNA(VLOOKUP(A274,'IND.012-1'!$A$3:$Q$301,16,FALSE)),"",(VLOOKUP(A274,'IND.012-1'!$A$3:$Q$301,16,FALSE)))</f>
        <v/>
      </c>
      <c r="Q274" s="341" t="str">
        <f>IF(ISNA(VLOOKUP($A274,'IND.012-1'!$A$3:$Q$301,17,FALSE)),"",(VLOOKUP($A274,'IND.012-1'!$A$3:$Q$301,17,FALSE)))</f>
        <v/>
      </c>
      <c r="R274" s="451">
        <f t="shared" si="16"/>
        <v>0</v>
      </c>
      <c r="S274" s="434">
        <f t="shared" si="15"/>
        <v>272</v>
      </c>
      <c r="T274" s="434">
        <f>IF(R274="","",IFERROR(SUM(H274:I274:K274:L274)+LARGE(H274:I274:K274:L274,1)/100+LARGE(H274:I274:K274:L274,2)/1000+LARGE(H274:I274:K274:L274,3)/10000+LARGE(H274:I274:K274:L274,4)/100000-0.01/S274,0))</f>
        <v>0</v>
      </c>
      <c r="U274" s="374"/>
      <c r="V274" s="354" t="str">
        <f t="shared" si="18"/>
        <v/>
      </c>
      <c r="W274" s="354" t="str">
        <f t="shared" si="17"/>
        <v/>
      </c>
      <c r="X274" s="374"/>
      <c r="Y274" s="374"/>
      <c r="Z274" s="374"/>
      <c r="AA274" s="374"/>
      <c r="AB274" s="374"/>
      <c r="AC274" s="374"/>
      <c r="AD274" s="374"/>
    </row>
    <row r="275" spans="1:30" ht="28.05" customHeight="1" thickBot="1" x14ac:dyDescent="0.35">
      <c r="A275" s="52">
        <v>273</v>
      </c>
      <c r="B275" s="286" t="str">
        <f>IF(ISNA(VLOOKUP($A275,'IND.012-1'!$A$3:$Q$301,2,FALSE)),"",(VLOOKUP($A275,'IND.012-1'!$A$3:$Q$301,2,FALSE)))</f>
        <v/>
      </c>
      <c r="C275" s="288" t="str">
        <f>IF(ISNA(VLOOKUP(A275,'IND.012-1'!$A$3:$Q$301,3,FALSE)),"",(VLOOKUP(A275,'IND.012-1'!$A$3:$Q$301,3,FALSE)))</f>
        <v/>
      </c>
      <c r="D275" s="53" t="str">
        <f>IF(ISNA(VLOOKUP(A275,'IND.012-1'!$A$3:$F$301,4,FALSE)),"",(VLOOKUP(A275,'IND.012-1'!$A$3:$F$301,4,FALSE)))</f>
        <v/>
      </c>
      <c r="E275" s="54" t="str">
        <f>IF(ISNA(VLOOKUP(A275,'IND.012-1'!$A$3:$Q$301,5,FALSE)),"",(VLOOKUP(A275,'IND.012-1'!$A$3:$Q$301,5,FALSE)))</f>
        <v/>
      </c>
      <c r="F275" s="55" t="str">
        <f>IF(ISNA(VLOOKUP($A275,'IND.012-1'!$A$3:$Q$301,6,FALSE)),"",(VLOOKUP($A275,'IND.012-1'!$A$3:$Q$301,6,FALSE)))</f>
        <v/>
      </c>
      <c r="G275" s="285" t="str">
        <f>IF(ISNA(VLOOKUP($A275,'IND.012-1'!$A$3:$Q$301,7,FALSE)),"",(VLOOKUP($A275,'IND.012-1'!$A$3:$Q$301,7,FALSE)))</f>
        <v/>
      </c>
      <c r="H275" s="55" t="str">
        <f>IF(ISNA(VLOOKUP(A275,'IND.012-1'!$A$3:$Q$301,8,FALSE)),"",(VLOOKUP(A275,'IND.012-1'!$A$3:$Q$301,8,FALSE)))</f>
        <v/>
      </c>
      <c r="I275" s="297" t="str">
        <f>IF(ISNA(VLOOKUP(A275,'IND.012-1'!$A$3:$Q$301,9,FALSE)),"",(VLOOKUP(A275,'IND.012-1'!$A$3:$Q$301,9,FALSE)))</f>
        <v/>
      </c>
      <c r="J275" s="55" t="str">
        <f>IF(ISNA(VLOOKUP(A275,'IND.012-1'!$A$3:$Q$301,10,FALSE)),"",(VLOOKUP(A275,'IND.012-1'!$A$3:$Q$301,10,FALSE)))</f>
        <v/>
      </c>
      <c r="K275" s="297" t="str">
        <f>IF(ISNA(VLOOKUP(A275,'IND.012-1'!$A$3:$Q$301,11,FALSE)),"",(VLOOKUP(A275,'IND.012-1'!$A$3:$Q$301,11,FALSE)))</f>
        <v/>
      </c>
      <c r="L275" s="55" t="str">
        <f>IF(ISNA(VLOOKUP(A275,'IND.012-1'!$A$3:$Q$301,12,FALSE)),"",(VLOOKUP(A275,'IND.012-1'!$A$3:$Q$301,12,FALSE)))</f>
        <v/>
      </c>
      <c r="M275" s="297" t="str">
        <f>IF(ISNA(VLOOKUP(A275,'IND.012-1'!$A$3:$Q$301,13,FALSE)),"",(VLOOKUP(A275,'IND.012-1'!$A$3:$Q$301,13,FALSE)))</f>
        <v/>
      </c>
      <c r="N275" s="55" t="str">
        <f>IF(ISNA(VLOOKUP(A275,'IND.012-1'!$A$3:$Q$301,14,FALSE)),"",(VLOOKUP(A275,'IND.012-1'!$A$3:$Q$301,14,FALSE)))</f>
        <v/>
      </c>
      <c r="O275" s="297" t="str">
        <f>IF(ISNA(VLOOKUP(A275,'IND.012-1'!$A$3:$Q$301,15,FALSE)),"",(VLOOKUP(A275,'IND.012-1'!$A$3:$Q$301,15,FALSE)))</f>
        <v/>
      </c>
      <c r="P275" s="55" t="str">
        <f>IF(ISNA(VLOOKUP(A275,'IND.012-1'!$A$3:$Q$301,16,FALSE)),"",(VLOOKUP(A275,'IND.012-1'!$A$3:$Q$301,16,FALSE)))</f>
        <v/>
      </c>
      <c r="Q275" s="341" t="str">
        <f>IF(ISNA(VLOOKUP($A275,'IND.012-1'!$A$3:$Q$301,17,FALSE)),"",(VLOOKUP($A275,'IND.012-1'!$A$3:$Q$301,17,FALSE)))</f>
        <v/>
      </c>
      <c r="R275" s="451">
        <f t="shared" si="16"/>
        <v>0</v>
      </c>
      <c r="S275" s="434">
        <f t="shared" ref="S275:S301" si="19">S274+1</f>
        <v>273</v>
      </c>
      <c r="T275" s="434">
        <f>IF(R275="","",IFERROR(SUM(H275:I275:K275:L275)+LARGE(H275:I275:K275:L275,1)/100+LARGE(H275:I275:K275:L275,2)/1000+LARGE(H275:I275:K275:L275,3)/10000+LARGE(H275:I275:K275:L275,4)/100000-0.01/S275,0))</f>
        <v>0</v>
      </c>
      <c r="U275" s="374"/>
      <c r="V275" s="354" t="str">
        <f t="shared" si="18"/>
        <v/>
      </c>
      <c r="W275" s="354" t="str">
        <f t="shared" si="17"/>
        <v/>
      </c>
      <c r="X275" s="374"/>
      <c r="Y275" s="374"/>
      <c r="Z275" s="374"/>
      <c r="AA275" s="374"/>
      <c r="AB275" s="374"/>
      <c r="AC275" s="374"/>
      <c r="AD275" s="374"/>
    </row>
    <row r="276" spans="1:30" ht="28.05" customHeight="1" thickBot="1" x14ac:dyDescent="0.35">
      <c r="A276" s="52">
        <v>274</v>
      </c>
      <c r="B276" s="286" t="str">
        <f>IF(ISNA(VLOOKUP($A276,'IND.012-1'!$A$3:$Q$301,2,FALSE)),"",(VLOOKUP($A276,'IND.012-1'!$A$3:$Q$301,2,FALSE)))</f>
        <v/>
      </c>
      <c r="C276" s="288" t="str">
        <f>IF(ISNA(VLOOKUP(A276,'IND.012-1'!$A$3:$Q$301,3,FALSE)),"",(VLOOKUP(A276,'IND.012-1'!$A$3:$Q$301,3,FALSE)))</f>
        <v/>
      </c>
      <c r="D276" s="53" t="str">
        <f>IF(ISNA(VLOOKUP(A276,'IND.012-1'!$A$3:$F$301,4,FALSE)),"",(VLOOKUP(A276,'IND.012-1'!$A$3:$F$301,4,FALSE)))</f>
        <v/>
      </c>
      <c r="E276" s="54" t="str">
        <f>IF(ISNA(VLOOKUP(A276,'IND.012-1'!$A$3:$Q$301,5,FALSE)),"",(VLOOKUP(A276,'IND.012-1'!$A$3:$Q$301,5,FALSE)))</f>
        <v/>
      </c>
      <c r="F276" s="55" t="str">
        <f>IF(ISNA(VLOOKUP($A276,'IND.012-1'!$A$3:$Q$301,6,FALSE)),"",(VLOOKUP($A276,'IND.012-1'!$A$3:$Q$301,6,FALSE)))</f>
        <v/>
      </c>
      <c r="G276" s="285" t="str">
        <f>IF(ISNA(VLOOKUP($A276,'IND.012-1'!$A$3:$Q$301,7,FALSE)),"",(VLOOKUP($A276,'IND.012-1'!$A$3:$Q$301,7,FALSE)))</f>
        <v/>
      </c>
      <c r="H276" s="55" t="str">
        <f>IF(ISNA(VLOOKUP(A276,'IND.012-1'!$A$3:$Q$301,8,FALSE)),"",(VLOOKUP(A276,'IND.012-1'!$A$3:$Q$301,8,FALSE)))</f>
        <v/>
      </c>
      <c r="I276" s="297" t="str">
        <f>IF(ISNA(VLOOKUP(A276,'IND.012-1'!$A$3:$Q$301,9,FALSE)),"",(VLOOKUP(A276,'IND.012-1'!$A$3:$Q$301,9,FALSE)))</f>
        <v/>
      </c>
      <c r="J276" s="55" t="str">
        <f>IF(ISNA(VLOOKUP(A276,'IND.012-1'!$A$3:$Q$301,10,FALSE)),"",(VLOOKUP(A276,'IND.012-1'!$A$3:$Q$301,10,FALSE)))</f>
        <v/>
      </c>
      <c r="K276" s="297" t="str">
        <f>IF(ISNA(VLOOKUP(A276,'IND.012-1'!$A$3:$Q$301,11,FALSE)),"",(VLOOKUP(A276,'IND.012-1'!$A$3:$Q$301,11,FALSE)))</f>
        <v/>
      </c>
      <c r="L276" s="55" t="str">
        <f>IF(ISNA(VLOOKUP(A276,'IND.012-1'!$A$3:$Q$301,12,FALSE)),"",(VLOOKUP(A276,'IND.012-1'!$A$3:$Q$301,12,FALSE)))</f>
        <v/>
      </c>
      <c r="M276" s="297" t="str">
        <f>IF(ISNA(VLOOKUP(A276,'IND.012-1'!$A$3:$Q$301,13,FALSE)),"",(VLOOKUP(A276,'IND.012-1'!$A$3:$Q$301,13,FALSE)))</f>
        <v/>
      </c>
      <c r="N276" s="55" t="str">
        <f>IF(ISNA(VLOOKUP(A276,'IND.012-1'!$A$3:$Q$301,14,FALSE)),"",(VLOOKUP(A276,'IND.012-1'!$A$3:$Q$301,14,FALSE)))</f>
        <v/>
      </c>
      <c r="O276" s="297" t="str">
        <f>IF(ISNA(VLOOKUP(A276,'IND.012-1'!$A$3:$Q$301,15,FALSE)),"",(VLOOKUP(A276,'IND.012-1'!$A$3:$Q$301,15,FALSE)))</f>
        <v/>
      </c>
      <c r="P276" s="55" t="str">
        <f>IF(ISNA(VLOOKUP(A276,'IND.012-1'!$A$3:$Q$301,16,FALSE)),"",(VLOOKUP(A276,'IND.012-1'!$A$3:$Q$301,16,FALSE)))</f>
        <v/>
      </c>
      <c r="Q276" s="341" t="str">
        <f>IF(ISNA(VLOOKUP($A276,'IND.012-1'!$A$3:$Q$301,17,FALSE)),"",(VLOOKUP($A276,'IND.012-1'!$A$3:$Q$301,17,FALSE)))</f>
        <v/>
      </c>
      <c r="R276" s="451">
        <f t="shared" si="16"/>
        <v>0</v>
      </c>
      <c r="S276" s="434">
        <f t="shared" si="19"/>
        <v>274</v>
      </c>
      <c r="T276" s="434">
        <f>IF(R276="","",IFERROR(SUM(H276:I276:K276:L276)+LARGE(H276:I276:K276:L276,1)/100+LARGE(H276:I276:K276:L276,2)/1000+LARGE(H276:I276:K276:L276,3)/10000+LARGE(H276:I276:K276:L276,4)/100000-0.01/S276,0))</f>
        <v>0</v>
      </c>
      <c r="U276" s="374"/>
      <c r="V276" s="354" t="str">
        <f t="shared" si="18"/>
        <v/>
      </c>
      <c r="W276" s="354" t="str">
        <f t="shared" si="17"/>
        <v/>
      </c>
      <c r="X276" s="374"/>
      <c r="Y276" s="374"/>
      <c r="Z276" s="374"/>
      <c r="AA276" s="374"/>
      <c r="AB276" s="374"/>
      <c r="AC276" s="374"/>
      <c r="AD276" s="374"/>
    </row>
    <row r="277" spans="1:30" ht="28.05" customHeight="1" thickBot="1" x14ac:dyDescent="0.35">
      <c r="A277" s="52">
        <v>275</v>
      </c>
      <c r="B277" s="286" t="str">
        <f>IF(ISNA(VLOOKUP($A277,'IND.012-1'!$A$3:$Q$301,2,FALSE)),"",(VLOOKUP($A277,'IND.012-1'!$A$3:$Q$301,2,FALSE)))</f>
        <v/>
      </c>
      <c r="C277" s="288" t="str">
        <f>IF(ISNA(VLOOKUP(A277,'IND.012-1'!$A$3:$Q$301,3,FALSE)),"",(VLOOKUP(A277,'IND.012-1'!$A$3:$Q$301,3,FALSE)))</f>
        <v/>
      </c>
      <c r="D277" s="53" t="str">
        <f>IF(ISNA(VLOOKUP(A277,'IND.012-1'!$A$3:$F$301,4,FALSE)),"",(VLOOKUP(A277,'IND.012-1'!$A$3:$F$301,4,FALSE)))</f>
        <v/>
      </c>
      <c r="E277" s="54" t="str">
        <f>IF(ISNA(VLOOKUP(A277,'IND.012-1'!$A$3:$Q$301,5,FALSE)),"",(VLOOKUP(A277,'IND.012-1'!$A$3:$Q$301,5,FALSE)))</f>
        <v/>
      </c>
      <c r="F277" s="55" t="str">
        <f>IF(ISNA(VLOOKUP($A277,'IND.012-1'!$A$3:$Q$301,6,FALSE)),"",(VLOOKUP($A277,'IND.012-1'!$A$3:$Q$301,6,FALSE)))</f>
        <v/>
      </c>
      <c r="G277" s="285" t="str">
        <f>IF(ISNA(VLOOKUP($A277,'IND.012-1'!$A$3:$Q$301,7,FALSE)),"",(VLOOKUP($A277,'IND.012-1'!$A$3:$Q$301,7,FALSE)))</f>
        <v/>
      </c>
      <c r="H277" s="55" t="str">
        <f>IF(ISNA(VLOOKUP(A277,'IND.012-1'!$A$3:$Q$301,8,FALSE)),"",(VLOOKUP(A277,'IND.012-1'!$A$3:$Q$301,8,FALSE)))</f>
        <v/>
      </c>
      <c r="I277" s="297" t="str">
        <f>IF(ISNA(VLOOKUP(A277,'IND.012-1'!$A$3:$Q$301,9,FALSE)),"",(VLOOKUP(A277,'IND.012-1'!$A$3:$Q$301,9,FALSE)))</f>
        <v/>
      </c>
      <c r="J277" s="55" t="str">
        <f>IF(ISNA(VLOOKUP(A277,'IND.012-1'!$A$3:$Q$301,10,FALSE)),"",(VLOOKUP(A277,'IND.012-1'!$A$3:$Q$301,10,FALSE)))</f>
        <v/>
      </c>
      <c r="K277" s="297" t="str">
        <f>IF(ISNA(VLOOKUP(A277,'IND.012-1'!$A$3:$Q$301,11,FALSE)),"",(VLOOKUP(A277,'IND.012-1'!$A$3:$Q$301,11,FALSE)))</f>
        <v/>
      </c>
      <c r="L277" s="55" t="str">
        <f>IF(ISNA(VLOOKUP(A277,'IND.012-1'!$A$3:$Q$301,12,FALSE)),"",(VLOOKUP(A277,'IND.012-1'!$A$3:$Q$301,12,FALSE)))</f>
        <v/>
      </c>
      <c r="M277" s="297" t="str">
        <f>IF(ISNA(VLOOKUP(A277,'IND.012-1'!$A$3:$Q$301,13,FALSE)),"",(VLOOKUP(A277,'IND.012-1'!$A$3:$Q$301,13,FALSE)))</f>
        <v/>
      </c>
      <c r="N277" s="55" t="str">
        <f>IF(ISNA(VLOOKUP(A277,'IND.012-1'!$A$3:$Q$301,14,FALSE)),"",(VLOOKUP(A277,'IND.012-1'!$A$3:$Q$301,14,FALSE)))</f>
        <v/>
      </c>
      <c r="O277" s="297" t="str">
        <f>IF(ISNA(VLOOKUP(A277,'IND.012-1'!$A$3:$Q$301,15,FALSE)),"",(VLOOKUP(A277,'IND.012-1'!$A$3:$Q$301,15,FALSE)))</f>
        <v/>
      </c>
      <c r="P277" s="55" t="str">
        <f>IF(ISNA(VLOOKUP(A277,'IND.012-1'!$A$3:$Q$301,16,FALSE)),"",(VLOOKUP(A277,'IND.012-1'!$A$3:$Q$301,16,FALSE)))</f>
        <v/>
      </c>
      <c r="Q277" s="341" t="str">
        <f>IF(ISNA(VLOOKUP($A277,'IND.012-1'!$A$3:$Q$301,17,FALSE)),"",(VLOOKUP($A277,'IND.012-1'!$A$3:$Q$301,17,FALSE)))</f>
        <v/>
      </c>
      <c r="R277" s="451">
        <f t="shared" si="16"/>
        <v>0</v>
      </c>
      <c r="S277" s="434">
        <f t="shared" si="19"/>
        <v>275</v>
      </c>
      <c r="T277" s="434">
        <f>IF(R277="","",IFERROR(SUM(H277:I277:K277:L277)+LARGE(H277:I277:K277:L277,1)/100+LARGE(H277:I277:K277:L277,2)/1000+LARGE(H277:I277:K277:L277,3)/10000+LARGE(H277:I277:K277:L277,4)/100000-0.01/S277,0))</f>
        <v>0</v>
      </c>
      <c r="U277" s="374"/>
      <c r="V277" s="354" t="str">
        <f t="shared" si="18"/>
        <v/>
      </c>
      <c r="W277" s="354" t="str">
        <f t="shared" si="17"/>
        <v/>
      </c>
      <c r="X277" s="374"/>
      <c r="Y277" s="374"/>
      <c r="Z277" s="374"/>
      <c r="AA277" s="374"/>
      <c r="AB277" s="374"/>
      <c r="AC277" s="374"/>
      <c r="AD277" s="374"/>
    </row>
    <row r="278" spans="1:30" ht="28.05" customHeight="1" thickBot="1" x14ac:dyDescent="0.35">
      <c r="A278" s="52">
        <v>276</v>
      </c>
      <c r="B278" s="286" t="str">
        <f>IF(ISNA(VLOOKUP($A278,'IND.012-1'!$A$3:$Q$301,2,FALSE)),"",(VLOOKUP($A278,'IND.012-1'!$A$3:$Q$301,2,FALSE)))</f>
        <v/>
      </c>
      <c r="C278" s="288" t="str">
        <f>IF(ISNA(VLOOKUP(A278,'IND.012-1'!$A$3:$Q$301,3,FALSE)),"",(VLOOKUP(A278,'IND.012-1'!$A$3:$Q$301,3,FALSE)))</f>
        <v/>
      </c>
      <c r="D278" s="53" t="str">
        <f>IF(ISNA(VLOOKUP(A278,'IND.012-1'!$A$3:$F$301,4,FALSE)),"",(VLOOKUP(A278,'IND.012-1'!$A$3:$F$301,4,FALSE)))</f>
        <v/>
      </c>
      <c r="E278" s="54" t="str">
        <f>IF(ISNA(VLOOKUP(A278,'IND.012-1'!$A$3:$Q$301,5,FALSE)),"",(VLOOKUP(A278,'IND.012-1'!$A$3:$Q$301,5,FALSE)))</f>
        <v/>
      </c>
      <c r="F278" s="55" t="str">
        <f>IF(ISNA(VLOOKUP($A278,'IND.012-1'!$A$3:$Q$301,6,FALSE)),"",(VLOOKUP($A278,'IND.012-1'!$A$3:$Q$301,6,FALSE)))</f>
        <v/>
      </c>
      <c r="G278" s="285" t="str">
        <f>IF(ISNA(VLOOKUP($A278,'IND.012-1'!$A$3:$Q$301,7,FALSE)),"",(VLOOKUP($A278,'IND.012-1'!$A$3:$Q$301,7,FALSE)))</f>
        <v/>
      </c>
      <c r="H278" s="55" t="str">
        <f>IF(ISNA(VLOOKUP(A278,'IND.012-1'!$A$3:$Q$301,8,FALSE)),"",(VLOOKUP(A278,'IND.012-1'!$A$3:$Q$301,8,FALSE)))</f>
        <v/>
      </c>
      <c r="I278" s="297" t="str">
        <f>IF(ISNA(VLOOKUP(A278,'IND.012-1'!$A$3:$Q$301,9,FALSE)),"",(VLOOKUP(A278,'IND.012-1'!$A$3:$Q$301,9,FALSE)))</f>
        <v/>
      </c>
      <c r="J278" s="55" t="str">
        <f>IF(ISNA(VLOOKUP(A278,'IND.012-1'!$A$3:$Q$301,10,FALSE)),"",(VLOOKUP(A278,'IND.012-1'!$A$3:$Q$301,10,FALSE)))</f>
        <v/>
      </c>
      <c r="K278" s="297" t="str">
        <f>IF(ISNA(VLOOKUP(A278,'IND.012-1'!$A$3:$Q$301,11,FALSE)),"",(VLOOKUP(A278,'IND.012-1'!$A$3:$Q$301,11,FALSE)))</f>
        <v/>
      </c>
      <c r="L278" s="55" t="str">
        <f>IF(ISNA(VLOOKUP(A278,'IND.012-1'!$A$3:$Q$301,12,FALSE)),"",(VLOOKUP(A278,'IND.012-1'!$A$3:$Q$301,12,FALSE)))</f>
        <v/>
      </c>
      <c r="M278" s="297" t="str">
        <f>IF(ISNA(VLOOKUP(A278,'IND.012-1'!$A$3:$Q$301,13,FALSE)),"",(VLOOKUP(A278,'IND.012-1'!$A$3:$Q$301,13,FALSE)))</f>
        <v/>
      </c>
      <c r="N278" s="55" t="str">
        <f>IF(ISNA(VLOOKUP(A278,'IND.012-1'!$A$3:$Q$301,14,FALSE)),"",(VLOOKUP(A278,'IND.012-1'!$A$3:$Q$301,14,FALSE)))</f>
        <v/>
      </c>
      <c r="O278" s="297" t="str">
        <f>IF(ISNA(VLOOKUP(A278,'IND.012-1'!$A$3:$Q$301,15,FALSE)),"",(VLOOKUP(A278,'IND.012-1'!$A$3:$Q$301,15,FALSE)))</f>
        <v/>
      </c>
      <c r="P278" s="55" t="str">
        <f>IF(ISNA(VLOOKUP(A278,'IND.012-1'!$A$3:$Q$301,16,FALSE)),"",(VLOOKUP(A278,'IND.012-1'!$A$3:$Q$301,16,FALSE)))</f>
        <v/>
      </c>
      <c r="Q278" s="341" t="str">
        <f>IF(ISNA(VLOOKUP($A278,'IND.012-1'!$A$3:$Q$301,17,FALSE)),"",(VLOOKUP($A278,'IND.012-1'!$A$3:$Q$301,17,FALSE)))</f>
        <v/>
      </c>
      <c r="R278" s="451">
        <f t="shared" si="16"/>
        <v>0</v>
      </c>
      <c r="S278" s="434">
        <f t="shared" si="19"/>
        <v>276</v>
      </c>
      <c r="T278" s="434">
        <f>IF(R278="","",IFERROR(SUM(H278:I278:K278:L278)+LARGE(H278:I278:K278:L278,1)/100+LARGE(H278:I278:K278:L278,2)/1000+LARGE(H278:I278:K278:L278,3)/10000+LARGE(H278:I278:K278:L278,4)/100000-0.01/S278,0))</f>
        <v>0</v>
      </c>
      <c r="U278" s="374"/>
      <c r="V278" s="354" t="str">
        <f t="shared" si="18"/>
        <v/>
      </c>
      <c r="W278" s="354" t="str">
        <f t="shared" si="17"/>
        <v/>
      </c>
      <c r="X278" s="374"/>
      <c r="Y278" s="374"/>
      <c r="Z278" s="374"/>
      <c r="AA278" s="374"/>
      <c r="AB278" s="374"/>
      <c r="AC278" s="374"/>
      <c r="AD278" s="374"/>
    </row>
    <row r="279" spans="1:30" ht="28.05" customHeight="1" thickBot="1" x14ac:dyDescent="0.35">
      <c r="A279" s="52">
        <v>277</v>
      </c>
      <c r="B279" s="286" t="str">
        <f>IF(ISNA(VLOOKUP($A279,'IND.012-1'!$A$3:$Q$301,2,FALSE)),"",(VLOOKUP($A279,'IND.012-1'!$A$3:$Q$301,2,FALSE)))</f>
        <v/>
      </c>
      <c r="C279" s="288" t="str">
        <f>IF(ISNA(VLOOKUP(A279,'IND.012-1'!$A$3:$Q$301,3,FALSE)),"",(VLOOKUP(A279,'IND.012-1'!$A$3:$Q$301,3,FALSE)))</f>
        <v/>
      </c>
      <c r="D279" s="53" t="str">
        <f>IF(ISNA(VLOOKUP(A279,'IND.012-1'!$A$3:$F$301,4,FALSE)),"",(VLOOKUP(A279,'IND.012-1'!$A$3:$F$301,4,FALSE)))</f>
        <v/>
      </c>
      <c r="E279" s="54" t="str">
        <f>IF(ISNA(VLOOKUP(A279,'IND.012-1'!$A$3:$Q$301,5,FALSE)),"",(VLOOKUP(A279,'IND.012-1'!$A$3:$Q$301,5,FALSE)))</f>
        <v/>
      </c>
      <c r="F279" s="55" t="str">
        <f>IF(ISNA(VLOOKUP($A279,'IND.012-1'!$A$3:$Q$301,6,FALSE)),"",(VLOOKUP($A279,'IND.012-1'!$A$3:$Q$301,6,FALSE)))</f>
        <v/>
      </c>
      <c r="G279" s="285" t="str">
        <f>IF(ISNA(VLOOKUP($A279,'IND.012-1'!$A$3:$Q$301,7,FALSE)),"",(VLOOKUP($A279,'IND.012-1'!$A$3:$Q$301,7,FALSE)))</f>
        <v/>
      </c>
      <c r="H279" s="55" t="str">
        <f>IF(ISNA(VLOOKUP(A279,'IND.012-1'!$A$3:$Q$301,8,FALSE)),"",(VLOOKUP(A279,'IND.012-1'!$A$3:$Q$301,8,FALSE)))</f>
        <v/>
      </c>
      <c r="I279" s="297" t="str">
        <f>IF(ISNA(VLOOKUP(A279,'IND.012-1'!$A$3:$Q$301,9,FALSE)),"",(VLOOKUP(A279,'IND.012-1'!$A$3:$Q$301,9,FALSE)))</f>
        <v/>
      </c>
      <c r="J279" s="55" t="str">
        <f>IF(ISNA(VLOOKUP(A279,'IND.012-1'!$A$3:$Q$301,10,FALSE)),"",(VLOOKUP(A279,'IND.012-1'!$A$3:$Q$301,10,FALSE)))</f>
        <v/>
      </c>
      <c r="K279" s="297" t="str">
        <f>IF(ISNA(VLOOKUP(A279,'IND.012-1'!$A$3:$Q$301,11,FALSE)),"",(VLOOKUP(A279,'IND.012-1'!$A$3:$Q$301,11,FALSE)))</f>
        <v/>
      </c>
      <c r="L279" s="55" t="str">
        <f>IF(ISNA(VLOOKUP(A279,'IND.012-1'!$A$3:$Q$301,12,FALSE)),"",(VLOOKUP(A279,'IND.012-1'!$A$3:$Q$301,12,FALSE)))</f>
        <v/>
      </c>
      <c r="M279" s="297" t="str">
        <f>IF(ISNA(VLOOKUP(A279,'IND.012-1'!$A$3:$Q$301,13,FALSE)),"",(VLOOKUP(A279,'IND.012-1'!$A$3:$Q$301,13,FALSE)))</f>
        <v/>
      </c>
      <c r="N279" s="55" t="str">
        <f>IF(ISNA(VLOOKUP(A279,'IND.012-1'!$A$3:$Q$301,14,FALSE)),"",(VLOOKUP(A279,'IND.012-1'!$A$3:$Q$301,14,FALSE)))</f>
        <v/>
      </c>
      <c r="O279" s="297" t="str">
        <f>IF(ISNA(VLOOKUP(A279,'IND.012-1'!$A$3:$Q$301,15,FALSE)),"",(VLOOKUP(A279,'IND.012-1'!$A$3:$Q$301,15,FALSE)))</f>
        <v/>
      </c>
      <c r="P279" s="55" t="str">
        <f>IF(ISNA(VLOOKUP(A279,'IND.012-1'!$A$3:$Q$301,16,FALSE)),"",(VLOOKUP(A279,'IND.012-1'!$A$3:$Q$301,16,FALSE)))</f>
        <v/>
      </c>
      <c r="Q279" s="341" t="str">
        <f>IF(ISNA(VLOOKUP($A279,'IND.012-1'!$A$3:$Q$301,17,FALSE)),"",(VLOOKUP($A279,'IND.012-1'!$A$3:$Q$301,17,FALSE)))</f>
        <v/>
      </c>
      <c r="R279" s="451">
        <f t="shared" si="16"/>
        <v>0</v>
      </c>
      <c r="S279" s="434">
        <f t="shared" si="19"/>
        <v>277</v>
      </c>
      <c r="T279" s="434">
        <f>IF(R279="","",IFERROR(SUM(H279:I279:K279:L279)+LARGE(H279:I279:K279:L279,1)/100+LARGE(H279:I279:K279:L279,2)/1000+LARGE(H279:I279:K279:L279,3)/10000+LARGE(H279:I279:K279:L279,4)/100000-0.01/S279,0))</f>
        <v>0</v>
      </c>
      <c r="U279" s="374"/>
      <c r="V279" s="354" t="str">
        <f t="shared" si="18"/>
        <v/>
      </c>
      <c r="W279" s="354" t="str">
        <f t="shared" si="17"/>
        <v/>
      </c>
      <c r="X279" s="374"/>
      <c r="Y279" s="374"/>
      <c r="Z279" s="374"/>
      <c r="AA279" s="374"/>
      <c r="AB279" s="374"/>
      <c r="AC279" s="374"/>
      <c r="AD279" s="374"/>
    </row>
    <row r="280" spans="1:30" ht="28.05" customHeight="1" thickBot="1" x14ac:dyDescent="0.35">
      <c r="A280" s="52">
        <v>278</v>
      </c>
      <c r="B280" s="286" t="str">
        <f>IF(ISNA(VLOOKUP($A280,'IND.012-1'!$A$3:$Q$301,2,FALSE)),"",(VLOOKUP($A280,'IND.012-1'!$A$3:$Q$301,2,FALSE)))</f>
        <v/>
      </c>
      <c r="C280" s="288" t="str">
        <f>IF(ISNA(VLOOKUP(A280,'IND.012-1'!$A$3:$Q$301,3,FALSE)),"",(VLOOKUP(A280,'IND.012-1'!$A$3:$Q$301,3,FALSE)))</f>
        <v/>
      </c>
      <c r="D280" s="53" t="str">
        <f>IF(ISNA(VLOOKUP(A280,'IND.012-1'!$A$3:$F$301,4,FALSE)),"",(VLOOKUP(A280,'IND.012-1'!$A$3:$F$301,4,FALSE)))</f>
        <v/>
      </c>
      <c r="E280" s="54" t="str">
        <f>IF(ISNA(VLOOKUP(A280,'IND.012-1'!$A$3:$Q$301,5,FALSE)),"",(VLOOKUP(A280,'IND.012-1'!$A$3:$Q$301,5,FALSE)))</f>
        <v/>
      </c>
      <c r="F280" s="55" t="str">
        <f>IF(ISNA(VLOOKUP($A280,'IND.012-1'!$A$3:$Q$301,6,FALSE)),"",(VLOOKUP($A280,'IND.012-1'!$A$3:$Q$301,6,FALSE)))</f>
        <v/>
      </c>
      <c r="G280" s="285" t="str">
        <f>IF(ISNA(VLOOKUP($A280,'IND.012-1'!$A$3:$Q$301,7,FALSE)),"",(VLOOKUP($A280,'IND.012-1'!$A$3:$Q$301,7,FALSE)))</f>
        <v/>
      </c>
      <c r="H280" s="55" t="str">
        <f>IF(ISNA(VLOOKUP(A280,'IND.012-1'!$A$3:$Q$301,8,FALSE)),"",(VLOOKUP(A280,'IND.012-1'!$A$3:$Q$301,8,FALSE)))</f>
        <v/>
      </c>
      <c r="I280" s="297" t="str">
        <f>IF(ISNA(VLOOKUP(A280,'IND.012-1'!$A$3:$Q$301,9,FALSE)),"",(VLOOKUP(A280,'IND.012-1'!$A$3:$Q$301,9,FALSE)))</f>
        <v/>
      </c>
      <c r="J280" s="55" t="str">
        <f>IF(ISNA(VLOOKUP(A280,'IND.012-1'!$A$3:$Q$301,10,FALSE)),"",(VLOOKUP(A280,'IND.012-1'!$A$3:$Q$301,10,FALSE)))</f>
        <v/>
      </c>
      <c r="K280" s="297" t="str">
        <f>IF(ISNA(VLOOKUP(A280,'IND.012-1'!$A$3:$Q$301,11,FALSE)),"",(VLOOKUP(A280,'IND.012-1'!$A$3:$Q$301,11,FALSE)))</f>
        <v/>
      </c>
      <c r="L280" s="55" t="str">
        <f>IF(ISNA(VLOOKUP(A280,'IND.012-1'!$A$3:$Q$301,12,FALSE)),"",(VLOOKUP(A280,'IND.012-1'!$A$3:$Q$301,12,FALSE)))</f>
        <v/>
      </c>
      <c r="M280" s="297" t="str">
        <f>IF(ISNA(VLOOKUP(A280,'IND.012-1'!$A$3:$Q$301,13,FALSE)),"",(VLOOKUP(A280,'IND.012-1'!$A$3:$Q$301,13,FALSE)))</f>
        <v/>
      </c>
      <c r="N280" s="55" t="str">
        <f>IF(ISNA(VLOOKUP(A280,'IND.012-1'!$A$3:$Q$301,14,FALSE)),"",(VLOOKUP(A280,'IND.012-1'!$A$3:$Q$301,14,FALSE)))</f>
        <v/>
      </c>
      <c r="O280" s="297" t="str">
        <f>IF(ISNA(VLOOKUP(A280,'IND.012-1'!$A$3:$Q$301,15,FALSE)),"",(VLOOKUP(A280,'IND.012-1'!$A$3:$Q$301,15,FALSE)))</f>
        <v/>
      </c>
      <c r="P280" s="55" t="str">
        <f>IF(ISNA(VLOOKUP(A280,'IND.012-1'!$A$3:$Q$301,16,FALSE)),"",(VLOOKUP(A280,'IND.012-1'!$A$3:$Q$301,16,FALSE)))</f>
        <v/>
      </c>
      <c r="Q280" s="341" t="str">
        <f>IF(ISNA(VLOOKUP($A280,'IND.012-1'!$A$3:$Q$301,17,FALSE)),"",(VLOOKUP($A280,'IND.012-1'!$A$3:$Q$301,17,FALSE)))</f>
        <v/>
      </c>
      <c r="R280" s="451">
        <f t="shared" si="16"/>
        <v>0</v>
      </c>
      <c r="S280" s="434">
        <f t="shared" si="19"/>
        <v>278</v>
      </c>
      <c r="T280" s="434">
        <f>IF(R280="","",IFERROR(SUM(H280:I280:K280:L280)+LARGE(H280:I280:K280:L280,1)/100+LARGE(H280:I280:K280:L280,2)/1000+LARGE(H280:I280:K280:L280,3)/10000+LARGE(H280:I280:K280:L280,4)/100000-0.01/S280,0))</f>
        <v>0</v>
      </c>
      <c r="U280" s="374"/>
      <c r="V280" s="354" t="str">
        <f t="shared" si="18"/>
        <v/>
      </c>
      <c r="W280" s="354" t="str">
        <f t="shared" si="17"/>
        <v/>
      </c>
      <c r="X280" s="374"/>
      <c r="Y280" s="374"/>
      <c r="Z280" s="374"/>
      <c r="AA280" s="374"/>
      <c r="AB280" s="374"/>
      <c r="AC280" s="374"/>
      <c r="AD280" s="374"/>
    </row>
    <row r="281" spans="1:30" ht="28.05" customHeight="1" thickBot="1" x14ac:dyDescent="0.35">
      <c r="A281" s="52">
        <v>279</v>
      </c>
      <c r="B281" s="286" t="str">
        <f>IF(ISNA(VLOOKUP($A281,'IND.012-1'!$A$3:$Q$301,2,FALSE)),"",(VLOOKUP($A281,'IND.012-1'!$A$3:$Q$301,2,FALSE)))</f>
        <v/>
      </c>
      <c r="C281" s="288" t="str">
        <f>IF(ISNA(VLOOKUP(A281,'IND.012-1'!$A$3:$Q$301,3,FALSE)),"",(VLOOKUP(A281,'IND.012-1'!$A$3:$Q$301,3,FALSE)))</f>
        <v/>
      </c>
      <c r="D281" s="53" t="str">
        <f>IF(ISNA(VLOOKUP(A281,'IND.012-1'!$A$3:$F$301,4,FALSE)),"",(VLOOKUP(A281,'IND.012-1'!$A$3:$F$301,4,FALSE)))</f>
        <v/>
      </c>
      <c r="E281" s="54" t="str">
        <f>IF(ISNA(VLOOKUP(A281,'IND.012-1'!$A$3:$Q$301,5,FALSE)),"",(VLOOKUP(A281,'IND.012-1'!$A$3:$Q$301,5,FALSE)))</f>
        <v/>
      </c>
      <c r="F281" s="55" t="str">
        <f>IF(ISNA(VLOOKUP($A281,'IND.012-1'!$A$3:$Q$301,6,FALSE)),"",(VLOOKUP($A281,'IND.012-1'!$A$3:$Q$301,6,FALSE)))</f>
        <v/>
      </c>
      <c r="G281" s="285" t="str">
        <f>IF(ISNA(VLOOKUP($A281,'IND.012-1'!$A$3:$Q$301,7,FALSE)),"",(VLOOKUP($A281,'IND.012-1'!$A$3:$Q$301,7,FALSE)))</f>
        <v/>
      </c>
      <c r="H281" s="55" t="str">
        <f>IF(ISNA(VLOOKUP(A281,'IND.012-1'!$A$3:$Q$301,8,FALSE)),"",(VLOOKUP(A281,'IND.012-1'!$A$3:$Q$301,8,FALSE)))</f>
        <v/>
      </c>
      <c r="I281" s="297" t="str">
        <f>IF(ISNA(VLOOKUP(A281,'IND.012-1'!$A$3:$Q$301,9,FALSE)),"",(VLOOKUP(A281,'IND.012-1'!$A$3:$Q$301,9,FALSE)))</f>
        <v/>
      </c>
      <c r="J281" s="55" t="str">
        <f>IF(ISNA(VLOOKUP(A281,'IND.012-1'!$A$3:$Q$301,10,FALSE)),"",(VLOOKUP(A281,'IND.012-1'!$A$3:$Q$301,10,FALSE)))</f>
        <v/>
      </c>
      <c r="K281" s="297" t="str">
        <f>IF(ISNA(VLOOKUP(A281,'IND.012-1'!$A$3:$Q$301,11,FALSE)),"",(VLOOKUP(A281,'IND.012-1'!$A$3:$Q$301,11,FALSE)))</f>
        <v/>
      </c>
      <c r="L281" s="55" t="str">
        <f>IF(ISNA(VLOOKUP(A281,'IND.012-1'!$A$3:$Q$301,12,FALSE)),"",(VLOOKUP(A281,'IND.012-1'!$A$3:$Q$301,12,FALSE)))</f>
        <v/>
      </c>
      <c r="M281" s="297" t="str">
        <f>IF(ISNA(VLOOKUP(A281,'IND.012-1'!$A$3:$Q$301,13,FALSE)),"",(VLOOKUP(A281,'IND.012-1'!$A$3:$Q$301,13,FALSE)))</f>
        <v/>
      </c>
      <c r="N281" s="55" t="str">
        <f>IF(ISNA(VLOOKUP(A281,'IND.012-1'!$A$3:$Q$301,14,FALSE)),"",(VLOOKUP(A281,'IND.012-1'!$A$3:$Q$301,14,FALSE)))</f>
        <v/>
      </c>
      <c r="O281" s="297" t="str">
        <f>IF(ISNA(VLOOKUP(A281,'IND.012-1'!$A$3:$Q$301,15,FALSE)),"",(VLOOKUP(A281,'IND.012-1'!$A$3:$Q$301,15,FALSE)))</f>
        <v/>
      </c>
      <c r="P281" s="55" t="str">
        <f>IF(ISNA(VLOOKUP(A281,'IND.012-1'!$A$3:$Q$301,16,FALSE)),"",(VLOOKUP(A281,'IND.012-1'!$A$3:$Q$301,16,FALSE)))</f>
        <v/>
      </c>
      <c r="Q281" s="341" t="str">
        <f>IF(ISNA(VLOOKUP($A281,'IND.012-1'!$A$3:$Q$301,17,FALSE)),"",(VLOOKUP($A281,'IND.012-1'!$A$3:$Q$301,17,FALSE)))</f>
        <v/>
      </c>
      <c r="R281" s="451">
        <f t="shared" si="16"/>
        <v>0</v>
      </c>
      <c r="S281" s="434">
        <f t="shared" si="19"/>
        <v>279</v>
      </c>
      <c r="T281" s="434">
        <f>IF(R281="","",IFERROR(SUM(H281:I281:K281:L281)+LARGE(H281:I281:K281:L281,1)/100+LARGE(H281:I281:K281:L281,2)/1000+LARGE(H281:I281:K281:L281,3)/10000+LARGE(H281:I281:K281:L281,4)/100000-0.01/S281,0))</f>
        <v>0</v>
      </c>
      <c r="U281" s="374"/>
      <c r="V281" s="354" t="str">
        <f t="shared" si="18"/>
        <v/>
      </c>
      <c r="W281" s="354" t="str">
        <f t="shared" si="17"/>
        <v/>
      </c>
      <c r="X281" s="374"/>
      <c r="Y281" s="374"/>
      <c r="Z281" s="374"/>
      <c r="AA281" s="374"/>
      <c r="AB281" s="374"/>
      <c r="AC281" s="374"/>
      <c r="AD281" s="374"/>
    </row>
    <row r="282" spans="1:30" ht="28.05" customHeight="1" thickBot="1" x14ac:dyDescent="0.35">
      <c r="A282" s="52">
        <v>280</v>
      </c>
      <c r="B282" s="286" t="str">
        <f>IF(ISNA(VLOOKUP($A282,'IND.012-1'!$A$3:$Q$301,2,FALSE)),"",(VLOOKUP($A282,'IND.012-1'!$A$3:$Q$301,2,FALSE)))</f>
        <v/>
      </c>
      <c r="C282" s="288" t="str">
        <f>IF(ISNA(VLOOKUP(A282,'IND.012-1'!$A$3:$Q$301,3,FALSE)),"",(VLOOKUP(A282,'IND.012-1'!$A$3:$Q$301,3,FALSE)))</f>
        <v/>
      </c>
      <c r="D282" s="53" t="str">
        <f>IF(ISNA(VLOOKUP(A282,'IND.012-1'!$A$3:$F$301,4,FALSE)),"",(VLOOKUP(A282,'IND.012-1'!$A$3:$F$301,4,FALSE)))</f>
        <v/>
      </c>
      <c r="E282" s="54" t="str">
        <f>IF(ISNA(VLOOKUP(A282,'IND.012-1'!$A$3:$Q$301,5,FALSE)),"",(VLOOKUP(A282,'IND.012-1'!$A$3:$Q$301,5,FALSE)))</f>
        <v/>
      </c>
      <c r="F282" s="55" t="str">
        <f>IF(ISNA(VLOOKUP($A282,'IND.012-1'!$A$3:$Q$301,6,FALSE)),"",(VLOOKUP($A282,'IND.012-1'!$A$3:$Q$301,6,FALSE)))</f>
        <v/>
      </c>
      <c r="G282" s="285" t="str">
        <f>IF(ISNA(VLOOKUP($A282,'IND.012-1'!$A$3:$Q$301,7,FALSE)),"",(VLOOKUP($A282,'IND.012-1'!$A$3:$Q$301,7,FALSE)))</f>
        <v/>
      </c>
      <c r="H282" s="55" t="str">
        <f>IF(ISNA(VLOOKUP(A282,'IND.012-1'!$A$3:$Q$301,8,FALSE)),"",(VLOOKUP(A282,'IND.012-1'!$A$3:$Q$301,8,FALSE)))</f>
        <v/>
      </c>
      <c r="I282" s="297" t="str">
        <f>IF(ISNA(VLOOKUP(A282,'IND.012-1'!$A$3:$Q$301,9,FALSE)),"",(VLOOKUP(A282,'IND.012-1'!$A$3:$Q$301,9,FALSE)))</f>
        <v/>
      </c>
      <c r="J282" s="55" t="str">
        <f>IF(ISNA(VLOOKUP(A282,'IND.012-1'!$A$3:$Q$301,10,FALSE)),"",(VLOOKUP(A282,'IND.012-1'!$A$3:$Q$301,10,FALSE)))</f>
        <v/>
      </c>
      <c r="K282" s="297" t="str">
        <f>IF(ISNA(VLOOKUP(A282,'IND.012-1'!$A$3:$Q$301,11,FALSE)),"",(VLOOKUP(A282,'IND.012-1'!$A$3:$Q$301,11,FALSE)))</f>
        <v/>
      </c>
      <c r="L282" s="55" t="str">
        <f>IF(ISNA(VLOOKUP(A282,'IND.012-1'!$A$3:$Q$301,12,FALSE)),"",(VLOOKUP(A282,'IND.012-1'!$A$3:$Q$301,12,FALSE)))</f>
        <v/>
      </c>
      <c r="M282" s="297" t="str">
        <f>IF(ISNA(VLOOKUP(A282,'IND.012-1'!$A$3:$Q$301,13,FALSE)),"",(VLOOKUP(A282,'IND.012-1'!$A$3:$Q$301,13,FALSE)))</f>
        <v/>
      </c>
      <c r="N282" s="55" t="str">
        <f>IF(ISNA(VLOOKUP(A282,'IND.012-1'!$A$3:$Q$301,14,FALSE)),"",(VLOOKUP(A282,'IND.012-1'!$A$3:$Q$301,14,FALSE)))</f>
        <v/>
      </c>
      <c r="O282" s="297" t="str">
        <f>IF(ISNA(VLOOKUP(A282,'IND.012-1'!$A$3:$Q$301,15,FALSE)),"",(VLOOKUP(A282,'IND.012-1'!$A$3:$Q$301,15,FALSE)))</f>
        <v/>
      </c>
      <c r="P282" s="55" t="str">
        <f>IF(ISNA(VLOOKUP(A282,'IND.012-1'!$A$3:$Q$301,16,FALSE)),"",(VLOOKUP(A282,'IND.012-1'!$A$3:$Q$301,16,FALSE)))</f>
        <v/>
      </c>
      <c r="Q282" s="341" t="str">
        <f>IF(ISNA(VLOOKUP($A282,'IND.012-1'!$A$3:$Q$301,17,FALSE)),"",(VLOOKUP($A282,'IND.012-1'!$A$3:$Q$301,17,FALSE)))</f>
        <v/>
      </c>
      <c r="R282" s="451">
        <f t="shared" si="16"/>
        <v>0</v>
      </c>
      <c r="S282" s="434">
        <f t="shared" si="19"/>
        <v>280</v>
      </c>
      <c r="T282" s="434">
        <f>IF(R282="","",IFERROR(SUM(H282:I282:K282:L282)+LARGE(H282:I282:K282:L282,1)/100+LARGE(H282:I282:K282:L282,2)/1000+LARGE(H282:I282:K282:L282,3)/10000+LARGE(H282:I282:K282:L282,4)/100000-0.01/S282,0))</f>
        <v>0</v>
      </c>
      <c r="U282" s="374"/>
      <c r="V282" s="354" t="str">
        <f t="shared" si="18"/>
        <v/>
      </c>
      <c r="W282" s="354" t="str">
        <f t="shared" si="17"/>
        <v/>
      </c>
      <c r="X282" s="374"/>
      <c r="Y282" s="374"/>
      <c r="Z282" s="374"/>
      <c r="AA282" s="374"/>
      <c r="AB282" s="374"/>
      <c r="AC282" s="374"/>
      <c r="AD282" s="374"/>
    </row>
    <row r="283" spans="1:30" ht="28.05" customHeight="1" thickBot="1" x14ac:dyDescent="0.35">
      <c r="A283" s="52">
        <v>281</v>
      </c>
      <c r="B283" s="286" t="str">
        <f>IF(ISNA(VLOOKUP($A283,'IND.012-1'!$A$3:$Q$301,2,FALSE)),"",(VLOOKUP($A283,'IND.012-1'!$A$3:$Q$301,2,FALSE)))</f>
        <v/>
      </c>
      <c r="C283" s="288" t="str">
        <f>IF(ISNA(VLOOKUP(A283,'IND.012-1'!$A$3:$Q$301,3,FALSE)),"",(VLOOKUP(A283,'IND.012-1'!$A$3:$Q$301,3,FALSE)))</f>
        <v/>
      </c>
      <c r="D283" s="53" t="str">
        <f>IF(ISNA(VLOOKUP(A283,'IND.012-1'!$A$3:$F$301,4,FALSE)),"",(VLOOKUP(A283,'IND.012-1'!$A$3:$F$301,4,FALSE)))</f>
        <v/>
      </c>
      <c r="E283" s="54" t="str">
        <f>IF(ISNA(VLOOKUP(A283,'IND.012-1'!$A$3:$Q$301,5,FALSE)),"",(VLOOKUP(A283,'IND.012-1'!$A$3:$Q$301,5,FALSE)))</f>
        <v/>
      </c>
      <c r="F283" s="55" t="str">
        <f>IF(ISNA(VLOOKUP($A283,'IND.012-1'!$A$3:$Q$301,6,FALSE)),"",(VLOOKUP($A283,'IND.012-1'!$A$3:$Q$301,6,FALSE)))</f>
        <v/>
      </c>
      <c r="G283" s="285" t="str">
        <f>IF(ISNA(VLOOKUP($A283,'IND.012-1'!$A$3:$Q$301,7,FALSE)),"",(VLOOKUP($A283,'IND.012-1'!$A$3:$Q$301,7,FALSE)))</f>
        <v/>
      </c>
      <c r="H283" s="55" t="str">
        <f>IF(ISNA(VLOOKUP(A283,'IND.012-1'!$A$3:$Q$301,8,FALSE)),"",(VLOOKUP(A283,'IND.012-1'!$A$3:$Q$301,8,FALSE)))</f>
        <v/>
      </c>
      <c r="I283" s="297" t="str">
        <f>IF(ISNA(VLOOKUP(A283,'IND.012-1'!$A$3:$Q$301,9,FALSE)),"",(VLOOKUP(A283,'IND.012-1'!$A$3:$Q$301,9,FALSE)))</f>
        <v/>
      </c>
      <c r="J283" s="55" t="str">
        <f>IF(ISNA(VLOOKUP(A283,'IND.012-1'!$A$3:$Q$301,10,FALSE)),"",(VLOOKUP(A283,'IND.012-1'!$A$3:$Q$301,10,FALSE)))</f>
        <v/>
      </c>
      <c r="K283" s="297" t="str">
        <f>IF(ISNA(VLOOKUP(A283,'IND.012-1'!$A$3:$Q$301,11,FALSE)),"",(VLOOKUP(A283,'IND.012-1'!$A$3:$Q$301,11,FALSE)))</f>
        <v/>
      </c>
      <c r="L283" s="55" t="str">
        <f>IF(ISNA(VLOOKUP(A283,'IND.012-1'!$A$3:$Q$301,12,FALSE)),"",(VLOOKUP(A283,'IND.012-1'!$A$3:$Q$301,12,FALSE)))</f>
        <v/>
      </c>
      <c r="M283" s="297" t="str">
        <f>IF(ISNA(VLOOKUP(A283,'IND.012-1'!$A$3:$Q$301,13,FALSE)),"",(VLOOKUP(A283,'IND.012-1'!$A$3:$Q$301,13,FALSE)))</f>
        <v/>
      </c>
      <c r="N283" s="55" t="str">
        <f>IF(ISNA(VLOOKUP(A283,'IND.012-1'!$A$3:$Q$301,14,FALSE)),"",(VLOOKUP(A283,'IND.012-1'!$A$3:$Q$301,14,FALSE)))</f>
        <v/>
      </c>
      <c r="O283" s="297" t="str">
        <f>IF(ISNA(VLOOKUP(A283,'IND.012-1'!$A$3:$Q$301,15,FALSE)),"",(VLOOKUP(A283,'IND.012-1'!$A$3:$Q$301,15,FALSE)))</f>
        <v/>
      </c>
      <c r="P283" s="55" t="str">
        <f>IF(ISNA(VLOOKUP(A283,'IND.012-1'!$A$3:$Q$301,16,FALSE)),"",(VLOOKUP(A283,'IND.012-1'!$A$3:$Q$301,16,FALSE)))</f>
        <v/>
      </c>
      <c r="Q283" s="341" t="str">
        <f>IF(ISNA(VLOOKUP($A283,'IND.012-1'!$A$3:$Q$301,17,FALSE)),"",(VLOOKUP($A283,'IND.012-1'!$A$3:$Q$301,17,FALSE)))</f>
        <v/>
      </c>
      <c r="R283" s="451">
        <f t="shared" si="16"/>
        <v>0</v>
      </c>
      <c r="S283" s="434">
        <f t="shared" si="19"/>
        <v>281</v>
      </c>
      <c r="T283" s="434">
        <f>IF(R283="","",IFERROR(SUM(H283:I283:K283:L283)+LARGE(H283:I283:K283:L283,1)/100+LARGE(H283:I283:K283:L283,2)/1000+LARGE(H283:I283:K283:L283,3)/10000+LARGE(H283:I283:K283:L283,4)/100000-0.01/S283,0))</f>
        <v>0</v>
      </c>
      <c r="U283" s="374"/>
      <c r="V283" s="354" t="str">
        <f t="shared" si="18"/>
        <v/>
      </c>
      <c r="W283" s="354" t="str">
        <f t="shared" si="17"/>
        <v/>
      </c>
      <c r="X283" s="374"/>
      <c r="Y283" s="374"/>
      <c r="Z283" s="374"/>
      <c r="AA283" s="374"/>
      <c r="AB283" s="374"/>
      <c r="AC283" s="374"/>
      <c r="AD283" s="374"/>
    </row>
    <row r="284" spans="1:30" ht="28.05" customHeight="1" thickBot="1" x14ac:dyDescent="0.35">
      <c r="A284" s="52">
        <v>282</v>
      </c>
      <c r="B284" s="286" t="str">
        <f>IF(ISNA(VLOOKUP($A284,'IND.012-1'!$A$3:$Q$301,2,FALSE)),"",(VLOOKUP($A284,'IND.012-1'!$A$3:$Q$301,2,FALSE)))</f>
        <v/>
      </c>
      <c r="C284" s="288" t="str">
        <f>IF(ISNA(VLOOKUP(A284,'IND.012-1'!$A$3:$Q$301,3,FALSE)),"",(VLOOKUP(A284,'IND.012-1'!$A$3:$Q$301,3,FALSE)))</f>
        <v/>
      </c>
      <c r="D284" s="53" t="str">
        <f>IF(ISNA(VLOOKUP(A284,'IND.012-1'!$A$3:$F$301,4,FALSE)),"",(VLOOKUP(A284,'IND.012-1'!$A$3:$F$301,4,FALSE)))</f>
        <v/>
      </c>
      <c r="E284" s="54" t="str">
        <f>IF(ISNA(VLOOKUP(A284,'IND.012-1'!$A$3:$Q$301,5,FALSE)),"",(VLOOKUP(A284,'IND.012-1'!$A$3:$Q$301,5,FALSE)))</f>
        <v/>
      </c>
      <c r="F284" s="55" t="str">
        <f>IF(ISNA(VLOOKUP($A284,'IND.012-1'!$A$3:$Q$301,6,FALSE)),"",(VLOOKUP($A284,'IND.012-1'!$A$3:$Q$301,6,FALSE)))</f>
        <v/>
      </c>
      <c r="G284" s="285" t="str">
        <f>IF(ISNA(VLOOKUP($A284,'IND.012-1'!$A$3:$Q$301,7,FALSE)),"",(VLOOKUP($A284,'IND.012-1'!$A$3:$Q$301,7,FALSE)))</f>
        <v/>
      </c>
      <c r="H284" s="55" t="str">
        <f>IF(ISNA(VLOOKUP(A284,'IND.012-1'!$A$3:$Q$301,8,FALSE)),"",(VLOOKUP(A284,'IND.012-1'!$A$3:$Q$301,8,FALSE)))</f>
        <v/>
      </c>
      <c r="I284" s="297" t="str">
        <f>IF(ISNA(VLOOKUP(A284,'IND.012-1'!$A$3:$Q$301,9,FALSE)),"",(VLOOKUP(A284,'IND.012-1'!$A$3:$Q$301,9,FALSE)))</f>
        <v/>
      </c>
      <c r="J284" s="55" t="str">
        <f>IF(ISNA(VLOOKUP(A284,'IND.012-1'!$A$3:$Q$301,10,FALSE)),"",(VLOOKUP(A284,'IND.012-1'!$A$3:$Q$301,10,FALSE)))</f>
        <v/>
      </c>
      <c r="K284" s="297" t="str">
        <f>IF(ISNA(VLOOKUP(A284,'IND.012-1'!$A$3:$Q$301,11,FALSE)),"",(VLOOKUP(A284,'IND.012-1'!$A$3:$Q$301,11,FALSE)))</f>
        <v/>
      </c>
      <c r="L284" s="55" t="str">
        <f>IF(ISNA(VLOOKUP(A284,'IND.012-1'!$A$3:$Q$301,12,FALSE)),"",(VLOOKUP(A284,'IND.012-1'!$A$3:$Q$301,12,FALSE)))</f>
        <v/>
      </c>
      <c r="M284" s="297" t="str">
        <f>IF(ISNA(VLOOKUP(A284,'IND.012-1'!$A$3:$Q$301,13,FALSE)),"",(VLOOKUP(A284,'IND.012-1'!$A$3:$Q$301,13,FALSE)))</f>
        <v/>
      </c>
      <c r="N284" s="55" t="str">
        <f>IF(ISNA(VLOOKUP(A284,'IND.012-1'!$A$3:$Q$301,14,FALSE)),"",(VLOOKUP(A284,'IND.012-1'!$A$3:$Q$301,14,FALSE)))</f>
        <v/>
      </c>
      <c r="O284" s="297" t="str">
        <f>IF(ISNA(VLOOKUP(A284,'IND.012-1'!$A$3:$Q$301,15,FALSE)),"",(VLOOKUP(A284,'IND.012-1'!$A$3:$Q$301,15,FALSE)))</f>
        <v/>
      </c>
      <c r="P284" s="55" t="str">
        <f>IF(ISNA(VLOOKUP(A284,'IND.012-1'!$A$3:$Q$301,16,FALSE)),"",(VLOOKUP(A284,'IND.012-1'!$A$3:$Q$301,16,FALSE)))</f>
        <v/>
      </c>
      <c r="Q284" s="341" t="str">
        <f>IF(ISNA(VLOOKUP($A284,'IND.012-1'!$A$3:$Q$301,17,FALSE)),"",(VLOOKUP($A284,'IND.012-1'!$A$3:$Q$301,17,FALSE)))</f>
        <v/>
      </c>
      <c r="R284" s="451">
        <f t="shared" si="16"/>
        <v>0</v>
      </c>
      <c r="S284" s="434">
        <f t="shared" si="19"/>
        <v>282</v>
      </c>
      <c r="T284" s="434">
        <f>IF(R284="","",IFERROR(SUM(H284:I284:K284:L284)+LARGE(H284:I284:K284:L284,1)/100+LARGE(H284:I284:K284:L284,2)/1000+LARGE(H284:I284:K284:L284,3)/10000+LARGE(H284:I284:K284:L284,4)/100000-0.01/S284,0))</f>
        <v>0</v>
      </c>
      <c r="U284" s="374"/>
      <c r="V284" s="354" t="str">
        <f t="shared" si="18"/>
        <v/>
      </c>
      <c r="W284" s="354" t="str">
        <f t="shared" si="17"/>
        <v/>
      </c>
      <c r="X284" s="374"/>
      <c r="Y284" s="374"/>
      <c r="Z284" s="374"/>
      <c r="AA284" s="374"/>
      <c r="AB284" s="374"/>
      <c r="AC284" s="374"/>
      <c r="AD284" s="374"/>
    </row>
    <row r="285" spans="1:30" ht="28.05" customHeight="1" thickBot="1" x14ac:dyDescent="0.35">
      <c r="A285" s="52">
        <v>283</v>
      </c>
      <c r="B285" s="286" t="str">
        <f>IF(ISNA(VLOOKUP($A285,'IND.012-1'!$A$3:$Q$301,2,FALSE)),"",(VLOOKUP($A285,'IND.012-1'!$A$3:$Q$301,2,FALSE)))</f>
        <v/>
      </c>
      <c r="C285" s="288" t="str">
        <f>IF(ISNA(VLOOKUP(A285,'IND.012-1'!$A$3:$Q$301,3,FALSE)),"",(VLOOKUP(A285,'IND.012-1'!$A$3:$Q$301,3,FALSE)))</f>
        <v/>
      </c>
      <c r="D285" s="53" t="str">
        <f>IF(ISNA(VLOOKUP(A285,'IND.012-1'!$A$3:$F$301,4,FALSE)),"",(VLOOKUP(A285,'IND.012-1'!$A$3:$F$301,4,FALSE)))</f>
        <v/>
      </c>
      <c r="E285" s="54" t="str">
        <f>IF(ISNA(VLOOKUP(A285,'IND.012-1'!$A$3:$Q$301,5,FALSE)),"",(VLOOKUP(A285,'IND.012-1'!$A$3:$Q$301,5,FALSE)))</f>
        <v/>
      </c>
      <c r="F285" s="55" t="str">
        <f>IF(ISNA(VLOOKUP($A285,'IND.012-1'!$A$3:$Q$301,6,FALSE)),"",(VLOOKUP($A285,'IND.012-1'!$A$3:$Q$301,6,FALSE)))</f>
        <v/>
      </c>
      <c r="G285" s="285" t="str">
        <f>IF(ISNA(VLOOKUP($A285,'IND.012-1'!$A$3:$Q$301,7,FALSE)),"",(VLOOKUP($A285,'IND.012-1'!$A$3:$Q$301,7,FALSE)))</f>
        <v/>
      </c>
      <c r="H285" s="55" t="str">
        <f>IF(ISNA(VLOOKUP(A285,'IND.012-1'!$A$3:$Q$301,8,FALSE)),"",(VLOOKUP(A285,'IND.012-1'!$A$3:$Q$301,8,FALSE)))</f>
        <v/>
      </c>
      <c r="I285" s="297" t="str">
        <f>IF(ISNA(VLOOKUP(A285,'IND.012-1'!$A$3:$Q$301,9,FALSE)),"",(VLOOKUP(A285,'IND.012-1'!$A$3:$Q$301,9,FALSE)))</f>
        <v/>
      </c>
      <c r="J285" s="55" t="str">
        <f>IF(ISNA(VLOOKUP(A285,'IND.012-1'!$A$3:$Q$301,10,FALSE)),"",(VLOOKUP(A285,'IND.012-1'!$A$3:$Q$301,10,FALSE)))</f>
        <v/>
      </c>
      <c r="K285" s="297" t="str">
        <f>IF(ISNA(VLOOKUP(A285,'IND.012-1'!$A$3:$Q$301,11,FALSE)),"",(VLOOKUP(A285,'IND.012-1'!$A$3:$Q$301,11,FALSE)))</f>
        <v/>
      </c>
      <c r="L285" s="55" t="str">
        <f>IF(ISNA(VLOOKUP(A285,'IND.012-1'!$A$3:$Q$301,12,FALSE)),"",(VLOOKUP(A285,'IND.012-1'!$A$3:$Q$301,12,FALSE)))</f>
        <v/>
      </c>
      <c r="M285" s="297" t="str">
        <f>IF(ISNA(VLOOKUP(A285,'IND.012-1'!$A$3:$Q$301,13,FALSE)),"",(VLOOKUP(A285,'IND.012-1'!$A$3:$Q$301,13,FALSE)))</f>
        <v/>
      </c>
      <c r="N285" s="55" t="str">
        <f>IF(ISNA(VLOOKUP(A285,'IND.012-1'!$A$3:$Q$301,14,FALSE)),"",(VLOOKUP(A285,'IND.012-1'!$A$3:$Q$301,14,FALSE)))</f>
        <v/>
      </c>
      <c r="O285" s="297" t="str">
        <f>IF(ISNA(VLOOKUP(A285,'IND.012-1'!$A$3:$Q$301,15,FALSE)),"",(VLOOKUP(A285,'IND.012-1'!$A$3:$Q$301,15,FALSE)))</f>
        <v/>
      </c>
      <c r="P285" s="55" t="str">
        <f>IF(ISNA(VLOOKUP(A285,'IND.012-1'!$A$3:$Q$301,16,FALSE)),"",(VLOOKUP(A285,'IND.012-1'!$A$3:$Q$301,16,FALSE)))</f>
        <v/>
      </c>
      <c r="Q285" s="341" t="str">
        <f>IF(ISNA(VLOOKUP($A285,'IND.012-1'!$A$3:$Q$301,17,FALSE)),"",(VLOOKUP($A285,'IND.012-1'!$A$3:$Q$301,17,FALSE)))</f>
        <v/>
      </c>
      <c r="R285" s="451">
        <f t="shared" si="16"/>
        <v>0</v>
      </c>
      <c r="S285" s="434">
        <f t="shared" si="19"/>
        <v>283</v>
      </c>
      <c r="T285" s="434">
        <f>IF(R285="","",IFERROR(SUM(H285:I285:K285:L285)+LARGE(H285:I285:K285:L285,1)/100+LARGE(H285:I285:K285:L285,2)/1000+LARGE(H285:I285:K285:L285,3)/10000+LARGE(H285:I285:K285:L285,4)/100000-0.01/S285,0))</f>
        <v>0</v>
      </c>
      <c r="U285" s="374"/>
      <c r="V285" s="354" t="str">
        <f t="shared" si="18"/>
        <v/>
      </c>
      <c r="W285" s="354" t="str">
        <f t="shared" si="17"/>
        <v/>
      </c>
      <c r="X285" s="374"/>
      <c r="Y285" s="374"/>
      <c r="Z285" s="374"/>
      <c r="AA285" s="374"/>
      <c r="AB285" s="374"/>
      <c r="AC285" s="374"/>
      <c r="AD285" s="374"/>
    </row>
    <row r="286" spans="1:30" ht="28.05" customHeight="1" thickBot="1" x14ac:dyDescent="0.35">
      <c r="A286" s="52">
        <v>284</v>
      </c>
      <c r="B286" s="286" t="str">
        <f>IF(ISNA(VLOOKUP($A286,'IND.012-1'!$A$3:$Q$301,2,FALSE)),"",(VLOOKUP($A286,'IND.012-1'!$A$3:$Q$301,2,FALSE)))</f>
        <v/>
      </c>
      <c r="C286" s="288" t="str">
        <f>IF(ISNA(VLOOKUP(A286,'IND.012-1'!$A$3:$Q$301,3,FALSE)),"",(VLOOKUP(A286,'IND.012-1'!$A$3:$Q$301,3,FALSE)))</f>
        <v/>
      </c>
      <c r="D286" s="53" t="str">
        <f>IF(ISNA(VLOOKUP(A286,'IND.012-1'!$A$3:$F$301,4,FALSE)),"",(VLOOKUP(A286,'IND.012-1'!$A$3:$F$301,4,FALSE)))</f>
        <v/>
      </c>
      <c r="E286" s="54" t="str">
        <f>IF(ISNA(VLOOKUP(A286,'IND.012-1'!$A$3:$Q$301,5,FALSE)),"",(VLOOKUP(A286,'IND.012-1'!$A$3:$Q$301,5,FALSE)))</f>
        <v/>
      </c>
      <c r="F286" s="55" t="str">
        <f>IF(ISNA(VLOOKUP($A286,'IND.012-1'!$A$3:$Q$301,6,FALSE)),"",(VLOOKUP($A286,'IND.012-1'!$A$3:$Q$301,6,FALSE)))</f>
        <v/>
      </c>
      <c r="G286" s="285" t="str">
        <f>IF(ISNA(VLOOKUP($A286,'IND.012-1'!$A$3:$Q$301,7,FALSE)),"",(VLOOKUP($A286,'IND.012-1'!$A$3:$Q$301,7,FALSE)))</f>
        <v/>
      </c>
      <c r="H286" s="55" t="str">
        <f>IF(ISNA(VLOOKUP(A286,'IND.012-1'!$A$3:$Q$301,8,FALSE)),"",(VLOOKUP(A286,'IND.012-1'!$A$3:$Q$301,8,FALSE)))</f>
        <v/>
      </c>
      <c r="I286" s="297" t="str">
        <f>IF(ISNA(VLOOKUP(A286,'IND.012-1'!$A$3:$Q$301,9,FALSE)),"",(VLOOKUP(A286,'IND.012-1'!$A$3:$Q$301,9,FALSE)))</f>
        <v/>
      </c>
      <c r="J286" s="55" t="str">
        <f>IF(ISNA(VLOOKUP(A286,'IND.012-1'!$A$3:$Q$301,10,FALSE)),"",(VLOOKUP(A286,'IND.012-1'!$A$3:$Q$301,10,FALSE)))</f>
        <v/>
      </c>
      <c r="K286" s="297" t="str">
        <f>IF(ISNA(VLOOKUP(A286,'IND.012-1'!$A$3:$Q$301,11,FALSE)),"",(VLOOKUP(A286,'IND.012-1'!$A$3:$Q$301,11,FALSE)))</f>
        <v/>
      </c>
      <c r="L286" s="55" t="str">
        <f>IF(ISNA(VLOOKUP(A286,'IND.012-1'!$A$3:$Q$301,12,FALSE)),"",(VLOOKUP(A286,'IND.012-1'!$A$3:$Q$301,12,FALSE)))</f>
        <v/>
      </c>
      <c r="M286" s="297" t="str">
        <f>IF(ISNA(VLOOKUP(A286,'IND.012-1'!$A$3:$Q$301,13,FALSE)),"",(VLOOKUP(A286,'IND.012-1'!$A$3:$Q$301,13,FALSE)))</f>
        <v/>
      </c>
      <c r="N286" s="55" t="str">
        <f>IF(ISNA(VLOOKUP(A286,'IND.012-1'!$A$3:$Q$301,14,FALSE)),"",(VLOOKUP(A286,'IND.012-1'!$A$3:$Q$301,14,FALSE)))</f>
        <v/>
      </c>
      <c r="O286" s="297" t="str">
        <f>IF(ISNA(VLOOKUP(A286,'IND.012-1'!$A$3:$Q$301,15,FALSE)),"",(VLOOKUP(A286,'IND.012-1'!$A$3:$Q$301,15,FALSE)))</f>
        <v/>
      </c>
      <c r="P286" s="55" t="str">
        <f>IF(ISNA(VLOOKUP(A286,'IND.012-1'!$A$3:$Q$301,16,FALSE)),"",(VLOOKUP(A286,'IND.012-1'!$A$3:$Q$301,16,FALSE)))</f>
        <v/>
      </c>
      <c r="Q286" s="341" t="str">
        <f>IF(ISNA(VLOOKUP($A286,'IND.012-1'!$A$3:$Q$301,17,FALSE)),"",(VLOOKUP($A286,'IND.012-1'!$A$3:$Q$301,17,FALSE)))</f>
        <v/>
      </c>
      <c r="R286" s="451">
        <f t="shared" si="16"/>
        <v>0</v>
      </c>
      <c r="S286" s="434">
        <f t="shared" si="19"/>
        <v>284</v>
      </c>
      <c r="T286" s="434">
        <f>IF(R286="","",IFERROR(SUM(H286:I286:K286:L286)+LARGE(H286:I286:K286:L286,1)/100+LARGE(H286:I286:K286:L286,2)/1000+LARGE(H286:I286:K286:L286,3)/10000+LARGE(H286:I286:K286:L286,4)/100000-0.01/S286,0))</f>
        <v>0</v>
      </c>
      <c r="U286" s="374"/>
      <c r="V286" s="354" t="str">
        <f t="shared" si="18"/>
        <v/>
      </c>
      <c r="W286" s="354" t="str">
        <f t="shared" si="17"/>
        <v/>
      </c>
      <c r="X286" s="374"/>
      <c r="Y286" s="374"/>
      <c r="Z286" s="374"/>
      <c r="AA286" s="374"/>
      <c r="AB286" s="374"/>
      <c r="AC286" s="374"/>
      <c r="AD286" s="374"/>
    </row>
    <row r="287" spans="1:30" ht="28.05" customHeight="1" thickBot="1" x14ac:dyDescent="0.35">
      <c r="A287" s="52">
        <v>285</v>
      </c>
      <c r="B287" s="286" t="str">
        <f>IF(ISNA(VLOOKUP($A287,'IND.012-1'!$A$3:$Q$301,2,FALSE)),"",(VLOOKUP($A287,'IND.012-1'!$A$3:$Q$301,2,FALSE)))</f>
        <v/>
      </c>
      <c r="C287" s="288" t="str">
        <f>IF(ISNA(VLOOKUP(A287,'IND.012-1'!$A$3:$Q$301,3,FALSE)),"",(VLOOKUP(A287,'IND.012-1'!$A$3:$Q$301,3,FALSE)))</f>
        <v/>
      </c>
      <c r="D287" s="53" t="str">
        <f>IF(ISNA(VLOOKUP(A287,'IND.012-1'!$A$3:$F$301,4,FALSE)),"",(VLOOKUP(A287,'IND.012-1'!$A$3:$F$301,4,FALSE)))</f>
        <v/>
      </c>
      <c r="E287" s="54" t="str">
        <f>IF(ISNA(VLOOKUP(A287,'IND.012-1'!$A$3:$Q$301,5,FALSE)),"",(VLOOKUP(A287,'IND.012-1'!$A$3:$Q$301,5,FALSE)))</f>
        <v/>
      </c>
      <c r="F287" s="55" t="str">
        <f>IF(ISNA(VLOOKUP($A287,'IND.012-1'!$A$3:$Q$301,6,FALSE)),"",(VLOOKUP($A287,'IND.012-1'!$A$3:$Q$301,6,FALSE)))</f>
        <v/>
      </c>
      <c r="G287" s="285" t="str">
        <f>IF(ISNA(VLOOKUP($A287,'IND.012-1'!$A$3:$Q$301,7,FALSE)),"",(VLOOKUP($A287,'IND.012-1'!$A$3:$Q$301,7,FALSE)))</f>
        <v/>
      </c>
      <c r="H287" s="55" t="str">
        <f>IF(ISNA(VLOOKUP(A287,'IND.012-1'!$A$3:$Q$301,8,FALSE)),"",(VLOOKUP(A287,'IND.012-1'!$A$3:$Q$301,8,FALSE)))</f>
        <v/>
      </c>
      <c r="I287" s="297" t="str">
        <f>IF(ISNA(VLOOKUP(A287,'IND.012-1'!$A$3:$Q$301,9,FALSE)),"",(VLOOKUP(A287,'IND.012-1'!$A$3:$Q$301,9,FALSE)))</f>
        <v/>
      </c>
      <c r="J287" s="55" t="str">
        <f>IF(ISNA(VLOOKUP(A287,'IND.012-1'!$A$3:$Q$301,10,FALSE)),"",(VLOOKUP(A287,'IND.012-1'!$A$3:$Q$301,10,FALSE)))</f>
        <v/>
      </c>
      <c r="K287" s="297" t="str">
        <f>IF(ISNA(VLOOKUP(A287,'IND.012-1'!$A$3:$Q$301,11,FALSE)),"",(VLOOKUP(A287,'IND.012-1'!$A$3:$Q$301,11,FALSE)))</f>
        <v/>
      </c>
      <c r="L287" s="55" t="str">
        <f>IF(ISNA(VLOOKUP(A287,'IND.012-1'!$A$3:$Q$301,12,FALSE)),"",(VLOOKUP(A287,'IND.012-1'!$A$3:$Q$301,12,FALSE)))</f>
        <v/>
      </c>
      <c r="M287" s="297" t="str">
        <f>IF(ISNA(VLOOKUP(A287,'IND.012-1'!$A$3:$Q$301,13,FALSE)),"",(VLOOKUP(A287,'IND.012-1'!$A$3:$Q$301,13,FALSE)))</f>
        <v/>
      </c>
      <c r="N287" s="55" t="str">
        <f>IF(ISNA(VLOOKUP(A287,'IND.012-1'!$A$3:$Q$301,14,FALSE)),"",(VLOOKUP(A287,'IND.012-1'!$A$3:$Q$301,14,FALSE)))</f>
        <v/>
      </c>
      <c r="O287" s="297" t="str">
        <f>IF(ISNA(VLOOKUP(A287,'IND.012-1'!$A$3:$Q$301,15,FALSE)),"",(VLOOKUP(A287,'IND.012-1'!$A$3:$Q$301,15,FALSE)))</f>
        <v/>
      </c>
      <c r="P287" s="55" t="str">
        <f>IF(ISNA(VLOOKUP(A287,'IND.012-1'!$A$3:$Q$301,16,FALSE)),"",(VLOOKUP(A287,'IND.012-1'!$A$3:$Q$301,16,FALSE)))</f>
        <v/>
      </c>
      <c r="Q287" s="341" t="str">
        <f>IF(ISNA(VLOOKUP($A287,'IND.012-1'!$A$3:$Q$301,17,FALSE)),"",(VLOOKUP($A287,'IND.012-1'!$A$3:$Q$301,17,FALSE)))</f>
        <v/>
      </c>
      <c r="R287" s="451">
        <f t="shared" si="16"/>
        <v>0</v>
      </c>
      <c r="S287" s="434">
        <f t="shared" si="19"/>
        <v>285</v>
      </c>
      <c r="T287" s="434">
        <f>IF(R287="","",IFERROR(SUM(H287:I287:K287:L287)+LARGE(H287:I287:K287:L287,1)/100+LARGE(H287:I287:K287:L287,2)/1000+LARGE(H287:I287:K287:L287,3)/10000+LARGE(H287:I287:K287:L287,4)/100000-0.01/S287,0))</f>
        <v>0</v>
      </c>
      <c r="U287" s="374"/>
      <c r="V287" s="354" t="str">
        <f t="shared" si="18"/>
        <v/>
      </c>
      <c r="W287" s="354" t="str">
        <f t="shared" si="17"/>
        <v/>
      </c>
      <c r="X287" s="374"/>
      <c r="Y287" s="374"/>
      <c r="Z287" s="374"/>
      <c r="AA287" s="374"/>
      <c r="AB287" s="374"/>
      <c r="AC287" s="374"/>
      <c r="AD287" s="374"/>
    </row>
    <row r="288" spans="1:30" ht="28.05" customHeight="1" thickBot="1" x14ac:dyDescent="0.35">
      <c r="A288" s="52">
        <v>286</v>
      </c>
      <c r="B288" s="286" t="str">
        <f>IF(ISNA(VLOOKUP($A288,'IND.012-1'!$A$3:$Q$301,2,FALSE)),"",(VLOOKUP($A288,'IND.012-1'!$A$3:$Q$301,2,FALSE)))</f>
        <v/>
      </c>
      <c r="C288" s="288" t="str">
        <f>IF(ISNA(VLOOKUP(A288,'IND.012-1'!$A$3:$Q$301,3,FALSE)),"",(VLOOKUP(A288,'IND.012-1'!$A$3:$Q$301,3,FALSE)))</f>
        <v/>
      </c>
      <c r="D288" s="53" t="str">
        <f>IF(ISNA(VLOOKUP(A288,'IND.012-1'!$A$3:$F$301,4,FALSE)),"",(VLOOKUP(A288,'IND.012-1'!$A$3:$F$301,4,FALSE)))</f>
        <v/>
      </c>
      <c r="E288" s="54" t="str">
        <f>IF(ISNA(VLOOKUP(A288,'IND.012-1'!$A$3:$Q$301,5,FALSE)),"",(VLOOKUP(A288,'IND.012-1'!$A$3:$Q$301,5,FALSE)))</f>
        <v/>
      </c>
      <c r="F288" s="55" t="str">
        <f>IF(ISNA(VLOOKUP($A288,'IND.012-1'!$A$3:$Q$301,6,FALSE)),"",(VLOOKUP($A288,'IND.012-1'!$A$3:$Q$301,6,FALSE)))</f>
        <v/>
      </c>
      <c r="G288" s="285" t="str">
        <f>IF(ISNA(VLOOKUP($A288,'IND.012-1'!$A$3:$Q$301,7,FALSE)),"",(VLOOKUP($A288,'IND.012-1'!$A$3:$Q$301,7,FALSE)))</f>
        <v/>
      </c>
      <c r="H288" s="55" t="str">
        <f>IF(ISNA(VLOOKUP(A288,'IND.012-1'!$A$3:$Q$301,8,FALSE)),"",(VLOOKUP(A288,'IND.012-1'!$A$3:$Q$301,8,FALSE)))</f>
        <v/>
      </c>
      <c r="I288" s="297" t="str">
        <f>IF(ISNA(VLOOKUP(A288,'IND.012-1'!$A$3:$Q$301,9,FALSE)),"",(VLOOKUP(A288,'IND.012-1'!$A$3:$Q$301,9,FALSE)))</f>
        <v/>
      </c>
      <c r="J288" s="55" t="str">
        <f>IF(ISNA(VLOOKUP(A288,'IND.012-1'!$A$3:$Q$301,10,FALSE)),"",(VLOOKUP(A288,'IND.012-1'!$A$3:$Q$301,10,FALSE)))</f>
        <v/>
      </c>
      <c r="K288" s="297" t="str">
        <f>IF(ISNA(VLOOKUP(A288,'IND.012-1'!$A$3:$Q$301,11,FALSE)),"",(VLOOKUP(A288,'IND.012-1'!$A$3:$Q$301,11,FALSE)))</f>
        <v/>
      </c>
      <c r="L288" s="55" t="str">
        <f>IF(ISNA(VLOOKUP(A288,'IND.012-1'!$A$3:$Q$301,12,FALSE)),"",(VLOOKUP(A288,'IND.012-1'!$A$3:$Q$301,12,FALSE)))</f>
        <v/>
      </c>
      <c r="M288" s="297" t="str">
        <f>IF(ISNA(VLOOKUP(A288,'IND.012-1'!$A$3:$Q$301,13,FALSE)),"",(VLOOKUP(A288,'IND.012-1'!$A$3:$Q$301,13,FALSE)))</f>
        <v/>
      </c>
      <c r="N288" s="55" t="str">
        <f>IF(ISNA(VLOOKUP(A288,'IND.012-1'!$A$3:$Q$301,14,FALSE)),"",(VLOOKUP(A288,'IND.012-1'!$A$3:$Q$301,14,FALSE)))</f>
        <v/>
      </c>
      <c r="O288" s="297" t="str">
        <f>IF(ISNA(VLOOKUP(A288,'IND.012-1'!$A$3:$Q$301,15,FALSE)),"",(VLOOKUP(A288,'IND.012-1'!$A$3:$Q$301,15,FALSE)))</f>
        <v/>
      </c>
      <c r="P288" s="55" t="str">
        <f>IF(ISNA(VLOOKUP(A288,'IND.012-1'!$A$3:$Q$301,16,FALSE)),"",(VLOOKUP(A288,'IND.012-1'!$A$3:$Q$301,16,FALSE)))</f>
        <v/>
      </c>
      <c r="Q288" s="341" t="str">
        <f>IF(ISNA(VLOOKUP($A288,'IND.012-1'!$A$3:$Q$301,17,FALSE)),"",(VLOOKUP($A288,'IND.012-1'!$A$3:$Q$301,17,FALSE)))</f>
        <v/>
      </c>
      <c r="R288" s="451">
        <f t="shared" si="16"/>
        <v>0</v>
      </c>
      <c r="S288" s="434">
        <f t="shared" si="19"/>
        <v>286</v>
      </c>
      <c r="T288" s="434">
        <f>IF(R288="","",IFERROR(SUM(H288:I288:K288:L288)+LARGE(H288:I288:K288:L288,1)/100+LARGE(H288:I288:K288:L288,2)/1000+LARGE(H288:I288:K288:L288,3)/10000+LARGE(H288:I288:K288:L288,4)/100000-0.01/S288,0))</f>
        <v>0</v>
      </c>
      <c r="U288" s="374"/>
      <c r="V288" s="354" t="str">
        <f t="shared" si="18"/>
        <v/>
      </c>
      <c r="W288" s="354" t="str">
        <f t="shared" si="17"/>
        <v/>
      </c>
      <c r="X288" s="374"/>
      <c r="Y288" s="374"/>
      <c r="Z288" s="374"/>
      <c r="AA288" s="374"/>
      <c r="AB288" s="374"/>
      <c r="AC288" s="374"/>
      <c r="AD288" s="374"/>
    </row>
    <row r="289" spans="1:30" ht="28.05" customHeight="1" thickBot="1" x14ac:dyDescent="0.35">
      <c r="A289" s="52">
        <v>287</v>
      </c>
      <c r="B289" s="286" t="str">
        <f>IF(ISNA(VLOOKUP($A289,'IND.012-1'!$A$3:$Q$301,2,FALSE)),"",(VLOOKUP($A289,'IND.012-1'!$A$3:$Q$301,2,FALSE)))</f>
        <v/>
      </c>
      <c r="C289" s="288" t="str">
        <f>IF(ISNA(VLOOKUP(A289,'IND.012-1'!$A$3:$Q$301,3,FALSE)),"",(VLOOKUP(A289,'IND.012-1'!$A$3:$Q$301,3,FALSE)))</f>
        <v/>
      </c>
      <c r="D289" s="53" t="str">
        <f>IF(ISNA(VLOOKUP(A289,'IND.012-1'!$A$3:$F$301,4,FALSE)),"",(VLOOKUP(A289,'IND.012-1'!$A$3:$F$301,4,FALSE)))</f>
        <v/>
      </c>
      <c r="E289" s="54" t="str">
        <f>IF(ISNA(VLOOKUP(A289,'IND.012-1'!$A$3:$Q$301,5,FALSE)),"",(VLOOKUP(A289,'IND.012-1'!$A$3:$Q$301,5,FALSE)))</f>
        <v/>
      </c>
      <c r="F289" s="55" t="str">
        <f>IF(ISNA(VLOOKUP($A289,'IND.012-1'!$A$3:$Q$301,6,FALSE)),"",(VLOOKUP($A289,'IND.012-1'!$A$3:$Q$301,6,FALSE)))</f>
        <v/>
      </c>
      <c r="G289" s="285" t="str">
        <f>IF(ISNA(VLOOKUP($A289,'IND.012-1'!$A$3:$Q$301,7,FALSE)),"",(VLOOKUP($A289,'IND.012-1'!$A$3:$Q$301,7,FALSE)))</f>
        <v/>
      </c>
      <c r="H289" s="55" t="str">
        <f>IF(ISNA(VLOOKUP(A289,'IND.012-1'!$A$3:$Q$301,8,FALSE)),"",(VLOOKUP(A289,'IND.012-1'!$A$3:$Q$301,8,FALSE)))</f>
        <v/>
      </c>
      <c r="I289" s="297" t="str">
        <f>IF(ISNA(VLOOKUP(A289,'IND.012-1'!$A$3:$Q$301,9,FALSE)),"",(VLOOKUP(A289,'IND.012-1'!$A$3:$Q$301,9,FALSE)))</f>
        <v/>
      </c>
      <c r="J289" s="55" t="str">
        <f>IF(ISNA(VLOOKUP(A289,'IND.012-1'!$A$3:$Q$301,10,FALSE)),"",(VLOOKUP(A289,'IND.012-1'!$A$3:$Q$301,10,FALSE)))</f>
        <v/>
      </c>
      <c r="K289" s="297" t="str">
        <f>IF(ISNA(VLOOKUP(A289,'IND.012-1'!$A$3:$Q$301,11,FALSE)),"",(VLOOKUP(A289,'IND.012-1'!$A$3:$Q$301,11,FALSE)))</f>
        <v/>
      </c>
      <c r="L289" s="55" t="str">
        <f>IF(ISNA(VLOOKUP(A289,'IND.012-1'!$A$3:$Q$301,12,FALSE)),"",(VLOOKUP(A289,'IND.012-1'!$A$3:$Q$301,12,FALSE)))</f>
        <v/>
      </c>
      <c r="M289" s="297" t="str">
        <f>IF(ISNA(VLOOKUP(A289,'IND.012-1'!$A$3:$Q$301,13,FALSE)),"",(VLOOKUP(A289,'IND.012-1'!$A$3:$Q$301,13,FALSE)))</f>
        <v/>
      </c>
      <c r="N289" s="55" t="str">
        <f>IF(ISNA(VLOOKUP(A289,'IND.012-1'!$A$3:$Q$301,14,FALSE)),"",(VLOOKUP(A289,'IND.012-1'!$A$3:$Q$301,14,FALSE)))</f>
        <v/>
      </c>
      <c r="O289" s="297" t="str">
        <f>IF(ISNA(VLOOKUP(A289,'IND.012-1'!$A$3:$Q$301,15,FALSE)),"",(VLOOKUP(A289,'IND.012-1'!$A$3:$Q$301,15,FALSE)))</f>
        <v/>
      </c>
      <c r="P289" s="55" t="str">
        <f>IF(ISNA(VLOOKUP(A289,'IND.012-1'!$A$3:$Q$301,16,FALSE)),"",(VLOOKUP(A289,'IND.012-1'!$A$3:$Q$301,16,FALSE)))</f>
        <v/>
      </c>
      <c r="Q289" s="341" t="str">
        <f>IF(ISNA(VLOOKUP($A289,'IND.012-1'!$A$3:$Q$301,17,FALSE)),"",(VLOOKUP($A289,'IND.012-1'!$A$3:$Q$301,17,FALSE)))</f>
        <v/>
      </c>
      <c r="R289" s="451">
        <f t="shared" si="16"/>
        <v>0</v>
      </c>
      <c r="S289" s="434">
        <f t="shared" si="19"/>
        <v>287</v>
      </c>
      <c r="T289" s="434">
        <f>IF(R289="","",IFERROR(SUM(H289:I289:K289:L289)+LARGE(H289:I289:K289:L289,1)/100+LARGE(H289:I289:K289:L289,2)/1000+LARGE(H289:I289:K289:L289,3)/10000+LARGE(H289:I289:K289:L289,4)/100000-0.01/S289,0))</f>
        <v>0</v>
      </c>
      <c r="U289" s="374"/>
      <c r="V289" s="354" t="str">
        <f t="shared" si="18"/>
        <v/>
      </c>
      <c r="W289" s="354" t="str">
        <f t="shared" si="17"/>
        <v/>
      </c>
      <c r="X289" s="374"/>
      <c r="Y289" s="374"/>
      <c r="Z289" s="374"/>
      <c r="AA289" s="374"/>
      <c r="AB289" s="374"/>
      <c r="AC289" s="374"/>
      <c r="AD289" s="374"/>
    </row>
    <row r="290" spans="1:30" ht="28.05" customHeight="1" thickBot="1" x14ac:dyDescent="0.35">
      <c r="A290" s="52">
        <v>288</v>
      </c>
      <c r="B290" s="286" t="str">
        <f>IF(ISNA(VLOOKUP($A290,'IND.012-1'!$A$3:$Q$301,2,FALSE)),"",(VLOOKUP($A290,'IND.012-1'!$A$3:$Q$301,2,FALSE)))</f>
        <v/>
      </c>
      <c r="C290" s="288" t="str">
        <f>IF(ISNA(VLOOKUP(A290,'IND.012-1'!$A$3:$Q$301,3,FALSE)),"",(VLOOKUP(A290,'IND.012-1'!$A$3:$Q$301,3,FALSE)))</f>
        <v/>
      </c>
      <c r="D290" s="53" t="str">
        <f>IF(ISNA(VLOOKUP(A290,'IND.012-1'!$A$3:$F$301,4,FALSE)),"",(VLOOKUP(A290,'IND.012-1'!$A$3:$F$301,4,FALSE)))</f>
        <v/>
      </c>
      <c r="E290" s="54" t="str">
        <f>IF(ISNA(VLOOKUP(A290,'IND.012-1'!$A$3:$Q$301,5,FALSE)),"",(VLOOKUP(A290,'IND.012-1'!$A$3:$Q$301,5,FALSE)))</f>
        <v/>
      </c>
      <c r="F290" s="55" t="str">
        <f>IF(ISNA(VLOOKUP($A290,'IND.012-1'!$A$3:$Q$301,6,FALSE)),"",(VLOOKUP($A290,'IND.012-1'!$A$3:$Q$301,6,FALSE)))</f>
        <v/>
      </c>
      <c r="G290" s="285" t="str">
        <f>IF(ISNA(VLOOKUP($A290,'IND.012-1'!$A$3:$Q$301,7,FALSE)),"",(VLOOKUP($A290,'IND.012-1'!$A$3:$Q$301,7,FALSE)))</f>
        <v/>
      </c>
      <c r="H290" s="55" t="str">
        <f>IF(ISNA(VLOOKUP(A290,'IND.012-1'!$A$3:$Q$301,8,FALSE)),"",(VLOOKUP(A290,'IND.012-1'!$A$3:$Q$301,8,FALSE)))</f>
        <v/>
      </c>
      <c r="I290" s="297" t="str">
        <f>IF(ISNA(VLOOKUP(A290,'IND.012-1'!$A$3:$Q$301,9,FALSE)),"",(VLOOKUP(A290,'IND.012-1'!$A$3:$Q$301,9,FALSE)))</f>
        <v/>
      </c>
      <c r="J290" s="55" t="str">
        <f>IF(ISNA(VLOOKUP(A290,'IND.012-1'!$A$3:$Q$301,10,FALSE)),"",(VLOOKUP(A290,'IND.012-1'!$A$3:$Q$301,10,FALSE)))</f>
        <v/>
      </c>
      <c r="K290" s="297" t="str">
        <f>IF(ISNA(VLOOKUP(A290,'IND.012-1'!$A$3:$Q$301,11,FALSE)),"",(VLOOKUP(A290,'IND.012-1'!$A$3:$Q$301,11,FALSE)))</f>
        <v/>
      </c>
      <c r="L290" s="55" t="str">
        <f>IF(ISNA(VLOOKUP(A290,'IND.012-1'!$A$3:$Q$301,12,FALSE)),"",(VLOOKUP(A290,'IND.012-1'!$A$3:$Q$301,12,FALSE)))</f>
        <v/>
      </c>
      <c r="M290" s="297" t="str">
        <f>IF(ISNA(VLOOKUP(A290,'IND.012-1'!$A$3:$Q$301,13,FALSE)),"",(VLOOKUP(A290,'IND.012-1'!$A$3:$Q$301,13,FALSE)))</f>
        <v/>
      </c>
      <c r="N290" s="55" t="str">
        <f>IF(ISNA(VLOOKUP(A290,'IND.012-1'!$A$3:$Q$301,14,FALSE)),"",(VLOOKUP(A290,'IND.012-1'!$A$3:$Q$301,14,FALSE)))</f>
        <v/>
      </c>
      <c r="O290" s="297" t="str">
        <f>IF(ISNA(VLOOKUP(A290,'IND.012-1'!$A$3:$Q$301,15,FALSE)),"",(VLOOKUP(A290,'IND.012-1'!$A$3:$Q$301,15,FALSE)))</f>
        <v/>
      </c>
      <c r="P290" s="55" t="str">
        <f>IF(ISNA(VLOOKUP(A290,'IND.012-1'!$A$3:$Q$301,16,FALSE)),"",(VLOOKUP(A290,'IND.012-1'!$A$3:$Q$301,16,FALSE)))</f>
        <v/>
      </c>
      <c r="Q290" s="341" t="str">
        <f>IF(ISNA(VLOOKUP($A290,'IND.012-1'!$A$3:$Q$301,17,FALSE)),"",(VLOOKUP($A290,'IND.012-1'!$A$3:$Q$301,17,FALSE)))</f>
        <v/>
      </c>
      <c r="R290" s="451">
        <f t="shared" si="16"/>
        <v>0</v>
      </c>
      <c r="S290" s="434">
        <f t="shared" si="19"/>
        <v>288</v>
      </c>
      <c r="T290" s="434">
        <f>IF(R290="","",IFERROR(SUM(H290:I290:K290:L290)+LARGE(H290:I290:K290:L290,1)/100+LARGE(H290:I290:K290:L290,2)/1000+LARGE(H290:I290:K290:L290,3)/10000+LARGE(H290:I290:K290:L290,4)/100000-0.01/S290,0))</f>
        <v>0</v>
      </c>
      <c r="U290" s="374"/>
      <c r="V290" s="354" t="str">
        <f t="shared" si="18"/>
        <v/>
      </c>
      <c r="W290" s="354" t="str">
        <f t="shared" si="17"/>
        <v/>
      </c>
      <c r="X290" s="374"/>
      <c r="Y290" s="374"/>
      <c r="Z290" s="374"/>
      <c r="AA290" s="374"/>
      <c r="AB290" s="374"/>
      <c r="AC290" s="374"/>
      <c r="AD290" s="374"/>
    </row>
    <row r="291" spans="1:30" ht="28.05" customHeight="1" thickBot="1" x14ac:dyDescent="0.35">
      <c r="A291" s="52">
        <v>289</v>
      </c>
      <c r="B291" s="286" t="str">
        <f>IF(ISNA(VLOOKUP($A291,'IND.012-1'!$A$3:$Q$301,2,FALSE)),"",(VLOOKUP($A291,'IND.012-1'!$A$3:$Q$301,2,FALSE)))</f>
        <v/>
      </c>
      <c r="C291" s="288" t="str">
        <f>IF(ISNA(VLOOKUP(A291,'IND.012-1'!$A$3:$Q$301,3,FALSE)),"",(VLOOKUP(A291,'IND.012-1'!$A$3:$Q$301,3,FALSE)))</f>
        <v/>
      </c>
      <c r="D291" s="53" t="str">
        <f>IF(ISNA(VLOOKUP(A291,'IND.012-1'!$A$3:$F$301,4,FALSE)),"",(VLOOKUP(A291,'IND.012-1'!$A$3:$F$301,4,FALSE)))</f>
        <v/>
      </c>
      <c r="E291" s="54" t="str">
        <f>IF(ISNA(VLOOKUP(A291,'IND.012-1'!$A$3:$Q$301,5,FALSE)),"",(VLOOKUP(A291,'IND.012-1'!$A$3:$Q$301,5,FALSE)))</f>
        <v/>
      </c>
      <c r="F291" s="55" t="str">
        <f>IF(ISNA(VLOOKUP($A291,'IND.012-1'!$A$3:$Q$301,6,FALSE)),"",(VLOOKUP($A291,'IND.012-1'!$A$3:$Q$301,6,FALSE)))</f>
        <v/>
      </c>
      <c r="G291" s="285" t="str">
        <f>IF(ISNA(VLOOKUP($A291,'IND.012-1'!$A$3:$Q$301,7,FALSE)),"",(VLOOKUP($A291,'IND.012-1'!$A$3:$Q$301,7,FALSE)))</f>
        <v/>
      </c>
      <c r="H291" s="55" t="str">
        <f>IF(ISNA(VLOOKUP(A291,'IND.012-1'!$A$3:$Q$301,8,FALSE)),"",(VLOOKUP(A291,'IND.012-1'!$A$3:$Q$301,8,FALSE)))</f>
        <v/>
      </c>
      <c r="I291" s="297" t="str">
        <f>IF(ISNA(VLOOKUP(A291,'IND.012-1'!$A$3:$Q$301,9,FALSE)),"",(VLOOKUP(A291,'IND.012-1'!$A$3:$Q$301,9,FALSE)))</f>
        <v/>
      </c>
      <c r="J291" s="55" t="str">
        <f>IF(ISNA(VLOOKUP(A291,'IND.012-1'!$A$3:$Q$301,10,FALSE)),"",(VLOOKUP(A291,'IND.012-1'!$A$3:$Q$301,10,FALSE)))</f>
        <v/>
      </c>
      <c r="K291" s="297" t="str">
        <f>IF(ISNA(VLOOKUP(A291,'IND.012-1'!$A$3:$Q$301,11,FALSE)),"",(VLOOKUP(A291,'IND.012-1'!$A$3:$Q$301,11,FALSE)))</f>
        <v/>
      </c>
      <c r="L291" s="55" t="str">
        <f>IF(ISNA(VLOOKUP(A291,'IND.012-1'!$A$3:$Q$301,12,FALSE)),"",(VLOOKUP(A291,'IND.012-1'!$A$3:$Q$301,12,FALSE)))</f>
        <v/>
      </c>
      <c r="M291" s="297" t="str">
        <f>IF(ISNA(VLOOKUP(A291,'IND.012-1'!$A$3:$Q$301,13,FALSE)),"",(VLOOKUP(A291,'IND.012-1'!$A$3:$Q$301,13,FALSE)))</f>
        <v/>
      </c>
      <c r="N291" s="55" t="str">
        <f>IF(ISNA(VLOOKUP(A291,'IND.012-1'!$A$3:$Q$301,14,FALSE)),"",(VLOOKUP(A291,'IND.012-1'!$A$3:$Q$301,14,FALSE)))</f>
        <v/>
      </c>
      <c r="O291" s="297" t="str">
        <f>IF(ISNA(VLOOKUP(A291,'IND.012-1'!$A$3:$Q$301,15,FALSE)),"",(VLOOKUP(A291,'IND.012-1'!$A$3:$Q$301,15,FALSE)))</f>
        <v/>
      </c>
      <c r="P291" s="55" t="str">
        <f>IF(ISNA(VLOOKUP(A291,'IND.012-1'!$A$3:$Q$301,16,FALSE)),"",(VLOOKUP(A291,'IND.012-1'!$A$3:$Q$301,16,FALSE)))</f>
        <v/>
      </c>
      <c r="Q291" s="341" t="str">
        <f>IF(ISNA(VLOOKUP($A291,'IND.012-1'!$A$3:$Q$301,17,FALSE)),"",(VLOOKUP($A291,'IND.012-1'!$A$3:$Q$301,17,FALSE)))</f>
        <v/>
      </c>
      <c r="R291" s="451">
        <f t="shared" si="16"/>
        <v>0</v>
      </c>
      <c r="S291" s="434">
        <f t="shared" si="19"/>
        <v>289</v>
      </c>
      <c r="T291" s="434">
        <f>IF(R291="","",IFERROR(SUM(H291:I291:K291:L291)+LARGE(H291:I291:K291:L291,1)/100+LARGE(H291:I291:K291:L291,2)/1000+LARGE(H291:I291:K291:L291,3)/10000+LARGE(H291:I291:K291:L291,4)/100000-0.01/S291,0))</f>
        <v>0</v>
      </c>
      <c r="U291" s="374"/>
      <c r="V291" s="354" t="str">
        <f t="shared" si="18"/>
        <v/>
      </c>
      <c r="W291" s="354" t="str">
        <f t="shared" si="17"/>
        <v/>
      </c>
      <c r="X291" s="374"/>
      <c r="Y291" s="374"/>
      <c r="Z291" s="374"/>
      <c r="AA291" s="374"/>
      <c r="AB291" s="374"/>
      <c r="AC291" s="374"/>
      <c r="AD291" s="374"/>
    </row>
    <row r="292" spans="1:30" ht="28.05" customHeight="1" thickBot="1" x14ac:dyDescent="0.35">
      <c r="A292" s="52">
        <v>290</v>
      </c>
      <c r="B292" s="286" t="str">
        <f>IF(ISNA(VLOOKUP($A292,'IND.012-1'!$A$3:$Q$301,2,FALSE)),"",(VLOOKUP($A292,'IND.012-1'!$A$3:$Q$301,2,FALSE)))</f>
        <v/>
      </c>
      <c r="C292" s="288" t="str">
        <f>IF(ISNA(VLOOKUP(A292,'IND.012-1'!$A$3:$Q$301,3,FALSE)),"",(VLOOKUP(A292,'IND.012-1'!$A$3:$Q$301,3,FALSE)))</f>
        <v/>
      </c>
      <c r="D292" s="53" t="str">
        <f>IF(ISNA(VLOOKUP(A292,'IND.012-1'!$A$3:$F$301,4,FALSE)),"",(VLOOKUP(A292,'IND.012-1'!$A$3:$F$301,4,FALSE)))</f>
        <v/>
      </c>
      <c r="E292" s="54" t="str">
        <f>IF(ISNA(VLOOKUP(A292,'IND.012-1'!$A$3:$Q$301,5,FALSE)),"",(VLOOKUP(A292,'IND.012-1'!$A$3:$Q$301,5,FALSE)))</f>
        <v/>
      </c>
      <c r="F292" s="55" t="str">
        <f>IF(ISNA(VLOOKUP($A292,'IND.012-1'!$A$3:$Q$301,6,FALSE)),"",(VLOOKUP($A292,'IND.012-1'!$A$3:$Q$301,6,FALSE)))</f>
        <v/>
      </c>
      <c r="G292" s="285" t="str">
        <f>IF(ISNA(VLOOKUP($A292,'IND.012-1'!$A$3:$Q$301,7,FALSE)),"",(VLOOKUP($A292,'IND.012-1'!$A$3:$Q$301,7,FALSE)))</f>
        <v/>
      </c>
      <c r="H292" s="55" t="str">
        <f>IF(ISNA(VLOOKUP(A292,'IND.012-1'!$A$3:$Q$301,8,FALSE)),"",(VLOOKUP(A292,'IND.012-1'!$A$3:$Q$301,8,FALSE)))</f>
        <v/>
      </c>
      <c r="I292" s="297" t="str">
        <f>IF(ISNA(VLOOKUP(A292,'IND.012-1'!$A$3:$Q$301,9,FALSE)),"",(VLOOKUP(A292,'IND.012-1'!$A$3:$Q$301,9,FALSE)))</f>
        <v/>
      </c>
      <c r="J292" s="55" t="str">
        <f>IF(ISNA(VLOOKUP(A292,'IND.012-1'!$A$3:$Q$301,10,FALSE)),"",(VLOOKUP(A292,'IND.012-1'!$A$3:$Q$301,10,FALSE)))</f>
        <v/>
      </c>
      <c r="K292" s="297" t="str">
        <f>IF(ISNA(VLOOKUP(A292,'IND.012-1'!$A$3:$Q$301,11,FALSE)),"",(VLOOKUP(A292,'IND.012-1'!$A$3:$Q$301,11,FALSE)))</f>
        <v/>
      </c>
      <c r="L292" s="55" t="str">
        <f>IF(ISNA(VLOOKUP(A292,'IND.012-1'!$A$3:$Q$301,12,FALSE)),"",(VLOOKUP(A292,'IND.012-1'!$A$3:$Q$301,12,FALSE)))</f>
        <v/>
      </c>
      <c r="M292" s="297" t="str">
        <f>IF(ISNA(VLOOKUP(A292,'IND.012-1'!$A$3:$Q$301,13,FALSE)),"",(VLOOKUP(A292,'IND.012-1'!$A$3:$Q$301,13,FALSE)))</f>
        <v/>
      </c>
      <c r="N292" s="55" t="str">
        <f>IF(ISNA(VLOOKUP(A292,'IND.012-1'!$A$3:$Q$301,14,FALSE)),"",(VLOOKUP(A292,'IND.012-1'!$A$3:$Q$301,14,FALSE)))</f>
        <v/>
      </c>
      <c r="O292" s="297" t="str">
        <f>IF(ISNA(VLOOKUP(A292,'IND.012-1'!$A$3:$Q$301,15,FALSE)),"",(VLOOKUP(A292,'IND.012-1'!$A$3:$Q$301,15,FALSE)))</f>
        <v/>
      </c>
      <c r="P292" s="55" t="str">
        <f>IF(ISNA(VLOOKUP(A292,'IND.012-1'!$A$3:$Q$301,16,FALSE)),"",(VLOOKUP(A292,'IND.012-1'!$A$3:$Q$301,16,FALSE)))</f>
        <v/>
      </c>
      <c r="Q292" s="341" t="str">
        <f>IF(ISNA(VLOOKUP($A292,'IND.012-1'!$A$3:$Q$301,17,FALSE)),"",(VLOOKUP($A292,'IND.012-1'!$A$3:$Q$301,17,FALSE)))</f>
        <v/>
      </c>
      <c r="R292" s="451">
        <f t="shared" si="16"/>
        <v>0</v>
      </c>
      <c r="S292" s="434">
        <f t="shared" si="19"/>
        <v>290</v>
      </c>
      <c r="T292" s="434">
        <f>IF(R292="","",IFERROR(SUM(H292:I292:K292:L292)+LARGE(H292:I292:K292:L292,1)/100+LARGE(H292:I292:K292:L292,2)/1000+LARGE(H292:I292:K292:L292,3)/10000+LARGE(H292:I292:K292:L292,4)/100000-0.01/S292,0))</f>
        <v>0</v>
      </c>
      <c r="U292" s="374"/>
      <c r="V292" s="354" t="str">
        <f t="shared" si="18"/>
        <v/>
      </c>
      <c r="W292" s="354" t="str">
        <f t="shared" si="17"/>
        <v/>
      </c>
      <c r="X292" s="374"/>
      <c r="Y292" s="374"/>
      <c r="Z292" s="374"/>
      <c r="AA292" s="374"/>
      <c r="AB292" s="374"/>
      <c r="AC292" s="374"/>
      <c r="AD292" s="374"/>
    </row>
    <row r="293" spans="1:30" ht="28.05" customHeight="1" thickBot="1" x14ac:dyDescent="0.35">
      <c r="A293" s="52">
        <v>291</v>
      </c>
      <c r="B293" s="286" t="str">
        <f>IF(ISNA(VLOOKUP($A293,'IND.012-1'!$A$3:$Q$301,2,FALSE)),"",(VLOOKUP($A293,'IND.012-1'!$A$3:$Q$301,2,FALSE)))</f>
        <v/>
      </c>
      <c r="C293" s="288" t="str">
        <f>IF(ISNA(VLOOKUP(A293,'IND.012-1'!$A$3:$Q$301,3,FALSE)),"",(VLOOKUP(A293,'IND.012-1'!$A$3:$Q$301,3,FALSE)))</f>
        <v/>
      </c>
      <c r="D293" s="53" t="str">
        <f>IF(ISNA(VLOOKUP(A293,'IND.012-1'!$A$3:$F$301,4,FALSE)),"",(VLOOKUP(A293,'IND.012-1'!$A$3:$F$301,4,FALSE)))</f>
        <v/>
      </c>
      <c r="E293" s="54" t="str">
        <f>IF(ISNA(VLOOKUP(A293,'IND.012-1'!$A$3:$Q$301,5,FALSE)),"",(VLOOKUP(A293,'IND.012-1'!$A$3:$Q$301,5,FALSE)))</f>
        <v/>
      </c>
      <c r="F293" s="55" t="str">
        <f>IF(ISNA(VLOOKUP($A293,'IND.012-1'!$A$3:$Q$301,6,FALSE)),"",(VLOOKUP($A293,'IND.012-1'!$A$3:$Q$301,6,FALSE)))</f>
        <v/>
      </c>
      <c r="G293" s="285" t="str">
        <f>IF(ISNA(VLOOKUP($A293,'IND.012-1'!$A$3:$Q$301,7,FALSE)),"",(VLOOKUP($A293,'IND.012-1'!$A$3:$Q$301,7,FALSE)))</f>
        <v/>
      </c>
      <c r="H293" s="55" t="str">
        <f>IF(ISNA(VLOOKUP(A293,'IND.012-1'!$A$3:$Q$301,8,FALSE)),"",(VLOOKUP(A293,'IND.012-1'!$A$3:$Q$301,8,FALSE)))</f>
        <v/>
      </c>
      <c r="I293" s="297" t="str">
        <f>IF(ISNA(VLOOKUP(A293,'IND.012-1'!$A$3:$Q$301,9,FALSE)),"",(VLOOKUP(A293,'IND.012-1'!$A$3:$Q$301,9,FALSE)))</f>
        <v/>
      </c>
      <c r="J293" s="55" t="str">
        <f>IF(ISNA(VLOOKUP(A293,'IND.012-1'!$A$3:$Q$301,10,FALSE)),"",(VLOOKUP(A293,'IND.012-1'!$A$3:$Q$301,10,FALSE)))</f>
        <v/>
      </c>
      <c r="K293" s="297" t="str">
        <f>IF(ISNA(VLOOKUP(A293,'IND.012-1'!$A$3:$Q$301,11,FALSE)),"",(VLOOKUP(A293,'IND.012-1'!$A$3:$Q$301,11,FALSE)))</f>
        <v/>
      </c>
      <c r="L293" s="55" t="str">
        <f>IF(ISNA(VLOOKUP(A293,'IND.012-1'!$A$3:$Q$301,12,FALSE)),"",(VLOOKUP(A293,'IND.012-1'!$A$3:$Q$301,12,FALSE)))</f>
        <v/>
      </c>
      <c r="M293" s="297" t="str">
        <f>IF(ISNA(VLOOKUP(A293,'IND.012-1'!$A$3:$Q$301,13,FALSE)),"",(VLOOKUP(A293,'IND.012-1'!$A$3:$Q$301,13,FALSE)))</f>
        <v/>
      </c>
      <c r="N293" s="55" t="str">
        <f>IF(ISNA(VLOOKUP(A293,'IND.012-1'!$A$3:$Q$301,14,FALSE)),"",(VLOOKUP(A293,'IND.012-1'!$A$3:$Q$301,14,FALSE)))</f>
        <v/>
      </c>
      <c r="O293" s="297" t="str">
        <f>IF(ISNA(VLOOKUP(A293,'IND.012-1'!$A$3:$Q$301,15,FALSE)),"",(VLOOKUP(A293,'IND.012-1'!$A$3:$Q$301,15,FALSE)))</f>
        <v/>
      </c>
      <c r="P293" s="55" t="str">
        <f>IF(ISNA(VLOOKUP(A293,'IND.012-1'!$A$3:$Q$301,16,FALSE)),"",(VLOOKUP(A293,'IND.012-1'!$A$3:$Q$301,16,FALSE)))</f>
        <v/>
      </c>
      <c r="Q293" s="341" t="str">
        <f>IF(ISNA(VLOOKUP($A293,'IND.012-1'!$A$3:$Q$301,17,FALSE)),"",(VLOOKUP($A293,'IND.012-1'!$A$3:$Q$301,17,FALSE)))</f>
        <v/>
      </c>
      <c r="R293" s="451">
        <f t="shared" si="16"/>
        <v>0</v>
      </c>
      <c r="S293" s="434">
        <f t="shared" si="19"/>
        <v>291</v>
      </c>
      <c r="T293" s="434">
        <f>IF(R293="","",IFERROR(SUM(H293:I293:K293:L293)+LARGE(H293:I293:K293:L293,1)/100+LARGE(H293:I293:K293:L293,2)/1000+LARGE(H293:I293:K293:L293,3)/10000+LARGE(H293:I293:K293:L293,4)/100000-0.01/S293,0))</f>
        <v>0</v>
      </c>
      <c r="U293" s="374"/>
      <c r="V293" s="354" t="str">
        <f t="shared" si="18"/>
        <v/>
      </c>
      <c r="W293" s="354" t="str">
        <f t="shared" si="17"/>
        <v/>
      </c>
      <c r="X293" s="374"/>
      <c r="Y293" s="374"/>
      <c r="Z293" s="374"/>
      <c r="AA293" s="374"/>
      <c r="AB293" s="374"/>
      <c r="AC293" s="374"/>
      <c r="AD293" s="374"/>
    </row>
    <row r="294" spans="1:30" ht="28.05" customHeight="1" thickBot="1" x14ac:dyDescent="0.35">
      <c r="A294" s="52">
        <v>292</v>
      </c>
      <c r="B294" s="286" t="str">
        <f>IF(ISNA(VLOOKUP($A294,'IND.012-1'!$A$3:$Q$301,2,FALSE)),"",(VLOOKUP($A294,'IND.012-1'!$A$3:$Q$301,2,FALSE)))</f>
        <v/>
      </c>
      <c r="C294" s="288" t="str">
        <f>IF(ISNA(VLOOKUP(A294,'IND.012-1'!$A$3:$Q$301,3,FALSE)),"",(VLOOKUP(A294,'IND.012-1'!$A$3:$Q$301,3,FALSE)))</f>
        <v/>
      </c>
      <c r="D294" s="53" t="str">
        <f>IF(ISNA(VLOOKUP(A294,'IND.012-1'!$A$3:$F$301,4,FALSE)),"",(VLOOKUP(A294,'IND.012-1'!$A$3:$F$301,4,FALSE)))</f>
        <v/>
      </c>
      <c r="E294" s="54" t="str">
        <f>IF(ISNA(VLOOKUP(A294,'IND.012-1'!$A$3:$Q$301,5,FALSE)),"",(VLOOKUP(A294,'IND.012-1'!$A$3:$Q$301,5,FALSE)))</f>
        <v/>
      </c>
      <c r="F294" s="55" t="str">
        <f>IF(ISNA(VLOOKUP($A294,'IND.012-1'!$A$3:$Q$301,6,FALSE)),"",(VLOOKUP($A294,'IND.012-1'!$A$3:$Q$301,6,FALSE)))</f>
        <v/>
      </c>
      <c r="G294" s="285" t="str">
        <f>IF(ISNA(VLOOKUP($A294,'IND.012-1'!$A$3:$Q$301,7,FALSE)),"",(VLOOKUP($A294,'IND.012-1'!$A$3:$Q$301,7,FALSE)))</f>
        <v/>
      </c>
      <c r="H294" s="55" t="str">
        <f>IF(ISNA(VLOOKUP(A294,'IND.012-1'!$A$3:$Q$301,8,FALSE)),"",(VLOOKUP(A294,'IND.012-1'!$A$3:$Q$301,8,FALSE)))</f>
        <v/>
      </c>
      <c r="I294" s="297" t="str">
        <f>IF(ISNA(VLOOKUP(A294,'IND.012-1'!$A$3:$Q$301,9,FALSE)),"",(VLOOKUP(A294,'IND.012-1'!$A$3:$Q$301,9,FALSE)))</f>
        <v/>
      </c>
      <c r="J294" s="55" t="str">
        <f>IF(ISNA(VLOOKUP(A294,'IND.012-1'!$A$3:$Q$301,10,FALSE)),"",(VLOOKUP(A294,'IND.012-1'!$A$3:$Q$301,10,FALSE)))</f>
        <v/>
      </c>
      <c r="K294" s="297" t="str">
        <f>IF(ISNA(VLOOKUP(A294,'IND.012-1'!$A$3:$Q$301,11,FALSE)),"",(VLOOKUP(A294,'IND.012-1'!$A$3:$Q$301,11,FALSE)))</f>
        <v/>
      </c>
      <c r="L294" s="55" t="str">
        <f>IF(ISNA(VLOOKUP(A294,'IND.012-1'!$A$3:$Q$301,12,FALSE)),"",(VLOOKUP(A294,'IND.012-1'!$A$3:$Q$301,12,FALSE)))</f>
        <v/>
      </c>
      <c r="M294" s="297" t="str">
        <f>IF(ISNA(VLOOKUP(A294,'IND.012-1'!$A$3:$Q$301,13,FALSE)),"",(VLOOKUP(A294,'IND.012-1'!$A$3:$Q$301,13,FALSE)))</f>
        <v/>
      </c>
      <c r="N294" s="55" t="str">
        <f>IF(ISNA(VLOOKUP(A294,'IND.012-1'!$A$3:$Q$301,14,FALSE)),"",(VLOOKUP(A294,'IND.012-1'!$A$3:$Q$301,14,FALSE)))</f>
        <v/>
      </c>
      <c r="O294" s="297" t="str">
        <f>IF(ISNA(VLOOKUP(A294,'IND.012-1'!$A$3:$Q$301,15,FALSE)),"",(VLOOKUP(A294,'IND.012-1'!$A$3:$Q$301,15,FALSE)))</f>
        <v/>
      </c>
      <c r="P294" s="55" t="str">
        <f>IF(ISNA(VLOOKUP(A294,'IND.012-1'!$A$3:$Q$301,16,FALSE)),"",(VLOOKUP(A294,'IND.012-1'!$A$3:$Q$301,16,FALSE)))</f>
        <v/>
      </c>
      <c r="Q294" s="341" t="str">
        <f>IF(ISNA(VLOOKUP($A294,'IND.012-1'!$A$3:$Q$301,17,FALSE)),"",(VLOOKUP($A294,'IND.012-1'!$A$3:$Q$301,17,FALSE)))</f>
        <v/>
      </c>
      <c r="R294" s="451">
        <f t="shared" si="16"/>
        <v>0</v>
      </c>
      <c r="S294" s="434">
        <f t="shared" si="19"/>
        <v>292</v>
      </c>
      <c r="T294" s="434">
        <f>IF(R294="","",IFERROR(SUM(H294:I294:K294:L294)+LARGE(H294:I294:K294:L294,1)/100+LARGE(H294:I294:K294:L294,2)/1000+LARGE(H294:I294:K294:L294,3)/10000+LARGE(H294:I294:K294:L294,4)/100000-0.01/S294,0))</f>
        <v>0</v>
      </c>
      <c r="U294" s="374"/>
      <c r="V294" s="354" t="str">
        <f t="shared" si="18"/>
        <v/>
      </c>
      <c r="W294" s="354" t="str">
        <f t="shared" si="17"/>
        <v/>
      </c>
      <c r="X294" s="374"/>
      <c r="Y294" s="374"/>
      <c r="Z294" s="374"/>
      <c r="AA294" s="374"/>
      <c r="AB294" s="374"/>
      <c r="AC294" s="374"/>
      <c r="AD294" s="374"/>
    </row>
    <row r="295" spans="1:30" ht="28.05" customHeight="1" thickBot="1" x14ac:dyDescent="0.35">
      <c r="A295" s="52">
        <v>293</v>
      </c>
      <c r="B295" s="286" t="str">
        <f>IF(ISNA(VLOOKUP($A295,'IND.012-1'!$A$3:$Q$301,2,FALSE)),"",(VLOOKUP($A295,'IND.012-1'!$A$3:$Q$301,2,FALSE)))</f>
        <v/>
      </c>
      <c r="C295" s="288" t="str">
        <f>IF(ISNA(VLOOKUP(A295,'IND.012-1'!$A$3:$Q$301,3,FALSE)),"",(VLOOKUP(A295,'IND.012-1'!$A$3:$Q$301,3,FALSE)))</f>
        <v/>
      </c>
      <c r="D295" s="53" t="str">
        <f>IF(ISNA(VLOOKUP(A295,'IND.012-1'!$A$3:$F$301,4,FALSE)),"",(VLOOKUP(A295,'IND.012-1'!$A$3:$F$301,4,FALSE)))</f>
        <v/>
      </c>
      <c r="E295" s="54" t="str">
        <f>IF(ISNA(VLOOKUP(A295,'IND.012-1'!$A$3:$Q$301,5,FALSE)),"",(VLOOKUP(A295,'IND.012-1'!$A$3:$Q$301,5,FALSE)))</f>
        <v/>
      </c>
      <c r="F295" s="55" t="str">
        <f>IF(ISNA(VLOOKUP($A295,'IND.012-1'!$A$3:$Q$301,6,FALSE)),"",(VLOOKUP($A295,'IND.012-1'!$A$3:$Q$301,6,FALSE)))</f>
        <v/>
      </c>
      <c r="G295" s="285" t="str">
        <f>IF(ISNA(VLOOKUP($A295,'IND.012-1'!$A$3:$Q$301,7,FALSE)),"",(VLOOKUP($A295,'IND.012-1'!$A$3:$Q$301,7,FALSE)))</f>
        <v/>
      </c>
      <c r="H295" s="55" t="str">
        <f>IF(ISNA(VLOOKUP(A295,'IND.012-1'!$A$3:$Q$301,8,FALSE)),"",(VLOOKUP(A295,'IND.012-1'!$A$3:$Q$301,8,FALSE)))</f>
        <v/>
      </c>
      <c r="I295" s="297" t="str">
        <f>IF(ISNA(VLOOKUP(A295,'IND.012-1'!$A$3:$Q$301,9,FALSE)),"",(VLOOKUP(A295,'IND.012-1'!$A$3:$Q$301,9,FALSE)))</f>
        <v/>
      </c>
      <c r="J295" s="55" t="str">
        <f>IF(ISNA(VLOOKUP(A295,'IND.012-1'!$A$3:$Q$301,10,FALSE)),"",(VLOOKUP(A295,'IND.012-1'!$A$3:$Q$301,10,FALSE)))</f>
        <v/>
      </c>
      <c r="K295" s="297" t="str">
        <f>IF(ISNA(VLOOKUP(A295,'IND.012-1'!$A$3:$Q$301,11,FALSE)),"",(VLOOKUP(A295,'IND.012-1'!$A$3:$Q$301,11,FALSE)))</f>
        <v/>
      </c>
      <c r="L295" s="55" t="str">
        <f>IF(ISNA(VLOOKUP(A295,'IND.012-1'!$A$3:$Q$301,12,FALSE)),"",(VLOOKUP(A295,'IND.012-1'!$A$3:$Q$301,12,FALSE)))</f>
        <v/>
      </c>
      <c r="M295" s="297" t="str">
        <f>IF(ISNA(VLOOKUP(A295,'IND.012-1'!$A$3:$Q$301,13,FALSE)),"",(VLOOKUP(A295,'IND.012-1'!$A$3:$Q$301,13,FALSE)))</f>
        <v/>
      </c>
      <c r="N295" s="55" t="str">
        <f>IF(ISNA(VLOOKUP(A295,'IND.012-1'!$A$3:$Q$301,14,FALSE)),"",(VLOOKUP(A295,'IND.012-1'!$A$3:$Q$301,14,FALSE)))</f>
        <v/>
      </c>
      <c r="O295" s="297" t="str">
        <f>IF(ISNA(VLOOKUP(A295,'IND.012-1'!$A$3:$Q$301,15,FALSE)),"",(VLOOKUP(A295,'IND.012-1'!$A$3:$Q$301,15,FALSE)))</f>
        <v/>
      </c>
      <c r="P295" s="55" t="str">
        <f>IF(ISNA(VLOOKUP(A295,'IND.012-1'!$A$3:$Q$301,16,FALSE)),"",(VLOOKUP(A295,'IND.012-1'!$A$3:$Q$301,16,FALSE)))</f>
        <v/>
      </c>
      <c r="Q295" s="341" t="str">
        <f>IF(ISNA(VLOOKUP($A295,'IND.012-1'!$A$3:$Q$301,17,FALSE)),"",(VLOOKUP($A295,'IND.012-1'!$A$3:$Q$301,17,FALSE)))</f>
        <v/>
      </c>
      <c r="R295" s="451">
        <f t="shared" si="16"/>
        <v>0</v>
      </c>
      <c r="S295" s="434">
        <f t="shared" si="19"/>
        <v>293</v>
      </c>
      <c r="T295" s="434">
        <f>IF(R295="","",IFERROR(SUM(H295:I295:K295:L295)+LARGE(H295:I295:K295:L295,1)/100+LARGE(H295:I295:K295:L295,2)/1000+LARGE(H295:I295:K295:L295,3)/10000+LARGE(H295:I295:K295:L295,4)/100000-0.01/S295,0))</f>
        <v>0</v>
      </c>
      <c r="U295" s="374"/>
      <c r="V295" s="354" t="str">
        <f t="shared" si="18"/>
        <v/>
      </c>
      <c r="W295" s="354" t="str">
        <f t="shared" si="17"/>
        <v/>
      </c>
      <c r="X295" s="374"/>
      <c r="Y295" s="374"/>
      <c r="Z295" s="374"/>
      <c r="AA295" s="374"/>
      <c r="AB295" s="374"/>
      <c r="AC295" s="374"/>
      <c r="AD295" s="374"/>
    </row>
    <row r="296" spans="1:30" ht="28.05" customHeight="1" thickBot="1" x14ac:dyDescent="0.35">
      <c r="A296" s="52">
        <v>294</v>
      </c>
      <c r="B296" s="286" t="str">
        <f>IF(ISNA(VLOOKUP($A296,'IND.012-1'!$A$3:$Q$301,2,FALSE)),"",(VLOOKUP($A296,'IND.012-1'!$A$3:$Q$301,2,FALSE)))</f>
        <v/>
      </c>
      <c r="C296" s="288" t="str">
        <f>IF(ISNA(VLOOKUP(A296,'IND.012-1'!$A$3:$Q$301,3,FALSE)),"",(VLOOKUP(A296,'IND.012-1'!$A$3:$Q$301,3,FALSE)))</f>
        <v/>
      </c>
      <c r="D296" s="53" t="str">
        <f>IF(ISNA(VLOOKUP(A296,'IND.012-1'!$A$3:$F$301,4,FALSE)),"",(VLOOKUP(A296,'IND.012-1'!$A$3:$F$301,4,FALSE)))</f>
        <v/>
      </c>
      <c r="E296" s="54" t="str">
        <f>IF(ISNA(VLOOKUP(A296,'IND.012-1'!$A$3:$Q$301,5,FALSE)),"",(VLOOKUP(A296,'IND.012-1'!$A$3:$Q$301,5,FALSE)))</f>
        <v/>
      </c>
      <c r="F296" s="55" t="str">
        <f>IF(ISNA(VLOOKUP($A296,'IND.012-1'!$A$3:$Q$301,6,FALSE)),"",(VLOOKUP($A296,'IND.012-1'!$A$3:$Q$301,6,FALSE)))</f>
        <v/>
      </c>
      <c r="G296" s="285" t="str">
        <f>IF(ISNA(VLOOKUP($A296,'IND.012-1'!$A$3:$Q$301,7,FALSE)),"",(VLOOKUP($A296,'IND.012-1'!$A$3:$Q$301,7,FALSE)))</f>
        <v/>
      </c>
      <c r="H296" s="55" t="str">
        <f>IF(ISNA(VLOOKUP(A296,'IND.012-1'!$A$3:$Q$301,8,FALSE)),"",(VLOOKUP(A296,'IND.012-1'!$A$3:$Q$301,8,FALSE)))</f>
        <v/>
      </c>
      <c r="I296" s="297" t="str">
        <f>IF(ISNA(VLOOKUP(A296,'IND.012-1'!$A$3:$Q$301,9,FALSE)),"",(VLOOKUP(A296,'IND.012-1'!$A$3:$Q$301,9,FALSE)))</f>
        <v/>
      </c>
      <c r="J296" s="55" t="str">
        <f>IF(ISNA(VLOOKUP(A296,'IND.012-1'!$A$3:$Q$301,10,FALSE)),"",(VLOOKUP(A296,'IND.012-1'!$A$3:$Q$301,10,FALSE)))</f>
        <v/>
      </c>
      <c r="K296" s="297" t="str">
        <f>IF(ISNA(VLOOKUP(A296,'IND.012-1'!$A$3:$Q$301,11,FALSE)),"",(VLOOKUP(A296,'IND.012-1'!$A$3:$Q$301,11,FALSE)))</f>
        <v/>
      </c>
      <c r="L296" s="55" t="str">
        <f>IF(ISNA(VLOOKUP(A296,'IND.012-1'!$A$3:$Q$301,12,FALSE)),"",(VLOOKUP(A296,'IND.012-1'!$A$3:$Q$301,12,FALSE)))</f>
        <v/>
      </c>
      <c r="M296" s="297" t="str">
        <f>IF(ISNA(VLOOKUP(A296,'IND.012-1'!$A$3:$Q$301,13,FALSE)),"",(VLOOKUP(A296,'IND.012-1'!$A$3:$Q$301,13,FALSE)))</f>
        <v/>
      </c>
      <c r="N296" s="55" t="str">
        <f>IF(ISNA(VLOOKUP(A296,'IND.012-1'!$A$3:$Q$301,14,FALSE)),"",(VLOOKUP(A296,'IND.012-1'!$A$3:$Q$301,14,FALSE)))</f>
        <v/>
      </c>
      <c r="O296" s="297" t="str">
        <f>IF(ISNA(VLOOKUP(A296,'IND.012-1'!$A$3:$Q$301,15,FALSE)),"",(VLOOKUP(A296,'IND.012-1'!$A$3:$Q$301,15,FALSE)))</f>
        <v/>
      </c>
      <c r="P296" s="55" t="str">
        <f>IF(ISNA(VLOOKUP(A296,'IND.012-1'!$A$3:$Q$301,16,FALSE)),"",(VLOOKUP(A296,'IND.012-1'!$A$3:$Q$301,16,FALSE)))</f>
        <v/>
      </c>
      <c r="Q296" s="341" t="str">
        <f>IF(ISNA(VLOOKUP($A296,'IND.012-1'!$A$3:$Q$301,17,FALSE)),"",(VLOOKUP($A296,'IND.012-1'!$A$3:$Q$301,17,FALSE)))</f>
        <v/>
      </c>
      <c r="R296" s="451">
        <f t="shared" si="16"/>
        <v>0</v>
      </c>
      <c r="S296" s="434">
        <f t="shared" si="19"/>
        <v>294</v>
      </c>
      <c r="T296" s="434">
        <f>IF(R296="","",IFERROR(SUM(H296:I296:K296:L296)+LARGE(H296:I296:K296:L296,1)/100+LARGE(H296:I296:K296:L296,2)/1000+LARGE(H296:I296:K296:L296,3)/10000+LARGE(H296:I296:K296:L296,4)/100000-0.01/S296,0))</f>
        <v>0</v>
      </c>
      <c r="U296" s="374"/>
      <c r="V296" s="354" t="str">
        <f t="shared" si="18"/>
        <v/>
      </c>
      <c r="W296" s="354" t="str">
        <f t="shared" si="17"/>
        <v/>
      </c>
      <c r="X296" s="374"/>
      <c r="Y296" s="374"/>
      <c r="Z296" s="374"/>
      <c r="AA296" s="374"/>
      <c r="AB296" s="374"/>
      <c r="AC296" s="374"/>
      <c r="AD296" s="374"/>
    </row>
    <row r="297" spans="1:30" ht="28.05" customHeight="1" thickBot="1" x14ac:dyDescent="0.35">
      <c r="A297" s="52">
        <v>295</v>
      </c>
      <c r="B297" s="286" t="str">
        <f>IF(ISNA(VLOOKUP($A297,'IND.012-1'!$A$3:$Q$301,2,FALSE)),"",(VLOOKUP($A297,'IND.012-1'!$A$3:$Q$301,2,FALSE)))</f>
        <v/>
      </c>
      <c r="C297" s="288" t="str">
        <f>IF(ISNA(VLOOKUP(A297,'IND.012-1'!$A$3:$Q$301,3,FALSE)),"",(VLOOKUP(A297,'IND.012-1'!$A$3:$Q$301,3,FALSE)))</f>
        <v/>
      </c>
      <c r="D297" s="53" t="str">
        <f>IF(ISNA(VLOOKUP(A297,'IND.012-1'!$A$3:$F$301,4,FALSE)),"",(VLOOKUP(A297,'IND.012-1'!$A$3:$F$301,4,FALSE)))</f>
        <v/>
      </c>
      <c r="E297" s="54" t="str">
        <f>IF(ISNA(VLOOKUP(A297,'IND.012-1'!$A$3:$Q$301,5,FALSE)),"",(VLOOKUP(A297,'IND.012-1'!$A$3:$Q$301,5,FALSE)))</f>
        <v/>
      </c>
      <c r="F297" s="55" t="str">
        <f>IF(ISNA(VLOOKUP($A297,'IND.012-1'!$A$3:$Q$301,6,FALSE)),"",(VLOOKUP($A297,'IND.012-1'!$A$3:$Q$301,6,FALSE)))</f>
        <v/>
      </c>
      <c r="G297" s="285" t="str">
        <f>IF(ISNA(VLOOKUP($A297,'IND.012-1'!$A$3:$Q$301,7,FALSE)),"",(VLOOKUP($A297,'IND.012-1'!$A$3:$Q$301,7,FALSE)))</f>
        <v/>
      </c>
      <c r="H297" s="55" t="str">
        <f>IF(ISNA(VLOOKUP(A297,'IND.012-1'!$A$3:$Q$301,8,FALSE)),"",(VLOOKUP(A297,'IND.012-1'!$A$3:$Q$301,8,FALSE)))</f>
        <v/>
      </c>
      <c r="I297" s="297" t="str">
        <f>IF(ISNA(VLOOKUP(A297,'IND.012-1'!$A$3:$Q$301,9,FALSE)),"",(VLOOKUP(A297,'IND.012-1'!$A$3:$Q$301,9,FALSE)))</f>
        <v/>
      </c>
      <c r="J297" s="55" t="str">
        <f>IF(ISNA(VLOOKUP(A297,'IND.012-1'!$A$3:$Q$301,10,FALSE)),"",(VLOOKUP(A297,'IND.012-1'!$A$3:$Q$301,10,FALSE)))</f>
        <v/>
      </c>
      <c r="K297" s="297" t="str">
        <f>IF(ISNA(VLOOKUP(A297,'IND.012-1'!$A$3:$Q$301,11,FALSE)),"",(VLOOKUP(A297,'IND.012-1'!$A$3:$Q$301,11,FALSE)))</f>
        <v/>
      </c>
      <c r="L297" s="55" t="str">
        <f>IF(ISNA(VLOOKUP(A297,'IND.012-1'!$A$3:$Q$301,12,FALSE)),"",(VLOOKUP(A297,'IND.012-1'!$A$3:$Q$301,12,FALSE)))</f>
        <v/>
      </c>
      <c r="M297" s="297" t="str">
        <f>IF(ISNA(VLOOKUP(A297,'IND.012-1'!$A$3:$Q$301,13,FALSE)),"",(VLOOKUP(A297,'IND.012-1'!$A$3:$Q$301,13,FALSE)))</f>
        <v/>
      </c>
      <c r="N297" s="55" t="str">
        <f>IF(ISNA(VLOOKUP(A297,'IND.012-1'!$A$3:$Q$301,14,FALSE)),"",(VLOOKUP(A297,'IND.012-1'!$A$3:$Q$301,14,FALSE)))</f>
        <v/>
      </c>
      <c r="O297" s="297" t="str">
        <f>IF(ISNA(VLOOKUP(A297,'IND.012-1'!$A$3:$Q$301,15,FALSE)),"",(VLOOKUP(A297,'IND.012-1'!$A$3:$Q$301,15,FALSE)))</f>
        <v/>
      </c>
      <c r="P297" s="55" t="str">
        <f>IF(ISNA(VLOOKUP(A297,'IND.012-1'!$A$3:$Q$301,16,FALSE)),"",(VLOOKUP(A297,'IND.012-1'!$A$3:$Q$301,16,FALSE)))</f>
        <v/>
      </c>
      <c r="Q297" s="341" t="str">
        <f>IF(ISNA(VLOOKUP($A297,'IND.012-1'!$A$3:$Q$301,17,FALSE)),"",(VLOOKUP($A297,'IND.012-1'!$A$3:$Q$301,17,FALSE)))</f>
        <v/>
      </c>
      <c r="R297" s="451">
        <f t="shared" si="16"/>
        <v>0</v>
      </c>
      <c r="S297" s="434">
        <f t="shared" si="19"/>
        <v>295</v>
      </c>
      <c r="T297" s="434">
        <f>IF(R297="","",IFERROR(SUM(H297:I297:K297:L297)+LARGE(H297:I297:K297:L297,1)/100+LARGE(H297:I297:K297:L297,2)/1000+LARGE(H297:I297:K297:L297,3)/10000+LARGE(H297:I297:K297:L297,4)/100000-0.01/S297,0))</f>
        <v>0</v>
      </c>
      <c r="U297" s="374"/>
      <c r="V297" s="354" t="str">
        <f t="shared" si="18"/>
        <v/>
      </c>
      <c r="W297" s="354" t="str">
        <f t="shared" si="17"/>
        <v/>
      </c>
      <c r="X297" s="374"/>
      <c r="Y297" s="374"/>
      <c r="Z297" s="374"/>
      <c r="AA297" s="374"/>
      <c r="AB297" s="374"/>
      <c r="AC297" s="374"/>
      <c r="AD297" s="374"/>
    </row>
    <row r="298" spans="1:30" ht="28.05" customHeight="1" thickBot="1" x14ac:dyDescent="0.35">
      <c r="A298" s="52">
        <v>296</v>
      </c>
      <c r="B298" s="286" t="str">
        <f>IF(ISNA(VLOOKUP($A298,'IND.012-1'!$A$3:$Q$301,2,FALSE)),"",(VLOOKUP($A298,'IND.012-1'!$A$3:$Q$301,2,FALSE)))</f>
        <v/>
      </c>
      <c r="C298" s="288" t="str">
        <f>IF(ISNA(VLOOKUP(A298,'IND.012-1'!$A$3:$Q$301,3,FALSE)),"",(VLOOKUP(A298,'IND.012-1'!$A$3:$Q$301,3,FALSE)))</f>
        <v/>
      </c>
      <c r="D298" s="53" t="str">
        <f>IF(ISNA(VLOOKUP(A298,'IND.012-1'!$A$3:$F$301,4,FALSE)),"",(VLOOKUP(A298,'IND.012-1'!$A$3:$F$301,4,FALSE)))</f>
        <v/>
      </c>
      <c r="E298" s="54" t="str">
        <f>IF(ISNA(VLOOKUP(A298,'IND.012-1'!$A$3:$Q$301,5,FALSE)),"",(VLOOKUP(A298,'IND.012-1'!$A$3:$Q$301,5,FALSE)))</f>
        <v/>
      </c>
      <c r="F298" s="55" t="str">
        <f>IF(ISNA(VLOOKUP($A298,'IND.012-1'!$A$3:$Q$301,6,FALSE)),"",(VLOOKUP($A298,'IND.012-1'!$A$3:$Q$301,6,FALSE)))</f>
        <v/>
      </c>
      <c r="G298" s="285" t="str">
        <f>IF(ISNA(VLOOKUP($A298,'IND.012-1'!$A$3:$Q$301,7,FALSE)),"",(VLOOKUP($A298,'IND.012-1'!$A$3:$Q$301,7,FALSE)))</f>
        <v/>
      </c>
      <c r="H298" s="55" t="str">
        <f>IF(ISNA(VLOOKUP(A298,'IND.012-1'!$A$3:$Q$301,8,FALSE)),"",(VLOOKUP(A298,'IND.012-1'!$A$3:$Q$301,8,FALSE)))</f>
        <v/>
      </c>
      <c r="I298" s="297" t="str">
        <f>IF(ISNA(VLOOKUP(A298,'IND.012-1'!$A$3:$Q$301,9,FALSE)),"",(VLOOKUP(A298,'IND.012-1'!$A$3:$Q$301,9,FALSE)))</f>
        <v/>
      </c>
      <c r="J298" s="55" t="str">
        <f>IF(ISNA(VLOOKUP(A298,'IND.012-1'!$A$3:$Q$301,10,FALSE)),"",(VLOOKUP(A298,'IND.012-1'!$A$3:$Q$301,10,FALSE)))</f>
        <v/>
      </c>
      <c r="K298" s="297" t="str">
        <f>IF(ISNA(VLOOKUP(A298,'IND.012-1'!$A$3:$Q$301,11,FALSE)),"",(VLOOKUP(A298,'IND.012-1'!$A$3:$Q$301,11,FALSE)))</f>
        <v/>
      </c>
      <c r="L298" s="55" t="str">
        <f>IF(ISNA(VLOOKUP(A298,'IND.012-1'!$A$3:$Q$301,12,FALSE)),"",(VLOOKUP(A298,'IND.012-1'!$A$3:$Q$301,12,FALSE)))</f>
        <v/>
      </c>
      <c r="M298" s="297" t="str">
        <f>IF(ISNA(VLOOKUP(A298,'IND.012-1'!$A$3:$Q$301,13,FALSE)),"",(VLOOKUP(A298,'IND.012-1'!$A$3:$Q$301,13,FALSE)))</f>
        <v/>
      </c>
      <c r="N298" s="55" t="str">
        <f>IF(ISNA(VLOOKUP(A298,'IND.012-1'!$A$3:$Q$301,14,FALSE)),"",(VLOOKUP(A298,'IND.012-1'!$A$3:$Q$301,14,FALSE)))</f>
        <v/>
      </c>
      <c r="O298" s="297" t="str">
        <f>IF(ISNA(VLOOKUP(A298,'IND.012-1'!$A$3:$Q$301,15,FALSE)),"",(VLOOKUP(A298,'IND.012-1'!$A$3:$Q$301,15,FALSE)))</f>
        <v/>
      </c>
      <c r="P298" s="55" t="str">
        <f>IF(ISNA(VLOOKUP(A298,'IND.012-1'!$A$3:$Q$301,16,FALSE)),"",(VLOOKUP(A298,'IND.012-1'!$A$3:$Q$301,16,FALSE)))</f>
        <v/>
      </c>
      <c r="Q298" s="341" t="str">
        <f>IF(ISNA(VLOOKUP($A298,'IND.012-1'!$A$3:$Q$301,17,FALSE)),"",(VLOOKUP($A298,'IND.012-1'!$A$3:$Q$301,17,FALSE)))</f>
        <v/>
      </c>
      <c r="R298" s="451">
        <f t="shared" si="16"/>
        <v>0</v>
      </c>
      <c r="S298" s="434">
        <f t="shared" si="19"/>
        <v>296</v>
      </c>
      <c r="T298" s="434">
        <f>IF(R298="","",IFERROR(SUM(H298:I298:K298:L298)+LARGE(H298:I298:K298:L298,1)/100+LARGE(H298:I298:K298:L298,2)/1000+LARGE(H298:I298:K298:L298,3)/10000+LARGE(H298:I298:K298:L298,4)/100000-0.01/S298,0))</f>
        <v>0</v>
      </c>
      <c r="U298" s="374"/>
      <c r="V298" s="354" t="str">
        <f t="shared" si="18"/>
        <v/>
      </c>
      <c r="W298" s="354" t="str">
        <f t="shared" si="17"/>
        <v/>
      </c>
      <c r="X298" s="374"/>
      <c r="Y298" s="374"/>
      <c r="Z298" s="374"/>
      <c r="AA298" s="374"/>
      <c r="AB298" s="374"/>
      <c r="AC298" s="374"/>
      <c r="AD298" s="374"/>
    </row>
    <row r="299" spans="1:30" ht="28.05" customHeight="1" thickBot="1" x14ac:dyDescent="0.35">
      <c r="A299" s="52">
        <v>297</v>
      </c>
      <c r="B299" s="286" t="str">
        <f>IF(ISNA(VLOOKUP($A299,'IND.012-1'!$A$3:$Q$301,2,FALSE)),"",(VLOOKUP($A299,'IND.012-1'!$A$3:$Q$301,2,FALSE)))</f>
        <v/>
      </c>
      <c r="C299" s="288" t="str">
        <f>IF(ISNA(VLOOKUP(A299,'IND.012-1'!$A$3:$Q$301,3,FALSE)),"",(VLOOKUP(A299,'IND.012-1'!$A$3:$Q$301,3,FALSE)))</f>
        <v/>
      </c>
      <c r="D299" s="53" t="str">
        <f>IF(ISNA(VLOOKUP(A299,'IND.012-1'!$A$3:$F$301,4,FALSE)),"",(VLOOKUP(A299,'IND.012-1'!$A$3:$F$301,4,FALSE)))</f>
        <v/>
      </c>
      <c r="E299" s="54" t="str">
        <f>IF(ISNA(VLOOKUP(A299,'IND.012-1'!$A$3:$Q$301,5,FALSE)),"",(VLOOKUP(A299,'IND.012-1'!$A$3:$Q$301,5,FALSE)))</f>
        <v/>
      </c>
      <c r="F299" s="55" t="str">
        <f>IF(ISNA(VLOOKUP($A299,'IND.012-1'!$A$3:$Q$301,6,FALSE)),"",(VLOOKUP($A299,'IND.012-1'!$A$3:$Q$301,6,FALSE)))</f>
        <v/>
      </c>
      <c r="G299" s="285" t="str">
        <f>IF(ISNA(VLOOKUP($A299,'IND.012-1'!$A$3:$Q$301,7,FALSE)),"",(VLOOKUP($A299,'IND.012-1'!$A$3:$Q$301,7,FALSE)))</f>
        <v/>
      </c>
      <c r="H299" s="55" t="str">
        <f>IF(ISNA(VLOOKUP(A299,'IND.012-1'!$A$3:$Q$301,8,FALSE)),"",(VLOOKUP(A299,'IND.012-1'!$A$3:$Q$301,8,FALSE)))</f>
        <v/>
      </c>
      <c r="I299" s="297" t="str">
        <f>IF(ISNA(VLOOKUP(A299,'IND.012-1'!$A$3:$Q$301,9,FALSE)),"",(VLOOKUP(A299,'IND.012-1'!$A$3:$Q$301,9,FALSE)))</f>
        <v/>
      </c>
      <c r="J299" s="55" t="str">
        <f>IF(ISNA(VLOOKUP(A299,'IND.012-1'!$A$3:$Q$301,10,FALSE)),"",(VLOOKUP(A299,'IND.012-1'!$A$3:$Q$301,10,FALSE)))</f>
        <v/>
      </c>
      <c r="K299" s="297" t="str">
        <f>IF(ISNA(VLOOKUP(A299,'IND.012-1'!$A$3:$Q$301,11,FALSE)),"",(VLOOKUP(A299,'IND.012-1'!$A$3:$Q$301,11,FALSE)))</f>
        <v/>
      </c>
      <c r="L299" s="55" t="str">
        <f>IF(ISNA(VLOOKUP(A299,'IND.012-1'!$A$3:$Q$301,12,FALSE)),"",(VLOOKUP(A299,'IND.012-1'!$A$3:$Q$301,12,FALSE)))</f>
        <v/>
      </c>
      <c r="M299" s="297" t="str">
        <f>IF(ISNA(VLOOKUP(A299,'IND.012-1'!$A$3:$Q$301,13,FALSE)),"",(VLOOKUP(A299,'IND.012-1'!$A$3:$Q$301,13,FALSE)))</f>
        <v/>
      </c>
      <c r="N299" s="55" t="str">
        <f>IF(ISNA(VLOOKUP(A299,'IND.012-1'!$A$3:$Q$301,14,FALSE)),"",(VLOOKUP(A299,'IND.012-1'!$A$3:$Q$301,14,FALSE)))</f>
        <v/>
      </c>
      <c r="O299" s="297" t="str">
        <f>IF(ISNA(VLOOKUP(A299,'IND.012-1'!$A$3:$Q$301,15,FALSE)),"",(VLOOKUP(A299,'IND.012-1'!$A$3:$Q$301,15,FALSE)))</f>
        <v/>
      </c>
      <c r="P299" s="55" t="str">
        <f>IF(ISNA(VLOOKUP(A299,'IND.012-1'!$A$3:$Q$301,16,FALSE)),"",(VLOOKUP(A299,'IND.012-1'!$A$3:$Q$301,16,FALSE)))</f>
        <v/>
      </c>
      <c r="Q299" s="341" t="str">
        <f>IF(ISNA(VLOOKUP($A299,'IND.012-1'!$A$3:$Q$301,17,FALSE)),"",(VLOOKUP($A299,'IND.012-1'!$A$3:$Q$301,17,FALSE)))</f>
        <v/>
      </c>
      <c r="R299" s="451">
        <f t="shared" si="16"/>
        <v>0</v>
      </c>
      <c r="S299" s="434">
        <f t="shared" si="19"/>
        <v>297</v>
      </c>
      <c r="T299" s="434">
        <f>IF(R299="","",IFERROR(SUM(H299:I299:K299:L299)+LARGE(H299:I299:K299:L299,1)/100+LARGE(H299:I299:K299:L299,2)/1000+LARGE(H299:I299:K299:L299,3)/10000+LARGE(H299:I299:K299:L299,4)/100000-0.01/S299,0))</f>
        <v>0</v>
      </c>
      <c r="U299" s="374"/>
      <c r="V299" s="354" t="str">
        <f t="shared" si="18"/>
        <v/>
      </c>
      <c r="W299" s="354" t="str">
        <f t="shared" si="17"/>
        <v/>
      </c>
      <c r="X299" s="374"/>
      <c r="Y299" s="374"/>
      <c r="Z299" s="374"/>
      <c r="AA299" s="374"/>
      <c r="AB299" s="374"/>
      <c r="AC299" s="374"/>
      <c r="AD299" s="374"/>
    </row>
    <row r="300" spans="1:30" ht="28.05" customHeight="1" thickBot="1" x14ac:dyDescent="0.35">
      <c r="A300" s="52">
        <v>298</v>
      </c>
      <c r="B300" s="286" t="str">
        <f>IF(ISNA(VLOOKUP($A300,'IND.012-1'!$A$3:$Q$301,2,FALSE)),"",(VLOOKUP($A300,'IND.012-1'!$A$3:$Q$301,2,FALSE)))</f>
        <v/>
      </c>
      <c r="C300" s="288" t="str">
        <f>IF(ISNA(VLOOKUP(A300,'IND.012-1'!$A$3:$Q$301,3,FALSE)),"",(VLOOKUP(A300,'IND.012-1'!$A$3:$Q$301,3,FALSE)))</f>
        <v/>
      </c>
      <c r="D300" s="53" t="str">
        <f>IF(ISNA(VLOOKUP(A300,'IND.012-1'!$A$3:$F$301,4,FALSE)),"",(VLOOKUP(A300,'IND.012-1'!$A$3:$F$301,4,FALSE)))</f>
        <v/>
      </c>
      <c r="E300" s="54" t="str">
        <f>IF(ISNA(VLOOKUP(A300,'IND.012-1'!$A$3:$Q$301,5,FALSE)),"",(VLOOKUP(A300,'IND.012-1'!$A$3:$Q$301,5,FALSE)))</f>
        <v/>
      </c>
      <c r="F300" s="55" t="str">
        <f>IF(ISNA(VLOOKUP($A300,'IND.012-1'!$A$3:$Q$301,6,FALSE)),"",(VLOOKUP($A300,'IND.012-1'!$A$3:$Q$301,6,FALSE)))</f>
        <v/>
      </c>
      <c r="G300" s="285" t="str">
        <f>IF(ISNA(VLOOKUP($A300,'IND.012-1'!$A$3:$Q$301,7,FALSE)),"",(VLOOKUP($A300,'IND.012-1'!$A$3:$Q$301,7,FALSE)))</f>
        <v/>
      </c>
      <c r="H300" s="55" t="str">
        <f>IF(ISNA(VLOOKUP(A300,'IND.012-1'!$A$3:$Q$301,8,FALSE)),"",(VLOOKUP(A300,'IND.012-1'!$A$3:$Q$301,8,FALSE)))</f>
        <v/>
      </c>
      <c r="I300" s="297" t="str">
        <f>IF(ISNA(VLOOKUP(A300,'IND.012-1'!$A$3:$Q$301,9,FALSE)),"",(VLOOKUP(A300,'IND.012-1'!$A$3:$Q$301,9,FALSE)))</f>
        <v/>
      </c>
      <c r="J300" s="55" t="str">
        <f>IF(ISNA(VLOOKUP(A300,'IND.012-1'!$A$3:$Q$301,10,FALSE)),"",(VLOOKUP(A300,'IND.012-1'!$A$3:$Q$301,10,FALSE)))</f>
        <v/>
      </c>
      <c r="K300" s="297" t="str">
        <f>IF(ISNA(VLOOKUP(A300,'IND.012-1'!$A$3:$Q$301,11,FALSE)),"",(VLOOKUP(A300,'IND.012-1'!$A$3:$Q$301,11,FALSE)))</f>
        <v/>
      </c>
      <c r="L300" s="55" t="str">
        <f>IF(ISNA(VLOOKUP(A300,'IND.012-1'!$A$3:$Q$301,12,FALSE)),"",(VLOOKUP(A300,'IND.012-1'!$A$3:$Q$301,12,FALSE)))</f>
        <v/>
      </c>
      <c r="M300" s="297" t="str">
        <f>IF(ISNA(VLOOKUP(A300,'IND.012-1'!$A$3:$Q$301,13,FALSE)),"",(VLOOKUP(A300,'IND.012-1'!$A$3:$Q$301,13,FALSE)))</f>
        <v/>
      </c>
      <c r="N300" s="55" t="str">
        <f>IF(ISNA(VLOOKUP(A300,'IND.012-1'!$A$3:$Q$301,14,FALSE)),"",(VLOOKUP(A300,'IND.012-1'!$A$3:$Q$301,14,FALSE)))</f>
        <v/>
      </c>
      <c r="O300" s="297" t="str">
        <f>IF(ISNA(VLOOKUP(A300,'IND.012-1'!$A$3:$Q$301,15,FALSE)),"",(VLOOKUP(A300,'IND.012-1'!$A$3:$Q$301,15,FALSE)))</f>
        <v/>
      </c>
      <c r="P300" s="55" t="str">
        <f>IF(ISNA(VLOOKUP(A300,'IND.012-1'!$A$3:$Q$301,16,FALSE)),"",(VLOOKUP(A300,'IND.012-1'!$A$3:$Q$301,16,FALSE)))</f>
        <v/>
      </c>
      <c r="Q300" s="341" t="str">
        <f>IF(ISNA(VLOOKUP($A300,'IND.012-1'!$A$3:$Q$301,17,FALSE)),"",(VLOOKUP($A300,'IND.012-1'!$A$3:$Q$301,17,FALSE)))</f>
        <v/>
      </c>
      <c r="R300" s="451">
        <f t="shared" si="16"/>
        <v>0</v>
      </c>
      <c r="S300" s="434">
        <f t="shared" si="19"/>
        <v>298</v>
      </c>
      <c r="T300" s="434">
        <f>IF(R300="","",IFERROR(SUM(H300:I300:K300:L300)+LARGE(H300:I300:K300:L300,1)/100+LARGE(H300:I300:K300:L300,2)/1000+LARGE(H300:I300:K300:L300,3)/10000+LARGE(H300:I300:K300:L300,4)/100000-0.01/S300,0))</f>
        <v>0</v>
      </c>
      <c r="U300" s="374"/>
      <c r="V300" s="354" t="str">
        <f t="shared" si="18"/>
        <v/>
      </c>
      <c r="W300" s="354" t="str">
        <f t="shared" si="17"/>
        <v/>
      </c>
      <c r="X300" s="374"/>
      <c r="Y300" s="374"/>
      <c r="Z300" s="374"/>
      <c r="AA300" s="374"/>
      <c r="AB300" s="374"/>
      <c r="AC300" s="374"/>
      <c r="AD300" s="374"/>
    </row>
    <row r="301" spans="1:30" ht="28.05" customHeight="1" thickBot="1" x14ac:dyDescent="0.35">
      <c r="A301" s="56">
        <v>299</v>
      </c>
      <c r="B301" s="287" t="str">
        <f>IF(ISNA(VLOOKUP($A301,'IND.012-1'!$A$3:$Q$301,2,FALSE)),"",(VLOOKUP($A301,'IND.012-1'!$A$3:$Q$301,2,FALSE)))</f>
        <v/>
      </c>
      <c r="C301" s="289" t="str">
        <f>IF(ISNA(VLOOKUP(A301,'IND.012-1'!$A$3:$Q$301,3,FALSE)),"",(VLOOKUP(A301,'IND.012-1'!$A$3:$Q$301,3,FALSE)))</f>
        <v/>
      </c>
      <c r="D301" s="53" t="str">
        <f>IF(ISNA(VLOOKUP(A301,'IND.012-1'!$A$3:$F$301,4,FALSE)),"",(VLOOKUP(A301,'IND.012-1'!$A$3:$F$301,4,FALSE)))</f>
        <v/>
      </c>
      <c r="E301" s="54" t="str">
        <f>IF(ISNA(VLOOKUP(A301,'IND.012-1'!$A$3:$Q$301,5,FALSE)),"",(VLOOKUP(A301,'IND.012-1'!$A$3:$Q$301,5,FALSE)))</f>
        <v/>
      </c>
      <c r="F301" s="55" t="str">
        <f>IF(ISNA(VLOOKUP($A301,'IND.012-1'!$A$3:$Q$301,6,FALSE)),"",(VLOOKUP($A301,'IND.012-1'!$A$3:$Q$301,6,FALSE)))</f>
        <v/>
      </c>
      <c r="G301" s="285" t="str">
        <f>IF(ISNA(VLOOKUP($A301,'IND.012-1'!$A$3:$Q$301,7,FALSE)),"",(VLOOKUP($A301,'IND.012-1'!$A$3:$Q$301,7,FALSE)))</f>
        <v/>
      </c>
      <c r="H301" s="55" t="str">
        <f>IF(ISNA(VLOOKUP(A301,'IND.012-1'!$A$3:$Q$301,8,FALSE)),"",(VLOOKUP(A301,'IND.012-1'!$A$3:$Q$301,8,FALSE)))</f>
        <v/>
      </c>
      <c r="I301" s="297" t="str">
        <f>IF(ISNA(VLOOKUP(A301,'IND.012-1'!$A$3:$Q$301,9,FALSE)),"",(VLOOKUP(A301,'IND.012-1'!$A$3:$Q$301,9,FALSE)))</f>
        <v/>
      </c>
      <c r="J301" s="55" t="str">
        <f>IF(ISNA(VLOOKUP(A301,'IND.012-1'!$A$3:$Q$301,10,FALSE)),"",(VLOOKUP(A301,'IND.012-1'!$A$3:$Q$301,10,FALSE)))</f>
        <v/>
      </c>
      <c r="K301" s="297" t="str">
        <f>IF(ISNA(VLOOKUP(A301,'IND.012-1'!$A$3:$Q$301,11,FALSE)),"",(VLOOKUP(A301,'IND.012-1'!$A$3:$Q$301,11,FALSE)))</f>
        <v/>
      </c>
      <c r="L301" s="55" t="str">
        <f>IF(ISNA(VLOOKUP(A301,'IND.012-1'!$A$3:$Q$301,12,FALSE)),"",(VLOOKUP(A301,'IND.012-1'!$A$3:$Q$301,12,FALSE)))</f>
        <v/>
      </c>
      <c r="M301" s="297" t="str">
        <f>IF(ISNA(VLOOKUP(A301,'IND.012-1'!$A$3:$Q$301,13,FALSE)),"",(VLOOKUP(A301,'IND.012-1'!$A$3:$Q$301,13,FALSE)))</f>
        <v/>
      </c>
      <c r="N301" s="55" t="str">
        <f>IF(ISNA(VLOOKUP(A301,'IND.012-1'!$A$3:$Q$301,14,FALSE)),"",(VLOOKUP(A301,'IND.012-1'!$A$3:$Q$301,14,FALSE)))</f>
        <v/>
      </c>
      <c r="O301" s="297" t="str">
        <f>IF(ISNA(VLOOKUP(A301,'IND.012-1'!$A$3:$Q$301,15,FALSE)),"",(VLOOKUP(A301,'IND.012-1'!$A$3:$Q$301,15,FALSE)))</f>
        <v/>
      </c>
      <c r="P301" s="55" t="str">
        <f>IF(ISNA(VLOOKUP(A301,'IND.012-1'!$A$3:$Q$301,16,FALSE)),"",(VLOOKUP(A301,'IND.012-1'!$A$3:$Q$301,16,FALSE)))</f>
        <v/>
      </c>
      <c r="Q301" s="341" t="str">
        <f>IF(ISNA(VLOOKUP($A301,'IND.012-1'!$A$3:$Q$301,17,FALSE)),"",(VLOOKUP($A301,'IND.012-1'!$A$3:$Q$301,17,FALSE)))</f>
        <v/>
      </c>
      <c r="R301" s="451">
        <f t="shared" si="16"/>
        <v>0</v>
      </c>
      <c r="S301" s="434">
        <f t="shared" si="19"/>
        <v>299</v>
      </c>
      <c r="T301" s="434">
        <f>IF(R301="","",IFERROR(SUM(H301:I301:K301:L301)+LARGE(H301:I301:K301:L301,1)/100+LARGE(H301:I301:K301:L301,2)/1000+LARGE(H301:I301:K301:L301,3)/10000+LARGE(H301:I301:K301:L301,4)/100000-0.01/S301,0))</f>
        <v>0</v>
      </c>
      <c r="U301" s="374"/>
      <c r="V301" s="354" t="str">
        <f t="shared" si="18"/>
        <v/>
      </c>
      <c r="W301" s="354" t="str">
        <f t="shared" si="17"/>
        <v/>
      </c>
      <c r="X301" s="374"/>
      <c r="Y301" s="374"/>
      <c r="Z301" s="374"/>
      <c r="AA301" s="374"/>
      <c r="AB301" s="374"/>
      <c r="AC301" s="374"/>
      <c r="AD301" s="374"/>
    </row>
    <row r="302" spans="1:30" ht="15" thickTop="1" x14ac:dyDescent="0.3">
      <c r="V302" s="490"/>
      <c r="W302" s="490"/>
    </row>
  </sheetData>
  <sheetProtection algorithmName="SHA-512" hashValue="D47hKaQjwgD3dePxZ6zKsLcfSj5wm0uf/BGygVyI1U608QnR7CAXRB/3OrWDnxJl3nKHK56zIksjbrEuXqDV8w==" saltValue="At7fQzVlHQJYXMHQUlKrig==" spinCount="100000" sheet="1" objects="1" scenarios="1"/>
  <mergeCells count="5">
    <mergeCell ref="A1:B1"/>
    <mergeCell ref="E1:H1"/>
    <mergeCell ref="I1:J1"/>
    <mergeCell ref="K1:L1"/>
    <mergeCell ref="M1:Q1"/>
  </mergeCells>
  <conditionalFormatting sqref="G2:G1048576">
    <cfRule type="cellIs" dxfId="22" priority="5" operator="equal">
      <formula>90</formula>
    </cfRule>
  </conditionalFormatting>
  <printOptions horizontalCentered="1"/>
  <pageMargins left="0" right="0" top="0" bottom="0" header="0" footer="0"/>
  <pageSetup paperSize="9" scale="85" orientation="portrait" horizontalDpi="4294967293"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6">
    <tabColor rgb="FFFF0000"/>
  </sheetPr>
  <dimension ref="A1:AE303"/>
  <sheetViews>
    <sheetView showGridLines="0" showRowColHeaders="0" showZeros="0" zoomScaleNormal="100" workbookViewId="0">
      <selection activeCell="D3" sqref="D3:D4"/>
    </sheetView>
  </sheetViews>
  <sheetFormatPr baseColWidth="10" defaultRowHeight="14.4" x14ac:dyDescent="0.3"/>
  <cols>
    <col min="1" max="1" width="7.77734375" customWidth="1"/>
    <col min="2" max="2" width="20.77734375" customWidth="1"/>
    <col min="3" max="3" width="16.109375" style="11" customWidth="1"/>
    <col min="4" max="4" width="6.77734375" style="20" customWidth="1"/>
    <col min="5" max="5" width="7.77734375" style="7" customWidth="1"/>
    <col min="6" max="6" width="7.77734375" customWidth="1"/>
    <col min="7" max="7" width="7.77734375" style="12" customWidth="1"/>
    <col min="8" max="8" width="5.77734375" customWidth="1"/>
    <col min="9" max="14" width="4.33203125" customWidth="1"/>
    <col min="15" max="15" width="4.33203125" style="9" customWidth="1"/>
    <col min="16" max="18" width="4.33203125" customWidth="1"/>
    <col min="19" max="19" width="6.77734375" style="6" hidden="1" customWidth="1"/>
    <col min="20" max="20" width="6.77734375" hidden="1" customWidth="1"/>
    <col min="21" max="21" width="7" hidden="1" customWidth="1"/>
    <col min="22" max="22" width="8" hidden="1" customWidth="1"/>
    <col min="23" max="23" width="11.5546875" hidden="1" customWidth="1"/>
    <col min="24" max="24" width="7.6640625" style="6" hidden="1" customWidth="1"/>
    <col min="25" max="25" width="14.77734375" hidden="1" customWidth="1"/>
    <col min="26" max="26" width="15.77734375" customWidth="1"/>
  </cols>
  <sheetData>
    <row r="1" spans="1:31" ht="33.6" customHeight="1" thickTop="1" thickBot="1" x14ac:dyDescent="0.35">
      <c r="A1" s="684" t="s">
        <v>883</v>
      </c>
      <c r="B1" s="538"/>
      <c r="C1" s="538" t="s">
        <v>699</v>
      </c>
      <c r="D1" s="538"/>
      <c r="E1" s="538" t="s">
        <v>700</v>
      </c>
      <c r="F1" s="538"/>
      <c r="G1" s="538"/>
      <c r="H1" s="538"/>
      <c r="I1" s="665" t="str">
        <f>'SERIE.015-1'!H1</f>
        <v/>
      </c>
      <c r="J1" s="665"/>
      <c r="K1" s="665"/>
      <c r="L1" s="538" t="s">
        <v>701</v>
      </c>
      <c r="M1" s="538"/>
      <c r="N1" s="595" t="str">
        <f>IF('SERIE.015-1'!L1=0,"",('SERIE.015-1'!L1))</f>
        <v/>
      </c>
      <c r="O1" s="595"/>
      <c r="P1" s="595"/>
      <c r="Q1" s="595"/>
      <c r="R1" s="685"/>
      <c r="S1" s="447"/>
      <c r="T1" s="374"/>
      <c r="U1" s="374"/>
      <c r="V1" s="374"/>
      <c r="W1" s="374"/>
      <c r="X1" s="434"/>
      <c r="Y1" s="374"/>
      <c r="Z1" s="374"/>
      <c r="AA1" s="374"/>
      <c r="AB1" s="374"/>
      <c r="AC1" s="374"/>
      <c r="AD1" s="374"/>
      <c r="AE1" s="374"/>
    </row>
    <row r="2" spans="1:31" ht="30" customHeight="1" thickTop="1" thickBot="1" x14ac:dyDescent="0.35">
      <c r="A2" s="49" t="s">
        <v>813</v>
      </c>
      <c r="B2" s="332" t="s">
        <v>1</v>
      </c>
      <c r="C2" s="333" t="s">
        <v>819</v>
      </c>
      <c r="D2" s="334" t="s">
        <v>0</v>
      </c>
      <c r="E2" s="335" t="s">
        <v>679</v>
      </c>
      <c r="F2" s="336" t="s">
        <v>695</v>
      </c>
      <c r="G2" s="337" t="s">
        <v>697</v>
      </c>
      <c r="H2" s="336" t="s">
        <v>680</v>
      </c>
      <c r="I2" s="336" t="s">
        <v>681</v>
      </c>
      <c r="J2" s="336" t="s">
        <v>682</v>
      </c>
      <c r="K2" s="336" t="s">
        <v>683</v>
      </c>
      <c r="L2" s="336" t="s">
        <v>684</v>
      </c>
      <c r="M2" s="336" t="s">
        <v>685</v>
      </c>
      <c r="N2" s="336" t="s">
        <v>686</v>
      </c>
      <c r="O2" s="338" t="s">
        <v>687</v>
      </c>
      <c r="P2" s="336" t="s">
        <v>688</v>
      </c>
      <c r="Q2" s="336" t="s">
        <v>689</v>
      </c>
      <c r="R2" s="348" t="s">
        <v>690</v>
      </c>
      <c r="S2" s="448"/>
      <c r="T2" s="374"/>
      <c r="U2" s="374"/>
      <c r="V2" s="374"/>
      <c r="W2" s="374"/>
      <c r="X2" s="354" t="s">
        <v>0</v>
      </c>
      <c r="Y2" s="354" t="s">
        <v>819</v>
      </c>
      <c r="Z2" s="374"/>
      <c r="AA2" s="374"/>
      <c r="AB2" s="374"/>
      <c r="AC2" s="374"/>
      <c r="AD2" s="374"/>
      <c r="AE2" s="374"/>
    </row>
    <row r="3" spans="1:31" ht="13.95" customHeight="1" x14ac:dyDescent="0.3">
      <c r="A3" s="669">
        <v>1</v>
      </c>
      <c r="B3" s="671" t="str">
        <f>IF(ISNA(VLOOKUP(A3,'SERIE.015-1'!$A$3:$R$302,2,FALSE)),"",(VLOOKUP(A3,'SERIE.015-1'!$A$3:$R$302,2,FALSE)))</f>
        <v/>
      </c>
      <c r="C3" s="673" t="str">
        <f>IF(ISNA(VLOOKUP(A3,'SERIE.015-1'!$A$3:$R$302,3,FALSE)),"",(VLOOKUP(A3,'SERIE.015-1'!$A$3:$R$302,3,FALSE)))</f>
        <v/>
      </c>
      <c r="D3" s="675" t="str">
        <f>IF(ISNA(VLOOKUP(A3,'SERIE.015-1'!$A$3:$R$302,4,FALSE)),"",(VLOOKUP(A3,'SERIE.015-1'!$A$3:$R$302,4,FALSE)))</f>
        <v/>
      </c>
      <c r="E3" s="322" t="str">
        <f>IF(ISNA(VLOOKUP($A3,'SERIE.015-1'!$A$3:$R$302,5,FALSE)),"",(VLOOKUP($A3,'SERIE.015-1'!$A$3:$R$302,5,FALSE)))</f>
        <v/>
      </c>
      <c r="F3" s="237" t="str">
        <f>IF(ISNA(VLOOKUP(E3,'SERIE.015-1'!$E$3:$G$302,2,FALSE)),"",(VLOOKUP(E3,'SERIE.015-1'!$E$3:$G$302,2,FALSE)))</f>
        <v/>
      </c>
      <c r="G3" s="677" t="str">
        <f>IF(ISNA(VLOOKUP(E3,'SERIE.015-1'!$E$3:$G$302,3,FALSE)),"",(VLOOKUP(E3,'SERIE.015-1'!$E$3:$G$302,3,FALSE)))</f>
        <v/>
      </c>
      <c r="H3" s="237" t="str">
        <f>IF(ISNA(VLOOKUP(E3,'SERIE.015-1'!$E$3:$R$302,4,FALSE)),"",(VLOOKUP(E3,'SERIE.015-1'!$E$3:$R$302,4,FALSE)))</f>
        <v/>
      </c>
      <c r="I3" s="291" t="str">
        <f>IF(ISNA(VLOOKUP($E3,'SERIE.015-1'!$E$3:$R$302,5,FALSE)),"",(VLOOKUP($E3,'SERIE.015-1'!$E$3:$R$302,5,FALSE)))</f>
        <v/>
      </c>
      <c r="J3" s="291" t="str">
        <f>IF(ISNA(VLOOKUP($E3,'SERIE.015-1'!$E$3:$R$302,6,FALSE)),"",(VLOOKUP($E3,'SERIE.015-1'!$E$3:$R$302,6,FALSE)))</f>
        <v/>
      </c>
      <c r="K3" s="291" t="str">
        <f>IF(ISNA(VLOOKUP($E3,'SERIE.015-1'!$E$3:$R$302,7,FALSE)),"",(VLOOKUP($E3,'SERIE.015-1'!$E$3:$R$302,7,FALSE)))</f>
        <v/>
      </c>
      <c r="L3" s="291" t="str">
        <f>IF(ISNA(VLOOKUP($E3,'SERIE.015-1'!$E$3:$R$302,8,FALSE)),"",(VLOOKUP($E3,'SERIE.015-1'!$E$3:$R$302,8,FALSE)))</f>
        <v/>
      </c>
      <c r="M3" s="291" t="str">
        <f>IF(ISNA(VLOOKUP($E3,'SERIE.015-1'!$E$3:$R$302,9,FALSE)),"",(VLOOKUP($E3,'SERIE.015-1'!$E$3:$R$302,9,FALSE)))</f>
        <v/>
      </c>
      <c r="N3" s="291" t="str">
        <f>IF(ISNA(VLOOKUP($E3,'SERIE.015-1'!$E$3:$R$302,10,FALSE)),"",(VLOOKUP($E3,'SERIE.015-1'!$E$3:$R$302,10,FALSE)))</f>
        <v/>
      </c>
      <c r="O3" s="291" t="str">
        <f>IF(ISNA(VLOOKUP($E3,'SERIE.015-1'!$E$3:$R$302,11,FALSE)),"",(VLOOKUP($E3,'SERIE.015-1'!$E$3:$R$302,11,FALSE)))</f>
        <v/>
      </c>
      <c r="P3" s="291" t="str">
        <f>IF(ISNA(VLOOKUP($E3,'SERIE.015-1'!$E$3:$R$302,12,FALSE)),"",(VLOOKUP($E3,'SERIE.015-1'!$E$3:$R$302,12,FALSE)))</f>
        <v/>
      </c>
      <c r="Q3" s="291" t="str">
        <f>IF(ISNA(VLOOKUP($E3,'SERIE.015-1'!$E$3:$R$302,13,FALSE)),"",(VLOOKUP($E3,'SERIE.015-1'!$E$3:$R$302,13,FALSE)))</f>
        <v/>
      </c>
      <c r="R3" s="349" t="str">
        <f>IF(ISNA(VLOOKUP($E3,'SERIE.015-1'!$E$3:$R$302,14,FALSE)),"",(VLOOKUP($E3,'SERIE.015-1'!$E$3:$R$302,14,FALSE)))</f>
        <v/>
      </c>
      <c r="S3" s="448">
        <f>SUM(I3:R3)</f>
        <v>0</v>
      </c>
      <c r="T3" s="516">
        <f>SUM(I3:R4)</f>
        <v>0</v>
      </c>
      <c r="U3" s="434">
        <v>1</v>
      </c>
      <c r="V3" s="374">
        <v>1</v>
      </c>
      <c r="W3" s="374">
        <f>IF(S3="","",IFERROR(SUM(I3:J3:L3:M3)+LARGE(I3:J3:L3:M3,1)/100+LARGE(I3:J3:L3:M3,2)/1000+LARGE(I3:J3:L3:M3,3)/10000+LARGE(I3:J3:L3:M3,4)/100000-0.01/V3,0))</f>
        <v>0</v>
      </c>
      <c r="X3" s="354" t="str">
        <f>$D$3</f>
        <v/>
      </c>
      <c r="Y3" s="364" t="str">
        <f>$C$3</f>
        <v/>
      </c>
      <c r="Z3" s="374"/>
      <c r="AA3" s="374"/>
      <c r="AB3" s="374"/>
      <c r="AC3" s="374"/>
      <c r="AD3" s="374"/>
      <c r="AE3" s="374"/>
    </row>
    <row r="4" spans="1:31" ht="13.95" customHeight="1" thickBot="1" x14ac:dyDescent="0.35">
      <c r="A4" s="679"/>
      <c r="B4" s="680"/>
      <c r="C4" s="681"/>
      <c r="D4" s="682"/>
      <c r="E4" s="323" t="str">
        <f>IF(ISNA(VLOOKUP($A$3,'SERIE.015-1'!$A$3:$R$302,5,FALSE)+U3),"",(VLOOKUP($A$3,'SERIE.015-1'!$A$3:$R$302,5,FALSE)+U3))</f>
        <v/>
      </c>
      <c r="F4" s="43" t="str">
        <f>IF(ISNA(VLOOKUP(E4,'SERIE.015-1'!$E$3:$G$302,2,FALSE)),"",(VLOOKUP(E4,'SERIE.015-1'!$E$3:$G$302,2,FALSE)))</f>
        <v/>
      </c>
      <c r="G4" s="683"/>
      <c r="H4" s="84" t="str">
        <f>IF(ISNA(VLOOKUP(E4,'SERIE.015-1'!$E$3:$R$302,4,FALSE)),"",(VLOOKUP(E4,'SERIE.015-1'!$E$3:$R$302,4,FALSE)))</f>
        <v/>
      </c>
      <c r="I4" s="292" t="str">
        <f>IF(ISNA(VLOOKUP($E4,'SERIE.015-1'!$E$3:$R$302,5,FALSE)),"",(VLOOKUP($E4,'SERIE.015-1'!$E$3:$R$302,5,FALSE)))</f>
        <v/>
      </c>
      <c r="J4" s="292" t="str">
        <f>IF(ISNA(VLOOKUP($E4,'SERIE.015-1'!$E$3:$R$302,6,FALSE)),"",(VLOOKUP($E4,'SERIE.015-1'!$E$3:$R$302,6,FALSE)))</f>
        <v/>
      </c>
      <c r="K4" s="292" t="str">
        <f>IF(ISNA(VLOOKUP($E4,'SERIE.015-1'!$E$3:$R$302,7,FALSE)),"",(VLOOKUP($E4,'SERIE.015-1'!$E$3:$R$302,7,FALSE)))</f>
        <v/>
      </c>
      <c r="L4" s="292" t="str">
        <f>IF(ISNA(VLOOKUP($E4,'SERIE.015-1'!$E$3:$R$302,8,FALSE)),"",(VLOOKUP($E4,'SERIE.015-1'!$E$3:$R$302,8,FALSE)))</f>
        <v/>
      </c>
      <c r="M4" s="292" t="str">
        <f>IF(ISNA(VLOOKUP($E4,'SERIE.015-1'!$E$3:$R$302,9,FALSE)),"",(VLOOKUP($E4,'SERIE.015-1'!$E$3:$R$302,9,FALSE)))</f>
        <v/>
      </c>
      <c r="N4" s="292" t="str">
        <f>IF(ISNA(VLOOKUP($E4,'SERIE.015-1'!$E$3:$R$302,10,FALSE)),"",(VLOOKUP($E4,'SERIE.015-1'!$E$3:$R$302,10,FALSE)))</f>
        <v/>
      </c>
      <c r="O4" s="292" t="str">
        <f>IF(ISNA(VLOOKUP($E4,'SERIE.015-1'!$E$3:$R$302,11,FALSE)),"",(VLOOKUP($E4,'SERIE.015-1'!$E$3:$R$302,11,FALSE)))</f>
        <v/>
      </c>
      <c r="P4" s="292" t="str">
        <f>IF(ISNA(VLOOKUP($E4,'SERIE.015-1'!$E$3:$R$302,12,FALSE)),"",(VLOOKUP($E4,'SERIE.015-1'!$E$3:$R$302,12,FALSE)))</f>
        <v/>
      </c>
      <c r="Q4" s="292" t="str">
        <f>IF(ISNA(VLOOKUP($E4,'SERIE.015-1'!$E$3:$R$302,13,FALSE)),"",(VLOOKUP($E4,'SERIE.015-1'!$E$3:$R$302,13,FALSE)))</f>
        <v/>
      </c>
      <c r="R4" s="350" t="str">
        <f>IF(ISNA(VLOOKUP($E4,'SERIE.015-1'!$E$3:$R$302,14,FALSE)),"",(VLOOKUP($E4,'SERIE.015-1'!$E$3:$R$302,14,FALSE)))</f>
        <v/>
      </c>
      <c r="S4" s="448">
        <f t="shared" ref="S4:S67" si="0">SUM(I4:R4)</f>
        <v>0</v>
      </c>
      <c r="T4" s="516"/>
      <c r="U4" s="434"/>
      <c r="V4" s="374">
        <f>V3+1</f>
        <v>2</v>
      </c>
      <c r="W4" s="374">
        <f>IF(S4="","",IFERROR(SUM(I4:J4:L4:M4)+LARGE(I4:J4:L4:M4,1)/100+LARGE(I4:J4:L4:M4,2)/1000+LARGE(I4:J4:L4:M4,3)/10000+LARGE(I4:J4:L4:M4,4)/100000-0.01/V4,0))</f>
        <v>0</v>
      </c>
      <c r="X4" s="354" t="str">
        <f>$D$3</f>
        <v/>
      </c>
      <c r="Y4" s="364" t="str">
        <f>$C$3</f>
        <v/>
      </c>
      <c r="Z4" s="374"/>
      <c r="AA4" s="374"/>
      <c r="AB4" s="374"/>
      <c r="AC4" s="374"/>
      <c r="AD4" s="374"/>
      <c r="AE4" s="374"/>
    </row>
    <row r="5" spans="1:31" ht="13.95" customHeight="1" x14ac:dyDescent="0.3">
      <c r="A5" s="669">
        <v>2</v>
      </c>
      <c r="B5" s="671" t="str">
        <f>IF(ISNA(VLOOKUP(A5,'SERIE.015-1'!$A$3:$R$302,2,FALSE)),"",(VLOOKUP(A5,'SERIE.015-1'!$A$3:$R$302,2,FALSE)))</f>
        <v/>
      </c>
      <c r="C5" s="673" t="str">
        <f>IF(ISNA(VLOOKUP(A5,'SERIE.015-1'!$A$3:$R$302,3,FALSE)),"",(VLOOKUP(A5,'SERIE.015-1'!$A$3:$R$302,3,FALSE)))</f>
        <v/>
      </c>
      <c r="D5" s="675" t="str">
        <f>IF(ISNA(VLOOKUP(A5,'SERIE.015-1'!$A$3:$R$302,4,FALSE)),"",(VLOOKUP(A5,'SERIE.015-1'!$A$3:$R$302,4,FALSE)))</f>
        <v/>
      </c>
      <c r="E5" s="322" t="str">
        <f>IF(ISNA(VLOOKUP($A$5,'SERIE.015-1'!$A$3:$R$302,5,FALSE)),"",(VLOOKUP($A$5,'SERIE.015-1'!$A$3:$R$302,5,FALSE)))</f>
        <v/>
      </c>
      <c r="F5" s="237" t="str">
        <f>IF(ISNA(VLOOKUP(E5,'SERIE.015-1'!$E$3:$G$302,2,FALSE)),"",(VLOOKUP(E5,'SERIE.015-1'!$E$3:$G$302,2,FALSE)))</f>
        <v/>
      </c>
      <c r="G5" s="677" t="str">
        <f>IF(ISNA(VLOOKUP(E5,'SERIE.015-1'!$E$3:$G$302,3,FALSE)),"",(VLOOKUP(E5,'SERIE.015-1'!$E$3:$G$302,3,FALSE)))</f>
        <v/>
      </c>
      <c r="H5" s="237" t="str">
        <f>IF(ISNA(VLOOKUP(E5,'SERIE.015-1'!$E$3:$R$302,4,FALSE)),"",(VLOOKUP(E5,'SERIE.015-1'!$E$3:$R$302,4,FALSE)))</f>
        <v/>
      </c>
      <c r="I5" s="291" t="str">
        <f>IF(ISNA(VLOOKUP($E5,'SERIE.015-1'!$E$3:$R$302,5,FALSE)),"",(VLOOKUP($E5,'SERIE.015-1'!$E$3:$R$302,5,FALSE)))</f>
        <v/>
      </c>
      <c r="J5" s="291" t="str">
        <f>IF(ISNA(VLOOKUP($E5,'SERIE.015-1'!$E$3:$R$302,6,FALSE)),"",(VLOOKUP($E5,'SERIE.015-1'!$E$3:$R$302,6,FALSE)))</f>
        <v/>
      </c>
      <c r="K5" s="291" t="str">
        <f>IF(ISNA(VLOOKUP($E5,'SERIE.015-1'!$E$3:$R$302,7,FALSE)),"",(VLOOKUP($E5,'SERIE.015-1'!$E$3:$R$302,7,FALSE)))</f>
        <v/>
      </c>
      <c r="L5" s="291" t="str">
        <f>IF(ISNA(VLOOKUP($E5,'SERIE.015-1'!$E$3:$R$302,8,FALSE)),"",(VLOOKUP($E5,'SERIE.015-1'!$E$3:$R$302,8,FALSE)))</f>
        <v/>
      </c>
      <c r="M5" s="291" t="str">
        <f>IF(ISNA(VLOOKUP($E5,'SERIE.015-1'!$E$3:$R$302,9,FALSE)),"",(VLOOKUP($E5,'SERIE.015-1'!$E$3:$R$302,9,FALSE)))</f>
        <v/>
      </c>
      <c r="N5" s="291" t="str">
        <f>IF(ISNA(VLOOKUP($E5,'SERIE.015-1'!$E$3:$R$302,10,FALSE)),"",(VLOOKUP($E5,'SERIE.015-1'!$E$3:$R$302,10,FALSE)))</f>
        <v/>
      </c>
      <c r="O5" s="291" t="str">
        <f>IF(ISNA(VLOOKUP($E5,'SERIE.015-1'!$E$3:$R$302,11,FALSE)),"",(VLOOKUP($E5,'SERIE.015-1'!$E$3:$R$302,11,FALSE)))</f>
        <v/>
      </c>
      <c r="P5" s="291" t="str">
        <f>IF(ISNA(VLOOKUP($E5,'SERIE.015-1'!$E$3:$R$302,12,FALSE)),"",(VLOOKUP($E5,'SERIE.015-1'!$E$3:$R$302,12,FALSE)))</f>
        <v/>
      </c>
      <c r="Q5" s="291" t="str">
        <f>IF(ISNA(VLOOKUP($E5,'SERIE.015-1'!$E$3:$R$302,13,FALSE)),"",(VLOOKUP($E5,'SERIE.015-1'!$E$3:$R$302,13,FALSE)))</f>
        <v/>
      </c>
      <c r="R5" s="349" t="str">
        <f>IF(ISNA(VLOOKUP($E5,'SERIE.015-1'!$E$3:$R$302,14,FALSE)),"",(VLOOKUP($E5,'SERIE.015-1'!$E$3:$R$302,14,FALSE)))</f>
        <v/>
      </c>
      <c r="S5" s="448">
        <f t="shared" si="0"/>
        <v>0</v>
      </c>
      <c r="T5" s="516">
        <f>SUM(I5:R6)</f>
        <v>0</v>
      </c>
      <c r="U5" s="434"/>
      <c r="V5" s="374">
        <f t="shared" ref="V5:V68" si="1">V4+1</f>
        <v>3</v>
      </c>
      <c r="W5" s="374">
        <f>IF(S5="","",IFERROR(SUM(I5:J5:L5:M5)+LARGE(I5:J5:L5:M5,1)/100+LARGE(I5:J5:L5:M5,2)/1000+LARGE(I5:J5:L5:M5,3)/10000+LARGE(I5:J5:L5:M5,4)/100000-0.01/V5,0))</f>
        <v>0</v>
      </c>
      <c r="X5" s="354" t="str">
        <f>$D$5</f>
        <v/>
      </c>
      <c r="Y5" s="364" t="str">
        <f>$C$5</f>
        <v/>
      </c>
      <c r="Z5" s="374"/>
      <c r="AA5" s="374"/>
      <c r="AB5" s="374"/>
      <c r="AC5" s="374"/>
      <c r="AD5" s="374"/>
      <c r="AE5" s="374"/>
    </row>
    <row r="6" spans="1:31" ht="13.95" customHeight="1" thickBot="1" x14ac:dyDescent="0.35">
      <c r="A6" s="679"/>
      <c r="B6" s="680"/>
      <c r="C6" s="681"/>
      <c r="D6" s="682"/>
      <c r="E6" s="323" t="str">
        <f>IF(ISNA(VLOOKUP($A$5,'SERIE.015-1'!$A$3:$R$302,5,FALSE)+U3),"",(VLOOKUP($A$5,'SERIE.015-1'!$A$3:$R$302,5,FALSE)+U3))</f>
        <v/>
      </c>
      <c r="F6" s="43" t="str">
        <f>IF(ISNA(VLOOKUP(E6,'SERIE.015-1'!$E$3:$G$302,2,FALSE)),"",(VLOOKUP(E6,'SERIE.015-1'!$E$3:$G$302,2,FALSE)))</f>
        <v/>
      </c>
      <c r="G6" s="683"/>
      <c r="H6" s="84" t="str">
        <f>IF(ISNA(VLOOKUP(E6,'SERIE.015-1'!$E$3:$R$302,4,FALSE)),"",(VLOOKUP(E6,'SERIE.015-1'!$E$3:$R$302,4,FALSE)))</f>
        <v/>
      </c>
      <c r="I6" s="292" t="str">
        <f>IF(ISNA(VLOOKUP($E6,'SERIE.015-1'!$E$3:$R$302,5,FALSE)),"",(VLOOKUP($E6,'SERIE.015-1'!$E$3:$R$302,5,FALSE)))</f>
        <v/>
      </c>
      <c r="J6" s="292" t="str">
        <f>IF(ISNA(VLOOKUP($E6,'SERIE.015-1'!$E$3:$R$302,6,FALSE)),"",(VLOOKUP($E6,'SERIE.015-1'!$E$3:$R$302,6,FALSE)))</f>
        <v/>
      </c>
      <c r="K6" s="292" t="str">
        <f>IF(ISNA(VLOOKUP($E6,'SERIE.015-1'!$E$3:$R$302,7,FALSE)),"",(VLOOKUP($E6,'SERIE.015-1'!$E$3:$R$302,7,FALSE)))</f>
        <v/>
      </c>
      <c r="L6" s="292" t="str">
        <f>IF(ISNA(VLOOKUP($E6,'SERIE.015-1'!$E$3:$R$302,8,FALSE)),"",(VLOOKUP($E6,'SERIE.015-1'!$E$3:$R$302,8,FALSE)))</f>
        <v/>
      </c>
      <c r="M6" s="292" t="str">
        <f>IF(ISNA(VLOOKUP($E6,'SERIE.015-1'!$E$3:$R$302,9,FALSE)),"",(VLOOKUP($E6,'SERIE.015-1'!$E$3:$R$302,9,FALSE)))</f>
        <v/>
      </c>
      <c r="N6" s="292" t="str">
        <f>IF(ISNA(VLOOKUP($E6,'SERIE.015-1'!$E$3:$R$302,10,FALSE)),"",(VLOOKUP($E6,'SERIE.015-1'!$E$3:$R$302,10,FALSE)))</f>
        <v/>
      </c>
      <c r="O6" s="292" t="str">
        <f>IF(ISNA(VLOOKUP($E6,'SERIE.015-1'!$E$3:$R$302,11,FALSE)),"",(VLOOKUP($E6,'SERIE.015-1'!$E$3:$R$302,11,FALSE)))</f>
        <v/>
      </c>
      <c r="P6" s="292" t="str">
        <f>IF(ISNA(VLOOKUP($E6,'SERIE.015-1'!$E$3:$R$302,12,FALSE)),"",(VLOOKUP($E6,'SERIE.015-1'!$E$3:$R$302,12,FALSE)))</f>
        <v/>
      </c>
      <c r="Q6" s="292" t="str">
        <f>IF(ISNA(VLOOKUP($E6,'SERIE.015-1'!$E$3:$R$302,13,FALSE)),"",(VLOOKUP($E6,'SERIE.015-1'!$E$3:$R$302,13,FALSE)))</f>
        <v/>
      </c>
      <c r="R6" s="350" t="str">
        <f>IF(ISNA(VLOOKUP($E6,'SERIE.015-1'!$E$3:$R$302,14,FALSE)),"",(VLOOKUP($E6,'SERIE.015-1'!$E$3:$R$302,14,FALSE)))</f>
        <v/>
      </c>
      <c r="S6" s="448">
        <f t="shared" si="0"/>
        <v>0</v>
      </c>
      <c r="T6" s="516"/>
      <c r="U6" s="374"/>
      <c r="V6" s="374">
        <f t="shared" si="1"/>
        <v>4</v>
      </c>
      <c r="W6" s="374">
        <f>IF(S6="","",IFERROR(SUM(I6:J6:L6:M6)+LARGE(I6:J6:L6:M6,1)/100+LARGE(I6:J6:L6:M6,2)/1000+LARGE(I6:J6:L6:M6,3)/10000+LARGE(I6:J6:L6:M6,4)/100000-0.01/V6,0))</f>
        <v>0</v>
      </c>
      <c r="X6" s="354" t="str">
        <f>$D$5</f>
        <v/>
      </c>
      <c r="Y6" s="364" t="str">
        <f>$C$5</f>
        <v/>
      </c>
      <c r="Z6" s="374"/>
      <c r="AA6" s="374"/>
      <c r="AB6" s="374"/>
      <c r="AC6" s="374"/>
      <c r="AD6" s="374"/>
      <c r="AE6" s="374"/>
    </row>
    <row r="7" spans="1:31" ht="13.95" customHeight="1" x14ac:dyDescent="0.3">
      <c r="A7" s="669">
        <v>3</v>
      </c>
      <c r="B7" s="671" t="str">
        <f>IF(ISNA(VLOOKUP(A7,'SERIE.015-1'!$A$3:$R$302,2,FALSE)),"",(VLOOKUP(A7,'SERIE.015-1'!$A$3:$R$302,2,FALSE)))</f>
        <v/>
      </c>
      <c r="C7" s="673" t="str">
        <f>IF(ISNA(VLOOKUP(A7,'SERIE.015-1'!$A$3:$R$302,3,FALSE)),"",(VLOOKUP(A7,'SERIE.015-1'!$A$3:$R$302,3,FALSE)))</f>
        <v/>
      </c>
      <c r="D7" s="675" t="str">
        <f>IF(ISNA(VLOOKUP(A7,'SERIE.015-1'!$A$3:$R$302,4,FALSE)),"",(VLOOKUP(A7,'SERIE.015-1'!$A$3:$R$302,4,FALSE)))</f>
        <v/>
      </c>
      <c r="E7" s="322" t="str">
        <f>IF(ISNA(VLOOKUP($A$7,'SERIE.015-1'!$A$3:$R$302,5,FALSE)),"",(VLOOKUP($A$7,'SERIE.015-1'!$A$3:$R$302,5,FALSE)))</f>
        <v/>
      </c>
      <c r="F7" s="237" t="str">
        <f>IF(ISNA(VLOOKUP(E7,'SERIE.015-1'!$E$3:$G$302,2,FALSE)),"",(VLOOKUP(E7,'SERIE.015-1'!$E$3:$G$302,2,FALSE)))</f>
        <v/>
      </c>
      <c r="G7" s="677" t="str">
        <f>IF(ISNA(VLOOKUP(E7,'SERIE.015-1'!$E$3:$G$302,3,FALSE)),"",(VLOOKUP(E7,'SERIE.015-1'!$E$3:$G$302,3,FALSE)))</f>
        <v/>
      </c>
      <c r="H7" s="237" t="str">
        <f>IF(ISNA(VLOOKUP(E7,'SERIE.015-1'!$E$3:$R$302,4,FALSE)),"",(VLOOKUP(E7,'SERIE.015-1'!$E$3:$R$302,4,FALSE)))</f>
        <v/>
      </c>
      <c r="I7" s="291" t="str">
        <f>IF(ISNA(VLOOKUP($E7,'SERIE.015-1'!$E$3:$R$302,5,FALSE)),"",(VLOOKUP($E7,'SERIE.015-1'!$E$3:$R$302,5,FALSE)))</f>
        <v/>
      </c>
      <c r="J7" s="291" t="str">
        <f>IF(ISNA(VLOOKUP($E7,'SERIE.015-1'!$E$3:$R$302,6,FALSE)),"",(VLOOKUP($E7,'SERIE.015-1'!$E$3:$R$302,6,FALSE)))</f>
        <v/>
      </c>
      <c r="K7" s="291" t="str">
        <f>IF(ISNA(VLOOKUP($E7,'SERIE.015-1'!$E$3:$R$302,7,FALSE)),"",(VLOOKUP($E7,'SERIE.015-1'!$E$3:$R$302,7,FALSE)))</f>
        <v/>
      </c>
      <c r="L7" s="291" t="str">
        <f>IF(ISNA(VLOOKUP($E7,'SERIE.015-1'!$E$3:$R$302,8,FALSE)),"",(VLOOKUP($E7,'SERIE.015-1'!$E$3:$R$302,8,FALSE)))</f>
        <v/>
      </c>
      <c r="M7" s="291" t="str">
        <f>IF(ISNA(VLOOKUP($E7,'SERIE.015-1'!$E$3:$R$302,9,FALSE)),"",(VLOOKUP($E7,'SERIE.015-1'!$E$3:$R$302,9,FALSE)))</f>
        <v/>
      </c>
      <c r="N7" s="291" t="str">
        <f>IF(ISNA(VLOOKUP($E7,'SERIE.015-1'!$E$3:$R$302,10,FALSE)),"",(VLOOKUP($E7,'SERIE.015-1'!$E$3:$R$302,10,FALSE)))</f>
        <v/>
      </c>
      <c r="O7" s="291" t="str">
        <f>IF(ISNA(VLOOKUP($E7,'SERIE.015-1'!$E$3:$R$302,11,FALSE)),"",(VLOOKUP($E7,'SERIE.015-1'!$E$3:$R$302,11,FALSE)))</f>
        <v/>
      </c>
      <c r="P7" s="291" t="str">
        <f>IF(ISNA(VLOOKUP($E7,'SERIE.015-1'!$E$3:$R$302,12,FALSE)),"",(VLOOKUP($E7,'SERIE.015-1'!$E$3:$R$302,12,FALSE)))</f>
        <v/>
      </c>
      <c r="Q7" s="291" t="str">
        <f>IF(ISNA(VLOOKUP($E7,'SERIE.015-1'!$E$3:$R$302,13,FALSE)),"",(VLOOKUP($E7,'SERIE.015-1'!$E$3:$R$302,13,FALSE)))</f>
        <v/>
      </c>
      <c r="R7" s="349" t="str">
        <f>IF(ISNA(VLOOKUP($E7,'SERIE.015-1'!$E$3:$R$302,14,FALSE)),"",(VLOOKUP($E7,'SERIE.015-1'!$E$3:$R$302,14,FALSE)))</f>
        <v/>
      </c>
      <c r="S7" s="448">
        <f t="shared" si="0"/>
        <v>0</v>
      </c>
      <c r="T7" s="516">
        <f>SUM(I7:R8)</f>
        <v>0</v>
      </c>
      <c r="U7" s="374"/>
      <c r="V7" s="374">
        <f t="shared" si="1"/>
        <v>5</v>
      </c>
      <c r="W7" s="374">
        <f>IF(S7="","",IFERROR(SUM(I7:J7:L7:M7)+LARGE(I7:J7:L7:M7,1)/100+LARGE(I7:J7:L7:M7,2)/1000+LARGE(I7:J7:L7:M7,3)/10000+LARGE(I7:J7:L7:M7,4)/100000-0.01/V7,0))</f>
        <v>0</v>
      </c>
      <c r="X7" s="354" t="str">
        <f>$D$7</f>
        <v/>
      </c>
      <c r="Y7" s="364" t="str">
        <f>$C$7</f>
        <v/>
      </c>
      <c r="Z7" s="374"/>
      <c r="AA7" s="374"/>
      <c r="AB7" s="374"/>
      <c r="AC7" s="374"/>
      <c r="AD7" s="374"/>
      <c r="AE7" s="374"/>
    </row>
    <row r="8" spans="1:31" ht="13.95" customHeight="1" thickBot="1" x14ac:dyDescent="0.35">
      <c r="A8" s="679"/>
      <c r="B8" s="680"/>
      <c r="C8" s="681"/>
      <c r="D8" s="682"/>
      <c r="E8" s="323" t="str">
        <f>IF(ISNA(VLOOKUP($A$7,'SERIE.015-1'!$A$3:$R$302,5,FALSE)+$U$3),"",(VLOOKUP($A$7,'SERIE.015-1'!$A$3:$R$302,5,FALSE)+$U$3))</f>
        <v/>
      </c>
      <c r="F8" s="43" t="str">
        <f>IF(ISNA(VLOOKUP($E8,'SERIE.015-1'!$E$3:$G$302,2,FALSE)),"",(VLOOKUP($E8,'SERIE.015-1'!$E$3:$G$302,2,FALSE)))</f>
        <v/>
      </c>
      <c r="G8" s="683"/>
      <c r="H8" s="84" t="str">
        <f>IF(ISNA(VLOOKUP(E8,'SERIE.015-1'!$E$3:$R$302,4,FALSE)),"",(VLOOKUP(E8,'SERIE.015-1'!$E$3:$R$302,4,FALSE)))</f>
        <v/>
      </c>
      <c r="I8" s="292" t="str">
        <f>IF(ISNA(VLOOKUP($E8,'SERIE.015-1'!$E$3:$R$302,5,FALSE)),"",(VLOOKUP($E8,'SERIE.015-1'!$E$3:$R$302,5,FALSE)))</f>
        <v/>
      </c>
      <c r="J8" s="292" t="str">
        <f>IF(ISNA(VLOOKUP($E8,'SERIE.015-1'!$E$3:$R$302,6,FALSE)),"",(VLOOKUP($E8,'SERIE.015-1'!$E$3:$R$302,6,FALSE)))</f>
        <v/>
      </c>
      <c r="K8" s="292" t="str">
        <f>IF(ISNA(VLOOKUP($E8,'SERIE.015-1'!$E$3:$R$302,7,FALSE)),"",(VLOOKUP($E8,'SERIE.015-1'!$E$3:$R$302,7,FALSE)))</f>
        <v/>
      </c>
      <c r="L8" s="292" t="str">
        <f>IF(ISNA(VLOOKUP($E8,'SERIE.015-1'!$E$3:$R$302,8,FALSE)),"",(VLOOKUP($E8,'SERIE.015-1'!$E$3:$R$302,8,FALSE)))</f>
        <v/>
      </c>
      <c r="M8" s="292" t="str">
        <f>IF(ISNA(VLOOKUP($E8,'SERIE.015-1'!$E$3:$R$302,9,FALSE)),"",(VLOOKUP($E8,'SERIE.015-1'!$E$3:$R$302,9,FALSE)))</f>
        <v/>
      </c>
      <c r="N8" s="292" t="str">
        <f>IF(ISNA(VLOOKUP($E8,'SERIE.015-1'!$E$3:$R$302,10,FALSE)),"",(VLOOKUP($E8,'SERIE.015-1'!$E$3:$R$302,10,FALSE)))</f>
        <v/>
      </c>
      <c r="O8" s="292" t="str">
        <f>IF(ISNA(VLOOKUP($E8,'SERIE.015-1'!$E$3:$R$302,11,FALSE)),"",(VLOOKUP($E8,'SERIE.015-1'!$E$3:$R$302,11,FALSE)))</f>
        <v/>
      </c>
      <c r="P8" s="292" t="str">
        <f>IF(ISNA(VLOOKUP($E8,'SERIE.015-1'!$E$3:$R$302,12,FALSE)),"",(VLOOKUP($E8,'SERIE.015-1'!$E$3:$R$302,12,FALSE)))</f>
        <v/>
      </c>
      <c r="Q8" s="292" t="str">
        <f>IF(ISNA(VLOOKUP($E8,'SERIE.015-1'!$E$3:$R$302,13,FALSE)),"",(VLOOKUP($E8,'SERIE.015-1'!$E$3:$R$302,13,FALSE)))</f>
        <v/>
      </c>
      <c r="R8" s="350" t="str">
        <f>IF(ISNA(VLOOKUP($E8,'SERIE.015-1'!$E$3:$R$302,14,FALSE)),"",(VLOOKUP($E8,'SERIE.015-1'!$E$3:$R$302,14,FALSE)))</f>
        <v/>
      </c>
      <c r="S8" s="448">
        <f t="shared" si="0"/>
        <v>0</v>
      </c>
      <c r="T8" s="516"/>
      <c r="U8" s="374"/>
      <c r="V8" s="374">
        <f t="shared" si="1"/>
        <v>6</v>
      </c>
      <c r="W8" s="374">
        <f>IF(S8="","",IFERROR(SUM(I8:J8:L8:M8)+LARGE(I8:J8:L8:M8,1)/100+LARGE(I8:J8:L8:M8,2)/1000+LARGE(I8:J8:L8:M8,3)/10000+LARGE(I8:J8:L8:M8,4)/100000-0.01/V8,0))</f>
        <v>0</v>
      </c>
      <c r="X8" s="354" t="str">
        <f>$D$7</f>
        <v/>
      </c>
      <c r="Y8" s="364" t="str">
        <f>$C$7</f>
        <v/>
      </c>
      <c r="Z8" s="374"/>
      <c r="AA8" s="374"/>
      <c r="AB8" s="374"/>
      <c r="AC8" s="374"/>
      <c r="AD8" s="374"/>
      <c r="AE8" s="374"/>
    </row>
    <row r="9" spans="1:31" ht="13.95" customHeight="1" x14ac:dyDescent="0.3">
      <c r="A9" s="669">
        <v>4</v>
      </c>
      <c r="B9" s="671" t="str">
        <f>IF(ISNA(VLOOKUP(A9,'SERIE.015-1'!$A$3:$R$302,2,FALSE)),"",(VLOOKUP(A9,'SERIE.015-1'!$A$3:$R$302,2,FALSE)))</f>
        <v/>
      </c>
      <c r="C9" s="673" t="str">
        <f>IF(ISNA(VLOOKUP(A9,'SERIE.015-1'!$A$3:$R$302,3,FALSE)),"",(VLOOKUP(A9,'SERIE.015-1'!$A$3:$R$302,3,FALSE)))</f>
        <v/>
      </c>
      <c r="D9" s="675" t="str">
        <f>IF(ISNA(VLOOKUP(A9,'SERIE.015-1'!$A$3:$R$302,4,FALSE)),"",(VLOOKUP(A9,'SERIE.015-1'!$A$3:$R$302,4,FALSE)))</f>
        <v/>
      </c>
      <c r="E9" s="322" t="str">
        <f>IF(ISNA(VLOOKUP($A$9,'SERIE.015-1'!$A$3:$R$302,5,FALSE)),"",(VLOOKUP($A$9,'SERIE.015-1'!$A$3:$R$302,5,FALSE)))</f>
        <v/>
      </c>
      <c r="F9" s="237" t="str">
        <f>IF(ISNA(VLOOKUP($E9,'SERIE.015-1'!$E$3:$G$302,2,FALSE)),"",(VLOOKUP($E9,'SERIE.015-1'!$E$3:$G$302,2,FALSE)))</f>
        <v/>
      </c>
      <c r="G9" s="677" t="str">
        <f>IF(ISNA(VLOOKUP(E9,'SERIE.015-1'!$E$3:$G$302,3,FALSE)),"",(VLOOKUP(E9,'SERIE.015-1'!$E$3:$G$302,3,FALSE)))</f>
        <v/>
      </c>
      <c r="H9" s="237" t="str">
        <f>IF(ISNA(VLOOKUP(E9,'SERIE.015-1'!$E$3:$R$302,4,FALSE)),"",(VLOOKUP(E9,'SERIE.015-1'!$E$3:$R$302,4,FALSE)))</f>
        <v/>
      </c>
      <c r="I9" s="291" t="str">
        <f>IF(ISNA(VLOOKUP($E9,'SERIE.015-1'!$E$3:$R$302,5,FALSE)),"",(VLOOKUP($E9,'SERIE.015-1'!$E$3:$R$302,5,FALSE)))</f>
        <v/>
      </c>
      <c r="J9" s="291" t="str">
        <f>IF(ISNA(VLOOKUP($E9,'SERIE.015-1'!$E$3:$R$302,6,FALSE)),"",(VLOOKUP($E9,'SERIE.015-1'!$E$3:$R$302,6,FALSE)))</f>
        <v/>
      </c>
      <c r="K9" s="291" t="str">
        <f>IF(ISNA(VLOOKUP($E9,'SERIE.015-1'!$E$3:$R$302,7,FALSE)),"",(VLOOKUP($E9,'SERIE.015-1'!$E$3:$R$302,7,FALSE)))</f>
        <v/>
      </c>
      <c r="L9" s="291" t="str">
        <f>IF(ISNA(VLOOKUP($E9,'SERIE.015-1'!$E$3:$R$302,8,FALSE)),"",(VLOOKUP($E9,'SERIE.015-1'!$E$3:$R$302,8,FALSE)))</f>
        <v/>
      </c>
      <c r="M9" s="291" t="str">
        <f>IF(ISNA(VLOOKUP($E9,'SERIE.015-1'!$E$3:$R$302,9,FALSE)),"",(VLOOKUP($E9,'SERIE.015-1'!$E$3:$R$302,9,FALSE)))</f>
        <v/>
      </c>
      <c r="N9" s="291" t="str">
        <f>IF(ISNA(VLOOKUP($E9,'SERIE.015-1'!$E$3:$R$302,10,FALSE)),"",(VLOOKUP($E9,'SERIE.015-1'!$E$3:$R$302,10,FALSE)))</f>
        <v/>
      </c>
      <c r="O9" s="291" t="str">
        <f>IF(ISNA(VLOOKUP($E9,'SERIE.015-1'!$E$3:$R$302,11,FALSE)),"",(VLOOKUP($E9,'SERIE.015-1'!$E$3:$R$302,11,FALSE)))</f>
        <v/>
      </c>
      <c r="P9" s="291" t="str">
        <f>IF(ISNA(VLOOKUP($E9,'SERIE.015-1'!$E$3:$R$302,12,FALSE)),"",(VLOOKUP($E9,'SERIE.015-1'!$E$3:$R$302,12,FALSE)))</f>
        <v/>
      </c>
      <c r="Q9" s="291" t="str">
        <f>IF(ISNA(VLOOKUP($E9,'SERIE.015-1'!$E$3:$R$302,13,FALSE)),"",(VLOOKUP($E9,'SERIE.015-1'!$E$3:$R$302,13,FALSE)))</f>
        <v/>
      </c>
      <c r="R9" s="349" t="str">
        <f>IF(ISNA(VLOOKUP($E9,'SERIE.015-1'!$E$3:$R$302,14,FALSE)),"",(VLOOKUP($E9,'SERIE.015-1'!$E$3:$R$302,14,FALSE)))</f>
        <v/>
      </c>
      <c r="S9" s="448">
        <f t="shared" si="0"/>
        <v>0</v>
      </c>
      <c r="T9" s="516">
        <f>SUM(I9:R10)</f>
        <v>0</v>
      </c>
      <c r="U9" s="374"/>
      <c r="V9" s="374">
        <f t="shared" si="1"/>
        <v>7</v>
      </c>
      <c r="W9" s="374">
        <f>IF(S9="","",IFERROR(SUM(I9:J9:L9:M9)+LARGE(I9:J9:L9:M9,1)/100+LARGE(I9:J9:L9:M9,2)/1000+LARGE(I9:J9:L9:M9,3)/10000+LARGE(I9:J9:L9:M9,4)/100000-0.01/V9,0))</f>
        <v>0</v>
      </c>
      <c r="X9" s="354" t="str">
        <f>$D$9</f>
        <v/>
      </c>
      <c r="Y9" s="364" t="str">
        <f>$C$9</f>
        <v/>
      </c>
      <c r="Z9" s="374"/>
      <c r="AA9" s="374"/>
      <c r="AB9" s="374"/>
      <c r="AC9" s="374"/>
      <c r="AD9" s="374"/>
      <c r="AE9" s="374"/>
    </row>
    <row r="10" spans="1:31" ht="13.95" customHeight="1" thickBot="1" x14ac:dyDescent="0.35">
      <c r="A10" s="679"/>
      <c r="B10" s="680"/>
      <c r="C10" s="681"/>
      <c r="D10" s="682"/>
      <c r="E10" s="323" t="str">
        <f>IF(ISNA(VLOOKUP($A$9,'SERIE.015-1'!$A$3:$R$302,5,FALSE)+$U$3),"",(VLOOKUP($A$9,'SERIE.015-1'!$A$3:$R$302,5,FALSE)+$U$3))</f>
        <v/>
      </c>
      <c r="F10" s="43" t="str">
        <f>IF(ISNA(VLOOKUP($E10,'SERIE.015-1'!$E$3:$G$302,2,FALSE)),"",(VLOOKUP($E10,'SERIE.015-1'!$E$3:$G$302,2,FALSE)))</f>
        <v/>
      </c>
      <c r="G10" s="683"/>
      <c r="H10" s="84" t="str">
        <f>IF(ISNA(VLOOKUP(E10,'SERIE.015-1'!$E$3:$R$302,4,FALSE)),"",(VLOOKUP(E10,'SERIE.015-1'!$E$3:$R$302,4,FALSE)))</f>
        <v/>
      </c>
      <c r="I10" s="292" t="str">
        <f>IF(ISNA(VLOOKUP($E10,'SERIE.015-1'!$E$3:$R$302,5,FALSE)),"",(VLOOKUP($E10,'SERIE.015-1'!$E$3:$R$302,5,FALSE)))</f>
        <v/>
      </c>
      <c r="J10" s="292" t="str">
        <f>IF(ISNA(VLOOKUP($E10,'SERIE.015-1'!$E$3:$R$302,6,FALSE)),"",(VLOOKUP($E10,'SERIE.015-1'!$E$3:$R$302,6,FALSE)))</f>
        <v/>
      </c>
      <c r="K10" s="292" t="str">
        <f>IF(ISNA(VLOOKUP($E10,'SERIE.015-1'!$E$3:$R$302,7,FALSE)),"",(VLOOKUP($E10,'SERIE.015-1'!$E$3:$R$302,7,FALSE)))</f>
        <v/>
      </c>
      <c r="L10" s="292" t="str">
        <f>IF(ISNA(VLOOKUP($E10,'SERIE.015-1'!$E$3:$R$302,8,FALSE)),"",(VLOOKUP($E10,'SERIE.015-1'!$E$3:$R$302,8,FALSE)))</f>
        <v/>
      </c>
      <c r="M10" s="292" t="str">
        <f>IF(ISNA(VLOOKUP($E10,'SERIE.015-1'!$E$3:$R$302,9,FALSE)),"",(VLOOKUP($E10,'SERIE.015-1'!$E$3:$R$302,9,FALSE)))</f>
        <v/>
      </c>
      <c r="N10" s="292" t="str">
        <f>IF(ISNA(VLOOKUP($E10,'SERIE.015-1'!$E$3:$R$302,10,FALSE)),"",(VLOOKUP($E10,'SERIE.015-1'!$E$3:$R$302,10,FALSE)))</f>
        <v/>
      </c>
      <c r="O10" s="292" t="str">
        <f>IF(ISNA(VLOOKUP($E10,'SERIE.015-1'!$E$3:$R$302,11,FALSE)),"",(VLOOKUP($E10,'SERIE.015-1'!$E$3:$R$302,11,FALSE)))</f>
        <v/>
      </c>
      <c r="P10" s="292" t="str">
        <f>IF(ISNA(VLOOKUP($E10,'SERIE.015-1'!$E$3:$R$302,12,FALSE)),"",(VLOOKUP($E10,'SERIE.015-1'!$E$3:$R$302,12,FALSE)))</f>
        <v/>
      </c>
      <c r="Q10" s="292" t="str">
        <f>IF(ISNA(VLOOKUP($E10,'SERIE.015-1'!$E$3:$R$302,13,FALSE)),"",(VLOOKUP($E10,'SERIE.015-1'!$E$3:$R$302,13,FALSE)))</f>
        <v/>
      </c>
      <c r="R10" s="350" t="str">
        <f>IF(ISNA(VLOOKUP($E10,'SERIE.015-1'!$E$3:$R$302,14,FALSE)),"",(VLOOKUP($E10,'SERIE.015-1'!$E$3:$R$302,14,FALSE)))</f>
        <v/>
      </c>
      <c r="S10" s="448">
        <f t="shared" si="0"/>
        <v>0</v>
      </c>
      <c r="T10" s="516"/>
      <c r="U10" s="374"/>
      <c r="V10" s="374">
        <f t="shared" si="1"/>
        <v>8</v>
      </c>
      <c r="W10" s="374">
        <f>IF(S10="","",IFERROR(SUM(I10:J10:L10:M10)+LARGE(I10:J10:L10:M10,1)/100+LARGE(I10:J10:L10:M10,2)/1000+LARGE(I10:J10:L10:M10,3)/10000+LARGE(I10:J10:L10:M10,4)/100000-0.01/V10,0))</f>
        <v>0</v>
      </c>
      <c r="X10" s="354" t="str">
        <f>$D$9</f>
        <v/>
      </c>
      <c r="Y10" s="364" t="str">
        <f>$C$9</f>
        <v/>
      </c>
      <c r="Z10" s="374"/>
      <c r="AA10" s="374"/>
      <c r="AB10" s="374"/>
      <c r="AC10" s="374"/>
      <c r="AD10" s="374"/>
      <c r="AE10" s="374"/>
    </row>
    <row r="11" spans="1:31" ht="13.95" customHeight="1" x14ac:dyDescent="0.3">
      <c r="A11" s="669">
        <v>5</v>
      </c>
      <c r="B11" s="671" t="str">
        <f>IF(ISNA(VLOOKUP(A11,'SERIE.015-1'!$A$3:$R$302,2,FALSE)),"",(VLOOKUP(A11,'SERIE.015-1'!$A$3:$R$302,2,FALSE)))</f>
        <v/>
      </c>
      <c r="C11" s="673" t="str">
        <f>IF(ISNA(VLOOKUP(A11,'SERIE.015-1'!$A$3:$R$302,3,FALSE)),"",(VLOOKUP(A11,'SERIE.015-1'!$A$3:$R$302,3,FALSE)))</f>
        <v/>
      </c>
      <c r="D11" s="675" t="str">
        <f>IF(ISNA(VLOOKUP(A11,'SERIE.015-1'!$A$3:$R$302,4,FALSE)),"",(VLOOKUP(A11,'SERIE.015-1'!$A$3:$R$302,4,FALSE)))</f>
        <v/>
      </c>
      <c r="E11" s="322" t="str">
        <f>IF(ISNA(VLOOKUP($A$11,'SERIE.015-1'!$A$3:$R$302,5,FALSE)),"",(VLOOKUP($A$11,'SERIE.015-1'!$A$3:$R$302,5,FALSE)))</f>
        <v/>
      </c>
      <c r="F11" s="237" t="str">
        <f>IF(ISNA(VLOOKUP(E11,'SERIE.015-1'!$E$3:$G$302,2,FALSE)),"",(VLOOKUP(E11,'SERIE.015-1'!$E$3:$G$302,2,FALSE)))</f>
        <v/>
      </c>
      <c r="G11" s="677" t="str">
        <f>IF(ISNA(VLOOKUP(E11,'SERIE.015-1'!$E$3:$G$302,3,FALSE)),"",(VLOOKUP(E11,'SERIE.015-1'!$E$3:$G$302,3,FALSE)))</f>
        <v/>
      </c>
      <c r="H11" s="237" t="str">
        <f>IF(ISNA(VLOOKUP(E11,'SERIE.015-1'!$E$3:$R$302,4,FALSE)),"",(VLOOKUP(E11,'SERIE.015-1'!$E$3:$R$302,4,FALSE)))</f>
        <v/>
      </c>
      <c r="I11" s="291" t="str">
        <f>IF(ISNA(VLOOKUP($E11,'SERIE.015-1'!$E$3:$R$302,5,FALSE)),"",(VLOOKUP($E11,'SERIE.015-1'!$E$3:$R$302,5,FALSE)))</f>
        <v/>
      </c>
      <c r="J11" s="291" t="str">
        <f>IF(ISNA(VLOOKUP($E11,'SERIE.015-1'!$E$3:$R$302,6,FALSE)),"",(VLOOKUP($E11,'SERIE.015-1'!$E$3:$R$302,6,FALSE)))</f>
        <v/>
      </c>
      <c r="K11" s="291" t="str">
        <f>IF(ISNA(VLOOKUP($E11,'SERIE.015-1'!$E$3:$R$302,7,FALSE)),"",(VLOOKUP($E11,'SERIE.015-1'!$E$3:$R$302,7,FALSE)))</f>
        <v/>
      </c>
      <c r="L11" s="291" t="str">
        <f>IF(ISNA(VLOOKUP($E11,'SERIE.015-1'!$E$3:$R$302,8,FALSE)),"",(VLOOKUP($E11,'SERIE.015-1'!$E$3:$R$302,8,FALSE)))</f>
        <v/>
      </c>
      <c r="M11" s="291" t="str">
        <f>IF(ISNA(VLOOKUP($E11,'SERIE.015-1'!$E$3:$R$302,9,FALSE)),"",(VLOOKUP($E11,'SERIE.015-1'!$E$3:$R$302,9,FALSE)))</f>
        <v/>
      </c>
      <c r="N11" s="291" t="str">
        <f>IF(ISNA(VLOOKUP($E11,'SERIE.015-1'!$E$3:$R$302,10,FALSE)),"",(VLOOKUP($E11,'SERIE.015-1'!$E$3:$R$302,10,FALSE)))</f>
        <v/>
      </c>
      <c r="O11" s="291" t="str">
        <f>IF(ISNA(VLOOKUP($E11,'SERIE.015-1'!$E$3:$R$302,11,FALSE)),"",(VLOOKUP($E11,'SERIE.015-1'!$E$3:$R$302,11,FALSE)))</f>
        <v/>
      </c>
      <c r="P11" s="291" t="str">
        <f>IF(ISNA(VLOOKUP($E11,'SERIE.015-1'!$E$3:$R$302,12,FALSE)),"",(VLOOKUP($E11,'SERIE.015-1'!$E$3:$R$302,12,FALSE)))</f>
        <v/>
      </c>
      <c r="Q11" s="291" t="str">
        <f>IF(ISNA(VLOOKUP($E11,'SERIE.015-1'!$E$3:$R$302,13,FALSE)),"",(VLOOKUP($E11,'SERIE.015-1'!$E$3:$R$302,13,FALSE)))</f>
        <v/>
      </c>
      <c r="R11" s="349" t="str">
        <f>IF(ISNA(VLOOKUP($E11,'SERIE.015-1'!$E$3:$R$302,14,FALSE)),"",(VLOOKUP($E11,'SERIE.015-1'!$E$3:$R$302,14,FALSE)))</f>
        <v/>
      </c>
      <c r="S11" s="448">
        <f t="shared" si="0"/>
        <v>0</v>
      </c>
      <c r="T11" s="516">
        <f>SUM(I11:R12)</f>
        <v>0</v>
      </c>
      <c r="U11" s="374"/>
      <c r="V11" s="374">
        <f t="shared" si="1"/>
        <v>9</v>
      </c>
      <c r="W11" s="374">
        <f>IF(S11="","",IFERROR(SUM(I11:J11:L11:M11)+LARGE(I11:J11:L11:M11,1)/100+LARGE(I11:J11:L11:M11,2)/1000+LARGE(I11:J11:L11:M11,3)/10000+LARGE(I11:J11:L11:M11,4)/100000-0.01/V11,0))</f>
        <v>0</v>
      </c>
      <c r="X11" s="354" t="str">
        <f>$D$11</f>
        <v/>
      </c>
      <c r="Y11" s="364" t="str">
        <f>$C$11</f>
        <v/>
      </c>
      <c r="Z11" s="374"/>
      <c r="AA11" s="374"/>
      <c r="AB11" s="374"/>
      <c r="AC11" s="374"/>
      <c r="AD11" s="374"/>
      <c r="AE11" s="374"/>
    </row>
    <row r="12" spans="1:31" ht="13.95" customHeight="1" thickBot="1" x14ac:dyDescent="0.35">
      <c r="A12" s="679"/>
      <c r="B12" s="680"/>
      <c r="C12" s="681"/>
      <c r="D12" s="682"/>
      <c r="E12" s="323" t="str">
        <f>IF(ISNA(VLOOKUP($A$11,'SERIE.015-1'!$A$3:$R$302,5,FALSE)+$U$3),"",(VLOOKUP($A$11,'SERIE.015-1'!$A$3:$R$302,5,FALSE)+$U$3))</f>
        <v/>
      </c>
      <c r="F12" s="43" t="str">
        <f>IF(ISNA(VLOOKUP(E12,'SERIE.015-1'!$E$3:$G$302,2,FALSE)),"",(VLOOKUP(E12,'SERIE.015-1'!$E$3:$G$302,2,FALSE)))</f>
        <v/>
      </c>
      <c r="G12" s="683"/>
      <c r="H12" s="84" t="str">
        <f>IF(ISNA(VLOOKUP(E12,'SERIE.015-1'!$E$3:$R$302,4,FALSE)),"",(VLOOKUP(E12,'SERIE.015-1'!$E$3:$R$302,4,FALSE)))</f>
        <v/>
      </c>
      <c r="I12" s="292" t="str">
        <f>IF(ISNA(VLOOKUP($E12,'SERIE.015-1'!$E$3:$R$302,5,FALSE)),"",(VLOOKUP($E12,'SERIE.015-1'!$E$3:$R$302,5,FALSE)))</f>
        <v/>
      </c>
      <c r="J12" s="292" t="str">
        <f>IF(ISNA(VLOOKUP($E12,'SERIE.015-1'!$E$3:$R$302,6,FALSE)),"",(VLOOKUP($E12,'SERIE.015-1'!$E$3:$R$302,6,FALSE)))</f>
        <v/>
      </c>
      <c r="K12" s="292" t="str">
        <f>IF(ISNA(VLOOKUP($E12,'SERIE.015-1'!$E$3:$R$302,7,FALSE)),"",(VLOOKUP($E12,'SERIE.015-1'!$E$3:$R$302,7,FALSE)))</f>
        <v/>
      </c>
      <c r="L12" s="292" t="str">
        <f>IF(ISNA(VLOOKUP($E12,'SERIE.015-1'!$E$3:$R$302,8,FALSE)),"",(VLOOKUP($E12,'SERIE.015-1'!$E$3:$R$302,8,FALSE)))</f>
        <v/>
      </c>
      <c r="M12" s="292" t="str">
        <f>IF(ISNA(VLOOKUP($E12,'SERIE.015-1'!$E$3:$R$302,9,FALSE)),"",(VLOOKUP($E12,'SERIE.015-1'!$E$3:$R$302,9,FALSE)))</f>
        <v/>
      </c>
      <c r="N12" s="292" t="str">
        <f>IF(ISNA(VLOOKUP($E12,'SERIE.015-1'!$E$3:$R$302,10,FALSE)),"",(VLOOKUP($E12,'SERIE.015-1'!$E$3:$R$302,10,FALSE)))</f>
        <v/>
      </c>
      <c r="O12" s="292" t="str">
        <f>IF(ISNA(VLOOKUP($E12,'SERIE.015-1'!$E$3:$R$302,11,FALSE)),"",(VLOOKUP($E12,'SERIE.015-1'!$E$3:$R$302,11,FALSE)))</f>
        <v/>
      </c>
      <c r="P12" s="292" t="str">
        <f>IF(ISNA(VLOOKUP($E12,'SERIE.015-1'!$E$3:$R$302,12,FALSE)),"",(VLOOKUP($E12,'SERIE.015-1'!$E$3:$R$302,12,FALSE)))</f>
        <v/>
      </c>
      <c r="Q12" s="292" t="str">
        <f>IF(ISNA(VLOOKUP($E12,'SERIE.015-1'!$E$3:$R$302,13,FALSE)),"",(VLOOKUP($E12,'SERIE.015-1'!$E$3:$R$302,13,FALSE)))</f>
        <v/>
      </c>
      <c r="R12" s="350" t="str">
        <f>IF(ISNA(VLOOKUP($E12,'SERIE.015-1'!$E$3:$R$302,14,FALSE)),"",(VLOOKUP($E12,'SERIE.015-1'!$E$3:$R$302,14,FALSE)))</f>
        <v/>
      </c>
      <c r="S12" s="448">
        <f t="shared" si="0"/>
        <v>0</v>
      </c>
      <c r="T12" s="516"/>
      <c r="U12" s="374"/>
      <c r="V12" s="374">
        <f t="shared" si="1"/>
        <v>10</v>
      </c>
      <c r="W12" s="374">
        <f>IF(S12="","",IFERROR(SUM(I12:J12:L12:M12)+LARGE(I12:J12:L12:M12,1)/100+LARGE(I12:J12:L12:M12,2)/1000+LARGE(I12:J12:L12:M12,3)/10000+LARGE(I12:J12:L12:M12,4)/100000-0.01/V12,0))</f>
        <v>0</v>
      </c>
      <c r="X12" s="354" t="str">
        <f>$D$11</f>
        <v/>
      </c>
      <c r="Y12" s="364" t="str">
        <f>$C$11</f>
        <v/>
      </c>
      <c r="Z12" s="374"/>
      <c r="AA12" s="374"/>
      <c r="AB12" s="374"/>
      <c r="AC12" s="374"/>
      <c r="AD12" s="374"/>
      <c r="AE12" s="374"/>
    </row>
    <row r="13" spans="1:31" ht="13.95" customHeight="1" x14ac:dyDescent="0.3">
      <c r="A13" s="669">
        <v>6</v>
      </c>
      <c r="B13" s="671" t="str">
        <f>IF(ISNA(VLOOKUP(A13,'SERIE.015-1'!$A$3:$R$302,2,FALSE)),"",(VLOOKUP(A13,'SERIE.015-1'!$A$3:$R$302,2,FALSE)))</f>
        <v/>
      </c>
      <c r="C13" s="673" t="str">
        <f>IF(ISNA(VLOOKUP(A13,'SERIE.015-1'!$A$3:$R$302,3,FALSE)),"",(VLOOKUP(A13,'SERIE.015-1'!$A$3:$R$302,3,FALSE)))</f>
        <v/>
      </c>
      <c r="D13" s="675" t="str">
        <f>IF(ISNA(VLOOKUP(A13,'SERIE.015-1'!$A$3:$R$302,4,FALSE)),"",(VLOOKUP(A13,'SERIE.015-1'!$A$3:$R$302,4,FALSE)))</f>
        <v/>
      </c>
      <c r="E13" s="322" t="str">
        <f>IF(ISNA(VLOOKUP($A$13,'SERIE.015-1'!$A$3:$R$302,5,FALSE)),"",(VLOOKUP($A$13,'SERIE.015-1'!$A$3:$R$302,5,FALSE)))</f>
        <v/>
      </c>
      <c r="F13" s="237" t="str">
        <f>IF(ISNA(VLOOKUP(E13,'SERIE.015-1'!$E$3:$G$302,2,FALSE)),"",(VLOOKUP(E13,'SERIE.015-1'!$E$3:$G$302,2,FALSE)))</f>
        <v/>
      </c>
      <c r="G13" s="677" t="str">
        <f>IF(ISNA(VLOOKUP(E13,'SERIE.015-1'!$E$3:$G$302,3,FALSE)),"",(VLOOKUP(E13,'SERIE.015-1'!$E$3:$G$302,3,FALSE)))</f>
        <v/>
      </c>
      <c r="H13" s="237" t="str">
        <f>IF(ISNA(VLOOKUP(E13,'SERIE.015-1'!$E$3:$R$302,4,FALSE)),"",(VLOOKUP(E13,'SERIE.015-1'!$E$3:$R$302,4,FALSE)))</f>
        <v/>
      </c>
      <c r="I13" s="291" t="str">
        <f>IF(ISNA(VLOOKUP($E13,'SERIE.015-1'!$E$3:$R$302,5,FALSE)),"",(VLOOKUP($E13,'SERIE.015-1'!$E$3:$R$302,5,FALSE)))</f>
        <v/>
      </c>
      <c r="J13" s="291" t="str">
        <f>IF(ISNA(VLOOKUP($E13,'SERIE.015-1'!$E$3:$R$302,6,FALSE)),"",(VLOOKUP($E13,'SERIE.015-1'!$E$3:$R$302,6,FALSE)))</f>
        <v/>
      </c>
      <c r="K13" s="291" t="str">
        <f>IF(ISNA(VLOOKUP($E13,'SERIE.015-1'!$E$3:$R$302,7,FALSE)),"",(VLOOKUP($E13,'SERIE.015-1'!$E$3:$R$302,7,FALSE)))</f>
        <v/>
      </c>
      <c r="L13" s="291" t="str">
        <f>IF(ISNA(VLOOKUP($E13,'SERIE.015-1'!$E$3:$R$302,8,FALSE)),"",(VLOOKUP($E13,'SERIE.015-1'!$E$3:$R$302,8,FALSE)))</f>
        <v/>
      </c>
      <c r="M13" s="291" t="str">
        <f>IF(ISNA(VLOOKUP($E13,'SERIE.015-1'!$E$3:$R$302,9,FALSE)),"",(VLOOKUP($E13,'SERIE.015-1'!$E$3:$R$302,9,FALSE)))</f>
        <v/>
      </c>
      <c r="N13" s="291" t="str">
        <f>IF(ISNA(VLOOKUP($E13,'SERIE.015-1'!$E$3:$R$302,10,FALSE)),"",(VLOOKUP($E13,'SERIE.015-1'!$E$3:$R$302,10,FALSE)))</f>
        <v/>
      </c>
      <c r="O13" s="291" t="str">
        <f>IF(ISNA(VLOOKUP($E13,'SERIE.015-1'!$E$3:$R$302,11,FALSE)),"",(VLOOKUP($E13,'SERIE.015-1'!$E$3:$R$302,11,FALSE)))</f>
        <v/>
      </c>
      <c r="P13" s="291" t="str">
        <f>IF(ISNA(VLOOKUP($E13,'SERIE.015-1'!$E$3:$R$302,12,FALSE)),"",(VLOOKUP($E13,'SERIE.015-1'!$E$3:$R$302,12,FALSE)))</f>
        <v/>
      </c>
      <c r="Q13" s="291" t="str">
        <f>IF(ISNA(VLOOKUP($E13,'SERIE.015-1'!$E$3:$R$302,13,FALSE)),"",(VLOOKUP($E13,'SERIE.015-1'!$E$3:$R$302,13,FALSE)))</f>
        <v/>
      </c>
      <c r="R13" s="349" t="str">
        <f>IF(ISNA(VLOOKUP($E13,'SERIE.015-1'!$E$3:$R$302,14,FALSE)),"",(VLOOKUP($E13,'SERIE.015-1'!$E$3:$R$302,14,FALSE)))</f>
        <v/>
      </c>
      <c r="S13" s="448">
        <f t="shared" si="0"/>
        <v>0</v>
      </c>
      <c r="T13" s="516">
        <f>SUM(I13:R14)</f>
        <v>0</v>
      </c>
      <c r="U13" s="374"/>
      <c r="V13" s="374">
        <f t="shared" si="1"/>
        <v>11</v>
      </c>
      <c r="W13" s="374">
        <f>IF(S13="","",IFERROR(SUM(I13:J13:L13:M13)+LARGE(I13:J13:L13:M13,1)/100+LARGE(I13:J13:L13:M13,2)/1000+LARGE(I13:J13:L13:M13,3)/10000+LARGE(I13:J13:L13:M13,4)/100000-0.01/V13,0))</f>
        <v>0</v>
      </c>
      <c r="X13" s="354" t="str">
        <f>$D$13</f>
        <v/>
      </c>
      <c r="Y13" s="364" t="str">
        <f>$C$13</f>
        <v/>
      </c>
      <c r="Z13" s="374"/>
      <c r="AA13" s="374"/>
      <c r="AB13" s="374"/>
      <c r="AC13" s="374"/>
      <c r="AD13" s="374"/>
      <c r="AE13" s="374"/>
    </row>
    <row r="14" spans="1:31" ht="13.95" customHeight="1" thickBot="1" x14ac:dyDescent="0.35">
      <c r="A14" s="679"/>
      <c r="B14" s="680"/>
      <c r="C14" s="681"/>
      <c r="D14" s="682"/>
      <c r="E14" s="323" t="str">
        <f>IF(ISNA(VLOOKUP($A$13,'SERIE.015-1'!$A$3:$R$302,5,FALSE)+$U$3),"",(VLOOKUP($A$13,'SERIE.015-1'!$A$3:$R$302,5,FALSE)+$U$3))</f>
        <v/>
      </c>
      <c r="F14" s="43" t="str">
        <f>IF(ISNA(VLOOKUP(E14,'SERIE.015-1'!$E$3:$G$302,2,FALSE)),"",(VLOOKUP(E14,'SERIE.015-1'!$E$3:$G$302,2,FALSE)))</f>
        <v/>
      </c>
      <c r="G14" s="683"/>
      <c r="H14" s="84" t="str">
        <f>IF(ISNA(VLOOKUP(E14,'SERIE.015-1'!$E$3:$R$302,4,FALSE)),"",(VLOOKUP(E14,'SERIE.015-1'!$E$3:$R$302,4,FALSE)))</f>
        <v/>
      </c>
      <c r="I14" s="292" t="str">
        <f>IF(ISNA(VLOOKUP($E14,'SERIE.015-1'!$E$3:$R$302,5,FALSE)),"",(VLOOKUP($E14,'SERIE.015-1'!$E$3:$R$302,5,FALSE)))</f>
        <v/>
      </c>
      <c r="J14" s="292" t="str">
        <f>IF(ISNA(VLOOKUP($E14,'SERIE.015-1'!$E$3:$R$302,6,FALSE)),"",(VLOOKUP($E14,'SERIE.015-1'!$E$3:$R$302,6,FALSE)))</f>
        <v/>
      </c>
      <c r="K14" s="292" t="str">
        <f>IF(ISNA(VLOOKUP($E14,'SERIE.015-1'!$E$3:$R$302,7,FALSE)),"",(VLOOKUP($E14,'SERIE.015-1'!$E$3:$R$302,7,FALSE)))</f>
        <v/>
      </c>
      <c r="L14" s="292" t="str">
        <f>IF(ISNA(VLOOKUP($E14,'SERIE.015-1'!$E$3:$R$302,8,FALSE)),"",(VLOOKUP($E14,'SERIE.015-1'!$E$3:$R$302,8,FALSE)))</f>
        <v/>
      </c>
      <c r="M14" s="292" t="str">
        <f>IF(ISNA(VLOOKUP($E14,'SERIE.015-1'!$E$3:$R$302,9,FALSE)),"",(VLOOKUP($E14,'SERIE.015-1'!$E$3:$R$302,9,FALSE)))</f>
        <v/>
      </c>
      <c r="N14" s="292" t="str">
        <f>IF(ISNA(VLOOKUP($E14,'SERIE.015-1'!$E$3:$R$302,10,FALSE)),"",(VLOOKUP($E14,'SERIE.015-1'!$E$3:$R$302,10,FALSE)))</f>
        <v/>
      </c>
      <c r="O14" s="292" t="str">
        <f>IF(ISNA(VLOOKUP($E14,'SERIE.015-1'!$E$3:$R$302,11,FALSE)),"",(VLOOKUP($E14,'SERIE.015-1'!$E$3:$R$302,11,FALSE)))</f>
        <v/>
      </c>
      <c r="P14" s="292" t="str">
        <f>IF(ISNA(VLOOKUP($E14,'SERIE.015-1'!$E$3:$R$302,12,FALSE)),"",(VLOOKUP($E14,'SERIE.015-1'!$E$3:$R$302,12,FALSE)))</f>
        <v/>
      </c>
      <c r="Q14" s="292" t="str">
        <f>IF(ISNA(VLOOKUP($E14,'SERIE.015-1'!$E$3:$R$302,13,FALSE)),"",(VLOOKUP($E14,'SERIE.015-1'!$E$3:$R$302,13,FALSE)))</f>
        <v/>
      </c>
      <c r="R14" s="350" t="str">
        <f>IF(ISNA(VLOOKUP($E14,'SERIE.015-1'!$E$3:$R$302,14,FALSE)),"",(VLOOKUP($E14,'SERIE.015-1'!$E$3:$R$302,14,FALSE)))</f>
        <v/>
      </c>
      <c r="S14" s="448">
        <f t="shared" si="0"/>
        <v>0</v>
      </c>
      <c r="T14" s="516"/>
      <c r="U14" s="374"/>
      <c r="V14" s="374">
        <f t="shared" si="1"/>
        <v>12</v>
      </c>
      <c r="W14" s="374">
        <f>IF(S14="","",IFERROR(SUM(I14:J14:L14:M14)+LARGE(I14:J14:L14:M14,1)/100+LARGE(I14:J14:L14:M14,2)/1000+LARGE(I14:J14:L14:M14,3)/10000+LARGE(I14:J14:L14:M14,4)/100000-0.01/V14,0))</f>
        <v>0</v>
      </c>
      <c r="X14" s="354" t="str">
        <f>$D$13</f>
        <v/>
      </c>
      <c r="Y14" s="364" t="str">
        <f>$C$13</f>
        <v/>
      </c>
      <c r="Z14" s="374"/>
      <c r="AA14" s="374"/>
      <c r="AB14" s="374"/>
      <c r="AC14" s="374"/>
      <c r="AD14" s="374"/>
      <c r="AE14" s="374"/>
    </row>
    <row r="15" spans="1:31" ht="13.95" customHeight="1" x14ac:dyDescent="0.3">
      <c r="A15" s="669">
        <v>7</v>
      </c>
      <c r="B15" s="671" t="str">
        <f>IF(ISNA(VLOOKUP(A15,'SERIE.015-1'!$A$3:$R$302,2,FALSE)),"",(VLOOKUP(A15,'SERIE.015-1'!$A$3:$R$302,2,FALSE)))</f>
        <v/>
      </c>
      <c r="C15" s="673" t="str">
        <f>IF(ISNA(VLOOKUP(A15,'SERIE.015-1'!$A$3:$R$302,3,FALSE)),"",(VLOOKUP(A15,'SERIE.015-1'!$A$3:$R$302,3,FALSE)))</f>
        <v/>
      </c>
      <c r="D15" s="675" t="str">
        <f>IF(ISNA(VLOOKUP(A15,'SERIE.015-1'!$A$3:$R$302,4,FALSE)),"",(VLOOKUP(A15,'SERIE.015-1'!$A$3:$R$302,4,FALSE)))</f>
        <v/>
      </c>
      <c r="E15" s="322" t="str">
        <f>IF(ISNA(VLOOKUP($A$15,'SERIE.015-1'!$A$3:$R$302,5,FALSE)),"",(VLOOKUP($A$15,'SERIE.015-1'!$A$3:$R$302,5,FALSE)))</f>
        <v/>
      </c>
      <c r="F15" s="237" t="str">
        <f>IF(ISNA(VLOOKUP(E15,'SERIE.015-1'!$E$3:$G$302,2,FALSE)),"",(VLOOKUP(E15,'SERIE.015-1'!$E$3:$G$302,2,FALSE)))</f>
        <v/>
      </c>
      <c r="G15" s="677" t="str">
        <f>IF(ISNA(VLOOKUP(E15,'SERIE.015-1'!$E$3:$G$302,3,FALSE)),"",(VLOOKUP(E15,'SERIE.015-1'!$E$3:$G$302,3,FALSE)))</f>
        <v/>
      </c>
      <c r="H15" s="237" t="str">
        <f>IF(ISNA(VLOOKUP(E15,'SERIE.015-1'!$E$3:$R$302,4,FALSE)),"",(VLOOKUP(E15,'SERIE.015-1'!$E$3:$R$302,4,FALSE)))</f>
        <v/>
      </c>
      <c r="I15" s="291" t="str">
        <f>IF(ISNA(VLOOKUP($E15,'SERIE.015-1'!$E$3:$R$302,5,FALSE)),"",(VLOOKUP($E15,'SERIE.015-1'!$E$3:$R$302,5,FALSE)))</f>
        <v/>
      </c>
      <c r="J15" s="291" t="str">
        <f>IF(ISNA(VLOOKUP($E15,'SERIE.015-1'!$E$3:$R$302,6,FALSE)),"",(VLOOKUP($E15,'SERIE.015-1'!$E$3:$R$302,6,FALSE)))</f>
        <v/>
      </c>
      <c r="K15" s="291" t="str">
        <f>IF(ISNA(VLOOKUP($E15,'SERIE.015-1'!$E$3:$R$302,7,FALSE)),"",(VLOOKUP($E15,'SERIE.015-1'!$E$3:$R$302,7,FALSE)))</f>
        <v/>
      </c>
      <c r="L15" s="291" t="str">
        <f>IF(ISNA(VLOOKUP($E15,'SERIE.015-1'!$E$3:$R$302,8,FALSE)),"",(VLOOKUP($E15,'SERIE.015-1'!$E$3:$R$302,8,FALSE)))</f>
        <v/>
      </c>
      <c r="M15" s="291" t="str">
        <f>IF(ISNA(VLOOKUP($E15,'SERIE.015-1'!$E$3:$R$302,9,FALSE)),"",(VLOOKUP($E15,'SERIE.015-1'!$E$3:$R$302,9,FALSE)))</f>
        <v/>
      </c>
      <c r="N15" s="291" t="str">
        <f>IF(ISNA(VLOOKUP($E15,'SERIE.015-1'!$E$3:$R$302,10,FALSE)),"",(VLOOKUP($E15,'SERIE.015-1'!$E$3:$R$302,10,FALSE)))</f>
        <v/>
      </c>
      <c r="O15" s="291" t="str">
        <f>IF(ISNA(VLOOKUP($E15,'SERIE.015-1'!$E$3:$R$302,11,FALSE)),"",(VLOOKUP($E15,'SERIE.015-1'!$E$3:$R$302,11,FALSE)))</f>
        <v/>
      </c>
      <c r="P15" s="291" t="str">
        <f>IF(ISNA(VLOOKUP($E15,'SERIE.015-1'!$E$3:$R$302,12,FALSE)),"",(VLOOKUP($E15,'SERIE.015-1'!$E$3:$R$302,12,FALSE)))</f>
        <v/>
      </c>
      <c r="Q15" s="291" t="str">
        <f>IF(ISNA(VLOOKUP($E15,'SERIE.015-1'!$E$3:$R$302,13,FALSE)),"",(VLOOKUP($E15,'SERIE.015-1'!$E$3:$R$302,13,FALSE)))</f>
        <v/>
      </c>
      <c r="R15" s="349" t="str">
        <f>IF(ISNA(VLOOKUP($E15,'SERIE.015-1'!$E$3:$R$302,14,FALSE)),"",(VLOOKUP($E15,'SERIE.015-1'!$E$3:$R$302,14,FALSE)))</f>
        <v/>
      </c>
      <c r="S15" s="448">
        <f t="shared" si="0"/>
        <v>0</v>
      </c>
      <c r="T15" s="516">
        <f>SUM(I15:R16)</f>
        <v>0</v>
      </c>
      <c r="U15" s="374"/>
      <c r="V15" s="374">
        <f t="shared" si="1"/>
        <v>13</v>
      </c>
      <c r="W15" s="374">
        <f>IF(S15="","",IFERROR(SUM(I15:J15:L15:M15)+LARGE(I15:J15:L15:M15,1)/100+LARGE(I15:J15:L15:M15,2)/1000+LARGE(I15:J15:L15:M15,3)/10000+LARGE(I15:J15:L15:M15,4)/100000-0.01/V15,0))</f>
        <v>0</v>
      </c>
      <c r="X15" s="354" t="str">
        <f>$D$15</f>
        <v/>
      </c>
      <c r="Y15" s="364" t="str">
        <f>$C$15</f>
        <v/>
      </c>
      <c r="Z15" s="374"/>
      <c r="AA15" s="374"/>
      <c r="AB15" s="374"/>
      <c r="AC15" s="374"/>
      <c r="AD15" s="374"/>
      <c r="AE15" s="374"/>
    </row>
    <row r="16" spans="1:31" ht="13.95" customHeight="1" thickBot="1" x14ac:dyDescent="0.35">
      <c r="A16" s="679"/>
      <c r="B16" s="680"/>
      <c r="C16" s="681"/>
      <c r="D16" s="682"/>
      <c r="E16" s="323" t="str">
        <f>IF(ISNA(VLOOKUP($A$15,'SERIE.015-1'!$A$3:$R$302,5,FALSE)+$U$3),"",(VLOOKUP($A$15,'SERIE.015-1'!$A$3:$R$302,5,FALSE)+$U$3))</f>
        <v/>
      </c>
      <c r="F16" s="43" t="str">
        <f>IF(ISNA(VLOOKUP(E16,'SERIE.015-1'!$E$3:$G$302,2,FALSE)),"",(VLOOKUP(E16,'SERIE.015-1'!$E$3:$G$302,2,FALSE)))</f>
        <v/>
      </c>
      <c r="G16" s="683"/>
      <c r="H16" s="84" t="str">
        <f>IF(ISNA(VLOOKUP(E16,'SERIE.015-1'!$E$3:$R$302,4,FALSE)),"",(VLOOKUP(E16,'SERIE.015-1'!$E$3:$R$302,4,FALSE)))</f>
        <v/>
      </c>
      <c r="I16" s="292" t="str">
        <f>IF(ISNA(VLOOKUP($E16,'SERIE.015-1'!$E$3:$R$302,5,FALSE)),"",(VLOOKUP($E16,'SERIE.015-1'!$E$3:$R$302,5,FALSE)))</f>
        <v/>
      </c>
      <c r="J16" s="292" t="str">
        <f>IF(ISNA(VLOOKUP($E16,'SERIE.015-1'!$E$3:$R$302,6,FALSE)),"",(VLOOKUP($E16,'SERIE.015-1'!$E$3:$R$302,6,FALSE)))</f>
        <v/>
      </c>
      <c r="K16" s="292" t="str">
        <f>IF(ISNA(VLOOKUP($E16,'SERIE.015-1'!$E$3:$R$302,7,FALSE)),"",(VLOOKUP($E16,'SERIE.015-1'!$E$3:$R$302,7,FALSE)))</f>
        <v/>
      </c>
      <c r="L16" s="292" t="str">
        <f>IF(ISNA(VLOOKUP($E16,'SERIE.015-1'!$E$3:$R$302,8,FALSE)),"",(VLOOKUP($E16,'SERIE.015-1'!$E$3:$R$302,8,FALSE)))</f>
        <v/>
      </c>
      <c r="M16" s="292" t="str">
        <f>IF(ISNA(VLOOKUP($E16,'SERIE.015-1'!$E$3:$R$302,9,FALSE)),"",(VLOOKUP($E16,'SERIE.015-1'!$E$3:$R$302,9,FALSE)))</f>
        <v/>
      </c>
      <c r="N16" s="292" t="str">
        <f>IF(ISNA(VLOOKUP($E16,'SERIE.015-1'!$E$3:$R$302,10,FALSE)),"",(VLOOKUP($E16,'SERIE.015-1'!$E$3:$R$302,10,FALSE)))</f>
        <v/>
      </c>
      <c r="O16" s="292" t="str">
        <f>IF(ISNA(VLOOKUP($E16,'SERIE.015-1'!$E$3:$R$302,11,FALSE)),"",(VLOOKUP($E16,'SERIE.015-1'!$E$3:$R$302,11,FALSE)))</f>
        <v/>
      </c>
      <c r="P16" s="292" t="str">
        <f>IF(ISNA(VLOOKUP($E16,'SERIE.015-1'!$E$3:$R$302,12,FALSE)),"",(VLOOKUP($E16,'SERIE.015-1'!$E$3:$R$302,12,FALSE)))</f>
        <v/>
      </c>
      <c r="Q16" s="292" t="str">
        <f>IF(ISNA(VLOOKUP($E16,'SERIE.015-1'!$E$3:$R$302,13,FALSE)),"",(VLOOKUP($E16,'SERIE.015-1'!$E$3:$R$302,13,FALSE)))</f>
        <v/>
      </c>
      <c r="R16" s="350" t="str">
        <f>IF(ISNA(VLOOKUP($E16,'SERIE.015-1'!$E$3:$R$302,14,FALSE)),"",(VLOOKUP($E16,'SERIE.015-1'!$E$3:$R$302,14,FALSE)))</f>
        <v/>
      </c>
      <c r="S16" s="448">
        <f t="shared" si="0"/>
        <v>0</v>
      </c>
      <c r="T16" s="516"/>
      <c r="U16" s="374"/>
      <c r="V16" s="374">
        <f t="shared" si="1"/>
        <v>14</v>
      </c>
      <c r="W16" s="374">
        <f>IF(S16="","",IFERROR(SUM(I16:J16:L16:M16)+LARGE(I16:J16:L16:M16,1)/100+LARGE(I16:J16:L16:M16,2)/1000+LARGE(I16:J16:L16:M16,3)/10000+LARGE(I16:J16:L16:M16,4)/100000-0.01/V16,0))</f>
        <v>0</v>
      </c>
      <c r="X16" s="354" t="str">
        <f>$D$15</f>
        <v/>
      </c>
      <c r="Y16" s="364" t="str">
        <f>$C$15</f>
        <v/>
      </c>
      <c r="Z16" s="374"/>
      <c r="AA16" s="374"/>
      <c r="AB16" s="374"/>
      <c r="AC16" s="374"/>
      <c r="AD16" s="374"/>
      <c r="AE16" s="374"/>
    </row>
    <row r="17" spans="1:31" ht="13.95" customHeight="1" x14ac:dyDescent="0.3">
      <c r="A17" s="669">
        <v>8</v>
      </c>
      <c r="B17" s="671" t="str">
        <f>IF(ISNA(VLOOKUP(A17,'SERIE.015-1'!$A$3:$R$302,2,FALSE)),"",(VLOOKUP(A17,'SERIE.015-1'!$A$3:$R$302,2,FALSE)))</f>
        <v/>
      </c>
      <c r="C17" s="673" t="str">
        <f>IF(ISNA(VLOOKUP(A17,'SERIE.015-1'!$A$3:$R$302,3,FALSE)),"",(VLOOKUP(A17,'SERIE.015-1'!$A$3:$R$302,3,FALSE)))</f>
        <v/>
      </c>
      <c r="D17" s="675" t="str">
        <f>IF(ISNA(VLOOKUP(A17,'SERIE.015-1'!$A$3:$R$302,4,FALSE)),"",(VLOOKUP(A17,'SERIE.015-1'!$A$3:$R$302,4,FALSE)))</f>
        <v/>
      </c>
      <c r="E17" s="322" t="str">
        <f>IF(ISNA(VLOOKUP($A$17,'SERIE.015-1'!$A$3:$R$302,5,FALSE)),"",(VLOOKUP($A$17,'SERIE.015-1'!$A$3:$R$302,5,FALSE)))</f>
        <v/>
      </c>
      <c r="F17" s="237" t="str">
        <f>IF(ISNA(VLOOKUP(E17,'SERIE.015-1'!$E$3:$G$302,2,FALSE)),"",(VLOOKUP(E17,'SERIE.015-1'!$E$3:$G$302,2,FALSE)))</f>
        <v/>
      </c>
      <c r="G17" s="677" t="str">
        <f>IF(ISNA(VLOOKUP(E17,'SERIE.015-1'!$E$3:$G$302,3,FALSE)),"",(VLOOKUP(E17,'SERIE.015-1'!$E$3:$G$302,3,FALSE)))</f>
        <v/>
      </c>
      <c r="H17" s="237" t="str">
        <f>IF(ISNA(VLOOKUP(E17,'SERIE.015-1'!$E$3:$R$302,4,FALSE)),"",(VLOOKUP(E17,'SERIE.015-1'!$E$3:$R$302,4,FALSE)))</f>
        <v/>
      </c>
      <c r="I17" s="291" t="str">
        <f>IF(ISNA(VLOOKUP($E17,'SERIE.015-1'!$E$3:$R$302,5,FALSE)),"",(VLOOKUP($E17,'SERIE.015-1'!$E$3:$R$302,5,FALSE)))</f>
        <v/>
      </c>
      <c r="J17" s="291" t="str">
        <f>IF(ISNA(VLOOKUP($E17,'SERIE.015-1'!$E$3:$R$302,6,FALSE)),"",(VLOOKUP($E17,'SERIE.015-1'!$E$3:$R$302,6,FALSE)))</f>
        <v/>
      </c>
      <c r="K17" s="291" t="str">
        <f>IF(ISNA(VLOOKUP($E17,'SERIE.015-1'!$E$3:$R$302,7,FALSE)),"",(VLOOKUP($E17,'SERIE.015-1'!$E$3:$R$302,7,FALSE)))</f>
        <v/>
      </c>
      <c r="L17" s="291" t="str">
        <f>IF(ISNA(VLOOKUP($E17,'SERIE.015-1'!$E$3:$R$302,8,FALSE)),"",(VLOOKUP($E17,'SERIE.015-1'!$E$3:$R$302,8,FALSE)))</f>
        <v/>
      </c>
      <c r="M17" s="291" t="str">
        <f>IF(ISNA(VLOOKUP($E17,'SERIE.015-1'!$E$3:$R$302,9,FALSE)),"",(VLOOKUP($E17,'SERIE.015-1'!$E$3:$R$302,9,FALSE)))</f>
        <v/>
      </c>
      <c r="N17" s="291" t="str">
        <f>IF(ISNA(VLOOKUP($E17,'SERIE.015-1'!$E$3:$R$302,10,FALSE)),"",(VLOOKUP($E17,'SERIE.015-1'!$E$3:$R$302,10,FALSE)))</f>
        <v/>
      </c>
      <c r="O17" s="291" t="str">
        <f>IF(ISNA(VLOOKUP($E17,'SERIE.015-1'!$E$3:$R$302,11,FALSE)),"",(VLOOKUP($E17,'SERIE.015-1'!$E$3:$R$302,11,FALSE)))</f>
        <v/>
      </c>
      <c r="P17" s="291" t="str">
        <f>IF(ISNA(VLOOKUP($E17,'SERIE.015-1'!$E$3:$R$302,12,FALSE)),"",(VLOOKUP($E17,'SERIE.015-1'!$E$3:$R$302,12,FALSE)))</f>
        <v/>
      </c>
      <c r="Q17" s="291" t="str">
        <f>IF(ISNA(VLOOKUP($E17,'SERIE.015-1'!$E$3:$R$302,13,FALSE)),"",(VLOOKUP($E17,'SERIE.015-1'!$E$3:$R$302,13,FALSE)))</f>
        <v/>
      </c>
      <c r="R17" s="349" t="str">
        <f>IF(ISNA(VLOOKUP($E17,'SERIE.015-1'!$E$3:$R$302,14,FALSE)),"",(VLOOKUP($E17,'SERIE.015-1'!$E$3:$R$302,14,FALSE)))</f>
        <v/>
      </c>
      <c r="S17" s="448">
        <f t="shared" si="0"/>
        <v>0</v>
      </c>
      <c r="T17" s="516">
        <f t="shared" ref="T17" si="2">SUM(I17:R18)</f>
        <v>0</v>
      </c>
      <c r="U17" s="374"/>
      <c r="V17" s="374">
        <f t="shared" si="1"/>
        <v>15</v>
      </c>
      <c r="W17" s="374">
        <f>IF(S17="","",IFERROR(SUM(I17:J17:L17:M17)+LARGE(I17:J17:L17:M17,1)/100+LARGE(I17:J17:L17:M17,2)/1000+LARGE(I17:J17:L17:M17,3)/10000+LARGE(I17:J17:L17:M17,4)/100000-0.01/V17,0))</f>
        <v>0</v>
      </c>
      <c r="X17" s="354" t="str">
        <f>$D$17</f>
        <v/>
      </c>
      <c r="Y17" s="364" t="str">
        <f>$C$17</f>
        <v/>
      </c>
      <c r="Z17" s="374"/>
      <c r="AA17" s="374"/>
      <c r="AB17" s="374"/>
      <c r="AC17" s="374"/>
      <c r="AD17" s="374"/>
      <c r="AE17" s="374"/>
    </row>
    <row r="18" spans="1:31" ht="13.95" customHeight="1" thickBot="1" x14ac:dyDescent="0.35">
      <c r="A18" s="679"/>
      <c r="B18" s="680"/>
      <c r="C18" s="681"/>
      <c r="D18" s="682"/>
      <c r="E18" s="323" t="str">
        <f>IF(ISNA(VLOOKUP($A$17,'SERIE.015-1'!$A$3:$R$302,5,FALSE)+$U$3),"",(VLOOKUP($A$17,'SERIE.015-1'!$A$3:$R$302,5,FALSE)+$U$3))</f>
        <v/>
      </c>
      <c r="F18" s="43" t="str">
        <f>IF(ISNA(VLOOKUP(E18,'SERIE.015-1'!$E$3:$G$302,2,FALSE)),"",(VLOOKUP(E18,'SERIE.015-1'!$E$3:$G$302,2,FALSE)))</f>
        <v/>
      </c>
      <c r="G18" s="683"/>
      <c r="H18" s="84" t="str">
        <f>IF(ISNA(VLOOKUP(E18,'SERIE.015-1'!$E$3:$R$302,4,FALSE)),"",(VLOOKUP(E18,'SERIE.015-1'!$E$3:$R$302,4,FALSE)))</f>
        <v/>
      </c>
      <c r="I18" s="292" t="str">
        <f>IF(ISNA(VLOOKUP($E18,'SERIE.015-1'!$E$3:$R$302,5,FALSE)),"",(VLOOKUP($E18,'SERIE.015-1'!$E$3:$R$302,5,FALSE)))</f>
        <v/>
      </c>
      <c r="J18" s="292" t="str">
        <f>IF(ISNA(VLOOKUP($E18,'SERIE.015-1'!$E$3:$R$302,6,FALSE)),"",(VLOOKUP($E18,'SERIE.015-1'!$E$3:$R$302,6,FALSE)))</f>
        <v/>
      </c>
      <c r="K18" s="292" t="str">
        <f>IF(ISNA(VLOOKUP($E18,'SERIE.015-1'!$E$3:$R$302,7,FALSE)),"",(VLOOKUP($E18,'SERIE.015-1'!$E$3:$R$302,7,FALSE)))</f>
        <v/>
      </c>
      <c r="L18" s="292" t="str">
        <f>IF(ISNA(VLOOKUP($E18,'SERIE.015-1'!$E$3:$R$302,8,FALSE)),"",(VLOOKUP($E18,'SERIE.015-1'!$E$3:$R$302,8,FALSE)))</f>
        <v/>
      </c>
      <c r="M18" s="292" t="str">
        <f>IF(ISNA(VLOOKUP($E18,'SERIE.015-1'!$E$3:$R$302,9,FALSE)),"",(VLOOKUP($E18,'SERIE.015-1'!$E$3:$R$302,9,FALSE)))</f>
        <v/>
      </c>
      <c r="N18" s="292" t="str">
        <f>IF(ISNA(VLOOKUP($E18,'SERIE.015-1'!$E$3:$R$302,10,FALSE)),"",(VLOOKUP($E18,'SERIE.015-1'!$E$3:$R$302,10,FALSE)))</f>
        <v/>
      </c>
      <c r="O18" s="292" t="str">
        <f>IF(ISNA(VLOOKUP($E18,'SERIE.015-1'!$E$3:$R$302,11,FALSE)),"",(VLOOKUP($E18,'SERIE.015-1'!$E$3:$R$302,11,FALSE)))</f>
        <v/>
      </c>
      <c r="P18" s="292" t="str">
        <f>IF(ISNA(VLOOKUP($E18,'SERIE.015-1'!$E$3:$R$302,12,FALSE)),"",(VLOOKUP($E18,'SERIE.015-1'!$E$3:$R$302,12,FALSE)))</f>
        <v/>
      </c>
      <c r="Q18" s="292" t="str">
        <f>IF(ISNA(VLOOKUP($E18,'SERIE.015-1'!$E$3:$R$302,13,FALSE)),"",(VLOOKUP($E18,'SERIE.015-1'!$E$3:$R$302,13,FALSE)))</f>
        <v/>
      </c>
      <c r="R18" s="350" t="str">
        <f>IF(ISNA(VLOOKUP($E18,'SERIE.015-1'!$E$3:$R$302,14,FALSE)),"",(VLOOKUP($E18,'SERIE.015-1'!$E$3:$R$302,14,FALSE)))</f>
        <v/>
      </c>
      <c r="S18" s="448">
        <f t="shared" si="0"/>
        <v>0</v>
      </c>
      <c r="T18" s="516"/>
      <c r="U18" s="374"/>
      <c r="V18" s="374">
        <f t="shared" si="1"/>
        <v>16</v>
      </c>
      <c r="W18" s="374">
        <f>IF(S18="","",IFERROR(SUM(I18:J18:L18:M18)+LARGE(I18:J18:L18:M18,1)/100+LARGE(I18:J18:L18:M18,2)/1000+LARGE(I18:J18:L18:M18,3)/10000+LARGE(I18:J18:L18:M18,4)/100000-0.01/V18,0))</f>
        <v>0</v>
      </c>
      <c r="X18" s="354" t="str">
        <f>$D$17</f>
        <v/>
      </c>
      <c r="Y18" s="364" t="str">
        <f>$C$17</f>
        <v/>
      </c>
      <c r="Z18" s="374"/>
      <c r="AA18" s="374"/>
      <c r="AB18" s="374"/>
      <c r="AC18" s="374"/>
      <c r="AD18" s="374"/>
      <c r="AE18" s="374"/>
    </row>
    <row r="19" spans="1:31" ht="13.95" customHeight="1" x14ac:dyDescent="0.3">
      <c r="A19" s="669">
        <v>9</v>
      </c>
      <c r="B19" s="671" t="str">
        <f>IF(ISNA(VLOOKUP(A19,'SERIE.015-1'!$A$3:$R$302,2,FALSE)),"",(VLOOKUP(A19,'SERIE.015-1'!$A$3:$R$302,2,FALSE)))</f>
        <v/>
      </c>
      <c r="C19" s="673" t="str">
        <f>IF(ISNA(VLOOKUP(A19,'SERIE.015-1'!$A$3:$R$302,3,FALSE)),"",(VLOOKUP(A19,'SERIE.015-1'!$A$3:$R$302,3,FALSE)))</f>
        <v/>
      </c>
      <c r="D19" s="675" t="str">
        <f>IF(ISNA(VLOOKUP(A19,'SERIE.015-1'!$A$3:$R$302,4,FALSE)),"",(VLOOKUP(A19,'SERIE.015-1'!$A$3:$R$302,4,FALSE)))</f>
        <v/>
      </c>
      <c r="E19" s="322" t="str">
        <f>IF(ISNA(VLOOKUP($A$19,'SERIE.015-1'!$A$3:$R$302,5,FALSE)),"",(VLOOKUP($A$19,'SERIE.015-1'!$A$3:$R$302,5,FALSE)))</f>
        <v/>
      </c>
      <c r="F19" s="237" t="str">
        <f>IF(ISNA(VLOOKUP(E19,'SERIE.015-1'!$E$3:$G$302,2,FALSE)),"",(VLOOKUP(E19,'SERIE.015-1'!$E$3:$G$302,2,FALSE)))</f>
        <v/>
      </c>
      <c r="G19" s="677" t="str">
        <f>IF(ISNA(VLOOKUP(E19,'SERIE.015-1'!$E$3:$G$302,3,FALSE)),"",(VLOOKUP(E19,'SERIE.015-1'!$E$3:$G$302,3,FALSE)))</f>
        <v/>
      </c>
      <c r="H19" s="237" t="str">
        <f>IF(ISNA(VLOOKUP(E19,'SERIE.015-1'!$E$3:$R$302,4,FALSE)),"",(VLOOKUP(E19,'SERIE.015-1'!$E$3:$R$302,4,FALSE)))</f>
        <v/>
      </c>
      <c r="I19" s="291" t="str">
        <f>IF(ISNA(VLOOKUP($E19,'SERIE.015-1'!$E$3:$R$302,5,FALSE)),"",(VLOOKUP($E19,'SERIE.015-1'!$E$3:$R$302,5,FALSE)))</f>
        <v/>
      </c>
      <c r="J19" s="291" t="str">
        <f>IF(ISNA(VLOOKUP($E19,'SERIE.015-1'!$E$3:$R$302,6,FALSE)),"",(VLOOKUP($E19,'SERIE.015-1'!$E$3:$R$302,6,FALSE)))</f>
        <v/>
      </c>
      <c r="K19" s="291" t="str">
        <f>IF(ISNA(VLOOKUP($E19,'SERIE.015-1'!$E$3:$R$302,7,FALSE)),"",(VLOOKUP($E19,'SERIE.015-1'!$E$3:$R$302,7,FALSE)))</f>
        <v/>
      </c>
      <c r="L19" s="291" t="str">
        <f>IF(ISNA(VLOOKUP($E19,'SERIE.015-1'!$E$3:$R$302,8,FALSE)),"",(VLOOKUP($E19,'SERIE.015-1'!$E$3:$R$302,8,FALSE)))</f>
        <v/>
      </c>
      <c r="M19" s="291" t="str">
        <f>IF(ISNA(VLOOKUP($E19,'SERIE.015-1'!$E$3:$R$302,9,FALSE)),"",(VLOOKUP($E19,'SERIE.015-1'!$E$3:$R$302,9,FALSE)))</f>
        <v/>
      </c>
      <c r="N19" s="291" t="str">
        <f>IF(ISNA(VLOOKUP($E19,'SERIE.015-1'!$E$3:$R$302,10,FALSE)),"",(VLOOKUP($E19,'SERIE.015-1'!$E$3:$R$302,10,FALSE)))</f>
        <v/>
      </c>
      <c r="O19" s="291" t="str">
        <f>IF(ISNA(VLOOKUP($E19,'SERIE.015-1'!$E$3:$R$302,11,FALSE)),"",(VLOOKUP($E19,'SERIE.015-1'!$E$3:$R$302,11,FALSE)))</f>
        <v/>
      </c>
      <c r="P19" s="291" t="str">
        <f>IF(ISNA(VLOOKUP($E19,'SERIE.015-1'!$E$3:$R$302,12,FALSE)),"",(VLOOKUP($E19,'SERIE.015-1'!$E$3:$R$302,12,FALSE)))</f>
        <v/>
      </c>
      <c r="Q19" s="291" t="str">
        <f>IF(ISNA(VLOOKUP($E19,'SERIE.015-1'!$E$3:$R$302,13,FALSE)),"",(VLOOKUP($E19,'SERIE.015-1'!$E$3:$R$302,13,FALSE)))</f>
        <v/>
      </c>
      <c r="R19" s="349" t="str">
        <f>IF(ISNA(VLOOKUP($E19,'SERIE.015-1'!$E$3:$R$302,14,FALSE)),"",(VLOOKUP($E19,'SERIE.015-1'!$E$3:$R$302,14,FALSE)))</f>
        <v/>
      </c>
      <c r="S19" s="448">
        <f t="shared" si="0"/>
        <v>0</v>
      </c>
      <c r="T19" s="516">
        <f t="shared" ref="T19" si="3">SUM(I19:R20)</f>
        <v>0</v>
      </c>
      <c r="U19" s="374"/>
      <c r="V19" s="374">
        <f t="shared" si="1"/>
        <v>17</v>
      </c>
      <c r="W19" s="374">
        <f>IF(S19="","",IFERROR(SUM(I19:J19:L19:M19)+LARGE(I19:J19:L19:M19,1)/100+LARGE(I19:J19:L19:M19,2)/1000+LARGE(I19:J19:L19:M19,3)/10000+LARGE(I19:J19:L19:M19,4)/100000-0.01/V19,0))</f>
        <v>0</v>
      </c>
      <c r="X19" s="354" t="str">
        <f>$D$19</f>
        <v/>
      </c>
      <c r="Y19" s="364" t="str">
        <f>$C$19</f>
        <v/>
      </c>
      <c r="Z19" s="374"/>
      <c r="AA19" s="374"/>
      <c r="AB19" s="374"/>
      <c r="AC19" s="374"/>
      <c r="AD19" s="374"/>
      <c r="AE19" s="374"/>
    </row>
    <row r="20" spans="1:31" ht="13.95" customHeight="1" thickBot="1" x14ac:dyDescent="0.35">
      <c r="A20" s="679"/>
      <c r="B20" s="680"/>
      <c r="C20" s="681"/>
      <c r="D20" s="682"/>
      <c r="E20" s="323" t="str">
        <f>IF(ISNA(VLOOKUP($A$19,'SERIE.015-1'!$A$3:$R$302,5,FALSE)+$U$3),"",(VLOOKUP($A$19,'SERIE.015-1'!$A$3:$R$302,5,FALSE)+$U$3))</f>
        <v/>
      </c>
      <c r="F20" s="43" t="str">
        <f>IF(ISNA(VLOOKUP(E20,'SERIE.015-1'!$E$3:$G$302,2,FALSE)),"",(VLOOKUP(E20,'SERIE.015-1'!$E$3:$G$302,2,FALSE)))</f>
        <v/>
      </c>
      <c r="G20" s="683"/>
      <c r="H20" s="84" t="str">
        <f>IF(ISNA(VLOOKUP(E20,'SERIE.015-1'!$E$3:$R$302,4,FALSE)),"",(VLOOKUP(E20,'SERIE.015-1'!$E$3:$R$302,4,FALSE)))</f>
        <v/>
      </c>
      <c r="I20" s="292" t="str">
        <f>IF(ISNA(VLOOKUP($E20,'SERIE.015-1'!$E$3:$R$302,5,FALSE)),"",(VLOOKUP($E20,'SERIE.015-1'!$E$3:$R$302,5,FALSE)))</f>
        <v/>
      </c>
      <c r="J20" s="292" t="str">
        <f>IF(ISNA(VLOOKUP($E20,'SERIE.015-1'!$E$3:$R$302,6,FALSE)),"",(VLOOKUP($E20,'SERIE.015-1'!$E$3:$R$302,6,FALSE)))</f>
        <v/>
      </c>
      <c r="K20" s="292" t="str">
        <f>IF(ISNA(VLOOKUP($E20,'SERIE.015-1'!$E$3:$R$302,7,FALSE)),"",(VLOOKUP($E20,'SERIE.015-1'!$E$3:$R$302,7,FALSE)))</f>
        <v/>
      </c>
      <c r="L20" s="292" t="str">
        <f>IF(ISNA(VLOOKUP($E20,'SERIE.015-1'!$E$3:$R$302,8,FALSE)),"",(VLOOKUP($E20,'SERIE.015-1'!$E$3:$R$302,8,FALSE)))</f>
        <v/>
      </c>
      <c r="M20" s="292" t="str">
        <f>IF(ISNA(VLOOKUP($E20,'SERIE.015-1'!$E$3:$R$302,9,FALSE)),"",(VLOOKUP($E20,'SERIE.015-1'!$E$3:$R$302,9,FALSE)))</f>
        <v/>
      </c>
      <c r="N20" s="292" t="str">
        <f>IF(ISNA(VLOOKUP($E20,'SERIE.015-1'!$E$3:$R$302,10,FALSE)),"",(VLOOKUP($E20,'SERIE.015-1'!$E$3:$R$302,10,FALSE)))</f>
        <v/>
      </c>
      <c r="O20" s="292" t="str">
        <f>IF(ISNA(VLOOKUP($E20,'SERIE.015-1'!$E$3:$R$302,11,FALSE)),"",(VLOOKUP($E20,'SERIE.015-1'!$E$3:$R$302,11,FALSE)))</f>
        <v/>
      </c>
      <c r="P20" s="292" t="str">
        <f>IF(ISNA(VLOOKUP($E20,'SERIE.015-1'!$E$3:$R$302,12,FALSE)),"",(VLOOKUP($E20,'SERIE.015-1'!$E$3:$R$302,12,FALSE)))</f>
        <v/>
      </c>
      <c r="Q20" s="292" t="str">
        <f>IF(ISNA(VLOOKUP($E20,'SERIE.015-1'!$E$3:$R$302,13,FALSE)),"",(VLOOKUP($E20,'SERIE.015-1'!$E$3:$R$302,13,FALSE)))</f>
        <v/>
      </c>
      <c r="R20" s="350" t="str">
        <f>IF(ISNA(VLOOKUP($E20,'SERIE.015-1'!$E$3:$R$302,14,FALSE)),"",(VLOOKUP($E20,'SERIE.015-1'!$E$3:$R$302,14,FALSE)))</f>
        <v/>
      </c>
      <c r="S20" s="448">
        <f t="shared" si="0"/>
        <v>0</v>
      </c>
      <c r="T20" s="516"/>
      <c r="U20" s="374"/>
      <c r="V20" s="374">
        <f t="shared" si="1"/>
        <v>18</v>
      </c>
      <c r="W20" s="374">
        <f>IF(S20="","",IFERROR(SUM(I20:J20:L20:M20)+LARGE(I20:J20:L20:M20,1)/100+LARGE(I20:J20:L20:M20,2)/1000+LARGE(I20:J20:L20:M20,3)/10000+LARGE(I20:J20:L20:M20,4)/100000-0.01/V20,0))</f>
        <v>0</v>
      </c>
      <c r="X20" s="354" t="str">
        <f>$D$19</f>
        <v/>
      </c>
      <c r="Y20" s="364" t="str">
        <f>$C$19</f>
        <v/>
      </c>
      <c r="Z20" s="374"/>
      <c r="AA20" s="374"/>
      <c r="AB20" s="374"/>
      <c r="AC20" s="374"/>
      <c r="AD20" s="374"/>
      <c r="AE20" s="374"/>
    </row>
    <row r="21" spans="1:31" ht="13.95" customHeight="1" x14ac:dyDescent="0.3">
      <c r="A21" s="669">
        <v>10</v>
      </c>
      <c r="B21" s="671" t="str">
        <f>IF(ISNA(VLOOKUP(A21,'SERIE.015-1'!$A$3:$R$302,2,FALSE)),"",(VLOOKUP(A21,'SERIE.015-1'!$A$3:$R$302,2,FALSE)))</f>
        <v/>
      </c>
      <c r="C21" s="673" t="str">
        <f>IF(ISNA(VLOOKUP(A21,'SERIE.015-1'!$A$3:$R$302,3,FALSE)),"",(VLOOKUP(A21,'SERIE.015-1'!$A$3:$R$302,3,FALSE)))</f>
        <v/>
      </c>
      <c r="D21" s="675" t="str">
        <f>IF(ISNA(VLOOKUP(A21,'SERIE.015-1'!$A$3:$R$302,4,FALSE)),"",(VLOOKUP(A21,'SERIE.015-1'!$A$3:$R$302,4,FALSE)))</f>
        <v/>
      </c>
      <c r="E21" s="322" t="str">
        <f>IF(ISNA(VLOOKUP($A$21,'SERIE.015-1'!$A$3:$R$302,5,FALSE)),"",(VLOOKUP($A$21,'SERIE.015-1'!$A$3:$R$302,5,FALSE)))</f>
        <v/>
      </c>
      <c r="F21" s="237" t="str">
        <f>IF(ISNA(VLOOKUP(E21,'SERIE.015-1'!$E$3:$G$302,2,FALSE)),"",(VLOOKUP(E21,'SERIE.015-1'!$E$3:$G$302,2,FALSE)))</f>
        <v/>
      </c>
      <c r="G21" s="677" t="str">
        <f>IF(ISNA(VLOOKUP(E21,'SERIE.015-1'!$E$3:$G$302,3,FALSE)),"",(VLOOKUP(E21,'SERIE.015-1'!$E$3:$G$302,3,FALSE)))</f>
        <v/>
      </c>
      <c r="H21" s="237" t="str">
        <f>IF(ISNA(VLOOKUP(E21,'SERIE.015-1'!$E$3:$R$302,4,FALSE)),"",(VLOOKUP(E21,'SERIE.015-1'!$E$3:$R$302,4,FALSE)))</f>
        <v/>
      </c>
      <c r="I21" s="291" t="str">
        <f>IF(ISNA(VLOOKUP($E21,'SERIE.015-1'!$E$3:$R$302,5,FALSE)),"",(VLOOKUP($E21,'SERIE.015-1'!$E$3:$R$302,5,FALSE)))</f>
        <v/>
      </c>
      <c r="J21" s="291" t="str">
        <f>IF(ISNA(VLOOKUP($E21,'SERIE.015-1'!$E$3:$R$302,6,FALSE)),"",(VLOOKUP($E21,'SERIE.015-1'!$E$3:$R$302,6,FALSE)))</f>
        <v/>
      </c>
      <c r="K21" s="291" t="str">
        <f>IF(ISNA(VLOOKUP($E21,'SERIE.015-1'!$E$3:$R$302,7,FALSE)),"",(VLOOKUP($E21,'SERIE.015-1'!$E$3:$R$302,7,FALSE)))</f>
        <v/>
      </c>
      <c r="L21" s="291" t="str">
        <f>IF(ISNA(VLOOKUP($E21,'SERIE.015-1'!$E$3:$R$302,8,FALSE)),"",(VLOOKUP($E21,'SERIE.015-1'!$E$3:$R$302,8,FALSE)))</f>
        <v/>
      </c>
      <c r="M21" s="291" t="str">
        <f>IF(ISNA(VLOOKUP($E21,'SERIE.015-1'!$E$3:$R$302,9,FALSE)),"",(VLOOKUP($E21,'SERIE.015-1'!$E$3:$R$302,9,FALSE)))</f>
        <v/>
      </c>
      <c r="N21" s="291" t="str">
        <f>IF(ISNA(VLOOKUP($E21,'SERIE.015-1'!$E$3:$R$302,10,FALSE)),"",(VLOOKUP($E21,'SERIE.015-1'!$E$3:$R$302,10,FALSE)))</f>
        <v/>
      </c>
      <c r="O21" s="291" t="str">
        <f>IF(ISNA(VLOOKUP($E21,'SERIE.015-1'!$E$3:$R$302,11,FALSE)),"",(VLOOKUP($E21,'SERIE.015-1'!$E$3:$R$302,11,FALSE)))</f>
        <v/>
      </c>
      <c r="P21" s="291" t="str">
        <f>IF(ISNA(VLOOKUP($E21,'SERIE.015-1'!$E$3:$R$302,12,FALSE)),"",(VLOOKUP($E21,'SERIE.015-1'!$E$3:$R$302,12,FALSE)))</f>
        <v/>
      </c>
      <c r="Q21" s="291" t="str">
        <f>IF(ISNA(VLOOKUP($E21,'SERIE.015-1'!$E$3:$R$302,13,FALSE)),"",(VLOOKUP($E21,'SERIE.015-1'!$E$3:$R$302,13,FALSE)))</f>
        <v/>
      </c>
      <c r="R21" s="349" t="str">
        <f>IF(ISNA(VLOOKUP($E21,'SERIE.015-1'!$E$3:$R$302,14,FALSE)),"",(VLOOKUP($E21,'SERIE.015-1'!$E$3:$R$302,14,FALSE)))</f>
        <v/>
      </c>
      <c r="S21" s="448">
        <f t="shared" si="0"/>
        <v>0</v>
      </c>
      <c r="T21" s="516">
        <f t="shared" ref="T21" si="4">SUM(I21:R22)</f>
        <v>0</v>
      </c>
      <c r="U21" s="374"/>
      <c r="V21" s="374">
        <f t="shared" si="1"/>
        <v>19</v>
      </c>
      <c r="W21" s="374">
        <f>IF(S21="","",IFERROR(SUM(I21:J21:L21:M21)+LARGE(I21:J21:L21:M21,1)/100+LARGE(I21:J21:L21:M21,2)/1000+LARGE(I21:J21:L21:M21,3)/10000+LARGE(I21:J21:L21:M21,4)/100000-0.01/V21,0))</f>
        <v>0</v>
      </c>
      <c r="X21" s="354" t="str">
        <f>$D$21</f>
        <v/>
      </c>
      <c r="Y21" s="364" t="str">
        <f>$C$21</f>
        <v/>
      </c>
      <c r="Z21" s="374"/>
      <c r="AA21" s="374"/>
      <c r="AB21" s="374"/>
      <c r="AC21" s="374"/>
      <c r="AD21" s="374"/>
      <c r="AE21" s="374"/>
    </row>
    <row r="22" spans="1:31" ht="13.95" customHeight="1" thickBot="1" x14ac:dyDescent="0.35">
      <c r="A22" s="679"/>
      <c r="B22" s="680"/>
      <c r="C22" s="681"/>
      <c r="D22" s="682"/>
      <c r="E22" s="323" t="str">
        <f>IF(ISNA(VLOOKUP($A$21,'SERIE.015-1'!$A$3:$R$302,5,FALSE)+$U$3),"",(VLOOKUP($A$21,'SERIE.015-1'!$A$3:$R$302,5,FALSE)+$U$3))</f>
        <v/>
      </c>
      <c r="F22" s="43" t="str">
        <f>IF(ISNA(VLOOKUP(E22,'SERIE.015-1'!$E$3:$G$302,2,FALSE)),"",(VLOOKUP(E22,'SERIE.015-1'!$E$3:$G$302,2,FALSE)))</f>
        <v/>
      </c>
      <c r="G22" s="683"/>
      <c r="H22" s="84" t="str">
        <f>IF(ISNA(VLOOKUP(E22,'SERIE.015-1'!$E$3:$R$302,4,FALSE)),"",(VLOOKUP(E22,'SERIE.015-1'!$E$3:$R$302,4,FALSE)))</f>
        <v/>
      </c>
      <c r="I22" s="292" t="str">
        <f>IF(ISNA(VLOOKUP($E22,'SERIE.015-1'!$E$3:$R$302,5,FALSE)),"",(VLOOKUP($E22,'SERIE.015-1'!$E$3:$R$302,5,FALSE)))</f>
        <v/>
      </c>
      <c r="J22" s="292" t="str">
        <f>IF(ISNA(VLOOKUP($E22,'SERIE.015-1'!$E$3:$R$302,6,FALSE)),"",(VLOOKUP($E22,'SERIE.015-1'!$E$3:$R$302,6,FALSE)))</f>
        <v/>
      </c>
      <c r="K22" s="292" t="str">
        <f>IF(ISNA(VLOOKUP($E22,'SERIE.015-1'!$E$3:$R$302,7,FALSE)),"",(VLOOKUP($E22,'SERIE.015-1'!$E$3:$R$302,7,FALSE)))</f>
        <v/>
      </c>
      <c r="L22" s="292" t="str">
        <f>IF(ISNA(VLOOKUP($E22,'SERIE.015-1'!$E$3:$R$302,8,FALSE)),"",(VLOOKUP($E22,'SERIE.015-1'!$E$3:$R$302,8,FALSE)))</f>
        <v/>
      </c>
      <c r="M22" s="292" t="str">
        <f>IF(ISNA(VLOOKUP($E22,'SERIE.015-1'!$E$3:$R$302,9,FALSE)),"",(VLOOKUP($E22,'SERIE.015-1'!$E$3:$R$302,9,FALSE)))</f>
        <v/>
      </c>
      <c r="N22" s="292" t="str">
        <f>IF(ISNA(VLOOKUP($E22,'SERIE.015-1'!$E$3:$R$302,10,FALSE)),"",(VLOOKUP($E22,'SERIE.015-1'!$E$3:$R$302,10,FALSE)))</f>
        <v/>
      </c>
      <c r="O22" s="292" t="str">
        <f>IF(ISNA(VLOOKUP($E22,'SERIE.015-1'!$E$3:$R$302,11,FALSE)),"",(VLOOKUP($E22,'SERIE.015-1'!$E$3:$R$302,11,FALSE)))</f>
        <v/>
      </c>
      <c r="P22" s="292" t="str">
        <f>IF(ISNA(VLOOKUP($E22,'SERIE.015-1'!$E$3:$R$302,12,FALSE)),"",(VLOOKUP($E22,'SERIE.015-1'!$E$3:$R$302,12,FALSE)))</f>
        <v/>
      </c>
      <c r="Q22" s="292" t="str">
        <f>IF(ISNA(VLOOKUP($E22,'SERIE.015-1'!$E$3:$R$302,13,FALSE)),"",(VLOOKUP($E22,'SERIE.015-1'!$E$3:$R$302,13,FALSE)))</f>
        <v/>
      </c>
      <c r="R22" s="350" t="str">
        <f>IF(ISNA(VLOOKUP($E22,'SERIE.015-1'!$E$3:$R$302,14,FALSE)),"",(VLOOKUP($E22,'SERIE.015-1'!$E$3:$R$302,14,FALSE)))</f>
        <v/>
      </c>
      <c r="S22" s="448">
        <f t="shared" si="0"/>
        <v>0</v>
      </c>
      <c r="T22" s="516"/>
      <c r="U22" s="374"/>
      <c r="V22" s="374">
        <f t="shared" si="1"/>
        <v>20</v>
      </c>
      <c r="W22" s="374">
        <f>IF(S22="","",IFERROR(SUM(I22:J22:L22:M22)+LARGE(I22:J22:L22:M22,1)/100+LARGE(I22:J22:L22:M22,2)/1000+LARGE(I22:J22:L22:M22,3)/10000+LARGE(I22:J22:L22:M22,4)/100000-0.01/V22,0))</f>
        <v>0</v>
      </c>
      <c r="X22" s="354" t="str">
        <f>$D$21</f>
        <v/>
      </c>
      <c r="Y22" s="364" t="str">
        <f>$C$21</f>
        <v/>
      </c>
      <c r="Z22" s="374"/>
      <c r="AA22" s="374"/>
      <c r="AB22" s="374"/>
      <c r="AC22" s="374"/>
      <c r="AD22" s="374"/>
      <c r="AE22" s="374"/>
    </row>
    <row r="23" spans="1:31" ht="13.95" customHeight="1" x14ac:dyDescent="0.3">
      <c r="A23" s="669">
        <v>11</v>
      </c>
      <c r="B23" s="671" t="str">
        <f>IF(ISNA(VLOOKUP(A23,'SERIE.015-1'!$A$3:$R$302,2,FALSE)),"",(VLOOKUP(A23,'SERIE.015-1'!$A$3:$R$302,2,FALSE)))</f>
        <v/>
      </c>
      <c r="C23" s="673" t="str">
        <f>IF(ISNA(VLOOKUP(A23,'SERIE.015-1'!$A$3:$R$302,3,FALSE)),"",(VLOOKUP(A23,'SERIE.015-1'!$A$3:$R$302,3,FALSE)))</f>
        <v/>
      </c>
      <c r="D23" s="675" t="str">
        <f>IF(ISNA(VLOOKUP(A23,'SERIE.015-1'!$A$3:$R$302,4,FALSE)),"",(VLOOKUP(A23,'SERIE.015-1'!$A$3:$R$302,4,FALSE)))</f>
        <v/>
      </c>
      <c r="E23" s="322" t="str">
        <f>IF(ISNA(VLOOKUP($A$23,'SERIE.015-1'!$A$3:$R$302,5,FALSE)),"",(VLOOKUP($A$23,'SERIE.015-1'!$A$3:$R$302,5,FALSE)))</f>
        <v/>
      </c>
      <c r="F23" s="237" t="str">
        <f>IF(ISNA(VLOOKUP(E23,'SERIE.015-1'!$E$3:$G$302,2,FALSE)),"",(VLOOKUP(E23,'SERIE.015-1'!$E$3:$G$302,2,FALSE)))</f>
        <v/>
      </c>
      <c r="G23" s="677" t="str">
        <f>IF(ISNA(VLOOKUP(E23,'SERIE.015-1'!$E$3:$G$302,3,FALSE)),"",(VLOOKUP(E23,'SERIE.015-1'!$E$3:$G$302,3,FALSE)))</f>
        <v/>
      </c>
      <c r="H23" s="237" t="str">
        <f>IF(ISNA(VLOOKUP(E23,'SERIE.015-1'!$E$3:$R$302,4,FALSE)),"",(VLOOKUP(E23,'SERIE.015-1'!$E$3:$R$302,4,FALSE)))</f>
        <v/>
      </c>
      <c r="I23" s="291" t="str">
        <f>IF(ISNA(VLOOKUP($E23,'SERIE.015-1'!$E$3:$R$302,5,FALSE)),"",(VLOOKUP($E23,'SERIE.015-1'!$E$3:$R$302,5,FALSE)))</f>
        <v/>
      </c>
      <c r="J23" s="291" t="str">
        <f>IF(ISNA(VLOOKUP($E23,'SERIE.015-1'!$E$3:$R$302,6,FALSE)),"",(VLOOKUP($E23,'SERIE.015-1'!$E$3:$R$302,6,FALSE)))</f>
        <v/>
      </c>
      <c r="K23" s="291" t="str">
        <f>IF(ISNA(VLOOKUP($E23,'SERIE.015-1'!$E$3:$R$302,7,FALSE)),"",(VLOOKUP($E23,'SERIE.015-1'!$E$3:$R$302,7,FALSE)))</f>
        <v/>
      </c>
      <c r="L23" s="291" t="str">
        <f>IF(ISNA(VLOOKUP($E23,'SERIE.015-1'!$E$3:$R$302,8,FALSE)),"",(VLOOKUP($E23,'SERIE.015-1'!$E$3:$R$302,8,FALSE)))</f>
        <v/>
      </c>
      <c r="M23" s="291" t="str">
        <f>IF(ISNA(VLOOKUP($E23,'SERIE.015-1'!$E$3:$R$302,9,FALSE)),"",(VLOOKUP($E23,'SERIE.015-1'!$E$3:$R$302,9,FALSE)))</f>
        <v/>
      </c>
      <c r="N23" s="291" t="str">
        <f>IF(ISNA(VLOOKUP($E23,'SERIE.015-1'!$E$3:$R$302,10,FALSE)),"",(VLOOKUP($E23,'SERIE.015-1'!$E$3:$R$302,10,FALSE)))</f>
        <v/>
      </c>
      <c r="O23" s="291" t="str">
        <f>IF(ISNA(VLOOKUP($E23,'SERIE.015-1'!$E$3:$R$302,11,FALSE)),"",(VLOOKUP($E23,'SERIE.015-1'!$E$3:$R$302,11,FALSE)))</f>
        <v/>
      </c>
      <c r="P23" s="291" t="str">
        <f>IF(ISNA(VLOOKUP($E23,'SERIE.015-1'!$E$3:$R$302,12,FALSE)),"",(VLOOKUP($E23,'SERIE.015-1'!$E$3:$R$302,12,FALSE)))</f>
        <v/>
      </c>
      <c r="Q23" s="291" t="str">
        <f>IF(ISNA(VLOOKUP($E23,'SERIE.015-1'!$E$3:$R$302,13,FALSE)),"",(VLOOKUP($E23,'SERIE.015-1'!$E$3:$R$302,13,FALSE)))</f>
        <v/>
      </c>
      <c r="R23" s="349" t="str">
        <f>IF(ISNA(VLOOKUP($E23,'SERIE.015-1'!$E$3:$R$302,14,FALSE)),"",(VLOOKUP($E23,'SERIE.015-1'!$E$3:$R$302,14,FALSE)))</f>
        <v/>
      </c>
      <c r="S23" s="448">
        <f t="shared" si="0"/>
        <v>0</v>
      </c>
      <c r="T23" s="516">
        <f t="shared" ref="T23" si="5">SUM(I23:R24)</f>
        <v>0</v>
      </c>
      <c r="U23" s="374"/>
      <c r="V23" s="374">
        <f t="shared" si="1"/>
        <v>21</v>
      </c>
      <c r="W23" s="374">
        <f>IF(S23="","",IFERROR(SUM(I23:J23:L23:M23)+LARGE(I23:J23:L23:M23,1)/100+LARGE(I23:J23:L23:M23,2)/1000+LARGE(I23:J23:L23:M23,3)/10000+LARGE(I23:J23:L23:M23,4)/100000-0.01/V23,0))</f>
        <v>0</v>
      </c>
      <c r="X23" s="354" t="str">
        <f>$D$23</f>
        <v/>
      </c>
      <c r="Y23" s="364" t="str">
        <f>$C$23</f>
        <v/>
      </c>
      <c r="Z23" s="374"/>
      <c r="AA23" s="374"/>
      <c r="AB23" s="374"/>
      <c r="AC23" s="374"/>
      <c r="AD23" s="374"/>
      <c r="AE23" s="374"/>
    </row>
    <row r="24" spans="1:31" ht="13.95" customHeight="1" thickBot="1" x14ac:dyDescent="0.35">
      <c r="A24" s="679"/>
      <c r="B24" s="680"/>
      <c r="C24" s="681"/>
      <c r="D24" s="682"/>
      <c r="E24" s="323" t="str">
        <f>IF(ISNA(VLOOKUP($A$23,'SERIE.015-1'!$A$3:$R$302,5,FALSE)+$U$3),"",(VLOOKUP($A$23,'SERIE.015-1'!$A$3:$R$302,5,FALSE)+$U$3))</f>
        <v/>
      </c>
      <c r="F24" s="43" t="str">
        <f>IF(ISNA(VLOOKUP(E24,'SERIE.015-1'!$E$3:$G$302,2,FALSE)),"",(VLOOKUP(E24,'SERIE.015-1'!$E$3:$G$302,2,FALSE)))</f>
        <v/>
      </c>
      <c r="G24" s="683"/>
      <c r="H24" s="84" t="str">
        <f>IF(ISNA(VLOOKUP(E24,'SERIE.015-1'!$E$3:$R$302,4,FALSE)),"",(VLOOKUP(E24,'SERIE.015-1'!$E$3:$R$302,4,FALSE)))</f>
        <v/>
      </c>
      <c r="I24" s="292" t="str">
        <f>IF(ISNA(VLOOKUP($E24,'SERIE.015-1'!$E$3:$R$302,5,FALSE)),"",(VLOOKUP($E24,'SERIE.015-1'!$E$3:$R$302,5,FALSE)))</f>
        <v/>
      </c>
      <c r="J24" s="292" t="str">
        <f>IF(ISNA(VLOOKUP($E24,'SERIE.015-1'!$E$3:$R$302,6,FALSE)),"",(VLOOKUP($E24,'SERIE.015-1'!$E$3:$R$302,6,FALSE)))</f>
        <v/>
      </c>
      <c r="K24" s="292" t="str">
        <f>IF(ISNA(VLOOKUP($E24,'SERIE.015-1'!$E$3:$R$302,7,FALSE)),"",(VLOOKUP($E24,'SERIE.015-1'!$E$3:$R$302,7,FALSE)))</f>
        <v/>
      </c>
      <c r="L24" s="292" t="str">
        <f>IF(ISNA(VLOOKUP($E24,'SERIE.015-1'!$E$3:$R$302,8,FALSE)),"",(VLOOKUP($E24,'SERIE.015-1'!$E$3:$R$302,8,FALSE)))</f>
        <v/>
      </c>
      <c r="M24" s="292" t="str">
        <f>IF(ISNA(VLOOKUP($E24,'SERIE.015-1'!$E$3:$R$302,9,FALSE)),"",(VLOOKUP($E24,'SERIE.015-1'!$E$3:$R$302,9,FALSE)))</f>
        <v/>
      </c>
      <c r="N24" s="292" t="str">
        <f>IF(ISNA(VLOOKUP($E24,'SERIE.015-1'!$E$3:$R$302,10,FALSE)),"",(VLOOKUP($E24,'SERIE.015-1'!$E$3:$R$302,10,FALSE)))</f>
        <v/>
      </c>
      <c r="O24" s="292" t="str">
        <f>IF(ISNA(VLOOKUP($E24,'SERIE.015-1'!$E$3:$R$302,11,FALSE)),"",(VLOOKUP($E24,'SERIE.015-1'!$E$3:$R$302,11,FALSE)))</f>
        <v/>
      </c>
      <c r="P24" s="292" t="str">
        <f>IF(ISNA(VLOOKUP($E24,'SERIE.015-1'!$E$3:$R$302,12,FALSE)),"",(VLOOKUP($E24,'SERIE.015-1'!$E$3:$R$302,12,FALSE)))</f>
        <v/>
      </c>
      <c r="Q24" s="292" t="str">
        <f>IF(ISNA(VLOOKUP($E24,'SERIE.015-1'!$E$3:$R$302,13,FALSE)),"",(VLOOKUP($E24,'SERIE.015-1'!$E$3:$R$302,13,FALSE)))</f>
        <v/>
      </c>
      <c r="R24" s="350" t="str">
        <f>IF(ISNA(VLOOKUP($E24,'SERIE.015-1'!$E$3:$R$302,14,FALSE)),"",(VLOOKUP($E24,'SERIE.015-1'!$E$3:$R$302,14,FALSE)))</f>
        <v/>
      </c>
      <c r="S24" s="448">
        <f t="shared" si="0"/>
        <v>0</v>
      </c>
      <c r="T24" s="516"/>
      <c r="U24" s="374"/>
      <c r="V24" s="374">
        <f t="shared" si="1"/>
        <v>22</v>
      </c>
      <c r="W24" s="374">
        <f>IF(S24="","",IFERROR(SUM(I24:J24:L24:M24)+LARGE(I24:J24:L24:M24,1)/100+LARGE(I24:J24:L24:M24,2)/1000+LARGE(I24:J24:L24:M24,3)/10000+LARGE(I24:J24:L24:M24,4)/100000-0.01/V24,0))</f>
        <v>0</v>
      </c>
      <c r="X24" s="354" t="str">
        <f>$D$23</f>
        <v/>
      </c>
      <c r="Y24" s="364" t="str">
        <f>$C$23</f>
        <v/>
      </c>
      <c r="Z24" s="374"/>
      <c r="AA24" s="374"/>
      <c r="AB24" s="374"/>
      <c r="AC24" s="374"/>
      <c r="AD24" s="374"/>
      <c r="AE24" s="374"/>
    </row>
    <row r="25" spans="1:31" ht="13.95" customHeight="1" x14ac:dyDescent="0.3">
      <c r="A25" s="669">
        <v>12</v>
      </c>
      <c r="B25" s="671" t="str">
        <f>IF(ISNA(VLOOKUP(A25,'SERIE.015-1'!$A$3:$R$302,2,FALSE)),"",(VLOOKUP(A25,'SERIE.015-1'!$A$3:$R$302,2,FALSE)))</f>
        <v/>
      </c>
      <c r="C25" s="673" t="str">
        <f>IF(ISNA(VLOOKUP(A25,'SERIE.015-1'!$A$3:$R$302,3,FALSE)),"",(VLOOKUP(A25,'SERIE.015-1'!$A$3:$R$302,3,FALSE)))</f>
        <v/>
      </c>
      <c r="D25" s="675" t="str">
        <f>IF(ISNA(VLOOKUP(A25,'SERIE.015-1'!$A$3:$R$302,4,FALSE)),"",(VLOOKUP(A25,'SERIE.015-1'!$A$3:$R$302,4,FALSE)))</f>
        <v/>
      </c>
      <c r="E25" s="322" t="str">
        <f>IF(ISNA(VLOOKUP($A$25,'SERIE.015-1'!$A$3:$R$302,5,FALSE)),"",(VLOOKUP($A$25,'SERIE.015-1'!$A$3:$R$302,5,FALSE)))</f>
        <v/>
      </c>
      <c r="F25" s="237" t="str">
        <f>IF(ISNA(VLOOKUP(E25,'SERIE.015-1'!$E$3:$G$302,2,FALSE)),"",(VLOOKUP(E25,'SERIE.015-1'!$E$3:$G$302,2,FALSE)))</f>
        <v/>
      </c>
      <c r="G25" s="677" t="str">
        <f>IF(ISNA(VLOOKUP(E25,'SERIE.015-1'!$E$3:$G$302,3,FALSE)),"",(VLOOKUP(E25,'SERIE.015-1'!$E$3:$G$302,3,FALSE)))</f>
        <v/>
      </c>
      <c r="H25" s="237" t="str">
        <f>IF(ISNA(VLOOKUP(E25,'SERIE.015-1'!$E$3:$R$302,4,FALSE)),"",(VLOOKUP(E25,'SERIE.015-1'!$E$3:$R$302,4,FALSE)))</f>
        <v/>
      </c>
      <c r="I25" s="291" t="str">
        <f>IF(ISNA(VLOOKUP($E25,'SERIE.015-1'!$E$3:$R$302,5,FALSE)),"",(VLOOKUP($E25,'SERIE.015-1'!$E$3:$R$302,5,FALSE)))</f>
        <v/>
      </c>
      <c r="J25" s="291" t="str">
        <f>IF(ISNA(VLOOKUP($E25,'SERIE.015-1'!$E$3:$R$302,6,FALSE)),"",(VLOOKUP($E25,'SERIE.015-1'!$E$3:$R$302,6,FALSE)))</f>
        <v/>
      </c>
      <c r="K25" s="291" t="str">
        <f>IF(ISNA(VLOOKUP($E25,'SERIE.015-1'!$E$3:$R$302,7,FALSE)),"",(VLOOKUP($E25,'SERIE.015-1'!$E$3:$R$302,7,FALSE)))</f>
        <v/>
      </c>
      <c r="L25" s="291" t="str">
        <f>IF(ISNA(VLOOKUP($E25,'SERIE.015-1'!$E$3:$R$302,8,FALSE)),"",(VLOOKUP($E25,'SERIE.015-1'!$E$3:$R$302,8,FALSE)))</f>
        <v/>
      </c>
      <c r="M25" s="291" t="str">
        <f>IF(ISNA(VLOOKUP($E25,'SERIE.015-1'!$E$3:$R$302,9,FALSE)),"",(VLOOKUP($E25,'SERIE.015-1'!$E$3:$R$302,9,FALSE)))</f>
        <v/>
      </c>
      <c r="N25" s="291" t="str">
        <f>IF(ISNA(VLOOKUP($E25,'SERIE.015-1'!$E$3:$R$302,10,FALSE)),"",(VLOOKUP($E25,'SERIE.015-1'!$E$3:$R$302,10,FALSE)))</f>
        <v/>
      </c>
      <c r="O25" s="291" t="str">
        <f>IF(ISNA(VLOOKUP($E25,'SERIE.015-1'!$E$3:$R$302,11,FALSE)),"",(VLOOKUP($E25,'SERIE.015-1'!$E$3:$R$302,11,FALSE)))</f>
        <v/>
      </c>
      <c r="P25" s="291" t="str">
        <f>IF(ISNA(VLOOKUP($E25,'SERIE.015-1'!$E$3:$R$302,12,FALSE)),"",(VLOOKUP($E25,'SERIE.015-1'!$E$3:$R$302,12,FALSE)))</f>
        <v/>
      </c>
      <c r="Q25" s="291" t="str">
        <f>IF(ISNA(VLOOKUP($E25,'SERIE.015-1'!$E$3:$R$302,13,FALSE)),"",(VLOOKUP($E25,'SERIE.015-1'!$E$3:$R$302,13,FALSE)))</f>
        <v/>
      </c>
      <c r="R25" s="349" t="str">
        <f>IF(ISNA(VLOOKUP($E25,'SERIE.015-1'!$E$3:$R$302,14,FALSE)),"",(VLOOKUP($E25,'SERIE.015-1'!$E$3:$R$302,14,FALSE)))</f>
        <v/>
      </c>
      <c r="S25" s="448">
        <f t="shared" si="0"/>
        <v>0</v>
      </c>
      <c r="T25" s="516">
        <f t="shared" ref="T25" si="6">SUM(I25:R26)</f>
        <v>0</v>
      </c>
      <c r="U25" s="374"/>
      <c r="V25" s="374">
        <f t="shared" si="1"/>
        <v>23</v>
      </c>
      <c r="W25" s="374">
        <f>IF(S25="","",IFERROR(SUM(I25:J25:L25:M25)+LARGE(I25:J25:L25:M25,1)/100+LARGE(I25:J25:L25:M25,2)/1000+LARGE(I25:J25:L25:M25,3)/10000+LARGE(I25:J25:L25:M25,4)/100000-0.01/V25,0))</f>
        <v>0</v>
      </c>
      <c r="X25" s="354" t="str">
        <f>$D$25</f>
        <v/>
      </c>
      <c r="Y25" s="364" t="str">
        <f>$C$25</f>
        <v/>
      </c>
      <c r="Z25" s="374"/>
      <c r="AA25" s="374"/>
      <c r="AB25" s="374"/>
      <c r="AC25" s="374"/>
      <c r="AD25" s="374"/>
      <c r="AE25" s="374"/>
    </row>
    <row r="26" spans="1:31" ht="13.95" customHeight="1" thickBot="1" x14ac:dyDescent="0.35">
      <c r="A26" s="679"/>
      <c r="B26" s="680"/>
      <c r="C26" s="681"/>
      <c r="D26" s="682"/>
      <c r="E26" s="323" t="str">
        <f>IF(ISNA(VLOOKUP($A$25,'SERIE.015-1'!$A$3:$R$302,5,FALSE)+$U$3),"",(VLOOKUP($A$25,'SERIE.015-1'!$A$3:$R$302,5,FALSE)+$U$3))</f>
        <v/>
      </c>
      <c r="F26" s="43" t="str">
        <f>IF(ISNA(VLOOKUP(E26,'SERIE.015-1'!$E$3:$G$302,2,FALSE)),"",(VLOOKUP(E26,'SERIE.015-1'!$E$3:$G$302,2,FALSE)))</f>
        <v/>
      </c>
      <c r="G26" s="683"/>
      <c r="H26" s="84" t="str">
        <f>IF(ISNA(VLOOKUP(E26,'SERIE.015-1'!$E$3:$R$302,4,FALSE)),"",(VLOOKUP(E26,'SERIE.015-1'!$E$3:$R$302,4,FALSE)))</f>
        <v/>
      </c>
      <c r="I26" s="292" t="str">
        <f>IF(ISNA(VLOOKUP($E26,'SERIE.015-1'!$E$3:$R$302,5,FALSE)),"",(VLOOKUP($E26,'SERIE.015-1'!$E$3:$R$302,5,FALSE)))</f>
        <v/>
      </c>
      <c r="J26" s="292" t="str">
        <f>IF(ISNA(VLOOKUP($E26,'SERIE.015-1'!$E$3:$R$302,6,FALSE)),"",(VLOOKUP($E26,'SERIE.015-1'!$E$3:$R$302,6,FALSE)))</f>
        <v/>
      </c>
      <c r="K26" s="292" t="str">
        <f>IF(ISNA(VLOOKUP($E26,'SERIE.015-1'!$E$3:$R$302,7,FALSE)),"",(VLOOKUP($E26,'SERIE.015-1'!$E$3:$R$302,7,FALSE)))</f>
        <v/>
      </c>
      <c r="L26" s="292" t="str">
        <f>IF(ISNA(VLOOKUP($E26,'SERIE.015-1'!$E$3:$R$302,8,FALSE)),"",(VLOOKUP($E26,'SERIE.015-1'!$E$3:$R$302,8,FALSE)))</f>
        <v/>
      </c>
      <c r="M26" s="292" t="str">
        <f>IF(ISNA(VLOOKUP($E26,'SERIE.015-1'!$E$3:$R$302,9,FALSE)),"",(VLOOKUP($E26,'SERIE.015-1'!$E$3:$R$302,9,FALSE)))</f>
        <v/>
      </c>
      <c r="N26" s="292" t="str">
        <f>IF(ISNA(VLOOKUP($E26,'SERIE.015-1'!$E$3:$R$302,10,FALSE)),"",(VLOOKUP($E26,'SERIE.015-1'!$E$3:$R$302,10,FALSE)))</f>
        <v/>
      </c>
      <c r="O26" s="292" t="str">
        <f>IF(ISNA(VLOOKUP($E26,'SERIE.015-1'!$E$3:$R$302,11,FALSE)),"",(VLOOKUP($E26,'SERIE.015-1'!$E$3:$R$302,11,FALSE)))</f>
        <v/>
      </c>
      <c r="P26" s="292" t="str">
        <f>IF(ISNA(VLOOKUP($E26,'SERIE.015-1'!$E$3:$R$302,12,FALSE)),"",(VLOOKUP($E26,'SERIE.015-1'!$E$3:$R$302,12,FALSE)))</f>
        <v/>
      </c>
      <c r="Q26" s="292" t="str">
        <f>IF(ISNA(VLOOKUP($E26,'SERIE.015-1'!$E$3:$R$302,13,FALSE)),"",(VLOOKUP($E26,'SERIE.015-1'!$E$3:$R$302,13,FALSE)))</f>
        <v/>
      </c>
      <c r="R26" s="350" t="str">
        <f>IF(ISNA(VLOOKUP($E26,'SERIE.015-1'!$E$3:$R$302,14,FALSE)),"",(VLOOKUP($E26,'SERIE.015-1'!$E$3:$R$302,14,FALSE)))</f>
        <v/>
      </c>
      <c r="S26" s="448">
        <f t="shared" si="0"/>
        <v>0</v>
      </c>
      <c r="T26" s="516"/>
      <c r="U26" s="374"/>
      <c r="V26" s="374">
        <f t="shared" si="1"/>
        <v>24</v>
      </c>
      <c r="W26" s="374">
        <f>IF(S26="","",IFERROR(SUM(I26:J26:L26:M26)+LARGE(I26:J26:L26:M26,1)/100+LARGE(I26:J26:L26:M26,2)/1000+LARGE(I26:J26:L26:M26,3)/10000+LARGE(I26:J26:L26:M26,4)/100000-0.01/V26,0))</f>
        <v>0</v>
      </c>
      <c r="X26" s="354" t="str">
        <f>$D$25</f>
        <v/>
      </c>
      <c r="Y26" s="364" t="str">
        <f>$C$25</f>
        <v/>
      </c>
      <c r="Z26" s="374"/>
      <c r="AA26" s="374"/>
      <c r="AB26" s="374"/>
      <c r="AC26" s="374"/>
      <c r="AD26" s="374"/>
      <c r="AE26" s="374"/>
    </row>
    <row r="27" spans="1:31" ht="13.95" customHeight="1" x14ac:dyDescent="0.3">
      <c r="A27" s="669">
        <v>13</v>
      </c>
      <c r="B27" s="671" t="str">
        <f>IF(ISNA(VLOOKUP(A27,'SERIE.015-1'!$A$3:$R$302,2,FALSE)),"",(VLOOKUP(A27,'SERIE.015-1'!$A$3:$R$302,2,FALSE)))</f>
        <v/>
      </c>
      <c r="C27" s="673" t="str">
        <f>IF(ISNA(VLOOKUP(A27,'SERIE.015-1'!$A$3:$R$302,3,FALSE)),"",(VLOOKUP(A27,'SERIE.015-1'!$A$3:$R$302,3,FALSE)))</f>
        <v/>
      </c>
      <c r="D27" s="675" t="str">
        <f>IF(ISNA(VLOOKUP(A27,'SERIE.015-1'!$A$3:$R$302,4,FALSE)),"",(VLOOKUP(A27,'SERIE.015-1'!$A$3:$R$302,4,FALSE)))</f>
        <v/>
      </c>
      <c r="E27" s="322" t="str">
        <f>IF(ISNA(VLOOKUP($A$27,'SERIE.015-1'!$A$3:$R$302,5,FALSE)),"",(VLOOKUP($A$27,'SERIE.015-1'!$A$3:$R$302,5,FALSE)))</f>
        <v/>
      </c>
      <c r="F27" s="237" t="str">
        <f>IF(ISNA(VLOOKUP(E27,'SERIE.015-1'!$E$3:$G$302,2,FALSE)),"",(VLOOKUP(E27,'SERIE.015-1'!$E$3:$G$302,2,FALSE)))</f>
        <v/>
      </c>
      <c r="G27" s="677" t="str">
        <f>IF(ISNA(VLOOKUP(E27,'SERIE.015-1'!$E$3:$G$302,3,FALSE)),"",(VLOOKUP(E27,'SERIE.015-1'!$E$3:$G$302,3,FALSE)))</f>
        <v/>
      </c>
      <c r="H27" s="237" t="str">
        <f>IF(ISNA(VLOOKUP(E27,'SERIE.015-1'!$E$3:$R$302,4,FALSE)),"",(VLOOKUP(E27,'SERIE.015-1'!$E$3:$R$302,4,FALSE)))</f>
        <v/>
      </c>
      <c r="I27" s="291" t="str">
        <f>IF(ISNA(VLOOKUP($E27,'SERIE.015-1'!$E$3:$R$302,5,FALSE)),"",(VLOOKUP($E27,'SERIE.015-1'!$E$3:$R$302,5,FALSE)))</f>
        <v/>
      </c>
      <c r="J27" s="291" t="str">
        <f>IF(ISNA(VLOOKUP($E27,'SERIE.015-1'!$E$3:$R$302,6,FALSE)),"",(VLOOKUP($E27,'SERIE.015-1'!$E$3:$R$302,6,FALSE)))</f>
        <v/>
      </c>
      <c r="K27" s="291" t="str">
        <f>IF(ISNA(VLOOKUP($E27,'SERIE.015-1'!$E$3:$R$302,7,FALSE)),"",(VLOOKUP($E27,'SERIE.015-1'!$E$3:$R$302,7,FALSE)))</f>
        <v/>
      </c>
      <c r="L27" s="291" t="str">
        <f>IF(ISNA(VLOOKUP($E27,'SERIE.015-1'!$E$3:$R$302,8,FALSE)),"",(VLOOKUP($E27,'SERIE.015-1'!$E$3:$R$302,8,FALSE)))</f>
        <v/>
      </c>
      <c r="M27" s="291" t="str">
        <f>IF(ISNA(VLOOKUP($E27,'SERIE.015-1'!$E$3:$R$302,9,FALSE)),"",(VLOOKUP($E27,'SERIE.015-1'!$E$3:$R$302,9,FALSE)))</f>
        <v/>
      </c>
      <c r="N27" s="291" t="str">
        <f>IF(ISNA(VLOOKUP($E27,'SERIE.015-1'!$E$3:$R$302,10,FALSE)),"",(VLOOKUP($E27,'SERIE.015-1'!$E$3:$R$302,10,FALSE)))</f>
        <v/>
      </c>
      <c r="O27" s="291" t="str">
        <f>IF(ISNA(VLOOKUP($E27,'SERIE.015-1'!$E$3:$R$302,11,FALSE)),"",(VLOOKUP($E27,'SERIE.015-1'!$E$3:$R$302,11,FALSE)))</f>
        <v/>
      </c>
      <c r="P27" s="291" t="str">
        <f>IF(ISNA(VLOOKUP($E27,'SERIE.015-1'!$E$3:$R$302,12,FALSE)),"",(VLOOKUP($E27,'SERIE.015-1'!$E$3:$R$302,12,FALSE)))</f>
        <v/>
      </c>
      <c r="Q27" s="291" t="str">
        <f>IF(ISNA(VLOOKUP($E27,'SERIE.015-1'!$E$3:$R$302,13,FALSE)),"",(VLOOKUP($E27,'SERIE.015-1'!$E$3:$R$302,13,FALSE)))</f>
        <v/>
      </c>
      <c r="R27" s="349" t="str">
        <f>IF(ISNA(VLOOKUP($E27,'SERIE.015-1'!$E$3:$R$302,14,FALSE)),"",(VLOOKUP($E27,'SERIE.015-1'!$E$3:$R$302,14,FALSE)))</f>
        <v/>
      </c>
      <c r="S27" s="448">
        <f t="shared" si="0"/>
        <v>0</v>
      </c>
      <c r="T27" s="516">
        <f t="shared" ref="T27" si="7">SUM(I27:R28)</f>
        <v>0</v>
      </c>
      <c r="U27" s="374"/>
      <c r="V27" s="374">
        <f t="shared" si="1"/>
        <v>25</v>
      </c>
      <c r="W27" s="374">
        <f>IF(S27="","",IFERROR(SUM(I27:J27:L27:M27)+LARGE(I27:J27:L27:M27,1)/100+LARGE(I27:J27:L27:M27,2)/1000+LARGE(I27:J27:L27:M27,3)/10000+LARGE(I27:J27:L27:M27,4)/100000-0.01/V27,0))</f>
        <v>0</v>
      </c>
      <c r="X27" s="354" t="str">
        <f>$D$27</f>
        <v/>
      </c>
      <c r="Y27" s="364" t="str">
        <f>$C$27</f>
        <v/>
      </c>
      <c r="Z27" s="374"/>
      <c r="AA27" s="374"/>
      <c r="AB27" s="374"/>
      <c r="AC27" s="374"/>
      <c r="AD27" s="374"/>
      <c r="AE27" s="374"/>
    </row>
    <row r="28" spans="1:31" ht="13.95" customHeight="1" thickBot="1" x14ac:dyDescent="0.35">
      <c r="A28" s="679"/>
      <c r="B28" s="680"/>
      <c r="C28" s="681"/>
      <c r="D28" s="682"/>
      <c r="E28" s="323" t="str">
        <f>IF(ISNA(VLOOKUP($A$27,'SERIE.015-1'!$A$3:$R$302,5,FALSE)+$U$3),"",(VLOOKUP($A$27,'SERIE.015-1'!$A$3:$R$302,5,FALSE)+$U$3))</f>
        <v/>
      </c>
      <c r="F28" s="43" t="str">
        <f>IF(ISNA(VLOOKUP(E28,'SERIE.015-1'!$E$3:$G$302,2,FALSE)),"",(VLOOKUP(E28,'SERIE.015-1'!$E$3:$G$302,2,FALSE)))</f>
        <v/>
      </c>
      <c r="G28" s="683"/>
      <c r="H28" s="84" t="str">
        <f>IF(ISNA(VLOOKUP(E28,'SERIE.015-1'!$E$3:$R$302,4,FALSE)),"",(VLOOKUP(E28,'SERIE.015-1'!$E$3:$R$302,4,FALSE)))</f>
        <v/>
      </c>
      <c r="I28" s="292" t="str">
        <f>IF(ISNA(VLOOKUP($E28,'SERIE.015-1'!$E$3:$R$302,5,FALSE)),"",(VLOOKUP($E28,'SERIE.015-1'!$E$3:$R$302,5,FALSE)))</f>
        <v/>
      </c>
      <c r="J28" s="292" t="str">
        <f>IF(ISNA(VLOOKUP($E28,'SERIE.015-1'!$E$3:$R$302,6,FALSE)),"",(VLOOKUP($E28,'SERIE.015-1'!$E$3:$R$302,6,FALSE)))</f>
        <v/>
      </c>
      <c r="K28" s="292" t="str">
        <f>IF(ISNA(VLOOKUP($E28,'SERIE.015-1'!$E$3:$R$302,7,FALSE)),"",(VLOOKUP($E28,'SERIE.015-1'!$E$3:$R$302,7,FALSE)))</f>
        <v/>
      </c>
      <c r="L28" s="292" t="str">
        <f>IF(ISNA(VLOOKUP($E28,'SERIE.015-1'!$E$3:$R$302,8,FALSE)),"",(VLOOKUP($E28,'SERIE.015-1'!$E$3:$R$302,8,FALSE)))</f>
        <v/>
      </c>
      <c r="M28" s="292" t="str">
        <f>IF(ISNA(VLOOKUP($E28,'SERIE.015-1'!$E$3:$R$302,9,FALSE)),"",(VLOOKUP($E28,'SERIE.015-1'!$E$3:$R$302,9,FALSE)))</f>
        <v/>
      </c>
      <c r="N28" s="292" t="str">
        <f>IF(ISNA(VLOOKUP($E28,'SERIE.015-1'!$E$3:$R$302,10,FALSE)),"",(VLOOKUP($E28,'SERIE.015-1'!$E$3:$R$302,10,FALSE)))</f>
        <v/>
      </c>
      <c r="O28" s="292" t="str">
        <f>IF(ISNA(VLOOKUP($E28,'SERIE.015-1'!$E$3:$R$302,11,FALSE)),"",(VLOOKUP($E28,'SERIE.015-1'!$E$3:$R$302,11,FALSE)))</f>
        <v/>
      </c>
      <c r="P28" s="292" t="str">
        <f>IF(ISNA(VLOOKUP($E28,'SERIE.015-1'!$E$3:$R$302,12,FALSE)),"",(VLOOKUP($E28,'SERIE.015-1'!$E$3:$R$302,12,FALSE)))</f>
        <v/>
      </c>
      <c r="Q28" s="292" t="str">
        <f>IF(ISNA(VLOOKUP($E28,'SERIE.015-1'!$E$3:$R$302,13,FALSE)),"",(VLOOKUP($E28,'SERIE.015-1'!$E$3:$R$302,13,FALSE)))</f>
        <v/>
      </c>
      <c r="R28" s="350" t="str">
        <f>IF(ISNA(VLOOKUP($E28,'SERIE.015-1'!$E$3:$R$302,14,FALSE)),"",(VLOOKUP($E28,'SERIE.015-1'!$E$3:$R$302,14,FALSE)))</f>
        <v/>
      </c>
      <c r="S28" s="448">
        <f t="shared" si="0"/>
        <v>0</v>
      </c>
      <c r="T28" s="516"/>
      <c r="U28" s="374"/>
      <c r="V28" s="374">
        <f t="shared" si="1"/>
        <v>26</v>
      </c>
      <c r="W28" s="374">
        <f>IF(S28="","",IFERROR(SUM(I28:J28:L28:M28)+LARGE(I28:J28:L28:M28,1)/100+LARGE(I28:J28:L28:M28,2)/1000+LARGE(I28:J28:L28:M28,3)/10000+LARGE(I28:J28:L28:M28,4)/100000-0.01/V28,0))</f>
        <v>0</v>
      </c>
      <c r="X28" s="354" t="str">
        <f>$D$27</f>
        <v/>
      </c>
      <c r="Y28" s="364" t="str">
        <f>$C$27</f>
        <v/>
      </c>
      <c r="Z28" s="374"/>
      <c r="AA28" s="374"/>
      <c r="AB28" s="374"/>
      <c r="AC28" s="374"/>
      <c r="AD28" s="374"/>
      <c r="AE28" s="374"/>
    </row>
    <row r="29" spans="1:31" ht="13.95" customHeight="1" x14ac:dyDescent="0.3">
      <c r="A29" s="669">
        <v>14</v>
      </c>
      <c r="B29" s="671" t="str">
        <f>IF(ISNA(VLOOKUP(A29,'SERIE.015-1'!$A$3:$R$302,2,FALSE)),"",(VLOOKUP(A29,'SERIE.015-1'!$A$3:$R$302,2,FALSE)))</f>
        <v/>
      </c>
      <c r="C29" s="673" t="str">
        <f>IF(ISNA(VLOOKUP(A29,'SERIE.015-1'!$A$3:$R$302,3,FALSE)),"",(VLOOKUP(A29,'SERIE.015-1'!$A$3:$R$302,3,FALSE)))</f>
        <v/>
      </c>
      <c r="D29" s="675" t="str">
        <f>IF(ISNA(VLOOKUP(A29,'SERIE.015-1'!$A$3:$R$302,4,FALSE)),"",(VLOOKUP(A29,'SERIE.015-1'!$A$3:$R$302,4,FALSE)))</f>
        <v/>
      </c>
      <c r="E29" s="322" t="str">
        <f>IF(ISNA(VLOOKUP($A$29,'SERIE.015-1'!$A$3:$R$302,5,FALSE)),"",(VLOOKUP($A$29,'SERIE.015-1'!$A$3:$R$302,5,FALSE)))</f>
        <v/>
      </c>
      <c r="F29" s="237" t="str">
        <f>IF(ISNA(VLOOKUP(E29,'SERIE.015-1'!$E$3:$G$302,2,FALSE)),"",(VLOOKUP(E29,'SERIE.015-1'!$E$3:$G$302,2,FALSE)))</f>
        <v/>
      </c>
      <c r="G29" s="677" t="str">
        <f>IF(ISNA(VLOOKUP(E29,'SERIE.015-1'!$E$3:$G$302,3,FALSE)),"",(VLOOKUP(E29,'SERIE.015-1'!$E$3:$G$302,3,FALSE)))</f>
        <v/>
      </c>
      <c r="H29" s="237" t="str">
        <f>IF(ISNA(VLOOKUP(E29,'SERIE.015-1'!$E$3:$R$302,4,FALSE)),"",(VLOOKUP(E29,'SERIE.015-1'!$E$3:$R$302,4,FALSE)))</f>
        <v/>
      </c>
      <c r="I29" s="291" t="str">
        <f>IF(ISNA(VLOOKUP($E29,'SERIE.015-1'!$E$3:$R$302,5,FALSE)),"",(VLOOKUP($E29,'SERIE.015-1'!$E$3:$R$302,5,FALSE)))</f>
        <v/>
      </c>
      <c r="J29" s="291" t="str">
        <f>IF(ISNA(VLOOKUP($E29,'SERIE.015-1'!$E$3:$R$302,6,FALSE)),"",(VLOOKUP($E29,'SERIE.015-1'!$E$3:$R$302,6,FALSE)))</f>
        <v/>
      </c>
      <c r="K29" s="291" t="str">
        <f>IF(ISNA(VLOOKUP($E29,'SERIE.015-1'!$E$3:$R$302,7,FALSE)),"",(VLOOKUP($E29,'SERIE.015-1'!$E$3:$R$302,7,FALSE)))</f>
        <v/>
      </c>
      <c r="L29" s="291" t="str">
        <f>IF(ISNA(VLOOKUP($E29,'SERIE.015-1'!$E$3:$R$302,8,FALSE)),"",(VLOOKUP($E29,'SERIE.015-1'!$E$3:$R$302,8,FALSE)))</f>
        <v/>
      </c>
      <c r="M29" s="291" t="str">
        <f>IF(ISNA(VLOOKUP($E29,'SERIE.015-1'!$E$3:$R$302,9,FALSE)),"",(VLOOKUP($E29,'SERIE.015-1'!$E$3:$R$302,9,FALSE)))</f>
        <v/>
      </c>
      <c r="N29" s="291" t="str">
        <f>IF(ISNA(VLOOKUP($E29,'SERIE.015-1'!$E$3:$R$302,10,FALSE)),"",(VLOOKUP($E29,'SERIE.015-1'!$E$3:$R$302,10,FALSE)))</f>
        <v/>
      </c>
      <c r="O29" s="291" t="str">
        <f>IF(ISNA(VLOOKUP($E29,'SERIE.015-1'!$E$3:$R$302,11,FALSE)),"",(VLOOKUP($E29,'SERIE.015-1'!$E$3:$R$302,11,FALSE)))</f>
        <v/>
      </c>
      <c r="P29" s="291" t="str">
        <f>IF(ISNA(VLOOKUP($E29,'SERIE.015-1'!$E$3:$R$302,12,FALSE)),"",(VLOOKUP($E29,'SERIE.015-1'!$E$3:$R$302,12,FALSE)))</f>
        <v/>
      </c>
      <c r="Q29" s="291" t="str">
        <f>IF(ISNA(VLOOKUP($E29,'SERIE.015-1'!$E$3:$R$302,13,FALSE)),"",(VLOOKUP($E29,'SERIE.015-1'!$E$3:$R$302,13,FALSE)))</f>
        <v/>
      </c>
      <c r="R29" s="349" t="str">
        <f>IF(ISNA(VLOOKUP($E29,'SERIE.015-1'!$E$3:$R$302,14,FALSE)),"",(VLOOKUP($E29,'SERIE.015-1'!$E$3:$R$302,14,FALSE)))</f>
        <v/>
      </c>
      <c r="S29" s="448">
        <f t="shared" si="0"/>
        <v>0</v>
      </c>
      <c r="T29" s="516">
        <f t="shared" ref="T29" si="8">SUM(I29:R30)</f>
        <v>0</v>
      </c>
      <c r="U29" s="374"/>
      <c r="V29" s="374">
        <f t="shared" si="1"/>
        <v>27</v>
      </c>
      <c r="W29" s="374">
        <f>IF(S29="","",IFERROR(SUM(I29:J29:L29:M29)+LARGE(I29:J29:L29:M29,1)/100+LARGE(I29:J29:L29:M29,2)/1000+LARGE(I29:J29:L29:M29,3)/10000+LARGE(I29:J29:L29:M29,4)/100000-0.01/V29,0))</f>
        <v>0</v>
      </c>
      <c r="X29" s="354" t="str">
        <f>$D$29</f>
        <v/>
      </c>
      <c r="Y29" s="364" t="str">
        <f>$C$29</f>
        <v/>
      </c>
      <c r="Z29" s="374"/>
      <c r="AA29" s="374"/>
      <c r="AB29" s="374"/>
      <c r="AC29" s="374"/>
      <c r="AD29" s="374"/>
      <c r="AE29" s="374"/>
    </row>
    <row r="30" spans="1:31" ht="13.95" customHeight="1" thickBot="1" x14ac:dyDescent="0.35">
      <c r="A30" s="679"/>
      <c r="B30" s="680"/>
      <c r="C30" s="681"/>
      <c r="D30" s="682"/>
      <c r="E30" s="323" t="str">
        <f>IF(ISNA(VLOOKUP($A$29,'SERIE.015-1'!$A$3:$R$302,5,FALSE)+$U$3),"",(VLOOKUP($A$29,'SERIE.015-1'!$A$3:$R$302,5,FALSE)+$U$3))</f>
        <v/>
      </c>
      <c r="F30" s="43" t="str">
        <f>IF(ISNA(VLOOKUP(E30,'SERIE.015-1'!$E$3:$G$302,2,FALSE)),"",(VLOOKUP(E30,'SERIE.015-1'!$E$3:$G$302,2,FALSE)))</f>
        <v/>
      </c>
      <c r="G30" s="683"/>
      <c r="H30" s="84" t="str">
        <f>IF(ISNA(VLOOKUP(E30,'SERIE.015-1'!$E$3:$R$302,4,FALSE)),"",(VLOOKUP(E30,'SERIE.015-1'!$E$3:$R$302,4,FALSE)))</f>
        <v/>
      </c>
      <c r="I30" s="292" t="str">
        <f>IF(ISNA(VLOOKUP($E30,'SERIE.015-1'!$E$3:$R$302,5,FALSE)),"",(VLOOKUP($E30,'SERIE.015-1'!$E$3:$R$302,5,FALSE)))</f>
        <v/>
      </c>
      <c r="J30" s="292" t="str">
        <f>IF(ISNA(VLOOKUP($E30,'SERIE.015-1'!$E$3:$R$302,6,FALSE)),"",(VLOOKUP($E30,'SERIE.015-1'!$E$3:$R$302,6,FALSE)))</f>
        <v/>
      </c>
      <c r="K30" s="292" t="str">
        <f>IF(ISNA(VLOOKUP($E30,'SERIE.015-1'!$E$3:$R$302,7,FALSE)),"",(VLOOKUP($E30,'SERIE.015-1'!$E$3:$R$302,7,FALSE)))</f>
        <v/>
      </c>
      <c r="L30" s="292" t="str">
        <f>IF(ISNA(VLOOKUP($E30,'SERIE.015-1'!$E$3:$R$302,8,FALSE)),"",(VLOOKUP($E30,'SERIE.015-1'!$E$3:$R$302,8,FALSE)))</f>
        <v/>
      </c>
      <c r="M30" s="292" t="str">
        <f>IF(ISNA(VLOOKUP($E30,'SERIE.015-1'!$E$3:$R$302,9,FALSE)),"",(VLOOKUP($E30,'SERIE.015-1'!$E$3:$R$302,9,FALSE)))</f>
        <v/>
      </c>
      <c r="N30" s="292" t="str">
        <f>IF(ISNA(VLOOKUP($E30,'SERIE.015-1'!$E$3:$R$302,10,FALSE)),"",(VLOOKUP($E30,'SERIE.015-1'!$E$3:$R$302,10,FALSE)))</f>
        <v/>
      </c>
      <c r="O30" s="292" t="str">
        <f>IF(ISNA(VLOOKUP($E30,'SERIE.015-1'!$E$3:$R$302,11,FALSE)),"",(VLOOKUP($E30,'SERIE.015-1'!$E$3:$R$302,11,FALSE)))</f>
        <v/>
      </c>
      <c r="P30" s="292" t="str">
        <f>IF(ISNA(VLOOKUP($E30,'SERIE.015-1'!$E$3:$R$302,12,FALSE)),"",(VLOOKUP($E30,'SERIE.015-1'!$E$3:$R$302,12,FALSE)))</f>
        <v/>
      </c>
      <c r="Q30" s="292" t="str">
        <f>IF(ISNA(VLOOKUP($E30,'SERIE.015-1'!$E$3:$R$302,13,FALSE)),"",(VLOOKUP($E30,'SERIE.015-1'!$E$3:$R$302,13,FALSE)))</f>
        <v/>
      </c>
      <c r="R30" s="350" t="str">
        <f>IF(ISNA(VLOOKUP($E30,'SERIE.015-1'!$E$3:$R$302,14,FALSE)),"",(VLOOKUP($E30,'SERIE.015-1'!$E$3:$R$302,14,FALSE)))</f>
        <v/>
      </c>
      <c r="S30" s="448">
        <f t="shared" si="0"/>
        <v>0</v>
      </c>
      <c r="T30" s="516"/>
      <c r="U30" s="374"/>
      <c r="V30" s="374">
        <f t="shared" si="1"/>
        <v>28</v>
      </c>
      <c r="W30" s="374">
        <f>IF(S30="","",IFERROR(SUM(I30:J30:L30:M30)+LARGE(I30:J30:L30:M30,1)/100+LARGE(I30:J30:L30:M30,2)/1000+LARGE(I30:J30:L30:M30,3)/10000+LARGE(I30:J30:L30:M30,4)/100000-0.01/V30,0))</f>
        <v>0</v>
      </c>
      <c r="X30" s="354" t="str">
        <f>$D$29</f>
        <v/>
      </c>
      <c r="Y30" s="364" t="str">
        <f>$C$29</f>
        <v/>
      </c>
      <c r="Z30" s="374"/>
      <c r="AA30" s="374"/>
      <c r="AB30" s="374"/>
      <c r="AC30" s="374"/>
      <c r="AD30" s="374"/>
      <c r="AE30" s="374"/>
    </row>
    <row r="31" spans="1:31" ht="13.95" customHeight="1" x14ac:dyDescent="0.3">
      <c r="A31" s="669">
        <v>15</v>
      </c>
      <c r="B31" s="671" t="str">
        <f>IF(ISNA(VLOOKUP(A31,'SERIE.015-1'!$A$3:$R$302,2,FALSE)),"",(VLOOKUP(A31,'SERIE.015-1'!$A$3:$R$302,2,FALSE)))</f>
        <v/>
      </c>
      <c r="C31" s="673" t="str">
        <f>IF(ISNA(VLOOKUP(A31,'SERIE.015-1'!$A$3:$R$302,3,FALSE)),"",(VLOOKUP(A31,'SERIE.015-1'!$A$3:$R$302,3,FALSE)))</f>
        <v/>
      </c>
      <c r="D31" s="675" t="str">
        <f>IF(ISNA(VLOOKUP(A31,'SERIE.015-1'!$A$3:$R$302,4,FALSE)),"",(VLOOKUP(A31,'SERIE.015-1'!$A$3:$R$302,4,FALSE)))</f>
        <v/>
      </c>
      <c r="E31" s="322" t="str">
        <f>IF(ISNA(VLOOKUP($A$31,'SERIE.015-1'!$A$3:$R$302,5,FALSE)),"",(VLOOKUP($A$31,'SERIE.015-1'!$A$3:$R$302,5,FALSE)))</f>
        <v/>
      </c>
      <c r="F31" s="237" t="str">
        <f>IF(ISNA(VLOOKUP(E31,'SERIE.015-1'!$E$3:$G$302,2,FALSE)),"",(VLOOKUP(E31,'SERIE.015-1'!$E$3:$G$302,2,FALSE)))</f>
        <v/>
      </c>
      <c r="G31" s="677" t="str">
        <f>IF(ISNA(VLOOKUP(E31,'SERIE.015-1'!$E$3:$G$302,3,FALSE)),"",(VLOOKUP(E31,'SERIE.015-1'!$E$3:$G$302,3,FALSE)))</f>
        <v/>
      </c>
      <c r="H31" s="237" t="str">
        <f>IF(ISNA(VLOOKUP(E31,'SERIE.015-1'!$E$3:$R$302,4,FALSE)),"",(VLOOKUP(E31,'SERIE.015-1'!$E$3:$R$302,4,FALSE)))</f>
        <v/>
      </c>
      <c r="I31" s="291" t="str">
        <f>IF(ISNA(VLOOKUP($E31,'SERIE.015-1'!$E$3:$R$302,5,FALSE)),"",(VLOOKUP($E31,'SERIE.015-1'!$E$3:$R$302,5,FALSE)))</f>
        <v/>
      </c>
      <c r="J31" s="291" t="str">
        <f>IF(ISNA(VLOOKUP($E31,'SERIE.015-1'!$E$3:$R$302,6,FALSE)),"",(VLOOKUP($E31,'SERIE.015-1'!$E$3:$R$302,6,FALSE)))</f>
        <v/>
      </c>
      <c r="K31" s="291" t="str">
        <f>IF(ISNA(VLOOKUP($E31,'SERIE.015-1'!$E$3:$R$302,7,FALSE)),"",(VLOOKUP($E31,'SERIE.015-1'!$E$3:$R$302,7,FALSE)))</f>
        <v/>
      </c>
      <c r="L31" s="291" t="str">
        <f>IF(ISNA(VLOOKUP($E31,'SERIE.015-1'!$E$3:$R$302,8,FALSE)),"",(VLOOKUP($E31,'SERIE.015-1'!$E$3:$R$302,8,FALSE)))</f>
        <v/>
      </c>
      <c r="M31" s="291" t="str">
        <f>IF(ISNA(VLOOKUP($E31,'SERIE.015-1'!$E$3:$R$302,9,FALSE)),"",(VLOOKUP($E31,'SERIE.015-1'!$E$3:$R$302,9,FALSE)))</f>
        <v/>
      </c>
      <c r="N31" s="291" t="str">
        <f>IF(ISNA(VLOOKUP($E31,'SERIE.015-1'!$E$3:$R$302,10,FALSE)),"",(VLOOKUP($E31,'SERIE.015-1'!$E$3:$R$302,10,FALSE)))</f>
        <v/>
      </c>
      <c r="O31" s="291" t="str">
        <f>IF(ISNA(VLOOKUP($E31,'SERIE.015-1'!$E$3:$R$302,11,FALSE)),"",(VLOOKUP($E31,'SERIE.015-1'!$E$3:$R$302,11,FALSE)))</f>
        <v/>
      </c>
      <c r="P31" s="291" t="str">
        <f>IF(ISNA(VLOOKUP($E31,'SERIE.015-1'!$E$3:$R$302,12,FALSE)),"",(VLOOKUP($E31,'SERIE.015-1'!$E$3:$R$302,12,FALSE)))</f>
        <v/>
      </c>
      <c r="Q31" s="291" t="str">
        <f>IF(ISNA(VLOOKUP($E31,'SERIE.015-1'!$E$3:$R$302,13,FALSE)),"",(VLOOKUP($E31,'SERIE.015-1'!$E$3:$R$302,13,FALSE)))</f>
        <v/>
      </c>
      <c r="R31" s="349" t="str">
        <f>IF(ISNA(VLOOKUP($E31,'SERIE.015-1'!$E$3:$R$302,14,FALSE)),"",(VLOOKUP($E31,'SERIE.015-1'!$E$3:$R$302,14,FALSE)))</f>
        <v/>
      </c>
      <c r="S31" s="448">
        <f t="shared" si="0"/>
        <v>0</v>
      </c>
      <c r="T31" s="516">
        <f t="shared" ref="T31" si="9">SUM(I31:R32)</f>
        <v>0</v>
      </c>
      <c r="U31" s="374"/>
      <c r="V31" s="374">
        <f t="shared" si="1"/>
        <v>29</v>
      </c>
      <c r="W31" s="374">
        <f>IF(S31="","",IFERROR(SUM(I31:J31:L31:M31)+LARGE(I31:J31:L31:M31,1)/100+LARGE(I31:J31:L31:M31,2)/1000+LARGE(I31:J31:L31:M31,3)/10000+LARGE(I31:J31:L31:M31,4)/100000-0.01/V31,0))</f>
        <v>0</v>
      </c>
      <c r="X31" s="354" t="str">
        <f>$D$31</f>
        <v/>
      </c>
      <c r="Y31" s="364" t="str">
        <f>$C$31</f>
        <v/>
      </c>
      <c r="Z31" s="374"/>
      <c r="AA31" s="374"/>
      <c r="AB31" s="374"/>
      <c r="AC31" s="374"/>
      <c r="AD31" s="374"/>
      <c r="AE31" s="374"/>
    </row>
    <row r="32" spans="1:31" ht="13.95" customHeight="1" thickBot="1" x14ac:dyDescent="0.35">
      <c r="A32" s="679"/>
      <c r="B32" s="680"/>
      <c r="C32" s="681"/>
      <c r="D32" s="682"/>
      <c r="E32" s="323" t="str">
        <f>IF(ISNA(VLOOKUP($A$31,'SERIE.015-1'!$A$3:$R$302,5,FALSE)+$U$3),"",(VLOOKUP($A$31,'SERIE.015-1'!$A$3:$R$302,5,FALSE)+$U$3))</f>
        <v/>
      </c>
      <c r="F32" s="43" t="str">
        <f>IF(ISNA(VLOOKUP(E32,'SERIE.015-1'!$E$3:$G$302,2,FALSE)),"",(VLOOKUP(E32,'SERIE.015-1'!$E$3:$G$302,2,FALSE)))</f>
        <v/>
      </c>
      <c r="G32" s="683"/>
      <c r="H32" s="84" t="str">
        <f>IF(ISNA(VLOOKUP(E32,'SERIE.015-1'!$E$3:$R$302,4,FALSE)),"",(VLOOKUP(E32,'SERIE.015-1'!$E$3:$R$302,4,FALSE)))</f>
        <v/>
      </c>
      <c r="I32" s="292" t="str">
        <f>IF(ISNA(VLOOKUP($E32,'SERIE.015-1'!$E$3:$R$302,5,FALSE)),"",(VLOOKUP($E32,'SERIE.015-1'!$E$3:$R$302,5,FALSE)))</f>
        <v/>
      </c>
      <c r="J32" s="292" t="str">
        <f>IF(ISNA(VLOOKUP($E32,'SERIE.015-1'!$E$3:$R$302,6,FALSE)),"",(VLOOKUP($E32,'SERIE.015-1'!$E$3:$R$302,6,FALSE)))</f>
        <v/>
      </c>
      <c r="K32" s="292" t="str">
        <f>IF(ISNA(VLOOKUP($E32,'SERIE.015-1'!$E$3:$R$302,7,FALSE)),"",(VLOOKUP($E32,'SERIE.015-1'!$E$3:$R$302,7,FALSE)))</f>
        <v/>
      </c>
      <c r="L32" s="292" t="str">
        <f>IF(ISNA(VLOOKUP($E32,'SERIE.015-1'!$E$3:$R$302,8,FALSE)),"",(VLOOKUP($E32,'SERIE.015-1'!$E$3:$R$302,8,FALSE)))</f>
        <v/>
      </c>
      <c r="M32" s="292" t="str">
        <f>IF(ISNA(VLOOKUP($E32,'SERIE.015-1'!$E$3:$R$302,9,FALSE)),"",(VLOOKUP($E32,'SERIE.015-1'!$E$3:$R$302,9,FALSE)))</f>
        <v/>
      </c>
      <c r="N32" s="292" t="str">
        <f>IF(ISNA(VLOOKUP($E32,'SERIE.015-1'!$E$3:$R$302,10,FALSE)),"",(VLOOKUP($E32,'SERIE.015-1'!$E$3:$R$302,10,FALSE)))</f>
        <v/>
      </c>
      <c r="O32" s="292" t="str">
        <f>IF(ISNA(VLOOKUP($E32,'SERIE.015-1'!$E$3:$R$302,11,FALSE)),"",(VLOOKUP($E32,'SERIE.015-1'!$E$3:$R$302,11,FALSE)))</f>
        <v/>
      </c>
      <c r="P32" s="292" t="str">
        <f>IF(ISNA(VLOOKUP($E32,'SERIE.015-1'!$E$3:$R$302,12,FALSE)),"",(VLOOKUP($E32,'SERIE.015-1'!$E$3:$R$302,12,FALSE)))</f>
        <v/>
      </c>
      <c r="Q32" s="292" t="str">
        <f>IF(ISNA(VLOOKUP($E32,'SERIE.015-1'!$E$3:$R$302,13,FALSE)),"",(VLOOKUP($E32,'SERIE.015-1'!$E$3:$R$302,13,FALSE)))</f>
        <v/>
      </c>
      <c r="R32" s="350" t="str">
        <f>IF(ISNA(VLOOKUP($E32,'SERIE.015-1'!$E$3:$R$302,14,FALSE)),"",(VLOOKUP($E32,'SERIE.015-1'!$E$3:$R$302,14,FALSE)))</f>
        <v/>
      </c>
      <c r="S32" s="448">
        <f t="shared" si="0"/>
        <v>0</v>
      </c>
      <c r="T32" s="516"/>
      <c r="U32" s="374"/>
      <c r="V32" s="374">
        <f t="shared" si="1"/>
        <v>30</v>
      </c>
      <c r="W32" s="374">
        <f>IF(S32="","",IFERROR(SUM(I32:J32:L32:M32)+LARGE(I32:J32:L32:M32,1)/100+LARGE(I32:J32:L32:M32,2)/1000+LARGE(I32:J32:L32:M32,3)/10000+LARGE(I32:J32:L32:M32,4)/100000-0.01/V32,0))</f>
        <v>0</v>
      </c>
      <c r="X32" s="354" t="str">
        <f>$D$31</f>
        <v/>
      </c>
      <c r="Y32" s="364" t="str">
        <f>$C$31</f>
        <v/>
      </c>
      <c r="Z32" s="374"/>
      <c r="AA32" s="374"/>
      <c r="AB32" s="374"/>
      <c r="AC32" s="374"/>
      <c r="AD32" s="374"/>
      <c r="AE32" s="374"/>
    </row>
    <row r="33" spans="1:31" ht="13.95" customHeight="1" x14ac:dyDescent="0.3">
      <c r="A33" s="669">
        <v>16</v>
      </c>
      <c r="B33" s="671" t="str">
        <f>IF(ISNA(VLOOKUP(A33,'SERIE.015-1'!$A$3:$R$302,2,FALSE)),"",(VLOOKUP(A33,'SERIE.015-1'!$A$3:$R$302,2,FALSE)))</f>
        <v/>
      </c>
      <c r="C33" s="673" t="str">
        <f>IF(ISNA(VLOOKUP(A33,'SERIE.015-1'!$A$3:$R$302,3,FALSE)),"",(VLOOKUP(A33,'SERIE.015-1'!$A$3:$R$302,3,FALSE)))</f>
        <v/>
      </c>
      <c r="D33" s="675" t="str">
        <f>IF(ISNA(VLOOKUP(A33,'SERIE.015-1'!$A$3:$R$302,4,FALSE)),"",(VLOOKUP(A33,'SERIE.015-1'!$A$3:$R$302,4,FALSE)))</f>
        <v/>
      </c>
      <c r="E33" s="322" t="str">
        <f>IF(ISNA(VLOOKUP($A$33,'SERIE.015-1'!$A$3:$R$302,5,FALSE)),"",(VLOOKUP($A$33,'SERIE.015-1'!$A$3:$R$302,5,FALSE)))</f>
        <v/>
      </c>
      <c r="F33" s="237" t="str">
        <f>IF(ISNA(VLOOKUP(E33,'SERIE.015-1'!$E$3:$G$302,2,FALSE)),"",(VLOOKUP(E33,'SERIE.015-1'!$E$3:$G$302,2,FALSE)))</f>
        <v/>
      </c>
      <c r="G33" s="677" t="str">
        <f>IF(ISNA(VLOOKUP(E33,'SERIE.015-1'!$E$3:$G$302,3,FALSE)),"",(VLOOKUP(E33,'SERIE.015-1'!$E$3:$G$302,3,FALSE)))</f>
        <v/>
      </c>
      <c r="H33" s="237" t="str">
        <f>IF(ISNA(VLOOKUP(E33,'SERIE.015-1'!$E$3:$R$302,4,FALSE)),"",(VLOOKUP(E33,'SERIE.015-1'!$E$3:$R$302,4,FALSE)))</f>
        <v/>
      </c>
      <c r="I33" s="291" t="str">
        <f>IF(ISNA(VLOOKUP($E33,'SERIE.015-1'!$E$3:$R$302,5,FALSE)),"",(VLOOKUP($E33,'SERIE.015-1'!$E$3:$R$302,5,FALSE)))</f>
        <v/>
      </c>
      <c r="J33" s="291" t="str">
        <f>IF(ISNA(VLOOKUP($E33,'SERIE.015-1'!$E$3:$R$302,6,FALSE)),"",(VLOOKUP($E33,'SERIE.015-1'!$E$3:$R$302,6,FALSE)))</f>
        <v/>
      </c>
      <c r="K33" s="291" t="str">
        <f>IF(ISNA(VLOOKUP($E33,'SERIE.015-1'!$E$3:$R$302,7,FALSE)),"",(VLOOKUP($E33,'SERIE.015-1'!$E$3:$R$302,7,FALSE)))</f>
        <v/>
      </c>
      <c r="L33" s="291" t="str">
        <f>IF(ISNA(VLOOKUP($E33,'SERIE.015-1'!$E$3:$R$302,8,FALSE)),"",(VLOOKUP($E33,'SERIE.015-1'!$E$3:$R$302,8,FALSE)))</f>
        <v/>
      </c>
      <c r="M33" s="291" t="str">
        <f>IF(ISNA(VLOOKUP($E33,'SERIE.015-1'!$E$3:$R$302,9,FALSE)),"",(VLOOKUP($E33,'SERIE.015-1'!$E$3:$R$302,9,FALSE)))</f>
        <v/>
      </c>
      <c r="N33" s="291" t="str">
        <f>IF(ISNA(VLOOKUP($E33,'SERIE.015-1'!$E$3:$R$302,10,FALSE)),"",(VLOOKUP($E33,'SERIE.015-1'!$E$3:$R$302,10,FALSE)))</f>
        <v/>
      </c>
      <c r="O33" s="291" t="str">
        <f>IF(ISNA(VLOOKUP($E33,'SERIE.015-1'!$E$3:$R$302,11,FALSE)),"",(VLOOKUP($E33,'SERIE.015-1'!$E$3:$R$302,11,FALSE)))</f>
        <v/>
      </c>
      <c r="P33" s="291" t="str">
        <f>IF(ISNA(VLOOKUP($E33,'SERIE.015-1'!$E$3:$R$302,12,FALSE)),"",(VLOOKUP($E33,'SERIE.015-1'!$E$3:$R$302,12,FALSE)))</f>
        <v/>
      </c>
      <c r="Q33" s="291" t="str">
        <f>IF(ISNA(VLOOKUP($E33,'SERIE.015-1'!$E$3:$R$302,13,FALSE)),"",(VLOOKUP($E33,'SERIE.015-1'!$E$3:$R$302,13,FALSE)))</f>
        <v/>
      </c>
      <c r="R33" s="349" t="str">
        <f>IF(ISNA(VLOOKUP($E33,'SERIE.015-1'!$E$3:$R$302,14,FALSE)),"",(VLOOKUP($E33,'SERIE.015-1'!$E$3:$R$302,14,FALSE)))</f>
        <v/>
      </c>
      <c r="S33" s="448">
        <f t="shared" si="0"/>
        <v>0</v>
      </c>
      <c r="T33" s="516">
        <f t="shared" ref="T33" si="10">SUM(I33:R34)</f>
        <v>0</v>
      </c>
      <c r="U33" s="374"/>
      <c r="V33" s="374">
        <f t="shared" si="1"/>
        <v>31</v>
      </c>
      <c r="W33" s="374">
        <f>IF(S33="","",IFERROR(SUM(I33:J33:L33:M33)+LARGE(I33:J33:L33:M33,1)/100+LARGE(I33:J33:L33:M33,2)/1000+LARGE(I33:J33:L33:M33,3)/10000+LARGE(I33:J33:L33:M33,4)/100000-0.01/V33,0))</f>
        <v>0</v>
      </c>
      <c r="X33" s="354" t="str">
        <f>$D$33</f>
        <v/>
      </c>
      <c r="Y33" s="364" t="str">
        <f>$C$33</f>
        <v/>
      </c>
      <c r="Z33" s="374"/>
      <c r="AA33" s="374"/>
      <c r="AB33" s="374"/>
      <c r="AC33" s="374"/>
      <c r="AD33" s="374"/>
      <c r="AE33" s="374"/>
    </row>
    <row r="34" spans="1:31" ht="13.95" customHeight="1" thickBot="1" x14ac:dyDescent="0.35">
      <c r="A34" s="679"/>
      <c r="B34" s="680"/>
      <c r="C34" s="681"/>
      <c r="D34" s="682"/>
      <c r="E34" s="323" t="str">
        <f>IF(ISNA(VLOOKUP($A$33,'SERIE.015-1'!$A$3:$R$302,5,FALSE)+$U$3),"",(VLOOKUP($A$33,'SERIE.015-1'!$A$3:$R$302,5,FALSE)+$U$3))</f>
        <v/>
      </c>
      <c r="F34" s="43" t="str">
        <f>IF(ISNA(VLOOKUP(E34,'SERIE.015-1'!$E$3:$G$302,2,FALSE)),"",(VLOOKUP(E34,'SERIE.015-1'!$E$3:$G$302,2,FALSE)))</f>
        <v/>
      </c>
      <c r="G34" s="683"/>
      <c r="H34" s="84" t="str">
        <f>IF(ISNA(VLOOKUP(E34,'SERIE.015-1'!$E$3:$R$302,4,FALSE)),"",(VLOOKUP(E34,'SERIE.015-1'!$E$3:$R$302,4,FALSE)))</f>
        <v/>
      </c>
      <c r="I34" s="292" t="str">
        <f>IF(ISNA(VLOOKUP($E34,'SERIE.015-1'!$E$3:$R$302,5,FALSE)),"",(VLOOKUP($E34,'SERIE.015-1'!$E$3:$R$302,5,FALSE)))</f>
        <v/>
      </c>
      <c r="J34" s="292" t="str">
        <f>IF(ISNA(VLOOKUP($E34,'SERIE.015-1'!$E$3:$R$302,6,FALSE)),"",(VLOOKUP($E34,'SERIE.015-1'!$E$3:$R$302,6,FALSE)))</f>
        <v/>
      </c>
      <c r="K34" s="292" t="str">
        <f>IF(ISNA(VLOOKUP($E34,'SERIE.015-1'!$E$3:$R$302,7,FALSE)),"",(VLOOKUP($E34,'SERIE.015-1'!$E$3:$R$302,7,FALSE)))</f>
        <v/>
      </c>
      <c r="L34" s="292" t="str">
        <f>IF(ISNA(VLOOKUP($E34,'SERIE.015-1'!$E$3:$R$302,8,FALSE)),"",(VLOOKUP($E34,'SERIE.015-1'!$E$3:$R$302,8,FALSE)))</f>
        <v/>
      </c>
      <c r="M34" s="292" t="str">
        <f>IF(ISNA(VLOOKUP($E34,'SERIE.015-1'!$E$3:$R$302,9,FALSE)),"",(VLOOKUP($E34,'SERIE.015-1'!$E$3:$R$302,9,FALSE)))</f>
        <v/>
      </c>
      <c r="N34" s="292" t="str">
        <f>IF(ISNA(VLOOKUP($E34,'SERIE.015-1'!$E$3:$R$302,10,FALSE)),"",(VLOOKUP($E34,'SERIE.015-1'!$E$3:$R$302,10,FALSE)))</f>
        <v/>
      </c>
      <c r="O34" s="292" t="str">
        <f>IF(ISNA(VLOOKUP($E34,'SERIE.015-1'!$E$3:$R$302,11,FALSE)),"",(VLOOKUP($E34,'SERIE.015-1'!$E$3:$R$302,11,FALSE)))</f>
        <v/>
      </c>
      <c r="P34" s="292" t="str">
        <f>IF(ISNA(VLOOKUP($E34,'SERIE.015-1'!$E$3:$R$302,12,FALSE)),"",(VLOOKUP($E34,'SERIE.015-1'!$E$3:$R$302,12,FALSE)))</f>
        <v/>
      </c>
      <c r="Q34" s="292" t="str">
        <f>IF(ISNA(VLOOKUP($E34,'SERIE.015-1'!$E$3:$R$302,13,FALSE)),"",(VLOOKUP($E34,'SERIE.015-1'!$E$3:$R$302,13,FALSE)))</f>
        <v/>
      </c>
      <c r="R34" s="350" t="str">
        <f>IF(ISNA(VLOOKUP($E34,'SERIE.015-1'!$E$3:$R$302,14,FALSE)),"",(VLOOKUP($E34,'SERIE.015-1'!$E$3:$R$302,14,FALSE)))</f>
        <v/>
      </c>
      <c r="S34" s="448">
        <f t="shared" si="0"/>
        <v>0</v>
      </c>
      <c r="T34" s="516"/>
      <c r="U34" s="374"/>
      <c r="V34" s="374">
        <f t="shared" si="1"/>
        <v>32</v>
      </c>
      <c r="W34" s="374">
        <f>IF(S34="","",IFERROR(SUM(I34:J34:L34:M34)+LARGE(I34:J34:L34:M34,1)/100+LARGE(I34:J34:L34:M34,2)/1000+LARGE(I34:J34:L34:M34,3)/10000+LARGE(I34:J34:L34:M34,4)/100000-0.01/V34,0))</f>
        <v>0</v>
      </c>
      <c r="X34" s="354" t="str">
        <f>$D$33</f>
        <v/>
      </c>
      <c r="Y34" s="364" t="str">
        <f>$C$33</f>
        <v/>
      </c>
      <c r="Z34" s="374"/>
      <c r="AA34" s="374"/>
      <c r="AB34" s="374"/>
      <c r="AC34" s="374"/>
      <c r="AD34" s="374"/>
      <c r="AE34" s="374"/>
    </row>
    <row r="35" spans="1:31" ht="13.95" customHeight="1" x14ac:dyDescent="0.3">
      <c r="A35" s="669">
        <v>17</v>
      </c>
      <c r="B35" s="671" t="str">
        <f>IF(ISNA(VLOOKUP(A35,'SERIE.015-1'!$A$3:$R$302,2,FALSE)),"",(VLOOKUP(A35,'SERIE.015-1'!$A$3:$R$302,2,FALSE)))</f>
        <v/>
      </c>
      <c r="C35" s="673" t="str">
        <f>IF(ISNA(VLOOKUP(A35,'SERIE.015-1'!$A$3:$R$302,3,FALSE)),"",(VLOOKUP(A35,'SERIE.015-1'!$A$3:$R$302,3,FALSE)))</f>
        <v/>
      </c>
      <c r="D35" s="675" t="str">
        <f>IF(ISNA(VLOOKUP(A35,'SERIE.015-1'!$A$3:$R$302,4,FALSE)),"",(VLOOKUP(A35,'SERIE.015-1'!$A$3:$R$302,4,FALSE)))</f>
        <v/>
      </c>
      <c r="E35" s="322" t="str">
        <f>IF(ISNA(VLOOKUP($A$35,'SERIE.015-1'!$A$3:$R$302,5,FALSE)),"",(VLOOKUP($A$35,'SERIE.015-1'!$A$3:$R$302,5,FALSE)))</f>
        <v/>
      </c>
      <c r="F35" s="237" t="str">
        <f>IF(ISNA(VLOOKUP(E35,'SERIE.015-1'!$E$3:$G$302,2,FALSE)),"",(VLOOKUP(E35,'SERIE.015-1'!$E$3:$G$302,2,FALSE)))</f>
        <v/>
      </c>
      <c r="G35" s="677" t="str">
        <f>IF(ISNA(VLOOKUP(E35,'SERIE.015-1'!$E$3:$G$302,3,FALSE)),"",(VLOOKUP(E35,'SERIE.015-1'!$E$3:$G$302,3,FALSE)))</f>
        <v/>
      </c>
      <c r="H35" s="237" t="str">
        <f>IF(ISNA(VLOOKUP(E35,'SERIE.015-1'!$E$3:$R$302,4,FALSE)),"",(VLOOKUP(E35,'SERIE.015-1'!$E$3:$R$302,4,FALSE)))</f>
        <v/>
      </c>
      <c r="I35" s="291" t="str">
        <f>IF(ISNA(VLOOKUP($E35,'SERIE.015-1'!$E$3:$R$302,5,FALSE)),"",(VLOOKUP($E35,'SERIE.015-1'!$E$3:$R$302,5,FALSE)))</f>
        <v/>
      </c>
      <c r="J35" s="291" t="str">
        <f>IF(ISNA(VLOOKUP($E35,'SERIE.015-1'!$E$3:$R$302,6,FALSE)),"",(VLOOKUP($E35,'SERIE.015-1'!$E$3:$R$302,6,FALSE)))</f>
        <v/>
      </c>
      <c r="K35" s="291" t="str">
        <f>IF(ISNA(VLOOKUP($E35,'SERIE.015-1'!$E$3:$R$302,7,FALSE)),"",(VLOOKUP($E35,'SERIE.015-1'!$E$3:$R$302,7,FALSE)))</f>
        <v/>
      </c>
      <c r="L35" s="291" t="str">
        <f>IF(ISNA(VLOOKUP($E35,'SERIE.015-1'!$E$3:$R$302,8,FALSE)),"",(VLOOKUP($E35,'SERIE.015-1'!$E$3:$R$302,8,FALSE)))</f>
        <v/>
      </c>
      <c r="M35" s="291" t="str">
        <f>IF(ISNA(VLOOKUP($E35,'SERIE.015-1'!$E$3:$R$302,9,FALSE)),"",(VLOOKUP($E35,'SERIE.015-1'!$E$3:$R$302,9,FALSE)))</f>
        <v/>
      </c>
      <c r="N35" s="291" t="str">
        <f>IF(ISNA(VLOOKUP($E35,'SERIE.015-1'!$E$3:$R$302,10,FALSE)),"",(VLOOKUP($E35,'SERIE.015-1'!$E$3:$R$302,10,FALSE)))</f>
        <v/>
      </c>
      <c r="O35" s="291" t="str">
        <f>IF(ISNA(VLOOKUP($E35,'SERIE.015-1'!$E$3:$R$302,11,FALSE)),"",(VLOOKUP($E35,'SERIE.015-1'!$E$3:$R$302,11,FALSE)))</f>
        <v/>
      </c>
      <c r="P35" s="291" t="str">
        <f>IF(ISNA(VLOOKUP($E35,'SERIE.015-1'!$E$3:$R$302,12,FALSE)),"",(VLOOKUP($E35,'SERIE.015-1'!$E$3:$R$302,12,FALSE)))</f>
        <v/>
      </c>
      <c r="Q35" s="291" t="str">
        <f>IF(ISNA(VLOOKUP($E35,'SERIE.015-1'!$E$3:$R$302,13,FALSE)),"",(VLOOKUP($E35,'SERIE.015-1'!$E$3:$R$302,13,FALSE)))</f>
        <v/>
      </c>
      <c r="R35" s="349" t="str">
        <f>IF(ISNA(VLOOKUP($E35,'SERIE.015-1'!$E$3:$R$302,14,FALSE)),"",(VLOOKUP($E35,'SERIE.015-1'!$E$3:$R$302,14,FALSE)))</f>
        <v/>
      </c>
      <c r="S35" s="448">
        <f t="shared" si="0"/>
        <v>0</v>
      </c>
      <c r="T35" s="516">
        <f t="shared" ref="T35" si="11">SUM(I35:R36)</f>
        <v>0</v>
      </c>
      <c r="U35" s="374"/>
      <c r="V35" s="374">
        <f t="shared" si="1"/>
        <v>33</v>
      </c>
      <c r="W35" s="374">
        <f>IF(S35="","",IFERROR(SUM(I35:J35:L35:M35)+LARGE(I35:J35:L35:M35,1)/100+LARGE(I35:J35:L35:M35,2)/1000+LARGE(I35:J35:L35:M35,3)/10000+LARGE(I35:J35:L35:M35,4)/100000-0.01/V35,0))</f>
        <v>0</v>
      </c>
      <c r="X35" s="354" t="str">
        <f>$D$35</f>
        <v/>
      </c>
      <c r="Y35" s="364" t="str">
        <f>$C$35</f>
        <v/>
      </c>
      <c r="Z35" s="374"/>
      <c r="AA35" s="374"/>
      <c r="AB35" s="374"/>
      <c r="AC35" s="374"/>
      <c r="AD35" s="374"/>
      <c r="AE35" s="374"/>
    </row>
    <row r="36" spans="1:31" ht="13.95" customHeight="1" thickBot="1" x14ac:dyDescent="0.35">
      <c r="A36" s="679"/>
      <c r="B36" s="680"/>
      <c r="C36" s="681"/>
      <c r="D36" s="682"/>
      <c r="E36" s="323" t="str">
        <f>IF(ISNA(VLOOKUP($A$35,'SERIE.015-1'!$A$3:$R$302,5,FALSE)+$U$3),"",(VLOOKUP($A$35,'SERIE.015-1'!$A$3:$R$302,5,FALSE)+$U$3))</f>
        <v/>
      </c>
      <c r="F36" s="43" t="str">
        <f>IF(ISNA(VLOOKUP(E36,'SERIE.015-1'!$E$3:$G$302,2,FALSE)),"",(VLOOKUP(E36,'SERIE.015-1'!$E$3:$G$302,2,FALSE)))</f>
        <v/>
      </c>
      <c r="G36" s="683"/>
      <c r="H36" s="84" t="str">
        <f>IF(ISNA(VLOOKUP(E36,'SERIE.015-1'!$E$3:$R$302,4,FALSE)),"",(VLOOKUP(E36,'SERIE.015-1'!$E$3:$R$302,4,FALSE)))</f>
        <v/>
      </c>
      <c r="I36" s="292" t="str">
        <f>IF(ISNA(VLOOKUP($E36,'SERIE.015-1'!$E$3:$R$302,5,FALSE)),"",(VLOOKUP($E36,'SERIE.015-1'!$E$3:$R$302,5,FALSE)))</f>
        <v/>
      </c>
      <c r="J36" s="292" t="str">
        <f>IF(ISNA(VLOOKUP($E36,'SERIE.015-1'!$E$3:$R$302,6,FALSE)),"",(VLOOKUP($E36,'SERIE.015-1'!$E$3:$R$302,6,FALSE)))</f>
        <v/>
      </c>
      <c r="K36" s="292" t="str">
        <f>IF(ISNA(VLOOKUP($E36,'SERIE.015-1'!$E$3:$R$302,7,FALSE)),"",(VLOOKUP($E36,'SERIE.015-1'!$E$3:$R$302,7,FALSE)))</f>
        <v/>
      </c>
      <c r="L36" s="292" t="str">
        <f>IF(ISNA(VLOOKUP($E36,'SERIE.015-1'!$E$3:$R$302,8,FALSE)),"",(VLOOKUP($E36,'SERIE.015-1'!$E$3:$R$302,8,FALSE)))</f>
        <v/>
      </c>
      <c r="M36" s="292" t="str">
        <f>IF(ISNA(VLOOKUP($E36,'SERIE.015-1'!$E$3:$R$302,9,FALSE)),"",(VLOOKUP($E36,'SERIE.015-1'!$E$3:$R$302,9,FALSE)))</f>
        <v/>
      </c>
      <c r="N36" s="292" t="str">
        <f>IF(ISNA(VLOOKUP($E36,'SERIE.015-1'!$E$3:$R$302,10,FALSE)),"",(VLOOKUP($E36,'SERIE.015-1'!$E$3:$R$302,10,FALSE)))</f>
        <v/>
      </c>
      <c r="O36" s="292" t="str">
        <f>IF(ISNA(VLOOKUP($E36,'SERIE.015-1'!$E$3:$R$302,11,FALSE)),"",(VLOOKUP($E36,'SERIE.015-1'!$E$3:$R$302,11,FALSE)))</f>
        <v/>
      </c>
      <c r="P36" s="292" t="str">
        <f>IF(ISNA(VLOOKUP($E36,'SERIE.015-1'!$E$3:$R$302,12,FALSE)),"",(VLOOKUP($E36,'SERIE.015-1'!$E$3:$R$302,12,FALSE)))</f>
        <v/>
      </c>
      <c r="Q36" s="292" t="str">
        <f>IF(ISNA(VLOOKUP($E36,'SERIE.015-1'!$E$3:$R$302,13,FALSE)),"",(VLOOKUP($E36,'SERIE.015-1'!$E$3:$R$302,13,FALSE)))</f>
        <v/>
      </c>
      <c r="R36" s="350" t="str">
        <f>IF(ISNA(VLOOKUP($E36,'SERIE.015-1'!$E$3:$R$302,14,FALSE)),"",(VLOOKUP($E36,'SERIE.015-1'!$E$3:$R$302,14,FALSE)))</f>
        <v/>
      </c>
      <c r="S36" s="448">
        <f t="shared" si="0"/>
        <v>0</v>
      </c>
      <c r="T36" s="516"/>
      <c r="U36" s="374"/>
      <c r="V36" s="374">
        <f t="shared" si="1"/>
        <v>34</v>
      </c>
      <c r="W36" s="374">
        <f>IF(S36="","",IFERROR(SUM(I36:J36:L36:M36)+LARGE(I36:J36:L36:M36,1)/100+LARGE(I36:J36:L36:M36,2)/1000+LARGE(I36:J36:L36:M36,3)/10000+LARGE(I36:J36:L36:M36,4)/100000-0.01/V36,0))</f>
        <v>0</v>
      </c>
      <c r="X36" s="354" t="str">
        <f>$D$35</f>
        <v/>
      </c>
      <c r="Y36" s="364" t="str">
        <f>$C$35</f>
        <v/>
      </c>
      <c r="Z36" s="374"/>
      <c r="AA36" s="374"/>
      <c r="AB36" s="374"/>
      <c r="AC36" s="374"/>
      <c r="AD36" s="374"/>
      <c r="AE36" s="374"/>
    </row>
    <row r="37" spans="1:31" ht="13.95" customHeight="1" x14ac:dyDescent="0.3">
      <c r="A37" s="669">
        <v>18</v>
      </c>
      <c r="B37" s="671" t="str">
        <f>IF(ISNA(VLOOKUP(A37,'SERIE.015-1'!$A$3:$R$302,2,FALSE)),"",(VLOOKUP(A37,'SERIE.015-1'!$A$3:$R$302,2,FALSE)))</f>
        <v/>
      </c>
      <c r="C37" s="673" t="str">
        <f>IF(ISNA(VLOOKUP(A37,'SERIE.015-1'!$A$3:$R$302,3,FALSE)),"",(VLOOKUP(A37,'SERIE.015-1'!$A$3:$R$302,3,FALSE)))</f>
        <v/>
      </c>
      <c r="D37" s="675" t="str">
        <f>IF(ISNA(VLOOKUP(A37,'SERIE.015-1'!$A$3:$R$302,4,FALSE)),"",(VLOOKUP(A37,'SERIE.015-1'!$A$3:$R$302,4,FALSE)))</f>
        <v/>
      </c>
      <c r="E37" s="322" t="str">
        <f>IF(ISNA(VLOOKUP($A37,'SERIE.015-1'!$A$3:$R$302,5,FALSE)),"",(VLOOKUP($A37,'SERIE.015-1'!$A$3:$R$302,5,FALSE)))</f>
        <v/>
      </c>
      <c r="F37" s="237" t="str">
        <f>IF(ISNA(VLOOKUP(E37,'SERIE.015-1'!$E$3:$G$302,2,FALSE)),"",(VLOOKUP(E37,'SERIE.015-1'!$E$3:$G$302,2,FALSE)))</f>
        <v/>
      </c>
      <c r="G37" s="677" t="str">
        <f>IF(ISNA(VLOOKUP(E37,'SERIE.015-1'!$E$3:$G$302,3,FALSE)),"",(VLOOKUP(E37,'SERIE.015-1'!$E$3:$G$302,3,FALSE)))</f>
        <v/>
      </c>
      <c r="H37" s="237" t="str">
        <f>IF(ISNA(VLOOKUP(E37,'SERIE.015-1'!$E$3:$R$302,4,FALSE)),"",(VLOOKUP(E37,'SERIE.015-1'!$E$3:$R$302,4,FALSE)))</f>
        <v/>
      </c>
      <c r="I37" s="291" t="str">
        <f>IF(ISNA(VLOOKUP($E37,'SERIE.015-1'!$E$3:$R$302,5,FALSE)),"",(VLOOKUP($E37,'SERIE.015-1'!$E$3:$R$302,5,FALSE)))</f>
        <v/>
      </c>
      <c r="J37" s="291" t="str">
        <f>IF(ISNA(VLOOKUP($E37,'SERIE.015-1'!$E$3:$R$302,6,FALSE)),"",(VLOOKUP($E37,'SERIE.015-1'!$E$3:$R$302,6,FALSE)))</f>
        <v/>
      </c>
      <c r="K37" s="291" t="str">
        <f>IF(ISNA(VLOOKUP($E37,'SERIE.015-1'!$E$3:$R$302,7,FALSE)),"",(VLOOKUP($E37,'SERIE.015-1'!$E$3:$R$302,7,FALSE)))</f>
        <v/>
      </c>
      <c r="L37" s="291" t="str">
        <f>IF(ISNA(VLOOKUP($E37,'SERIE.015-1'!$E$3:$R$302,8,FALSE)),"",(VLOOKUP($E37,'SERIE.015-1'!$E$3:$R$302,8,FALSE)))</f>
        <v/>
      </c>
      <c r="M37" s="291" t="str">
        <f>IF(ISNA(VLOOKUP($E37,'SERIE.015-1'!$E$3:$R$302,9,FALSE)),"",(VLOOKUP($E37,'SERIE.015-1'!$E$3:$R$302,9,FALSE)))</f>
        <v/>
      </c>
      <c r="N37" s="291" t="str">
        <f>IF(ISNA(VLOOKUP($E37,'SERIE.015-1'!$E$3:$R$302,10,FALSE)),"",(VLOOKUP($E37,'SERIE.015-1'!$E$3:$R$302,10,FALSE)))</f>
        <v/>
      </c>
      <c r="O37" s="291" t="str">
        <f>IF(ISNA(VLOOKUP($E37,'SERIE.015-1'!$E$3:$R$302,11,FALSE)),"",(VLOOKUP($E37,'SERIE.015-1'!$E$3:$R$302,11,FALSE)))</f>
        <v/>
      </c>
      <c r="P37" s="291" t="str">
        <f>IF(ISNA(VLOOKUP($E37,'SERIE.015-1'!$E$3:$R$302,12,FALSE)),"",(VLOOKUP($E37,'SERIE.015-1'!$E$3:$R$302,12,FALSE)))</f>
        <v/>
      </c>
      <c r="Q37" s="291" t="str">
        <f>IF(ISNA(VLOOKUP($E37,'SERIE.015-1'!$E$3:$R$302,13,FALSE)),"",(VLOOKUP($E37,'SERIE.015-1'!$E$3:$R$302,13,FALSE)))</f>
        <v/>
      </c>
      <c r="R37" s="349" t="str">
        <f>IF(ISNA(VLOOKUP($E37,'SERIE.015-1'!$E$3:$R$302,14,FALSE)),"",(VLOOKUP($E37,'SERIE.015-1'!$E$3:$R$302,14,FALSE)))</f>
        <v/>
      </c>
      <c r="S37" s="448">
        <f t="shared" si="0"/>
        <v>0</v>
      </c>
      <c r="T37" s="516">
        <f t="shared" ref="T37" si="12">SUM(I37:R38)</f>
        <v>0</v>
      </c>
      <c r="U37" s="374"/>
      <c r="V37" s="374">
        <f t="shared" si="1"/>
        <v>35</v>
      </c>
      <c r="W37" s="374">
        <f>IF(S37="","",IFERROR(SUM(I37:J37:L37:M37)+LARGE(I37:J37:L37:M37,1)/100+LARGE(I37:J37:L37:M37,2)/1000+LARGE(I37:J37:L37:M37,3)/10000+LARGE(I37:J37:L37:M37,4)/100000-0.01/V37,0))</f>
        <v>0</v>
      </c>
      <c r="X37" s="354" t="str">
        <f>$D$37</f>
        <v/>
      </c>
      <c r="Y37" s="364" t="str">
        <f>$C$37</f>
        <v/>
      </c>
      <c r="Z37" s="374"/>
      <c r="AA37" s="374"/>
      <c r="AB37" s="374"/>
      <c r="AC37" s="374"/>
      <c r="AD37" s="374"/>
      <c r="AE37" s="374"/>
    </row>
    <row r="38" spans="1:31" ht="13.95" customHeight="1" thickBot="1" x14ac:dyDescent="0.35">
      <c r="A38" s="679"/>
      <c r="B38" s="680"/>
      <c r="C38" s="681"/>
      <c r="D38" s="682"/>
      <c r="E38" s="323" t="str">
        <f>IF(ISNA(VLOOKUP($A$37,'SERIE.015-1'!$A$3:$R$302,5,FALSE)+$U$3),"",(VLOOKUP($A$37,'SERIE.015-1'!$A$3:$R$302,5,FALSE)+$U$3))</f>
        <v/>
      </c>
      <c r="F38" s="43" t="str">
        <f>IF(ISNA(VLOOKUP(E38,'SERIE.015-1'!$E$3:$G$302,2,FALSE)),"",(VLOOKUP(E38,'SERIE.015-1'!$E$3:$G$302,2,FALSE)))</f>
        <v/>
      </c>
      <c r="G38" s="683"/>
      <c r="H38" s="84" t="str">
        <f>IF(ISNA(VLOOKUP(E38,'SERIE.015-1'!$E$3:$R$302,4,FALSE)),"",(VLOOKUP(E38,'SERIE.015-1'!$E$3:$R$302,4,FALSE)))</f>
        <v/>
      </c>
      <c r="I38" s="292" t="str">
        <f>IF(ISNA(VLOOKUP($E38,'SERIE.015-1'!$E$3:$R$302,5,FALSE)),"",(VLOOKUP($E38,'SERIE.015-1'!$E$3:$R$302,5,FALSE)))</f>
        <v/>
      </c>
      <c r="J38" s="292" t="str">
        <f>IF(ISNA(VLOOKUP($E38,'SERIE.015-1'!$E$3:$R$302,6,FALSE)),"",(VLOOKUP($E38,'SERIE.015-1'!$E$3:$R$302,6,FALSE)))</f>
        <v/>
      </c>
      <c r="K38" s="292" t="str">
        <f>IF(ISNA(VLOOKUP($E38,'SERIE.015-1'!$E$3:$R$302,7,FALSE)),"",(VLOOKUP($E38,'SERIE.015-1'!$E$3:$R$302,7,FALSE)))</f>
        <v/>
      </c>
      <c r="L38" s="292" t="str">
        <f>IF(ISNA(VLOOKUP($E38,'SERIE.015-1'!$E$3:$R$302,8,FALSE)),"",(VLOOKUP($E38,'SERIE.015-1'!$E$3:$R$302,8,FALSE)))</f>
        <v/>
      </c>
      <c r="M38" s="292" t="str">
        <f>IF(ISNA(VLOOKUP($E38,'SERIE.015-1'!$E$3:$R$302,9,FALSE)),"",(VLOOKUP($E38,'SERIE.015-1'!$E$3:$R$302,9,FALSE)))</f>
        <v/>
      </c>
      <c r="N38" s="292" t="str">
        <f>IF(ISNA(VLOOKUP($E38,'SERIE.015-1'!$E$3:$R$302,10,FALSE)),"",(VLOOKUP($E38,'SERIE.015-1'!$E$3:$R$302,10,FALSE)))</f>
        <v/>
      </c>
      <c r="O38" s="292" t="str">
        <f>IF(ISNA(VLOOKUP($E38,'SERIE.015-1'!$E$3:$R$302,11,FALSE)),"",(VLOOKUP($E38,'SERIE.015-1'!$E$3:$R$302,11,FALSE)))</f>
        <v/>
      </c>
      <c r="P38" s="292" t="str">
        <f>IF(ISNA(VLOOKUP($E38,'SERIE.015-1'!$E$3:$R$302,12,FALSE)),"",(VLOOKUP($E38,'SERIE.015-1'!$E$3:$R$302,12,FALSE)))</f>
        <v/>
      </c>
      <c r="Q38" s="292" t="str">
        <f>IF(ISNA(VLOOKUP($E38,'SERIE.015-1'!$E$3:$R$302,13,FALSE)),"",(VLOOKUP($E38,'SERIE.015-1'!$E$3:$R$302,13,FALSE)))</f>
        <v/>
      </c>
      <c r="R38" s="350" t="str">
        <f>IF(ISNA(VLOOKUP($E38,'SERIE.015-1'!$E$3:$R$302,14,FALSE)),"",(VLOOKUP($E38,'SERIE.015-1'!$E$3:$R$302,14,FALSE)))</f>
        <v/>
      </c>
      <c r="S38" s="448">
        <f t="shared" si="0"/>
        <v>0</v>
      </c>
      <c r="T38" s="516"/>
      <c r="U38" s="374"/>
      <c r="V38" s="374">
        <f t="shared" si="1"/>
        <v>36</v>
      </c>
      <c r="W38" s="374">
        <f>IF(S38="","",IFERROR(SUM(I38:J38:L38:M38)+LARGE(I38:J38:L38:M38,1)/100+LARGE(I38:J38:L38:M38,2)/1000+LARGE(I38:J38:L38:M38,3)/10000+LARGE(I38:J38:L38:M38,4)/100000-0.01/V38,0))</f>
        <v>0</v>
      </c>
      <c r="X38" s="354" t="str">
        <f>$D$37</f>
        <v/>
      </c>
      <c r="Y38" s="364" t="str">
        <f>$C$37</f>
        <v/>
      </c>
      <c r="Z38" s="374"/>
      <c r="AA38" s="374"/>
      <c r="AB38" s="374"/>
      <c r="AC38" s="374"/>
      <c r="AD38" s="374"/>
      <c r="AE38" s="374"/>
    </row>
    <row r="39" spans="1:31" ht="13.95" customHeight="1" x14ac:dyDescent="0.3">
      <c r="A39" s="669">
        <v>19</v>
      </c>
      <c r="B39" s="671" t="str">
        <f>IF(ISNA(VLOOKUP(A39,'SERIE.015-1'!$A$3:$R$302,2,FALSE)),"",(VLOOKUP(A39,'SERIE.015-1'!$A$3:$R$302,2,FALSE)))</f>
        <v/>
      </c>
      <c r="C39" s="673" t="str">
        <f>IF(ISNA(VLOOKUP(A39,'SERIE.015-1'!$A$3:$R$302,3,FALSE)),"",(VLOOKUP(A39,'SERIE.015-1'!$A$3:$R$302,3,FALSE)))</f>
        <v/>
      </c>
      <c r="D39" s="675" t="str">
        <f>IF(ISNA(VLOOKUP(A39,'SERIE.015-1'!$A$3:$R$302,4,FALSE)),"",(VLOOKUP(A39,'SERIE.015-1'!$A$3:$R$302,4,FALSE)))</f>
        <v/>
      </c>
      <c r="E39" s="322" t="str">
        <f>IF(ISNA(VLOOKUP($A39,'SERIE.015-1'!$A$3:$R$302,5,FALSE)),"",(VLOOKUP($A39,'SERIE.015-1'!$A$3:$R$302,5,FALSE)))</f>
        <v/>
      </c>
      <c r="F39" s="237" t="str">
        <f>IF(ISNA(VLOOKUP(E39,'SERIE.015-1'!$E$3:$G$302,2,FALSE)),"",(VLOOKUP(E39,'SERIE.015-1'!$E$3:$G$302,2,FALSE)))</f>
        <v/>
      </c>
      <c r="G39" s="677" t="str">
        <f>IF(ISNA(VLOOKUP(E39,'SERIE.015-1'!$E$3:$G$302,3,FALSE)),"",(VLOOKUP(E39,'SERIE.015-1'!$E$3:$G$302,3,FALSE)))</f>
        <v/>
      </c>
      <c r="H39" s="237" t="str">
        <f>IF(ISNA(VLOOKUP(E39,'SERIE.015-1'!$E$3:$R$302,4,FALSE)),"",(VLOOKUP(E39,'SERIE.015-1'!$E$3:$R$302,4,FALSE)))</f>
        <v/>
      </c>
      <c r="I39" s="291" t="str">
        <f>IF(ISNA(VLOOKUP($E39,'SERIE.015-1'!$E$3:$R$302,5,FALSE)),"",(VLOOKUP($E39,'SERIE.015-1'!$E$3:$R$302,5,FALSE)))</f>
        <v/>
      </c>
      <c r="J39" s="291" t="str">
        <f>IF(ISNA(VLOOKUP($E39,'SERIE.015-1'!$E$3:$R$302,6,FALSE)),"",(VLOOKUP($E39,'SERIE.015-1'!$E$3:$R$302,6,FALSE)))</f>
        <v/>
      </c>
      <c r="K39" s="291" t="str">
        <f>IF(ISNA(VLOOKUP($E39,'SERIE.015-1'!$E$3:$R$302,7,FALSE)),"",(VLOOKUP($E39,'SERIE.015-1'!$E$3:$R$302,7,FALSE)))</f>
        <v/>
      </c>
      <c r="L39" s="291" t="str">
        <f>IF(ISNA(VLOOKUP($E39,'SERIE.015-1'!$E$3:$R$302,8,FALSE)),"",(VLOOKUP($E39,'SERIE.015-1'!$E$3:$R$302,8,FALSE)))</f>
        <v/>
      </c>
      <c r="M39" s="291" t="str">
        <f>IF(ISNA(VLOOKUP($E39,'SERIE.015-1'!$E$3:$R$302,9,FALSE)),"",(VLOOKUP($E39,'SERIE.015-1'!$E$3:$R$302,9,FALSE)))</f>
        <v/>
      </c>
      <c r="N39" s="291" t="str">
        <f>IF(ISNA(VLOOKUP($E39,'SERIE.015-1'!$E$3:$R$302,10,FALSE)),"",(VLOOKUP($E39,'SERIE.015-1'!$E$3:$R$302,10,FALSE)))</f>
        <v/>
      </c>
      <c r="O39" s="291" t="str">
        <f>IF(ISNA(VLOOKUP($E39,'SERIE.015-1'!$E$3:$R$302,11,FALSE)),"",(VLOOKUP($E39,'SERIE.015-1'!$E$3:$R$302,11,FALSE)))</f>
        <v/>
      </c>
      <c r="P39" s="291" t="str">
        <f>IF(ISNA(VLOOKUP($E39,'SERIE.015-1'!$E$3:$R$302,12,FALSE)),"",(VLOOKUP($E39,'SERIE.015-1'!$E$3:$R$302,12,FALSE)))</f>
        <v/>
      </c>
      <c r="Q39" s="291" t="str">
        <f>IF(ISNA(VLOOKUP($E39,'SERIE.015-1'!$E$3:$R$302,13,FALSE)),"",(VLOOKUP($E39,'SERIE.015-1'!$E$3:$R$302,13,FALSE)))</f>
        <v/>
      </c>
      <c r="R39" s="349" t="str">
        <f>IF(ISNA(VLOOKUP($E39,'SERIE.015-1'!$E$3:$R$302,14,FALSE)),"",(VLOOKUP($E39,'SERIE.015-1'!$E$3:$R$302,14,FALSE)))</f>
        <v/>
      </c>
      <c r="S39" s="448">
        <f t="shared" si="0"/>
        <v>0</v>
      </c>
      <c r="T39" s="516">
        <f t="shared" ref="T39" si="13">SUM(I39:R40)</f>
        <v>0</v>
      </c>
      <c r="U39" s="374"/>
      <c r="V39" s="374">
        <f t="shared" si="1"/>
        <v>37</v>
      </c>
      <c r="W39" s="374">
        <f>IF(S39="","",IFERROR(SUM(I39:J39:L39:M39)+LARGE(I39:J39:L39:M39,1)/100+LARGE(I39:J39:L39:M39,2)/1000+LARGE(I39:J39:L39:M39,3)/10000+LARGE(I39:J39:L39:M39,4)/100000-0.01/V39,0))</f>
        <v>0</v>
      </c>
      <c r="X39" s="354" t="str">
        <f>$D$39</f>
        <v/>
      </c>
      <c r="Y39" s="364" t="str">
        <f>$C$39</f>
        <v/>
      </c>
      <c r="Z39" s="374"/>
      <c r="AA39" s="374"/>
      <c r="AB39" s="374"/>
      <c r="AC39" s="374"/>
      <c r="AD39" s="374"/>
      <c r="AE39" s="374"/>
    </row>
    <row r="40" spans="1:31" ht="13.95" customHeight="1" thickBot="1" x14ac:dyDescent="0.35">
      <c r="A40" s="679"/>
      <c r="B40" s="680"/>
      <c r="C40" s="681"/>
      <c r="D40" s="682"/>
      <c r="E40" s="323" t="str">
        <f>IF(ISNA(VLOOKUP($A$39,'SERIE.015-1'!$A$3:$R$302,5,FALSE)+$U$3),"",(VLOOKUP($A$39,'SERIE.015-1'!$A$3:$R$302,5,FALSE)+$U$3))</f>
        <v/>
      </c>
      <c r="F40" s="43" t="str">
        <f>IF(ISNA(VLOOKUP(E40,'SERIE.015-1'!$E$3:$G$302,2,FALSE)),"",(VLOOKUP(E40,'SERIE.015-1'!$E$3:$G$302,2,FALSE)))</f>
        <v/>
      </c>
      <c r="G40" s="683"/>
      <c r="H40" s="84" t="str">
        <f>IF(ISNA(VLOOKUP(E40,'SERIE.015-1'!$E$3:$R$302,4,FALSE)),"",(VLOOKUP(E40,'SERIE.015-1'!$E$3:$R$302,4,FALSE)))</f>
        <v/>
      </c>
      <c r="I40" s="292" t="str">
        <f>IF(ISNA(VLOOKUP($E40,'SERIE.015-1'!$E$3:$R$302,5,FALSE)),"",(VLOOKUP($E40,'SERIE.015-1'!$E$3:$R$302,5,FALSE)))</f>
        <v/>
      </c>
      <c r="J40" s="292" t="str">
        <f>IF(ISNA(VLOOKUP($E40,'SERIE.015-1'!$E$3:$R$302,6,FALSE)),"",(VLOOKUP($E40,'SERIE.015-1'!$E$3:$R$302,6,FALSE)))</f>
        <v/>
      </c>
      <c r="K40" s="292" t="str">
        <f>IF(ISNA(VLOOKUP($E40,'SERIE.015-1'!$E$3:$R$302,7,FALSE)),"",(VLOOKUP($E40,'SERIE.015-1'!$E$3:$R$302,7,FALSE)))</f>
        <v/>
      </c>
      <c r="L40" s="292" t="str">
        <f>IF(ISNA(VLOOKUP($E40,'SERIE.015-1'!$E$3:$R$302,8,FALSE)),"",(VLOOKUP($E40,'SERIE.015-1'!$E$3:$R$302,8,FALSE)))</f>
        <v/>
      </c>
      <c r="M40" s="292" t="str">
        <f>IF(ISNA(VLOOKUP($E40,'SERIE.015-1'!$E$3:$R$302,9,FALSE)),"",(VLOOKUP($E40,'SERIE.015-1'!$E$3:$R$302,9,FALSE)))</f>
        <v/>
      </c>
      <c r="N40" s="292" t="str">
        <f>IF(ISNA(VLOOKUP($E40,'SERIE.015-1'!$E$3:$R$302,10,FALSE)),"",(VLOOKUP($E40,'SERIE.015-1'!$E$3:$R$302,10,FALSE)))</f>
        <v/>
      </c>
      <c r="O40" s="292" t="str">
        <f>IF(ISNA(VLOOKUP($E40,'SERIE.015-1'!$E$3:$R$302,11,FALSE)),"",(VLOOKUP($E40,'SERIE.015-1'!$E$3:$R$302,11,FALSE)))</f>
        <v/>
      </c>
      <c r="P40" s="292" t="str">
        <f>IF(ISNA(VLOOKUP($E40,'SERIE.015-1'!$E$3:$R$302,12,FALSE)),"",(VLOOKUP($E40,'SERIE.015-1'!$E$3:$R$302,12,FALSE)))</f>
        <v/>
      </c>
      <c r="Q40" s="292" t="str">
        <f>IF(ISNA(VLOOKUP($E40,'SERIE.015-1'!$E$3:$R$302,13,FALSE)),"",(VLOOKUP($E40,'SERIE.015-1'!$E$3:$R$302,13,FALSE)))</f>
        <v/>
      </c>
      <c r="R40" s="350" t="str">
        <f>IF(ISNA(VLOOKUP($E40,'SERIE.015-1'!$E$3:$R$302,14,FALSE)),"",(VLOOKUP($E40,'SERIE.015-1'!$E$3:$R$302,14,FALSE)))</f>
        <v/>
      </c>
      <c r="S40" s="448">
        <f t="shared" si="0"/>
        <v>0</v>
      </c>
      <c r="T40" s="516"/>
      <c r="U40" s="374"/>
      <c r="V40" s="374">
        <f t="shared" si="1"/>
        <v>38</v>
      </c>
      <c r="W40" s="374">
        <f>IF(S40="","",IFERROR(SUM(I40:J40:L40:M40)+LARGE(I40:J40:L40:M40,1)/100+LARGE(I40:J40:L40:M40,2)/1000+LARGE(I40:J40:L40:M40,3)/10000+LARGE(I40:J40:L40:M40,4)/100000-0.01/V40,0))</f>
        <v>0</v>
      </c>
      <c r="X40" s="354" t="str">
        <f>$D$39</f>
        <v/>
      </c>
      <c r="Y40" s="364" t="str">
        <f>$C$39</f>
        <v/>
      </c>
      <c r="Z40" s="374"/>
      <c r="AA40" s="374"/>
      <c r="AB40" s="374"/>
      <c r="AC40" s="374"/>
      <c r="AD40" s="374"/>
      <c r="AE40" s="374"/>
    </row>
    <row r="41" spans="1:31" ht="13.95" customHeight="1" x14ac:dyDescent="0.3">
      <c r="A41" s="669">
        <v>20</v>
      </c>
      <c r="B41" s="671" t="str">
        <f>IF(ISNA(VLOOKUP(A41,'SERIE.015-1'!$A$3:$R$302,2,FALSE)),"",(VLOOKUP(A41,'SERIE.015-1'!$A$3:$R$302,2,FALSE)))</f>
        <v/>
      </c>
      <c r="C41" s="673" t="str">
        <f>IF(ISNA(VLOOKUP(A41,'SERIE.015-1'!$A$3:$R$302,3,FALSE)),"",(VLOOKUP(A41,'SERIE.015-1'!$A$3:$R$302,3,FALSE)))</f>
        <v/>
      </c>
      <c r="D41" s="675" t="str">
        <f>IF(ISNA(VLOOKUP(A41,'SERIE.015-1'!$A$3:$R$302,4,FALSE)),"",(VLOOKUP(A41,'SERIE.015-1'!$A$3:$R$302,4,FALSE)))</f>
        <v/>
      </c>
      <c r="E41" s="322" t="str">
        <f>IF(ISNA(VLOOKUP($A41,'SERIE.015-1'!$A$3:$R$302,5,FALSE)),"",(VLOOKUP($A41,'SERIE.015-1'!$A$3:$R$302,5,FALSE)))</f>
        <v/>
      </c>
      <c r="F41" s="237" t="str">
        <f>IF(ISNA(VLOOKUP(E41,'SERIE.015-1'!$E$3:$G$302,2,FALSE)),"",(VLOOKUP(E41,'SERIE.015-1'!$E$3:$G$302,2,FALSE)))</f>
        <v/>
      </c>
      <c r="G41" s="677" t="str">
        <f>IF(ISNA(VLOOKUP(E41,'SERIE.015-1'!$E$3:$G$302,3,FALSE)),"",(VLOOKUP(E41,'SERIE.015-1'!$E$3:$G$302,3,FALSE)))</f>
        <v/>
      </c>
      <c r="H41" s="237" t="str">
        <f>IF(ISNA(VLOOKUP(E41,'SERIE.015-1'!$E$3:$R$302,4,FALSE)),"",(VLOOKUP(E41,'SERIE.015-1'!$E$3:$R$302,4,FALSE)))</f>
        <v/>
      </c>
      <c r="I41" s="291" t="str">
        <f>IF(ISNA(VLOOKUP($E41,'SERIE.015-1'!$E$3:$R$302,5,FALSE)),"",(VLOOKUP($E41,'SERIE.015-1'!$E$3:$R$302,5,FALSE)))</f>
        <v/>
      </c>
      <c r="J41" s="291" t="str">
        <f>IF(ISNA(VLOOKUP($E41,'SERIE.015-1'!$E$3:$R$302,6,FALSE)),"",(VLOOKUP($E41,'SERIE.015-1'!$E$3:$R$302,6,FALSE)))</f>
        <v/>
      </c>
      <c r="K41" s="291" t="str">
        <f>IF(ISNA(VLOOKUP($E41,'SERIE.015-1'!$E$3:$R$302,7,FALSE)),"",(VLOOKUP($E41,'SERIE.015-1'!$E$3:$R$302,7,FALSE)))</f>
        <v/>
      </c>
      <c r="L41" s="291" t="str">
        <f>IF(ISNA(VLOOKUP($E41,'SERIE.015-1'!$E$3:$R$302,8,FALSE)),"",(VLOOKUP($E41,'SERIE.015-1'!$E$3:$R$302,8,FALSE)))</f>
        <v/>
      </c>
      <c r="M41" s="291" t="str">
        <f>IF(ISNA(VLOOKUP($E41,'SERIE.015-1'!$E$3:$R$302,9,FALSE)),"",(VLOOKUP($E41,'SERIE.015-1'!$E$3:$R$302,9,FALSE)))</f>
        <v/>
      </c>
      <c r="N41" s="291" t="str">
        <f>IF(ISNA(VLOOKUP($E41,'SERIE.015-1'!$E$3:$R$302,10,FALSE)),"",(VLOOKUP($E41,'SERIE.015-1'!$E$3:$R$302,10,FALSE)))</f>
        <v/>
      </c>
      <c r="O41" s="291" t="str">
        <f>IF(ISNA(VLOOKUP($E41,'SERIE.015-1'!$E$3:$R$302,11,FALSE)),"",(VLOOKUP($E41,'SERIE.015-1'!$E$3:$R$302,11,FALSE)))</f>
        <v/>
      </c>
      <c r="P41" s="291" t="str">
        <f>IF(ISNA(VLOOKUP($E41,'SERIE.015-1'!$E$3:$R$302,12,FALSE)),"",(VLOOKUP($E41,'SERIE.015-1'!$E$3:$R$302,12,FALSE)))</f>
        <v/>
      </c>
      <c r="Q41" s="291" t="str">
        <f>IF(ISNA(VLOOKUP($E41,'SERIE.015-1'!$E$3:$R$302,13,FALSE)),"",(VLOOKUP($E41,'SERIE.015-1'!$E$3:$R$302,13,FALSE)))</f>
        <v/>
      </c>
      <c r="R41" s="349" t="str">
        <f>IF(ISNA(VLOOKUP($E41,'SERIE.015-1'!$E$3:$R$302,14,FALSE)),"",(VLOOKUP($E41,'SERIE.015-1'!$E$3:$R$302,14,FALSE)))</f>
        <v/>
      </c>
      <c r="S41" s="448">
        <f t="shared" si="0"/>
        <v>0</v>
      </c>
      <c r="T41" s="516">
        <f t="shared" ref="T41" si="14">SUM(I41:R42)</f>
        <v>0</v>
      </c>
      <c r="U41" s="374"/>
      <c r="V41" s="374">
        <f t="shared" si="1"/>
        <v>39</v>
      </c>
      <c r="W41" s="374">
        <f>IF(S41="","",IFERROR(SUM(I41:J41:L41:M41)+LARGE(I41:J41:L41:M41,1)/100+LARGE(I41:J41:L41:M41,2)/1000+LARGE(I41:J41:L41:M41,3)/10000+LARGE(I41:J41:L41:M41,4)/100000-0.01/V41,0))</f>
        <v>0</v>
      </c>
      <c r="X41" s="354" t="str">
        <f>$D$41</f>
        <v/>
      </c>
      <c r="Y41" s="364" t="str">
        <f>$C$41</f>
        <v/>
      </c>
      <c r="Z41" s="374"/>
      <c r="AA41" s="374"/>
      <c r="AB41" s="374"/>
      <c r="AC41" s="374"/>
      <c r="AD41" s="374"/>
      <c r="AE41" s="374"/>
    </row>
    <row r="42" spans="1:31" ht="13.95" customHeight="1" thickBot="1" x14ac:dyDescent="0.35">
      <c r="A42" s="679"/>
      <c r="B42" s="680"/>
      <c r="C42" s="681"/>
      <c r="D42" s="682"/>
      <c r="E42" s="323" t="str">
        <f>IF(ISNA(VLOOKUP($A$41,'SERIE.015-1'!$A$3:$R$302,5,FALSE)+$U$3),"",(VLOOKUP($A$41,'SERIE.015-1'!$A$3:$R$302,5,FALSE)+$U$3))</f>
        <v/>
      </c>
      <c r="F42" s="43" t="str">
        <f>IF(ISNA(VLOOKUP(E42,'SERIE.015-1'!$E$3:$G$302,2,FALSE)),"",(VLOOKUP(E42,'SERIE.015-1'!$E$3:$G$302,2,FALSE)))</f>
        <v/>
      </c>
      <c r="G42" s="683"/>
      <c r="H42" s="84" t="str">
        <f>IF(ISNA(VLOOKUP(E42,'SERIE.015-1'!$E$3:$R$302,4,FALSE)),"",(VLOOKUP(E42,'SERIE.015-1'!$E$3:$R$302,4,FALSE)))</f>
        <v/>
      </c>
      <c r="I42" s="292" t="str">
        <f>IF(ISNA(VLOOKUP($E42,'SERIE.015-1'!$E$3:$R$302,5,FALSE)),"",(VLOOKUP($E42,'SERIE.015-1'!$E$3:$R$302,5,FALSE)))</f>
        <v/>
      </c>
      <c r="J42" s="292" t="str">
        <f>IF(ISNA(VLOOKUP($E42,'SERIE.015-1'!$E$3:$R$302,6,FALSE)),"",(VLOOKUP($E42,'SERIE.015-1'!$E$3:$R$302,6,FALSE)))</f>
        <v/>
      </c>
      <c r="K42" s="292" t="str">
        <f>IF(ISNA(VLOOKUP($E42,'SERIE.015-1'!$E$3:$R$302,7,FALSE)),"",(VLOOKUP($E42,'SERIE.015-1'!$E$3:$R$302,7,FALSE)))</f>
        <v/>
      </c>
      <c r="L42" s="292" t="str">
        <f>IF(ISNA(VLOOKUP($E42,'SERIE.015-1'!$E$3:$R$302,8,FALSE)),"",(VLOOKUP($E42,'SERIE.015-1'!$E$3:$R$302,8,FALSE)))</f>
        <v/>
      </c>
      <c r="M42" s="292" t="str">
        <f>IF(ISNA(VLOOKUP($E42,'SERIE.015-1'!$E$3:$R$302,9,FALSE)),"",(VLOOKUP($E42,'SERIE.015-1'!$E$3:$R$302,9,FALSE)))</f>
        <v/>
      </c>
      <c r="N42" s="292" t="str">
        <f>IF(ISNA(VLOOKUP($E42,'SERIE.015-1'!$E$3:$R$302,10,FALSE)),"",(VLOOKUP($E42,'SERIE.015-1'!$E$3:$R$302,10,FALSE)))</f>
        <v/>
      </c>
      <c r="O42" s="292" t="str">
        <f>IF(ISNA(VLOOKUP($E42,'SERIE.015-1'!$E$3:$R$302,11,FALSE)),"",(VLOOKUP($E42,'SERIE.015-1'!$E$3:$R$302,11,FALSE)))</f>
        <v/>
      </c>
      <c r="P42" s="292" t="str">
        <f>IF(ISNA(VLOOKUP($E42,'SERIE.015-1'!$E$3:$R$302,12,FALSE)),"",(VLOOKUP($E42,'SERIE.015-1'!$E$3:$R$302,12,FALSE)))</f>
        <v/>
      </c>
      <c r="Q42" s="292" t="str">
        <f>IF(ISNA(VLOOKUP($E42,'SERIE.015-1'!$E$3:$R$302,13,FALSE)),"",(VLOOKUP($E42,'SERIE.015-1'!$E$3:$R$302,13,FALSE)))</f>
        <v/>
      </c>
      <c r="R42" s="350" t="str">
        <f>IF(ISNA(VLOOKUP($E42,'SERIE.015-1'!$E$3:$R$302,14,FALSE)),"",(VLOOKUP($E42,'SERIE.015-1'!$E$3:$R$302,14,FALSE)))</f>
        <v/>
      </c>
      <c r="S42" s="448">
        <f t="shared" si="0"/>
        <v>0</v>
      </c>
      <c r="T42" s="516"/>
      <c r="U42" s="374"/>
      <c r="V42" s="374">
        <f t="shared" si="1"/>
        <v>40</v>
      </c>
      <c r="W42" s="374">
        <f>IF(S42="","",IFERROR(SUM(I42:J42:L42:M42)+LARGE(I42:J42:L42:M42,1)/100+LARGE(I42:J42:L42:M42,2)/1000+LARGE(I42:J42:L42:M42,3)/10000+LARGE(I42:J42:L42:M42,4)/100000-0.01/V42,0))</f>
        <v>0</v>
      </c>
      <c r="X42" s="354" t="str">
        <f>$D$41</f>
        <v/>
      </c>
      <c r="Y42" s="364" t="str">
        <f>$C$41</f>
        <v/>
      </c>
      <c r="Z42" s="374"/>
      <c r="AA42" s="374"/>
      <c r="AB42" s="374"/>
      <c r="AC42" s="374"/>
      <c r="AD42" s="374"/>
      <c r="AE42" s="374"/>
    </row>
    <row r="43" spans="1:31" ht="13.95" customHeight="1" x14ac:dyDescent="0.3">
      <c r="A43" s="669">
        <v>21</v>
      </c>
      <c r="B43" s="671" t="str">
        <f>IF(ISNA(VLOOKUP(A43,'SERIE.015-1'!$A$3:$R$302,2,FALSE)),"",(VLOOKUP(A43,'SERIE.015-1'!$A$3:$R$302,2,FALSE)))</f>
        <v/>
      </c>
      <c r="C43" s="673" t="str">
        <f>IF(ISNA(VLOOKUP(A43,'SERIE.015-1'!$A$3:$R$302,3,FALSE)),"",(VLOOKUP(A43,'SERIE.015-1'!$A$3:$R$302,3,FALSE)))</f>
        <v/>
      </c>
      <c r="D43" s="675" t="str">
        <f>IF(ISNA(VLOOKUP(A43,'SERIE.015-1'!$A$3:$R$302,4,FALSE)),"",(VLOOKUP(A43,'SERIE.015-1'!$A$3:$R$302,4,FALSE)))</f>
        <v/>
      </c>
      <c r="E43" s="322" t="str">
        <f>IF(ISNA(VLOOKUP($A43,'SERIE.015-1'!$A$3:$R$302,5,FALSE)),"",(VLOOKUP($A43,'SERIE.015-1'!$A$3:$R$302,5,FALSE)))</f>
        <v/>
      </c>
      <c r="F43" s="237" t="str">
        <f>IF(ISNA(VLOOKUP(E43,'SERIE.015-1'!$E$3:$G$302,2,FALSE)),"",(VLOOKUP(E43,'SERIE.015-1'!$E$3:$G$302,2,FALSE)))</f>
        <v/>
      </c>
      <c r="G43" s="677" t="str">
        <f>IF(ISNA(VLOOKUP(E43,'SERIE.015-1'!$E$3:$G$302,3,FALSE)),"",(VLOOKUP(E43,'SERIE.015-1'!$E$3:$G$302,3,FALSE)))</f>
        <v/>
      </c>
      <c r="H43" s="237" t="str">
        <f>IF(ISNA(VLOOKUP(E43,'SERIE.015-1'!$E$3:$R$302,4,FALSE)),"",(VLOOKUP(E43,'SERIE.015-1'!$E$3:$R$302,4,FALSE)))</f>
        <v/>
      </c>
      <c r="I43" s="291" t="str">
        <f>IF(ISNA(VLOOKUP($E43,'SERIE.015-1'!$E$3:$R$302,5,FALSE)),"",(VLOOKUP($E43,'SERIE.015-1'!$E$3:$R$302,5,FALSE)))</f>
        <v/>
      </c>
      <c r="J43" s="291" t="str">
        <f>IF(ISNA(VLOOKUP($E43,'SERIE.015-1'!$E$3:$R$302,6,FALSE)),"",(VLOOKUP($E43,'SERIE.015-1'!$E$3:$R$302,6,FALSE)))</f>
        <v/>
      </c>
      <c r="K43" s="291" t="str">
        <f>IF(ISNA(VLOOKUP($E43,'SERIE.015-1'!$E$3:$R$302,7,FALSE)),"",(VLOOKUP($E43,'SERIE.015-1'!$E$3:$R$302,7,FALSE)))</f>
        <v/>
      </c>
      <c r="L43" s="291" t="str">
        <f>IF(ISNA(VLOOKUP($E43,'SERIE.015-1'!$E$3:$R$302,8,FALSE)),"",(VLOOKUP($E43,'SERIE.015-1'!$E$3:$R$302,8,FALSE)))</f>
        <v/>
      </c>
      <c r="M43" s="291" t="str">
        <f>IF(ISNA(VLOOKUP($E43,'SERIE.015-1'!$E$3:$R$302,9,FALSE)),"",(VLOOKUP($E43,'SERIE.015-1'!$E$3:$R$302,9,FALSE)))</f>
        <v/>
      </c>
      <c r="N43" s="291" t="str">
        <f>IF(ISNA(VLOOKUP($E43,'SERIE.015-1'!$E$3:$R$302,10,FALSE)),"",(VLOOKUP($E43,'SERIE.015-1'!$E$3:$R$302,10,FALSE)))</f>
        <v/>
      </c>
      <c r="O43" s="291" t="str">
        <f>IF(ISNA(VLOOKUP($E43,'SERIE.015-1'!$E$3:$R$302,11,FALSE)),"",(VLOOKUP($E43,'SERIE.015-1'!$E$3:$R$302,11,FALSE)))</f>
        <v/>
      </c>
      <c r="P43" s="291" t="str">
        <f>IF(ISNA(VLOOKUP($E43,'SERIE.015-1'!$E$3:$R$302,12,FALSE)),"",(VLOOKUP($E43,'SERIE.015-1'!$E$3:$R$302,12,FALSE)))</f>
        <v/>
      </c>
      <c r="Q43" s="291" t="str">
        <f>IF(ISNA(VLOOKUP($E43,'SERIE.015-1'!$E$3:$R$302,13,FALSE)),"",(VLOOKUP($E43,'SERIE.015-1'!$E$3:$R$302,13,FALSE)))</f>
        <v/>
      </c>
      <c r="R43" s="349" t="str">
        <f>IF(ISNA(VLOOKUP($E43,'SERIE.015-1'!$E$3:$R$302,14,FALSE)),"",(VLOOKUP($E43,'SERIE.015-1'!$E$3:$R$302,14,FALSE)))</f>
        <v/>
      </c>
      <c r="S43" s="448">
        <f t="shared" si="0"/>
        <v>0</v>
      </c>
      <c r="T43" s="516">
        <f t="shared" ref="T43" si="15">SUM(I43:R44)</f>
        <v>0</v>
      </c>
      <c r="U43" s="374"/>
      <c r="V43" s="374">
        <f t="shared" si="1"/>
        <v>41</v>
      </c>
      <c r="W43" s="374">
        <f>IF(S43="","",IFERROR(SUM(I43:J43:L43:M43)+LARGE(I43:J43:L43:M43,1)/100+LARGE(I43:J43:L43:M43,2)/1000+LARGE(I43:J43:L43:M43,3)/10000+LARGE(I43:J43:L43:M43,4)/100000-0.01/V43,0))</f>
        <v>0</v>
      </c>
      <c r="X43" s="354" t="str">
        <f>$D$43</f>
        <v/>
      </c>
      <c r="Y43" s="364" t="str">
        <f>$C$43</f>
        <v/>
      </c>
      <c r="Z43" s="374"/>
      <c r="AA43" s="374"/>
      <c r="AB43" s="374"/>
      <c r="AC43" s="374"/>
      <c r="AD43" s="374"/>
      <c r="AE43" s="374"/>
    </row>
    <row r="44" spans="1:31" ht="13.95" customHeight="1" thickBot="1" x14ac:dyDescent="0.35">
      <c r="A44" s="679"/>
      <c r="B44" s="680"/>
      <c r="C44" s="681"/>
      <c r="D44" s="682"/>
      <c r="E44" s="323" t="str">
        <f>IF(ISNA(VLOOKUP($A$43,'SERIE.015-1'!$A$3:$R$302,5,FALSE)+$U$3),"",(VLOOKUP($A$43,'SERIE.015-1'!$A$3:$R$302,5,FALSE)+$U$3))</f>
        <v/>
      </c>
      <c r="F44" s="43" t="str">
        <f>IF(ISNA(VLOOKUP(E44,'SERIE.015-1'!$E$3:$G$302,2,FALSE)),"",(VLOOKUP(E44,'SERIE.015-1'!$E$3:$G$302,2,FALSE)))</f>
        <v/>
      </c>
      <c r="G44" s="683"/>
      <c r="H44" s="84" t="str">
        <f>IF(ISNA(VLOOKUP(E44,'SERIE.015-1'!$E$3:$R$302,4,FALSE)),"",(VLOOKUP(E44,'SERIE.015-1'!$E$3:$R$302,4,FALSE)))</f>
        <v/>
      </c>
      <c r="I44" s="292" t="str">
        <f>IF(ISNA(VLOOKUP($E44,'SERIE.015-1'!$E$3:$R$302,5,FALSE)),"",(VLOOKUP($E44,'SERIE.015-1'!$E$3:$R$302,5,FALSE)))</f>
        <v/>
      </c>
      <c r="J44" s="292" t="str">
        <f>IF(ISNA(VLOOKUP($E44,'SERIE.015-1'!$E$3:$R$302,6,FALSE)),"",(VLOOKUP($E44,'SERIE.015-1'!$E$3:$R$302,6,FALSE)))</f>
        <v/>
      </c>
      <c r="K44" s="292" t="str">
        <f>IF(ISNA(VLOOKUP($E44,'SERIE.015-1'!$E$3:$R$302,7,FALSE)),"",(VLOOKUP($E44,'SERIE.015-1'!$E$3:$R$302,7,FALSE)))</f>
        <v/>
      </c>
      <c r="L44" s="292" t="str">
        <f>IF(ISNA(VLOOKUP($E44,'SERIE.015-1'!$E$3:$R$302,8,FALSE)),"",(VLOOKUP($E44,'SERIE.015-1'!$E$3:$R$302,8,FALSE)))</f>
        <v/>
      </c>
      <c r="M44" s="292" t="str">
        <f>IF(ISNA(VLOOKUP($E44,'SERIE.015-1'!$E$3:$R$302,9,FALSE)),"",(VLOOKUP($E44,'SERIE.015-1'!$E$3:$R$302,9,FALSE)))</f>
        <v/>
      </c>
      <c r="N44" s="292" t="str">
        <f>IF(ISNA(VLOOKUP($E44,'SERIE.015-1'!$E$3:$R$302,10,FALSE)),"",(VLOOKUP($E44,'SERIE.015-1'!$E$3:$R$302,10,FALSE)))</f>
        <v/>
      </c>
      <c r="O44" s="292" t="str">
        <f>IF(ISNA(VLOOKUP($E44,'SERIE.015-1'!$E$3:$R$302,11,FALSE)),"",(VLOOKUP($E44,'SERIE.015-1'!$E$3:$R$302,11,FALSE)))</f>
        <v/>
      </c>
      <c r="P44" s="292" t="str">
        <f>IF(ISNA(VLOOKUP($E44,'SERIE.015-1'!$E$3:$R$302,12,FALSE)),"",(VLOOKUP($E44,'SERIE.015-1'!$E$3:$R$302,12,FALSE)))</f>
        <v/>
      </c>
      <c r="Q44" s="292" t="str">
        <f>IF(ISNA(VLOOKUP($E44,'SERIE.015-1'!$E$3:$R$302,13,FALSE)),"",(VLOOKUP($E44,'SERIE.015-1'!$E$3:$R$302,13,FALSE)))</f>
        <v/>
      </c>
      <c r="R44" s="350" t="str">
        <f>IF(ISNA(VLOOKUP($E44,'SERIE.015-1'!$E$3:$R$302,14,FALSE)),"",(VLOOKUP($E44,'SERIE.015-1'!$E$3:$R$302,14,FALSE)))</f>
        <v/>
      </c>
      <c r="S44" s="448">
        <f t="shared" si="0"/>
        <v>0</v>
      </c>
      <c r="T44" s="516"/>
      <c r="U44" s="374"/>
      <c r="V44" s="374">
        <f t="shared" si="1"/>
        <v>42</v>
      </c>
      <c r="W44" s="374">
        <f>IF(S44="","",IFERROR(SUM(I44:J44:L44:M44)+LARGE(I44:J44:L44:M44,1)/100+LARGE(I44:J44:L44:M44,2)/1000+LARGE(I44:J44:L44:M44,3)/10000+LARGE(I44:J44:L44:M44,4)/100000-0.01/V44,0))</f>
        <v>0</v>
      </c>
      <c r="X44" s="354" t="str">
        <f>$D$43</f>
        <v/>
      </c>
      <c r="Y44" s="364" t="str">
        <f>$C$43</f>
        <v/>
      </c>
      <c r="Z44" s="374"/>
      <c r="AA44" s="374"/>
      <c r="AB44" s="374"/>
      <c r="AC44" s="374"/>
      <c r="AD44" s="374"/>
      <c r="AE44" s="374"/>
    </row>
    <row r="45" spans="1:31" ht="13.95" customHeight="1" x14ac:dyDescent="0.3">
      <c r="A45" s="669">
        <v>22</v>
      </c>
      <c r="B45" s="671" t="str">
        <f>IF(ISNA(VLOOKUP(A45,'SERIE.015-1'!$A$3:$R$302,2,FALSE)),"",(VLOOKUP(A45,'SERIE.015-1'!$A$3:$R$302,2,FALSE)))</f>
        <v/>
      </c>
      <c r="C45" s="673" t="str">
        <f>IF(ISNA(VLOOKUP(A45,'SERIE.015-1'!$A$3:$R$302,3,FALSE)),"",(VLOOKUP(A45,'SERIE.015-1'!$A$3:$R$302,3,FALSE)))</f>
        <v/>
      </c>
      <c r="D45" s="675" t="str">
        <f>IF(ISNA(VLOOKUP(A45,'SERIE.015-1'!$A$3:$R$302,4,FALSE)),"",(VLOOKUP(A45,'SERIE.015-1'!$A$3:$R$302,4,FALSE)))</f>
        <v/>
      </c>
      <c r="E45" s="322" t="str">
        <f>IF(ISNA(VLOOKUP($A45,'SERIE.015-1'!$A$3:$R$302,5,FALSE)),"",(VLOOKUP($A45,'SERIE.015-1'!$A$3:$R$302,5,FALSE)))</f>
        <v/>
      </c>
      <c r="F45" s="237" t="str">
        <f>IF(ISNA(VLOOKUP(E45,'SERIE.015-1'!$E$3:$G$302,2,FALSE)),"",(VLOOKUP(E45,'SERIE.015-1'!$E$3:$G$302,2,FALSE)))</f>
        <v/>
      </c>
      <c r="G45" s="677" t="str">
        <f>IF(ISNA(VLOOKUP(E45,'SERIE.015-1'!$E$3:$G$302,3,FALSE)),"",(VLOOKUP(E45,'SERIE.015-1'!$E$3:$G$302,3,FALSE)))</f>
        <v/>
      </c>
      <c r="H45" s="237" t="str">
        <f>IF(ISNA(VLOOKUP(E45,'SERIE.015-1'!$E$3:$R$302,4,FALSE)),"",(VLOOKUP(E45,'SERIE.015-1'!$E$3:$R$302,4,FALSE)))</f>
        <v/>
      </c>
      <c r="I45" s="291" t="str">
        <f>IF(ISNA(VLOOKUP($E45,'SERIE.015-1'!$E$3:$R$302,5,FALSE)),"",(VLOOKUP($E45,'SERIE.015-1'!$E$3:$R$302,5,FALSE)))</f>
        <v/>
      </c>
      <c r="J45" s="291" t="str">
        <f>IF(ISNA(VLOOKUP($E45,'SERIE.015-1'!$E$3:$R$302,6,FALSE)),"",(VLOOKUP($E45,'SERIE.015-1'!$E$3:$R$302,6,FALSE)))</f>
        <v/>
      </c>
      <c r="K45" s="291" t="str">
        <f>IF(ISNA(VLOOKUP($E45,'SERIE.015-1'!$E$3:$R$302,7,FALSE)),"",(VLOOKUP($E45,'SERIE.015-1'!$E$3:$R$302,7,FALSE)))</f>
        <v/>
      </c>
      <c r="L45" s="291" t="str">
        <f>IF(ISNA(VLOOKUP($E45,'SERIE.015-1'!$E$3:$R$302,8,FALSE)),"",(VLOOKUP($E45,'SERIE.015-1'!$E$3:$R$302,8,FALSE)))</f>
        <v/>
      </c>
      <c r="M45" s="291" t="str">
        <f>IF(ISNA(VLOOKUP($E45,'SERIE.015-1'!$E$3:$R$302,9,FALSE)),"",(VLOOKUP($E45,'SERIE.015-1'!$E$3:$R$302,9,FALSE)))</f>
        <v/>
      </c>
      <c r="N45" s="291" t="str">
        <f>IF(ISNA(VLOOKUP($E45,'SERIE.015-1'!$E$3:$R$302,10,FALSE)),"",(VLOOKUP($E45,'SERIE.015-1'!$E$3:$R$302,10,FALSE)))</f>
        <v/>
      </c>
      <c r="O45" s="291" t="str">
        <f>IF(ISNA(VLOOKUP($E45,'SERIE.015-1'!$E$3:$R$302,11,FALSE)),"",(VLOOKUP($E45,'SERIE.015-1'!$E$3:$R$302,11,FALSE)))</f>
        <v/>
      </c>
      <c r="P45" s="291" t="str">
        <f>IF(ISNA(VLOOKUP($E45,'SERIE.015-1'!$E$3:$R$302,12,FALSE)),"",(VLOOKUP($E45,'SERIE.015-1'!$E$3:$R$302,12,FALSE)))</f>
        <v/>
      </c>
      <c r="Q45" s="291" t="str">
        <f>IF(ISNA(VLOOKUP($E45,'SERIE.015-1'!$E$3:$R$302,13,FALSE)),"",(VLOOKUP($E45,'SERIE.015-1'!$E$3:$R$302,13,FALSE)))</f>
        <v/>
      </c>
      <c r="R45" s="349" t="str">
        <f>IF(ISNA(VLOOKUP($E45,'SERIE.015-1'!$E$3:$R$302,14,FALSE)),"",(VLOOKUP($E45,'SERIE.015-1'!$E$3:$R$302,14,FALSE)))</f>
        <v/>
      </c>
      <c r="S45" s="448">
        <f t="shared" si="0"/>
        <v>0</v>
      </c>
      <c r="T45" s="516">
        <f t="shared" ref="T45" si="16">SUM(I45:R46)</f>
        <v>0</v>
      </c>
      <c r="U45" s="374"/>
      <c r="V45" s="374">
        <f t="shared" si="1"/>
        <v>43</v>
      </c>
      <c r="W45" s="374">
        <f>IF(S45="","",IFERROR(SUM(I45:J45:L45:M45)+LARGE(I45:J45:L45:M45,1)/100+LARGE(I45:J45:L45:M45,2)/1000+LARGE(I45:J45:L45:M45,3)/10000+LARGE(I45:J45:L45:M45,4)/100000-0.01/V45,0))</f>
        <v>0</v>
      </c>
      <c r="X45" s="354" t="str">
        <f>$D$45</f>
        <v/>
      </c>
      <c r="Y45" s="364" t="str">
        <f>$C$45</f>
        <v/>
      </c>
      <c r="Z45" s="374"/>
      <c r="AA45" s="374"/>
      <c r="AB45" s="374"/>
      <c r="AC45" s="374"/>
      <c r="AD45" s="374"/>
      <c r="AE45" s="374"/>
    </row>
    <row r="46" spans="1:31" ht="13.95" customHeight="1" thickBot="1" x14ac:dyDescent="0.35">
      <c r="A46" s="679"/>
      <c r="B46" s="680"/>
      <c r="C46" s="681"/>
      <c r="D46" s="682"/>
      <c r="E46" s="323" t="str">
        <f>IF(ISNA(VLOOKUP($A$45,'SERIE.015-1'!$A$3:$R$302,5,FALSE)+$U$3),"",(VLOOKUP($A$45,'SERIE.015-1'!$A$3:$R$302,5,FALSE)+$U$3))</f>
        <v/>
      </c>
      <c r="F46" s="43" t="str">
        <f>IF(ISNA(VLOOKUP(E46,'SERIE.015-1'!$E$3:$G$302,2,FALSE)),"",(VLOOKUP(E46,'SERIE.015-1'!$E$3:$G$302,2,FALSE)))</f>
        <v/>
      </c>
      <c r="G46" s="683"/>
      <c r="H46" s="84" t="str">
        <f>IF(ISNA(VLOOKUP(E46,'SERIE.015-1'!$E$3:$R$302,4,FALSE)),"",(VLOOKUP(E46,'SERIE.015-1'!$E$3:$R$302,4,FALSE)))</f>
        <v/>
      </c>
      <c r="I46" s="292" t="str">
        <f>IF(ISNA(VLOOKUP($E46,'SERIE.015-1'!$E$3:$R$302,5,FALSE)),"",(VLOOKUP($E46,'SERIE.015-1'!$E$3:$R$302,5,FALSE)))</f>
        <v/>
      </c>
      <c r="J46" s="292" t="str">
        <f>IF(ISNA(VLOOKUP($E46,'SERIE.015-1'!$E$3:$R$302,6,FALSE)),"",(VLOOKUP($E46,'SERIE.015-1'!$E$3:$R$302,6,FALSE)))</f>
        <v/>
      </c>
      <c r="K46" s="292" t="str">
        <f>IF(ISNA(VLOOKUP($E46,'SERIE.015-1'!$E$3:$R$302,7,FALSE)),"",(VLOOKUP($E46,'SERIE.015-1'!$E$3:$R$302,7,FALSE)))</f>
        <v/>
      </c>
      <c r="L46" s="292" t="str">
        <f>IF(ISNA(VLOOKUP($E46,'SERIE.015-1'!$E$3:$R$302,8,FALSE)),"",(VLOOKUP($E46,'SERIE.015-1'!$E$3:$R$302,8,FALSE)))</f>
        <v/>
      </c>
      <c r="M46" s="292" t="str">
        <f>IF(ISNA(VLOOKUP($E46,'SERIE.015-1'!$E$3:$R$302,9,FALSE)),"",(VLOOKUP($E46,'SERIE.015-1'!$E$3:$R$302,9,FALSE)))</f>
        <v/>
      </c>
      <c r="N46" s="292" t="str">
        <f>IF(ISNA(VLOOKUP($E46,'SERIE.015-1'!$E$3:$R$302,10,FALSE)),"",(VLOOKUP($E46,'SERIE.015-1'!$E$3:$R$302,10,FALSE)))</f>
        <v/>
      </c>
      <c r="O46" s="292" t="str">
        <f>IF(ISNA(VLOOKUP($E46,'SERIE.015-1'!$E$3:$R$302,11,FALSE)),"",(VLOOKUP($E46,'SERIE.015-1'!$E$3:$R$302,11,FALSE)))</f>
        <v/>
      </c>
      <c r="P46" s="292" t="str">
        <f>IF(ISNA(VLOOKUP($E46,'SERIE.015-1'!$E$3:$R$302,12,FALSE)),"",(VLOOKUP($E46,'SERIE.015-1'!$E$3:$R$302,12,FALSE)))</f>
        <v/>
      </c>
      <c r="Q46" s="292" t="str">
        <f>IF(ISNA(VLOOKUP($E46,'SERIE.015-1'!$E$3:$R$302,13,FALSE)),"",(VLOOKUP($E46,'SERIE.015-1'!$E$3:$R$302,13,FALSE)))</f>
        <v/>
      </c>
      <c r="R46" s="350" t="str">
        <f>IF(ISNA(VLOOKUP($E46,'SERIE.015-1'!$E$3:$R$302,14,FALSE)),"",(VLOOKUP($E46,'SERIE.015-1'!$E$3:$R$302,14,FALSE)))</f>
        <v/>
      </c>
      <c r="S46" s="448">
        <f t="shared" si="0"/>
        <v>0</v>
      </c>
      <c r="T46" s="516"/>
      <c r="U46" s="374"/>
      <c r="V46" s="374">
        <f t="shared" si="1"/>
        <v>44</v>
      </c>
      <c r="W46" s="374">
        <f>IF(S46="","",IFERROR(SUM(I46:J46:L46:M46)+LARGE(I46:J46:L46:M46,1)/100+LARGE(I46:J46:L46:M46,2)/1000+LARGE(I46:J46:L46:M46,3)/10000+LARGE(I46:J46:L46:M46,4)/100000-0.01/V46,0))</f>
        <v>0</v>
      </c>
      <c r="X46" s="354" t="str">
        <f>$D$45</f>
        <v/>
      </c>
      <c r="Y46" s="364" t="str">
        <f>$C$45</f>
        <v/>
      </c>
      <c r="Z46" s="374"/>
      <c r="AA46" s="374"/>
      <c r="AB46" s="374"/>
      <c r="AC46" s="374"/>
      <c r="AD46" s="374"/>
      <c r="AE46" s="374"/>
    </row>
    <row r="47" spans="1:31" ht="13.95" customHeight="1" x14ac:dyDescent="0.3">
      <c r="A47" s="669">
        <v>23</v>
      </c>
      <c r="B47" s="671" t="str">
        <f>IF(ISNA(VLOOKUP(A47,'SERIE.015-1'!$A$3:$R$302,2,FALSE)),"",(VLOOKUP(A47,'SERIE.015-1'!$A$3:$R$302,2,FALSE)))</f>
        <v/>
      </c>
      <c r="C47" s="673" t="str">
        <f>IF(ISNA(VLOOKUP(A47,'SERIE.015-1'!$A$3:$R$302,3,FALSE)),"",(VLOOKUP(A47,'SERIE.015-1'!$A$3:$R$302,3,FALSE)))</f>
        <v/>
      </c>
      <c r="D47" s="675" t="str">
        <f>IF(ISNA(VLOOKUP(A47,'SERIE.015-1'!$A$3:$R$302,4,FALSE)),"",(VLOOKUP(A47,'SERIE.015-1'!$A$3:$R$302,4,FALSE)))</f>
        <v/>
      </c>
      <c r="E47" s="322" t="str">
        <f>IF(ISNA(VLOOKUP($A47,'SERIE.015-1'!$A$3:$R$302,5,FALSE)),"",(VLOOKUP($A47,'SERIE.015-1'!$A$3:$R$302,5,FALSE)))</f>
        <v/>
      </c>
      <c r="F47" s="237" t="str">
        <f>IF(ISNA(VLOOKUP(E47,'SERIE.015-1'!$E$3:$G$302,2,FALSE)),"",(VLOOKUP(E47,'SERIE.015-1'!$E$3:$G$302,2,FALSE)))</f>
        <v/>
      </c>
      <c r="G47" s="677" t="str">
        <f>IF(ISNA(VLOOKUP(E47,'SERIE.015-1'!$E$3:$G$302,3,FALSE)),"",(VLOOKUP(E47,'SERIE.015-1'!$E$3:$G$302,3,FALSE)))</f>
        <v/>
      </c>
      <c r="H47" s="237" t="str">
        <f>IF(ISNA(VLOOKUP(E47,'SERIE.015-1'!$E$3:$R$302,4,FALSE)),"",(VLOOKUP(E47,'SERIE.015-1'!$E$3:$R$302,4,FALSE)))</f>
        <v/>
      </c>
      <c r="I47" s="291" t="str">
        <f>IF(ISNA(VLOOKUP($E47,'SERIE.015-1'!$E$3:$R$302,5,FALSE)),"",(VLOOKUP($E47,'SERIE.015-1'!$E$3:$R$302,5,FALSE)))</f>
        <v/>
      </c>
      <c r="J47" s="291" t="str">
        <f>IF(ISNA(VLOOKUP($E47,'SERIE.015-1'!$E$3:$R$302,6,FALSE)),"",(VLOOKUP($E47,'SERIE.015-1'!$E$3:$R$302,6,FALSE)))</f>
        <v/>
      </c>
      <c r="K47" s="291" t="str">
        <f>IF(ISNA(VLOOKUP($E47,'SERIE.015-1'!$E$3:$R$302,7,FALSE)),"",(VLOOKUP($E47,'SERIE.015-1'!$E$3:$R$302,7,FALSE)))</f>
        <v/>
      </c>
      <c r="L47" s="291" t="str">
        <f>IF(ISNA(VLOOKUP($E47,'SERIE.015-1'!$E$3:$R$302,8,FALSE)),"",(VLOOKUP($E47,'SERIE.015-1'!$E$3:$R$302,8,FALSE)))</f>
        <v/>
      </c>
      <c r="M47" s="291" t="str">
        <f>IF(ISNA(VLOOKUP($E47,'SERIE.015-1'!$E$3:$R$302,9,FALSE)),"",(VLOOKUP($E47,'SERIE.015-1'!$E$3:$R$302,9,FALSE)))</f>
        <v/>
      </c>
      <c r="N47" s="291" t="str">
        <f>IF(ISNA(VLOOKUP($E47,'SERIE.015-1'!$E$3:$R$302,10,FALSE)),"",(VLOOKUP($E47,'SERIE.015-1'!$E$3:$R$302,10,FALSE)))</f>
        <v/>
      </c>
      <c r="O47" s="291" t="str">
        <f>IF(ISNA(VLOOKUP($E47,'SERIE.015-1'!$E$3:$R$302,11,FALSE)),"",(VLOOKUP($E47,'SERIE.015-1'!$E$3:$R$302,11,FALSE)))</f>
        <v/>
      </c>
      <c r="P47" s="291" t="str">
        <f>IF(ISNA(VLOOKUP($E47,'SERIE.015-1'!$E$3:$R$302,12,FALSE)),"",(VLOOKUP($E47,'SERIE.015-1'!$E$3:$R$302,12,FALSE)))</f>
        <v/>
      </c>
      <c r="Q47" s="291" t="str">
        <f>IF(ISNA(VLOOKUP($E47,'SERIE.015-1'!$E$3:$R$302,13,FALSE)),"",(VLOOKUP($E47,'SERIE.015-1'!$E$3:$R$302,13,FALSE)))</f>
        <v/>
      </c>
      <c r="R47" s="349" t="str">
        <f>IF(ISNA(VLOOKUP($E47,'SERIE.015-1'!$E$3:$R$302,14,FALSE)),"",(VLOOKUP($E47,'SERIE.015-1'!$E$3:$R$302,14,FALSE)))</f>
        <v/>
      </c>
      <c r="S47" s="448">
        <f t="shared" si="0"/>
        <v>0</v>
      </c>
      <c r="T47" s="516">
        <f t="shared" ref="T47" si="17">SUM(I47:R48)</f>
        <v>0</v>
      </c>
      <c r="U47" s="374"/>
      <c r="V47" s="374">
        <f t="shared" si="1"/>
        <v>45</v>
      </c>
      <c r="W47" s="374">
        <f>IF(S47="","",IFERROR(SUM(I47:J47:L47:M47)+LARGE(I47:J47:L47:M47,1)/100+LARGE(I47:J47:L47:M47,2)/1000+LARGE(I47:J47:L47:M47,3)/10000+LARGE(I47:J47:L47:M47,4)/100000-0.01/V47,0))</f>
        <v>0</v>
      </c>
      <c r="X47" s="354" t="str">
        <f>$D$47</f>
        <v/>
      </c>
      <c r="Y47" s="364" t="str">
        <f>$C$47</f>
        <v/>
      </c>
      <c r="Z47" s="374"/>
      <c r="AA47" s="374"/>
      <c r="AB47" s="374"/>
      <c r="AC47" s="374"/>
      <c r="AD47" s="374"/>
      <c r="AE47" s="374"/>
    </row>
    <row r="48" spans="1:31" ht="13.95" customHeight="1" thickBot="1" x14ac:dyDescent="0.35">
      <c r="A48" s="679"/>
      <c r="B48" s="680"/>
      <c r="C48" s="681"/>
      <c r="D48" s="682"/>
      <c r="E48" s="323" t="str">
        <f>IF(ISNA(VLOOKUP($A$47,'SERIE.015-1'!$A$3:$R$302,5,FALSE)+$U$3),"",(VLOOKUP($A$47,'SERIE.015-1'!$A$3:$R$302,5,FALSE)+$U$3))</f>
        <v/>
      </c>
      <c r="F48" s="43" t="str">
        <f>IF(ISNA(VLOOKUP(E48,'SERIE.015-1'!$E$3:$G$302,2,FALSE)),"",(VLOOKUP(E48,'SERIE.015-1'!$E$3:$G$302,2,FALSE)))</f>
        <v/>
      </c>
      <c r="G48" s="683"/>
      <c r="H48" s="84" t="str">
        <f>IF(ISNA(VLOOKUP(E48,'SERIE.015-1'!$E$3:$R$302,4,FALSE)),"",(VLOOKUP(E48,'SERIE.015-1'!$E$3:$R$302,4,FALSE)))</f>
        <v/>
      </c>
      <c r="I48" s="292" t="str">
        <f>IF(ISNA(VLOOKUP($E48,'SERIE.015-1'!$E$3:$R$302,5,FALSE)),"",(VLOOKUP($E48,'SERIE.015-1'!$E$3:$R$302,5,FALSE)))</f>
        <v/>
      </c>
      <c r="J48" s="292" t="str">
        <f>IF(ISNA(VLOOKUP($E48,'SERIE.015-1'!$E$3:$R$302,6,FALSE)),"",(VLOOKUP($E48,'SERIE.015-1'!$E$3:$R$302,6,FALSE)))</f>
        <v/>
      </c>
      <c r="K48" s="292" t="str">
        <f>IF(ISNA(VLOOKUP($E48,'SERIE.015-1'!$E$3:$R$302,7,FALSE)),"",(VLOOKUP($E48,'SERIE.015-1'!$E$3:$R$302,7,FALSE)))</f>
        <v/>
      </c>
      <c r="L48" s="292" t="str">
        <f>IF(ISNA(VLOOKUP($E48,'SERIE.015-1'!$E$3:$R$302,8,FALSE)),"",(VLOOKUP($E48,'SERIE.015-1'!$E$3:$R$302,8,FALSE)))</f>
        <v/>
      </c>
      <c r="M48" s="292" t="str">
        <f>IF(ISNA(VLOOKUP($E48,'SERIE.015-1'!$E$3:$R$302,9,FALSE)),"",(VLOOKUP($E48,'SERIE.015-1'!$E$3:$R$302,9,FALSE)))</f>
        <v/>
      </c>
      <c r="N48" s="292" t="str">
        <f>IF(ISNA(VLOOKUP($E48,'SERIE.015-1'!$E$3:$R$302,10,FALSE)),"",(VLOOKUP($E48,'SERIE.015-1'!$E$3:$R$302,10,FALSE)))</f>
        <v/>
      </c>
      <c r="O48" s="292" t="str">
        <f>IF(ISNA(VLOOKUP($E48,'SERIE.015-1'!$E$3:$R$302,11,FALSE)),"",(VLOOKUP($E48,'SERIE.015-1'!$E$3:$R$302,11,FALSE)))</f>
        <v/>
      </c>
      <c r="P48" s="292" t="str">
        <f>IF(ISNA(VLOOKUP($E48,'SERIE.015-1'!$E$3:$R$302,12,FALSE)),"",(VLOOKUP($E48,'SERIE.015-1'!$E$3:$R$302,12,FALSE)))</f>
        <v/>
      </c>
      <c r="Q48" s="292" t="str">
        <f>IF(ISNA(VLOOKUP($E48,'SERIE.015-1'!$E$3:$R$302,13,FALSE)),"",(VLOOKUP($E48,'SERIE.015-1'!$E$3:$R$302,13,FALSE)))</f>
        <v/>
      </c>
      <c r="R48" s="350" t="str">
        <f>IF(ISNA(VLOOKUP($E48,'SERIE.015-1'!$E$3:$R$302,14,FALSE)),"",(VLOOKUP($E48,'SERIE.015-1'!$E$3:$R$302,14,FALSE)))</f>
        <v/>
      </c>
      <c r="S48" s="448">
        <f t="shared" si="0"/>
        <v>0</v>
      </c>
      <c r="T48" s="516"/>
      <c r="U48" s="374"/>
      <c r="V48" s="374">
        <f t="shared" si="1"/>
        <v>46</v>
      </c>
      <c r="W48" s="374">
        <f>IF(S48="","",IFERROR(SUM(I48:J48:L48:M48)+LARGE(I48:J48:L48:M48,1)/100+LARGE(I48:J48:L48:M48,2)/1000+LARGE(I48:J48:L48:M48,3)/10000+LARGE(I48:J48:L48:M48,4)/100000-0.01/V48,0))</f>
        <v>0</v>
      </c>
      <c r="X48" s="354" t="str">
        <f>$D$47</f>
        <v/>
      </c>
      <c r="Y48" s="364" t="str">
        <f t="shared" ref="Y48" si="18">$C$47</f>
        <v/>
      </c>
      <c r="Z48" s="374"/>
      <c r="AA48" s="374"/>
      <c r="AB48" s="374"/>
      <c r="AC48" s="374"/>
      <c r="AD48" s="374"/>
      <c r="AE48" s="374"/>
    </row>
    <row r="49" spans="1:31" ht="13.95" customHeight="1" x14ac:dyDescent="0.3">
      <c r="A49" s="669">
        <v>24</v>
      </c>
      <c r="B49" s="671" t="str">
        <f>IF(ISNA(VLOOKUP(A49,'SERIE.015-1'!$A$3:$R$302,2,FALSE)),"",(VLOOKUP(A49,'SERIE.015-1'!$A$3:$R$302,2,FALSE)))</f>
        <v/>
      </c>
      <c r="C49" s="673" t="str">
        <f>IF(ISNA(VLOOKUP(A49,'SERIE.015-1'!$A$3:$R$302,3,FALSE)),"",(VLOOKUP(A49,'SERIE.015-1'!$A$3:$R$302,3,FALSE)))</f>
        <v/>
      </c>
      <c r="D49" s="675" t="str">
        <f>IF(ISNA(VLOOKUP(A49,'SERIE.015-1'!$A$3:$R$302,4,FALSE)),"",(VLOOKUP(A49,'SERIE.015-1'!$A$3:$R$302,4,FALSE)))</f>
        <v/>
      </c>
      <c r="E49" s="322" t="str">
        <f>IF(ISNA(VLOOKUP($A49,'SERIE.015-1'!$A$3:$R$302,5,FALSE)),"",(VLOOKUP($A49,'SERIE.015-1'!$A$3:$R$302,5,FALSE)))</f>
        <v/>
      </c>
      <c r="F49" s="237" t="str">
        <f>IF(ISNA(VLOOKUP(E49,'SERIE.015-1'!$E$3:$G$302,2,FALSE)),"",(VLOOKUP(E49,'SERIE.015-1'!$E$3:$G$302,2,FALSE)))</f>
        <v/>
      </c>
      <c r="G49" s="677" t="str">
        <f>IF(ISNA(VLOOKUP(E49,'SERIE.015-1'!$E$3:$G$302,3,FALSE)),"",(VLOOKUP(E49,'SERIE.015-1'!$E$3:$G$302,3,FALSE)))</f>
        <v/>
      </c>
      <c r="H49" s="237" t="str">
        <f>IF(ISNA(VLOOKUP(E49,'SERIE.015-1'!$E$3:$R$302,4,FALSE)),"",(VLOOKUP(E49,'SERIE.015-1'!$E$3:$R$302,4,FALSE)))</f>
        <v/>
      </c>
      <c r="I49" s="291" t="str">
        <f>IF(ISNA(VLOOKUP($E49,'SERIE.015-1'!$E$3:$R$302,5,FALSE)),"",(VLOOKUP($E49,'SERIE.015-1'!$E$3:$R$302,5,FALSE)))</f>
        <v/>
      </c>
      <c r="J49" s="291" t="str">
        <f>IF(ISNA(VLOOKUP($E49,'SERIE.015-1'!$E$3:$R$302,6,FALSE)),"",(VLOOKUP($E49,'SERIE.015-1'!$E$3:$R$302,6,FALSE)))</f>
        <v/>
      </c>
      <c r="K49" s="291" t="str">
        <f>IF(ISNA(VLOOKUP($E49,'SERIE.015-1'!$E$3:$R$302,7,FALSE)),"",(VLOOKUP($E49,'SERIE.015-1'!$E$3:$R$302,7,FALSE)))</f>
        <v/>
      </c>
      <c r="L49" s="291" t="str">
        <f>IF(ISNA(VLOOKUP($E49,'SERIE.015-1'!$E$3:$R$302,8,FALSE)),"",(VLOOKUP($E49,'SERIE.015-1'!$E$3:$R$302,8,FALSE)))</f>
        <v/>
      </c>
      <c r="M49" s="291" t="str">
        <f>IF(ISNA(VLOOKUP($E49,'SERIE.015-1'!$E$3:$R$302,9,FALSE)),"",(VLOOKUP($E49,'SERIE.015-1'!$E$3:$R$302,9,FALSE)))</f>
        <v/>
      </c>
      <c r="N49" s="291" t="str">
        <f>IF(ISNA(VLOOKUP($E49,'SERIE.015-1'!$E$3:$R$302,10,FALSE)),"",(VLOOKUP($E49,'SERIE.015-1'!$E$3:$R$302,10,FALSE)))</f>
        <v/>
      </c>
      <c r="O49" s="291" t="str">
        <f>IF(ISNA(VLOOKUP($E49,'SERIE.015-1'!$E$3:$R$302,11,FALSE)),"",(VLOOKUP($E49,'SERIE.015-1'!$E$3:$R$302,11,FALSE)))</f>
        <v/>
      </c>
      <c r="P49" s="291" t="str">
        <f>IF(ISNA(VLOOKUP($E49,'SERIE.015-1'!$E$3:$R$302,12,FALSE)),"",(VLOOKUP($E49,'SERIE.015-1'!$E$3:$R$302,12,FALSE)))</f>
        <v/>
      </c>
      <c r="Q49" s="291" t="str">
        <f>IF(ISNA(VLOOKUP($E49,'SERIE.015-1'!$E$3:$R$302,13,FALSE)),"",(VLOOKUP($E49,'SERIE.015-1'!$E$3:$R$302,13,FALSE)))</f>
        <v/>
      </c>
      <c r="R49" s="349" t="str">
        <f>IF(ISNA(VLOOKUP($E49,'SERIE.015-1'!$E$3:$R$302,14,FALSE)),"",(VLOOKUP($E49,'SERIE.015-1'!$E$3:$R$302,14,FALSE)))</f>
        <v/>
      </c>
      <c r="S49" s="448">
        <f t="shared" si="0"/>
        <v>0</v>
      </c>
      <c r="T49" s="516">
        <f t="shared" ref="T49" si="19">SUM(I49:R50)</f>
        <v>0</v>
      </c>
      <c r="U49" s="374"/>
      <c r="V49" s="374">
        <f t="shared" si="1"/>
        <v>47</v>
      </c>
      <c r="W49" s="374">
        <f>IF(S49="","",IFERROR(SUM(I49:J49:L49:M49)+LARGE(I49:J49:L49:M49,1)/100+LARGE(I49:J49:L49:M49,2)/1000+LARGE(I49:J49:L49:M49,3)/10000+LARGE(I49:J49:L49:M49,4)/100000-0.01/V49,0))</f>
        <v>0</v>
      </c>
      <c r="X49" s="354" t="str">
        <f>$D$49</f>
        <v/>
      </c>
      <c r="Y49" s="364" t="str">
        <f>$C$49</f>
        <v/>
      </c>
      <c r="Z49" s="374"/>
      <c r="AA49" s="374"/>
      <c r="AB49" s="374"/>
      <c r="AC49" s="374"/>
      <c r="AD49" s="374"/>
      <c r="AE49" s="374"/>
    </row>
    <row r="50" spans="1:31" ht="13.95" customHeight="1" thickBot="1" x14ac:dyDescent="0.35">
      <c r="A50" s="679"/>
      <c r="B50" s="680"/>
      <c r="C50" s="681"/>
      <c r="D50" s="682"/>
      <c r="E50" s="323" t="str">
        <f>IF(ISNA(VLOOKUP($A$49,'SERIE.015-1'!$A$3:$R$302,5,FALSE)+$U$3),"",(VLOOKUP($A$49,'SERIE.015-1'!$A$3:$R$302,5,FALSE)+$U$3))</f>
        <v/>
      </c>
      <c r="F50" s="43" t="str">
        <f>IF(ISNA(VLOOKUP(E50,'SERIE.015-1'!$E$3:$G$302,2,FALSE)),"",(VLOOKUP(E50,'SERIE.015-1'!$E$3:$G$302,2,FALSE)))</f>
        <v/>
      </c>
      <c r="G50" s="683"/>
      <c r="H50" s="84" t="str">
        <f>IF(ISNA(VLOOKUP(E50,'SERIE.015-1'!$E$3:$R$302,4,FALSE)),"",(VLOOKUP(E50,'SERIE.015-1'!$E$3:$R$302,4,FALSE)))</f>
        <v/>
      </c>
      <c r="I50" s="292" t="str">
        <f>IF(ISNA(VLOOKUP($E50,'SERIE.015-1'!$E$3:$R$302,5,FALSE)),"",(VLOOKUP($E50,'SERIE.015-1'!$E$3:$R$302,5,FALSE)))</f>
        <v/>
      </c>
      <c r="J50" s="292" t="str">
        <f>IF(ISNA(VLOOKUP($E50,'SERIE.015-1'!$E$3:$R$302,6,FALSE)),"",(VLOOKUP($E50,'SERIE.015-1'!$E$3:$R$302,6,FALSE)))</f>
        <v/>
      </c>
      <c r="K50" s="292" t="str">
        <f>IF(ISNA(VLOOKUP($E50,'SERIE.015-1'!$E$3:$R$302,7,FALSE)),"",(VLOOKUP($E50,'SERIE.015-1'!$E$3:$R$302,7,FALSE)))</f>
        <v/>
      </c>
      <c r="L50" s="292" t="str">
        <f>IF(ISNA(VLOOKUP($E50,'SERIE.015-1'!$E$3:$R$302,8,FALSE)),"",(VLOOKUP($E50,'SERIE.015-1'!$E$3:$R$302,8,FALSE)))</f>
        <v/>
      </c>
      <c r="M50" s="292" t="str">
        <f>IF(ISNA(VLOOKUP($E50,'SERIE.015-1'!$E$3:$R$302,9,FALSE)),"",(VLOOKUP($E50,'SERIE.015-1'!$E$3:$R$302,9,FALSE)))</f>
        <v/>
      </c>
      <c r="N50" s="292" t="str">
        <f>IF(ISNA(VLOOKUP($E50,'SERIE.015-1'!$E$3:$R$302,10,FALSE)),"",(VLOOKUP($E50,'SERIE.015-1'!$E$3:$R$302,10,FALSE)))</f>
        <v/>
      </c>
      <c r="O50" s="292" t="str">
        <f>IF(ISNA(VLOOKUP($E50,'SERIE.015-1'!$E$3:$R$302,11,FALSE)),"",(VLOOKUP($E50,'SERIE.015-1'!$E$3:$R$302,11,FALSE)))</f>
        <v/>
      </c>
      <c r="P50" s="292" t="str">
        <f>IF(ISNA(VLOOKUP($E50,'SERIE.015-1'!$E$3:$R$302,12,FALSE)),"",(VLOOKUP($E50,'SERIE.015-1'!$E$3:$R$302,12,FALSE)))</f>
        <v/>
      </c>
      <c r="Q50" s="292" t="str">
        <f>IF(ISNA(VLOOKUP($E50,'SERIE.015-1'!$E$3:$R$302,13,FALSE)),"",(VLOOKUP($E50,'SERIE.015-1'!$E$3:$R$302,13,FALSE)))</f>
        <v/>
      </c>
      <c r="R50" s="350" t="str">
        <f>IF(ISNA(VLOOKUP($E50,'SERIE.015-1'!$E$3:$R$302,14,FALSE)),"",(VLOOKUP($E50,'SERIE.015-1'!$E$3:$R$302,14,FALSE)))</f>
        <v/>
      </c>
      <c r="S50" s="448">
        <f t="shared" si="0"/>
        <v>0</v>
      </c>
      <c r="T50" s="516"/>
      <c r="U50" s="374"/>
      <c r="V50" s="374">
        <f t="shared" si="1"/>
        <v>48</v>
      </c>
      <c r="W50" s="374">
        <f>IF(S50="","",IFERROR(SUM(I50:J50:L50:M50)+LARGE(I50:J50:L50:M50,1)/100+LARGE(I50:J50:L50:M50,2)/1000+LARGE(I50:J50:L50:M50,3)/10000+LARGE(I50:J50:L50:M50,4)/100000-0.01/V50,0))</f>
        <v>0</v>
      </c>
      <c r="X50" s="354" t="str">
        <f>$D$49</f>
        <v/>
      </c>
      <c r="Y50" s="364" t="str">
        <f>$C$49</f>
        <v/>
      </c>
      <c r="Z50" s="374"/>
      <c r="AA50" s="374"/>
      <c r="AB50" s="374"/>
      <c r="AC50" s="374"/>
      <c r="AD50" s="374"/>
      <c r="AE50" s="374"/>
    </row>
    <row r="51" spans="1:31" ht="13.95" customHeight="1" x14ac:dyDescent="0.3">
      <c r="A51" s="669">
        <v>25</v>
      </c>
      <c r="B51" s="671" t="str">
        <f>IF(ISNA(VLOOKUP(A51,'SERIE.015-1'!$A$3:$R$302,2,FALSE)),"",(VLOOKUP(A51,'SERIE.015-1'!$A$3:$R$302,2,FALSE)))</f>
        <v/>
      </c>
      <c r="C51" s="673" t="str">
        <f>IF(ISNA(VLOOKUP(A51,'SERIE.015-1'!$A$3:$R$302,3,FALSE)),"",(VLOOKUP(A51,'SERIE.015-1'!$A$3:$R$302,3,FALSE)))</f>
        <v/>
      </c>
      <c r="D51" s="675" t="str">
        <f>IF(ISNA(VLOOKUP(A51,'SERIE.015-1'!$A$3:$R$302,4,FALSE)),"",(VLOOKUP(A51,'SERIE.015-1'!$A$3:$R$302,4,FALSE)))</f>
        <v/>
      </c>
      <c r="E51" s="322" t="str">
        <f>IF(ISNA(VLOOKUP($A51,'SERIE.015-1'!$A$3:$R$302,5,FALSE)),"",(VLOOKUP($A51,'SERIE.015-1'!$A$3:$R$302,5,FALSE)))</f>
        <v/>
      </c>
      <c r="F51" s="237" t="str">
        <f>IF(ISNA(VLOOKUP(E51,'SERIE.015-1'!$E$3:$G$302,2,FALSE)),"",(VLOOKUP(E51,'SERIE.015-1'!$E$3:$G$302,2,FALSE)))</f>
        <v/>
      </c>
      <c r="G51" s="677" t="str">
        <f>IF(ISNA(VLOOKUP(E51,'SERIE.015-1'!$E$3:$G$302,3,FALSE)),"",(VLOOKUP(E51,'SERIE.015-1'!$E$3:$G$302,3,FALSE)))</f>
        <v/>
      </c>
      <c r="H51" s="237" t="str">
        <f>IF(ISNA(VLOOKUP(E51,'SERIE.015-1'!$E$3:$R$302,4,FALSE)),"",(VLOOKUP(E51,'SERIE.015-1'!$E$3:$R$302,4,FALSE)))</f>
        <v/>
      </c>
      <c r="I51" s="291" t="str">
        <f>IF(ISNA(VLOOKUP($E51,'SERIE.015-1'!$E$3:$R$302,5,FALSE)),"",(VLOOKUP($E51,'SERIE.015-1'!$E$3:$R$302,5,FALSE)))</f>
        <v/>
      </c>
      <c r="J51" s="291" t="str">
        <f>IF(ISNA(VLOOKUP($E51,'SERIE.015-1'!$E$3:$R$302,6,FALSE)),"",(VLOOKUP($E51,'SERIE.015-1'!$E$3:$R$302,6,FALSE)))</f>
        <v/>
      </c>
      <c r="K51" s="291" t="str">
        <f>IF(ISNA(VLOOKUP($E51,'SERIE.015-1'!$E$3:$R$302,7,FALSE)),"",(VLOOKUP($E51,'SERIE.015-1'!$E$3:$R$302,7,FALSE)))</f>
        <v/>
      </c>
      <c r="L51" s="291" t="str">
        <f>IF(ISNA(VLOOKUP($E51,'SERIE.015-1'!$E$3:$R$302,8,FALSE)),"",(VLOOKUP($E51,'SERIE.015-1'!$E$3:$R$302,8,FALSE)))</f>
        <v/>
      </c>
      <c r="M51" s="291" t="str">
        <f>IF(ISNA(VLOOKUP($E51,'SERIE.015-1'!$E$3:$R$302,9,FALSE)),"",(VLOOKUP($E51,'SERIE.015-1'!$E$3:$R$302,9,FALSE)))</f>
        <v/>
      </c>
      <c r="N51" s="291" t="str">
        <f>IF(ISNA(VLOOKUP($E51,'SERIE.015-1'!$E$3:$R$302,10,FALSE)),"",(VLOOKUP($E51,'SERIE.015-1'!$E$3:$R$302,10,FALSE)))</f>
        <v/>
      </c>
      <c r="O51" s="291" t="str">
        <f>IF(ISNA(VLOOKUP($E51,'SERIE.015-1'!$E$3:$R$302,11,FALSE)),"",(VLOOKUP($E51,'SERIE.015-1'!$E$3:$R$302,11,FALSE)))</f>
        <v/>
      </c>
      <c r="P51" s="291" t="str">
        <f>IF(ISNA(VLOOKUP($E51,'SERIE.015-1'!$E$3:$R$302,12,FALSE)),"",(VLOOKUP($E51,'SERIE.015-1'!$E$3:$R$302,12,FALSE)))</f>
        <v/>
      </c>
      <c r="Q51" s="291" t="str">
        <f>IF(ISNA(VLOOKUP($E51,'SERIE.015-1'!$E$3:$R$302,13,FALSE)),"",(VLOOKUP($E51,'SERIE.015-1'!$E$3:$R$302,13,FALSE)))</f>
        <v/>
      </c>
      <c r="R51" s="349" t="str">
        <f>IF(ISNA(VLOOKUP($E51,'SERIE.015-1'!$E$3:$R$302,14,FALSE)),"",(VLOOKUP($E51,'SERIE.015-1'!$E$3:$R$302,14,FALSE)))</f>
        <v/>
      </c>
      <c r="S51" s="448">
        <f t="shared" si="0"/>
        <v>0</v>
      </c>
      <c r="T51" s="516">
        <f t="shared" ref="T51" si="20">SUM(I51:R52)</f>
        <v>0</v>
      </c>
      <c r="U51" s="374"/>
      <c r="V51" s="374">
        <f t="shared" si="1"/>
        <v>49</v>
      </c>
      <c r="W51" s="374">
        <f>IF(S51="","",IFERROR(SUM(I51:J51:L51:M51)+LARGE(I51:J51:L51:M51,1)/100+LARGE(I51:J51:L51:M51,2)/1000+LARGE(I51:J51:L51:M51,3)/10000+LARGE(I51:J51:L51:M51,4)/100000-0.01/V51,0))</f>
        <v>0</v>
      </c>
      <c r="X51" s="354" t="str">
        <f>$D$51</f>
        <v/>
      </c>
      <c r="Y51" s="364" t="str">
        <f>$C$51</f>
        <v/>
      </c>
      <c r="Z51" s="374"/>
      <c r="AA51" s="374"/>
      <c r="AB51" s="374"/>
      <c r="AC51" s="374"/>
      <c r="AD51" s="374"/>
      <c r="AE51" s="374"/>
    </row>
    <row r="52" spans="1:31" ht="13.95" customHeight="1" thickBot="1" x14ac:dyDescent="0.35">
      <c r="A52" s="679"/>
      <c r="B52" s="680"/>
      <c r="C52" s="681"/>
      <c r="D52" s="682"/>
      <c r="E52" s="323" t="str">
        <f>IF(ISNA(VLOOKUP($A$51,'SERIE.015-1'!$A$3:$R$302,5,FALSE)+$U$3),"",(VLOOKUP($A$51,'SERIE.015-1'!$A$3:$R$302,5,FALSE)+$U$3))</f>
        <v/>
      </c>
      <c r="F52" s="43" t="str">
        <f>IF(ISNA(VLOOKUP(E52,'SERIE.015-1'!$E$3:$G$302,2,FALSE)),"",(VLOOKUP(E52,'SERIE.015-1'!$E$3:$G$302,2,FALSE)))</f>
        <v/>
      </c>
      <c r="G52" s="683"/>
      <c r="H52" s="84" t="str">
        <f>IF(ISNA(VLOOKUP(E52,'SERIE.015-1'!$E$3:$R$302,4,FALSE)),"",(VLOOKUP(E52,'SERIE.015-1'!$E$3:$R$302,4,FALSE)))</f>
        <v/>
      </c>
      <c r="I52" s="292" t="str">
        <f>IF(ISNA(VLOOKUP($E52,'SERIE.015-1'!$E$3:$R$302,5,FALSE)),"",(VLOOKUP($E52,'SERIE.015-1'!$E$3:$R$302,5,FALSE)))</f>
        <v/>
      </c>
      <c r="J52" s="292" t="str">
        <f>IF(ISNA(VLOOKUP($E52,'SERIE.015-1'!$E$3:$R$302,6,FALSE)),"",(VLOOKUP($E52,'SERIE.015-1'!$E$3:$R$302,6,FALSE)))</f>
        <v/>
      </c>
      <c r="K52" s="292" t="str">
        <f>IF(ISNA(VLOOKUP($E52,'SERIE.015-1'!$E$3:$R$302,7,FALSE)),"",(VLOOKUP($E52,'SERIE.015-1'!$E$3:$R$302,7,FALSE)))</f>
        <v/>
      </c>
      <c r="L52" s="292" t="str">
        <f>IF(ISNA(VLOOKUP($E52,'SERIE.015-1'!$E$3:$R$302,8,FALSE)),"",(VLOOKUP($E52,'SERIE.015-1'!$E$3:$R$302,8,FALSE)))</f>
        <v/>
      </c>
      <c r="M52" s="292" t="str">
        <f>IF(ISNA(VLOOKUP($E52,'SERIE.015-1'!$E$3:$R$302,9,FALSE)),"",(VLOOKUP($E52,'SERIE.015-1'!$E$3:$R$302,9,FALSE)))</f>
        <v/>
      </c>
      <c r="N52" s="292" t="str">
        <f>IF(ISNA(VLOOKUP($E52,'SERIE.015-1'!$E$3:$R$302,10,FALSE)),"",(VLOOKUP($E52,'SERIE.015-1'!$E$3:$R$302,10,FALSE)))</f>
        <v/>
      </c>
      <c r="O52" s="292" t="str">
        <f>IF(ISNA(VLOOKUP($E52,'SERIE.015-1'!$E$3:$R$302,11,FALSE)),"",(VLOOKUP($E52,'SERIE.015-1'!$E$3:$R$302,11,FALSE)))</f>
        <v/>
      </c>
      <c r="P52" s="292" t="str">
        <f>IF(ISNA(VLOOKUP($E52,'SERIE.015-1'!$E$3:$R$302,12,FALSE)),"",(VLOOKUP($E52,'SERIE.015-1'!$E$3:$R$302,12,FALSE)))</f>
        <v/>
      </c>
      <c r="Q52" s="292" t="str">
        <f>IF(ISNA(VLOOKUP($E52,'SERIE.015-1'!$E$3:$R$302,13,FALSE)),"",(VLOOKUP($E52,'SERIE.015-1'!$E$3:$R$302,13,FALSE)))</f>
        <v/>
      </c>
      <c r="R52" s="350" t="str">
        <f>IF(ISNA(VLOOKUP($E52,'SERIE.015-1'!$E$3:$R$302,14,FALSE)),"",(VLOOKUP($E52,'SERIE.015-1'!$E$3:$R$302,14,FALSE)))</f>
        <v/>
      </c>
      <c r="S52" s="448">
        <f t="shared" si="0"/>
        <v>0</v>
      </c>
      <c r="T52" s="516"/>
      <c r="U52" s="374"/>
      <c r="V52" s="374">
        <f t="shared" si="1"/>
        <v>50</v>
      </c>
      <c r="W52" s="374">
        <f>IF(S52="","",IFERROR(SUM(I52:J52:L52:M52)+LARGE(I52:J52:L52:M52,1)/100+LARGE(I52:J52:L52:M52,2)/1000+LARGE(I52:J52:L52:M52,3)/10000+LARGE(I52:J52:L52:M52,4)/100000-0.01/V52,0))</f>
        <v>0</v>
      </c>
      <c r="X52" s="354" t="str">
        <f>$D$51</f>
        <v/>
      </c>
      <c r="Y52" s="364" t="str">
        <f>$C$51</f>
        <v/>
      </c>
      <c r="Z52" s="374"/>
      <c r="AA52" s="374"/>
      <c r="AB52" s="374"/>
      <c r="AC52" s="374"/>
      <c r="AD52" s="374"/>
      <c r="AE52" s="374"/>
    </row>
    <row r="53" spans="1:31" ht="13.95" customHeight="1" x14ac:dyDescent="0.3">
      <c r="A53" s="669">
        <v>26</v>
      </c>
      <c r="B53" s="671" t="str">
        <f>IF(ISNA(VLOOKUP(A53,'SERIE.015-1'!$A$3:$R$302,2,FALSE)),"",(VLOOKUP(A53,'SERIE.015-1'!$A$3:$R$302,2,FALSE)))</f>
        <v/>
      </c>
      <c r="C53" s="673" t="str">
        <f>IF(ISNA(VLOOKUP(A53,'SERIE.015-1'!$A$3:$R$302,3,FALSE)),"",(VLOOKUP(A53,'SERIE.015-1'!$A$3:$R$302,3,FALSE)))</f>
        <v/>
      </c>
      <c r="D53" s="675" t="str">
        <f>IF(ISNA(VLOOKUP(A53,'SERIE.015-1'!$A$3:$R$302,4,FALSE)),"",(VLOOKUP(A53,'SERIE.015-1'!$A$3:$R$302,4,FALSE)))</f>
        <v/>
      </c>
      <c r="E53" s="322" t="str">
        <f>IF(ISNA(VLOOKUP($A53,'SERIE.015-1'!$A$3:$R$302,5,FALSE)),"",(VLOOKUP($A53,'SERIE.015-1'!$A$3:$R$302,5,FALSE)))</f>
        <v/>
      </c>
      <c r="F53" s="237" t="str">
        <f>IF(ISNA(VLOOKUP(E53,'SERIE.015-1'!$E$3:$G$302,2,FALSE)),"",(VLOOKUP(E53,'SERIE.015-1'!$E$3:$G$302,2,FALSE)))</f>
        <v/>
      </c>
      <c r="G53" s="677" t="str">
        <f>IF(ISNA(VLOOKUP(E53,'SERIE.015-1'!$E$3:$G$302,3,FALSE)),"",(VLOOKUP(E53,'SERIE.015-1'!$E$3:$G$302,3,FALSE)))</f>
        <v/>
      </c>
      <c r="H53" s="237" t="str">
        <f>IF(ISNA(VLOOKUP(E53,'SERIE.015-1'!$E$3:$R$302,4,FALSE)),"",(VLOOKUP(E53,'SERIE.015-1'!$E$3:$R$302,4,FALSE)))</f>
        <v/>
      </c>
      <c r="I53" s="291" t="str">
        <f>IF(ISNA(VLOOKUP($E53,'SERIE.015-1'!$E$3:$R$302,5,FALSE)),"",(VLOOKUP($E53,'SERIE.015-1'!$E$3:$R$302,5,FALSE)))</f>
        <v/>
      </c>
      <c r="J53" s="291" t="str">
        <f>IF(ISNA(VLOOKUP($E53,'SERIE.015-1'!$E$3:$R$302,6,FALSE)),"",(VLOOKUP($E53,'SERIE.015-1'!$E$3:$R$302,6,FALSE)))</f>
        <v/>
      </c>
      <c r="K53" s="291" t="str">
        <f>IF(ISNA(VLOOKUP($E53,'SERIE.015-1'!$E$3:$R$302,7,FALSE)),"",(VLOOKUP($E53,'SERIE.015-1'!$E$3:$R$302,7,FALSE)))</f>
        <v/>
      </c>
      <c r="L53" s="291" t="str">
        <f>IF(ISNA(VLOOKUP($E53,'SERIE.015-1'!$E$3:$R$302,8,FALSE)),"",(VLOOKUP($E53,'SERIE.015-1'!$E$3:$R$302,8,FALSE)))</f>
        <v/>
      </c>
      <c r="M53" s="291" t="str">
        <f>IF(ISNA(VLOOKUP($E53,'SERIE.015-1'!$E$3:$R$302,9,FALSE)),"",(VLOOKUP($E53,'SERIE.015-1'!$E$3:$R$302,9,FALSE)))</f>
        <v/>
      </c>
      <c r="N53" s="291" t="str">
        <f>IF(ISNA(VLOOKUP($E53,'SERIE.015-1'!$E$3:$R$302,10,FALSE)),"",(VLOOKUP($E53,'SERIE.015-1'!$E$3:$R$302,10,FALSE)))</f>
        <v/>
      </c>
      <c r="O53" s="291" t="str">
        <f>IF(ISNA(VLOOKUP($E53,'SERIE.015-1'!$E$3:$R$302,11,FALSE)),"",(VLOOKUP($E53,'SERIE.015-1'!$E$3:$R$302,11,FALSE)))</f>
        <v/>
      </c>
      <c r="P53" s="291" t="str">
        <f>IF(ISNA(VLOOKUP($E53,'SERIE.015-1'!$E$3:$R$302,12,FALSE)),"",(VLOOKUP($E53,'SERIE.015-1'!$E$3:$R$302,12,FALSE)))</f>
        <v/>
      </c>
      <c r="Q53" s="291" t="str">
        <f>IF(ISNA(VLOOKUP($E53,'SERIE.015-1'!$E$3:$R$302,13,FALSE)),"",(VLOOKUP($E53,'SERIE.015-1'!$E$3:$R$302,13,FALSE)))</f>
        <v/>
      </c>
      <c r="R53" s="349" t="str">
        <f>IF(ISNA(VLOOKUP($E53,'SERIE.015-1'!$E$3:$R$302,14,FALSE)),"",(VLOOKUP($E53,'SERIE.015-1'!$E$3:$R$302,14,FALSE)))</f>
        <v/>
      </c>
      <c r="S53" s="448">
        <f t="shared" si="0"/>
        <v>0</v>
      </c>
      <c r="T53" s="516">
        <f t="shared" ref="T53" si="21">SUM(I53:R54)</f>
        <v>0</v>
      </c>
      <c r="U53" s="374"/>
      <c r="V53" s="374">
        <f t="shared" si="1"/>
        <v>51</v>
      </c>
      <c r="W53" s="374">
        <f>IF(S53="","",IFERROR(SUM(I53:J53:L53:M53)+LARGE(I53:J53:L53:M53,1)/100+LARGE(I53:J53:L53:M53,2)/1000+LARGE(I53:J53:L53:M53,3)/10000+LARGE(I53:J53:L53:M53,4)/100000-0.01/V53,0))</f>
        <v>0</v>
      </c>
      <c r="X53" s="354" t="str">
        <f>$D$53</f>
        <v/>
      </c>
      <c r="Y53" s="364" t="str">
        <f>$C$53</f>
        <v/>
      </c>
      <c r="Z53" s="374"/>
      <c r="AA53" s="374"/>
      <c r="AB53" s="374"/>
      <c r="AC53" s="374"/>
      <c r="AD53" s="374"/>
      <c r="AE53" s="374"/>
    </row>
    <row r="54" spans="1:31" ht="13.95" customHeight="1" thickBot="1" x14ac:dyDescent="0.35">
      <c r="A54" s="679"/>
      <c r="B54" s="680"/>
      <c r="C54" s="681"/>
      <c r="D54" s="682"/>
      <c r="E54" s="323" t="str">
        <f>IF(ISNA(VLOOKUP($A$53,'SERIE.015-1'!$A$3:$R$302,5,FALSE)+$U$3),"",(VLOOKUP($A$53,'SERIE.015-1'!$A$3:$R$302,5,FALSE)+$U$3))</f>
        <v/>
      </c>
      <c r="F54" s="43" t="str">
        <f>IF(ISNA(VLOOKUP(E54,'SERIE.015-1'!$E$3:$G$302,2,FALSE)),"",(VLOOKUP(E54,'SERIE.015-1'!$E$3:$G$302,2,FALSE)))</f>
        <v/>
      </c>
      <c r="G54" s="683"/>
      <c r="H54" s="84" t="str">
        <f>IF(ISNA(VLOOKUP(E54,'SERIE.015-1'!$E$3:$R$302,4,FALSE)),"",(VLOOKUP(E54,'SERIE.015-1'!$E$3:$R$302,4,FALSE)))</f>
        <v/>
      </c>
      <c r="I54" s="292" t="str">
        <f>IF(ISNA(VLOOKUP($E54,'SERIE.015-1'!$E$3:$R$302,5,FALSE)),"",(VLOOKUP($E54,'SERIE.015-1'!$E$3:$R$302,5,FALSE)))</f>
        <v/>
      </c>
      <c r="J54" s="292" t="str">
        <f>IF(ISNA(VLOOKUP($E54,'SERIE.015-1'!$E$3:$R$302,6,FALSE)),"",(VLOOKUP($E54,'SERIE.015-1'!$E$3:$R$302,6,FALSE)))</f>
        <v/>
      </c>
      <c r="K54" s="292" t="str">
        <f>IF(ISNA(VLOOKUP($E54,'SERIE.015-1'!$E$3:$R$302,7,FALSE)),"",(VLOOKUP($E54,'SERIE.015-1'!$E$3:$R$302,7,FALSE)))</f>
        <v/>
      </c>
      <c r="L54" s="292" t="str">
        <f>IF(ISNA(VLOOKUP($E54,'SERIE.015-1'!$E$3:$R$302,8,FALSE)),"",(VLOOKUP($E54,'SERIE.015-1'!$E$3:$R$302,8,FALSE)))</f>
        <v/>
      </c>
      <c r="M54" s="292" t="str">
        <f>IF(ISNA(VLOOKUP($E54,'SERIE.015-1'!$E$3:$R$302,9,FALSE)),"",(VLOOKUP($E54,'SERIE.015-1'!$E$3:$R$302,9,FALSE)))</f>
        <v/>
      </c>
      <c r="N54" s="292" t="str">
        <f>IF(ISNA(VLOOKUP($E54,'SERIE.015-1'!$E$3:$R$302,10,FALSE)),"",(VLOOKUP($E54,'SERIE.015-1'!$E$3:$R$302,10,FALSE)))</f>
        <v/>
      </c>
      <c r="O54" s="292" t="str">
        <f>IF(ISNA(VLOOKUP($E54,'SERIE.015-1'!$E$3:$R$302,11,FALSE)),"",(VLOOKUP($E54,'SERIE.015-1'!$E$3:$R$302,11,FALSE)))</f>
        <v/>
      </c>
      <c r="P54" s="292" t="str">
        <f>IF(ISNA(VLOOKUP($E54,'SERIE.015-1'!$E$3:$R$302,12,FALSE)),"",(VLOOKUP($E54,'SERIE.015-1'!$E$3:$R$302,12,FALSE)))</f>
        <v/>
      </c>
      <c r="Q54" s="292" t="str">
        <f>IF(ISNA(VLOOKUP($E54,'SERIE.015-1'!$E$3:$R$302,13,FALSE)),"",(VLOOKUP($E54,'SERIE.015-1'!$E$3:$R$302,13,FALSE)))</f>
        <v/>
      </c>
      <c r="R54" s="350" t="str">
        <f>IF(ISNA(VLOOKUP($E54,'SERIE.015-1'!$E$3:$R$302,14,FALSE)),"",(VLOOKUP($E54,'SERIE.015-1'!$E$3:$R$302,14,FALSE)))</f>
        <v/>
      </c>
      <c r="S54" s="448">
        <f t="shared" si="0"/>
        <v>0</v>
      </c>
      <c r="T54" s="516"/>
      <c r="U54" s="374"/>
      <c r="V54" s="374">
        <f t="shared" si="1"/>
        <v>52</v>
      </c>
      <c r="W54" s="374">
        <f>IF(S54="","",IFERROR(SUM(I54:J54:L54:M54)+LARGE(I54:J54:L54:M54,1)/100+LARGE(I54:J54:L54:M54,2)/1000+LARGE(I54:J54:L54:M54,3)/10000+LARGE(I54:J54:L54:M54,4)/100000-0.01/V54,0))</f>
        <v>0</v>
      </c>
      <c r="X54" s="354" t="str">
        <f>$D$53</f>
        <v/>
      </c>
      <c r="Y54" s="364" t="str">
        <f>$C$53</f>
        <v/>
      </c>
      <c r="Z54" s="374"/>
      <c r="AA54" s="374"/>
      <c r="AB54" s="374"/>
      <c r="AC54" s="374"/>
      <c r="AD54" s="374"/>
      <c r="AE54" s="374"/>
    </row>
    <row r="55" spans="1:31" ht="13.95" customHeight="1" x14ac:dyDescent="0.3">
      <c r="A55" s="669">
        <v>27</v>
      </c>
      <c r="B55" s="671" t="str">
        <f>IF(ISNA(VLOOKUP(A55,'SERIE.015-1'!$A$3:$R$302,2,FALSE)),"",(VLOOKUP(A55,'SERIE.015-1'!$A$3:$R$302,2,FALSE)))</f>
        <v/>
      </c>
      <c r="C55" s="673" t="str">
        <f>IF(ISNA(VLOOKUP(A55,'SERIE.015-1'!$A$3:$R$302,3,FALSE)),"",(VLOOKUP(A55,'SERIE.015-1'!$A$3:$R$302,3,FALSE)))</f>
        <v/>
      </c>
      <c r="D55" s="675" t="str">
        <f>IF(ISNA(VLOOKUP(A55,'SERIE.015-1'!$A$3:$R$302,4,FALSE)),"",(VLOOKUP(A55,'SERIE.015-1'!$A$3:$R$302,4,FALSE)))</f>
        <v/>
      </c>
      <c r="E55" s="322" t="str">
        <f>IF(ISNA(VLOOKUP($A55,'SERIE.015-1'!$A$3:$R$302,5,FALSE)),"",(VLOOKUP($A55,'SERIE.015-1'!$A$3:$R$302,5,FALSE)))</f>
        <v/>
      </c>
      <c r="F55" s="237" t="str">
        <f>IF(ISNA(VLOOKUP(E55,'SERIE.015-1'!$E$3:$G$302,2,FALSE)),"",(VLOOKUP(E55,'SERIE.015-1'!$E$3:$G$302,2,FALSE)))</f>
        <v/>
      </c>
      <c r="G55" s="677" t="str">
        <f>IF(ISNA(VLOOKUP(E55,'SERIE.015-1'!$E$3:$G$302,3,FALSE)),"",(VLOOKUP(E55,'SERIE.015-1'!$E$3:$G$302,3,FALSE)))</f>
        <v/>
      </c>
      <c r="H55" s="237" t="str">
        <f>IF(ISNA(VLOOKUP(E55,'SERIE.015-1'!$E$3:$R$302,4,FALSE)),"",(VLOOKUP(E55,'SERIE.015-1'!$E$3:$R$302,4,FALSE)))</f>
        <v/>
      </c>
      <c r="I55" s="291" t="str">
        <f>IF(ISNA(VLOOKUP($E55,'SERIE.015-1'!$E$3:$R$302,5,FALSE)),"",(VLOOKUP($E55,'SERIE.015-1'!$E$3:$R$302,5,FALSE)))</f>
        <v/>
      </c>
      <c r="J55" s="291" t="str">
        <f>IF(ISNA(VLOOKUP($E55,'SERIE.015-1'!$E$3:$R$302,6,FALSE)),"",(VLOOKUP($E55,'SERIE.015-1'!$E$3:$R$302,6,FALSE)))</f>
        <v/>
      </c>
      <c r="K55" s="291" t="str">
        <f>IF(ISNA(VLOOKUP($E55,'SERIE.015-1'!$E$3:$R$302,7,FALSE)),"",(VLOOKUP($E55,'SERIE.015-1'!$E$3:$R$302,7,FALSE)))</f>
        <v/>
      </c>
      <c r="L55" s="291" t="str">
        <f>IF(ISNA(VLOOKUP($E55,'SERIE.015-1'!$E$3:$R$302,8,FALSE)),"",(VLOOKUP($E55,'SERIE.015-1'!$E$3:$R$302,8,FALSE)))</f>
        <v/>
      </c>
      <c r="M55" s="291" t="str">
        <f>IF(ISNA(VLOOKUP($E55,'SERIE.015-1'!$E$3:$R$302,9,FALSE)),"",(VLOOKUP($E55,'SERIE.015-1'!$E$3:$R$302,9,FALSE)))</f>
        <v/>
      </c>
      <c r="N55" s="291" t="str">
        <f>IF(ISNA(VLOOKUP($E55,'SERIE.015-1'!$E$3:$R$302,10,FALSE)),"",(VLOOKUP($E55,'SERIE.015-1'!$E$3:$R$302,10,FALSE)))</f>
        <v/>
      </c>
      <c r="O55" s="291" t="str">
        <f>IF(ISNA(VLOOKUP($E55,'SERIE.015-1'!$E$3:$R$302,11,FALSE)),"",(VLOOKUP($E55,'SERIE.015-1'!$E$3:$R$302,11,FALSE)))</f>
        <v/>
      </c>
      <c r="P55" s="291" t="str">
        <f>IF(ISNA(VLOOKUP($E55,'SERIE.015-1'!$E$3:$R$302,12,FALSE)),"",(VLOOKUP($E55,'SERIE.015-1'!$E$3:$R$302,12,FALSE)))</f>
        <v/>
      </c>
      <c r="Q55" s="291" t="str">
        <f>IF(ISNA(VLOOKUP($E55,'SERIE.015-1'!$E$3:$R$302,13,FALSE)),"",(VLOOKUP($E55,'SERIE.015-1'!$E$3:$R$302,13,FALSE)))</f>
        <v/>
      </c>
      <c r="R55" s="349" t="str">
        <f>IF(ISNA(VLOOKUP($E55,'SERIE.015-1'!$E$3:$R$302,14,FALSE)),"",(VLOOKUP($E55,'SERIE.015-1'!$E$3:$R$302,14,FALSE)))</f>
        <v/>
      </c>
      <c r="S55" s="448">
        <f t="shared" si="0"/>
        <v>0</v>
      </c>
      <c r="T55" s="516">
        <f t="shared" ref="T55" si="22">SUM(I55:R56)</f>
        <v>0</v>
      </c>
      <c r="U55" s="374"/>
      <c r="V55" s="374">
        <f t="shared" si="1"/>
        <v>53</v>
      </c>
      <c r="W55" s="374">
        <f>IF(S55="","",IFERROR(SUM(I55:J55:L55:M55)+LARGE(I55:J55:L55:M55,1)/100+LARGE(I55:J55:L55:M55,2)/1000+LARGE(I55:J55:L55:M55,3)/10000+LARGE(I55:J55:L55:M55,4)/100000-0.01/V55,0))</f>
        <v>0</v>
      </c>
      <c r="X55" s="354" t="str">
        <f>$D$55</f>
        <v/>
      </c>
      <c r="Y55" s="364" t="str">
        <f>$C$55</f>
        <v/>
      </c>
      <c r="Z55" s="374"/>
      <c r="AA55" s="374"/>
      <c r="AB55" s="374"/>
      <c r="AC55" s="374"/>
      <c r="AD55" s="374"/>
      <c r="AE55" s="374"/>
    </row>
    <row r="56" spans="1:31" ht="13.95" customHeight="1" thickBot="1" x14ac:dyDescent="0.35">
      <c r="A56" s="679"/>
      <c r="B56" s="680"/>
      <c r="C56" s="681"/>
      <c r="D56" s="682"/>
      <c r="E56" s="323" t="str">
        <f>IF(ISNA(VLOOKUP($A$55,'SERIE.015-1'!$A$3:$R$302,5,FALSE)+$U$3),"",(VLOOKUP($A$55,'SERIE.015-1'!$A$3:$R$302,5,FALSE)+$U$3))</f>
        <v/>
      </c>
      <c r="F56" s="43" t="str">
        <f>IF(ISNA(VLOOKUP(E56,'SERIE.015-1'!$E$3:$G$302,2,FALSE)),"",(VLOOKUP(E56,'SERIE.015-1'!$E$3:$G$302,2,FALSE)))</f>
        <v/>
      </c>
      <c r="G56" s="683"/>
      <c r="H56" s="84" t="str">
        <f>IF(ISNA(VLOOKUP(E56,'SERIE.015-1'!$E$3:$R$302,4,FALSE)),"",(VLOOKUP(E56,'SERIE.015-1'!$E$3:$R$302,4,FALSE)))</f>
        <v/>
      </c>
      <c r="I56" s="292" t="str">
        <f>IF(ISNA(VLOOKUP($E56,'SERIE.015-1'!$E$3:$R$302,5,FALSE)),"",(VLOOKUP($E56,'SERIE.015-1'!$E$3:$R$302,5,FALSE)))</f>
        <v/>
      </c>
      <c r="J56" s="292" t="str">
        <f>IF(ISNA(VLOOKUP($E56,'SERIE.015-1'!$E$3:$R$302,6,FALSE)),"",(VLOOKUP($E56,'SERIE.015-1'!$E$3:$R$302,6,FALSE)))</f>
        <v/>
      </c>
      <c r="K56" s="292" t="str">
        <f>IF(ISNA(VLOOKUP($E56,'SERIE.015-1'!$E$3:$R$302,7,FALSE)),"",(VLOOKUP($E56,'SERIE.015-1'!$E$3:$R$302,7,FALSE)))</f>
        <v/>
      </c>
      <c r="L56" s="292" t="str">
        <f>IF(ISNA(VLOOKUP($E56,'SERIE.015-1'!$E$3:$R$302,8,FALSE)),"",(VLOOKUP($E56,'SERIE.015-1'!$E$3:$R$302,8,FALSE)))</f>
        <v/>
      </c>
      <c r="M56" s="292" t="str">
        <f>IF(ISNA(VLOOKUP($E56,'SERIE.015-1'!$E$3:$R$302,9,FALSE)),"",(VLOOKUP($E56,'SERIE.015-1'!$E$3:$R$302,9,FALSE)))</f>
        <v/>
      </c>
      <c r="N56" s="292" t="str">
        <f>IF(ISNA(VLOOKUP($E56,'SERIE.015-1'!$E$3:$R$302,10,FALSE)),"",(VLOOKUP($E56,'SERIE.015-1'!$E$3:$R$302,10,FALSE)))</f>
        <v/>
      </c>
      <c r="O56" s="292" t="str">
        <f>IF(ISNA(VLOOKUP($E56,'SERIE.015-1'!$E$3:$R$302,11,FALSE)),"",(VLOOKUP($E56,'SERIE.015-1'!$E$3:$R$302,11,FALSE)))</f>
        <v/>
      </c>
      <c r="P56" s="292" t="str">
        <f>IF(ISNA(VLOOKUP($E56,'SERIE.015-1'!$E$3:$R$302,12,FALSE)),"",(VLOOKUP($E56,'SERIE.015-1'!$E$3:$R$302,12,FALSE)))</f>
        <v/>
      </c>
      <c r="Q56" s="292" t="str">
        <f>IF(ISNA(VLOOKUP($E56,'SERIE.015-1'!$E$3:$R$302,13,FALSE)),"",(VLOOKUP($E56,'SERIE.015-1'!$E$3:$R$302,13,FALSE)))</f>
        <v/>
      </c>
      <c r="R56" s="350" t="str">
        <f>IF(ISNA(VLOOKUP($E56,'SERIE.015-1'!$E$3:$R$302,14,FALSE)),"",(VLOOKUP($E56,'SERIE.015-1'!$E$3:$R$302,14,FALSE)))</f>
        <v/>
      </c>
      <c r="S56" s="448">
        <f t="shared" si="0"/>
        <v>0</v>
      </c>
      <c r="T56" s="516"/>
      <c r="U56" s="374"/>
      <c r="V56" s="374">
        <f t="shared" si="1"/>
        <v>54</v>
      </c>
      <c r="W56" s="374">
        <f>IF(S56="","",IFERROR(SUM(I56:J56:L56:M56)+LARGE(I56:J56:L56:M56,1)/100+LARGE(I56:J56:L56:M56,2)/1000+LARGE(I56:J56:L56:M56,3)/10000+LARGE(I56:J56:L56:M56,4)/100000-0.01/V56,0))</f>
        <v>0</v>
      </c>
      <c r="X56" s="354" t="str">
        <f>$D$55</f>
        <v/>
      </c>
      <c r="Y56" s="364" t="str">
        <f>$C$55</f>
        <v/>
      </c>
      <c r="Z56" s="374"/>
      <c r="AA56" s="374"/>
      <c r="AB56" s="374"/>
      <c r="AC56" s="374"/>
      <c r="AD56" s="374"/>
      <c r="AE56" s="374"/>
    </row>
    <row r="57" spans="1:31" ht="13.95" customHeight="1" x14ac:dyDescent="0.3">
      <c r="A57" s="669">
        <v>28</v>
      </c>
      <c r="B57" s="671" t="str">
        <f>IF(ISNA(VLOOKUP(A57,'SERIE.015-1'!$A$3:$R$302,2,FALSE)),"",(VLOOKUP(A57,'SERIE.015-1'!$A$3:$R$302,2,FALSE)))</f>
        <v/>
      </c>
      <c r="C57" s="673" t="str">
        <f>IF(ISNA(VLOOKUP(A57,'SERIE.015-1'!$A$3:$R$302,3,FALSE)),"",(VLOOKUP(A57,'SERIE.015-1'!$A$3:$R$302,3,FALSE)))</f>
        <v/>
      </c>
      <c r="D57" s="675" t="str">
        <f>IF(ISNA(VLOOKUP(A57,'SERIE.015-1'!$A$3:$R$302,4,FALSE)),"",(VLOOKUP(A57,'SERIE.015-1'!$A$3:$R$302,4,FALSE)))</f>
        <v/>
      </c>
      <c r="E57" s="322" t="str">
        <f>IF(ISNA(VLOOKUP($A57,'SERIE.015-1'!$A$3:$R$302,5,FALSE)),"",(VLOOKUP($A57,'SERIE.015-1'!$A$3:$R$302,5,FALSE)))</f>
        <v/>
      </c>
      <c r="F57" s="237" t="str">
        <f>IF(ISNA(VLOOKUP(E57,'SERIE.015-1'!$E$3:$G$302,2,FALSE)),"",(VLOOKUP(E57,'SERIE.015-1'!$E$3:$G$302,2,FALSE)))</f>
        <v/>
      </c>
      <c r="G57" s="677" t="str">
        <f>IF(ISNA(VLOOKUP(E57,'SERIE.015-1'!$E$3:$G$302,3,FALSE)),"",(VLOOKUP(E57,'SERIE.015-1'!$E$3:$G$302,3,FALSE)))</f>
        <v/>
      </c>
      <c r="H57" s="237" t="str">
        <f>IF(ISNA(VLOOKUP(E57,'SERIE.015-1'!$E$3:$R$302,4,FALSE)),"",(VLOOKUP(E57,'SERIE.015-1'!$E$3:$R$302,4,FALSE)))</f>
        <v/>
      </c>
      <c r="I57" s="291" t="str">
        <f>IF(ISNA(VLOOKUP($E57,'SERIE.015-1'!$E$3:$R$302,5,FALSE)),"",(VLOOKUP($E57,'SERIE.015-1'!$E$3:$R$302,5,FALSE)))</f>
        <v/>
      </c>
      <c r="J57" s="291" t="str">
        <f>IF(ISNA(VLOOKUP($E57,'SERIE.015-1'!$E$3:$R$302,6,FALSE)),"",(VLOOKUP($E57,'SERIE.015-1'!$E$3:$R$302,6,FALSE)))</f>
        <v/>
      </c>
      <c r="K57" s="291" t="str">
        <f>IF(ISNA(VLOOKUP($E57,'SERIE.015-1'!$E$3:$R$302,7,FALSE)),"",(VLOOKUP($E57,'SERIE.015-1'!$E$3:$R$302,7,FALSE)))</f>
        <v/>
      </c>
      <c r="L57" s="291" t="str">
        <f>IF(ISNA(VLOOKUP($E57,'SERIE.015-1'!$E$3:$R$302,8,FALSE)),"",(VLOOKUP($E57,'SERIE.015-1'!$E$3:$R$302,8,FALSE)))</f>
        <v/>
      </c>
      <c r="M57" s="291" t="str">
        <f>IF(ISNA(VLOOKUP($E57,'SERIE.015-1'!$E$3:$R$302,9,FALSE)),"",(VLOOKUP($E57,'SERIE.015-1'!$E$3:$R$302,9,FALSE)))</f>
        <v/>
      </c>
      <c r="N57" s="291" t="str">
        <f>IF(ISNA(VLOOKUP($E57,'SERIE.015-1'!$E$3:$R$302,10,FALSE)),"",(VLOOKUP($E57,'SERIE.015-1'!$E$3:$R$302,10,FALSE)))</f>
        <v/>
      </c>
      <c r="O57" s="291" t="str">
        <f>IF(ISNA(VLOOKUP($E57,'SERIE.015-1'!$E$3:$R$302,11,FALSE)),"",(VLOOKUP($E57,'SERIE.015-1'!$E$3:$R$302,11,FALSE)))</f>
        <v/>
      </c>
      <c r="P57" s="291" t="str">
        <f>IF(ISNA(VLOOKUP($E57,'SERIE.015-1'!$E$3:$R$302,12,FALSE)),"",(VLOOKUP($E57,'SERIE.015-1'!$E$3:$R$302,12,FALSE)))</f>
        <v/>
      </c>
      <c r="Q57" s="291" t="str">
        <f>IF(ISNA(VLOOKUP($E57,'SERIE.015-1'!$E$3:$R$302,13,FALSE)),"",(VLOOKUP($E57,'SERIE.015-1'!$E$3:$R$302,13,FALSE)))</f>
        <v/>
      </c>
      <c r="R57" s="349" t="str">
        <f>IF(ISNA(VLOOKUP($E57,'SERIE.015-1'!$E$3:$R$302,14,FALSE)),"",(VLOOKUP($E57,'SERIE.015-1'!$E$3:$R$302,14,FALSE)))</f>
        <v/>
      </c>
      <c r="S57" s="448">
        <f t="shared" si="0"/>
        <v>0</v>
      </c>
      <c r="T57" s="516">
        <f t="shared" ref="T57" si="23">SUM(I57:R58)</f>
        <v>0</v>
      </c>
      <c r="U57" s="374"/>
      <c r="V57" s="374">
        <f t="shared" si="1"/>
        <v>55</v>
      </c>
      <c r="W57" s="374">
        <f>IF(S57="","",IFERROR(SUM(I57:J57:L57:M57)+LARGE(I57:J57:L57:M57,1)/100+LARGE(I57:J57:L57:M57,2)/1000+LARGE(I57:J57:L57:M57,3)/10000+LARGE(I57:J57:L57:M57,4)/100000-0.01/V57,0))</f>
        <v>0</v>
      </c>
      <c r="X57" s="354" t="str">
        <f>$D$57</f>
        <v/>
      </c>
      <c r="Y57" s="364" t="str">
        <f>$C$57</f>
        <v/>
      </c>
      <c r="Z57" s="374"/>
      <c r="AA57" s="374"/>
      <c r="AB57" s="374"/>
      <c r="AC57" s="374"/>
      <c r="AD57" s="374"/>
      <c r="AE57" s="374"/>
    </row>
    <row r="58" spans="1:31" ht="13.95" customHeight="1" thickBot="1" x14ac:dyDescent="0.35">
      <c r="A58" s="679"/>
      <c r="B58" s="680"/>
      <c r="C58" s="681"/>
      <c r="D58" s="682"/>
      <c r="E58" s="323" t="str">
        <f>IF(ISNA(VLOOKUP($A$57,'SERIE.015-1'!$A$3:$R$302,5,FALSE)+$U$3),"",(VLOOKUP($A$57,'SERIE.015-1'!$A$3:$R$302,5,FALSE)+$U$3))</f>
        <v/>
      </c>
      <c r="F58" s="43" t="str">
        <f>IF(ISNA(VLOOKUP(E58,'SERIE.015-1'!$E$3:$G$302,2,FALSE)),"",(VLOOKUP(E58,'SERIE.015-1'!$E$3:$G$302,2,FALSE)))</f>
        <v/>
      </c>
      <c r="G58" s="683"/>
      <c r="H58" s="84" t="str">
        <f>IF(ISNA(VLOOKUP(E58,'SERIE.015-1'!$E$3:$R$302,4,FALSE)),"",(VLOOKUP(E58,'SERIE.015-1'!$E$3:$R$302,4,FALSE)))</f>
        <v/>
      </c>
      <c r="I58" s="292" t="str">
        <f>IF(ISNA(VLOOKUP($E58,'SERIE.015-1'!$E$3:$R$302,5,FALSE)),"",(VLOOKUP($E58,'SERIE.015-1'!$E$3:$R$302,5,FALSE)))</f>
        <v/>
      </c>
      <c r="J58" s="292" t="str">
        <f>IF(ISNA(VLOOKUP($E58,'SERIE.015-1'!$E$3:$R$302,6,FALSE)),"",(VLOOKUP($E58,'SERIE.015-1'!$E$3:$R$302,6,FALSE)))</f>
        <v/>
      </c>
      <c r="K58" s="292" t="str">
        <f>IF(ISNA(VLOOKUP($E58,'SERIE.015-1'!$E$3:$R$302,7,FALSE)),"",(VLOOKUP($E58,'SERIE.015-1'!$E$3:$R$302,7,FALSE)))</f>
        <v/>
      </c>
      <c r="L58" s="292" t="str">
        <f>IF(ISNA(VLOOKUP($E58,'SERIE.015-1'!$E$3:$R$302,8,FALSE)),"",(VLOOKUP($E58,'SERIE.015-1'!$E$3:$R$302,8,FALSE)))</f>
        <v/>
      </c>
      <c r="M58" s="292" t="str">
        <f>IF(ISNA(VLOOKUP($E58,'SERIE.015-1'!$E$3:$R$302,9,FALSE)),"",(VLOOKUP($E58,'SERIE.015-1'!$E$3:$R$302,9,FALSE)))</f>
        <v/>
      </c>
      <c r="N58" s="292" t="str">
        <f>IF(ISNA(VLOOKUP($E58,'SERIE.015-1'!$E$3:$R$302,10,FALSE)),"",(VLOOKUP($E58,'SERIE.015-1'!$E$3:$R$302,10,FALSE)))</f>
        <v/>
      </c>
      <c r="O58" s="292" t="str">
        <f>IF(ISNA(VLOOKUP($E58,'SERIE.015-1'!$E$3:$R$302,11,FALSE)),"",(VLOOKUP($E58,'SERIE.015-1'!$E$3:$R$302,11,FALSE)))</f>
        <v/>
      </c>
      <c r="P58" s="292" t="str">
        <f>IF(ISNA(VLOOKUP($E58,'SERIE.015-1'!$E$3:$R$302,12,FALSE)),"",(VLOOKUP($E58,'SERIE.015-1'!$E$3:$R$302,12,FALSE)))</f>
        <v/>
      </c>
      <c r="Q58" s="292" t="str">
        <f>IF(ISNA(VLOOKUP($E58,'SERIE.015-1'!$E$3:$R$302,13,FALSE)),"",(VLOOKUP($E58,'SERIE.015-1'!$E$3:$R$302,13,FALSE)))</f>
        <v/>
      </c>
      <c r="R58" s="350" t="str">
        <f>IF(ISNA(VLOOKUP($E58,'SERIE.015-1'!$E$3:$R$302,14,FALSE)),"",(VLOOKUP($E58,'SERIE.015-1'!$E$3:$R$302,14,FALSE)))</f>
        <v/>
      </c>
      <c r="S58" s="448">
        <f t="shared" si="0"/>
        <v>0</v>
      </c>
      <c r="T58" s="516"/>
      <c r="U58" s="374"/>
      <c r="V58" s="374">
        <f t="shared" si="1"/>
        <v>56</v>
      </c>
      <c r="W58" s="374">
        <f>IF(S58="","",IFERROR(SUM(I58:J58:L58:M58)+LARGE(I58:J58:L58:M58,1)/100+LARGE(I58:J58:L58:M58,2)/1000+LARGE(I58:J58:L58:M58,3)/10000+LARGE(I58:J58:L58:M58,4)/100000-0.01/V58,0))</f>
        <v>0</v>
      </c>
      <c r="X58" s="354" t="str">
        <f>$D$57</f>
        <v/>
      </c>
      <c r="Y58" s="364" t="str">
        <f>$C$57</f>
        <v/>
      </c>
      <c r="Z58" s="374"/>
      <c r="AA58" s="374"/>
      <c r="AB58" s="374"/>
      <c r="AC58" s="374"/>
      <c r="AD58" s="374"/>
      <c r="AE58" s="374"/>
    </row>
    <row r="59" spans="1:31" ht="13.95" customHeight="1" x14ac:dyDescent="0.3">
      <c r="A59" s="669">
        <v>29</v>
      </c>
      <c r="B59" s="671" t="str">
        <f>IF(ISNA(VLOOKUP(A59,'SERIE.015-1'!$A$3:$R$302,2,FALSE)),"",(VLOOKUP(A59,'SERIE.015-1'!$A$3:$R$302,2,FALSE)))</f>
        <v/>
      </c>
      <c r="C59" s="673" t="str">
        <f>IF(ISNA(VLOOKUP(A59,'SERIE.015-1'!$A$3:$R$302,3,FALSE)),"",(VLOOKUP(A59,'SERIE.015-1'!$A$3:$R$302,3,FALSE)))</f>
        <v/>
      </c>
      <c r="D59" s="675" t="str">
        <f>IF(ISNA(VLOOKUP(A59,'SERIE.015-1'!$A$3:$R$302,4,FALSE)),"",(VLOOKUP(A59,'SERIE.015-1'!$A$3:$R$302,4,FALSE)))</f>
        <v/>
      </c>
      <c r="E59" s="322" t="str">
        <f>IF(ISNA(VLOOKUP($A59,'SERIE.015-1'!$A$3:$R$302,5,FALSE)),"",(VLOOKUP($A59,'SERIE.015-1'!$A$3:$R$302,5,FALSE)))</f>
        <v/>
      </c>
      <c r="F59" s="237" t="str">
        <f>IF(ISNA(VLOOKUP(E59,'SERIE.015-1'!$E$3:$G$302,2,FALSE)),"",(VLOOKUP(E59,'SERIE.015-1'!$E$3:$G$302,2,FALSE)))</f>
        <v/>
      </c>
      <c r="G59" s="677" t="str">
        <f>IF(ISNA(VLOOKUP(E59,'SERIE.015-1'!$E$3:$G$302,3,FALSE)),"",(VLOOKUP(E59,'SERIE.015-1'!$E$3:$G$302,3,FALSE)))</f>
        <v/>
      </c>
      <c r="H59" s="237" t="str">
        <f>IF(ISNA(VLOOKUP(E59,'SERIE.015-1'!$E$3:$R$302,4,FALSE)),"",(VLOOKUP(E59,'SERIE.015-1'!$E$3:$R$302,4,FALSE)))</f>
        <v/>
      </c>
      <c r="I59" s="291" t="str">
        <f>IF(ISNA(VLOOKUP($E59,'SERIE.015-1'!$E$3:$R$302,5,FALSE)),"",(VLOOKUP($E59,'SERIE.015-1'!$E$3:$R$302,5,FALSE)))</f>
        <v/>
      </c>
      <c r="J59" s="291" t="str">
        <f>IF(ISNA(VLOOKUP($E59,'SERIE.015-1'!$E$3:$R$302,6,FALSE)),"",(VLOOKUP($E59,'SERIE.015-1'!$E$3:$R$302,6,FALSE)))</f>
        <v/>
      </c>
      <c r="K59" s="291" t="str">
        <f>IF(ISNA(VLOOKUP($E59,'SERIE.015-1'!$E$3:$R$302,7,FALSE)),"",(VLOOKUP($E59,'SERIE.015-1'!$E$3:$R$302,7,FALSE)))</f>
        <v/>
      </c>
      <c r="L59" s="291" t="str">
        <f>IF(ISNA(VLOOKUP($E59,'SERIE.015-1'!$E$3:$R$302,8,FALSE)),"",(VLOOKUP($E59,'SERIE.015-1'!$E$3:$R$302,8,FALSE)))</f>
        <v/>
      </c>
      <c r="M59" s="291" t="str">
        <f>IF(ISNA(VLOOKUP($E59,'SERIE.015-1'!$E$3:$R$302,9,FALSE)),"",(VLOOKUP($E59,'SERIE.015-1'!$E$3:$R$302,9,FALSE)))</f>
        <v/>
      </c>
      <c r="N59" s="291" t="str">
        <f>IF(ISNA(VLOOKUP($E59,'SERIE.015-1'!$E$3:$R$302,10,FALSE)),"",(VLOOKUP($E59,'SERIE.015-1'!$E$3:$R$302,10,FALSE)))</f>
        <v/>
      </c>
      <c r="O59" s="291" t="str">
        <f>IF(ISNA(VLOOKUP($E59,'SERIE.015-1'!$E$3:$R$302,11,FALSE)),"",(VLOOKUP($E59,'SERIE.015-1'!$E$3:$R$302,11,FALSE)))</f>
        <v/>
      </c>
      <c r="P59" s="291" t="str">
        <f>IF(ISNA(VLOOKUP($E59,'SERIE.015-1'!$E$3:$R$302,12,FALSE)),"",(VLOOKUP($E59,'SERIE.015-1'!$E$3:$R$302,12,FALSE)))</f>
        <v/>
      </c>
      <c r="Q59" s="291" t="str">
        <f>IF(ISNA(VLOOKUP($E59,'SERIE.015-1'!$E$3:$R$302,13,FALSE)),"",(VLOOKUP($E59,'SERIE.015-1'!$E$3:$R$302,13,FALSE)))</f>
        <v/>
      </c>
      <c r="R59" s="349" t="str">
        <f>IF(ISNA(VLOOKUP($E59,'SERIE.015-1'!$E$3:$R$302,14,FALSE)),"",(VLOOKUP($E59,'SERIE.015-1'!$E$3:$R$302,14,FALSE)))</f>
        <v/>
      </c>
      <c r="S59" s="448">
        <f t="shared" si="0"/>
        <v>0</v>
      </c>
      <c r="T59" s="516">
        <f t="shared" ref="T59" si="24">SUM(I59:R60)</f>
        <v>0</v>
      </c>
      <c r="U59" s="374"/>
      <c r="V59" s="374">
        <f t="shared" si="1"/>
        <v>57</v>
      </c>
      <c r="W59" s="374">
        <f>IF(S59="","",IFERROR(SUM(I59:J59:L59:M59)+LARGE(I59:J59:L59:M59,1)/100+LARGE(I59:J59:L59:M59,2)/1000+LARGE(I59:J59:L59:M59,3)/10000+LARGE(I59:J59:L59:M59,4)/100000-0.01/V59,0))</f>
        <v>0</v>
      </c>
      <c r="X59" s="354" t="str">
        <f>$D$59</f>
        <v/>
      </c>
      <c r="Y59" s="364" t="str">
        <f>$C$59</f>
        <v/>
      </c>
      <c r="Z59" s="374"/>
      <c r="AA59" s="374"/>
      <c r="AB59" s="374"/>
      <c r="AC59" s="374"/>
      <c r="AD59" s="374"/>
      <c r="AE59" s="374"/>
    </row>
    <row r="60" spans="1:31" ht="13.95" customHeight="1" thickBot="1" x14ac:dyDescent="0.35">
      <c r="A60" s="679"/>
      <c r="B60" s="680"/>
      <c r="C60" s="681"/>
      <c r="D60" s="682"/>
      <c r="E60" s="323" t="str">
        <f>IF(ISNA(VLOOKUP($A$59,'SERIE.015-1'!$A$3:$R$302,5,FALSE)+$U$3),"",(VLOOKUP($A$59,'SERIE.015-1'!$A$3:$R$302,5,FALSE)+$U$3))</f>
        <v/>
      </c>
      <c r="F60" s="43" t="str">
        <f>IF(ISNA(VLOOKUP(E60,'SERIE.015-1'!$E$3:$G$302,2,FALSE)),"",(VLOOKUP(E60,'SERIE.015-1'!$E$3:$G$302,2,FALSE)))</f>
        <v/>
      </c>
      <c r="G60" s="683"/>
      <c r="H60" s="84" t="str">
        <f>IF(ISNA(VLOOKUP(E60,'SERIE.015-1'!$E$3:$R$302,4,FALSE)),"",(VLOOKUP(E60,'SERIE.015-1'!$E$3:$R$302,4,FALSE)))</f>
        <v/>
      </c>
      <c r="I60" s="292" t="str">
        <f>IF(ISNA(VLOOKUP($E60,'SERIE.015-1'!$E$3:$R$302,5,FALSE)),"",(VLOOKUP($E60,'SERIE.015-1'!$E$3:$R$302,5,FALSE)))</f>
        <v/>
      </c>
      <c r="J60" s="292" t="str">
        <f>IF(ISNA(VLOOKUP($E60,'SERIE.015-1'!$E$3:$R$302,6,FALSE)),"",(VLOOKUP($E60,'SERIE.015-1'!$E$3:$R$302,6,FALSE)))</f>
        <v/>
      </c>
      <c r="K60" s="292" t="str">
        <f>IF(ISNA(VLOOKUP($E60,'SERIE.015-1'!$E$3:$R$302,7,FALSE)),"",(VLOOKUP($E60,'SERIE.015-1'!$E$3:$R$302,7,FALSE)))</f>
        <v/>
      </c>
      <c r="L60" s="292" t="str">
        <f>IF(ISNA(VLOOKUP($E60,'SERIE.015-1'!$E$3:$R$302,8,FALSE)),"",(VLOOKUP($E60,'SERIE.015-1'!$E$3:$R$302,8,FALSE)))</f>
        <v/>
      </c>
      <c r="M60" s="292" t="str">
        <f>IF(ISNA(VLOOKUP($E60,'SERIE.015-1'!$E$3:$R$302,9,FALSE)),"",(VLOOKUP($E60,'SERIE.015-1'!$E$3:$R$302,9,FALSE)))</f>
        <v/>
      </c>
      <c r="N60" s="292" t="str">
        <f>IF(ISNA(VLOOKUP($E60,'SERIE.015-1'!$E$3:$R$302,10,FALSE)),"",(VLOOKUP($E60,'SERIE.015-1'!$E$3:$R$302,10,FALSE)))</f>
        <v/>
      </c>
      <c r="O60" s="292" t="str">
        <f>IF(ISNA(VLOOKUP($E60,'SERIE.015-1'!$E$3:$R$302,11,FALSE)),"",(VLOOKUP($E60,'SERIE.015-1'!$E$3:$R$302,11,FALSE)))</f>
        <v/>
      </c>
      <c r="P60" s="292" t="str">
        <f>IF(ISNA(VLOOKUP($E60,'SERIE.015-1'!$E$3:$R$302,12,FALSE)),"",(VLOOKUP($E60,'SERIE.015-1'!$E$3:$R$302,12,FALSE)))</f>
        <v/>
      </c>
      <c r="Q60" s="292" t="str">
        <f>IF(ISNA(VLOOKUP($E60,'SERIE.015-1'!$E$3:$R$302,13,FALSE)),"",(VLOOKUP($E60,'SERIE.015-1'!$E$3:$R$302,13,FALSE)))</f>
        <v/>
      </c>
      <c r="R60" s="350" t="str">
        <f>IF(ISNA(VLOOKUP($E60,'SERIE.015-1'!$E$3:$R$302,14,FALSE)),"",(VLOOKUP($E60,'SERIE.015-1'!$E$3:$R$302,14,FALSE)))</f>
        <v/>
      </c>
      <c r="S60" s="448">
        <f t="shared" si="0"/>
        <v>0</v>
      </c>
      <c r="T60" s="516"/>
      <c r="U60" s="374"/>
      <c r="V60" s="374">
        <f t="shared" si="1"/>
        <v>58</v>
      </c>
      <c r="W60" s="374">
        <f>IF(S60="","",IFERROR(SUM(I60:J60:L60:M60)+LARGE(I60:J60:L60:M60,1)/100+LARGE(I60:J60:L60:M60,2)/1000+LARGE(I60:J60:L60:M60,3)/10000+LARGE(I60:J60:L60:M60,4)/100000-0.01/V60,0))</f>
        <v>0</v>
      </c>
      <c r="X60" s="354" t="str">
        <f>$D$59</f>
        <v/>
      </c>
      <c r="Y60" s="364" t="str">
        <f>$C$59</f>
        <v/>
      </c>
      <c r="Z60" s="374"/>
      <c r="AA60" s="374"/>
      <c r="AB60" s="374"/>
      <c r="AC60" s="374"/>
      <c r="AD60" s="374"/>
      <c r="AE60" s="374"/>
    </row>
    <row r="61" spans="1:31" ht="13.95" customHeight="1" x14ac:dyDescent="0.3">
      <c r="A61" s="669">
        <v>30</v>
      </c>
      <c r="B61" s="671" t="str">
        <f>IF(ISNA(VLOOKUP(A61,'SERIE.015-1'!$A$3:$R$302,2,FALSE)),"",(VLOOKUP(A61,'SERIE.015-1'!$A$3:$R$302,2,FALSE)))</f>
        <v/>
      </c>
      <c r="C61" s="673" t="str">
        <f>IF(ISNA(VLOOKUP(A61,'SERIE.015-1'!$A$3:$R$302,3,FALSE)),"",(VLOOKUP(A61,'SERIE.015-1'!$A$3:$R$302,3,FALSE)))</f>
        <v/>
      </c>
      <c r="D61" s="675" t="str">
        <f>IF(ISNA(VLOOKUP(A61,'SERIE.015-1'!$A$3:$R$302,4,FALSE)),"",(VLOOKUP(A61,'SERIE.015-1'!$A$3:$R$302,4,FALSE)))</f>
        <v/>
      </c>
      <c r="E61" s="322" t="str">
        <f>IF(ISNA(VLOOKUP($A61,'SERIE.015-1'!$A$3:$R$302,5,FALSE)),"",(VLOOKUP($A61,'SERIE.015-1'!$A$3:$R$302,5,FALSE)))</f>
        <v/>
      </c>
      <c r="F61" s="237" t="str">
        <f>IF(ISNA(VLOOKUP(E61,'SERIE.015-1'!$E$3:$G$302,2,FALSE)),"",(VLOOKUP(E61,'SERIE.015-1'!$E$3:$G$302,2,FALSE)))</f>
        <v/>
      </c>
      <c r="G61" s="677" t="str">
        <f>IF(ISNA(VLOOKUP(E61,'SERIE.015-1'!$E$3:$G$302,3,FALSE)),"",(VLOOKUP(E61,'SERIE.015-1'!$E$3:$G$302,3,FALSE)))</f>
        <v/>
      </c>
      <c r="H61" s="237" t="str">
        <f>IF(ISNA(VLOOKUP(E61,'SERIE.015-1'!$E$3:$R$302,4,FALSE)),"",(VLOOKUP(E61,'SERIE.015-1'!$E$3:$R$302,4,FALSE)))</f>
        <v/>
      </c>
      <c r="I61" s="291" t="str">
        <f>IF(ISNA(VLOOKUP($E61,'SERIE.015-1'!$E$3:$R$302,5,FALSE)),"",(VLOOKUP($E61,'SERIE.015-1'!$E$3:$R$302,5,FALSE)))</f>
        <v/>
      </c>
      <c r="J61" s="291" t="str">
        <f>IF(ISNA(VLOOKUP($E61,'SERIE.015-1'!$E$3:$R$302,6,FALSE)),"",(VLOOKUP($E61,'SERIE.015-1'!$E$3:$R$302,6,FALSE)))</f>
        <v/>
      </c>
      <c r="K61" s="291" t="str">
        <f>IF(ISNA(VLOOKUP($E61,'SERIE.015-1'!$E$3:$R$302,7,FALSE)),"",(VLOOKUP($E61,'SERIE.015-1'!$E$3:$R$302,7,FALSE)))</f>
        <v/>
      </c>
      <c r="L61" s="291" t="str">
        <f>IF(ISNA(VLOOKUP($E61,'SERIE.015-1'!$E$3:$R$302,8,FALSE)),"",(VLOOKUP($E61,'SERIE.015-1'!$E$3:$R$302,8,FALSE)))</f>
        <v/>
      </c>
      <c r="M61" s="291" t="str">
        <f>IF(ISNA(VLOOKUP($E61,'SERIE.015-1'!$E$3:$R$302,9,FALSE)),"",(VLOOKUP($E61,'SERIE.015-1'!$E$3:$R$302,9,FALSE)))</f>
        <v/>
      </c>
      <c r="N61" s="291" t="str">
        <f>IF(ISNA(VLOOKUP($E61,'SERIE.015-1'!$E$3:$R$302,10,FALSE)),"",(VLOOKUP($E61,'SERIE.015-1'!$E$3:$R$302,10,FALSE)))</f>
        <v/>
      </c>
      <c r="O61" s="291" t="str">
        <f>IF(ISNA(VLOOKUP($E61,'SERIE.015-1'!$E$3:$R$302,11,FALSE)),"",(VLOOKUP($E61,'SERIE.015-1'!$E$3:$R$302,11,FALSE)))</f>
        <v/>
      </c>
      <c r="P61" s="291" t="str">
        <f>IF(ISNA(VLOOKUP($E61,'SERIE.015-1'!$E$3:$R$302,12,FALSE)),"",(VLOOKUP($E61,'SERIE.015-1'!$E$3:$R$302,12,FALSE)))</f>
        <v/>
      </c>
      <c r="Q61" s="291" t="str">
        <f>IF(ISNA(VLOOKUP($E61,'SERIE.015-1'!$E$3:$R$302,13,FALSE)),"",(VLOOKUP($E61,'SERIE.015-1'!$E$3:$R$302,13,FALSE)))</f>
        <v/>
      </c>
      <c r="R61" s="349" t="str">
        <f>IF(ISNA(VLOOKUP($E61,'SERIE.015-1'!$E$3:$R$302,14,FALSE)),"",(VLOOKUP($E61,'SERIE.015-1'!$E$3:$R$302,14,FALSE)))</f>
        <v/>
      </c>
      <c r="S61" s="448">
        <f t="shared" si="0"/>
        <v>0</v>
      </c>
      <c r="T61" s="516">
        <f t="shared" ref="T61" si="25">SUM(I61:R62)</f>
        <v>0</v>
      </c>
      <c r="U61" s="374"/>
      <c r="V61" s="374">
        <f t="shared" si="1"/>
        <v>59</v>
      </c>
      <c r="W61" s="374">
        <f>IF(S61="","",IFERROR(SUM(I61:J61:L61:M61)+LARGE(I61:J61:L61:M61,1)/100+LARGE(I61:J61:L61:M61,2)/1000+LARGE(I61:J61:L61:M61,3)/10000+LARGE(I61:J61:L61:M61,4)/100000-0.01/V61,0))</f>
        <v>0</v>
      </c>
      <c r="X61" s="354" t="str">
        <f>$D$61</f>
        <v/>
      </c>
      <c r="Y61" s="364" t="str">
        <f>$C$61</f>
        <v/>
      </c>
      <c r="Z61" s="374"/>
      <c r="AA61" s="374"/>
      <c r="AB61" s="374"/>
      <c r="AC61" s="374"/>
      <c r="AD61" s="374"/>
      <c r="AE61" s="374"/>
    </row>
    <row r="62" spans="1:31" ht="13.95" customHeight="1" thickBot="1" x14ac:dyDescent="0.35">
      <c r="A62" s="679"/>
      <c r="B62" s="680"/>
      <c r="C62" s="681"/>
      <c r="D62" s="682"/>
      <c r="E62" s="323" t="str">
        <f>IF(ISNA(VLOOKUP($A$61,'SERIE.015-1'!$A$3:$R$302,5,FALSE)+$U$3),"",(VLOOKUP($A$61,'SERIE.015-1'!$A$3:$R$302,5,FALSE)+$U$3))</f>
        <v/>
      </c>
      <c r="F62" s="43" t="str">
        <f>IF(ISNA(VLOOKUP(E62,'SERIE.015-1'!$E$3:$G$302,2,FALSE)),"",(VLOOKUP(E62,'SERIE.015-1'!$E$3:$G$302,2,FALSE)))</f>
        <v/>
      </c>
      <c r="G62" s="683"/>
      <c r="H62" s="84" t="str">
        <f>IF(ISNA(VLOOKUP(E62,'SERIE.015-1'!$E$3:$R$302,4,FALSE)),"",(VLOOKUP(E62,'SERIE.015-1'!$E$3:$R$302,4,FALSE)))</f>
        <v/>
      </c>
      <c r="I62" s="292" t="str">
        <f>IF(ISNA(VLOOKUP($E62,'SERIE.015-1'!$E$3:$R$302,5,FALSE)),"",(VLOOKUP($E62,'SERIE.015-1'!$E$3:$R$302,5,FALSE)))</f>
        <v/>
      </c>
      <c r="J62" s="292" t="str">
        <f>IF(ISNA(VLOOKUP($E62,'SERIE.015-1'!$E$3:$R$302,6,FALSE)),"",(VLOOKUP($E62,'SERIE.015-1'!$E$3:$R$302,6,FALSE)))</f>
        <v/>
      </c>
      <c r="K62" s="292" t="str">
        <f>IF(ISNA(VLOOKUP($E62,'SERIE.015-1'!$E$3:$R$302,7,FALSE)),"",(VLOOKUP($E62,'SERIE.015-1'!$E$3:$R$302,7,FALSE)))</f>
        <v/>
      </c>
      <c r="L62" s="292" t="str">
        <f>IF(ISNA(VLOOKUP($E62,'SERIE.015-1'!$E$3:$R$302,8,FALSE)),"",(VLOOKUP($E62,'SERIE.015-1'!$E$3:$R$302,8,FALSE)))</f>
        <v/>
      </c>
      <c r="M62" s="292" t="str">
        <f>IF(ISNA(VLOOKUP($E62,'SERIE.015-1'!$E$3:$R$302,9,FALSE)),"",(VLOOKUP($E62,'SERIE.015-1'!$E$3:$R$302,9,FALSE)))</f>
        <v/>
      </c>
      <c r="N62" s="292" t="str">
        <f>IF(ISNA(VLOOKUP($E62,'SERIE.015-1'!$E$3:$R$302,10,FALSE)),"",(VLOOKUP($E62,'SERIE.015-1'!$E$3:$R$302,10,FALSE)))</f>
        <v/>
      </c>
      <c r="O62" s="292" t="str">
        <f>IF(ISNA(VLOOKUP($E62,'SERIE.015-1'!$E$3:$R$302,11,FALSE)),"",(VLOOKUP($E62,'SERIE.015-1'!$E$3:$R$302,11,FALSE)))</f>
        <v/>
      </c>
      <c r="P62" s="292" t="str">
        <f>IF(ISNA(VLOOKUP($E62,'SERIE.015-1'!$E$3:$R$302,12,FALSE)),"",(VLOOKUP($E62,'SERIE.015-1'!$E$3:$R$302,12,FALSE)))</f>
        <v/>
      </c>
      <c r="Q62" s="292" t="str">
        <f>IF(ISNA(VLOOKUP($E62,'SERIE.015-1'!$E$3:$R$302,13,FALSE)),"",(VLOOKUP($E62,'SERIE.015-1'!$E$3:$R$302,13,FALSE)))</f>
        <v/>
      </c>
      <c r="R62" s="350" t="str">
        <f>IF(ISNA(VLOOKUP($E62,'SERIE.015-1'!$E$3:$R$302,14,FALSE)),"",(VLOOKUP($E62,'SERIE.015-1'!$E$3:$R$302,14,FALSE)))</f>
        <v/>
      </c>
      <c r="S62" s="448">
        <f t="shared" si="0"/>
        <v>0</v>
      </c>
      <c r="T62" s="516"/>
      <c r="U62" s="374"/>
      <c r="V62" s="374">
        <f t="shared" si="1"/>
        <v>60</v>
      </c>
      <c r="W62" s="374">
        <f>IF(S62="","",IFERROR(SUM(I62:J62:L62:M62)+LARGE(I62:J62:L62:M62,1)/100+LARGE(I62:J62:L62:M62,2)/1000+LARGE(I62:J62:L62:M62,3)/10000+LARGE(I62:J62:L62:M62,4)/100000-0.01/V62,0))</f>
        <v>0</v>
      </c>
      <c r="X62" s="354" t="str">
        <f>$D$61</f>
        <v/>
      </c>
      <c r="Y62" s="364" t="str">
        <f>$C$61</f>
        <v/>
      </c>
      <c r="Z62" s="374"/>
      <c r="AA62" s="374"/>
      <c r="AB62" s="374"/>
      <c r="AC62" s="374"/>
      <c r="AD62" s="374"/>
      <c r="AE62" s="374"/>
    </row>
    <row r="63" spans="1:31" ht="13.95" customHeight="1" x14ac:dyDescent="0.3">
      <c r="A63" s="669">
        <v>31</v>
      </c>
      <c r="B63" s="671" t="str">
        <f>IF(ISNA(VLOOKUP(A63,'SERIE.015-1'!$A$3:$R$302,2,FALSE)),"",(VLOOKUP(A63,'SERIE.015-1'!$A$3:$R$302,2,FALSE)))</f>
        <v/>
      </c>
      <c r="C63" s="673" t="str">
        <f>IF(ISNA(VLOOKUP(A63,'SERIE.015-1'!$A$3:$R$302,3,FALSE)),"",(VLOOKUP(A63,'SERIE.015-1'!$A$3:$R$302,3,FALSE)))</f>
        <v/>
      </c>
      <c r="D63" s="675" t="str">
        <f>IF(ISNA(VLOOKUP(A63,'SERIE.015-1'!$A$3:$R$302,4,FALSE)),"",(VLOOKUP(A63,'SERIE.015-1'!$A$3:$R$302,4,FALSE)))</f>
        <v/>
      </c>
      <c r="E63" s="322" t="str">
        <f>IF(ISNA(VLOOKUP($A63,'SERIE.015-1'!$A$3:$R$302,5,FALSE)),"",(VLOOKUP($A63,'SERIE.015-1'!$A$3:$R$302,5,FALSE)))</f>
        <v/>
      </c>
      <c r="F63" s="237" t="str">
        <f>IF(ISNA(VLOOKUP(E63,'SERIE.015-1'!$E$3:$G$302,2,FALSE)),"",(VLOOKUP(E63,'SERIE.015-1'!$E$3:$G$302,2,FALSE)))</f>
        <v/>
      </c>
      <c r="G63" s="677" t="str">
        <f>IF(ISNA(VLOOKUP(E63,'SERIE.015-1'!$E$3:$G$302,3,FALSE)),"",(VLOOKUP(E63,'SERIE.015-1'!$E$3:$G$302,3,FALSE)))</f>
        <v/>
      </c>
      <c r="H63" s="237" t="str">
        <f>IF(ISNA(VLOOKUP(E63,'SERIE.015-1'!$E$3:$R$302,4,FALSE)),"",(VLOOKUP(E63,'SERIE.015-1'!$E$3:$R$302,4,FALSE)))</f>
        <v/>
      </c>
      <c r="I63" s="291" t="str">
        <f>IF(ISNA(VLOOKUP($E63,'SERIE.015-1'!$E$3:$R$302,5,FALSE)),"",(VLOOKUP($E63,'SERIE.015-1'!$E$3:$R$302,5,FALSE)))</f>
        <v/>
      </c>
      <c r="J63" s="291" t="str">
        <f>IF(ISNA(VLOOKUP($E63,'SERIE.015-1'!$E$3:$R$302,6,FALSE)),"",(VLOOKUP($E63,'SERIE.015-1'!$E$3:$R$302,6,FALSE)))</f>
        <v/>
      </c>
      <c r="K63" s="291" t="str">
        <f>IF(ISNA(VLOOKUP($E63,'SERIE.015-1'!$E$3:$R$302,7,FALSE)),"",(VLOOKUP($E63,'SERIE.015-1'!$E$3:$R$302,7,FALSE)))</f>
        <v/>
      </c>
      <c r="L63" s="291" t="str">
        <f>IF(ISNA(VLOOKUP($E63,'SERIE.015-1'!$E$3:$R$302,8,FALSE)),"",(VLOOKUP($E63,'SERIE.015-1'!$E$3:$R$302,8,FALSE)))</f>
        <v/>
      </c>
      <c r="M63" s="291" t="str">
        <f>IF(ISNA(VLOOKUP($E63,'SERIE.015-1'!$E$3:$R$302,9,FALSE)),"",(VLOOKUP($E63,'SERIE.015-1'!$E$3:$R$302,9,FALSE)))</f>
        <v/>
      </c>
      <c r="N63" s="291" t="str">
        <f>IF(ISNA(VLOOKUP($E63,'SERIE.015-1'!$E$3:$R$302,10,FALSE)),"",(VLOOKUP($E63,'SERIE.015-1'!$E$3:$R$302,10,FALSE)))</f>
        <v/>
      </c>
      <c r="O63" s="291" t="str">
        <f>IF(ISNA(VLOOKUP($E63,'SERIE.015-1'!$E$3:$R$302,11,FALSE)),"",(VLOOKUP($E63,'SERIE.015-1'!$E$3:$R$302,11,FALSE)))</f>
        <v/>
      </c>
      <c r="P63" s="291" t="str">
        <f>IF(ISNA(VLOOKUP($E63,'SERIE.015-1'!$E$3:$R$302,12,FALSE)),"",(VLOOKUP($E63,'SERIE.015-1'!$E$3:$R$302,12,FALSE)))</f>
        <v/>
      </c>
      <c r="Q63" s="291" t="str">
        <f>IF(ISNA(VLOOKUP($E63,'SERIE.015-1'!$E$3:$R$302,13,FALSE)),"",(VLOOKUP($E63,'SERIE.015-1'!$E$3:$R$302,13,FALSE)))</f>
        <v/>
      </c>
      <c r="R63" s="349" t="str">
        <f>IF(ISNA(VLOOKUP($E63,'SERIE.015-1'!$E$3:$R$302,14,FALSE)),"",(VLOOKUP($E63,'SERIE.015-1'!$E$3:$R$302,14,FALSE)))</f>
        <v/>
      </c>
      <c r="S63" s="448">
        <f t="shared" si="0"/>
        <v>0</v>
      </c>
      <c r="T63" s="516">
        <f t="shared" ref="T63" si="26">SUM(I63:R64)</f>
        <v>0</v>
      </c>
      <c r="U63" s="374"/>
      <c r="V63" s="374">
        <f t="shared" si="1"/>
        <v>61</v>
      </c>
      <c r="W63" s="374">
        <f>IF(S63="","",IFERROR(SUM(I63:J63:L63:M63)+LARGE(I63:J63:L63:M63,1)/100+LARGE(I63:J63:L63:M63,2)/1000+LARGE(I63:J63:L63:M63,3)/10000+LARGE(I63:J63:L63:M63,4)/100000-0.01/V63,0))</f>
        <v>0</v>
      </c>
      <c r="X63" s="354" t="str">
        <f>$D$63</f>
        <v/>
      </c>
      <c r="Y63" s="364" t="str">
        <f>$C$63</f>
        <v/>
      </c>
      <c r="Z63" s="374"/>
      <c r="AA63" s="374"/>
      <c r="AB63" s="374"/>
      <c r="AC63" s="374"/>
      <c r="AD63" s="374"/>
      <c r="AE63" s="374"/>
    </row>
    <row r="64" spans="1:31" ht="13.95" customHeight="1" thickBot="1" x14ac:dyDescent="0.35">
      <c r="A64" s="679"/>
      <c r="B64" s="680"/>
      <c r="C64" s="681"/>
      <c r="D64" s="682"/>
      <c r="E64" s="323" t="str">
        <f>IF(ISNA(VLOOKUP($A$63,'SERIE.015-1'!$A$3:$R$302,5,FALSE)+$U$3),"",(VLOOKUP($A$63,'SERIE.015-1'!$A$3:$R$302,5,FALSE)+$U$3))</f>
        <v/>
      </c>
      <c r="F64" s="43" t="str">
        <f>IF(ISNA(VLOOKUP(E64,'SERIE.015-1'!$E$3:$G$302,2,FALSE)),"",(VLOOKUP(E64,'SERIE.015-1'!$E$3:$G$302,2,FALSE)))</f>
        <v/>
      </c>
      <c r="G64" s="683"/>
      <c r="H64" s="84" t="str">
        <f>IF(ISNA(VLOOKUP(E64,'SERIE.015-1'!$E$3:$R$302,4,FALSE)),"",(VLOOKUP(E64,'SERIE.015-1'!$E$3:$R$302,4,FALSE)))</f>
        <v/>
      </c>
      <c r="I64" s="292" t="str">
        <f>IF(ISNA(VLOOKUP($E64,'SERIE.015-1'!$E$3:$R$302,5,FALSE)),"",(VLOOKUP($E64,'SERIE.015-1'!$E$3:$R$302,5,FALSE)))</f>
        <v/>
      </c>
      <c r="J64" s="292" t="str">
        <f>IF(ISNA(VLOOKUP($E64,'SERIE.015-1'!$E$3:$R$302,6,FALSE)),"",(VLOOKUP($E64,'SERIE.015-1'!$E$3:$R$302,6,FALSE)))</f>
        <v/>
      </c>
      <c r="K64" s="292" t="str">
        <f>IF(ISNA(VLOOKUP($E64,'SERIE.015-1'!$E$3:$R$302,7,FALSE)),"",(VLOOKUP($E64,'SERIE.015-1'!$E$3:$R$302,7,FALSE)))</f>
        <v/>
      </c>
      <c r="L64" s="292" t="str">
        <f>IF(ISNA(VLOOKUP($E64,'SERIE.015-1'!$E$3:$R$302,8,FALSE)),"",(VLOOKUP($E64,'SERIE.015-1'!$E$3:$R$302,8,FALSE)))</f>
        <v/>
      </c>
      <c r="M64" s="292" t="str">
        <f>IF(ISNA(VLOOKUP($E64,'SERIE.015-1'!$E$3:$R$302,9,FALSE)),"",(VLOOKUP($E64,'SERIE.015-1'!$E$3:$R$302,9,FALSE)))</f>
        <v/>
      </c>
      <c r="N64" s="292" t="str">
        <f>IF(ISNA(VLOOKUP($E64,'SERIE.015-1'!$E$3:$R$302,10,FALSE)),"",(VLOOKUP($E64,'SERIE.015-1'!$E$3:$R$302,10,FALSE)))</f>
        <v/>
      </c>
      <c r="O64" s="292" t="str">
        <f>IF(ISNA(VLOOKUP($E64,'SERIE.015-1'!$E$3:$R$302,11,FALSE)),"",(VLOOKUP($E64,'SERIE.015-1'!$E$3:$R$302,11,FALSE)))</f>
        <v/>
      </c>
      <c r="P64" s="292" t="str">
        <f>IF(ISNA(VLOOKUP($E64,'SERIE.015-1'!$E$3:$R$302,12,FALSE)),"",(VLOOKUP($E64,'SERIE.015-1'!$E$3:$R$302,12,FALSE)))</f>
        <v/>
      </c>
      <c r="Q64" s="292" t="str">
        <f>IF(ISNA(VLOOKUP($E64,'SERIE.015-1'!$E$3:$R$302,13,FALSE)),"",(VLOOKUP($E64,'SERIE.015-1'!$E$3:$R$302,13,FALSE)))</f>
        <v/>
      </c>
      <c r="R64" s="350" t="str">
        <f>IF(ISNA(VLOOKUP($E64,'SERIE.015-1'!$E$3:$R$302,14,FALSE)),"",(VLOOKUP($E64,'SERIE.015-1'!$E$3:$R$302,14,FALSE)))</f>
        <v/>
      </c>
      <c r="S64" s="448">
        <f t="shared" si="0"/>
        <v>0</v>
      </c>
      <c r="T64" s="516"/>
      <c r="U64" s="374"/>
      <c r="V64" s="374">
        <f t="shared" si="1"/>
        <v>62</v>
      </c>
      <c r="W64" s="374">
        <f>IF(S64="","",IFERROR(SUM(I64:J64:L64:M64)+LARGE(I64:J64:L64:M64,1)/100+LARGE(I64:J64:L64:M64,2)/1000+LARGE(I64:J64:L64:M64,3)/10000+LARGE(I64:J64:L64:M64,4)/100000-0.01/V64,0))</f>
        <v>0</v>
      </c>
      <c r="X64" s="354" t="str">
        <f>$D$63</f>
        <v/>
      </c>
      <c r="Y64" s="364" t="str">
        <f>$C$63</f>
        <v/>
      </c>
      <c r="Z64" s="374"/>
      <c r="AA64" s="374"/>
      <c r="AB64" s="374"/>
      <c r="AC64" s="374"/>
      <c r="AD64" s="374"/>
      <c r="AE64" s="374"/>
    </row>
    <row r="65" spans="1:31" ht="13.95" customHeight="1" x14ac:dyDescent="0.3">
      <c r="A65" s="669">
        <v>32</v>
      </c>
      <c r="B65" s="671" t="str">
        <f>IF(ISNA(VLOOKUP(A65,'SERIE.015-1'!$A$3:$R$302,2,FALSE)),"",(VLOOKUP(A65,'SERIE.015-1'!$A$3:$R$302,2,FALSE)))</f>
        <v/>
      </c>
      <c r="C65" s="673" t="str">
        <f>IF(ISNA(VLOOKUP(A65,'SERIE.015-1'!$A$3:$R$302,3,FALSE)),"",(VLOOKUP(A65,'SERIE.015-1'!$A$3:$R$302,3,FALSE)))</f>
        <v/>
      </c>
      <c r="D65" s="675" t="str">
        <f>IF(ISNA(VLOOKUP(A65,'SERIE.015-1'!$A$3:$R$302,4,FALSE)),"",(VLOOKUP(A65,'SERIE.015-1'!$A$3:$R$302,4,FALSE)))</f>
        <v/>
      </c>
      <c r="E65" s="322" t="str">
        <f>IF(ISNA(VLOOKUP($A65,'SERIE.015-1'!$A$3:$R$302,5,FALSE)),"",(VLOOKUP($A65,'SERIE.015-1'!$A$3:$R$302,5,FALSE)))</f>
        <v/>
      </c>
      <c r="F65" s="237" t="str">
        <f>IF(ISNA(VLOOKUP(E65,'SERIE.015-1'!$E$3:$G$302,2,FALSE)),"",(VLOOKUP(E65,'SERIE.015-1'!$E$3:$G$302,2,FALSE)))</f>
        <v/>
      </c>
      <c r="G65" s="677" t="str">
        <f>IF(ISNA(VLOOKUP(E65,'SERIE.015-1'!$E$3:$G$302,3,FALSE)),"",(VLOOKUP(E65,'SERIE.015-1'!$E$3:$G$302,3,FALSE)))</f>
        <v/>
      </c>
      <c r="H65" s="237" t="str">
        <f>IF(ISNA(VLOOKUP(E65,'SERIE.015-1'!$E$3:$R$302,4,FALSE)),"",(VLOOKUP(E65,'SERIE.015-1'!$E$3:$R$302,4,FALSE)))</f>
        <v/>
      </c>
      <c r="I65" s="291" t="str">
        <f>IF(ISNA(VLOOKUP($E65,'SERIE.015-1'!$E$3:$R$302,5,FALSE)),"",(VLOOKUP($E65,'SERIE.015-1'!$E$3:$R$302,5,FALSE)))</f>
        <v/>
      </c>
      <c r="J65" s="291" t="str">
        <f>IF(ISNA(VLOOKUP($E65,'SERIE.015-1'!$E$3:$R$302,6,FALSE)),"",(VLOOKUP($E65,'SERIE.015-1'!$E$3:$R$302,6,FALSE)))</f>
        <v/>
      </c>
      <c r="K65" s="291" t="str">
        <f>IF(ISNA(VLOOKUP($E65,'SERIE.015-1'!$E$3:$R$302,7,FALSE)),"",(VLOOKUP($E65,'SERIE.015-1'!$E$3:$R$302,7,FALSE)))</f>
        <v/>
      </c>
      <c r="L65" s="291" t="str">
        <f>IF(ISNA(VLOOKUP($E65,'SERIE.015-1'!$E$3:$R$302,8,FALSE)),"",(VLOOKUP($E65,'SERIE.015-1'!$E$3:$R$302,8,FALSE)))</f>
        <v/>
      </c>
      <c r="M65" s="291" t="str">
        <f>IF(ISNA(VLOOKUP($E65,'SERIE.015-1'!$E$3:$R$302,9,FALSE)),"",(VLOOKUP($E65,'SERIE.015-1'!$E$3:$R$302,9,FALSE)))</f>
        <v/>
      </c>
      <c r="N65" s="291" t="str">
        <f>IF(ISNA(VLOOKUP($E65,'SERIE.015-1'!$E$3:$R$302,10,FALSE)),"",(VLOOKUP($E65,'SERIE.015-1'!$E$3:$R$302,10,FALSE)))</f>
        <v/>
      </c>
      <c r="O65" s="291" t="str">
        <f>IF(ISNA(VLOOKUP($E65,'SERIE.015-1'!$E$3:$R$302,11,FALSE)),"",(VLOOKUP($E65,'SERIE.015-1'!$E$3:$R$302,11,FALSE)))</f>
        <v/>
      </c>
      <c r="P65" s="291" t="str">
        <f>IF(ISNA(VLOOKUP($E65,'SERIE.015-1'!$E$3:$R$302,12,FALSE)),"",(VLOOKUP($E65,'SERIE.015-1'!$E$3:$R$302,12,FALSE)))</f>
        <v/>
      </c>
      <c r="Q65" s="291" t="str">
        <f>IF(ISNA(VLOOKUP($E65,'SERIE.015-1'!$E$3:$R$302,13,FALSE)),"",(VLOOKUP($E65,'SERIE.015-1'!$E$3:$R$302,13,FALSE)))</f>
        <v/>
      </c>
      <c r="R65" s="349" t="str">
        <f>IF(ISNA(VLOOKUP($E65,'SERIE.015-1'!$E$3:$R$302,14,FALSE)),"",(VLOOKUP($E65,'SERIE.015-1'!$E$3:$R$302,14,FALSE)))</f>
        <v/>
      </c>
      <c r="S65" s="448">
        <f t="shared" si="0"/>
        <v>0</v>
      </c>
      <c r="T65" s="516">
        <f t="shared" ref="T65" si="27">SUM(I65:R66)</f>
        <v>0</v>
      </c>
      <c r="U65" s="374"/>
      <c r="V65" s="374">
        <f t="shared" si="1"/>
        <v>63</v>
      </c>
      <c r="W65" s="374">
        <f>IF(S65="","",IFERROR(SUM(I65:J65:L65:M65)+LARGE(I65:J65:L65:M65,1)/100+LARGE(I65:J65:L65:M65,2)/1000+LARGE(I65:J65:L65:M65,3)/10000+LARGE(I65:J65:L65:M65,4)/100000-0.01/V65,0))</f>
        <v>0</v>
      </c>
      <c r="X65" s="354" t="str">
        <f>$D$65</f>
        <v/>
      </c>
      <c r="Y65" s="364" t="str">
        <f>$C$65</f>
        <v/>
      </c>
      <c r="Z65" s="374"/>
      <c r="AA65" s="374"/>
      <c r="AB65" s="374"/>
      <c r="AC65" s="374"/>
      <c r="AD65" s="374"/>
      <c r="AE65" s="374"/>
    </row>
    <row r="66" spans="1:31" ht="13.95" customHeight="1" thickBot="1" x14ac:dyDescent="0.35">
      <c r="A66" s="679"/>
      <c r="B66" s="680"/>
      <c r="C66" s="681"/>
      <c r="D66" s="682"/>
      <c r="E66" s="323" t="str">
        <f>IF(ISNA(VLOOKUP($A$65,'SERIE.015-1'!$A$3:$R$302,5,FALSE)+$U$3),"",(VLOOKUP($A$65,'SERIE.015-1'!$A$3:$R$302,5,FALSE)+$U$3))</f>
        <v/>
      </c>
      <c r="F66" s="43" t="str">
        <f>IF(ISNA(VLOOKUP(E66,'SERIE.015-1'!$E$3:$G$302,2,FALSE)),"",(VLOOKUP(E66,'SERIE.015-1'!$E$3:$G$302,2,FALSE)))</f>
        <v/>
      </c>
      <c r="G66" s="683"/>
      <c r="H66" s="84" t="str">
        <f>IF(ISNA(VLOOKUP(E66,'SERIE.015-1'!$E$3:$R$302,4,FALSE)),"",(VLOOKUP(E66,'SERIE.015-1'!$E$3:$R$302,4,FALSE)))</f>
        <v/>
      </c>
      <c r="I66" s="292" t="str">
        <f>IF(ISNA(VLOOKUP($E66,'SERIE.015-1'!$E$3:$R$302,5,FALSE)),"",(VLOOKUP($E66,'SERIE.015-1'!$E$3:$R$302,5,FALSE)))</f>
        <v/>
      </c>
      <c r="J66" s="292" t="str">
        <f>IF(ISNA(VLOOKUP($E66,'SERIE.015-1'!$E$3:$R$302,6,FALSE)),"",(VLOOKUP($E66,'SERIE.015-1'!$E$3:$R$302,6,FALSE)))</f>
        <v/>
      </c>
      <c r="K66" s="292" t="str">
        <f>IF(ISNA(VLOOKUP($E66,'SERIE.015-1'!$E$3:$R$302,7,FALSE)),"",(VLOOKUP($E66,'SERIE.015-1'!$E$3:$R$302,7,FALSE)))</f>
        <v/>
      </c>
      <c r="L66" s="292" t="str">
        <f>IF(ISNA(VLOOKUP($E66,'SERIE.015-1'!$E$3:$R$302,8,FALSE)),"",(VLOOKUP($E66,'SERIE.015-1'!$E$3:$R$302,8,FALSE)))</f>
        <v/>
      </c>
      <c r="M66" s="292" t="str">
        <f>IF(ISNA(VLOOKUP($E66,'SERIE.015-1'!$E$3:$R$302,9,FALSE)),"",(VLOOKUP($E66,'SERIE.015-1'!$E$3:$R$302,9,FALSE)))</f>
        <v/>
      </c>
      <c r="N66" s="292" t="str">
        <f>IF(ISNA(VLOOKUP($E66,'SERIE.015-1'!$E$3:$R$302,10,FALSE)),"",(VLOOKUP($E66,'SERIE.015-1'!$E$3:$R$302,10,FALSE)))</f>
        <v/>
      </c>
      <c r="O66" s="292" t="str">
        <f>IF(ISNA(VLOOKUP($E66,'SERIE.015-1'!$E$3:$R$302,11,FALSE)),"",(VLOOKUP($E66,'SERIE.015-1'!$E$3:$R$302,11,FALSE)))</f>
        <v/>
      </c>
      <c r="P66" s="292" t="str">
        <f>IF(ISNA(VLOOKUP($E66,'SERIE.015-1'!$E$3:$R$302,12,FALSE)),"",(VLOOKUP($E66,'SERIE.015-1'!$E$3:$R$302,12,FALSE)))</f>
        <v/>
      </c>
      <c r="Q66" s="292" t="str">
        <f>IF(ISNA(VLOOKUP($E66,'SERIE.015-1'!$E$3:$R$302,13,FALSE)),"",(VLOOKUP($E66,'SERIE.015-1'!$E$3:$R$302,13,FALSE)))</f>
        <v/>
      </c>
      <c r="R66" s="350" t="str">
        <f>IF(ISNA(VLOOKUP($E66,'SERIE.015-1'!$E$3:$R$302,14,FALSE)),"",(VLOOKUP($E66,'SERIE.015-1'!$E$3:$R$302,14,FALSE)))</f>
        <v/>
      </c>
      <c r="S66" s="448">
        <f t="shared" si="0"/>
        <v>0</v>
      </c>
      <c r="T66" s="516"/>
      <c r="U66" s="374"/>
      <c r="V66" s="374">
        <f t="shared" si="1"/>
        <v>64</v>
      </c>
      <c r="W66" s="374">
        <f>IF(S66="","",IFERROR(SUM(I66:J66:L66:M66)+LARGE(I66:J66:L66:M66,1)/100+LARGE(I66:J66:L66:M66,2)/1000+LARGE(I66:J66:L66:M66,3)/10000+LARGE(I66:J66:L66:M66,4)/100000-0.01/V66,0))</f>
        <v>0</v>
      </c>
      <c r="X66" s="354" t="str">
        <f>$D$65</f>
        <v/>
      </c>
      <c r="Y66" s="364" t="str">
        <f>$C$65</f>
        <v/>
      </c>
      <c r="Z66" s="374"/>
      <c r="AA66" s="374"/>
      <c r="AB66" s="374"/>
      <c r="AC66" s="374"/>
      <c r="AD66" s="374"/>
      <c r="AE66" s="374"/>
    </row>
    <row r="67" spans="1:31" ht="13.95" customHeight="1" x14ac:dyDescent="0.3">
      <c r="A67" s="669">
        <v>33</v>
      </c>
      <c r="B67" s="671" t="str">
        <f>IF(ISNA(VLOOKUP(A67,'SERIE.015-1'!$A$3:$R$302,2,FALSE)),"",(VLOOKUP(A67,'SERIE.015-1'!$A$3:$R$302,2,FALSE)))</f>
        <v/>
      </c>
      <c r="C67" s="673" t="str">
        <f>IF(ISNA(VLOOKUP(A67,'SERIE.015-1'!$A$3:$R$302,3,FALSE)),"",(VLOOKUP(A67,'SERIE.015-1'!$A$3:$R$302,3,FALSE)))</f>
        <v/>
      </c>
      <c r="D67" s="675" t="str">
        <f>IF(ISNA(VLOOKUP(A67,'SERIE.015-1'!$A$3:$R$302,4,FALSE)),"",(VLOOKUP(A67,'SERIE.015-1'!$A$3:$R$302,4,FALSE)))</f>
        <v/>
      </c>
      <c r="E67" s="322" t="str">
        <f>IF(ISNA(VLOOKUP($A67,'SERIE.015-1'!$A$3:$R$302,5,FALSE)),"",(VLOOKUP($A67,'SERIE.015-1'!$A$3:$R$302,5,FALSE)))</f>
        <v/>
      </c>
      <c r="F67" s="237" t="str">
        <f>IF(ISNA(VLOOKUP(E67,'SERIE.015-1'!$E$3:$G$302,2,FALSE)),"",(VLOOKUP(E67,'SERIE.015-1'!$E$3:$G$302,2,FALSE)))</f>
        <v/>
      </c>
      <c r="G67" s="677" t="str">
        <f>IF(ISNA(VLOOKUP(E67,'SERIE.015-1'!$E$3:$G$302,3,FALSE)),"",(VLOOKUP(E67,'SERIE.015-1'!$E$3:$G$302,3,FALSE)))</f>
        <v/>
      </c>
      <c r="H67" s="237" t="str">
        <f>IF(ISNA(VLOOKUP(E67,'SERIE.015-1'!$E$3:$R$302,4,FALSE)),"",(VLOOKUP(E67,'SERIE.015-1'!$E$3:$R$302,4,FALSE)))</f>
        <v/>
      </c>
      <c r="I67" s="291" t="str">
        <f>IF(ISNA(VLOOKUP($E67,'SERIE.015-1'!$E$3:$R$302,5,FALSE)),"",(VLOOKUP($E67,'SERIE.015-1'!$E$3:$R$302,5,FALSE)))</f>
        <v/>
      </c>
      <c r="J67" s="291" t="str">
        <f>IF(ISNA(VLOOKUP($E67,'SERIE.015-1'!$E$3:$R$302,6,FALSE)),"",(VLOOKUP($E67,'SERIE.015-1'!$E$3:$R$302,6,FALSE)))</f>
        <v/>
      </c>
      <c r="K67" s="291" t="str">
        <f>IF(ISNA(VLOOKUP($E67,'SERIE.015-1'!$E$3:$R$302,7,FALSE)),"",(VLOOKUP($E67,'SERIE.015-1'!$E$3:$R$302,7,FALSE)))</f>
        <v/>
      </c>
      <c r="L67" s="291" t="str">
        <f>IF(ISNA(VLOOKUP($E67,'SERIE.015-1'!$E$3:$R$302,8,FALSE)),"",(VLOOKUP($E67,'SERIE.015-1'!$E$3:$R$302,8,FALSE)))</f>
        <v/>
      </c>
      <c r="M67" s="291" t="str">
        <f>IF(ISNA(VLOOKUP($E67,'SERIE.015-1'!$E$3:$R$302,9,FALSE)),"",(VLOOKUP($E67,'SERIE.015-1'!$E$3:$R$302,9,FALSE)))</f>
        <v/>
      </c>
      <c r="N67" s="291" t="str">
        <f>IF(ISNA(VLOOKUP($E67,'SERIE.015-1'!$E$3:$R$302,10,FALSE)),"",(VLOOKUP($E67,'SERIE.015-1'!$E$3:$R$302,10,FALSE)))</f>
        <v/>
      </c>
      <c r="O67" s="291" t="str">
        <f>IF(ISNA(VLOOKUP($E67,'SERIE.015-1'!$E$3:$R$302,11,FALSE)),"",(VLOOKUP($E67,'SERIE.015-1'!$E$3:$R$302,11,FALSE)))</f>
        <v/>
      </c>
      <c r="P67" s="291" t="str">
        <f>IF(ISNA(VLOOKUP($E67,'SERIE.015-1'!$E$3:$R$302,12,FALSE)),"",(VLOOKUP($E67,'SERIE.015-1'!$E$3:$R$302,12,FALSE)))</f>
        <v/>
      </c>
      <c r="Q67" s="291" t="str">
        <f>IF(ISNA(VLOOKUP($E67,'SERIE.015-1'!$E$3:$R$302,13,FALSE)),"",(VLOOKUP($E67,'SERIE.015-1'!$E$3:$R$302,13,FALSE)))</f>
        <v/>
      </c>
      <c r="R67" s="349" t="str">
        <f>IF(ISNA(VLOOKUP($E67,'SERIE.015-1'!$E$3:$R$302,14,FALSE)),"",(VLOOKUP($E67,'SERIE.015-1'!$E$3:$R$302,14,FALSE)))</f>
        <v/>
      </c>
      <c r="S67" s="448">
        <f t="shared" si="0"/>
        <v>0</v>
      </c>
      <c r="T67" s="516">
        <f t="shared" ref="T67" si="28">SUM(I67:R68)</f>
        <v>0</v>
      </c>
      <c r="U67" s="374"/>
      <c r="V67" s="374">
        <f t="shared" si="1"/>
        <v>65</v>
      </c>
      <c r="W67" s="374">
        <f>IF(S67="","",IFERROR(SUM(I67:J67:L67:M67)+LARGE(I67:J67:L67:M67,1)/100+LARGE(I67:J67:L67:M67,2)/1000+LARGE(I67:J67:L67:M67,3)/10000+LARGE(I67:J67:L67:M67,4)/100000-0.01/V67,0))</f>
        <v>0</v>
      </c>
      <c r="X67" s="354" t="str">
        <f>$D$67</f>
        <v/>
      </c>
      <c r="Y67" s="364" t="str">
        <f>$C$67</f>
        <v/>
      </c>
      <c r="Z67" s="374"/>
      <c r="AA67" s="374"/>
      <c r="AB67" s="374"/>
      <c r="AC67" s="374"/>
      <c r="AD67" s="374"/>
      <c r="AE67" s="374"/>
    </row>
    <row r="68" spans="1:31" ht="13.95" customHeight="1" thickBot="1" x14ac:dyDescent="0.35">
      <c r="A68" s="679"/>
      <c r="B68" s="680"/>
      <c r="C68" s="681"/>
      <c r="D68" s="682"/>
      <c r="E68" s="323" t="str">
        <f>IF(ISNA(VLOOKUP($A$67,'SERIE.015-1'!$A$3:$R$302,5,FALSE)+$U$3),"",(VLOOKUP($A$67,'SERIE.015-1'!$A$3:$R$302,5,FALSE)+$U$3))</f>
        <v/>
      </c>
      <c r="F68" s="43" t="str">
        <f>IF(ISNA(VLOOKUP(E68,'SERIE.015-1'!$E$3:$G$302,2,FALSE)),"",(VLOOKUP(E68,'SERIE.015-1'!$E$3:$G$302,2,FALSE)))</f>
        <v/>
      </c>
      <c r="G68" s="683"/>
      <c r="H68" s="84" t="str">
        <f>IF(ISNA(VLOOKUP(E68,'SERIE.015-1'!$E$3:$R$302,4,FALSE)),"",(VLOOKUP(E68,'SERIE.015-1'!$E$3:$R$302,4,FALSE)))</f>
        <v/>
      </c>
      <c r="I68" s="292" t="str">
        <f>IF(ISNA(VLOOKUP($E68,'SERIE.015-1'!$E$3:$R$302,5,FALSE)),"",(VLOOKUP($E68,'SERIE.015-1'!$E$3:$R$302,5,FALSE)))</f>
        <v/>
      </c>
      <c r="J68" s="292" t="str">
        <f>IF(ISNA(VLOOKUP($E68,'SERIE.015-1'!$E$3:$R$302,6,FALSE)),"",(VLOOKUP($E68,'SERIE.015-1'!$E$3:$R$302,6,FALSE)))</f>
        <v/>
      </c>
      <c r="K68" s="292" t="str">
        <f>IF(ISNA(VLOOKUP($E68,'SERIE.015-1'!$E$3:$R$302,7,FALSE)),"",(VLOOKUP($E68,'SERIE.015-1'!$E$3:$R$302,7,FALSE)))</f>
        <v/>
      </c>
      <c r="L68" s="292" t="str">
        <f>IF(ISNA(VLOOKUP($E68,'SERIE.015-1'!$E$3:$R$302,8,FALSE)),"",(VLOOKUP($E68,'SERIE.015-1'!$E$3:$R$302,8,FALSE)))</f>
        <v/>
      </c>
      <c r="M68" s="292" t="str">
        <f>IF(ISNA(VLOOKUP($E68,'SERIE.015-1'!$E$3:$R$302,9,FALSE)),"",(VLOOKUP($E68,'SERIE.015-1'!$E$3:$R$302,9,FALSE)))</f>
        <v/>
      </c>
      <c r="N68" s="292" t="str">
        <f>IF(ISNA(VLOOKUP($E68,'SERIE.015-1'!$E$3:$R$302,10,FALSE)),"",(VLOOKUP($E68,'SERIE.015-1'!$E$3:$R$302,10,FALSE)))</f>
        <v/>
      </c>
      <c r="O68" s="292" t="str">
        <f>IF(ISNA(VLOOKUP($E68,'SERIE.015-1'!$E$3:$R$302,11,FALSE)),"",(VLOOKUP($E68,'SERIE.015-1'!$E$3:$R$302,11,FALSE)))</f>
        <v/>
      </c>
      <c r="P68" s="292" t="str">
        <f>IF(ISNA(VLOOKUP($E68,'SERIE.015-1'!$E$3:$R$302,12,FALSE)),"",(VLOOKUP($E68,'SERIE.015-1'!$E$3:$R$302,12,FALSE)))</f>
        <v/>
      </c>
      <c r="Q68" s="292" t="str">
        <f>IF(ISNA(VLOOKUP($E68,'SERIE.015-1'!$E$3:$R$302,13,FALSE)),"",(VLOOKUP($E68,'SERIE.015-1'!$E$3:$R$302,13,FALSE)))</f>
        <v/>
      </c>
      <c r="R68" s="350" t="str">
        <f>IF(ISNA(VLOOKUP($E68,'SERIE.015-1'!$E$3:$R$302,14,FALSE)),"",(VLOOKUP($E68,'SERIE.015-1'!$E$3:$R$302,14,FALSE)))</f>
        <v/>
      </c>
      <c r="S68" s="448">
        <f t="shared" ref="S68:S131" si="29">SUM(I68:R68)</f>
        <v>0</v>
      </c>
      <c r="T68" s="516"/>
      <c r="U68" s="374"/>
      <c r="V68" s="374">
        <f t="shared" si="1"/>
        <v>66</v>
      </c>
      <c r="W68" s="374">
        <f>IF(S68="","",IFERROR(SUM(I68:J68:L68:M68)+LARGE(I68:J68:L68:M68,1)/100+LARGE(I68:J68:L68:M68,2)/1000+LARGE(I68:J68:L68:M68,3)/10000+LARGE(I68:J68:L68:M68,4)/100000-0.01/V68,0))</f>
        <v>0</v>
      </c>
      <c r="X68" s="354" t="str">
        <f>$D$67</f>
        <v/>
      </c>
      <c r="Y68" s="364" t="str">
        <f>$C$67</f>
        <v/>
      </c>
      <c r="Z68" s="374"/>
      <c r="AA68" s="374"/>
      <c r="AB68" s="374"/>
      <c r="AC68" s="374"/>
      <c r="AD68" s="374"/>
      <c r="AE68" s="374"/>
    </row>
    <row r="69" spans="1:31" ht="13.95" customHeight="1" x14ac:dyDescent="0.3">
      <c r="A69" s="669">
        <v>34</v>
      </c>
      <c r="B69" s="671" t="str">
        <f>IF(ISNA(VLOOKUP(A69,'SERIE.015-1'!$A$3:$R$302,2,FALSE)),"",(VLOOKUP(A69,'SERIE.015-1'!$A$3:$R$302,2,FALSE)))</f>
        <v/>
      </c>
      <c r="C69" s="673" t="str">
        <f>IF(ISNA(VLOOKUP(A69,'SERIE.015-1'!$A$3:$R$302,3,FALSE)),"",(VLOOKUP(A69,'SERIE.015-1'!$A$3:$R$302,3,FALSE)))</f>
        <v/>
      </c>
      <c r="D69" s="675" t="str">
        <f>IF(ISNA(VLOOKUP(A69,'SERIE.015-1'!$A$3:$R$302,4,FALSE)),"",(VLOOKUP(A69,'SERIE.015-1'!$A$3:$R$302,4,FALSE)))</f>
        <v/>
      </c>
      <c r="E69" s="322" t="str">
        <f>IF(ISNA(VLOOKUP($A69,'SERIE.015-1'!$A$3:$R$302,5,FALSE)),"",(VLOOKUP($A69,'SERIE.015-1'!$A$3:$R$302,5,FALSE)))</f>
        <v/>
      </c>
      <c r="F69" s="237" t="str">
        <f>IF(ISNA(VLOOKUP(E69,'SERIE.015-1'!$E$3:$G$302,2,FALSE)),"",(VLOOKUP(E69,'SERIE.015-1'!$E$3:$G$302,2,FALSE)))</f>
        <v/>
      </c>
      <c r="G69" s="677" t="str">
        <f>IF(ISNA(VLOOKUP(E69,'SERIE.015-1'!$E$3:$G$302,3,FALSE)),"",(VLOOKUP(E69,'SERIE.015-1'!$E$3:$G$302,3,FALSE)))</f>
        <v/>
      </c>
      <c r="H69" s="237" t="str">
        <f>IF(ISNA(VLOOKUP(E69,'SERIE.015-1'!$E$3:$R$302,4,FALSE)),"",(VLOOKUP(E69,'SERIE.015-1'!$E$3:$R$302,4,FALSE)))</f>
        <v/>
      </c>
      <c r="I69" s="291" t="str">
        <f>IF(ISNA(VLOOKUP($E69,'SERIE.015-1'!$E$3:$R$302,5,FALSE)),"",(VLOOKUP($E69,'SERIE.015-1'!$E$3:$R$302,5,FALSE)))</f>
        <v/>
      </c>
      <c r="J69" s="291" t="str">
        <f>IF(ISNA(VLOOKUP($E69,'SERIE.015-1'!$E$3:$R$302,6,FALSE)),"",(VLOOKUP($E69,'SERIE.015-1'!$E$3:$R$302,6,FALSE)))</f>
        <v/>
      </c>
      <c r="K69" s="291" t="str">
        <f>IF(ISNA(VLOOKUP($E69,'SERIE.015-1'!$E$3:$R$302,7,FALSE)),"",(VLOOKUP($E69,'SERIE.015-1'!$E$3:$R$302,7,FALSE)))</f>
        <v/>
      </c>
      <c r="L69" s="291" t="str">
        <f>IF(ISNA(VLOOKUP($E69,'SERIE.015-1'!$E$3:$R$302,8,FALSE)),"",(VLOOKUP($E69,'SERIE.015-1'!$E$3:$R$302,8,FALSE)))</f>
        <v/>
      </c>
      <c r="M69" s="291" t="str">
        <f>IF(ISNA(VLOOKUP($E69,'SERIE.015-1'!$E$3:$R$302,9,FALSE)),"",(VLOOKUP($E69,'SERIE.015-1'!$E$3:$R$302,9,FALSE)))</f>
        <v/>
      </c>
      <c r="N69" s="291" t="str">
        <f>IF(ISNA(VLOOKUP($E69,'SERIE.015-1'!$E$3:$R$302,10,FALSE)),"",(VLOOKUP($E69,'SERIE.015-1'!$E$3:$R$302,10,FALSE)))</f>
        <v/>
      </c>
      <c r="O69" s="291" t="str">
        <f>IF(ISNA(VLOOKUP($E69,'SERIE.015-1'!$E$3:$R$302,11,FALSE)),"",(VLOOKUP($E69,'SERIE.015-1'!$E$3:$R$302,11,FALSE)))</f>
        <v/>
      </c>
      <c r="P69" s="291" t="str">
        <f>IF(ISNA(VLOOKUP($E69,'SERIE.015-1'!$E$3:$R$302,12,FALSE)),"",(VLOOKUP($E69,'SERIE.015-1'!$E$3:$R$302,12,FALSE)))</f>
        <v/>
      </c>
      <c r="Q69" s="291" t="str">
        <f>IF(ISNA(VLOOKUP($E69,'SERIE.015-1'!$E$3:$R$302,13,FALSE)),"",(VLOOKUP($E69,'SERIE.015-1'!$E$3:$R$302,13,FALSE)))</f>
        <v/>
      </c>
      <c r="R69" s="349" t="str">
        <f>IF(ISNA(VLOOKUP($E69,'SERIE.015-1'!$E$3:$R$302,14,FALSE)),"",(VLOOKUP($E69,'SERIE.015-1'!$E$3:$R$302,14,FALSE)))</f>
        <v/>
      </c>
      <c r="S69" s="448">
        <f t="shared" si="29"/>
        <v>0</v>
      </c>
      <c r="T69" s="516">
        <f t="shared" ref="T69" si="30">SUM(I69:R70)</f>
        <v>0</v>
      </c>
      <c r="U69" s="374"/>
      <c r="V69" s="374">
        <f t="shared" ref="V69:V132" si="31">V68+1</f>
        <v>67</v>
      </c>
      <c r="W69" s="374">
        <f>IF(S69="","",IFERROR(SUM(I69:J69:L69:M69)+LARGE(I69:J69:L69:M69,1)/100+LARGE(I69:J69:L69:M69,2)/1000+LARGE(I69:J69:L69:M69,3)/10000+LARGE(I69:J69:L69:M69,4)/100000-0.01/V69,0))</f>
        <v>0</v>
      </c>
      <c r="X69" s="354" t="str">
        <f>$D$69</f>
        <v/>
      </c>
      <c r="Y69" s="364" t="str">
        <f>$C$69</f>
        <v/>
      </c>
      <c r="Z69" s="374"/>
      <c r="AA69" s="374"/>
      <c r="AB69" s="374"/>
      <c r="AC69" s="374"/>
      <c r="AD69" s="374"/>
      <c r="AE69" s="374"/>
    </row>
    <row r="70" spans="1:31" ht="13.95" customHeight="1" thickBot="1" x14ac:dyDescent="0.35">
      <c r="A70" s="679"/>
      <c r="B70" s="680"/>
      <c r="C70" s="681"/>
      <c r="D70" s="682"/>
      <c r="E70" s="323" t="str">
        <f>IF(ISNA(VLOOKUP($A$69,'SERIE.015-1'!$A$3:$R$302,5,FALSE)+$U$3),"",(VLOOKUP($A$69,'SERIE.015-1'!$A$3:$R$302,5,FALSE)+$U$3))</f>
        <v/>
      </c>
      <c r="F70" s="43" t="str">
        <f>IF(ISNA(VLOOKUP(E70,'SERIE.015-1'!$E$3:$G$302,2,FALSE)),"",(VLOOKUP(E70,'SERIE.015-1'!$E$3:$G$302,2,FALSE)))</f>
        <v/>
      </c>
      <c r="G70" s="683"/>
      <c r="H70" s="84" t="str">
        <f>IF(ISNA(VLOOKUP(E70,'SERIE.015-1'!$E$3:$R$302,4,FALSE)),"",(VLOOKUP(E70,'SERIE.015-1'!$E$3:$R$302,4,FALSE)))</f>
        <v/>
      </c>
      <c r="I70" s="292" t="str">
        <f>IF(ISNA(VLOOKUP($E70,'SERIE.015-1'!$E$3:$R$302,5,FALSE)),"",(VLOOKUP($E70,'SERIE.015-1'!$E$3:$R$302,5,FALSE)))</f>
        <v/>
      </c>
      <c r="J70" s="292" t="str">
        <f>IF(ISNA(VLOOKUP($E70,'SERIE.015-1'!$E$3:$R$302,6,FALSE)),"",(VLOOKUP($E70,'SERIE.015-1'!$E$3:$R$302,6,FALSE)))</f>
        <v/>
      </c>
      <c r="K70" s="292" t="str">
        <f>IF(ISNA(VLOOKUP($E70,'SERIE.015-1'!$E$3:$R$302,7,FALSE)),"",(VLOOKUP($E70,'SERIE.015-1'!$E$3:$R$302,7,FALSE)))</f>
        <v/>
      </c>
      <c r="L70" s="292" t="str">
        <f>IF(ISNA(VLOOKUP($E70,'SERIE.015-1'!$E$3:$R$302,8,FALSE)),"",(VLOOKUP($E70,'SERIE.015-1'!$E$3:$R$302,8,FALSE)))</f>
        <v/>
      </c>
      <c r="M70" s="292" t="str">
        <f>IF(ISNA(VLOOKUP($E70,'SERIE.015-1'!$E$3:$R$302,9,FALSE)),"",(VLOOKUP($E70,'SERIE.015-1'!$E$3:$R$302,9,FALSE)))</f>
        <v/>
      </c>
      <c r="N70" s="292" t="str">
        <f>IF(ISNA(VLOOKUP($E70,'SERIE.015-1'!$E$3:$R$302,10,FALSE)),"",(VLOOKUP($E70,'SERIE.015-1'!$E$3:$R$302,10,FALSE)))</f>
        <v/>
      </c>
      <c r="O70" s="292" t="str">
        <f>IF(ISNA(VLOOKUP($E70,'SERIE.015-1'!$E$3:$R$302,11,FALSE)),"",(VLOOKUP($E70,'SERIE.015-1'!$E$3:$R$302,11,FALSE)))</f>
        <v/>
      </c>
      <c r="P70" s="292" t="str">
        <f>IF(ISNA(VLOOKUP($E70,'SERIE.015-1'!$E$3:$R$302,12,FALSE)),"",(VLOOKUP($E70,'SERIE.015-1'!$E$3:$R$302,12,FALSE)))</f>
        <v/>
      </c>
      <c r="Q70" s="292" t="str">
        <f>IF(ISNA(VLOOKUP($E70,'SERIE.015-1'!$E$3:$R$302,13,FALSE)),"",(VLOOKUP($E70,'SERIE.015-1'!$E$3:$R$302,13,FALSE)))</f>
        <v/>
      </c>
      <c r="R70" s="350" t="str">
        <f>IF(ISNA(VLOOKUP($E70,'SERIE.015-1'!$E$3:$R$302,14,FALSE)),"",(VLOOKUP($E70,'SERIE.015-1'!$E$3:$R$302,14,FALSE)))</f>
        <v/>
      </c>
      <c r="S70" s="448">
        <f t="shared" si="29"/>
        <v>0</v>
      </c>
      <c r="T70" s="516"/>
      <c r="U70" s="374"/>
      <c r="V70" s="374">
        <f t="shared" si="31"/>
        <v>68</v>
      </c>
      <c r="W70" s="374">
        <f>IF(S70="","",IFERROR(SUM(I70:J70:L70:M70)+LARGE(I70:J70:L70:M70,1)/100+LARGE(I70:J70:L70:M70,2)/1000+LARGE(I70:J70:L70:M70,3)/10000+LARGE(I70:J70:L70:M70,4)/100000-0.01/V70,0))</f>
        <v>0</v>
      </c>
      <c r="X70" s="354" t="str">
        <f>$D$69</f>
        <v/>
      </c>
      <c r="Y70" s="364" t="str">
        <f>$C$69</f>
        <v/>
      </c>
      <c r="Z70" s="374"/>
      <c r="AA70" s="374"/>
      <c r="AB70" s="374"/>
      <c r="AC70" s="374"/>
      <c r="AD70" s="374"/>
      <c r="AE70" s="374"/>
    </row>
    <row r="71" spans="1:31" ht="13.95" customHeight="1" x14ac:dyDescent="0.3">
      <c r="A71" s="669">
        <v>35</v>
      </c>
      <c r="B71" s="671" t="str">
        <f>IF(ISNA(VLOOKUP(A71,'SERIE.015-1'!$A$3:$R$302,2,FALSE)),"",(VLOOKUP(A71,'SERIE.015-1'!$A$3:$R$302,2,FALSE)))</f>
        <v/>
      </c>
      <c r="C71" s="673" t="str">
        <f>IF(ISNA(VLOOKUP(A71,'SERIE.015-1'!$A$3:$R$302,3,FALSE)),"",(VLOOKUP(A71,'SERIE.015-1'!$A$3:$R$302,3,FALSE)))</f>
        <v/>
      </c>
      <c r="D71" s="675" t="str">
        <f>IF(ISNA(VLOOKUP(A71,'SERIE.015-1'!$A$3:$R$302,4,FALSE)),"",(VLOOKUP(A71,'SERIE.015-1'!$A$3:$R$302,4,FALSE)))</f>
        <v/>
      </c>
      <c r="E71" s="322" t="str">
        <f>IF(ISNA(VLOOKUP($A71,'SERIE.015-1'!$A$3:$R$302,5,FALSE)),"",(VLOOKUP($A71,'SERIE.015-1'!$A$3:$R$302,5,FALSE)))</f>
        <v/>
      </c>
      <c r="F71" s="237" t="str">
        <f>IF(ISNA(VLOOKUP(E71,'SERIE.015-1'!$E$3:$G$302,2,FALSE)),"",(VLOOKUP(E71,'SERIE.015-1'!$E$3:$G$302,2,FALSE)))</f>
        <v/>
      </c>
      <c r="G71" s="677" t="str">
        <f>IF(ISNA(VLOOKUP(E71,'SERIE.015-1'!$E$3:$G$302,3,FALSE)),"",(VLOOKUP(E71,'SERIE.015-1'!$E$3:$G$302,3,FALSE)))</f>
        <v/>
      </c>
      <c r="H71" s="237" t="str">
        <f>IF(ISNA(VLOOKUP(E71,'SERIE.015-1'!$E$3:$R$302,4,FALSE)),"",(VLOOKUP(E71,'SERIE.015-1'!$E$3:$R$302,4,FALSE)))</f>
        <v/>
      </c>
      <c r="I71" s="291" t="str">
        <f>IF(ISNA(VLOOKUP($E71,'SERIE.015-1'!$E$3:$R$302,5,FALSE)),"",(VLOOKUP($E71,'SERIE.015-1'!$E$3:$R$302,5,FALSE)))</f>
        <v/>
      </c>
      <c r="J71" s="291" t="str">
        <f>IF(ISNA(VLOOKUP($E71,'SERIE.015-1'!$E$3:$R$302,6,FALSE)),"",(VLOOKUP($E71,'SERIE.015-1'!$E$3:$R$302,6,FALSE)))</f>
        <v/>
      </c>
      <c r="K71" s="291" t="str">
        <f>IF(ISNA(VLOOKUP($E71,'SERIE.015-1'!$E$3:$R$302,7,FALSE)),"",(VLOOKUP($E71,'SERIE.015-1'!$E$3:$R$302,7,FALSE)))</f>
        <v/>
      </c>
      <c r="L71" s="291" t="str">
        <f>IF(ISNA(VLOOKUP($E71,'SERIE.015-1'!$E$3:$R$302,8,FALSE)),"",(VLOOKUP($E71,'SERIE.015-1'!$E$3:$R$302,8,FALSE)))</f>
        <v/>
      </c>
      <c r="M71" s="291" t="str">
        <f>IF(ISNA(VLOOKUP($E71,'SERIE.015-1'!$E$3:$R$302,9,FALSE)),"",(VLOOKUP($E71,'SERIE.015-1'!$E$3:$R$302,9,FALSE)))</f>
        <v/>
      </c>
      <c r="N71" s="291" t="str">
        <f>IF(ISNA(VLOOKUP($E71,'SERIE.015-1'!$E$3:$R$302,10,FALSE)),"",(VLOOKUP($E71,'SERIE.015-1'!$E$3:$R$302,10,FALSE)))</f>
        <v/>
      </c>
      <c r="O71" s="291" t="str">
        <f>IF(ISNA(VLOOKUP($E71,'SERIE.015-1'!$E$3:$R$302,11,FALSE)),"",(VLOOKUP($E71,'SERIE.015-1'!$E$3:$R$302,11,FALSE)))</f>
        <v/>
      </c>
      <c r="P71" s="291" t="str">
        <f>IF(ISNA(VLOOKUP($E71,'SERIE.015-1'!$E$3:$R$302,12,FALSE)),"",(VLOOKUP($E71,'SERIE.015-1'!$E$3:$R$302,12,FALSE)))</f>
        <v/>
      </c>
      <c r="Q71" s="291" t="str">
        <f>IF(ISNA(VLOOKUP($E71,'SERIE.015-1'!$E$3:$R$302,13,FALSE)),"",(VLOOKUP($E71,'SERIE.015-1'!$E$3:$R$302,13,FALSE)))</f>
        <v/>
      </c>
      <c r="R71" s="349" t="str">
        <f>IF(ISNA(VLOOKUP($E71,'SERIE.015-1'!$E$3:$R$302,14,FALSE)),"",(VLOOKUP($E71,'SERIE.015-1'!$E$3:$R$302,14,FALSE)))</f>
        <v/>
      </c>
      <c r="S71" s="448">
        <f t="shared" si="29"/>
        <v>0</v>
      </c>
      <c r="T71" s="516">
        <f t="shared" ref="T71" si="32">SUM(I71:R72)</f>
        <v>0</v>
      </c>
      <c r="U71" s="374"/>
      <c r="V71" s="374">
        <f t="shared" si="31"/>
        <v>69</v>
      </c>
      <c r="W71" s="374">
        <f>IF(S71="","",IFERROR(SUM(I71:J71:L71:M71)+LARGE(I71:J71:L71:M71,1)/100+LARGE(I71:J71:L71:M71,2)/1000+LARGE(I71:J71:L71:M71,3)/10000+LARGE(I71:J71:L71:M71,4)/100000-0.01/V71,0))</f>
        <v>0</v>
      </c>
      <c r="X71" s="354" t="str">
        <f>$D$71</f>
        <v/>
      </c>
      <c r="Y71" s="364" t="str">
        <f>$C$71</f>
        <v/>
      </c>
      <c r="Z71" s="374"/>
      <c r="AA71" s="374"/>
      <c r="AB71" s="374"/>
      <c r="AC71" s="374"/>
      <c r="AD71" s="374"/>
      <c r="AE71" s="374"/>
    </row>
    <row r="72" spans="1:31" ht="13.95" customHeight="1" thickBot="1" x14ac:dyDescent="0.35">
      <c r="A72" s="679"/>
      <c r="B72" s="680"/>
      <c r="C72" s="681"/>
      <c r="D72" s="682"/>
      <c r="E72" s="323" t="str">
        <f>IF(ISNA(VLOOKUP($A$71,'SERIE.015-1'!$A$3:$R$302,5,FALSE)+$U$3),"",(VLOOKUP($A$71,'SERIE.015-1'!$A$3:$R$302,5,FALSE)+$U$3))</f>
        <v/>
      </c>
      <c r="F72" s="43" t="str">
        <f>IF(ISNA(VLOOKUP(E72,'SERIE.015-1'!$E$3:$G$302,2,FALSE)),"",(VLOOKUP(E72,'SERIE.015-1'!$E$3:$G$302,2,FALSE)))</f>
        <v/>
      </c>
      <c r="G72" s="683"/>
      <c r="H72" s="84" t="str">
        <f>IF(ISNA(VLOOKUP(E72,'SERIE.015-1'!$E$3:$R$302,4,FALSE)),"",(VLOOKUP(E72,'SERIE.015-1'!$E$3:$R$302,4,FALSE)))</f>
        <v/>
      </c>
      <c r="I72" s="292" t="str">
        <f>IF(ISNA(VLOOKUP($E72,'SERIE.015-1'!$E$3:$R$302,5,FALSE)),"",(VLOOKUP($E72,'SERIE.015-1'!$E$3:$R$302,5,FALSE)))</f>
        <v/>
      </c>
      <c r="J72" s="292" t="str">
        <f>IF(ISNA(VLOOKUP($E72,'SERIE.015-1'!$E$3:$R$302,6,FALSE)),"",(VLOOKUP($E72,'SERIE.015-1'!$E$3:$R$302,6,FALSE)))</f>
        <v/>
      </c>
      <c r="K72" s="292" t="str">
        <f>IF(ISNA(VLOOKUP($E72,'SERIE.015-1'!$E$3:$R$302,7,FALSE)),"",(VLOOKUP($E72,'SERIE.015-1'!$E$3:$R$302,7,FALSE)))</f>
        <v/>
      </c>
      <c r="L72" s="292" t="str">
        <f>IF(ISNA(VLOOKUP($E72,'SERIE.015-1'!$E$3:$R$302,8,FALSE)),"",(VLOOKUP($E72,'SERIE.015-1'!$E$3:$R$302,8,FALSE)))</f>
        <v/>
      </c>
      <c r="M72" s="292" t="str">
        <f>IF(ISNA(VLOOKUP($E72,'SERIE.015-1'!$E$3:$R$302,9,FALSE)),"",(VLOOKUP($E72,'SERIE.015-1'!$E$3:$R$302,9,FALSE)))</f>
        <v/>
      </c>
      <c r="N72" s="292" t="str">
        <f>IF(ISNA(VLOOKUP($E72,'SERIE.015-1'!$E$3:$R$302,10,FALSE)),"",(VLOOKUP($E72,'SERIE.015-1'!$E$3:$R$302,10,FALSE)))</f>
        <v/>
      </c>
      <c r="O72" s="292" t="str">
        <f>IF(ISNA(VLOOKUP($E72,'SERIE.015-1'!$E$3:$R$302,11,FALSE)),"",(VLOOKUP($E72,'SERIE.015-1'!$E$3:$R$302,11,FALSE)))</f>
        <v/>
      </c>
      <c r="P72" s="292" t="str">
        <f>IF(ISNA(VLOOKUP($E72,'SERIE.015-1'!$E$3:$R$302,12,FALSE)),"",(VLOOKUP($E72,'SERIE.015-1'!$E$3:$R$302,12,FALSE)))</f>
        <v/>
      </c>
      <c r="Q72" s="292" t="str">
        <f>IF(ISNA(VLOOKUP($E72,'SERIE.015-1'!$E$3:$R$302,13,FALSE)),"",(VLOOKUP($E72,'SERIE.015-1'!$E$3:$R$302,13,FALSE)))</f>
        <v/>
      </c>
      <c r="R72" s="350" t="str">
        <f>IF(ISNA(VLOOKUP($E72,'SERIE.015-1'!$E$3:$R$302,14,FALSE)),"",(VLOOKUP($E72,'SERIE.015-1'!$E$3:$R$302,14,FALSE)))</f>
        <v/>
      </c>
      <c r="S72" s="448">
        <f t="shared" si="29"/>
        <v>0</v>
      </c>
      <c r="T72" s="516"/>
      <c r="U72" s="374"/>
      <c r="V72" s="374">
        <f t="shared" si="31"/>
        <v>70</v>
      </c>
      <c r="W72" s="374">
        <f>IF(S72="","",IFERROR(SUM(I72:J72:L72:M72)+LARGE(I72:J72:L72:M72,1)/100+LARGE(I72:J72:L72:M72,2)/1000+LARGE(I72:J72:L72:M72,3)/10000+LARGE(I72:J72:L72:M72,4)/100000-0.01/V72,0))</f>
        <v>0</v>
      </c>
      <c r="X72" s="354" t="str">
        <f>$D$71</f>
        <v/>
      </c>
      <c r="Y72" s="364" t="str">
        <f>$C$71</f>
        <v/>
      </c>
      <c r="Z72" s="374"/>
      <c r="AA72" s="374"/>
      <c r="AB72" s="374"/>
      <c r="AC72" s="374"/>
      <c r="AD72" s="374"/>
      <c r="AE72" s="374"/>
    </row>
    <row r="73" spans="1:31" ht="13.95" customHeight="1" x14ac:dyDescent="0.3">
      <c r="A73" s="669">
        <v>36</v>
      </c>
      <c r="B73" s="671" t="str">
        <f>IF(ISNA(VLOOKUP(A73,'SERIE.015-1'!$A$3:$R$302,2,FALSE)),"",(VLOOKUP(A73,'SERIE.015-1'!$A$3:$R$302,2,FALSE)))</f>
        <v/>
      </c>
      <c r="C73" s="673" t="str">
        <f>IF(ISNA(VLOOKUP(A73,'SERIE.015-1'!$A$3:$R$302,3,FALSE)),"",(VLOOKUP(A73,'SERIE.015-1'!$A$3:$R$302,3,FALSE)))</f>
        <v/>
      </c>
      <c r="D73" s="675" t="str">
        <f>IF(ISNA(VLOOKUP(A73,'SERIE.015-1'!$A$3:$R$302,4,FALSE)),"",(VLOOKUP(A73,'SERIE.015-1'!$A$3:$R$302,4,FALSE)))</f>
        <v/>
      </c>
      <c r="E73" s="322" t="str">
        <f>IF(ISNA(VLOOKUP($A73,'SERIE.015-1'!$A$3:$R$302,5,FALSE)),"",(VLOOKUP($A73,'SERIE.015-1'!$A$3:$R$302,5,FALSE)))</f>
        <v/>
      </c>
      <c r="F73" s="237" t="str">
        <f>IF(ISNA(VLOOKUP(E73,'SERIE.015-1'!$E$3:$G$302,2,FALSE)),"",(VLOOKUP(E73,'SERIE.015-1'!$E$3:$G$302,2,FALSE)))</f>
        <v/>
      </c>
      <c r="G73" s="677" t="str">
        <f>IF(ISNA(VLOOKUP(E73,'SERIE.015-1'!$E$3:$G$302,3,FALSE)),"",(VLOOKUP(E73,'SERIE.015-1'!$E$3:$G$302,3,FALSE)))</f>
        <v/>
      </c>
      <c r="H73" s="237" t="str">
        <f>IF(ISNA(VLOOKUP(E73,'SERIE.015-1'!$E$3:$R$302,4,FALSE)),"",(VLOOKUP(E73,'SERIE.015-1'!$E$3:$R$302,4,FALSE)))</f>
        <v/>
      </c>
      <c r="I73" s="291" t="str">
        <f>IF(ISNA(VLOOKUP($E73,'SERIE.015-1'!$E$3:$R$302,5,FALSE)),"",(VLOOKUP($E73,'SERIE.015-1'!$E$3:$R$302,5,FALSE)))</f>
        <v/>
      </c>
      <c r="J73" s="291" t="str">
        <f>IF(ISNA(VLOOKUP($E73,'SERIE.015-1'!$E$3:$R$302,6,FALSE)),"",(VLOOKUP($E73,'SERIE.015-1'!$E$3:$R$302,6,FALSE)))</f>
        <v/>
      </c>
      <c r="K73" s="291" t="str">
        <f>IF(ISNA(VLOOKUP($E73,'SERIE.015-1'!$E$3:$R$302,7,FALSE)),"",(VLOOKUP($E73,'SERIE.015-1'!$E$3:$R$302,7,FALSE)))</f>
        <v/>
      </c>
      <c r="L73" s="291" t="str">
        <f>IF(ISNA(VLOOKUP($E73,'SERIE.015-1'!$E$3:$R$302,8,FALSE)),"",(VLOOKUP($E73,'SERIE.015-1'!$E$3:$R$302,8,FALSE)))</f>
        <v/>
      </c>
      <c r="M73" s="291" t="str">
        <f>IF(ISNA(VLOOKUP($E73,'SERIE.015-1'!$E$3:$R$302,9,FALSE)),"",(VLOOKUP($E73,'SERIE.015-1'!$E$3:$R$302,9,FALSE)))</f>
        <v/>
      </c>
      <c r="N73" s="291" t="str">
        <f>IF(ISNA(VLOOKUP($E73,'SERIE.015-1'!$E$3:$R$302,10,FALSE)),"",(VLOOKUP($E73,'SERIE.015-1'!$E$3:$R$302,10,FALSE)))</f>
        <v/>
      </c>
      <c r="O73" s="291" t="str">
        <f>IF(ISNA(VLOOKUP($E73,'SERIE.015-1'!$E$3:$R$302,11,FALSE)),"",(VLOOKUP($E73,'SERIE.015-1'!$E$3:$R$302,11,FALSE)))</f>
        <v/>
      </c>
      <c r="P73" s="291" t="str">
        <f>IF(ISNA(VLOOKUP($E73,'SERIE.015-1'!$E$3:$R$302,12,FALSE)),"",(VLOOKUP($E73,'SERIE.015-1'!$E$3:$R$302,12,FALSE)))</f>
        <v/>
      </c>
      <c r="Q73" s="291" t="str">
        <f>IF(ISNA(VLOOKUP($E73,'SERIE.015-1'!$E$3:$R$302,13,FALSE)),"",(VLOOKUP($E73,'SERIE.015-1'!$E$3:$R$302,13,FALSE)))</f>
        <v/>
      </c>
      <c r="R73" s="349" t="str">
        <f>IF(ISNA(VLOOKUP($E73,'SERIE.015-1'!$E$3:$R$302,14,FALSE)),"",(VLOOKUP($E73,'SERIE.015-1'!$E$3:$R$302,14,FALSE)))</f>
        <v/>
      </c>
      <c r="S73" s="448">
        <f t="shared" si="29"/>
        <v>0</v>
      </c>
      <c r="T73" s="516">
        <f t="shared" ref="T73" si="33">SUM(I73:R74)</f>
        <v>0</v>
      </c>
      <c r="U73" s="374"/>
      <c r="V73" s="374">
        <f t="shared" si="31"/>
        <v>71</v>
      </c>
      <c r="W73" s="374">
        <f>IF(S73="","",IFERROR(SUM(I73:J73:L73:M73)+LARGE(I73:J73:L73:M73,1)/100+LARGE(I73:J73:L73:M73,2)/1000+LARGE(I73:J73:L73:M73,3)/10000+LARGE(I73:J73:L73:M73,4)/100000-0.01/V73,0))</f>
        <v>0</v>
      </c>
      <c r="X73" s="354" t="str">
        <f>$D$73</f>
        <v/>
      </c>
      <c r="Y73" s="364" t="str">
        <f>$C$73</f>
        <v/>
      </c>
      <c r="Z73" s="374"/>
      <c r="AA73" s="374"/>
      <c r="AB73" s="374"/>
      <c r="AC73" s="374"/>
      <c r="AD73" s="374"/>
      <c r="AE73" s="374"/>
    </row>
    <row r="74" spans="1:31" ht="13.95" customHeight="1" thickBot="1" x14ac:dyDescent="0.35">
      <c r="A74" s="679"/>
      <c r="B74" s="680"/>
      <c r="C74" s="681"/>
      <c r="D74" s="682"/>
      <c r="E74" s="323" t="str">
        <f>IF(ISNA(VLOOKUP($A$73,'SERIE.015-1'!$A$3:$R$302,5,FALSE)+$U$3),"",(VLOOKUP($A$73,'SERIE.015-1'!$A$3:$R$302,5,FALSE)+$U$3))</f>
        <v/>
      </c>
      <c r="F74" s="43" t="str">
        <f>IF(ISNA(VLOOKUP(E74,'SERIE.015-1'!$E$3:$G$302,2,FALSE)),"",(VLOOKUP(E74,'SERIE.015-1'!$E$3:$G$302,2,FALSE)))</f>
        <v/>
      </c>
      <c r="G74" s="683"/>
      <c r="H74" s="84" t="str">
        <f>IF(ISNA(VLOOKUP(E74,'SERIE.015-1'!$E$3:$R$302,4,FALSE)),"",(VLOOKUP(E74,'SERIE.015-1'!$E$3:$R$302,4,FALSE)))</f>
        <v/>
      </c>
      <c r="I74" s="292" t="str">
        <f>IF(ISNA(VLOOKUP($E74,'SERIE.015-1'!$E$3:$R$302,5,FALSE)),"",(VLOOKUP($E74,'SERIE.015-1'!$E$3:$R$302,5,FALSE)))</f>
        <v/>
      </c>
      <c r="J74" s="292" t="str">
        <f>IF(ISNA(VLOOKUP($E74,'SERIE.015-1'!$E$3:$R$302,6,FALSE)),"",(VLOOKUP($E74,'SERIE.015-1'!$E$3:$R$302,6,FALSE)))</f>
        <v/>
      </c>
      <c r="K74" s="292" t="str">
        <f>IF(ISNA(VLOOKUP($E74,'SERIE.015-1'!$E$3:$R$302,7,FALSE)),"",(VLOOKUP($E74,'SERIE.015-1'!$E$3:$R$302,7,FALSE)))</f>
        <v/>
      </c>
      <c r="L74" s="292" t="str">
        <f>IF(ISNA(VLOOKUP($E74,'SERIE.015-1'!$E$3:$R$302,8,FALSE)),"",(VLOOKUP($E74,'SERIE.015-1'!$E$3:$R$302,8,FALSE)))</f>
        <v/>
      </c>
      <c r="M74" s="292" t="str">
        <f>IF(ISNA(VLOOKUP($E74,'SERIE.015-1'!$E$3:$R$302,9,FALSE)),"",(VLOOKUP($E74,'SERIE.015-1'!$E$3:$R$302,9,FALSE)))</f>
        <v/>
      </c>
      <c r="N74" s="292" t="str">
        <f>IF(ISNA(VLOOKUP($E74,'SERIE.015-1'!$E$3:$R$302,10,FALSE)),"",(VLOOKUP($E74,'SERIE.015-1'!$E$3:$R$302,10,FALSE)))</f>
        <v/>
      </c>
      <c r="O74" s="292" t="str">
        <f>IF(ISNA(VLOOKUP($E74,'SERIE.015-1'!$E$3:$R$302,11,FALSE)),"",(VLOOKUP($E74,'SERIE.015-1'!$E$3:$R$302,11,FALSE)))</f>
        <v/>
      </c>
      <c r="P74" s="292" t="str">
        <f>IF(ISNA(VLOOKUP($E74,'SERIE.015-1'!$E$3:$R$302,12,FALSE)),"",(VLOOKUP($E74,'SERIE.015-1'!$E$3:$R$302,12,FALSE)))</f>
        <v/>
      </c>
      <c r="Q74" s="292" t="str">
        <f>IF(ISNA(VLOOKUP($E74,'SERIE.015-1'!$E$3:$R$302,13,FALSE)),"",(VLOOKUP($E74,'SERIE.015-1'!$E$3:$R$302,13,FALSE)))</f>
        <v/>
      </c>
      <c r="R74" s="350" t="str">
        <f>IF(ISNA(VLOOKUP($E74,'SERIE.015-1'!$E$3:$R$302,14,FALSE)),"",(VLOOKUP($E74,'SERIE.015-1'!$E$3:$R$302,14,FALSE)))</f>
        <v/>
      </c>
      <c r="S74" s="448">
        <f t="shared" si="29"/>
        <v>0</v>
      </c>
      <c r="T74" s="516"/>
      <c r="U74" s="374"/>
      <c r="V74" s="374">
        <f t="shared" si="31"/>
        <v>72</v>
      </c>
      <c r="W74" s="374">
        <f>IF(S74="","",IFERROR(SUM(I74:J74:L74:M74)+LARGE(I74:J74:L74:M74,1)/100+LARGE(I74:J74:L74:M74,2)/1000+LARGE(I74:J74:L74:M74,3)/10000+LARGE(I74:J74:L74:M74,4)/100000-0.01/V74,0))</f>
        <v>0</v>
      </c>
      <c r="X74" s="354" t="str">
        <f>$D$73</f>
        <v/>
      </c>
      <c r="Y74" s="364" t="str">
        <f>$C$73</f>
        <v/>
      </c>
      <c r="Z74" s="374"/>
      <c r="AA74" s="374"/>
      <c r="AB74" s="374"/>
      <c r="AC74" s="374"/>
      <c r="AD74" s="374"/>
      <c r="AE74" s="374"/>
    </row>
    <row r="75" spans="1:31" ht="13.95" customHeight="1" x14ac:dyDescent="0.3">
      <c r="A75" s="669">
        <v>37</v>
      </c>
      <c r="B75" s="671" t="str">
        <f>IF(ISNA(VLOOKUP(A75,'SERIE.015-1'!$A$3:$R$302,2,FALSE)),"",(VLOOKUP(A75,'SERIE.015-1'!$A$3:$R$302,2,FALSE)))</f>
        <v/>
      </c>
      <c r="C75" s="673" t="str">
        <f>IF(ISNA(VLOOKUP(A75,'SERIE.015-1'!$A$3:$R$302,3,FALSE)),"",(VLOOKUP(A75,'SERIE.015-1'!$A$3:$R$302,3,FALSE)))</f>
        <v/>
      </c>
      <c r="D75" s="675" t="str">
        <f>IF(ISNA(VLOOKUP(A75,'SERIE.015-1'!$A$3:$R$302,4,FALSE)),"",(VLOOKUP(A75,'SERIE.015-1'!$A$3:$R$302,4,FALSE)))</f>
        <v/>
      </c>
      <c r="E75" s="322" t="str">
        <f>IF(ISNA(VLOOKUP($A75,'SERIE.015-1'!$A$3:$R$302,5,FALSE)),"",(VLOOKUP($A75,'SERIE.015-1'!$A$3:$R$302,5,FALSE)))</f>
        <v/>
      </c>
      <c r="F75" s="237" t="str">
        <f>IF(ISNA(VLOOKUP(E75,'SERIE.015-1'!$E$3:$G$302,2,FALSE)),"",(VLOOKUP(E75,'SERIE.015-1'!$E$3:$G$302,2,FALSE)))</f>
        <v/>
      </c>
      <c r="G75" s="677" t="str">
        <f>IF(ISNA(VLOOKUP(E75,'SERIE.015-1'!$E$3:$G$302,3,FALSE)),"",(VLOOKUP(E75,'SERIE.015-1'!$E$3:$G$302,3,FALSE)))</f>
        <v/>
      </c>
      <c r="H75" s="237" t="str">
        <f>IF(ISNA(VLOOKUP(E75,'SERIE.015-1'!$E$3:$R$302,4,FALSE)),"",(VLOOKUP(E75,'SERIE.015-1'!$E$3:$R$302,4,FALSE)))</f>
        <v/>
      </c>
      <c r="I75" s="291" t="str">
        <f>IF(ISNA(VLOOKUP($E75,'SERIE.015-1'!$E$3:$R$302,5,FALSE)),"",(VLOOKUP($E75,'SERIE.015-1'!$E$3:$R$302,5,FALSE)))</f>
        <v/>
      </c>
      <c r="J75" s="291" t="str">
        <f>IF(ISNA(VLOOKUP($E75,'SERIE.015-1'!$E$3:$R$302,6,FALSE)),"",(VLOOKUP($E75,'SERIE.015-1'!$E$3:$R$302,6,FALSE)))</f>
        <v/>
      </c>
      <c r="K75" s="291" t="str">
        <f>IF(ISNA(VLOOKUP($E75,'SERIE.015-1'!$E$3:$R$302,7,FALSE)),"",(VLOOKUP($E75,'SERIE.015-1'!$E$3:$R$302,7,FALSE)))</f>
        <v/>
      </c>
      <c r="L75" s="291" t="str">
        <f>IF(ISNA(VLOOKUP($E75,'SERIE.015-1'!$E$3:$R$302,8,FALSE)),"",(VLOOKUP($E75,'SERIE.015-1'!$E$3:$R$302,8,FALSE)))</f>
        <v/>
      </c>
      <c r="M75" s="291" t="str">
        <f>IF(ISNA(VLOOKUP($E75,'SERIE.015-1'!$E$3:$R$302,9,FALSE)),"",(VLOOKUP($E75,'SERIE.015-1'!$E$3:$R$302,9,FALSE)))</f>
        <v/>
      </c>
      <c r="N75" s="291" t="str">
        <f>IF(ISNA(VLOOKUP($E75,'SERIE.015-1'!$E$3:$R$302,10,FALSE)),"",(VLOOKUP($E75,'SERIE.015-1'!$E$3:$R$302,10,FALSE)))</f>
        <v/>
      </c>
      <c r="O75" s="291" t="str">
        <f>IF(ISNA(VLOOKUP($E75,'SERIE.015-1'!$E$3:$R$302,11,FALSE)),"",(VLOOKUP($E75,'SERIE.015-1'!$E$3:$R$302,11,FALSE)))</f>
        <v/>
      </c>
      <c r="P75" s="291" t="str">
        <f>IF(ISNA(VLOOKUP($E75,'SERIE.015-1'!$E$3:$R$302,12,FALSE)),"",(VLOOKUP($E75,'SERIE.015-1'!$E$3:$R$302,12,FALSE)))</f>
        <v/>
      </c>
      <c r="Q75" s="291" t="str">
        <f>IF(ISNA(VLOOKUP($E75,'SERIE.015-1'!$E$3:$R$302,13,FALSE)),"",(VLOOKUP($E75,'SERIE.015-1'!$E$3:$R$302,13,FALSE)))</f>
        <v/>
      </c>
      <c r="R75" s="349" t="str">
        <f>IF(ISNA(VLOOKUP($E75,'SERIE.015-1'!$E$3:$R$302,14,FALSE)),"",(VLOOKUP($E75,'SERIE.015-1'!$E$3:$R$302,14,FALSE)))</f>
        <v/>
      </c>
      <c r="S75" s="448">
        <f t="shared" si="29"/>
        <v>0</v>
      </c>
      <c r="T75" s="516">
        <f t="shared" ref="T75" si="34">SUM(I75:R76)</f>
        <v>0</v>
      </c>
      <c r="U75" s="374"/>
      <c r="V75" s="374">
        <f t="shared" si="31"/>
        <v>73</v>
      </c>
      <c r="W75" s="374">
        <f>IF(S75="","",IFERROR(SUM(I75:J75:L75:M75)+LARGE(I75:J75:L75:M75,1)/100+LARGE(I75:J75:L75:M75,2)/1000+LARGE(I75:J75:L75:M75,3)/10000+LARGE(I75:J75:L75:M75,4)/100000-0.01/V75,0))</f>
        <v>0</v>
      </c>
      <c r="X75" s="354" t="str">
        <f>$D$75</f>
        <v/>
      </c>
      <c r="Y75" s="364" t="str">
        <f>$C$75</f>
        <v/>
      </c>
      <c r="Z75" s="374"/>
      <c r="AA75" s="374"/>
      <c r="AB75" s="374"/>
      <c r="AC75" s="374"/>
      <c r="AD75" s="374"/>
      <c r="AE75" s="374"/>
    </row>
    <row r="76" spans="1:31" ht="13.95" customHeight="1" thickBot="1" x14ac:dyDescent="0.35">
      <c r="A76" s="679"/>
      <c r="B76" s="680"/>
      <c r="C76" s="681"/>
      <c r="D76" s="682"/>
      <c r="E76" s="323" t="str">
        <f>IF(ISNA(VLOOKUP($A$75,'SERIE.015-1'!$A$3:$R$302,5,FALSE)+$U$3),"",(VLOOKUP($A$75,'SERIE.015-1'!$A$3:$R$302,5,FALSE)+$U$3))</f>
        <v/>
      </c>
      <c r="F76" s="43" t="str">
        <f>IF(ISNA(VLOOKUP(E76,'SERIE.015-1'!$E$3:$G$302,2,FALSE)),"",(VLOOKUP(E76,'SERIE.015-1'!$E$3:$G$302,2,FALSE)))</f>
        <v/>
      </c>
      <c r="G76" s="683"/>
      <c r="H76" s="84" t="str">
        <f>IF(ISNA(VLOOKUP(E76,'SERIE.015-1'!$E$3:$R$302,4,FALSE)),"",(VLOOKUP(E76,'SERIE.015-1'!$E$3:$R$302,4,FALSE)))</f>
        <v/>
      </c>
      <c r="I76" s="292" t="str">
        <f>IF(ISNA(VLOOKUP($E76,'SERIE.015-1'!$E$3:$R$302,5,FALSE)),"",(VLOOKUP($E76,'SERIE.015-1'!$E$3:$R$302,5,FALSE)))</f>
        <v/>
      </c>
      <c r="J76" s="292" t="str">
        <f>IF(ISNA(VLOOKUP($E76,'SERIE.015-1'!$E$3:$R$302,6,FALSE)),"",(VLOOKUP($E76,'SERIE.015-1'!$E$3:$R$302,6,FALSE)))</f>
        <v/>
      </c>
      <c r="K76" s="292" t="str">
        <f>IF(ISNA(VLOOKUP($E76,'SERIE.015-1'!$E$3:$R$302,7,FALSE)),"",(VLOOKUP($E76,'SERIE.015-1'!$E$3:$R$302,7,FALSE)))</f>
        <v/>
      </c>
      <c r="L76" s="292" t="str">
        <f>IF(ISNA(VLOOKUP($E76,'SERIE.015-1'!$E$3:$R$302,8,FALSE)),"",(VLOOKUP($E76,'SERIE.015-1'!$E$3:$R$302,8,FALSE)))</f>
        <v/>
      </c>
      <c r="M76" s="292" t="str">
        <f>IF(ISNA(VLOOKUP($E76,'SERIE.015-1'!$E$3:$R$302,9,FALSE)),"",(VLOOKUP($E76,'SERIE.015-1'!$E$3:$R$302,9,FALSE)))</f>
        <v/>
      </c>
      <c r="N76" s="292" t="str">
        <f>IF(ISNA(VLOOKUP($E76,'SERIE.015-1'!$E$3:$R$302,10,FALSE)),"",(VLOOKUP($E76,'SERIE.015-1'!$E$3:$R$302,10,FALSE)))</f>
        <v/>
      </c>
      <c r="O76" s="292" t="str">
        <f>IF(ISNA(VLOOKUP($E76,'SERIE.015-1'!$E$3:$R$302,11,FALSE)),"",(VLOOKUP($E76,'SERIE.015-1'!$E$3:$R$302,11,FALSE)))</f>
        <v/>
      </c>
      <c r="P76" s="292" t="str">
        <f>IF(ISNA(VLOOKUP($E76,'SERIE.015-1'!$E$3:$R$302,12,FALSE)),"",(VLOOKUP($E76,'SERIE.015-1'!$E$3:$R$302,12,FALSE)))</f>
        <v/>
      </c>
      <c r="Q76" s="292" t="str">
        <f>IF(ISNA(VLOOKUP($E76,'SERIE.015-1'!$E$3:$R$302,13,FALSE)),"",(VLOOKUP($E76,'SERIE.015-1'!$E$3:$R$302,13,FALSE)))</f>
        <v/>
      </c>
      <c r="R76" s="350" t="str">
        <f>IF(ISNA(VLOOKUP($E76,'SERIE.015-1'!$E$3:$R$302,14,FALSE)),"",(VLOOKUP($E76,'SERIE.015-1'!$E$3:$R$302,14,FALSE)))</f>
        <v/>
      </c>
      <c r="S76" s="448">
        <f t="shared" si="29"/>
        <v>0</v>
      </c>
      <c r="T76" s="516"/>
      <c r="U76" s="374"/>
      <c r="V76" s="374">
        <f t="shared" si="31"/>
        <v>74</v>
      </c>
      <c r="W76" s="374">
        <f>IF(S76="","",IFERROR(SUM(I76:J76:L76:M76)+LARGE(I76:J76:L76:M76,1)/100+LARGE(I76:J76:L76:M76,2)/1000+LARGE(I76:J76:L76:M76,3)/10000+LARGE(I76:J76:L76:M76,4)/100000-0.01/V76,0))</f>
        <v>0</v>
      </c>
      <c r="X76" s="354" t="str">
        <f>$D$75</f>
        <v/>
      </c>
      <c r="Y76" s="364" t="str">
        <f>$C$75</f>
        <v/>
      </c>
      <c r="Z76" s="374"/>
      <c r="AA76" s="374"/>
      <c r="AB76" s="374"/>
      <c r="AC76" s="374"/>
      <c r="AD76" s="374"/>
      <c r="AE76" s="374"/>
    </row>
    <row r="77" spans="1:31" ht="13.95" customHeight="1" x14ac:dyDescent="0.3">
      <c r="A77" s="669">
        <v>38</v>
      </c>
      <c r="B77" s="671" t="str">
        <f>IF(ISNA(VLOOKUP(A77,'SERIE.015-1'!$A$3:$R$302,2,FALSE)),"",(VLOOKUP(A77,'SERIE.015-1'!$A$3:$R$302,2,FALSE)))</f>
        <v/>
      </c>
      <c r="C77" s="673" t="str">
        <f>IF(ISNA(VLOOKUP(A77,'SERIE.015-1'!$A$3:$R$302,3,FALSE)),"",(VLOOKUP(A77,'SERIE.015-1'!$A$3:$R$302,3,FALSE)))</f>
        <v/>
      </c>
      <c r="D77" s="675" t="str">
        <f>IF(ISNA(VLOOKUP(A77,'SERIE.015-1'!$A$3:$R$302,4,FALSE)),"",(VLOOKUP(A77,'SERIE.015-1'!$A$3:$R$302,4,FALSE)))</f>
        <v/>
      </c>
      <c r="E77" s="322" t="str">
        <f>IF(ISNA(VLOOKUP($A77,'SERIE.015-1'!$A$3:$R$302,5,FALSE)),"",(VLOOKUP($A77,'SERIE.015-1'!$A$3:$R$302,5,FALSE)))</f>
        <v/>
      </c>
      <c r="F77" s="237" t="str">
        <f>IF(ISNA(VLOOKUP(E77,'SERIE.015-1'!$E$3:$G$302,2,FALSE)),"",(VLOOKUP(E77,'SERIE.015-1'!$E$3:$G$302,2,FALSE)))</f>
        <v/>
      </c>
      <c r="G77" s="677" t="str">
        <f>IF(ISNA(VLOOKUP(E77,'SERIE.015-1'!$E$3:$G$302,3,FALSE)),"",(VLOOKUP(E77,'SERIE.015-1'!$E$3:$G$302,3,FALSE)))</f>
        <v/>
      </c>
      <c r="H77" s="237" t="str">
        <f>IF(ISNA(VLOOKUP(E77,'SERIE.015-1'!$E$3:$R$302,4,FALSE)),"",(VLOOKUP(E77,'SERIE.015-1'!$E$3:$R$302,4,FALSE)))</f>
        <v/>
      </c>
      <c r="I77" s="291" t="str">
        <f>IF(ISNA(VLOOKUP($E77,'SERIE.015-1'!$E$3:$R$302,5,FALSE)),"",(VLOOKUP($E77,'SERIE.015-1'!$E$3:$R$302,5,FALSE)))</f>
        <v/>
      </c>
      <c r="J77" s="291" t="str">
        <f>IF(ISNA(VLOOKUP($E77,'SERIE.015-1'!$E$3:$R$302,6,FALSE)),"",(VLOOKUP($E77,'SERIE.015-1'!$E$3:$R$302,6,FALSE)))</f>
        <v/>
      </c>
      <c r="K77" s="291" t="str">
        <f>IF(ISNA(VLOOKUP($E77,'SERIE.015-1'!$E$3:$R$302,7,FALSE)),"",(VLOOKUP($E77,'SERIE.015-1'!$E$3:$R$302,7,FALSE)))</f>
        <v/>
      </c>
      <c r="L77" s="291" t="str">
        <f>IF(ISNA(VLOOKUP($E77,'SERIE.015-1'!$E$3:$R$302,8,FALSE)),"",(VLOOKUP($E77,'SERIE.015-1'!$E$3:$R$302,8,FALSE)))</f>
        <v/>
      </c>
      <c r="M77" s="291" t="str">
        <f>IF(ISNA(VLOOKUP($E77,'SERIE.015-1'!$E$3:$R$302,9,FALSE)),"",(VLOOKUP($E77,'SERIE.015-1'!$E$3:$R$302,9,FALSE)))</f>
        <v/>
      </c>
      <c r="N77" s="291" t="str">
        <f>IF(ISNA(VLOOKUP($E77,'SERIE.015-1'!$E$3:$R$302,10,FALSE)),"",(VLOOKUP($E77,'SERIE.015-1'!$E$3:$R$302,10,FALSE)))</f>
        <v/>
      </c>
      <c r="O77" s="291" t="str">
        <f>IF(ISNA(VLOOKUP($E77,'SERIE.015-1'!$E$3:$R$302,11,FALSE)),"",(VLOOKUP($E77,'SERIE.015-1'!$E$3:$R$302,11,FALSE)))</f>
        <v/>
      </c>
      <c r="P77" s="291" t="str">
        <f>IF(ISNA(VLOOKUP($E77,'SERIE.015-1'!$E$3:$R$302,12,FALSE)),"",(VLOOKUP($E77,'SERIE.015-1'!$E$3:$R$302,12,FALSE)))</f>
        <v/>
      </c>
      <c r="Q77" s="291" t="str">
        <f>IF(ISNA(VLOOKUP($E77,'SERIE.015-1'!$E$3:$R$302,13,FALSE)),"",(VLOOKUP($E77,'SERIE.015-1'!$E$3:$R$302,13,FALSE)))</f>
        <v/>
      </c>
      <c r="R77" s="349" t="str">
        <f>IF(ISNA(VLOOKUP($E77,'SERIE.015-1'!$E$3:$R$302,14,FALSE)),"",(VLOOKUP($E77,'SERIE.015-1'!$E$3:$R$302,14,FALSE)))</f>
        <v/>
      </c>
      <c r="S77" s="448">
        <f t="shared" si="29"/>
        <v>0</v>
      </c>
      <c r="T77" s="516">
        <f t="shared" ref="T77" si="35">SUM(I77:R78)</f>
        <v>0</v>
      </c>
      <c r="U77" s="374"/>
      <c r="V77" s="374">
        <f t="shared" si="31"/>
        <v>75</v>
      </c>
      <c r="W77" s="374">
        <f>IF(S77="","",IFERROR(SUM(I77:J77:L77:M77)+LARGE(I77:J77:L77:M77,1)/100+LARGE(I77:J77:L77:M77,2)/1000+LARGE(I77:J77:L77:M77,3)/10000+LARGE(I77:J77:L77:M77,4)/100000-0.01/V77,0))</f>
        <v>0</v>
      </c>
      <c r="X77" s="354" t="str">
        <f>$D$77</f>
        <v/>
      </c>
      <c r="Y77" s="364" t="str">
        <f>$C$77</f>
        <v/>
      </c>
      <c r="Z77" s="374"/>
      <c r="AA77" s="374"/>
      <c r="AB77" s="374"/>
      <c r="AC77" s="374"/>
      <c r="AD77" s="374"/>
      <c r="AE77" s="374"/>
    </row>
    <row r="78" spans="1:31" ht="13.95" customHeight="1" thickBot="1" x14ac:dyDescent="0.35">
      <c r="A78" s="679"/>
      <c r="B78" s="680"/>
      <c r="C78" s="681"/>
      <c r="D78" s="682"/>
      <c r="E78" s="323" t="str">
        <f>IF(ISNA(VLOOKUP($A$77,'SERIE.015-1'!$A$3:$R$302,5,FALSE)+$U$3),"",(VLOOKUP($A$77,'SERIE.015-1'!$A$3:$R$302,5,FALSE)+$U$3))</f>
        <v/>
      </c>
      <c r="F78" s="43" t="str">
        <f>IF(ISNA(VLOOKUP(E78,'SERIE.015-1'!$E$3:$G$302,2,FALSE)),"",(VLOOKUP(E78,'SERIE.015-1'!$E$3:$G$302,2,FALSE)))</f>
        <v/>
      </c>
      <c r="G78" s="683"/>
      <c r="H78" s="84" t="str">
        <f>IF(ISNA(VLOOKUP(E78,'SERIE.015-1'!$E$3:$R$302,4,FALSE)),"",(VLOOKUP(E78,'SERIE.015-1'!$E$3:$R$302,4,FALSE)))</f>
        <v/>
      </c>
      <c r="I78" s="292" t="str">
        <f>IF(ISNA(VLOOKUP($E78,'SERIE.015-1'!$E$3:$R$302,5,FALSE)),"",(VLOOKUP($E78,'SERIE.015-1'!$E$3:$R$302,5,FALSE)))</f>
        <v/>
      </c>
      <c r="J78" s="292" t="str">
        <f>IF(ISNA(VLOOKUP($E78,'SERIE.015-1'!$E$3:$R$302,6,FALSE)),"",(VLOOKUP($E78,'SERIE.015-1'!$E$3:$R$302,6,FALSE)))</f>
        <v/>
      </c>
      <c r="K78" s="292" t="str">
        <f>IF(ISNA(VLOOKUP($E78,'SERIE.015-1'!$E$3:$R$302,7,FALSE)),"",(VLOOKUP($E78,'SERIE.015-1'!$E$3:$R$302,7,FALSE)))</f>
        <v/>
      </c>
      <c r="L78" s="292" t="str">
        <f>IF(ISNA(VLOOKUP($E78,'SERIE.015-1'!$E$3:$R$302,8,FALSE)),"",(VLOOKUP($E78,'SERIE.015-1'!$E$3:$R$302,8,FALSE)))</f>
        <v/>
      </c>
      <c r="M78" s="292" t="str">
        <f>IF(ISNA(VLOOKUP($E78,'SERIE.015-1'!$E$3:$R$302,9,FALSE)),"",(VLOOKUP($E78,'SERIE.015-1'!$E$3:$R$302,9,FALSE)))</f>
        <v/>
      </c>
      <c r="N78" s="292" t="str">
        <f>IF(ISNA(VLOOKUP($E78,'SERIE.015-1'!$E$3:$R$302,10,FALSE)),"",(VLOOKUP($E78,'SERIE.015-1'!$E$3:$R$302,10,FALSE)))</f>
        <v/>
      </c>
      <c r="O78" s="292" t="str">
        <f>IF(ISNA(VLOOKUP($E78,'SERIE.015-1'!$E$3:$R$302,11,FALSE)),"",(VLOOKUP($E78,'SERIE.015-1'!$E$3:$R$302,11,FALSE)))</f>
        <v/>
      </c>
      <c r="P78" s="292" t="str">
        <f>IF(ISNA(VLOOKUP($E78,'SERIE.015-1'!$E$3:$R$302,12,FALSE)),"",(VLOOKUP($E78,'SERIE.015-1'!$E$3:$R$302,12,FALSE)))</f>
        <v/>
      </c>
      <c r="Q78" s="292" t="str">
        <f>IF(ISNA(VLOOKUP($E78,'SERIE.015-1'!$E$3:$R$302,13,FALSE)),"",(VLOOKUP($E78,'SERIE.015-1'!$E$3:$R$302,13,FALSE)))</f>
        <v/>
      </c>
      <c r="R78" s="350" t="str">
        <f>IF(ISNA(VLOOKUP($E78,'SERIE.015-1'!$E$3:$R$302,14,FALSE)),"",(VLOOKUP($E78,'SERIE.015-1'!$E$3:$R$302,14,FALSE)))</f>
        <v/>
      </c>
      <c r="S78" s="448">
        <f t="shared" si="29"/>
        <v>0</v>
      </c>
      <c r="T78" s="516"/>
      <c r="U78" s="374"/>
      <c r="V78" s="374">
        <f t="shared" si="31"/>
        <v>76</v>
      </c>
      <c r="W78" s="374">
        <f>IF(S78="","",IFERROR(SUM(I78:J78:L78:M78)+LARGE(I78:J78:L78:M78,1)/100+LARGE(I78:J78:L78:M78,2)/1000+LARGE(I78:J78:L78:M78,3)/10000+LARGE(I78:J78:L78:M78,4)/100000-0.01/V78,0))</f>
        <v>0</v>
      </c>
      <c r="X78" s="354" t="str">
        <f>$D$77</f>
        <v/>
      </c>
      <c r="Y78" s="364" t="str">
        <f>$C$77</f>
        <v/>
      </c>
      <c r="Z78" s="374"/>
      <c r="AA78" s="374"/>
      <c r="AB78" s="374"/>
      <c r="AC78" s="374"/>
      <c r="AD78" s="374"/>
      <c r="AE78" s="374"/>
    </row>
    <row r="79" spans="1:31" ht="13.95" customHeight="1" x14ac:dyDescent="0.3">
      <c r="A79" s="669">
        <v>39</v>
      </c>
      <c r="B79" s="671" t="str">
        <f>IF(ISNA(VLOOKUP(A79,'SERIE.015-1'!$A$3:$R$302,2,FALSE)),"",(VLOOKUP(A79,'SERIE.015-1'!$A$3:$R$302,2,FALSE)))</f>
        <v/>
      </c>
      <c r="C79" s="673" t="str">
        <f>IF(ISNA(VLOOKUP(A79,'SERIE.015-1'!$A$3:$R$302,3,FALSE)),"",(VLOOKUP(A79,'SERIE.015-1'!$A$3:$R$302,3,FALSE)))</f>
        <v/>
      </c>
      <c r="D79" s="675" t="str">
        <f>IF(ISNA(VLOOKUP(A79,'SERIE.015-1'!$A$3:$R$302,4,FALSE)),"",(VLOOKUP(A79,'SERIE.015-1'!$A$3:$R$302,4,FALSE)))</f>
        <v/>
      </c>
      <c r="E79" s="322" t="str">
        <f>IF(ISNA(VLOOKUP($A79,'SERIE.015-1'!$A$3:$R$302,5,FALSE)),"",(VLOOKUP($A79,'SERIE.015-1'!$A$3:$R$302,5,FALSE)))</f>
        <v/>
      </c>
      <c r="F79" s="237" t="str">
        <f>IF(ISNA(VLOOKUP(E79,'SERIE.015-1'!$E$3:$G$302,2,FALSE)),"",(VLOOKUP(E79,'SERIE.015-1'!$E$3:$G$302,2,FALSE)))</f>
        <v/>
      </c>
      <c r="G79" s="677" t="str">
        <f>IF(ISNA(VLOOKUP(E79,'SERIE.015-1'!$E$3:$G$302,3,FALSE)),"",(VLOOKUP(E79,'SERIE.015-1'!$E$3:$G$302,3,FALSE)))</f>
        <v/>
      </c>
      <c r="H79" s="237" t="str">
        <f>IF(ISNA(VLOOKUP(E79,'SERIE.015-1'!$E$3:$R$302,4,FALSE)),"",(VLOOKUP(E79,'SERIE.015-1'!$E$3:$R$302,4,FALSE)))</f>
        <v/>
      </c>
      <c r="I79" s="291" t="str">
        <f>IF(ISNA(VLOOKUP($E79,'SERIE.015-1'!$E$3:$R$302,5,FALSE)),"",(VLOOKUP($E79,'SERIE.015-1'!$E$3:$R$302,5,FALSE)))</f>
        <v/>
      </c>
      <c r="J79" s="291" t="str">
        <f>IF(ISNA(VLOOKUP($E79,'SERIE.015-1'!$E$3:$R$302,6,FALSE)),"",(VLOOKUP($E79,'SERIE.015-1'!$E$3:$R$302,6,FALSE)))</f>
        <v/>
      </c>
      <c r="K79" s="291" t="str">
        <f>IF(ISNA(VLOOKUP($E79,'SERIE.015-1'!$E$3:$R$302,7,FALSE)),"",(VLOOKUP($E79,'SERIE.015-1'!$E$3:$R$302,7,FALSE)))</f>
        <v/>
      </c>
      <c r="L79" s="291" t="str">
        <f>IF(ISNA(VLOOKUP($E79,'SERIE.015-1'!$E$3:$R$302,8,FALSE)),"",(VLOOKUP($E79,'SERIE.015-1'!$E$3:$R$302,8,FALSE)))</f>
        <v/>
      </c>
      <c r="M79" s="291" t="str">
        <f>IF(ISNA(VLOOKUP($E79,'SERIE.015-1'!$E$3:$R$302,9,FALSE)),"",(VLOOKUP($E79,'SERIE.015-1'!$E$3:$R$302,9,FALSE)))</f>
        <v/>
      </c>
      <c r="N79" s="291" t="str">
        <f>IF(ISNA(VLOOKUP($E79,'SERIE.015-1'!$E$3:$R$302,10,FALSE)),"",(VLOOKUP($E79,'SERIE.015-1'!$E$3:$R$302,10,FALSE)))</f>
        <v/>
      </c>
      <c r="O79" s="291" t="str">
        <f>IF(ISNA(VLOOKUP($E79,'SERIE.015-1'!$E$3:$R$302,11,FALSE)),"",(VLOOKUP($E79,'SERIE.015-1'!$E$3:$R$302,11,FALSE)))</f>
        <v/>
      </c>
      <c r="P79" s="291" t="str">
        <f>IF(ISNA(VLOOKUP($E79,'SERIE.015-1'!$E$3:$R$302,12,FALSE)),"",(VLOOKUP($E79,'SERIE.015-1'!$E$3:$R$302,12,FALSE)))</f>
        <v/>
      </c>
      <c r="Q79" s="291" t="str">
        <f>IF(ISNA(VLOOKUP($E79,'SERIE.015-1'!$E$3:$R$302,13,FALSE)),"",(VLOOKUP($E79,'SERIE.015-1'!$E$3:$R$302,13,FALSE)))</f>
        <v/>
      </c>
      <c r="R79" s="349" t="str">
        <f>IF(ISNA(VLOOKUP($E79,'SERIE.015-1'!$E$3:$R$302,14,FALSE)),"",(VLOOKUP($E79,'SERIE.015-1'!$E$3:$R$302,14,FALSE)))</f>
        <v/>
      </c>
      <c r="S79" s="448">
        <f t="shared" si="29"/>
        <v>0</v>
      </c>
      <c r="T79" s="516">
        <f t="shared" ref="T79" si="36">SUM(I79:R80)</f>
        <v>0</v>
      </c>
      <c r="U79" s="374"/>
      <c r="V79" s="374">
        <f t="shared" si="31"/>
        <v>77</v>
      </c>
      <c r="W79" s="374">
        <f>IF(S79="","",IFERROR(SUM(I79:J79:L79:M79)+LARGE(I79:J79:L79:M79,1)/100+LARGE(I79:J79:L79:M79,2)/1000+LARGE(I79:J79:L79:M79,3)/10000+LARGE(I79:J79:L79:M79,4)/100000-0.01/V79,0))</f>
        <v>0</v>
      </c>
      <c r="X79" s="354" t="str">
        <f>$D$79</f>
        <v/>
      </c>
      <c r="Y79" s="364" t="str">
        <f>$C$79</f>
        <v/>
      </c>
      <c r="Z79" s="374"/>
      <c r="AA79" s="374"/>
      <c r="AB79" s="374"/>
      <c r="AC79" s="374"/>
      <c r="AD79" s="374"/>
      <c r="AE79" s="374"/>
    </row>
    <row r="80" spans="1:31" ht="13.95" customHeight="1" thickBot="1" x14ac:dyDescent="0.35">
      <c r="A80" s="679"/>
      <c r="B80" s="680"/>
      <c r="C80" s="681"/>
      <c r="D80" s="682"/>
      <c r="E80" s="323" t="str">
        <f>IF(ISNA(VLOOKUP($A$79,'SERIE.015-1'!$A$3:$R$302,5,FALSE)+$U$3),"",(VLOOKUP($A$79,'SERIE.015-1'!$A$3:$R$302,5,FALSE)+$U$3))</f>
        <v/>
      </c>
      <c r="F80" s="43" t="str">
        <f>IF(ISNA(VLOOKUP(E80,'SERIE.015-1'!$E$3:$G$302,2,FALSE)),"",(VLOOKUP(E80,'SERIE.015-1'!$E$3:$G$302,2,FALSE)))</f>
        <v/>
      </c>
      <c r="G80" s="683"/>
      <c r="H80" s="84" t="str">
        <f>IF(ISNA(VLOOKUP(E80,'SERIE.015-1'!$E$3:$R$302,4,FALSE)),"",(VLOOKUP(E80,'SERIE.015-1'!$E$3:$R$302,4,FALSE)))</f>
        <v/>
      </c>
      <c r="I80" s="292" t="str">
        <f>IF(ISNA(VLOOKUP($E80,'SERIE.015-1'!$E$3:$R$302,5,FALSE)),"",(VLOOKUP($E80,'SERIE.015-1'!$E$3:$R$302,5,FALSE)))</f>
        <v/>
      </c>
      <c r="J80" s="292" t="str">
        <f>IF(ISNA(VLOOKUP($E80,'SERIE.015-1'!$E$3:$R$302,6,FALSE)),"",(VLOOKUP($E80,'SERIE.015-1'!$E$3:$R$302,6,FALSE)))</f>
        <v/>
      </c>
      <c r="K80" s="292" t="str">
        <f>IF(ISNA(VLOOKUP($E80,'SERIE.015-1'!$E$3:$R$302,7,FALSE)),"",(VLOOKUP($E80,'SERIE.015-1'!$E$3:$R$302,7,FALSE)))</f>
        <v/>
      </c>
      <c r="L80" s="292" t="str">
        <f>IF(ISNA(VLOOKUP($E80,'SERIE.015-1'!$E$3:$R$302,8,FALSE)),"",(VLOOKUP($E80,'SERIE.015-1'!$E$3:$R$302,8,FALSE)))</f>
        <v/>
      </c>
      <c r="M80" s="292" t="str">
        <f>IF(ISNA(VLOOKUP($E80,'SERIE.015-1'!$E$3:$R$302,9,FALSE)),"",(VLOOKUP($E80,'SERIE.015-1'!$E$3:$R$302,9,FALSE)))</f>
        <v/>
      </c>
      <c r="N80" s="292" t="str">
        <f>IF(ISNA(VLOOKUP($E80,'SERIE.015-1'!$E$3:$R$302,10,FALSE)),"",(VLOOKUP($E80,'SERIE.015-1'!$E$3:$R$302,10,FALSE)))</f>
        <v/>
      </c>
      <c r="O80" s="292" t="str">
        <f>IF(ISNA(VLOOKUP($E80,'SERIE.015-1'!$E$3:$R$302,11,FALSE)),"",(VLOOKUP($E80,'SERIE.015-1'!$E$3:$R$302,11,FALSE)))</f>
        <v/>
      </c>
      <c r="P80" s="292" t="str">
        <f>IF(ISNA(VLOOKUP($E80,'SERIE.015-1'!$E$3:$R$302,12,FALSE)),"",(VLOOKUP($E80,'SERIE.015-1'!$E$3:$R$302,12,FALSE)))</f>
        <v/>
      </c>
      <c r="Q80" s="292" t="str">
        <f>IF(ISNA(VLOOKUP($E80,'SERIE.015-1'!$E$3:$R$302,13,FALSE)),"",(VLOOKUP($E80,'SERIE.015-1'!$E$3:$R$302,13,FALSE)))</f>
        <v/>
      </c>
      <c r="R80" s="350" t="str">
        <f>IF(ISNA(VLOOKUP($E80,'SERIE.015-1'!$E$3:$R$302,14,FALSE)),"",(VLOOKUP($E80,'SERIE.015-1'!$E$3:$R$302,14,FALSE)))</f>
        <v/>
      </c>
      <c r="S80" s="448">
        <f t="shared" si="29"/>
        <v>0</v>
      </c>
      <c r="T80" s="516"/>
      <c r="U80" s="374"/>
      <c r="V80" s="374">
        <f t="shared" si="31"/>
        <v>78</v>
      </c>
      <c r="W80" s="374">
        <f>IF(S80="","",IFERROR(SUM(I80:J80:L80:M80)+LARGE(I80:J80:L80:M80,1)/100+LARGE(I80:J80:L80:M80,2)/1000+LARGE(I80:J80:L80:M80,3)/10000+LARGE(I80:J80:L80:M80,4)/100000-0.01/V80,0))</f>
        <v>0</v>
      </c>
      <c r="X80" s="354" t="str">
        <f>$D$79</f>
        <v/>
      </c>
      <c r="Y80" s="364" t="str">
        <f>$C$79</f>
        <v/>
      </c>
      <c r="Z80" s="374"/>
      <c r="AA80" s="374"/>
      <c r="AB80" s="374"/>
      <c r="AC80" s="374"/>
      <c r="AD80" s="374"/>
      <c r="AE80" s="374"/>
    </row>
    <row r="81" spans="1:31" ht="13.95" customHeight="1" x14ac:dyDescent="0.3">
      <c r="A81" s="669">
        <v>40</v>
      </c>
      <c r="B81" s="671" t="str">
        <f>IF(ISNA(VLOOKUP(A81,'SERIE.015-1'!$A$3:$R$302,2,FALSE)),"",(VLOOKUP(A81,'SERIE.015-1'!$A$3:$R$302,2,FALSE)))</f>
        <v/>
      </c>
      <c r="C81" s="673" t="str">
        <f>IF(ISNA(VLOOKUP(A81,'SERIE.015-1'!$A$3:$R$302,3,FALSE)),"",(VLOOKUP(A81,'SERIE.015-1'!$A$3:$R$302,3,FALSE)))</f>
        <v/>
      </c>
      <c r="D81" s="675" t="str">
        <f>IF(ISNA(VLOOKUP(A81,'SERIE.015-1'!$A$3:$R$302,4,FALSE)),"",(VLOOKUP(A81,'SERIE.015-1'!$A$3:$R$302,4,FALSE)))</f>
        <v/>
      </c>
      <c r="E81" s="322" t="str">
        <f>IF(ISNA(VLOOKUP($A81,'SERIE.015-1'!$A$3:$R$302,5,FALSE)),"",(VLOOKUP($A81,'SERIE.015-1'!$A$3:$R$302,5,FALSE)))</f>
        <v/>
      </c>
      <c r="F81" s="237" t="str">
        <f>IF(ISNA(VLOOKUP(E81,'SERIE.015-1'!$E$3:$G$302,2,FALSE)),"",(VLOOKUP(E81,'SERIE.015-1'!$E$3:$G$302,2,FALSE)))</f>
        <v/>
      </c>
      <c r="G81" s="677" t="str">
        <f>IF(ISNA(VLOOKUP(E81,'SERIE.015-1'!$E$3:$G$302,3,FALSE)),"",(VLOOKUP(E81,'SERIE.015-1'!$E$3:$G$302,3,FALSE)))</f>
        <v/>
      </c>
      <c r="H81" s="237" t="str">
        <f>IF(ISNA(VLOOKUP(E81,'SERIE.015-1'!$E$3:$R$302,4,FALSE)),"",(VLOOKUP(E81,'SERIE.015-1'!$E$3:$R$302,4,FALSE)))</f>
        <v/>
      </c>
      <c r="I81" s="291" t="str">
        <f>IF(ISNA(VLOOKUP($E81,'SERIE.015-1'!$E$3:$R$302,5,FALSE)),"",(VLOOKUP($E81,'SERIE.015-1'!$E$3:$R$302,5,FALSE)))</f>
        <v/>
      </c>
      <c r="J81" s="291" t="str">
        <f>IF(ISNA(VLOOKUP($E81,'SERIE.015-1'!$E$3:$R$302,6,FALSE)),"",(VLOOKUP($E81,'SERIE.015-1'!$E$3:$R$302,6,FALSE)))</f>
        <v/>
      </c>
      <c r="K81" s="291" t="str">
        <f>IF(ISNA(VLOOKUP($E81,'SERIE.015-1'!$E$3:$R$302,7,FALSE)),"",(VLOOKUP($E81,'SERIE.015-1'!$E$3:$R$302,7,FALSE)))</f>
        <v/>
      </c>
      <c r="L81" s="291" t="str">
        <f>IF(ISNA(VLOOKUP($E81,'SERIE.015-1'!$E$3:$R$302,8,FALSE)),"",(VLOOKUP($E81,'SERIE.015-1'!$E$3:$R$302,8,FALSE)))</f>
        <v/>
      </c>
      <c r="M81" s="291" t="str">
        <f>IF(ISNA(VLOOKUP($E81,'SERIE.015-1'!$E$3:$R$302,9,FALSE)),"",(VLOOKUP($E81,'SERIE.015-1'!$E$3:$R$302,9,FALSE)))</f>
        <v/>
      </c>
      <c r="N81" s="291" t="str">
        <f>IF(ISNA(VLOOKUP($E81,'SERIE.015-1'!$E$3:$R$302,10,FALSE)),"",(VLOOKUP($E81,'SERIE.015-1'!$E$3:$R$302,10,FALSE)))</f>
        <v/>
      </c>
      <c r="O81" s="291" t="str">
        <f>IF(ISNA(VLOOKUP($E81,'SERIE.015-1'!$E$3:$R$302,11,FALSE)),"",(VLOOKUP($E81,'SERIE.015-1'!$E$3:$R$302,11,FALSE)))</f>
        <v/>
      </c>
      <c r="P81" s="291" t="str">
        <f>IF(ISNA(VLOOKUP($E81,'SERIE.015-1'!$E$3:$R$302,12,FALSE)),"",(VLOOKUP($E81,'SERIE.015-1'!$E$3:$R$302,12,FALSE)))</f>
        <v/>
      </c>
      <c r="Q81" s="291" t="str">
        <f>IF(ISNA(VLOOKUP($E81,'SERIE.015-1'!$E$3:$R$302,13,FALSE)),"",(VLOOKUP($E81,'SERIE.015-1'!$E$3:$R$302,13,FALSE)))</f>
        <v/>
      </c>
      <c r="R81" s="349" t="str">
        <f>IF(ISNA(VLOOKUP($E81,'SERIE.015-1'!$E$3:$R$302,14,FALSE)),"",(VLOOKUP($E81,'SERIE.015-1'!$E$3:$R$302,14,FALSE)))</f>
        <v/>
      </c>
      <c r="S81" s="448">
        <f t="shared" si="29"/>
        <v>0</v>
      </c>
      <c r="T81" s="516">
        <f t="shared" ref="T81" si="37">SUM(I81:R82)</f>
        <v>0</v>
      </c>
      <c r="U81" s="374"/>
      <c r="V81" s="374">
        <f t="shared" si="31"/>
        <v>79</v>
      </c>
      <c r="W81" s="374">
        <f>IF(S81="","",IFERROR(SUM(I81:J81:L81:M81)+LARGE(I81:J81:L81:M81,1)/100+LARGE(I81:J81:L81:M81,2)/1000+LARGE(I81:J81:L81:M81,3)/10000+LARGE(I81:J81:L81:M81,4)/100000-0.01/V81,0))</f>
        <v>0</v>
      </c>
      <c r="X81" s="354" t="str">
        <f>$D$81</f>
        <v/>
      </c>
      <c r="Y81" s="364" t="str">
        <f>$C$81</f>
        <v/>
      </c>
      <c r="Z81" s="374"/>
      <c r="AA81" s="374"/>
      <c r="AB81" s="374"/>
      <c r="AC81" s="374"/>
      <c r="AD81" s="374"/>
      <c r="AE81" s="374"/>
    </row>
    <row r="82" spans="1:31" ht="13.95" customHeight="1" thickBot="1" x14ac:dyDescent="0.35">
      <c r="A82" s="679"/>
      <c r="B82" s="680"/>
      <c r="C82" s="681"/>
      <c r="D82" s="682"/>
      <c r="E82" s="323" t="str">
        <f>IF(ISNA(VLOOKUP($A$81,'SERIE.015-1'!$A$3:$R$302,5,FALSE)+$U$3),"",(VLOOKUP($A$81,'SERIE.015-1'!$A$3:$R$302,5,FALSE)+$U$3))</f>
        <v/>
      </c>
      <c r="F82" s="43" t="str">
        <f>IF(ISNA(VLOOKUP(E82,'SERIE.015-1'!$E$3:$G$302,2,FALSE)),"",(VLOOKUP(E82,'SERIE.015-1'!$E$3:$G$302,2,FALSE)))</f>
        <v/>
      </c>
      <c r="G82" s="683"/>
      <c r="H82" s="84" t="str">
        <f>IF(ISNA(VLOOKUP(E82,'SERIE.015-1'!$E$3:$R$302,4,FALSE)),"",(VLOOKUP(E82,'SERIE.015-1'!$E$3:$R$302,4,FALSE)))</f>
        <v/>
      </c>
      <c r="I82" s="292" t="str">
        <f>IF(ISNA(VLOOKUP($E82,'SERIE.015-1'!$E$3:$R$302,5,FALSE)),"",(VLOOKUP($E82,'SERIE.015-1'!$E$3:$R$302,5,FALSE)))</f>
        <v/>
      </c>
      <c r="J82" s="292" t="str">
        <f>IF(ISNA(VLOOKUP($E82,'SERIE.015-1'!$E$3:$R$302,6,FALSE)),"",(VLOOKUP($E82,'SERIE.015-1'!$E$3:$R$302,6,FALSE)))</f>
        <v/>
      </c>
      <c r="K82" s="292" t="str">
        <f>IF(ISNA(VLOOKUP($E82,'SERIE.015-1'!$E$3:$R$302,7,FALSE)),"",(VLOOKUP($E82,'SERIE.015-1'!$E$3:$R$302,7,FALSE)))</f>
        <v/>
      </c>
      <c r="L82" s="292" t="str">
        <f>IF(ISNA(VLOOKUP($E82,'SERIE.015-1'!$E$3:$R$302,8,FALSE)),"",(VLOOKUP($E82,'SERIE.015-1'!$E$3:$R$302,8,FALSE)))</f>
        <v/>
      </c>
      <c r="M82" s="292" t="str">
        <f>IF(ISNA(VLOOKUP($E82,'SERIE.015-1'!$E$3:$R$302,9,FALSE)),"",(VLOOKUP($E82,'SERIE.015-1'!$E$3:$R$302,9,FALSE)))</f>
        <v/>
      </c>
      <c r="N82" s="292" t="str">
        <f>IF(ISNA(VLOOKUP($E82,'SERIE.015-1'!$E$3:$R$302,10,FALSE)),"",(VLOOKUP($E82,'SERIE.015-1'!$E$3:$R$302,10,FALSE)))</f>
        <v/>
      </c>
      <c r="O82" s="292" t="str">
        <f>IF(ISNA(VLOOKUP($E82,'SERIE.015-1'!$E$3:$R$302,11,FALSE)),"",(VLOOKUP($E82,'SERIE.015-1'!$E$3:$R$302,11,FALSE)))</f>
        <v/>
      </c>
      <c r="P82" s="292" t="str">
        <f>IF(ISNA(VLOOKUP($E82,'SERIE.015-1'!$E$3:$R$302,12,FALSE)),"",(VLOOKUP($E82,'SERIE.015-1'!$E$3:$R$302,12,FALSE)))</f>
        <v/>
      </c>
      <c r="Q82" s="292" t="str">
        <f>IF(ISNA(VLOOKUP($E82,'SERIE.015-1'!$E$3:$R$302,13,FALSE)),"",(VLOOKUP($E82,'SERIE.015-1'!$E$3:$R$302,13,FALSE)))</f>
        <v/>
      </c>
      <c r="R82" s="350" t="str">
        <f>IF(ISNA(VLOOKUP($E82,'SERIE.015-1'!$E$3:$R$302,14,FALSE)),"",(VLOOKUP($E82,'SERIE.015-1'!$E$3:$R$302,14,FALSE)))</f>
        <v/>
      </c>
      <c r="S82" s="448">
        <f t="shared" si="29"/>
        <v>0</v>
      </c>
      <c r="T82" s="516"/>
      <c r="U82" s="374"/>
      <c r="V82" s="374">
        <f t="shared" si="31"/>
        <v>80</v>
      </c>
      <c r="W82" s="374">
        <f>IF(S82="","",IFERROR(SUM(I82:J82:L82:M82)+LARGE(I82:J82:L82:M82,1)/100+LARGE(I82:J82:L82:M82,2)/1000+LARGE(I82:J82:L82:M82,3)/10000+LARGE(I82:J82:L82:M82,4)/100000-0.01/V82,0))</f>
        <v>0</v>
      </c>
      <c r="X82" s="354" t="str">
        <f>$D$81</f>
        <v/>
      </c>
      <c r="Y82" s="364" t="str">
        <f>$C$81</f>
        <v/>
      </c>
      <c r="Z82" s="374"/>
      <c r="AA82" s="374"/>
      <c r="AB82" s="374"/>
      <c r="AC82" s="374"/>
      <c r="AD82" s="374"/>
      <c r="AE82" s="374"/>
    </row>
    <row r="83" spans="1:31" ht="13.95" customHeight="1" x14ac:dyDescent="0.3">
      <c r="A83" s="669">
        <v>41</v>
      </c>
      <c r="B83" s="671" t="str">
        <f>IF(ISNA(VLOOKUP(A83,'SERIE.015-1'!$A$3:$R$302,2,FALSE)),"",(VLOOKUP(A83,'SERIE.015-1'!$A$3:$R$302,2,FALSE)))</f>
        <v/>
      </c>
      <c r="C83" s="673" t="str">
        <f>IF(ISNA(VLOOKUP(A83,'SERIE.015-1'!$A$3:$R$302,3,FALSE)),"",(VLOOKUP(A83,'SERIE.015-1'!$A$3:$R$302,3,FALSE)))</f>
        <v/>
      </c>
      <c r="D83" s="675" t="str">
        <f>IF(ISNA(VLOOKUP(A83,'SERIE.015-1'!$A$3:$R$302,4,FALSE)),"",(VLOOKUP(A83,'SERIE.015-1'!$A$3:$R$302,4,FALSE)))</f>
        <v/>
      </c>
      <c r="E83" s="322" t="str">
        <f>IF(ISNA(VLOOKUP($A83,'SERIE.015-1'!$A$3:$R$302,5,FALSE)),"",(VLOOKUP($A83,'SERIE.015-1'!$A$3:$R$302,5,FALSE)))</f>
        <v/>
      </c>
      <c r="F83" s="237" t="str">
        <f>IF(ISNA(VLOOKUP(E83,'SERIE.015-1'!$E$3:$G$302,2,FALSE)),"",(VLOOKUP(E83,'SERIE.015-1'!$E$3:$G$302,2,FALSE)))</f>
        <v/>
      </c>
      <c r="G83" s="677" t="str">
        <f>IF(ISNA(VLOOKUP(E83,'SERIE.015-1'!$E$3:$G$302,3,FALSE)),"",(VLOOKUP(E83,'SERIE.015-1'!$E$3:$G$302,3,FALSE)))</f>
        <v/>
      </c>
      <c r="H83" s="237" t="str">
        <f>IF(ISNA(VLOOKUP(E83,'SERIE.015-1'!$E$3:$R$302,4,FALSE)),"",(VLOOKUP(E83,'SERIE.015-1'!$E$3:$R$302,4,FALSE)))</f>
        <v/>
      </c>
      <c r="I83" s="291" t="str">
        <f>IF(ISNA(VLOOKUP($E83,'SERIE.015-1'!$E$3:$R$302,5,FALSE)),"",(VLOOKUP($E83,'SERIE.015-1'!$E$3:$R$302,5,FALSE)))</f>
        <v/>
      </c>
      <c r="J83" s="291" t="str">
        <f>IF(ISNA(VLOOKUP($E83,'SERIE.015-1'!$E$3:$R$302,6,FALSE)),"",(VLOOKUP($E83,'SERIE.015-1'!$E$3:$R$302,6,FALSE)))</f>
        <v/>
      </c>
      <c r="K83" s="291" t="str">
        <f>IF(ISNA(VLOOKUP($E83,'SERIE.015-1'!$E$3:$R$302,7,FALSE)),"",(VLOOKUP($E83,'SERIE.015-1'!$E$3:$R$302,7,FALSE)))</f>
        <v/>
      </c>
      <c r="L83" s="291" t="str">
        <f>IF(ISNA(VLOOKUP($E83,'SERIE.015-1'!$E$3:$R$302,8,FALSE)),"",(VLOOKUP($E83,'SERIE.015-1'!$E$3:$R$302,8,FALSE)))</f>
        <v/>
      </c>
      <c r="M83" s="291" t="str">
        <f>IF(ISNA(VLOOKUP($E83,'SERIE.015-1'!$E$3:$R$302,9,FALSE)),"",(VLOOKUP($E83,'SERIE.015-1'!$E$3:$R$302,9,FALSE)))</f>
        <v/>
      </c>
      <c r="N83" s="291" t="str">
        <f>IF(ISNA(VLOOKUP($E83,'SERIE.015-1'!$E$3:$R$302,10,FALSE)),"",(VLOOKUP($E83,'SERIE.015-1'!$E$3:$R$302,10,FALSE)))</f>
        <v/>
      </c>
      <c r="O83" s="291" t="str">
        <f>IF(ISNA(VLOOKUP($E83,'SERIE.015-1'!$E$3:$R$302,11,FALSE)),"",(VLOOKUP($E83,'SERIE.015-1'!$E$3:$R$302,11,FALSE)))</f>
        <v/>
      </c>
      <c r="P83" s="291" t="str">
        <f>IF(ISNA(VLOOKUP($E83,'SERIE.015-1'!$E$3:$R$302,12,FALSE)),"",(VLOOKUP($E83,'SERIE.015-1'!$E$3:$R$302,12,FALSE)))</f>
        <v/>
      </c>
      <c r="Q83" s="291" t="str">
        <f>IF(ISNA(VLOOKUP($E83,'SERIE.015-1'!$E$3:$R$302,13,FALSE)),"",(VLOOKUP($E83,'SERIE.015-1'!$E$3:$R$302,13,FALSE)))</f>
        <v/>
      </c>
      <c r="R83" s="349" t="str">
        <f>IF(ISNA(VLOOKUP($E83,'SERIE.015-1'!$E$3:$R$302,14,FALSE)),"",(VLOOKUP($E83,'SERIE.015-1'!$E$3:$R$302,14,FALSE)))</f>
        <v/>
      </c>
      <c r="S83" s="448">
        <f t="shared" si="29"/>
        <v>0</v>
      </c>
      <c r="T83" s="516">
        <f t="shared" ref="T83" si="38">SUM(I83:R84)</f>
        <v>0</v>
      </c>
      <c r="U83" s="374"/>
      <c r="V83" s="374">
        <f t="shared" si="31"/>
        <v>81</v>
      </c>
      <c r="W83" s="374">
        <f>IF(S83="","",IFERROR(SUM(I83:J83:L83:M83)+LARGE(I83:J83:L83:M83,1)/100+LARGE(I83:J83:L83:M83,2)/1000+LARGE(I83:J83:L83:M83,3)/10000+LARGE(I83:J83:L83:M83,4)/100000-0.01/V83,0))</f>
        <v>0</v>
      </c>
      <c r="X83" s="354" t="str">
        <f>$D$83</f>
        <v/>
      </c>
      <c r="Y83" s="364" t="str">
        <f>$C$83</f>
        <v/>
      </c>
      <c r="Z83" s="374"/>
      <c r="AA83" s="374"/>
      <c r="AB83" s="374"/>
      <c r="AC83" s="374"/>
      <c r="AD83" s="374"/>
      <c r="AE83" s="374"/>
    </row>
    <row r="84" spans="1:31" ht="13.95" customHeight="1" thickBot="1" x14ac:dyDescent="0.35">
      <c r="A84" s="679"/>
      <c r="B84" s="680"/>
      <c r="C84" s="681"/>
      <c r="D84" s="682"/>
      <c r="E84" s="323" t="str">
        <f>IF(ISNA(VLOOKUP($A$83,'SERIE.015-1'!$A$3:$R$302,5,FALSE)+$U$3),"",(VLOOKUP($A$83,'SERIE.015-1'!$A$3:$R$302,5,FALSE)+$U$3))</f>
        <v/>
      </c>
      <c r="F84" s="43" t="str">
        <f>IF(ISNA(VLOOKUP(E84,'SERIE.015-1'!$E$3:$G$302,2,FALSE)),"",(VLOOKUP(E84,'SERIE.015-1'!$E$3:$G$302,2,FALSE)))</f>
        <v/>
      </c>
      <c r="G84" s="683"/>
      <c r="H84" s="84" t="str">
        <f>IF(ISNA(VLOOKUP(E84,'SERIE.015-1'!$E$3:$R$302,4,FALSE)),"",(VLOOKUP(E84,'SERIE.015-1'!$E$3:$R$302,4,FALSE)))</f>
        <v/>
      </c>
      <c r="I84" s="292" t="str">
        <f>IF(ISNA(VLOOKUP($E84,'SERIE.015-1'!$E$3:$R$302,5,FALSE)),"",(VLOOKUP($E84,'SERIE.015-1'!$E$3:$R$302,5,FALSE)))</f>
        <v/>
      </c>
      <c r="J84" s="292" t="str">
        <f>IF(ISNA(VLOOKUP($E84,'SERIE.015-1'!$E$3:$R$302,6,FALSE)),"",(VLOOKUP($E84,'SERIE.015-1'!$E$3:$R$302,6,FALSE)))</f>
        <v/>
      </c>
      <c r="K84" s="292" t="str">
        <f>IF(ISNA(VLOOKUP($E84,'SERIE.015-1'!$E$3:$R$302,7,FALSE)),"",(VLOOKUP($E84,'SERIE.015-1'!$E$3:$R$302,7,FALSE)))</f>
        <v/>
      </c>
      <c r="L84" s="292" t="str">
        <f>IF(ISNA(VLOOKUP($E84,'SERIE.015-1'!$E$3:$R$302,8,FALSE)),"",(VLOOKUP($E84,'SERIE.015-1'!$E$3:$R$302,8,FALSE)))</f>
        <v/>
      </c>
      <c r="M84" s="292" t="str">
        <f>IF(ISNA(VLOOKUP($E84,'SERIE.015-1'!$E$3:$R$302,9,FALSE)),"",(VLOOKUP($E84,'SERIE.015-1'!$E$3:$R$302,9,FALSE)))</f>
        <v/>
      </c>
      <c r="N84" s="292" t="str">
        <f>IF(ISNA(VLOOKUP($E84,'SERIE.015-1'!$E$3:$R$302,10,FALSE)),"",(VLOOKUP($E84,'SERIE.015-1'!$E$3:$R$302,10,FALSE)))</f>
        <v/>
      </c>
      <c r="O84" s="292" t="str">
        <f>IF(ISNA(VLOOKUP($E84,'SERIE.015-1'!$E$3:$R$302,11,FALSE)),"",(VLOOKUP($E84,'SERIE.015-1'!$E$3:$R$302,11,FALSE)))</f>
        <v/>
      </c>
      <c r="P84" s="292" t="str">
        <f>IF(ISNA(VLOOKUP($E84,'SERIE.015-1'!$E$3:$R$302,12,FALSE)),"",(VLOOKUP($E84,'SERIE.015-1'!$E$3:$R$302,12,FALSE)))</f>
        <v/>
      </c>
      <c r="Q84" s="292" t="str">
        <f>IF(ISNA(VLOOKUP($E84,'SERIE.015-1'!$E$3:$R$302,13,FALSE)),"",(VLOOKUP($E84,'SERIE.015-1'!$E$3:$R$302,13,FALSE)))</f>
        <v/>
      </c>
      <c r="R84" s="350" t="str">
        <f>IF(ISNA(VLOOKUP($E84,'SERIE.015-1'!$E$3:$R$302,14,FALSE)),"",(VLOOKUP($E84,'SERIE.015-1'!$E$3:$R$302,14,FALSE)))</f>
        <v/>
      </c>
      <c r="S84" s="448">
        <f t="shared" si="29"/>
        <v>0</v>
      </c>
      <c r="T84" s="516"/>
      <c r="U84" s="374"/>
      <c r="V84" s="374">
        <f t="shared" si="31"/>
        <v>82</v>
      </c>
      <c r="W84" s="374">
        <f>IF(S84="","",IFERROR(SUM(I84:J84:L84:M84)+LARGE(I84:J84:L84:M84,1)/100+LARGE(I84:J84:L84:M84,2)/1000+LARGE(I84:J84:L84:M84,3)/10000+LARGE(I84:J84:L84:M84,4)/100000-0.01/V84,0))</f>
        <v>0</v>
      </c>
      <c r="X84" s="354" t="str">
        <f>$D$83</f>
        <v/>
      </c>
      <c r="Y84" s="364" t="str">
        <f>$C$83</f>
        <v/>
      </c>
      <c r="Z84" s="374"/>
      <c r="AA84" s="374"/>
      <c r="AB84" s="374"/>
      <c r="AC84" s="374"/>
      <c r="AD84" s="374"/>
      <c r="AE84" s="374"/>
    </row>
    <row r="85" spans="1:31" ht="13.95" customHeight="1" x14ac:dyDescent="0.3">
      <c r="A85" s="669">
        <v>42</v>
      </c>
      <c r="B85" s="671" t="str">
        <f>IF(ISNA(VLOOKUP(A85,'SERIE.015-1'!$A$3:$R$302,2,FALSE)),"",(VLOOKUP(A85,'SERIE.015-1'!$A$3:$R$302,2,FALSE)))</f>
        <v/>
      </c>
      <c r="C85" s="673" t="str">
        <f>IF(ISNA(VLOOKUP(A85,'SERIE.015-1'!$A$3:$R$302,3,FALSE)),"",(VLOOKUP(A85,'SERIE.015-1'!$A$3:$R$302,3,FALSE)))</f>
        <v/>
      </c>
      <c r="D85" s="675" t="str">
        <f>IF(ISNA(VLOOKUP(A85,'SERIE.015-1'!$A$3:$R$302,4,FALSE)),"",(VLOOKUP(A85,'SERIE.015-1'!$A$3:$R$302,4,FALSE)))</f>
        <v/>
      </c>
      <c r="E85" s="322" t="str">
        <f>IF(ISNA(VLOOKUP($A85,'SERIE.015-1'!$A$3:$R$302,5,FALSE)),"",(VLOOKUP($A85,'SERIE.015-1'!$A$3:$R$302,5,FALSE)))</f>
        <v/>
      </c>
      <c r="F85" s="237" t="str">
        <f>IF(ISNA(VLOOKUP(E85,'SERIE.015-1'!$E$3:$G$302,2,FALSE)),"",(VLOOKUP(E85,'SERIE.015-1'!$E$3:$G$302,2,FALSE)))</f>
        <v/>
      </c>
      <c r="G85" s="677" t="str">
        <f>IF(ISNA(VLOOKUP(E85,'SERIE.015-1'!$E$3:$G$302,3,FALSE)),"",(VLOOKUP(E85,'SERIE.015-1'!$E$3:$G$302,3,FALSE)))</f>
        <v/>
      </c>
      <c r="H85" s="237" t="str">
        <f>IF(ISNA(VLOOKUP(E85,'SERIE.015-1'!$E$3:$R$302,4,FALSE)),"",(VLOOKUP(E85,'SERIE.015-1'!$E$3:$R$302,4,FALSE)))</f>
        <v/>
      </c>
      <c r="I85" s="291" t="str">
        <f>IF(ISNA(VLOOKUP($E85,'SERIE.015-1'!$E$3:$R$302,5,FALSE)),"",(VLOOKUP($E85,'SERIE.015-1'!$E$3:$R$302,5,FALSE)))</f>
        <v/>
      </c>
      <c r="J85" s="291" t="str">
        <f>IF(ISNA(VLOOKUP($E85,'SERIE.015-1'!$E$3:$R$302,6,FALSE)),"",(VLOOKUP($E85,'SERIE.015-1'!$E$3:$R$302,6,FALSE)))</f>
        <v/>
      </c>
      <c r="K85" s="291" t="str">
        <f>IF(ISNA(VLOOKUP($E85,'SERIE.015-1'!$E$3:$R$302,7,FALSE)),"",(VLOOKUP($E85,'SERIE.015-1'!$E$3:$R$302,7,FALSE)))</f>
        <v/>
      </c>
      <c r="L85" s="291" t="str">
        <f>IF(ISNA(VLOOKUP($E85,'SERIE.015-1'!$E$3:$R$302,8,FALSE)),"",(VLOOKUP($E85,'SERIE.015-1'!$E$3:$R$302,8,FALSE)))</f>
        <v/>
      </c>
      <c r="M85" s="291" t="str">
        <f>IF(ISNA(VLOOKUP($E85,'SERIE.015-1'!$E$3:$R$302,9,FALSE)),"",(VLOOKUP($E85,'SERIE.015-1'!$E$3:$R$302,9,FALSE)))</f>
        <v/>
      </c>
      <c r="N85" s="291" t="str">
        <f>IF(ISNA(VLOOKUP($E85,'SERIE.015-1'!$E$3:$R$302,10,FALSE)),"",(VLOOKUP($E85,'SERIE.015-1'!$E$3:$R$302,10,FALSE)))</f>
        <v/>
      </c>
      <c r="O85" s="291" t="str">
        <f>IF(ISNA(VLOOKUP($E85,'SERIE.015-1'!$E$3:$R$302,11,FALSE)),"",(VLOOKUP($E85,'SERIE.015-1'!$E$3:$R$302,11,FALSE)))</f>
        <v/>
      </c>
      <c r="P85" s="291" t="str">
        <f>IF(ISNA(VLOOKUP($E85,'SERIE.015-1'!$E$3:$R$302,12,FALSE)),"",(VLOOKUP($E85,'SERIE.015-1'!$E$3:$R$302,12,FALSE)))</f>
        <v/>
      </c>
      <c r="Q85" s="291" t="str">
        <f>IF(ISNA(VLOOKUP($E85,'SERIE.015-1'!$E$3:$R$302,13,FALSE)),"",(VLOOKUP($E85,'SERIE.015-1'!$E$3:$R$302,13,FALSE)))</f>
        <v/>
      </c>
      <c r="R85" s="349" t="str">
        <f>IF(ISNA(VLOOKUP($E85,'SERIE.015-1'!$E$3:$R$302,14,FALSE)),"",(VLOOKUP($E85,'SERIE.015-1'!$E$3:$R$302,14,FALSE)))</f>
        <v/>
      </c>
      <c r="S85" s="448">
        <f t="shared" si="29"/>
        <v>0</v>
      </c>
      <c r="T85" s="516">
        <f t="shared" ref="T85" si="39">SUM(I85:R86)</f>
        <v>0</v>
      </c>
      <c r="U85" s="374"/>
      <c r="V85" s="374">
        <f t="shared" si="31"/>
        <v>83</v>
      </c>
      <c r="W85" s="374">
        <f>IF(S85="","",IFERROR(SUM(I85:J85:L85:M85)+LARGE(I85:J85:L85:M85,1)/100+LARGE(I85:J85:L85:M85,2)/1000+LARGE(I85:J85:L85:M85,3)/10000+LARGE(I85:J85:L85:M85,4)/100000-0.01/V85,0))</f>
        <v>0</v>
      </c>
      <c r="X85" s="354" t="str">
        <f>$D$85</f>
        <v/>
      </c>
      <c r="Y85" s="364" t="str">
        <f>$C$85</f>
        <v/>
      </c>
      <c r="Z85" s="374"/>
      <c r="AA85" s="374"/>
      <c r="AB85" s="374"/>
      <c r="AC85" s="374"/>
      <c r="AD85" s="374"/>
      <c r="AE85" s="374"/>
    </row>
    <row r="86" spans="1:31" ht="13.95" customHeight="1" thickBot="1" x14ac:dyDescent="0.35">
      <c r="A86" s="679"/>
      <c r="B86" s="680"/>
      <c r="C86" s="681"/>
      <c r="D86" s="682"/>
      <c r="E86" s="323" t="str">
        <f>IF(ISNA(VLOOKUP($A$85,'SERIE.015-1'!$A$3:$R$302,5,FALSE)+$U$3),"",(VLOOKUP($A$85,'SERIE.015-1'!$A$3:$R$302,5,FALSE)+$U$3))</f>
        <v/>
      </c>
      <c r="F86" s="43" t="str">
        <f>IF(ISNA(VLOOKUP(E86,'SERIE.015-1'!$E$3:$G$302,2,FALSE)),"",(VLOOKUP(E86,'SERIE.015-1'!$E$3:$G$302,2,FALSE)))</f>
        <v/>
      </c>
      <c r="G86" s="683"/>
      <c r="H86" s="84" t="str">
        <f>IF(ISNA(VLOOKUP(E86,'SERIE.015-1'!$E$3:$R$302,4,FALSE)),"",(VLOOKUP(E86,'SERIE.015-1'!$E$3:$R$302,4,FALSE)))</f>
        <v/>
      </c>
      <c r="I86" s="292" t="str">
        <f>IF(ISNA(VLOOKUP($E86,'SERIE.015-1'!$E$3:$R$302,5,FALSE)),"",(VLOOKUP($E86,'SERIE.015-1'!$E$3:$R$302,5,FALSE)))</f>
        <v/>
      </c>
      <c r="J86" s="292" t="str">
        <f>IF(ISNA(VLOOKUP($E86,'SERIE.015-1'!$E$3:$R$302,6,FALSE)),"",(VLOOKUP($E86,'SERIE.015-1'!$E$3:$R$302,6,FALSE)))</f>
        <v/>
      </c>
      <c r="K86" s="292" t="str">
        <f>IF(ISNA(VLOOKUP($E86,'SERIE.015-1'!$E$3:$R$302,7,FALSE)),"",(VLOOKUP($E86,'SERIE.015-1'!$E$3:$R$302,7,FALSE)))</f>
        <v/>
      </c>
      <c r="L86" s="292" t="str">
        <f>IF(ISNA(VLOOKUP($E86,'SERIE.015-1'!$E$3:$R$302,8,FALSE)),"",(VLOOKUP($E86,'SERIE.015-1'!$E$3:$R$302,8,FALSE)))</f>
        <v/>
      </c>
      <c r="M86" s="292" t="str">
        <f>IF(ISNA(VLOOKUP($E86,'SERIE.015-1'!$E$3:$R$302,9,FALSE)),"",(VLOOKUP($E86,'SERIE.015-1'!$E$3:$R$302,9,FALSE)))</f>
        <v/>
      </c>
      <c r="N86" s="292" t="str">
        <f>IF(ISNA(VLOOKUP($E86,'SERIE.015-1'!$E$3:$R$302,10,FALSE)),"",(VLOOKUP($E86,'SERIE.015-1'!$E$3:$R$302,10,FALSE)))</f>
        <v/>
      </c>
      <c r="O86" s="292" t="str">
        <f>IF(ISNA(VLOOKUP($E86,'SERIE.015-1'!$E$3:$R$302,11,FALSE)),"",(VLOOKUP($E86,'SERIE.015-1'!$E$3:$R$302,11,FALSE)))</f>
        <v/>
      </c>
      <c r="P86" s="292" t="str">
        <f>IF(ISNA(VLOOKUP($E86,'SERIE.015-1'!$E$3:$R$302,12,FALSE)),"",(VLOOKUP($E86,'SERIE.015-1'!$E$3:$R$302,12,FALSE)))</f>
        <v/>
      </c>
      <c r="Q86" s="292" t="str">
        <f>IF(ISNA(VLOOKUP($E86,'SERIE.015-1'!$E$3:$R$302,13,FALSE)),"",(VLOOKUP($E86,'SERIE.015-1'!$E$3:$R$302,13,FALSE)))</f>
        <v/>
      </c>
      <c r="R86" s="350" t="str">
        <f>IF(ISNA(VLOOKUP($E86,'SERIE.015-1'!$E$3:$R$302,14,FALSE)),"",(VLOOKUP($E86,'SERIE.015-1'!$E$3:$R$302,14,FALSE)))</f>
        <v/>
      </c>
      <c r="S86" s="448">
        <f t="shared" si="29"/>
        <v>0</v>
      </c>
      <c r="T86" s="516"/>
      <c r="U86" s="374"/>
      <c r="V86" s="374">
        <f t="shared" si="31"/>
        <v>84</v>
      </c>
      <c r="W86" s="374">
        <f>IF(S86="","",IFERROR(SUM(I86:J86:L86:M86)+LARGE(I86:J86:L86:M86,1)/100+LARGE(I86:J86:L86:M86,2)/1000+LARGE(I86:J86:L86:M86,3)/10000+LARGE(I86:J86:L86:M86,4)/100000-0.01/V86,0))</f>
        <v>0</v>
      </c>
      <c r="X86" s="354" t="str">
        <f>$D$85</f>
        <v/>
      </c>
      <c r="Y86" s="364" t="str">
        <f>$C$85</f>
        <v/>
      </c>
      <c r="Z86" s="374"/>
      <c r="AA86" s="374"/>
      <c r="AB86" s="374"/>
      <c r="AC86" s="374"/>
      <c r="AD86" s="374"/>
      <c r="AE86" s="374"/>
    </row>
    <row r="87" spans="1:31" ht="13.95" customHeight="1" x14ac:dyDescent="0.3">
      <c r="A87" s="669">
        <v>43</v>
      </c>
      <c r="B87" s="671" t="str">
        <f>IF(ISNA(VLOOKUP(A87,'SERIE.015-1'!$A$3:$R$302,2,FALSE)),"",(VLOOKUP(A87,'SERIE.015-1'!$A$3:$R$302,2,FALSE)))</f>
        <v/>
      </c>
      <c r="C87" s="673" t="str">
        <f>IF(ISNA(VLOOKUP(A87,'SERIE.015-1'!$A$3:$R$302,3,FALSE)),"",(VLOOKUP(A87,'SERIE.015-1'!$A$3:$R$302,3,FALSE)))</f>
        <v/>
      </c>
      <c r="D87" s="675" t="str">
        <f>IF(ISNA(VLOOKUP(A87,'SERIE.015-1'!$A$3:$R$302,4,FALSE)),"",(VLOOKUP(A87,'SERIE.015-1'!$A$3:$R$302,4,FALSE)))</f>
        <v/>
      </c>
      <c r="E87" s="322" t="str">
        <f>IF(ISNA(VLOOKUP($A87,'SERIE.015-1'!$A$3:$R$302,5,FALSE)),"",(VLOOKUP($A87,'SERIE.015-1'!$A$3:$R$302,5,FALSE)))</f>
        <v/>
      </c>
      <c r="F87" s="237" t="str">
        <f>IF(ISNA(VLOOKUP(E87,'SERIE.015-1'!$E$3:$G$302,2,FALSE)),"",(VLOOKUP(E87,'SERIE.015-1'!$E$3:$G$302,2,FALSE)))</f>
        <v/>
      </c>
      <c r="G87" s="677" t="str">
        <f>IF(ISNA(VLOOKUP(E87,'SERIE.015-1'!$E$3:$G$302,3,FALSE)),"",(VLOOKUP(E87,'SERIE.015-1'!$E$3:$G$302,3,FALSE)))</f>
        <v/>
      </c>
      <c r="H87" s="237" t="str">
        <f>IF(ISNA(VLOOKUP(E87,'SERIE.015-1'!$E$3:$R$302,4,FALSE)),"",(VLOOKUP(E87,'SERIE.015-1'!$E$3:$R$302,4,FALSE)))</f>
        <v/>
      </c>
      <c r="I87" s="291" t="str">
        <f>IF(ISNA(VLOOKUP($E87,'SERIE.015-1'!$E$3:$R$302,5,FALSE)),"",(VLOOKUP($E87,'SERIE.015-1'!$E$3:$R$302,5,FALSE)))</f>
        <v/>
      </c>
      <c r="J87" s="291" t="str">
        <f>IF(ISNA(VLOOKUP($E87,'SERIE.015-1'!$E$3:$R$302,6,FALSE)),"",(VLOOKUP($E87,'SERIE.015-1'!$E$3:$R$302,6,FALSE)))</f>
        <v/>
      </c>
      <c r="K87" s="291" t="str">
        <f>IF(ISNA(VLOOKUP($E87,'SERIE.015-1'!$E$3:$R$302,7,FALSE)),"",(VLOOKUP($E87,'SERIE.015-1'!$E$3:$R$302,7,FALSE)))</f>
        <v/>
      </c>
      <c r="L87" s="291" t="str">
        <f>IF(ISNA(VLOOKUP($E87,'SERIE.015-1'!$E$3:$R$302,8,FALSE)),"",(VLOOKUP($E87,'SERIE.015-1'!$E$3:$R$302,8,FALSE)))</f>
        <v/>
      </c>
      <c r="M87" s="291" t="str">
        <f>IF(ISNA(VLOOKUP($E87,'SERIE.015-1'!$E$3:$R$302,9,FALSE)),"",(VLOOKUP($E87,'SERIE.015-1'!$E$3:$R$302,9,FALSE)))</f>
        <v/>
      </c>
      <c r="N87" s="291" t="str">
        <f>IF(ISNA(VLOOKUP($E87,'SERIE.015-1'!$E$3:$R$302,10,FALSE)),"",(VLOOKUP($E87,'SERIE.015-1'!$E$3:$R$302,10,FALSE)))</f>
        <v/>
      </c>
      <c r="O87" s="291" t="str">
        <f>IF(ISNA(VLOOKUP($E87,'SERIE.015-1'!$E$3:$R$302,11,FALSE)),"",(VLOOKUP($E87,'SERIE.015-1'!$E$3:$R$302,11,FALSE)))</f>
        <v/>
      </c>
      <c r="P87" s="291" t="str">
        <f>IF(ISNA(VLOOKUP($E87,'SERIE.015-1'!$E$3:$R$302,12,FALSE)),"",(VLOOKUP($E87,'SERIE.015-1'!$E$3:$R$302,12,FALSE)))</f>
        <v/>
      </c>
      <c r="Q87" s="291" t="str">
        <f>IF(ISNA(VLOOKUP($E87,'SERIE.015-1'!$E$3:$R$302,13,FALSE)),"",(VLOOKUP($E87,'SERIE.015-1'!$E$3:$R$302,13,FALSE)))</f>
        <v/>
      </c>
      <c r="R87" s="349" t="str">
        <f>IF(ISNA(VLOOKUP($E87,'SERIE.015-1'!$E$3:$R$302,14,FALSE)),"",(VLOOKUP($E87,'SERIE.015-1'!$E$3:$R$302,14,FALSE)))</f>
        <v/>
      </c>
      <c r="S87" s="448">
        <f t="shared" si="29"/>
        <v>0</v>
      </c>
      <c r="T87" s="516">
        <f t="shared" ref="T87" si="40">SUM(I87:R88)</f>
        <v>0</v>
      </c>
      <c r="U87" s="374"/>
      <c r="V87" s="374">
        <f t="shared" si="31"/>
        <v>85</v>
      </c>
      <c r="W87" s="374">
        <f>IF(S87="","",IFERROR(SUM(I87:J87:L87:M87)+LARGE(I87:J87:L87:M87,1)/100+LARGE(I87:J87:L87:M87,2)/1000+LARGE(I87:J87:L87:M87,3)/10000+LARGE(I87:J87:L87:M87,4)/100000-0.01/V87,0))</f>
        <v>0</v>
      </c>
      <c r="X87" s="354" t="str">
        <f>$D$87</f>
        <v/>
      </c>
      <c r="Y87" s="364" t="str">
        <f>$C$87</f>
        <v/>
      </c>
      <c r="Z87" s="374"/>
      <c r="AA87" s="374"/>
      <c r="AB87" s="374"/>
      <c r="AC87" s="374"/>
      <c r="AD87" s="374"/>
      <c r="AE87" s="374"/>
    </row>
    <row r="88" spans="1:31" ht="13.95" customHeight="1" thickBot="1" x14ac:dyDescent="0.35">
      <c r="A88" s="679"/>
      <c r="B88" s="680"/>
      <c r="C88" s="681"/>
      <c r="D88" s="682"/>
      <c r="E88" s="323" t="str">
        <f>IF(ISNA(VLOOKUP($A$87,'SERIE.015-1'!$A$3:$R$302,5,FALSE)+$U$3),"",(VLOOKUP($A$87,'SERIE.015-1'!$A$3:$R$302,5,FALSE)+$U$3))</f>
        <v/>
      </c>
      <c r="F88" s="43" t="str">
        <f>IF(ISNA(VLOOKUP(E88,'SERIE.015-1'!$E$3:$G$302,2,FALSE)),"",(VLOOKUP(E88,'SERIE.015-1'!$E$3:$G$302,2,FALSE)))</f>
        <v/>
      </c>
      <c r="G88" s="683"/>
      <c r="H88" s="84" t="str">
        <f>IF(ISNA(VLOOKUP(E88,'SERIE.015-1'!$E$3:$R$302,4,FALSE)),"",(VLOOKUP(E88,'SERIE.015-1'!$E$3:$R$302,4,FALSE)))</f>
        <v/>
      </c>
      <c r="I88" s="292" t="str">
        <f>IF(ISNA(VLOOKUP($E88,'SERIE.015-1'!$E$3:$R$302,5,FALSE)),"",(VLOOKUP($E88,'SERIE.015-1'!$E$3:$R$302,5,FALSE)))</f>
        <v/>
      </c>
      <c r="J88" s="292" t="str">
        <f>IF(ISNA(VLOOKUP($E88,'SERIE.015-1'!$E$3:$R$302,6,FALSE)),"",(VLOOKUP($E88,'SERIE.015-1'!$E$3:$R$302,6,FALSE)))</f>
        <v/>
      </c>
      <c r="K88" s="292" t="str">
        <f>IF(ISNA(VLOOKUP($E88,'SERIE.015-1'!$E$3:$R$302,7,FALSE)),"",(VLOOKUP($E88,'SERIE.015-1'!$E$3:$R$302,7,FALSE)))</f>
        <v/>
      </c>
      <c r="L88" s="292" t="str">
        <f>IF(ISNA(VLOOKUP($E88,'SERIE.015-1'!$E$3:$R$302,8,FALSE)),"",(VLOOKUP($E88,'SERIE.015-1'!$E$3:$R$302,8,FALSE)))</f>
        <v/>
      </c>
      <c r="M88" s="292" t="str">
        <f>IF(ISNA(VLOOKUP($E88,'SERIE.015-1'!$E$3:$R$302,9,FALSE)),"",(VLOOKUP($E88,'SERIE.015-1'!$E$3:$R$302,9,FALSE)))</f>
        <v/>
      </c>
      <c r="N88" s="292" t="str">
        <f>IF(ISNA(VLOOKUP($E88,'SERIE.015-1'!$E$3:$R$302,10,FALSE)),"",(VLOOKUP($E88,'SERIE.015-1'!$E$3:$R$302,10,FALSE)))</f>
        <v/>
      </c>
      <c r="O88" s="292" t="str">
        <f>IF(ISNA(VLOOKUP($E88,'SERIE.015-1'!$E$3:$R$302,11,FALSE)),"",(VLOOKUP($E88,'SERIE.015-1'!$E$3:$R$302,11,FALSE)))</f>
        <v/>
      </c>
      <c r="P88" s="292" t="str">
        <f>IF(ISNA(VLOOKUP($E88,'SERIE.015-1'!$E$3:$R$302,12,FALSE)),"",(VLOOKUP($E88,'SERIE.015-1'!$E$3:$R$302,12,FALSE)))</f>
        <v/>
      </c>
      <c r="Q88" s="292" t="str">
        <f>IF(ISNA(VLOOKUP($E88,'SERIE.015-1'!$E$3:$R$302,13,FALSE)),"",(VLOOKUP($E88,'SERIE.015-1'!$E$3:$R$302,13,FALSE)))</f>
        <v/>
      </c>
      <c r="R88" s="350" t="str">
        <f>IF(ISNA(VLOOKUP($E88,'SERIE.015-1'!$E$3:$R$302,14,FALSE)),"",(VLOOKUP($E88,'SERIE.015-1'!$E$3:$R$302,14,FALSE)))</f>
        <v/>
      </c>
      <c r="S88" s="448">
        <f t="shared" si="29"/>
        <v>0</v>
      </c>
      <c r="T88" s="516"/>
      <c r="U88" s="374"/>
      <c r="V88" s="374">
        <f t="shared" si="31"/>
        <v>86</v>
      </c>
      <c r="W88" s="374">
        <f>IF(S88="","",IFERROR(SUM(I88:J88:L88:M88)+LARGE(I88:J88:L88:M88,1)/100+LARGE(I88:J88:L88:M88,2)/1000+LARGE(I88:J88:L88:M88,3)/10000+LARGE(I88:J88:L88:M88,4)/100000-0.01/V88,0))</f>
        <v>0</v>
      </c>
      <c r="X88" s="354" t="str">
        <f>$D$87</f>
        <v/>
      </c>
      <c r="Y88" s="364" t="str">
        <f>$C$87</f>
        <v/>
      </c>
      <c r="Z88" s="374"/>
      <c r="AA88" s="374"/>
      <c r="AB88" s="374"/>
      <c r="AC88" s="374"/>
      <c r="AD88" s="374"/>
      <c r="AE88" s="374"/>
    </row>
    <row r="89" spans="1:31" ht="13.95" customHeight="1" x14ac:dyDescent="0.3">
      <c r="A89" s="669">
        <v>44</v>
      </c>
      <c r="B89" s="671" t="str">
        <f>IF(ISNA(VLOOKUP(A89,'SERIE.015-1'!$A$3:$R$302,2,FALSE)),"",(VLOOKUP(A89,'SERIE.015-1'!$A$3:$R$302,2,FALSE)))</f>
        <v/>
      </c>
      <c r="C89" s="673" t="str">
        <f>IF(ISNA(VLOOKUP(A89,'SERIE.015-1'!$A$3:$R$302,3,FALSE)),"",(VLOOKUP(A89,'SERIE.015-1'!$A$3:$R$302,3,FALSE)))</f>
        <v/>
      </c>
      <c r="D89" s="675" t="str">
        <f>IF(ISNA(VLOOKUP(A89,'SERIE.015-1'!$A$3:$R$302,4,FALSE)),"",(VLOOKUP(A89,'SERIE.015-1'!$A$3:$R$302,4,FALSE)))</f>
        <v/>
      </c>
      <c r="E89" s="322" t="str">
        <f>IF(ISNA(VLOOKUP($A89,'SERIE.015-1'!$A$3:$R$302,5,FALSE)),"",(VLOOKUP($A89,'SERIE.015-1'!$A$3:$R$302,5,FALSE)))</f>
        <v/>
      </c>
      <c r="F89" s="237" t="str">
        <f>IF(ISNA(VLOOKUP(E89,'SERIE.015-1'!$E$3:$G$302,2,FALSE)),"",(VLOOKUP(E89,'SERIE.015-1'!$E$3:$G$302,2,FALSE)))</f>
        <v/>
      </c>
      <c r="G89" s="677" t="str">
        <f>IF(ISNA(VLOOKUP(E89,'SERIE.015-1'!$E$3:$G$302,3,FALSE)),"",(VLOOKUP(E89,'SERIE.015-1'!$E$3:$G$302,3,FALSE)))</f>
        <v/>
      </c>
      <c r="H89" s="237" t="str">
        <f>IF(ISNA(VLOOKUP(E89,'SERIE.015-1'!$E$3:$R$302,4,FALSE)),"",(VLOOKUP(E89,'SERIE.015-1'!$E$3:$R$302,4,FALSE)))</f>
        <v/>
      </c>
      <c r="I89" s="291" t="str">
        <f>IF(ISNA(VLOOKUP($E89,'SERIE.015-1'!$E$3:$R$302,5,FALSE)),"",(VLOOKUP($E89,'SERIE.015-1'!$E$3:$R$302,5,FALSE)))</f>
        <v/>
      </c>
      <c r="J89" s="291" t="str">
        <f>IF(ISNA(VLOOKUP($E89,'SERIE.015-1'!$E$3:$R$302,6,FALSE)),"",(VLOOKUP($E89,'SERIE.015-1'!$E$3:$R$302,6,FALSE)))</f>
        <v/>
      </c>
      <c r="K89" s="291" t="str">
        <f>IF(ISNA(VLOOKUP($E89,'SERIE.015-1'!$E$3:$R$302,7,FALSE)),"",(VLOOKUP($E89,'SERIE.015-1'!$E$3:$R$302,7,FALSE)))</f>
        <v/>
      </c>
      <c r="L89" s="291" t="str">
        <f>IF(ISNA(VLOOKUP($E89,'SERIE.015-1'!$E$3:$R$302,8,FALSE)),"",(VLOOKUP($E89,'SERIE.015-1'!$E$3:$R$302,8,FALSE)))</f>
        <v/>
      </c>
      <c r="M89" s="291" t="str">
        <f>IF(ISNA(VLOOKUP($E89,'SERIE.015-1'!$E$3:$R$302,9,FALSE)),"",(VLOOKUP($E89,'SERIE.015-1'!$E$3:$R$302,9,FALSE)))</f>
        <v/>
      </c>
      <c r="N89" s="291" t="str">
        <f>IF(ISNA(VLOOKUP($E89,'SERIE.015-1'!$E$3:$R$302,10,FALSE)),"",(VLOOKUP($E89,'SERIE.015-1'!$E$3:$R$302,10,FALSE)))</f>
        <v/>
      </c>
      <c r="O89" s="291" t="str">
        <f>IF(ISNA(VLOOKUP($E89,'SERIE.015-1'!$E$3:$R$302,11,FALSE)),"",(VLOOKUP($E89,'SERIE.015-1'!$E$3:$R$302,11,FALSE)))</f>
        <v/>
      </c>
      <c r="P89" s="291" t="str">
        <f>IF(ISNA(VLOOKUP($E89,'SERIE.015-1'!$E$3:$R$302,12,FALSE)),"",(VLOOKUP($E89,'SERIE.015-1'!$E$3:$R$302,12,FALSE)))</f>
        <v/>
      </c>
      <c r="Q89" s="291" t="str">
        <f>IF(ISNA(VLOOKUP($E89,'SERIE.015-1'!$E$3:$R$302,13,FALSE)),"",(VLOOKUP($E89,'SERIE.015-1'!$E$3:$R$302,13,FALSE)))</f>
        <v/>
      </c>
      <c r="R89" s="349" t="str">
        <f>IF(ISNA(VLOOKUP($E89,'SERIE.015-1'!$E$3:$R$302,14,FALSE)),"",(VLOOKUP($E89,'SERIE.015-1'!$E$3:$R$302,14,FALSE)))</f>
        <v/>
      </c>
      <c r="S89" s="448">
        <f t="shared" si="29"/>
        <v>0</v>
      </c>
      <c r="T89" s="516">
        <f t="shared" ref="T89" si="41">SUM(I89:R90)</f>
        <v>0</v>
      </c>
      <c r="U89" s="374"/>
      <c r="V89" s="374">
        <f t="shared" si="31"/>
        <v>87</v>
      </c>
      <c r="W89" s="374">
        <f>IF(S89="","",IFERROR(SUM(I89:J89:L89:M89)+LARGE(I89:J89:L89:M89,1)/100+LARGE(I89:J89:L89:M89,2)/1000+LARGE(I89:J89:L89:M89,3)/10000+LARGE(I89:J89:L89:M89,4)/100000-0.01/V89,0))</f>
        <v>0</v>
      </c>
      <c r="X89" s="354" t="str">
        <f>$D$89</f>
        <v/>
      </c>
      <c r="Y89" s="364" t="str">
        <f>$C$89</f>
        <v/>
      </c>
      <c r="Z89" s="374"/>
      <c r="AA89" s="374"/>
      <c r="AB89" s="374"/>
      <c r="AC89" s="374"/>
      <c r="AD89" s="374"/>
      <c r="AE89" s="374"/>
    </row>
    <row r="90" spans="1:31" ht="13.95" customHeight="1" thickBot="1" x14ac:dyDescent="0.35">
      <c r="A90" s="679"/>
      <c r="B90" s="680"/>
      <c r="C90" s="681"/>
      <c r="D90" s="682"/>
      <c r="E90" s="323" t="str">
        <f>IF(ISNA(VLOOKUP($A$89,'SERIE.015-1'!$A$3:$R$302,5,FALSE)+$U$3),"",(VLOOKUP($A$89,'SERIE.015-1'!$A$3:$R$302,5,FALSE)+$U$3))</f>
        <v/>
      </c>
      <c r="F90" s="43" t="str">
        <f>IF(ISNA(VLOOKUP(E90,'SERIE.015-1'!$E$3:$G$302,2,FALSE)),"",(VLOOKUP(E90,'SERIE.015-1'!$E$3:$G$302,2,FALSE)))</f>
        <v/>
      </c>
      <c r="G90" s="683"/>
      <c r="H90" s="84" t="str">
        <f>IF(ISNA(VLOOKUP(E90,'SERIE.015-1'!$E$3:$R$302,4,FALSE)),"",(VLOOKUP(E90,'SERIE.015-1'!$E$3:$R$302,4,FALSE)))</f>
        <v/>
      </c>
      <c r="I90" s="292" t="str">
        <f>IF(ISNA(VLOOKUP($E90,'SERIE.015-1'!$E$3:$R$302,5,FALSE)),"",(VLOOKUP($E90,'SERIE.015-1'!$E$3:$R$302,5,FALSE)))</f>
        <v/>
      </c>
      <c r="J90" s="292" t="str">
        <f>IF(ISNA(VLOOKUP($E90,'SERIE.015-1'!$E$3:$R$302,6,FALSE)),"",(VLOOKUP($E90,'SERIE.015-1'!$E$3:$R$302,6,FALSE)))</f>
        <v/>
      </c>
      <c r="K90" s="292" t="str">
        <f>IF(ISNA(VLOOKUP($E90,'SERIE.015-1'!$E$3:$R$302,7,FALSE)),"",(VLOOKUP($E90,'SERIE.015-1'!$E$3:$R$302,7,FALSE)))</f>
        <v/>
      </c>
      <c r="L90" s="292" t="str">
        <f>IF(ISNA(VLOOKUP($E90,'SERIE.015-1'!$E$3:$R$302,8,FALSE)),"",(VLOOKUP($E90,'SERIE.015-1'!$E$3:$R$302,8,FALSE)))</f>
        <v/>
      </c>
      <c r="M90" s="292" t="str">
        <f>IF(ISNA(VLOOKUP($E90,'SERIE.015-1'!$E$3:$R$302,9,FALSE)),"",(VLOOKUP($E90,'SERIE.015-1'!$E$3:$R$302,9,FALSE)))</f>
        <v/>
      </c>
      <c r="N90" s="292" t="str">
        <f>IF(ISNA(VLOOKUP($E90,'SERIE.015-1'!$E$3:$R$302,10,FALSE)),"",(VLOOKUP($E90,'SERIE.015-1'!$E$3:$R$302,10,FALSE)))</f>
        <v/>
      </c>
      <c r="O90" s="292" t="str">
        <f>IF(ISNA(VLOOKUP($E90,'SERIE.015-1'!$E$3:$R$302,11,FALSE)),"",(VLOOKUP($E90,'SERIE.015-1'!$E$3:$R$302,11,FALSE)))</f>
        <v/>
      </c>
      <c r="P90" s="292" t="str">
        <f>IF(ISNA(VLOOKUP($E90,'SERIE.015-1'!$E$3:$R$302,12,FALSE)),"",(VLOOKUP($E90,'SERIE.015-1'!$E$3:$R$302,12,FALSE)))</f>
        <v/>
      </c>
      <c r="Q90" s="292" t="str">
        <f>IF(ISNA(VLOOKUP($E90,'SERIE.015-1'!$E$3:$R$302,13,FALSE)),"",(VLOOKUP($E90,'SERIE.015-1'!$E$3:$R$302,13,FALSE)))</f>
        <v/>
      </c>
      <c r="R90" s="350" t="str">
        <f>IF(ISNA(VLOOKUP($E90,'SERIE.015-1'!$E$3:$R$302,14,FALSE)),"",(VLOOKUP($E90,'SERIE.015-1'!$E$3:$R$302,14,FALSE)))</f>
        <v/>
      </c>
      <c r="S90" s="448">
        <f t="shared" si="29"/>
        <v>0</v>
      </c>
      <c r="T90" s="516"/>
      <c r="U90" s="374"/>
      <c r="V90" s="374">
        <f t="shared" si="31"/>
        <v>88</v>
      </c>
      <c r="W90" s="374">
        <f>IF(S90="","",IFERROR(SUM(I90:J90:L90:M90)+LARGE(I90:J90:L90:M90,1)/100+LARGE(I90:J90:L90:M90,2)/1000+LARGE(I90:J90:L90:M90,3)/10000+LARGE(I90:J90:L90:M90,4)/100000-0.01/V90,0))</f>
        <v>0</v>
      </c>
      <c r="X90" s="354" t="str">
        <f>$D$89</f>
        <v/>
      </c>
      <c r="Y90" s="364" t="str">
        <f>$C$89</f>
        <v/>
      </c>
      <c r="Z90" s="374"/>
      <c r="AA90" s="374"/>
      <c r="AB90" s="374"/>
      <c r="AC90" s="374"/>
      <c r="AD90" s="374"/>
      <c r="AE90" s="374"/>
    </row>
    <row r="91" spans="1:31" ht="13.95" customHeight="1" x14ac:dyDescent="0.3">
      <c r="A91" s="669">
        <v>45</v>
      </c>
      <c r="B91" s="671" t="str">
        <f>IF(ISNA(VLOOKUP(A91,'SERIE.015-1'!$A$3:$R$302,2,FALSE)),"",(VLOOKUP(A91,'SERIE.015-1'!$A$3:$R$302,2,FALSE)))</f>
        <v/>
      </c>
      <c r="C91" s="673" t="str">
        <f>IF(ISNA(VLOOKUP(A91,'SERIE.015-1'!$A$3:$R$302,3,FALSE)),"",(VLOOKUP(A91,'SERIE.015-1'!$A$3:$R$302,3,FALSE)))</f>
        <v/>
      </c>
      <c r="D91" s="675" t="str">
        <f>IF(ISNA(VLOOKUP(A91,'SERIE.015-1'!$A$3:$R$302,4,FALSE)),"",(VLOOKUP(A91,'SERIE.015-1'!$A$3:$R$302,4,FALSE)))</f>
        <v/>
      </c>
      <c r="E91" s="322" t="str">
        <f>IF(ISNA(VLOOKUP($A91,'SERIE.015-1'!$A$3:$R$302,5,FALSE)),"",(VLOOKUP($A91,'SERIE.015-1'!$A$3:$R$302,5,FALSE)))</f>
        <v/>
      </c>
      <c r="F91" s="237" t="str">
        <f>IF(ISNA(VLOOKUP(E91,'SERIE.015-1'!$E$3:$G$302,2,FALSE)),"",(VLOOKUP(E91,'SERIE.015-1'!$E$3:$G$302,2,FALSE)))</f>
        <v/>
      </c>
      <c r="G91" s="677" t="str">
        <f>IF(ISNA(VLOOKUP(E91,'SERIE.015-1'!$E$3:$G$302,3,FALSE)),"",(VLOOKUP(E91,'SERIE.015-1'!$E$3:$G$302,3,FALSE)))</f>
        <v/>
      </c>
      <c r="H91" s="237" t="str">
        <f>IF(ISNA(VLOOKUP(E91,'SERIE.015-1'!$E$3:$R$302,4,FALSE)),"",(VLOOKUP(E91,'SERIE.015-1'!$E$3:$R$302,4,FALSE)))</f>
        <v/>
      </c>
      <c r="I91" s="291" t="str">
        <f>IF(ISNA(VLOOKUP($E91,'SERIE.015-1'!$E$3:$R$302,5,FALSE)),"",(VLOOKUP($E91,'SERIE.015-1'!$E$3:$R$302,5,FALSE)))</f>
        <v/>
      </c>
      <c r="J91" s="291" t="str">
        <f>IF(ISNA(VLOOKUP($E91,'SERIE.015-1'!$E$3:$R$302,6,FALSE)),"",(VLOOKUP($E91,'SERIE.015-1'!$E$3:$R$302,6,FALSE)))</f>
        <v/>
      </c>
      <c r="K91" s="291" t="str">
        <f>IF(ISNA(VLOOKUP($E91,'SERIE.015-1'!$E$3:$R$302,7,FALSE)),"",(VLOOKUP($E91,'SERIE.015-1'!$E$3:$R$302,7,FALSE)))</f>
        <v/>
      </c>
      <c r="L91" s="291" t="str">
        <f>IF(ISNA(VLOOKUP($E91,'SERIE.015-1'!$E$3:$R$302,8,FALSE)),"",(VLOOKUP($E91,'SERIE.015-1'!$E$3:$R$302,8,FALSE)))</f>
        <v/>
      </c>
      <c r="M91" s="291" t="str">
        <f>IF(ISNA(VLOOKUP($E91,'SERIE.015-1'!$E$3:$R$302,9,FALSE)),"",(VLOOKUP($E91,'SERIE.015-1'!$E$3:$R$302,9,FALSE)))</f>
        <v/>
      </c>
      <c r="N91" s="291" t="str">
        <f>IF(ISNA(VLOOKUP($E91,'SERIE.015-1'!$E$3:$R$302,10,FALSE)),"",(VLOOKUP($E91,'SERIE.015-1'!$E$3:$R$302,10,FALSE)))</f>
        <v/>
      </c>
      <c r="O91" s="291" t="str">
        <f>IF(ISNA(VLOOKUP($E91,'SERIE.015-1'!$E$3:$R$302,11,FALSE)),"",(VLOOKUP($E91,'SERIE.015-1'!$E$3:$R$302,11,FALSE)))</f>
        <v/>
      </c>
      <c r="P91" s="291" t="str">
        <f>IF(ISNA(VLOOKUP($E91,'SERIE.015-1'!$E$3:$R$302,12,FALSE)),"",(VLOOKUP($E91,'SERIE.015-1'!$E$3:$R$302,12,FALSE)))</f>
        <v/>
      </c>
      <c r="Q91" s="291" t="str">
        <f>IF(ISNA(VLOOKUP($E91,'SERIE.015-1'!$E$3:$R$302,13,FALSE)),"",(VLOOKUP($E91,'SERIE.015-1'!$E$3:$R$302,13,FALSE)))</f>
        <v/>
      </c>
      <c r="R91" s="349" t="str">
        <f>IF(ISNA(VLOOKUP($E91,'SERIE.015-1'!$E$3:$R$302,14,FALSE)),"",(VLOOKUP($E91,'SERIE.015-1'!$E$3:$R$302,14,FALSE)))</f>
        <v/>
      </c>
      <c r="S91" s="448">
        <f t="shared" si="29"/>
        <v>0</v>
      </c>
      <c r="T91" s="516">
        <f t="shared" ref="T91" si="42">SUM(I91:R92)</f>
        <v>0</v>
      </c>
      <c r="U91" s="374"/>
      <c r="V91" s="374">
        <f t="shared" si="31"/>
        <v>89</v>
      </c>
      <c r="W91" s="374">
        <f>IF(S91="","",IFERROR(SUM(I91:J91:L91:M91)+LARGE(I91:J91:L91:M91,1)/100+LARGE(I91:J91:L91:M91,2)/1000+LARGE(I91:J91:L91:M91,3)/10000+LARGE(I91:J91:L91:M91,4)/100000-0.01/V91,0))</f>
        <v>0</v>
      </c>
      <c r="X91" s="354" t="str">
        <f>$D$91</f>
        <v/>
      </c>
      <c r="Y91" s="364" t="str">
        <f>$C$91</f>
        <v/>
      </c>
      <c r="Z91" s="374"/>
      <c r="AA91" s="374"/>
      <c r="AB91" s="374"/>
      <c r="AC91" s="374"/>
      <c r="AD91" s="374"/>
      <c r="AE91" s="374"/>
    </row>
    <row r="92" spans="1:31" ht="13.95" customHeight="1" thickBot="1" x14ac:dyDescent="0.35">
      <c r="A92" s="679"/>
      <c r="B92" s="680"/>
      <c r="C92" s="681"/>
      <c r="D92" s="682"/>
      <c r="E92" s="323" t="str">
        <f>IF(ISNA(VLOOKUP($A$91,'SERIE.015-1'!$A$3:$R$302,5,FALSE)+$U$3),"",(VLOOKUP($A$91,'SERIE.015-1'!$A$3:$R$302,5,FALSE)+$U$3))</f>
        <v/>
      </c>
      <c r="F92" s="43" t="str">
        <f>IF(ISNA(VLOOKUP(E92,'SERIE.015-1'!$E$3:$G$302,2,FALSE)),"",(VLOOKUP(E92,'SERIE.015-1'!$E$3:$G$302,2,FALSE)))</f>
        <v/>
      </c>
      <c r="G92" s="683"/>
      <c r="H92" s="84" t="str">
        <f>IF(ISNA(VLOOKUP(E92,'SERIE.015-1'!$E$3:$R$302,4,FALSE)),"",(VLOOKUP(E92,'SERIE.015-1'!$E$3:$R$302,4,FALSE)))</f>
        <v/>
      </c>
      <c r="I92" s="292" t="str">
        <f>IF(ISNA(VLOOKUP($E92,'SERIE.015-1'!$E$3:$R$302,5,FALSE)),"",(VLOOKUP($E92,'SERIE.015-1'!$E$3:$R$302,5,FALSE)))</f>
        <v/>
      </c>
      <c r="J92" s="292" t="str">
        <f>IF(ISNA(VLOOKUP($E92,'SERIE.015-1'!$E$3:$R$302,6,FALSE)),"",(VLOOKUP($E92,'SERIE.015-1'!$E$3:$R$302,6,FALSE)))</f>
        <v/>
      </c>
      <c r="K92" s="292" t="str">
        <f>IF(ISNA(VLOOKUP($E92,'SERIE.015-1'!$E$3:$R$302,7,FALSE)),"",(VLOOKUP($E92,'SERIE.015-1'!$E$3:$R$302,7,FALSE)))</f>
        <v/>
      </c>
      <c r="L92" s="292" t="str">
        <f>IF(ISNA(VLOOKUP($E92,'SERIE.015-1'!$E$3:$R$302,8,FALSE)),"",(VLOOKUP($E92,'SERIE.015-1'!$E$3:$R$302,8,FALSE)))</f>
        <v/>
      </c>
      <c r="M92" s="292" t="str">
        <f>IF(ISNA(VLOOKUP($E92,'SERIE.015-1'!$E$3:$R$302,9,FALSE)),"",(VLOOKUP($E92,'SERIE.015-1'!$E$3:$R$302,9,FALSE)))</f>
        <v/>
      </c>
      <c r="N92" s="292" t="str">
        <f>IF(ISNA(VLOOKUP($E92,'SERIE.015-1'!$E$3:$R$302,10,FALSE)),"",(VLOOKUP($E92,'SERIE.015-1'!$E$3:$R$302,10,FALSE)))</f>
        <v/>
      </c>
      <c r="O92" s="292" t="str">
        <f>IF(ISNA(VLOOKUP($E92,'SERIE.015-1'!$E$3:$R$302,11,FALSE)),"",(VLOOKUP($E92,'SERIE.015-1'!$E$3:$R$302,11,FALSE)))</f>
        <v/>
      </c>
      <c r="P92" s="292" t="str">
        <f>IF(ISNA(VLOOKUP($E92,'SERIE.015-1'!$E$3:$R$302,12,FALSE)),"",(VLOOKUP($E92,'SERIE.015-1'!$E$3:$R$302,12,FALSE)))</f>
        <v/>
      </c>
      <c r="Q92" s="292" t="str">
        <f>IF(ISNA(VLOOKUP($E92,'SERIE.015-1'!$E$3:$R$302,13,FALSE)),"",(VLOOKUP($E92,'SERIE.015-1'!$E$3:$R$302,13,FALSE)))</f>
        <v/>
      </c>
      <c r="R92" s="350" t="str">
        <f>IF(ISNA(VLOOKUP($E92,'SERIE.015-1'!$E$3:$R$302,14,FALSE)),"",(VLOOKUP($E92,'SERIE.015-1'!$E$3:$R$302,14,FALSE)))</f>
        <v/>
      </c>
      <c r="S92" s="448">
        <f t="shared" si="29"/>
        <v>0</v>
      </c>
      <c r="T92" s="516"/>
      <c r="U92" s="374"/>
      <c r="V92" s="374">
        <f t="shared" si="31"/>
        <v>90</v>
      </c>
      <c r="W92" s="374">
        <f>IF(S92="","",IFERROR(SUM(I92:J92:L92:M92)+LARGE(I92:J92:L92:M92,1)/100+LARGE(I92:J92:L92:M92,2)/1000+LARGE(I92:J92:L92:M92,3)/10000+LARGE(I92:J92:L92:M92,4)/100000-0.01/V92,0))</f>
        <v>0</v>
      </c>
      <c r="X92" s="354" t="str">
        <f>$D$91</f>
        <v/>
      </c>
      <c r="Y92" s="364" t="str">
        <f>$C$91</f>
        <v/>
      </c>
      <c r="Z92" s="374"/>
      <c r="AA92" s="374"/>
      <c r="AB92" s="374"/>
      <c r="AC92" s="374"/>
      <c r="AD92" s="374"/>
      <c r="AE92" s="374"/>
    </row>
    <row r="93" spans="1:31" ht="13.95" customHeight="1" x14ac:dyDescent="0.3">
      <c r="A93" s="669">
        <v>46</v>
      </c>
      <c r="B93" s="671" t="str">
        <f>IF(ISNA(VLOOKUP(A93,'SERIE.015-1'!$A$3:$R$302,2,FALSE)),"",(VLOOKUP(A93,'SERIE.015-1'!$A$3:$R$302,2,FALSE)))</f>
        <v/>
      </c>
      <c r="C93" s="673" t="str">
        <f>IF(ISNA(VLOOKUP(A93,'SERIE.015-1'!$A$3:$R$302,3,FALSE)),"",(VLOOKUP(A93,'SERIE.015-1'!$A$3:$R$302,3,FALSE)))</f>
        <v/>
      </c>
      <c r="D93" s="675" t="str">
        <f>IF(ISNA(VLOOKUP(A93,'SERIE.015-1'!$A$3:$R$302,4,FALSE)),"",(VLOOKUP(A93,'SERIE.015-1'!$A$3:$R$302,4,FALSE)))</f>
        <v/>
      </c>
      <c r="E93" s="322" t="str">
        <f>IF(ISNA(VLOOKUP($A93,'SERIE.015-1'!$A$3:$R$302,5,FALSE)),"",(VLOOKUP($A93,'SERIE.015-1'!$A$3:$R$302,5,FALSE)))</f>
        <v/>
      </c>
      <c r="F93" s="237" t="str">
        <f>IF(ISNA(VLOOKUP(E93,'SERIE.015-1'!$E$3:$G$302,2,FALSE)),"",(VLOOKUP(E93,'SERIE.015-1'!$E$3:$G$302,2,FALSE)))</f>
        <v/>
      </c>
      <c r="G93" s="677" t="str">
        <f>IF(ISNA(VLOOKUP(E93,'SERIE.015-1'!$E$3:$G$302,3,FALSE)),"",(VLOOKUP(E93,'SERIE.015-1'!$E$3:$G$302,3,FALSE)))</f>
        <v/>
      </c>
      <c r="H93" s="237" t="str">
        <f>IF(ISNA(VLOOKUP(E93,'SERIE.015-1'!$E$3:$R$302,4,FALSE)),"",(VLOOKUP(E93,'SERIE.015-1'!$E$3:$R$302,4,FALSE)))</f>
        <v/>
      </c>
      <c r="I93" s="291" t="str">
        <f>IF(ISNA(VLOOKUP($E93,'SERIE.015-1'!$E$3:$R$302,5,FALSE)),"",(VLOOKUP($E93,'SERIE.015-1'!$E$3:$R$302,5,FALSE)))</f>
        <v/>
      </c>
      <c r="J93" s="291" t="str">
        <f>IF(ISNA(VLOOKUP($E93,'SERIE.015-1'!$E$3:$R$302,6,FALSE)),"",(VLOOKUP($E93,'SERIE.015-1'!$E$3:$R$302,6,FALSE)))</f>
        <v/>
      </c>
      <c r="K93" s="291" t="str">
        <f>IF(ISNA(VLOOKUP($E93,'SERIE.015-1'!$E$3:$R$302,7,FALSE)),"",(VLOOKUP($E93,'SERIE.015-1'!$E$3:$R$302,7,FALSE)))</f>
        <v/>
      </c>
      <c r="L93" s="291" t="str">
        <f>IF(ISNA(VLOOKUP($E93,'SERIE.015-1'!$E$3:$R$302,8,FALSE)),"",(VLOOKUP($E93,'SERIE.015-1'!$E$3:$R$302,8,FALSE)))</f>
        <v/>
      </c>
      <c r="M93" s="291" t="str">
        <f>IF(ISNA(VLOOKUP($E93,'SERIE.015-1'!$E$3:$R$302,9,FALSE)),"",(VLOOKUP($E93,'SERIE.015-1'!$E$3:$R$302,9,FALSE)))</f>
        <v/>
      </c>
      <c r="N93" s="291" t="str">
        <f>IF(ISNA(VLOOKUP($E93,'SERIE.015-1'!$E$3:$R$302,10,FALSE)),"",(VLOOKUP($E93,'SERIE.015-1'!$E$3:$R$302,10,FALSE)))</f>
        <v/>
      </c>
      <c r="O93" s="291" t="str">
        <f>IF(ISNA(VLOOKUP($E93,'SERIE.015-1'!$E$3:$R$302,11,FALSE)),"",(VLOOKUP($E93,'SERIE.015-1'!$E$3:$R$302,11,FALSE)))</f>
        <v/>
      </c>
      <c r="P93" s="291" t="str">
        <f>IF(ISNA(VLOOKUP($E93,'SERIE.015-1'!$E$3:$R$302,12,FALSE)),"",(VLOOKUP($E93,'SERIE.015-1'!$E$3:$R$302,12,FALSE)))</f>
        <v/>
      </c>
      <c r="Q93" s="291" t="str">
        <f>IF(ISNA(VLOOKUP($E93,'SERIE.015-1'!$E$3:$R$302,13,FALSE)),"",(VLOOKUP($E93,'SERIE.015-1'!$E$3:$R$302,13,FALSE)))</f>
        <v/>
      </c>
      <c r="R93" s="349" t="str">
        <f>IF(ISNA(VLOOKUP($E93,'SERIE.015-1'!$E$3:$R$302,14,FALSE)),"",(VLOOKUP($E93,'SERIE.015-1'!$E$3:$R$302,14,FALSE)))</f>
        <v/>
      </c>
      <c r="S93" s="448">
        <f t="shared" si="29"/>
        <v>0</v>
      </c>
      <c r="T93" s="516">
        <f t="shared" ref="T93" si="43">SUM(I93:R94)</f>
        <v>0</v>
      </c>
      <c r="U93" s="374"/>
      <c r="V93" s="374">
        <f t="shared" si="31"/>
        <v>91</v>
      </c>
      <c r="W93" s="374">
        <f>IF(S93="","",IFERROR(SUM(I93:J93:L93:M93)+LARGE(I93:J93:L93:M93,1)/100+LARGE(I93:J93:L93:M93,2)/1000+LARGE(I93:J93:L93:M93,3)/10000+LARGE(I93:J93:L93:M93,4)/100000-0.01/V93,0))</f>
        <v>0</v>
      </c>
      <c r="X93" s="354" t="str">
        <f>$D$93</f>
        <v/>
      </c>
      <c r="Y93" s="364" t="str">
        <f>$C$93</f>
        <v/>
      </c>
      <c r="Z93" s="374"/>
      <c r="AA93" s="374"/>
      <c r="AB93" s="374"/>
      <c r="AC93" s="374"/>
      <c r="AD93" s="374"/>
      <c r="AE93" s="374"/>
    </row>
    <row r="94" spans="1:31" ht="13.95" customHeight="1" thickBot="1" x14ac:dyDescent="0.35">
      <c r="A94" s="679"/>
      <c r="B94" s="680"/>
      <c r="C94" s="681"/>
      <c r="D94" s="682"/>
      <c r="E94" s="323" t="str">
        <f>IF(ISNA(VLOOKUP($A$93,'SERIE.015-1'!$A$3:$R$302,5,FALSE)+$U$3),"",(VLOOKUP($A$93,'SERIE.015-1'!$A$3:$R$302,5,FALSE)+$U$3))</f>
        <v/>
      </c>
      <c r="F94" s="43" t="str">
        <f>IF(ISNA(VLOOKUP(E94,'SERIE.015-1'!$E$3:$G$302,2,FALSE)),"",(VLOOKUP(E94,'SERIE.015-1'!$E$3:$G$302,2,FALSE)))</f>
        <v/>
      </c>
      <c r="G94" s="683"/>
      <c r="H94" s="84" t="str">
        <f>IF(ISNA(VLOOKUP(E94,'SERIE.015-1'!$E$3:$R$302,4,FALSE)),"",(VLOOKUP(E94,'SERIE.015-1'!$E$3:$R$302,4,FALSE)))</f>
        <v/>
      </c>
      <c r="I94" s="292" t="str">
        <f>IF(ISNA(VLOOKUP($E94,'SERIE.015-1'!$E$3:$R$302,5,FALSE)),"",(VLOOKUP($E94,'SERIE.015-1'!$E$3:$R$302,5,FALSE)))</f>
        <v/>
      </c>
      <c r="J94" s="292" t="str">
        <f>IF(ISNA(VLOOKUP($E94,'SERIE.015-1'!$E$3:$R$302,6,FALSE)),"",(VLOOKUP($E94,'SERIE.015-1'!$E$3:$R$302,6,FALSE)))</f>
        <v/>
      </c>
      <c r="K94" s="292" t="str">
        <f>IF(ISNA(VLOOKUP($E94,'SERIE.015-1'!$E$3:$R$302,7,FALSE)),"",(VLOOKUP($E94,'SERIE.015-1'!$E$3:$R$302,7,FALSE)))</f>
        <v/>
      </c>
      <c r="L94" s="292" t="str">
        <f>IF(ISNA(VLOOKUP($E94,'SERIE.015-1'!$E$3:$R$302,8,FALSE)),"",(VLOOKUP($E94,'SERIE.015-1'!$E$3:$R$302,8,FALSE)))</f>
        <v/>
      </c>
      <c r="M94" s="292" t="str">
        <f>IF(ISNA(VLOOKUP($E94,'SERIE.015-1'!$E$3:$R$302,9,FALSE)),"",(VLOOKUP($E94,'SERIE.015-1'!$E$3:$R$302,9,FALSE)))</f>
        <v/>
      </c>
      <c r="N94" s="292" t="str">
        <f>IF(ISNA(VLOOKUP($E94,'SERIE.015-1'!$E$3:$R$302,10,FALSE)),"",(VLOOKUP($E94,'SERIE.015-1'!$E$3:$R$302,10,FALSE)))</f>
        <v/>
      </c>
      <c r="O94" s="292" t="str">
        <f>IF(ISNA(VLOOKUP($E94,'SERIE.015-1'!$E$3:$R$302,11,FALSE)),"",(VLOOKUP($E94,'SERIE.015-1'!$E$3:$R$302,11,FALSE)))</f>
        <v/>
      </c>
      <c r="P94" s="292" t="str">
        <f>IF(ISNA(VLOOKUP($E94,'SERIE.015-1'!$E$3:$R$302,12,FALSE)),"",(VLOOKUP($E94,'SERIE.015-1'!$E$3:$R$302,12,FALSE)))</f>
        <v/>
      </c>
      <c r="Q94" s="292" t="str">
        <f>IF(ISNA(VLOOKUP($E94,'SERIE.015-1'!$E$3:$R$302,13,FALSE)),"",(VLOOKUP($E94,'SERIE.015-1'!$E$3:$R$302,13,FALSE)))</f>
        <v/>
      </c>
      <c r="R94" s="350" t="str">
        <f>IF(ISNA(VLOOKUP($E94,'SERIE.015-1'!$E$3:$R$302,14,FALSE)),"",(VLOOKUP($E94,'SERIE.015-1'!$E$3:$R$302,14,FALSE)))</f>
        <v/>
      </c>
      <c r="S94" s="448">
        <f t="shared" si="29"/>
        <v>0</v>
      </c>
      <c r="T94" s="516"/>
      <c r="U94" s="374"/>
      <c r="V94" s="374">
        <f t="shared" si="31"/>
        <v>92</v>
      </c>
      <c r="W94" s="374">
        <f>IF(S94="","",IFERROR(SUM(I94:J94:L94:M94)+LARGE(I94:J94:L94:M94,1)/100+LARGE(I94:J94:L94:M94,2)/1000+LARGE(I94:J94:L94:M94,3)/10000+LARGE(I94:J94:L94:M94,4)/100000-0.01/V94,0))</f>
        <v>0</v>
      </c>
      <c r="X94" s="354" t="str">
        <f>$D$93</f>
        <v/>
      </c>
      <c r="Y94" s="364" t="str">
        <f>$C$93</f>
        <v/>
      </c>
      <c r="Z94" s="374"/>
      <c r="AA94" s="374"/>
      <c r="AB94" s="374"/>
      <c r="AC94" s="374"/>
      <c r="AD94" s="374"/>
      <c r="AE94" s="374"/>
    </row>
    <row r="95" spans="1:31" ht="13.95" customHeight="1" x14ac:dyDescent="0.3">
      <c r="A95" s="669">
        <v>47</v>
      </c>
      <c r="B95" s="671" t="str">
        <f>IF(ISNA(VLOOKUP(A95,'SERIE.015-1'!$A$3:$R$302,2,FALSE)),"",(VLOOKUP(A95,'SERIE.015-1'!$A$3:$R$302,2,FALSE)))</f>
        <v/>
      </c>
      <c r="C95" s="673" t="str">
        <f>IF(ISNA(VLOOKUP(A95,'SERIE.015-1'!$A$3:$R$302,3,FALSE)),"",(VLOOKUP(A95,'SERIE.015-1'!$A$3:$R$302,3,FALSE)))</f>
        <v/>
      </c>
      <c r="D95" s="675" t="str">
        <f>IF(ISNA(VLOOKUP(A95,'SERIE.015-1'!$A$3:$R$302,4,FALSE)),"",(VLOOKUP(A95,'SERIE.015-1'!$A$3:$R$302,4,FALSE)))</f>
        <v/>
      </c>
      <c r="E95" s="322" t="str">
        <f>IF(ISNA(VLOOKUP($A95,'SERIE.015-1'!$A$3:$R$302,5,FALSE)),"",(VLOOKUP($A95,'SERIE.015-1'!$A$3:$R$302,5,FALSE)))</f>
        <v/>
      </c>
      <c r="F95" s="237" t="str">
        <f>IF(ISNA(VLOOKUP(E95,'SERIE.015-1'!$E$3:$G$302,2,FALSE)),"",(VLOOKUP(E95,'SERIE.015-1'!$E$3:$G$302,2,FALSE)))</f>
        <v/>
      </c>
      <c r="G95" s="677" t="str">
        <f>IF(ISNA(VLOOKUP(E95,'SERIE.015-1'!$E$3:$G$302,3,FALSE)),"",(VLOOKUP(E95,'SERIE.015-1'!$E$3:$G$302,3,FALSE)))</f>
        <v/>
      </c>
      <c r="H95" s="237" t="str">
        <f>IF(ISNA(VLOOKUP(E95,'SERIE.015-1'!$E$3:$R$302,4,FALSE)),"",(VLOOKUP(E95,'SERIE.015-1'!$E$3:$R$302,4,FALSE)))</f>
        <v/>
      </c>
      <c r="I95" s="291" t="str">
        <f>IF(ISNA(VLOOKUP($E95,'SERIE.015-1'!$E$3:$R$302,5,FALSE)),"",(VLOOKUP($E95,'SERIE.015-1'!$E$3:$R$302,5,FALSE)))</f>
        <v/>
      </c>
      <c r="J95" s="291" t="str">
        <f>IF(ISNA(VLOOKUP($E95,'SERIE.015-1'!$E$3:$R$302,6,FALSE)),"",(VLOOKUP($E95,'SERIE.015-1'!$E$3:$R$302,6,FALSE)))</f>
        <v/>
      </c>
      <c r="K95" s="291" t="str">
        <f>IF(ISNA(VLOOKUP($E95,'SERIE.015-1'!$E$3:$R$302,7,FALSE)),"",(VLOOKUP($E95,'SERIE.015-1'!$E$3:$R$302,7,FALSE)))</f>
        <v/>
      </c>
      <c r="L95" s="291" t="str">
        <f>IF(ISNA(VLOOKUP($E95,'SERIE.015-1'!$E$3:$R$302,8,FALSE)),"",(VLOOKUP($E95,'SERIE.015-1'!$E$3:$R$302,8,FALSE)))</f>
        <v/>
      </c>
      <c r="M95" s="291" t="str">
        <f>IF(ISNA(VLOOKUP($E95,'SERIE.015-1'!$E$3:$R$302,9,FALSE)),"",(VLOOKUP($E95,'SERIE.015-1'!$E$3:$R$302,9,FALSE)))</f>
        <v/>
      </c>
      <c r="N95" s="291" t="str">
        <f>IF(ISNA(VLOOKUP($E95,'SERIE.015-1'!$E$3:$R$302,10,FALSE)),"",(VLOOKUP($E95,'SERIE.015-1'!$E$3:$R$302,10,FALSE)))</f>
        <v/>
      </c>
      <c r="O95" s="291" t="str">
        <f>IF(ISNA(VLOOKUP($E95,'SERIE.015-1'!$E$3:$R$302,11,FALSE)),"",(VLOOKUP($E95,'SERIE.015-1'!$E$3:$R$302,11,FALSE)))</f>
        <v/>
      </c>
      <c r="P95" s="291" t="str">
        <f>IF(ISNA(VLOOKUP($E95,'SERIE.015-1'!$E$3:$R$302,12,FALSE)),"",(VLOOKUP($E95,'SERIE.015-1'!$E$3:$R$302,12,FALSE)))</f>
        <v/>
      </c>
      <c r="Q95" s="291" t="str">
        <f>IF(ISNA(VLOOKUP($E95,'SERIE.015-1'!$E$3:$R$302,13,FALSE)),"",(VLOOKUP($E95,'SERIE.015-1'!$E$3:$R$302,13,FALSE)))</f>
        <v/>
      </c>
      <c r="R95" s="349" t="str">
        <f>IF(ISNA(VLOOKUP($E95,'SERIE.015-1'!$E$3:$R$302,14,FALSE)),"",(VLOOKUP($E95,'SERIE.015-1'!$E$3:$R$302,14,FALSE)))</f>
        <v/>
      </c>
      <c r="S95" s="448">
        <f t="shared" si="29"/>
        <v>0</v>
      </c>
      <c r="T95" s="516">
        <f t="shared" ref="T95" si="44">SUM(I95:R96)</f>
        <v>0</v>
      </c>
      <c r="U95" s="374"/>
      <c r="V95" s="374">
        <f t="shared" si="31"/>
        <v>93</v>
      </c>
      <c r="W95" s="374">
        <f>IF(S95="","",IFERROR(SUM(I95:J95:L95:M95)+LARGE(I95:J95:L95:M95,1)/100+LARGE(I95:J95:L95:M95,2)/1000+LARGE(I95:J95:L95:M95,3)/10000+LARGE(I95:J95:L95:M95,4)/100000-0.01/V95,0))</f>
        <v>0</v>
      </c>
      <c r="X95" s="354" t="str">
        <f>$D$95</f>
        <v/>
      </c>
      <c r="Y95" s="364" t="str">
        <f>$C$95</f>
        <v/>
      </c>
      <c r="Z95" s="374"/>
      <c r="AA95" s="374"/>
      <c r="AB95" s="374"/>
      <c r="AC95" s="374"/>
      <c r="AD95" s="374"/>
      <c r="AE95" s="374"/>
    </row>
    <row r="96" spans="1:31" ht="13.95" customHeight="1" thickBot="1" x14ac:dyDescent="0.35">
      <c r="A96" s="679"/>
      <c r="B96" s="680"/>
      <c r="C96" s="681"/>
      <c r="D96" s="682"/>
      <c r="E96" s="323" t="str">
        <f>IF(ISNA(VLOOKUP($A$95,'SERIE.015-1'!$A$3:$R$302,5,FALSE)+$U$3),"",(VLOOKUP($A$95,'SERIE.015-1'!$A$3:$R$302,5,FALSE)+$U$3))</f>
        <v/>
      </c>
      <c r="F96" s="43" t="str">
        <f>IF(ISNA(VLOOKUP(E96,'SERIE.015-1'!$E$3:$G$302,2,FALSE)),"",(VLOOKUP(E96,'SERIE.015-1'!$E$3:$G$302,2,FALSE)))</f>
        <v/>
      </c>
      <c r="G96" s="683"/>
      <c r="H96" s="84" t="str">
        <f>IF(ISNA(VLOOKUP(E96,'SERIE.015-1'!$E$3:$R$302,4,FALSE)),"",(VLOOKUP(E96,'SERIE.015-1'!$E$3:$R$302,4,FALSE)))</f>
        <v/>
      </c>
      <c r="I96" s="292" t="str">
        <f>IF(ISNA(VLOOKUP($E96,'SERIE.015-1'!$E$3:$R$302,5,FALSE)),"",(VLOOKUP($E96,'SERIE.015-1'!$E$3:$R$302,5,FALSE)))</f>
        <v/>
      </c>
      <c r="J96" s="292" t="str">
        <f>IF(ISNA(VLOOKUP($E96,'SERIE.015-1'!$E$3:$R$302,6,FALSE)),"",(VLOOKUP($E96,'SERIE.015-1'!$E$3:$R$302,6,FALSE)))</f>
        <v/>
      </c>
      <c r="K96" s="292" t="str">
        <f>IF(ISNA(VLOOKUP($E96,'SERIE.015-1'!$E$3:$R$302,7,FALSE)),"",(VLOOKUP($E96,'SERIE.015-1'!$E$3:$R$302,7,FALSE)))</f>
        <v/>
      </c>
      <c r="L96" s="292" t="str">
        <f>IF(ISNA(VLOOKUP($E96,'SERIE.015-1'!$E$3:$R$302,8,FALSE)),"",(VLOOKUP($E96,'SERIE.015-1'!$E$3:$R$302,8,FALSE)))</f>
        <v/>
      </c>
      <c r="M96" s="292" t="str">
        <f>IF(ISNA(VLOOKUP($E96,'SERIE.015-1'!$E$3:$R$302,9,FALSE)),"",(VLOOKUP($E96,'SERIE.015-1'!$E$3:$R$302,9,FALSE)))</f>
        <v/>
      </c>
      <c r="N96" s="292" t="str">
        <f>IF(ISNA(VLOOKUP($E96,'SERIE.015-1'!$E$3:$R$302,10,FALSE)),"",(VLOOKUP($E96,'SERIE.015-1'!$E$3:$R$302,10,FALSE)))</f>
        <v/>
      </c>
      <c r="O96" s="292" t="str">
        <f>IF(ISNA(VLOOKUP($E96,'SERIE.015-1'!$E$3:$R$302,11,FALSE)),"",(VLOOKUP($E96,'SERIE.015-1'!$E$3:$R$302,11,FALSE)))</f>
        <v/>
      </c>
      <c r="P96" s="292" t="str">
        <f>IF(ISNA(VLOOKUP($E96,'SERIE.015-1'!$E$3:$R$302,12,FALSE)),"",(VLOOKUP($E96,'SERIE.015-1'!$E$3:$R$302,12,FALSE)))</f>
        <v/>
      </c>
      <c r="Q96" s="292" t="str">
        <f>IF(ISNA(VLOOKUP($E96,'SERIE.015-1'!$E$3:$R$302,13,FALSE)),"",(VLOOKUP($E96,'SERIE.015-1'!$E$3:$R$302,13,FALSE)))</f>
        <v/>
      </c>
      <c r="R96" s="350" t="str">
        <f>IF(ISNA(VLOOKUP($E96,'SERIE.015-1'!$E$3:$R$302,14,FALSE)),"",(VLOOKUP($E96,'SERIE.015-1'!$E$3:$R$302,14,FALSE)))</f>
        <v/>
      </c>
      <c r="S96" s="448">
        <f t="shared" si="29"/>
        <v>0</v>
      </c>
      <c r="T96" s="516"/>
      <c r="U96" s="374"/>
      <c r="V96" s="374">
        <f t="shared" si="31"/>
        <v>94</v>
      </c>
      <c r="W96" s="374">
        <f>IF(S96="","",IFERROR(SUM(I96:J96:L96:M96)+LARGE(I96:J96:L96:M96,1)/100+LARGE(I96:J96:L96:M96,2)/1000+LARGE(I96:J96:L96:M96,3)/10000+LARGE(I96:J96:L96:M96,4)/100000-0.01/V96,0))</f>
        <v>0</v>
      </c>
      <c r="X96" s="354" t="str">
        <f>$D$95</f>
        <v/>
      </c>
      <c r="Y96" s="364" t="str">
        <f>$C$95</f>
        <v/>
      </c>
      <c r="Z96" s="374"/>
      <c r="AA96" s="374"/>
      <c r="AB96" s="374"/>
      <c r="AC96" s="374"/>
      <c r="AD96" s="374"/>
      <c r="AE96" s="374"/>
    </row>
    <row r="97" spans="1:31" ht="13.95" customHeight="1" x14ac:dyDescent="0.3">
      <c r="A97" s="669">
        <v>48</v>
      </c>
      <c r="B97" s="671" t="str">
        <f>IF(ISNA(VLOOKUP(A97,'SERIE.015-1'!$A$3:$R$302,2,FALSE)),"",(VLOOKUP(A97,'SERIE.015-1'!$A$3:$R$302,2,FALSE)))</f>
        <v/>
      </c>
      <c r="C97" s="673" t="str">
        <f>IF(ISNA(VLOOKUP(A97,'SERIE.015-1'!$A$3:$R$302,3,FALSE)),"",(VLOOKUP(A97,'SERIE.015-1'!$A$3:$R$302,3,FALSE)))</f>
        <v/>
      </c>
      <c r="D97" s="675" t="str">
        <f>IF(ISNA(VLOOKUP(A97,'SERIE.015-1'!$A$3:$R$302,4,FALSE)),"",(VLOOKUP(A97,'SERIE.015-1'!$A$3:$R$302,4,FALSE)))</f>
        <v/>
      </c>
      <c r="E97" s="322" t="str">
        <f>IF(ISNA(VLOOKUP($A97,'SERIE.015-1'!$A$3:$R$302,5,FALSE)),"",(VLOOKUP($A97,'SERIE.015-1'!$A$3:$R$302,5,FALSE)))</f>
        <v/>
      </c>
      <c r="F97" s="237" t="str">
        <f>IF(ISNA(VLOOKUP(E97,'SERIE.015-1'!$E$3:$G$302,2,FALSE)),"",(VLOOKUP(E97,'SERIE.015-1'!$E$3:$G$302,2,FALSE)))</f>
        <v/>
      </c>
      <c r="G97" s="677" t="str">
        <f>IF(ISNA(VLOOKUP(E97,'SERIE.015-1'!$E$3:$G$302,3,FALSE)),"",(VLOOKUP(E97,'SERIE.015-1'!$E$3:$G$302,3,FALSE)))</f>
        <v/>
      </c>
      <c r="H97" s="237" t="str">
        <f>IF(ISNA(VLOOKUP(E97,'SERIE.015-1'!$E$3:$R$302,4,FALSE)),"",(VLOOKUP(E97,'SERIE.015-1'!$E$3:$R$302,4,FALSE)))</f>
        <v/>
      </c>
      <c r="I97" s="291" t="str">
        <f>IF(ISNA(VLOOKUP($E97,'SERIE.015-1'!$E$3:$R$302,5,FALSE)),"",(VLOOKUP($E97,'SERIE.015-1'!$E$3:$R$302,5,FALSE)))</f>
        <v/>
      </c>
      <c r="J97" s="291" t="str">
        <f>IF(ISNA(VLOOKUP($E97,'SERIE.015-1'!$E$3:$R$302,6,FALSE)),"",(VLOOKUP($E97,'SERIE.015-1'!$E$3:$R$302,6,FALSE)))</f>
        <v/>
      </c>
      <c r="K97" s="291" t="str">
        <f>IF(ISNA(VLOOKUP($E97,'SERIE.015-1'!$E$3:$R$302,7,FALSE)),"",(VLOOKUP($E97,'SERIE.015-1'!$E$3:$R$302,7,FALSE)))</f>
        <v/>
      </c>
      <c r="L97" s="291" t="str">
        <f>IF(ISNA(VLOOKUP($E97,'SERIE.015-1'!$E$3:$R$302,8,FALSE)),"",(VLOOKUP($E97,'SERIE.015-1'!$E$3:$R$302,8,FALSE)))</f>
        <v/>
      </c>
      <c r="M97" s="291" t="str">
        <f>IF(ISNA(VLOOKUP($E97,'SERIE.015-1'!$E$3:$R$302,9,FALSE)),"",(VLOOKUP($E97,'SERIE.015-1'!$E$3:$R$302,9,FALSE)))</f>
        <v/>
      </c>
      <c r="N97" s="291" t="str">
        <f>IF(ISNA(VLOOKUP($E97,'SERIE.015-1'!$E$3:$R$302,10,FALSE)),"",(VLOOKUP($E97,'SERIE.015-1'!$E$3:$R$302,10,FALSE)))</f>
        <v/>
      </c>
      <c r="O97" s="291" t="str">
        <f>IF(ISNA(VLOOKUP($E97,'SERIE.015-1'!$E$3:$R$302,11,FALSE)),"",(VLOOKUP($E97,'SERIE.015-1'!$E$3:$R$302,11,FALSE)))</f>
        <v/>
      </c>
      <c r="P97" s="291" t="str">
        <f>IF(ISNA(VLOOKUP($E97,'SERIE.015-1'!$E$3:$R$302,12,FALSE)),"",(VLOOKUP($E97,'SERIE.015-1'!$E$3:$R$302,12,FALSE)))</f>
        <v/>
      </c>
      <c r="Q97" s="291" t="str">
        <f>IF(ISNA(VLOOKUP($E97,'SERIE.015-1'!$E$3:$R$302,13,FALSE)),"",(VLOOKUP($E97,'SERIE.015-1'!$E$3:$R$302,13,FALSE)))</f>
        <v/>
      </c>
      <c r="R97" s="349" t="str">
        <f>IF(ISNA(VLOOKUP($E97,'SERIE.015-1'!$E$3:$R$302,14,FALSE)),"",(VLOOKUP($E97,'SERIE.015-1'!$E$3:$R$302,14,FALSE)))</f>
        <v/>
      </c>
      <c r="S97" s="448">
        <f t="shared" si="29"/>
        <v>0</v>
      </c>
      <c r="T97" s="516">
        <f t="shared" ref="T97" si="45">SUM(I97:R98)</f>
        <v>0</v>
      </c>
      <c r="U97" s="374"/>
      <c r="V97" s="374">
        <f t="shared" si="31"/>
        <v>95</v>
      </c>
      <c r="W97" s="374">
        <f>IF(S97="","",IFERROR(SUM(I97:J97:L97:M97)+LARGE(I97:J97:L97:M97,1)/100+LARGE(I97:J97:L97:M97,2)/1000+LARGE(I97:J97:L97:M97,3)/10000+LARGE(I97:J97:L97:M97,4)/100000-0.01/V97,0))</f>
        <v>0</v>
      </c>
      <c r="X97" s="354" t="str">
        <f>$D$97</f>
        <v/>
      </c>
      <c r="Y97" s="364" t="str">
        <f>$C$97</f>
        <v/>
      </c>
      <c r="Z97" s="374"/>
      <c r="AA97" s="374"/>
      <c r="AB97" s="374"/>
      <c r="AC97" s="374"/>
      <c r="AD97" s="374"/>
      <c r="AE97" s="374"/>
    </row>
    <row r="98" spans="1:31" ht="13.95" customHeight="1" thickBot="1" x14ac:dyDescent="0.35">
      <c r="A98" s="679"/>
      <c r="B98" s="680"/>
      <c r="C98" s="681"/>
      <c r="D98" s="682"/>
      <c r="E98" s="323" t="str">
        <f>IF(ISNA(VLOOKUP($A$97,'SERIE.015-1'!$A$3:$R$302,5,FALSE)+$U$3),"",(VLOOKUP($A$97,'SERIE.015-1'!$A$3:$R$302,5,FALSE)+$U$3))</f>
        <v/>
      </c>
      <c r="F98" s="43" t="str">
        <f>IF(ISNA(VLOOKUP(E98,'SERIE.015-1'!$E$3:$G$302,2,FALSE)),"",(VLOOKUP(E98,'SERIE.015-1'!$E$3:$G$302,2,FALSE)))</f>
        <v/>
      </c>
      <c r="G98" s="683"/>
      <c r="H98" s="84" t="str">
        <f>IF(ISNA(VLOOKUP(E98,'SERIE.015-1'!$E$3:$R$302,4,FALSE)),"",(VLOOKUP(E98,'SERIE.015-1'!$E$3:$R$302,4,FALSE)))</f>
        <v/>
      </c>
      <c r="I98" s="292" t="str">
        <f>IF(ISNA(VLOOKUP($E98,'SERIE.015-1'!$E$3:$R$302,5,FALSE)),"",(VLOOKUP($E98,'SERIE.015-1'!$E$3:$R$302,5,FALSE)))</f>
        <v/>
      </c>
      <c r="J98" s="292" t="str">
        <f>IF(ISNA(VLOOKUP($E98,'SERIE.015-1'!$E$3:$R$302,6,FALSE)),"",(VLOOKUP($E98,'SERIE.015-1'!$E$3:$R$302,6,FALSE)))</f>
        <v/>
      </c>
      <c r="K98" s="292" t="str">
        <f>IF(ISNA(VLOOKUP($E98,'SERIE.015-1'!$E$3:$R$302,7,FALSE)),"",(VLOOKUP($E98,'SERIE.015-1'!$E$3:$R$302,7,FALSE)))</f>
        <v/>
      </c>
      <c r="L98" s="292" t="str">
        <f>IF(ISNA(VLOOKUP($E98,'SERIE.015-1'!$E$3:$R$302,8,FALSE)),"",(VLOOKUP($E98,'SERIE.015-1'!$E$3:$R$302,8,FALSE)))</f>
        <v/>
      </c>
      <c r="M98" s="292" t="str">
        <f>IF(ISNA(VLOOKUP($E98,'SERIE.015-1'!$E$3:$R$302,9,FALSE)),"",(VLOOKUP($E98,'SERIE.015-1'!$E$3:$R$302,9,FALSE)))</f>
        <v/>
      </c>
      <c r="N98" s="292" t="str">
        <f>IF(ISNA(VLOOKUP($E98,'SERIE.015-1'!$E$3:$R$302,10,FALSE)),"",(VLOOKUP($E98,'SERIE.015-1'!$E$3:$R$302,10,FALSE)))</f>
        <v/>
      </c>
      <c r="O98" s="292" t="str">
        <f>IF(ISNA(VLOOKUP($E98,'SERIE.015-1'!$E$3:$R$302,11,FALSE)),"",(VLOOKUP($E98,'SERIE.015-1'!$E$3:$R$302,11,FALSE)))</f>
        <v/>
      </c>
      <c r="P98" s="292" t="str">
        <f>IF(ISNA(VLOOKUP($E98,'SERIE.015-1'!$E$3:$R$302,12,FALSE)),"",(VLOOKUP($E98,'SERIE.015-1'!$E$3:$R$302,12,FALSE)))</f>
        <v/>
      </c>
      <c r="Q98" s="292" t="str">
        <f>IF(ISNA(VLOOKUP($E98,'SERIE.015-1'!$E$3:$R$302,13,FALSE)),"",(VLOOKUP($E98,'SERIE.015-1'!$E$3:$R$302,13,FALSE)))</f>
        <v/>
      </c>
      <c r="R98" s="350" t="str">
        <f>IF(ISNA(VLOOKUP($E98,'SERIE.015-1'!$E$3:$R$302,14,FALSE)),"",(VLOOKUP($E98,'SERIE.015-1'!$E$3:$R$302,14,FALSE)))</f>
        <v/>
      </c>
      <c r="S98" s="448">
        <f t="shared" si="29"/>
        <v>0</v>
      </c>
      <c r="T98" s="516"/>
      <c r="U98" s="374"/>
      <c r="V98" s="374">
        <f t="shared" si="31"/>
        <v>96</v>
      </c>
      <c r="W98" s="374">
        <f>IF(S98="","",IFERROR(SUM(I98:J98:L98:M98)+LARGE(I98:J98:L98:M98,1)/100+LARGE(I98:J98:L98:M98,2)/1000+LARGE(I98:J98:L98:M98,3)/10000+LARGE(I98:J98:L98:M98,4)/100000-0.01/V98,0))</f>
        <v>0</v>
      </c>
      <c r="X98" s="354" t="str">
        <f>$D$97</f>
        <v/>
      </c>
      <c r="Y98" s="364" t="str">
        <f>$C$97</f>
        <v/>
      </c>
      <c r="Z98" s="374"/>
      <c r="AA98" s="374"/>
      <c r="AB98" s="374"/>
      <c r="AC98" s="374"/>
      <c r="AD98" s="374"/>
      <c r="AE98" s="374"/>
    </row>
    <row r="99" spans="1:31" ht="13.95" customHeight="1" x14ac:dyDescent="0.3">
      <c r="A99" s="669">
        <v>49</v>
      </c>
      <c r="B99" s="671" t="str">
        <f>IF(ISNA(VLOOKUP(A99,'SERIE.015-1'!$A$3:$R$302,2,FALSE)),"",(VLOOKUP(A99,'SERIE.015-1'!$A$3:$R$302,2,FALSE)))</f>
        <v/>
      </c>
      <c r="C99" s="673" t="str">
        <f>IF(ISNA(VLOOKUP(A99,'SERIE.015-1'!$A$3:$R$302,3,FALSE)),"",(VLOOKUP(A99,'SERIE.015-1'!$A$3:$R$302,3,FALSE)))</f>
        <v/>
      </c>
      <c r="D99" s="675" t="str">
        <f>IF(ISNA(VLOOKUP(A99,'SERIE.015-1'!$A$3:$R$302,4,FALSE)),"",(VLOOKUP(A99,'SERIE.015-1'!$A$3:$R$302,4,FALSE)))</f>
        <v/>
      </c>
      <c r="E99" s="322" t="str">
        <f>IF(ISNA(VLOOKUP($A99,'SERIE.015-1'!$A$3:$R$302,5,FALSE)),"",(VLOOKUP($A99,'SERIE.015-1'!$A$3:$R$302,5,FALSE)))</f>
        <v/>
      </c>
      <c r="F99" s="237" t="str">
        <f>IF(ISNA(VLOOKUP(E99,'SERIE.015-1'!$E$3:$G$302,2,FALSE)),"",(VLOOKUP(E99,'SERIE.015-1'!$E$3:$G$302,2,FALSE)))</f>
        <v/>
      </c>
      <c r="G99" s="677" t="str">
        <f>IF(ISNA(VLOOKUP(E99,'SERIE.015-1'!$E$3:$G$302,3,FALSE)),"",(VLOOKUP(E99,'SERIE.015-1'!$E$3:$G$302,3,FALSE)))</f>
        <v/>
      </c>
      <c r="H99" s="237" t="str">
        <f>IF(ISNA(VLOOKUP(E99,'SERIE.015-1'!$E$3:$R$302,4,FALSE)),"",(VLOOKUP(E99,'SERIE.015-1'!$E$3:$R$302,4,FALSE)))</f>
        <v/>
      </c>
      <c r="I99" s="291" t="str">
        <f>IF(ISNA(VLOOKUP($E99,'SERIE.015-1'!$E$3:$R$302,5,FALSE)),"",(VLOOKUP($E99,'SERIE.015-1'!$E$3:$R$302,5,FALSE)))</f>
        <v/>
      </c>
      <c r="J99" s="291" t="str">
        <f>IF(ISNA(VLOOKUP($E99,'SERIE.015-1'!$E$3:$R$302,6,FALSE)),"",(VLOOKUP($E99,'SERIE.015-1'!$E$3:$R$302,6,FALSE)))</f>
        <v/>
      </c>
      <c r="K99" s="291" t="str">
        <f>IF(ISNA(VLOOKUP($E99,'SERIE.015-1'!$E$3:$R$302,7,FALSE)),"",(VLOOKUP($E99,'SERIE.015-1'!$E$3:$R$302,7,FALSE)))</f>
        <v/>
      </c>
      <c r="L99" s="291" t="str">
        <f>IF(ISNA(VLOOKUP($E99,'SERIE.015-1'!$E$3:$R$302,8,FALSE)),"",(VLOOKUP($E99,'SERIE.015-1'!$E$3:$R$302,8,FALSE)))</f>
        <v/>
      </c>
      <c r="M99" s="291" t="str">
        <f>IF(ISNA(VLOOKUP($E99,'SERIE.015-1'!$E$3:$R$302,9,FALSE)),"",(VLOOKUP($E99,'SERIE.015-1'!$E$3:$R$302,9,FALSE)))</f>
        <v/>
      </c>
      <c r="N99" s="291" t="str">
        <f>IF(ISNA(VLOOKUP($E99,'SERIE.015-1'!$E$3:$R$302,10,FALSE)),"",(VLOOKUP($E99,'SERIE.015-1'!$E$3:$R$302,10,FALSE)))</f>
        <v/>
      </c>
      <c r="O99" s="291" t="str">
        <f>IF(ISNA(VLOOKUP($E99,'SERIE.015-1'!$E$3:$R$302,11,FALSE)),"",(VLOOKUP($E99,'SERIE.015-1'!$E$3:$R$302,11,FALSE)))</f>
        <v/>
      </c>
      <c r="P99" s="291" t="str">
        <f>IF(ISNA(VLOOKUP($E99,'SERIE.015-1'!$E$3:$R$302,12,FALSE)),"",(VLOOKUP($E99,'SERIE.015-1'!$E$3:$R$302,12,FALSE)))</f>
        <v/>
      </c>
      <c r="Q99" s="291" t="str">
        <f>IF(ISNA(VLOOKUP($E99,'SERIE.015-1'!$E$3:$R$302,13,FALSE)),"",(VLOOKUP($E99,'SERIE.015-1'!$E$3:$R$302,13,FALSE)))</f>
        <v/>
      </c>
      <c r="R99" s="349" t="str">
        <f>IF(ISNA(VLOOKUP($E99,'SERIE.015-1'!$E$3:$R$302,14,FALSE)),"",(VLOOKUP($E99,'SERIE.015-1'!$E$3:$R$302,14,FALSE)))</f>
        <v/>
      </c>
      <c r="S99" s="448">
        <f t="shared" si="29"/>
        <v>0</v>
      </c>
      <c r="T99" s="516">
        <f t="shared" ref="T99" si="46">SUM(I99:R100)</f>
        <v>0</v>
      </c>
      <c r="U99" s="374"/>
      <c r="V99" s="374">
        <f t="shared" si="31"/>
        <v>97</v>
      </c>
      <c r="W99" s="374">
        <f>IF(S99="","",IFERROR(SUM(I99:J99:L99:M99)+LARGE(I99:J99:L99:M99,1)/100+LARGE(I99:J99:L99:M99,2)/1000+LARGE(I99:J99:L99:M99,3)/10000+LARGE(I99:J99:L99:M99,4)/100000-0.01/V99,0))</f>
        <v>0</v>
      </c>
      <c r="X99" s="354" t="str">
        <f>$D$99</f>
        <v/>
      </c>
      <c r="Y99" s="364" t="str">
        <f>$C$99</f>
        <v/>
      </c>
      <c r="Z99" s="374"/>
      <c r="AA99" s="374"/>
      <c r="AB99" s="374"/>
      <c r="AC99" s="374"/>
      <c r="AD99" s="374"/>
      <c r="AE99" s="374"/>
    </row>
    <row r="100" spans="1:31" ht="13.95" customHeight="1" thickBot="1" x14ac:dyDescent="0.35">
      <c r="A100" s="679"/>
      <c r="B100" s="680"/>
      <c r="C100" s="681"/>
      <c r="D100" s="682"/>
      <c r="E100" s="323" t="str">
        <f>IF(ISNA(VLOOKUP($A$99,'SERIE.015-1'!$A$3:$R$302,5,FALSE)+$U$3),"",(VLOOKUP($A$99,'SERIE.015-1'!$A$3:$R$302,5,FALSE)+$U$3))</f>
        <v/>
      </c>
      <c r="F100" s="43" t="str">
        <f>IF(ISNA(VLOOKUP(E100,'SERIE.015-1'!$E$3:$G$302,2,FALSE)),"",(VLOOKUP(E100,'SERIE.015-1'!$E$3:$G$302,2,FALSE)))</f>
        <v/>
      </c>
      <c r="G100" s="683"/>
      <c r="H100" s="84" t="str">
        <f>IF(ISNA(VLOOKUP(E100,'SERIE.015-1'!$E$3:$R$302,4,FALSE)),"",(VLOOKUP(E100,'SERIE.015-1'!$E$3:$R$302,4,FALSE)))</f>
        <v/>
      </c>
      <c r="I100" s="292" t="str">
        <f>IF(ISNA(VLOOKUP($E100,'SERIE.015-1'!$E$3:$R$302,5,FALSE)),"",(VLOOKUP($E100,'SERIE.015-1'!$E$3:$R$302,5,FALSE)))</f>
        <v/>
      </c>
      <c r="J100" s="292" t="str">
        <f>IF(ISNA(VLOOKUP($E100,'SERIE.015-1'!$E$3:$R$302,6,FALSE)),"",(VLOOKUP($E100,'SERIE.015-1'!$E$3:$R$302,6,FALSE)))</f>
        <v/>
      </c>
      <c r="K100" s="292" t="str">
        <f>IF(ISNA(VLOOKUP($E100,'SERIE.015-1'!$E$3:$R$302,7,FALSE)),"",(VLOOKUP($E100,'SERIE.015-1'!$E$3:$R$302,7,FALSE)))</f>
        <v/>
      </c>
      <c r="L100" s="292" t="str">
        <f>IF(ISNA(VLOOKUP($E100,'SERIE.015-1'!$E$3:$R$302,8,FALSE)),"",(VLOOKUP($E100,'SERIE.015-1'!$E$3:$R$302,8,FALSE)))</f>
        <v/>
      </c>
      <c r="M100" s="292" t="str">
        <f>IF(ISNA(VLOOKUP($E100,'SERIE.015-1'!$E$3:$R$302,9,FALSE)),"",(VLOOKUP($E100,'SERIE.015-1'!$E$3:$R$302,9,FALSE)))</f>
        <v/>
      </c>
      <c r="N100" s="292" t="str">
        <f>IF(ISNA(VLOOKUP($E100,'SERIE.015-1'!$E$3:$R$302,10,FALSE)),"",(VLOOKUP($E100,'SERIE.015-1'!$E$3:$R$302,10,FALSE)))</f>
        <v/>
      </c>
      <c r="O100" s="292" t="str">
        <f>IF(ISNA(VLOOKUP($E100,'SERIE.015-1'!$E$3:$R$302,11,FALSE)),"",(VLOOKUP($E100,'SERIE.015-1'!$E$3:$R$302,11,FALSE)))</f>
        <v/>
      </c>
      <c r="P100" s="292" t="str">
        <f>IF(ISNA(VLOOKUP($E100,'SERIE.015-1'!$E$3:$R$302,12,FALSE)),"",(VLOOKUP($E100,'SERIE.015-1'!$E$3:$R$302,12,FALSE)))</f>
        <v/>
      </c>
      <c r="Q100" s="292" t="str">
        <f>IF(ISNA(VLOOKUP($E100,'SERIE.015-1'!$E$3:$R$302,13,FALSE)),"",(VLOOKUP($E100,'SERIE.015-1'!$E$3:$R$302,13,FALSE)))</f>
        <v/>
      </c>
      <c r="R100" s="350" t="str">
        <f>IF(ISNA(VLOOKUP($E100,'SERIE.015-1'!$E$3:$R$302,14,FALSE)),"",(VLOOKUP($E100,'SERIE.015-1'!$E$3:$R$302,14,FALSE)))</f>
        <v/>
      </c>
      <c r="S100" s="448">
        <f t="shared" si="29"/>
        <v>0</v>
      </c>
      <c r="T100" s="516"/>
      <c r="U100" s="374"/>
      <c r="V100" s="374">
        <f t="shared" si="31"/>
        <v>98</v>
      </c>
      <c r="W100" s="374">
        <f>IF(S100="","",IFERROR(SUM(I100:J100:L100:M100)+LARGE(I100:J100:L100:M100,1)/100+LARGE(I100:J100:L100:M100,2)/1000+LARGE(I100:J100:L100:M100,3)/10000+LARGE(I100:J100:L100:M100,4)/100000-0.01/V100,0))</f>
        <v>0</v>
      </c>
      <c r="X100" s="354" t="str">
        <f>$D$99</f>
        <v/>
      </c>
      <c r="Y100" s="364" t="str">
        <f>$C$99</f>
        <v/>
      </c>
      <c r="Z100" s="374"/>
      <c r="AA100" s="374"/>
      <c r="AB100" s="374"/>
      <c r="AC100" s="374"/>
      <c r="AD100" s="374"/>
      <c r="AE100" s="374"/>
    </row>
    <row r="101" spans="1:31" ht="13.95" customHeight="1" x14ac:dyDescent="0.3">
      <c r="A101" s="669">
        <v>50</v>
      </c>
      <c r="B101" s="671" t="str">
        <f>IF(ISNA(VLOOKUP(A101,'SERIE.015-1'!$A$3:$R$302,2,FALSE)),"",(VLOOKUP(A101,'SERIE.015-1'!$A$3:$R$302,2,FALSE)))</f>
        <v/>
      </c>
      <c r="C101" s="673" t="str">
        <f>IF(ISNA(VLOOKUP(A101,'SERIE.015-1'!$A$3:$R$302,3,FALSE)),"",(VLOOKUP(A101,'SERIE.015-1'!$A$3:$R$302,3,FALSE)))</f>
        <v/>
      </c>
      <c r="D101" s="675" t="str">
        <f>IF(ISNA(VLOOKUP(A101,'SERIE.015-1'!$A$3:$R$302,4,FALSE)),"",(VLOOKUP(A101,'SERIE.015-1'!$A$3:$R$302,4,FALSE)))</f>
        <v/>
      </c>
      <c r="E101" s="322" t="str">
        <f>IF(ISNA(VLOOKUP($A101,'SERIE.015-1'!$A$3:$R$302,5,FALSE)),"",(VLOOKUP($A101,'SERIE.015-1'!$A$3:$R$302,5,FALSE)))</f>
        <v/>
      </c>
      <c r="F101" s="237" t="str">
        <f>IF(ISNA(VLOOKUP(E101,'SERIE.015-1'!$E$3:$G$302,2,FALSE)),"",(VLOOKUP(E101,'SERIE.015-1'!$E$3:$G$302,2,FALSE)))</f>
        <v/>
      </c>
      <c r="G101" s="677" t="str">
        <f>IF(ISNA(VLOOKUP(E101,'SERIE.015-1'!$E$3:$G$302,3,FALSE)),"",(VLOOKUP(E101,'SERIE.015-1'!$E$3:$G$302,3,FALSE)))</f>
        <v/>
      </c>
      <c r="H101" s="237" t="str">
        <f>IF(ISNA(VLOOKUP(E101,'SERIE.015-1'!$E$3:$R$302,4,FALSE)),"",(VLOOKUP(E101,'SERIE.015-1'!$E$3:$R$302,4,FALSE)))</f>
        <v/>
      </c>
      <c r="I101" s="291" t="str">
        <f>IF(ISNA(VLOOKUP($E101,'SERIE.015-1'!$E$3:$R$302,5,FALSE)),"",(VLOOKUP($E101,'SERIE.015-1'!$E$3:$R$302,5,FALSE)))</f>
        <v/>
      </c>
      <c r="J101" s="291" t="str">
        <f>IF(ISNA(VLOOKUP($E101,'SERIE.015-1'!$E$3:$R$302,6,FALSE)),"",(VLOOKUP($E101,'SERIE.015-1'!$E$3:$R$302,6,FALSE)))</f>
        <v/>
      </c>
      <c r="K101" s="291" t="str">
        <f>IF(ISNA(VLOOKUP($E101,'SERIE.015-1'!$E$3:$R$302,7,FALSE)),"",(VLOOKUP($E101,'SERIE.015-1'!$E$3:$R$302,7,FALSE)))</f>
        <v/>
      </c>
      <c r="L101" s="291" t="str">
        <f>IF(ISNA(VLOOKUP($E101,'SERIE.015-1'!$E$3:$R$302,8,FALSE)),"",(VLOOKUP($E101,'SERIE.015-1'!$E$3:$R$302,8,FALSE)))</f>
        <v/>
      </c>
      <c r="M101" s="291" t="str">
        <f>IF(ISNA(VLOOKUP($E101,'SERIE.015-1'!$E$3:$R$302,9,FALSE)),"",(VLOOKUP($E101,'SERIE.015-1'!$E$3:$R$302,9,FALSE)))</f>
        <v/>
      </c>
      <c r="N101" s="291" t="str">
        <f>IF(ISNA(VLOOKUP($E101,'SERIE.015-1'!$E$3:$R$302,10,FALSE)),"",(VLOOKUP($E101,'SERIE.015-1'!$E$3:$R$302,10,FALSE)))</f>
        <v/>
      </c>
      <c r="O101" s="291" t="str">
        <f>IF(ISNA(VLOOKUP($E101,'SERIE.015-1'!$E$3:$R$302,11,FALSE)),"",(VLOOKUP($E101,'SERIE.015-1'!$E$3:$R$302,11,FALSE)))</f>
        <v/>
      </c>
      <c r="P101" s="291" t="str">
        <f>IF(ISNA(VLOOKUP($E101,'SERIE.015-1'!$E$3:$R$302,12,FALSE)),"",(VLOOKUP($E101,'SERIE.015-1'!$E$3:$R$302,12,FALSE)))</f>
        <v/>
      </c>
      <c r="Q101" s="291" t="str">
        <f>IF(ISNA(VLOOKUP($E101,'SERIE.015-1'!$E$3:$R$302,13,FALSE)),"",(VLOOKUP($E101,'SERIE.015-1'!$E$3:$R$302,13,FALSE)))</f>
        <v/>
      </c>
      <c r="R101" s="349" t="str">
        <f>IF(ISNA(VLOOKUP($E101,'SERIE.015-1'!$E$3:$R$302,14,FALSE)),"",(VLOOKUP($E101,'SERIE.015-1'!$E$3:$R$302,14,FALSE)))</f>
        <v/>
      </c>
      <c r="S101" s="448">
        <f t="shared" si="29"/>
        <v>0</v>
      </c>
      <c r="T101" s="516">
        <f t="shared" ref="T101" si="47">SUM(I101:R102)</f>
        <v>0</v>
      </c>
      <c r="U101" s="374"/>
      <c r="V101" s="374">
        <f t="shared" si="31"/>
        <v>99</v>
      </c>
      <c r="W101" s="374">
        <f>IF(S101="","",IFERROR(SUM(I101:J101:L101:M101)+LARGE(I101:J101:L101:M101,1)/100+LARGE(I101:J101:L101:M101,2)/1000+LARGE(I101:J101:L101:M101,3)/10000+LARGE(I101:J101:L101:M101,4)/100000-0.01/V101,0))</f>
        <v>0</v>
      </c>
      <c r="X101" s="354" t="str">
        <f>$D$101</f>
        <v/>
      </c>
      <c r="Y101" s="364" t="str">
        <f>$C$101</f>
        <v/>
      </c>
      <c r="Z101" s="374"/>
      <c r="AA101" s="374"/>
      <c r="AB101" s="374"/>
      <c r="AC101" s="374"/>
      <c r="AD101" s="374"/>
      <c r="AE101" s="374"/>
    </row>
    <row r="102" spans="1:31" ht="13.95" customHeight="1" thickBot="1" x14ac:dyDescent="0.35">
      <c r="A102" s="679"/>
      <c r="B102" s="680"/>
      <c r="C102" s="681"/>
      <c r="D102" s="682"/>
      <c r="E102" s="323" t="str">
        <f>IF(ISNA(VLOOKUP($A$101,'SERIE.015-1'!$A$3:$R$302,5,FALSE)+$U$3),"",(VLOOKUP($A$101,'SERIE.015-1'!$A$3:$R$302,5,FALSE)+$U$3))</f>
        <v/>
      </c>
      <c r="F102" s="43" t="str">
        <f>IF(ISNA(VLOOKUP(E102,'SERIE.015-1'!$E$3:$G$302,2,FALSE)),"",(VLOOKUP(E102,'SERIE.015-1'!$E$3:$G$302,2,FALSE)))</f>
        <v/>
      </c>
      <c r="G102" s="683"/>
      <c r="H102" s="84" t="str">
        <f>IF(ISNA(VLOOKUP(E102,'SERIE.015-1'!$E$3:$R$302,4,FALSE)),"",(VLOOKUP(E102,'SERIE.015-1'!$E$3:$R$302,4,FALSE)))</f>
        <v/>
      </c>
      <c r="I102" s="292" t="str">
        <f>IF(ISNA(VLOOKUP($E102,'SERIE.015-1'!$E$3:$R$302,5,FALSE)),"",(VLOOKUP($E102,'SERIE.015-1'!$E$3:$R$302,5,FALSE)))</f>
        <v/>
      </c>
      <c r="J102" s="292" t="str">
        <f>IF(ISNA(VLOOKUP($E102,'SERIE.015-1'!$E$3:$R$302,6,FALSE)),"",(VLOOKUP($E102,'SERIE.015-1'!$E$3:$R$302,6,FALSE)))</f>
        <v/>
      </c>
      <c r="K102" s="292" t="str">
        <f>IF(ISNA(VLOOKUP($E102,'SERIE.015-1'!$E$3:$R$302,7,FALSE)),"",(VLOOKUP($E102,'SERIE.015-1'!$E$3:$R$302,7,FALSE)))</f>
        <v/>
      </c>
      <c r="L102" s="292" t="str">
        <f>IF(ISNA(VLOOKUP($E102,'SERIE.015-1'!$E$3:$R$302,8,FALSE)),"",(VLOOKUP($E102,'SERIE.015-1'!$E$3:$R$302,8,FALSE)))</f>
        <v/>
      </c>
      <c r="M102" s="292" t="str">
        <f>IF(ISNA(VLOOKUP($E102,'SERIE.015-1'!$E$3:$R$302,9,FALSE)),"",(VLOOKUP($E102,'SERIE.015-1'!$E$3:$R$302,9,FALSE)))</f>
        <v/>
      </c>
      <c r="N102" s="292" t="str">
        <f>IF(ISNA(VLOOKUP($E102,'SERIE.015-1'!$E$3:$R$302,10,FALSE)),"",(VLOOKUP($E102,'SERIE.015-1'!$E$3:$R$302,10,FALSE)))</f>
        <v/>
      </c>
      <c r="O102" s="292" t="str">
        <f>IF(ISNA(VLOOKUP($E102,'SERIE.015-1'!$E$3:$R$302,11,FALSE)),"",(VLOOKUP($E102,'SERIE.015-1'!$E$3:$R$302,11,FALSE)))</f>
        <v/>
      </c>
      <c r="P102" s="292" t="str">
        <f>IF(ISNA(VLOOKUP($E102,'SERIE.015-1'!$E$3:$R$302,12,FALSE)),"",(VLOOKUP($E102,'SERIE.015-1'!$E$3:$R$302,12,FALSE)))</f>
        <v/>
      </c>
      <c r="Q102" s="292" t="str">
        <f>IF(ISNA(VLOOKUP($E102,'SERIE.015-1'!$E$3:$R$302,13,FALSE)),"",(VLOOKUP($E102,'SERIE.015-1'!$E$3:$R$302,13,FALSE)))</f>
        <v/>
      </c>
      <c r="R102" s="350" t="str">
        <f>IF(ISNA(VLOOKUP($E102,'SERIE.015-1'!$E$3:$R$302,14,FALSE)),"",(VLOOKUP($E102,'SERIE.015-1'!$E$3:$R$302,14,FALSE)))</f>
        <v/>
      </c>
      <c r="S102" s="448">
        <f t="shared" si="29"/>
        <v>0</v>
      </c>
      <c r="T102" s="516"/>
      <c r="U102" s="374"/>
      <c r="V102" s="374">
        <f t="shared" si="31"/>
        <v>100</v>
      </c>
      <c r="W102" s="374">
        <f>IF(S102="","",IFERROR(SUM(I102:J102:L102:M102)+LARGE(I102:J102:L102:M102,1)/100+LARGE(I102:J102:L102:M102,2)/1000+LARGE(I102:J102:L102:M102,3)/10000+LARGE(I102:J102:L102:M102,4)/100000-0.01/V102,0))</f>
        <v>0</v>
      </c>
      <c r="X102" s="354" t="str">
        <f>$D$101</f>
        <v/>
      </c>
      <c r="Y102" s="364" t="str">
        <f>$C$101</f>
        <v/>
      </c>
      <c r="Z102" s="374"/>
      <c r="AA102" s="374"/>
      <c r="AB102" s="374"/>
      <c r="AC102" s="374"/>
      <c r="AD102" s="374"/>
      <c r="AE102" s="374"/>
    </row>
    <row r="103" spans="1:31" ht="13.95" customHeight="1" x14ac:dyDescent="0.3">
      <c r="A103" s="669">
        <v>51</v>
      </c>
      <c r="B103" s="671" t="str">
        <f>IF(ISNA(VLOOKUP(A103,'SERIE.015-1'!$A$3:$R$302,2,FALSE)),"",(VLOOKUP(A103,'SERIE.015-1'!$A$3:$R$302,2,FALSE)))</f>
        <v/>
      </c>
      <c r="C103" s="673" t="str">
        <f>IF(ISNA(VLOOKUP(A103,'SERIE.015-1'!$A$3:$R$302,3,FALSE)),"",(VLOOKUP(A103,'SERIE.015-1'!$A$3:$R$302,3,FALSE)))</f>
        <v/>
      </c>
      <c r="D103" s="675" t="str">
        <f>IF(ISNA(VLOOKUP(A103,'SERIE.015-1'!$A$3:$R$302,4,FALSE)),"",(VLOOKUP(A103,'SERIE.015-1'!$A$3:$R$302,4,FALSE)))</f>
        <v/>
      </c>
      <c r="E103" s="322" t="str">
        <f>IF(ISNA(VLOOKUP($A103,'SERIE.015-1'!$A$3:$R$302,5,FALSE)),"",(VLOOKUP($A103,'SERIE.015-1'!$A$3:$R$302,5,FALSE)))</f>
        <v/>
      </c>
      <c r="F103" s="237" t="str">
        <f>IF(ISNA(VLOOKUP(E103,'SERIE.015-1'!$E$3:$G$302,2,FALSE)),"",(VLOOKUP(E103,'SERIE.015-1'!$E$3:$G$302,2,FALSE)))</f>
        <v/>
      </c>
      <c r="G103" s="677" t="str">
        <f>IF(ISNA(VLOOKUP(E103,'SERIE.015-1'!$E$3:$G$302,3,FALSE)),"",(VLOOKUP(E103,'SERIE.015-1'!$E$3:$G$302,3,FALSE)))</f>
        <v/>
      </c>
      <c r="H103" s="237" t="str">
        <f>IF(ISNA(VLOOKUP(E103,'SERIE.015-1'!$E$3:$R$302,4,FALSE)),"",(VLOOKUP(E103,'SERIE.015-1'!$E$3:$R$302,4,FALSE)))</f>
        <v/>
      </c>
      <c r="I103" s="291" t="str">
        <f>IF(ISNA(VLOOKUP($E103,'SERIE.015-1'!$E$3:$R$302,5,FALSE)),"",(VLOOKUP($E103,'SERIE.015-1'!$E$3:$R$302,5,FALSE)))</f>
        <v/>
      </c>
      <c r="J103" s="291" t="str">
        <f>IF(ISNA(VLOOKUP($E103,'SERIE.015-1'!$E$3:$R$302,6,FALSE)),"",(VLOOKUP($E103,'SERIE.015-1'!$E$3:$R$302,6,FALSE)))</f>
        <v/>
      </c>
      <c r="K103" s="291" t="str">
        <f>IF(ISNA(VLOOKUP($E103,'SERIE.015-1'!$E$3:$R$302,7,FALSE)),"",(VLOOKUP($E103,'SERIE.015-1'!$E$3:$R$302,7,FALSE)))</f>
        <v/>
      </c>
      <c r="L103" s="291" t="str">
        <f>IF(ISNA(VLOOKUP($E103,'SERIE.015-1'!$E$3:$R$302,8,FALSE)),"",(VLOOKUP($E103,'SERIE.015-1'!$E$3:$R$302,8,FALSE)))</f>
        <v/>
      </c>
      <c r="M103" s="291" t="str">
        <f>IF(ISNA(VLOOKUP($E103,'SERIE.015-1'!$E$3:$R$302,9,FALSE)),"",(VLOOKUP($E103,'SERIE.015-1'!$E$3:$R$302,9,FALSE)))</f>
        <v/>
      </c>
      <c r="N103" s="291" t="str">
        <f>IF(ISNA(VLOOKUP($E103,'SERIE.015-1'!$E$3:$R$302,10,FALSE)),"",(VLOOKUP($E103,'SERIE.015-1'!$E$3:$R$302,10,FALSE)))</f>
        <v/>
      </c>
      <c r="O103" s="291" t="str">
        <f>IF(ISNA(VLOOKUP($E103,'SERIE.015-1'!$E$3:$R$302,11,FALSE)),"",(VLOOKUP($E103,'SERIE.015-1'!$E$3:$R$302,11,FALSE)))</f>
        <v/>
      </c>
      <c r="P103" s="291" t="str">
        <f>IF(ISNA(VLOOKUP($E103,'SERIE.015-1'!$E$3:$R$302,12,FALSE)),"",(VLOOKUP($E103,'SERIE.015-1'!$E$3:$R$302,12,FALSE)))</f>
        <v/>
      </c>
      <c r="Q103" s="291" t="str">
        <f>IF(ISNA(VLOOKUP($E103,'SERIE.015-1'!$E$3:$R$302,13,FALSE)),"",(VLOOKUP($E103,'SERIE.015-1'!$E$3:$R$302,13,FALSE)))</f>
        <v/>
      </c>
      <c r="R103" s="349" t="str">
        <f>IF(ISNA(VLOOKUP($E103,'SERIE.015-1'!$E$3:$R$302,14,FALSE)),"",(VLOOKUP($E103,'SERIE.015-1'!$E$3:$R$302,14,FALSE)))</f>
        <v/>
      </c>
      <c r="S103" s="448">
        <f t="shared" si="29"/>
        <v>0</v>
      </c>
      <c r="T103" s="516">
        <f t="shared" ref="T103" si="48">SUM(I103:R104)</f>
        <v>0</v>
      </c>
      <c r="U103" s="374"/>
      <c r="V103" s="374">
        <f t="shared" si="31"/>
        <v>101</v>
      </c>
      <c r="W103" s="374">
        <f>IF(S103="","",IFERROR(SUM(I103:J103:L103:M103)+LARGE(I103:J103:L103:M103,1)/100+LARGE(I103:J103:L103:M103,2)/1000+LARGE(I103:J103:L103:M103,3)/10000+LARGE(I103:J103:L103:M103,4)/100000-0.01/V103,0))</f>
        <v>0</v>
      </c>
      <c r="X103" s="354" t="str">
        <f>$D$103</f>
        <v/>
      </c>
      <c r="Y103" s="364" t="str">
        <f>$C$103</f>
        <v/>
      </c>
      <c r="Z103" s="374"/>
      <c r="AA103" s="374"/>
      <c r="AB103" s="374"/>
      <c r="AC103" s="374"/>
      <c r="AD103" s="374"/>
      <c r="AE103" s="374"/>
    </row>
    <row r="104" spans="1:31" ht="13.95" customHeight="1" thickBot="1" x14ac:dyDescent="0.35">
      <c r="A104" s="679"/>
      <c r="B104" s="680"/>
      <c r="C104" s="681"/>
      <c r="D104" s="682"/>
      <c r="E104" s="323" t="str">
        <f>IF(ISNA(VLOOKUP($A$103,'SERIE.015-1'!$A$3:$R$302,5,FALSE)+$U$3),"",(VLOOKUP($A$103,'SERIE.015-1'!$A$3:$R$302,5,FALSE)+$U$3))</f>
        <v/>
      </c>
      <c r="F104" s="43" t="str">
        <f>IF(ISNA(VLOOKUP(E104,'SERIE.015-1'!$E$3:$G$302,2,FALSE)),"",(VLOOKUP(E104,'SERIE.015-1'!$E$3:$G$302,2,FALSE)))</f>
        <v/>
      </c>
      <c r="G104" s="683"/>
      <c r="H104" s="84" t="str">
        <f>IF(ISNA(VLOOKUP(E104,'SERIE.015-1'!$E$3:$R$302,4,FALSE)),"",(VLOOKUP(E104,'SERIE.015-1'!$E$3:$R$302,4,FALSE)))</f>
        <v/>
      </c>
      <c r="I104" s="292" t="str">
        <f>IF(ISNA(VLOOKUP($E104,'SERIE.015-1'!$E$3:$R$302,5,FALSE)),"",(VLOOKUP($E104,'SERIE.015-1'!$E$3:$R$302,5,FALSE)))</f>
        <v/>
      </c>
      <c r="J104" s="292" t="str">
        <f>IF(ISNA(VLOOKUP($E104,'SERIE.015-1'!$E$3:$R$302,6,FALSE)),"",(VLOOKUP($E104,'SERIE.015-1'!$E$3:$R$302,6,FALSE)))</f>
        <v/>
      </c>
      <c r="K104" s="292" t="str">
        <f>IF(ISNA(VLOOKUP($E104,'SERIE.015-1'!$E$3:$R$302,7,FALSE)),"",(VLOOKUP($E104,'SERIE.015-1'!$E$3:$R$302,7,FALSE)))</f>
        <v/>
      </c>
      <c r="L104" s="292" t="str">
        <f>IF(ISNA(VLOOKUP($E104,'SERIE.015-1'!$E$3:$R$302,8,FALSE)),"",(VLOOKUP($E104,'SERIE.015-1'!$E$3:$R$302,8,FALSE)))</f>
        <v/>
      </c>
      <c r="M104" s="292" t="str">
        <f>IF(ISNA(VLOOKUP($E104,'SERIE.015-1'!$E$3:$R$302,9,FALSE)),"",(VLOOKUP($E104,'SERIE.015-1'!$E$3:$R$302,9,FALSE)))</f>
        <v/>
      </c>
      <c r="N104" s="292" t="str">
        <f>IF(ISNA(VLOOKUP($E104,'SERIE.015-1'!$E$3:$R$302,10,FALSE)),"",(VLOOKUP($E104,'SERIE.015-1'!$E$3:$R$302,10,FALSE)))</f>
        <v/>
      </c>
      <c r="O104" s="292" t="str">
        <f>IF(ISNA(VLOOKUP($E104,'SERIE.015-1'!$E$3:$R$302,11,FALSE)),"",(VLOOKUP($E104,'SERIE.015-1'!$E$3:$R$302,11,FALSE)))</f>
        <v/>
      </c>
      <c r="P104" s="292" t="str">
        <f>IF(ISNA(VLOOKUP($E104,'SERIE.015-1'!$E$3:$R$302,12,FALSE)),"",(VLOOKUP($E104,'SERIE.015-1'!$E$3:$R$302,12,FALSE)))</f>
        <v/>
      </c>
      <c r="Q104" s="292" t="str">
        <f>IF(ISNA(VLOOKUP($E104,'SERIE.015-1'!$E$3:$R$302,13,FALSE)),"",(VLOOKUP($E104,'SERIE.015-1'!$E$3:$R$302,13,FALSE)))</f>
        <v/>
      </c>
      <c r="R104" s="350" t="str">
        <f>IF(ISNA(VLOOKUP($E104,'SERIE.015-1'!$E$3:$R$302,14,FALSE)),"",(VLOOKUP($E104,'SERIE.015-1'!$E$3:$R$302,14,FALSE)))</f>
        <v/>
      </c>
      <c r="S104" s="448">
        <f t="shared" si="29"/>
        <v>0</v>
      </c>
      <c r="T104" s="516"/>
      <c r="U104" s="374"/>
      <c r="V104" s="374">
        <f t="shared" si="31"/>
        <v>102</v>
      </c>
      <c r="W104" s="374">
        <f>IF(S104="","",IFERROR(SUM(I104:J104:L104:M104)+LARGE(I104:J104:L104:M104,1)/100+LARGE(I104:J104:L104:M104,2)/1000+LARGE(I104:J104:L104:M104,3)/10000+LARGE(I104:J104:L104:M104,4)/100000-0.01/V104,0))</f>
        <v>0</v>
      </c>
      <c r="X104" s="354" t="str">
        <f>$D$103</f>
        <v/>
      </c>
      <c r="Y104" s="364" t="str">
        <f>$C$103</f>
        <v/>
      </c>
      <c r="Z104" s="374"/>
      <c r="AA104" s="374"/>
      <c r="AB104" s="374"/>
      <c r="AC104" s="374"/>
      <c r="AD104" s="374"/>
      <c r="AE104" s="374"/>
    </row>
    <row r="105" spans="1:31" ht="13.95" customHeight="1" x14ac:dyDescent="0.3">
      <c r="A105" s="669">
        <v>52</v>
      </c>
      <c r="B105" s="671" t="str">
        <f>IF(ISNA(VLOOKUP(A105,'SERIE.015-1'!$A$3:$R$302,2,FALSE)),"",(VLOOKUP(A105,'SERIE.015-1'!$A$3:$R$302,2,FALSE)))</f>
        <v/>
      </c>
      <c r="C105" s="673" t="str">
        <f>IF(ISNA(VLOOKUP(A105,'SERIE.015-1'!$A$3:$R$302,3,FALSE)),"",(VLOOKUP(A105,'SERIE.015-1'!$A$3:$R$302,3,FALSE)))</f>
        <v/>
      </c>
      <c r="D105" s="675" t="str">
        <f>IF(ISNA(VLOOKUP(A105,'SERIE.015-1'!$A$3:$R$302,4,FALSE)),"",(VLOOKUP(A105,'SERIE.015-1'!$A$3:$R$302,4,FALSE)))</f>
        <v/>
      </c>
      <c r="E105" s="322" t="str">
        <f>IF(ISNA(VLOOKUP($A105,'SERIE.015-1'!$A$3:$R$302,5,FALSE)),"",(VLOOKUP($A105,'SERIE.015-1'!$A$3:$R$302,5,FALSE)))</f>
        <v/>
      </c>
      <c r="F105" s="237" t="str">
        <f>IF(ISNA(VLOOKUP(E105,'SERIE.015-1'!$E$3:$G$302,2,FALSE)),"",(VLOOKUP(E105,'SERIE.015-1'!$E$3:$G$302,2,FALSE)))</f>
        <v/>
      </c>
      <c r="G105" s="677" t="str">
        <f>IF(ISNA(VLOOKUP(E105,'SERIE.015-1'!$E$3:$G$302,3,FALSE)),"",(VLOOKUP(E105,'SERIE.015-1'!$E$3:$G$302,3,FALSE)))</f>
        <v/>
      </c>
      <c r="H105" s="237" t="str">
        <f>IF(ISNA(VLOOKUP(E105,'SERIE.015-1'!$E$3:$R$302,4,FALSE)),"",(VLOOKUP(E105,'SERIE.015-1'!$E$3:$R$302,4,FALSE)))</f>
        <v/>
      </c>
      <c r="I105" s="291" t="str">
        <f>IF(ISNA(VLOOKUP($E105,'SERIE.015-1'!$E$3:$R$302,5,FALSE)),"",(VLOOKUP($E105,'SERIE.015-1'!$E$3:$R$302,5,FALSE)))</f>
        <v/>
      </c>
      <c r="J105" s="291" t="str">
        <f>IF(ISNA(VLOOKUP($E105,'SERIE.015-1'!$E$3:$R$302,6,FALSE)),"",(VLOOKUP($E105,'SERIE.015-1'!$E$3:$R$302,6,FALSE)))</f>
        <v/>
      </c>
      <c r="K105" s="291" t="str">
        <f>IF(ISNA(VLOOKUP($E105,'SERIE.015-1'!$E$3:$R$302,7,FALSE)),"",(VLOOKUP($E105,'SERIE.015-1'!$E$3:$R$302,7,FALSE)))</f>
        <v/>
      </c>
      <c r="L105" s="291" t="str">
        <f>IF(ISNA(VLOOKUP($E105,'SERIE.015-1'!$E$3:$R$302,8,FALSE)),"",(VLOOKUP($E105,'SERIE.015-1'!$E$3:$R$302,8,FALSE)))</f>
        <v/>
      </c>
      <c r="M105" s="291" t="str">
        <f>IF(ISNA(VLOOKUP($E105,'SERIE.015-1'!$E$3:$R$302,9,FALSE)),"",(VLOOKUP($E105,'SERIE.015-1'!$E$3:$R$302,9,FALSE)))</f>
        <v/>
      </c>
      <c r="N105" s="291" t="str">
        <f>IF(ISNA(VLOOKUP($E105,'SERIE.015-1'!$E$3:$R$302,10,FALSE)),"",(VLOOKUP($E105,'SERIE.015-1'!$E$3:$R$302,10,FALSE)))</f>
        <v/>
      </c>
      <c r="O105" s="291" t="str">
        <f>IF(ISNA(VLOOKUP($E105,'SERIE.015-1'!$E$3:$R$302,11,FALSE)),"",(VLOOKUP($E105,'SERIE.015-1'!$E$3:$R$302,11,FALSE)))</f>
        <v/>
      </c>
      <c r="P105" s="291" t="str">
        <f>IF(ISNA(VLOOKUP($E105,'SERIE.015-1'!$E$3:$R$302,12,FALSE)),"",(VLOOKUP($E105,'SERIE.015-1'!$E$3:$R$302,12,FALSE)))</f>
        <v/>
      </c>
      <c r="Q105" s="291" t="str">
        <f>IF(ISNA(VLOOKUP($E105,'SERIE.015-1'!$E$3:$R$302,13,FALSE)),"",(VLOOKUP($E105,'SERIE.015-1'!$E$3:$R$302,13,FALSE)))</f>
        <v/>
      </c>
      <c r="R105" s="349" t="str">
        <f>IF(ISNA(VLOOKUP($E105,'SERIE.015-1'!$E$3:$R$302,14,FALSE)),"",(VLOOKUP($E105,'SERIE.015-1'!$E$3:$R$302,14,FALSE)))</f>
        <v/>
      </c>
      <c r="S105" s="448">
        <f t="shared" si="29"/>
        <v>0</v>
      </c>
      <c r="T105" s="516">
        <f t="shared" ref="T105" si="49">SUM(I105:R106)</f>
        <v>0</v>
      </c>
      <c r="U105" s="374"/>
      <c r="V105" s="374">
        <f t="shared" si="31"/>
        <v>103</v>
      </c>
      <c r="W105" s="374">
        <f>IF(S105="","",IFERROR(SUM(I105:J105:L105:M105)+LARGE(I105:J105:L105:M105,1)/100+LARGE(I105:J105:L105:M105,2)/1000+LARGE(I105:J105:L105:M105,3)/10000+LARGE(I105:J105:L105:M105,4)/100000-0.01/V105,0))</f>
        <v>0</v>
      </c>
      <c r="X105" s="354" t="str">
        <f>$D$105</f>
        <v/>
      </c>
      <c r="Y105" s="364" t="str">
        <f>$C$105</f>
        <v/>
      </c>
      <c r="Z105" s="374"/>
      <c r="AA105" s="374"/>
      <c r="AB105" s="374"/>
      <c r="AC105" s="374"/>
      <c r="AD105" s="374"/>
      <c r="AE105" s="374"/>
    </row>
    <row r="106" spans="1:31" ht="13.95" customHeight="1" thickBot="1" x14ac:dyDescent="0.35">
      <c r="A106" s="679"/>
      <c r="B106" s="680"/>
      <c r="C106" s="681"/>
      <c r="D106" s="682"/>
      <c r="E106" s="323" t="str">
        <f>IF(ISNA(VLOOKUP($A$105,'SERIE.015-1'!$A$3:$R$302,5,FALSE)+$U$3),"",(VLOOKUP($A$105,'SERIE.015-1'!$A$3:$R$302,5,FALSE)+$U$3))</f>
        <v/>
      </c>
      <c r="F106" s="43" t="str">
        <f>IF(ISNA(VLOOKUP(E106,'SERIE.015-1'!$E$3:$G$302,2,FALSE)),"",(VLOOKUP(E106,'SERIE.015-1'!$E$3:$G$302,2,FALSE)))</f>
        <v/>
      </c>
      <c r="G106" s="683"/>
      <c r="H106" s="84" t="str">
        <f>IF(ISNA(VLOOKUP(E106,'SERIE.015-1'!$E$3:$R$302,4,FALSE)),"",(VLOOKUP(E106,'SERIE.015-1'!$E$3:$R$302,4,FALSE)))</f>
        <v/>
      </c>
      <c r="I106" s="292" t="str">
        <f>IF(ISNA(VLOOKUP($E106,'SERIE.015-1'!$E$3:$R$302,5,FALSE)),"",(VLOOKUP($E106,'SERIE.015-1'!$E$3:$R$302,5,FALSE)))</f>
        <v/>
      </c>
      <c r="J106" s="292" t="str">
        <f>IF(ISNA(VLOOKUP($E106,'SERIE.015-1'!$E$3:$R$302,6,FALSE)),"",(VLOOKUP($E106,'SERIE.015-1'!$E$3:$R$302,6,FALSE)))</f>
        <v/>
      </c>
      <c r="K106" s="292" t="str">
        <f>IF(ISNA(VLOOKUP($E106,'SERIE.015-1'!$E$3:$R$302,7,FALSE)),"",(VLOOKUP($E106,'SERIE.015-1'!$E$3:$R$302,7,FALSE)))</f>
        <v/>
      </c>
      <c r="L106" s="292" t="str">
        <f>IF(ISNA(VLOOKUP($E106,'SERIE.015-1'!$E$3:$R$302,8,FALSE)),"",(VLOOKUP($E106,'SERIE.015-1'!$E$3:$R$302,8,FALSE)))</f>
        <v/>
      </c>
      <c r="M106" s="292" t="str">
        <f>IF(ISNA(VLOOKUP($E106,'SERIE.015-1'!$E$3:$R$302,9,FALSE)),"",(VLOOKUP($E106,'SERIE.015-1'!$E$3:$R$302,9,FALSE)))</f>
        <v/>
      </c>
      <c r="N106" s="292" t="str">
        <f>IF(ISNA(VLOOKUP($E106,'SERIE.015-1'!$E$3:$R$302,10,FALSE)),"",(VLOOKUP($E106,'SERIE.015-1'!$E$3:$R$302,10,FALSE)))</f>
        <v/>
      </c>
      <c r="O106" s="292" t="str">
        <f>IF(ISNA(VLOOKUP($E106,'SERIE.015-1'!$E$3:$R$302,11,FALSE)),"",(VLOOKUP($E106,'SERIE.015-1'!$E$3:$R$302,11,FALSE)))</f>
        <v/>
      </c>
      <c r="P106" s="292" t="str">
        <f>IF(ISNA(VLOOKUP($E106,'SERIE.015-1'!$E$3:$R$302,12,FALSE)),"",(VLOOKUP($E106,'SERIE.015-1'!$E$3:$R$302,12,FALSE)))</f>
        <v/>
      </c>
      <c r="Q106" s="292" t="str">
        <f>IF(ISNA(VLOOKUP($E106,'SERIE.015-1'!$E$3:$R$302,13,FALSE)),"",(VLOOKUP($E106,'SERIE.015-1'!$E$3:$R$302,13,FALSE)))</f>
        <v/>
      </c>
      <c r="R106" s="350" t="str">
        <f>IF(ISNA(VLOOKUP($E106,'SERIE.015-1'!$E$3:$R$302,14,FALSE)),"",(VLOOKUP($E106,'SERIE.015-1'!$E$3:$R$302,14,FALSE)))</f>
        <v/>
      </c>
      <c r="S106" s="448">
        <f t="shared" si="29"/>
        <v>0</v>
      </c>
      <c r="T106" s="516"/>
      <c r="U106" s="374"/>
      <c r="V106" s="374">
        <f t="shared" si="31"/>
        <v>104</v>
      </c>
      <c r="W106" s="374">
        <f>IF(S106="","",IFERROR(SUM(I106:J106:L106:M106)+LARGE(I106:J106:L106:M106,1)/100+LARGE(I106:J106:L106:M106,2)/1000+LARGE(I106:J106:L106:M106,3)/10000+LARGE(I106:J106:L106:M106,4)/100000-0.01/V106,0))</f>
        <v>0</v>
      </c>
      <c r="X106" s="354" t="str">
        <f>$D$105</f>
        <v/>
      </c>
      <c r="Y106" s="364" t="str">
        <f>$C$105</f>
        <v/>
      </c>
      <c r="Z106" s="374"/>
      <c r="AA106" s="374"/>
      <c r="AB106" s="374"/>
      <c r="AC106" s="374"/>
      <c r="AD106" s="374"/>
      <c r="AE106" s="374"/>
    </row>
    <row r="107" spans="1:31" ht="13.95" customHeight="1" x14ac:dyDescent="0.3">
      <c r="A107" s="669">
        <v>53</v>
      </c>
      <c r="B107" s="671" t="str">
        <f>IF(ISNA(VLOOKUP(A107,'SERIE.015-1'!$A$3:$R$302,2,FALSE)),"",(VLOOKUP(A107,'SERIE.015-1'!$A$3:$R$302,2,FALSE)))</f>
        <v/>
      </c>
      <c r="C107" s="673" t="str">
        <f>IF(ISNA(VLOOKUP(A107,'SERIE.015-1'!$A$3:$R$302,3,FALSE)),"",(VLOOKUP(A107,'SERIE.015-1'!$A$3:$R$302,3,FALSE)))</f>
        <v/>
      </c>
      <c r="D107" s="675" t="str">
        <f>IF(ISNA(VLOOKUP(A107,'SERIE.015-1'!$A$3:$R$302,4,FALSE)),"",(VLOOKUP(A107,'SERIE.015-1'!$A$3:$R$302,4,FALSE)))</f>
        <v/>
      </c>
      <c r="E107" s="322" t="str">
        <f>IF(ISNA(VLOOKUP($A107,'SERIE.015-1'!$A$3:$R$302,5,FALSE)),"",(VLOOKUP($A107,'SERIE.015-1'!$A$3:$R$302,5,FALSE)))</f>
        <v/>
      </c>
      <c r="F107" s="237" t="str">
        <f>IF(ISNA(VLOOKUP(E107,'SERIE.015-1'!$E$3:$G$302,2,FALSE)),"",(VLOOKUP(E107,'SERIE.015-1'!$E$3:$G$302,2,FALSE)))</f>
        <v/>
      </c>
      <c r="G107" s="677" t="str">
        <f>IF(ISNA(VLOOKUP(E107,'SERIE.015-1'!$E$3:$G$302,3,FALSE)),"",(VLOOKUP(E107,'SERIE.015-1'!$E$3:$G$302,3,FALSE)))</f>
        <v/>
      </c>
      <c r="H107" s="237" t="str">
        <f>IF(ISNA(VLOOKUP(E107,'SERIE.015-1'!$E$3:$R$302,4,FALSE)),"",(VLOOKUP(E107,'SERIE.015-1'!$E$3:$R$302,4,FALSE)))</f>
        <v/>
      </c>
      <c r="I107" s="291" t="str">
        <f>IF(ISNA(VLOOKUP($E107,'SERIE.015-1'!$E$3:$R$302,5,FALSE)),"",(VLOOKUP($E107,'SERIE.015-1'!$E$3:$R$302,5,FALSE)))</f>
        <v/>
      </c>
      <c r="J107" s="291" t="str">
        <f>IF(ISNA(VLOOKUP($E107,'SERIE.015-1'!$E$3:$R$302,6,FALSE)),"",(VLOOKUP($E107,'SERIE.015-1'!$E$3:$R$302,6,FALSE)))</f>
        <v/>
      </c>
      <c r="K107" s="291" t="str">
        <f>IF(ISNA(VLOOKUP($E107,'SERIE.015-1'!$E$3:$R$302,7,FALSE)),"",(VLOOKUP($E107,'SERIE.015-1'!$E$3:$R$302,7,FALSE)))</f>
        <v/>
      </c>
      <c r="L107" s="291" t="str">
        <f>IF(ISNA(VLOOKUP($E107,'SERIE.015-1'!$E$3:$R$302,8,FALSE)),"",(VLOOKUP($E107,'SERIE.015-1'!$E$3:$R$302,8,FALSE)))</f>
        <v/>
      </c>
      <c r="M107" s="291" t="str">
        <f>IF(ISNA(VLOOKUP($E107,'SERIE.015-1'!$E$3:$R$302,9,FALSE)),"",(VLOOKUP($E107,'SERIE.015-1'!$E$3:$R$302,9,FALSE)))</f>
        <v/>
      </c>
      <c r="N107" s="291" t="str">
        <f>IF(ISNA(VLOOKUP($E107,'SERIE.015-1'!$E$3:$R$302,10,FALSE)),"",(VLOOKUP($E107,'SERIE.015-1'!$E$3:$R$302,10,FALSE)))</f>
        <v/>
      </c>
      <c r="O107" s="291" t="str">
        <f>IF(ISNA(VLOOKUP($E107,'SERIE.015-1'!$E$3:$R$302,11,FALSE)),"",(VLOOKUP($E107,'SERIE.015-1'!$E$3:$R$302,11,FALSE)))</f>
        <v/>
      </c>
      <c r="P107" s="291" t="str">
        <f>IF(ISNA(VLOOKUP($E107,'SERIE.015-1'!$E$3:$R$302,12,FALSE)),"",(VLOOKUP($E107,'SERIE.015-1'!$E$3:$R$302,12,FALSE)))</f>
        <v/>
      </c>
      <c r="Q107" s="291" t="str">
        <f>IF(ISNA(VLOOKUP($E107,'SERIE.015-1'!$E$3:$R$302,13,FALSE)),"",(VLOOKUP($E107,'SERIE.015-1'!$E$3:$R$302,13,FALSE)))</f>
        <v/>
      </c>
      <c r="R107" s="349" t="str">
        <f>IF(ISNA(VLOOKUP($E107,'SERIE.015-1'!$E$3:$R$302,14,FALSE)),"",(VLOOKUP($E107,'SERIE.015-1'!$E$3:$R$302,14,FALSE)))</f>
        <v/>
      </c>
      <c r="S107" s="448">
        <f t="shared" si="29"/>
        <v>0</v>
      </c>
      <c r="T107" s="516">
        <f t="shared" ref="T107" si="50">SUM(I107:R108)</f>
        <v>0</v>
      </c>
      <c r="U107" s="374"/>
      <c r="V107" s="374">
        <f t="shared" si="31"/>
        <v>105</v>
      </c>
      <c r="W107" s="374">
        <f>IF(S107="","",IFERROR(SUM(I107:J107:L107:M107)+LARGE(I107:J107:L107:M107,1)/100+LARGE(I107:J107:L107:M107,2)/1000+LARGE(I107:J107:L107:M107,3)/10000+LARGE(I107:J107:L107:M107,4)/100000-0.01/V107,0))</f>
        <v>0</v>
      </c>
      <c r="X107" s="354" t="str">
        <f>$D$107</f>
        <v/>
      </c>
      <c r="Y107" s="364" t="str">
        <f>$C$107</f>
        <v/>
      </c>
      <c r="Z107" s="374"/>
      <c r="AA107" s="374"/>
      <c r="AB107" s="374"/>
      <c r="AC107" s="374"/>
      <c r="AD107" s="374"/>
      <c r="AE107" s="374"/>
    </row>
    <row r="108" spans="1:31" ht="13.95" customHeight="1" thickBot="1" x14ac:dyDescent="0.35">
      <c r="A108" s="679"/>
      <c r="B108" s="680"/>
      <c r="C108" s="681"/>
      <c r="D108" s="682"/>
      <c r="E108" s="323" t="str">
        <f>IF(ISNA(VLOOKUP($A$107,'SERIE.015-1'!$A$3:$R$302,5,FALSE)+$U$3),"",(VLOOKUP($A$107,'SERIE.015-1'!$A$3:$R$302,5,FALSE)+$U$3))</f>
        <v/>
      </c>
      <c r="F108" s="43" t="str">
        <f>IF(ISNA(VLOOKUP(E108,'SERIE.015-1'!$E$3:$G$302,2,FALSE)),"",(VLOOKUP(E108,'SERIE.015-1'!$E$3:$G$302,2,FALSE)))</f>
        <v/>
      </c>
      <c r="G108" s="683"/>
      <c r="H108" s="84" t="str">
        <f>IF(ISNA(VLOOKUP(E108,'SERIE.015-1'!$E$3:$R$302,4,FALSE)),"",(VLOOKUP(E108,'SERIE.015-1'!$E$3:$R$302,4,FALSE)))</f>
        <v/>
      </c>
      <c r="I108" s="292" t="str">
        <f>IF(ISNA(VLOOKUP($E108,'SERIE.015-1'!$E$3:$R$302,5,FALSE)),"",(VLOOKUP($E108,'SERIE.015-1'!$E$3:$R$302,5,FALSE)))</f>
        <v/>
      </c>
      <c r="J108" s="292" t="str">
        <f>IF(ISNA(VLOOKUP($E108,'SERIE.015-1'!$E$3:$R$302,6,FALSE)),"",(VLOOKUP($E108,'SERIE.015-1'!$E$3:$R$302,6,FALSE)))</f>
        <v/>
      </c>
      <c r="K108" s="292" t="str">
        <f>IF(ISNA(VLOOKUP($E108,'SERIE.015-1'!$E$3:$R$302,7,FALSE)),"",(VLOOKUP($E108,'SERIE.015-1'!$E$3:$R$302,7,FALSE)))</f>
        <v/>
      </c>
      <c r="L108" s="292" t="str">
        <f>IF(ISNA(VLOOKUP($E108,'SERIE.015-1'!$E$3:$R$302,8,FALSE)),"",(VLOOKUP($E108,'SERIE.015-1'!$E$3:$R$302,8,FALSE)))</f>
        <v/>
      </c>
      <c r="M108" s="292" t="str">
        <f>IF(ISNA(VLOOKUP($E108,'SERIE.015-1'!$E$3:$R$302,9,FALSE)),"",(VLOOKUP($E108,'SERIE.015-1'!$E$3:$R$302,9,FALSE)))</f>
        <v/>
      </c>
      <c r="N108" s="292" t="str">
        <f>IF(ISNA(VLOOKUP($E108,'SERIE.015-1'!$E$3:$R$302,10,FALSE)),"",(VLOOKUP($E108,'SERIE.015-1'!$E$3:$R$302,10,FALSE)))</f>
        <v/>
      </c>
      <c r="O108" s="292" t="str">
        <f>IF(ISNA(VLOOKUP($E108,'SERIE.015-1'!$E$3:$R$302,11,FALSE)),"",(VLOOKUP($E108,'SERIE.015-1'!$E$3:$R$302,11,FALSE)))</f>
        <v/>
      </c>
      <c r="P108" s="292" t="str">
        <f>IF(ISNA(VLOOKUP($E108,'SERIE.015-1'!$E$3:$R$302,12,FALSE)),"",(VLOOKUP($E108,'SERIE.015-1'!$E$3:$R$302,12,FALSE)))</f>
        <v/>
      </c>
      <c r="Q108" s="292" t="str">
        <f>IF(ISNA(VLOOKUP($E108,'SERIE.015-1'!$E$3:$R$302,13,FALSE)),"",(VLOOKUP($E108,'SERIE.015-1'!$E$3:$R$302,13,FALSE)))</f>
        <v/>
      </c>
      <c r="R108" s="350" t="str">
        <f>IF(ISNA(VLOOKUP($E108,'SERIE.015-1'!$E$3:$R$302,14,FALSE)),"",(VLOOKUP($E108,'SERIE.015-1'!$E$3:$R$302,14,FALSE)))</f>
        <v/>
      </c>
      <c r="S108" s="448">
        <f t="shared" si="29"/>
        <v>0</v>
      </c>
      <c r="T108" s="516"/>
      <c r="U108" s="374"/>
      <c r="V108" s="374">
        <f t="shared" si="31"/>
        <v>106</v>
      </c>
      <c r="W108" s="374">
        <f>IF(S108="","",IFERROR(SUM(I108:J108:L108:M108)+LARGE(I108:J108:L108:M108,1)/100+LARGE(I108:J108:L108:M108,2)/1000+LARGE(I108:J108:L108:M108,3)/10000+LARGE(I108:J108:L108:M108,4)/100000-0.01/V108,0))</f>
        <v>0</v>
      </c>
      <c r="X108" s="354" t="str">
        <f>$D$107</f>
        <v/>
      </c>
      <c r="Y108" s="364" t="str">
        <f>$C$107</f>
        <v/>
      </c>
      <c r="Z108" s="374"/>
      <c r="AA108" s="374"/>
      <c r="AB108" s="374"/>
      <c r="AC108" s="374"/>
      <c r="AD108" s="374"/>
      <c r="AE108" s="374"/>
    </row>
    <row r="109" spans="1:31" ht="13.95" customHeight="1" x14ac:dyDescent="0.3">
      <c r="A109" s="669">
        <v>54</v>
      </c>
      <c r="B109" s="671" t="str">
        <f>IF(ISNA(VLOOKUP(A109,'SERIE.015-1'!$A$3:$R$302,2,FALSE)),"",(VLOOKUP(A109,'SERIE.015-1'!$A$3:$R$302,2,FALSE)))</f>
        <v/>
      </c>
      <c r="C109" s="673" t="str">
        <f>IF(ISNA(VLOOKUP(A109,'SERIE.015-1'!$A$3:$R$302,3,FALSE)),"",(VLOOKUP(A109,'SERIE.015-1'!$A$3:$R$302,3,FALSE)))</f>
        <v/>
      </c>
      <c r="D109" s="675" t="str">
        <f>IF(ISNA(VLOOKUP(A109,'SERIE.015-1'!$A$3:$R$302,4,FALSE)),"",(VLOOKUP(A109,'SERIE.015-1'!$A$3:$R$302,4,FALSE)))</f>
        <v/>
      </c>
      <c r="E109" s="322" t="str">
        <f>IF(ISNA(VLOOKUP($A109,'SERIE.015-1'!$A$3:$R$302,5,FALSE)),"",(VLOOKUP($A109,'SERIE.015-1'!$A$3:$R$302,5,FALSE)))</f>
        <v/>
      </c>
      <c r="F109" s="237" t="str">
        <f>IF(ISNA(VLOOKUP(E109,'SERIE.015-1'!$E$3:$G$302,2,FALSE)),"",(VLOOKUP(E109,'SERIE.015-1'!$E$3:$G$302,2,FALSE)))</f>
        <v/>
      </c>
      <c r="G109" s="677" t="str">
        <f>IF(ISNA(VLOOKUP(E109,'SERIE.015-1'!$E$3:$G$302,3,FALSE)),"",(VLOOKUP(E109,'SERIE.015-1'!$E$3:$G$302,3,FALSE)))</f>
        <v/>
      </c>
      <c r="H109" s="237" t="str">
        <f>IF(ISNA(VLOOKUP(E109,'SERIE.015-1'!$E$3:$R$302,4,FALSE)),"",(VLOOKUP(E109,'SERIE.015-1'!$E$3:$R$302,4,FALSE)))</f>
        <v/>
      </c>
      <c r="I109" s="291" t="str">
        <f>IF(ISNA(VLOOKUP($E109,'SERIE.015-1'!$E$3:$R$302,5,FALSE)),"",(VLOOKUP($E109,'SERIE.015-1'!$E$3:$R$302,5,FALSE)))</f>
        <v/>
      </c>
      <c r="J109" s="291" t="str">
        <f>IF(ISNA(VLOOKUP($E109,'SERIE.015-1'!$E$3:$R$302,6,FALSE)),"",(VLOOKUP($E109,'SERIE.015-1'!$E$3:$R$302,6,FALSE)))</f>
        <v/>
      </c>
      <c r="K109" s="291" t="str">
        <f>IF(ISNA(VLOOKUP($E109,'SERIE.015-1'!$E$3:$R$302,7,FALSE)),"",(VLOOKUP($E109,'SERIE.015-1'!$E$3:$R$302,7,FALSE)))</f>
        <v/>
      </c>
      <c r="L109" s="291" t="str">
        <f>IF(ISNA(VLOOKUP($E109,'SERIE.015-1'!$E$3:$R$302,8,FALSE)),"",(VLOOKUP($E109,'SERIE.015-1'!$E$3:$R$302,8,FALSE)))</f>
        <v/>
      </c>
      <c r="M109" s="291" t="str">
        <f>IF(ISNA(VLOOKUP($E109,'SERIE.015-1'!$E$3:$R$302,9,FALSE)),"",(VLOOKUP($E109,'SERIE.015-1'!$E$3:$R$302,9,FALSE)))</f>
        <v/>
      </c>
      <c r="N109" s="291" t="str">
        <f>IF(ISNA(VLOOKUP($E109,'SERIE.015-1'!$E$3:$R$302,10,FALSE)),"",(VLOOKUP($E109,'SERIE.015-1'!$E$3:$R$302,10,FALSE)))</f>
        <v/>
      </c>
      <c r="O109" s="291" t="str">
        <f>IF(ISNA(VLOOKUP($E109,'SERIE.015-1'!$E$3:$R$302,11,FALSE)),"",(VLOOKUP($E109,'SERIE.015-1'!$E$3:$R$302,11,FALSE)))</f>
        <v/>
      </c>
      <c r="P109" s="291" t="str">
        <f>IF(ISNA(VLOOKUP($E109,'SERIE.015-1'!$E$3:$R$302,12,FALSE)),"",(VLOOKUP($E109,'SERIE.015-1'!$E$3:$R$302,12,FALSE)))</f>
        <v/>
      </c>
      <c r="Q109" s="291" t="str">
        <f>IF(ISNA(VLOOKUP($E109,'SERIE.015-1'!$E$3:$R$302,13,FALSE)),"",(VLOOKUP($E109,'SERIE.015-1'!$E$3:$R$302,13,FALSE)))</f>
        <v/>
      </c>
      <c r="R109" s="349" t="str">
        <f>IF(ISNA(VLOOKUP($E109,'SERIE.015-1'!$E$3:$R$302,14,FALSE)),"",(VLOOKUP($E109,'SERIE.015-1'!$E$3:$R$302,14,FALSE)))</f>
        <v/>
      </c>
      <c r="S109" s="448">
        <f t="shared" si="29"/>
        <v>0</v>
      </c>
      <c r="T109" s="516">
        <f t="shared" ref="T109" si="51">SUM(I109:R110)</f>
        <v>0</v>
      </c>
      <c r="U109" s="374"/>
      <c r="V109" s="374">
        <f t="shared" si="31"/>
        <v>107</v>
      </c>
      <c r="W109" s="374">
        <f>IF(S109="","",IFERROR(SUM(I109:J109:L109:M109)+LARGE(I109:J109:L109:M109,1)/100+LARGE(I109:J109:L109:M109,2)/1000+LARGE(I109:J109:L109:M109,3)/10000+LARGE(I109:J109:L109:M109,4)/100000-0.01/V109,0))</f>
        <v>0</v>
      </c>
      <c r="X109" s="354" t="str">
        <f>$D$109</f>
        <v/>
      </c>
      <c r="Y109" s="364" t="str">
        <f>$C$109</f>
        <v/>
      </c>
      <c r="Z109" s="374"/>
      <c r="AA109" s="374"/>
      <c r="AB109" s="374"/>
      <c r="AC109" s="374"/>
      <c r="AD109" s="374"/>
      <c r="AE109" s="374"/>
    </row>
    <row r="110" spans="1:31" ht="13.95" customHeight="1" thickBot="1" x14ac:dyDescent="0.35">
      <c r="A110" s="679"/>
      <c r="B110" s="680"/>
      <c r="C110" s="681"/>
      <c r="D110" s="682"/>
      <c r="E110" s="323" t="str">
        <f>IF(ISNA(VLOOKUP($A$109,'SERIE.015-1'!$A$3:$R$302,5,FALSE)+$U$3),"",(VLOOKUP($A$109,'SERIE.015-1'!$A$3:$R$302,5,FALSE)+$U$3))</f>
        <v/>
      </c>
      <c r="F110" s="43" t="str">
        <f>IF(ISNA(VLOOKUP(E110,'SERIE.015-1'!$E$3:$G$302,2,FALSE)),"",(VLOOKUP(E110,'SERIE.015-1'!$E$3:$G$302,2,FALSE)))</f>
        <v/>
      </c>
      <c r="G110" s="683"/>
      <c r="H110" s="84" t="str">
        <f>IF(ISNA(VLOOKUP(E110,'SERIE.015-1'!$E$3:$R$302,4,FALSE)),"",(VLOOKUP(E110,'SERIE.015-1'!$E$3:$R$302,4,FALSE)))</f>
        <v/>
      </c>
      <c r="I110" s="292" t="str">
        <f>IF(ISNA(VLOOKUP($E110,'SERIE.015-1'!$E$3:$R$302,5,FALSE)),"",(VLOOKUP($E110,'SERIE.015-1'!$E$3:$R$302,5,FALSE)))</f>
        <v/>
      </c>
      <c r="J110" s="292" t="str">
        <f>IF(ISNA(VLOOKUP($E110,'SERIE.015-1'!$E$3:$R$302,6,FALSE)),"",(VLOOKUP($E110,'SERIE.015-1'!$E$3:$R$302,6,FALSE)))</f>
        <v/>
      </c>
      <c r="K110" s="292" t="str">
        <f>IF(ISNA(VLOOKUP($E110,'SERIE.015-1'!$E$3:$R$302,7,FALSE)),"",(VLOOKUP($E110,'SERIE.015-1'!$E$3:$R$302,7,FALSE)))</f>
        <v/>
      </c>
      <c r="L110" s="292" t="str">
        <f>IF(ISNA(VLOOKUP($E110,'SERIE.015-1'!$E$3:$R$302,8,FALSE)),"",(VLOOKUP($E110,'SERIE.015-1'!$E$3:$R$302,8,FALSE)))</f>
        <v/>
      </c>
      <c r="M110" s="292" t="str">
        <f>IF(ISNA(VLOOKUP($E110,'SERIE.015-1'!$E$3:$R$302,9,FALSE)),"",(VLOOKUP($E110,'SERIE.015-1'!$E$3:$R$302,9,FALSE)))</f>
        <v/>
      </c>
      <c r="N110" s="292" t="str">
        <f>IF(ISNA(VLOOKUP($E110,'SERIE.015-1'!$E$3:$R$302,10,FALSE)),"",(VLOOKUP($E110,'SERIE.015-1'!$E$3:$R$302,10,FALSE)))</f>
        <v/>
      </c>
      <c r="O110" s="292" t="str">
        <f>IF(ISNA(VLOOKUP($E110,'SERIE.015-1'!$E$3:$R$302,11,FALSE)),"",(VLOOKUP($E110,'SERIE.015-1'!$E$3:$R$302,11,FALSE)))</f>
        <v/>
      </c>
      <c r="P110" s="292" t="str">
        <f>IF(ISNA(VLOOKUP($E110,'SERIE.015-1'!$E$3:$R$302,12,FALSE)),"",(VLOOKUP($E110,'SERIE.015-1'!$E$3:$R$302,12,FALSE)))</f>
        <v/>
      </c>
      <c r="Q110" s="292" t="str">
        <f>IF(ISNA(VLOOKUP($E110,'SERIE.015-1'!$E$3:$R$302,13,FALSE)),"",(VLOOKUP($E110,'SERIE.015-1'!$E$3:$R$302,13,FALSE)))</f>
        <v/>
      </c>
      <c r="R110" s="350" t="str">
        <f>IF(ISNA(VLOOKUP($E110,'SERIE.015-1'!$E$3:$R$302,14,FALSE)),"",(VLOOKUP($E110,'SERIE.015-1'!$E$3:$R$302,14,FALSE)))</f>
        <v/>
      </c>
      <c r="S110" s="448">
        <f t="shared" si="29"/>
        <v>0</v>
      </c>
      <c r="T110" s="516"/>
      <c r="U110" s="374"/>
      <c r="V110" s="374">
        <f t="shared" si="31"/>
        <v>108</v>
      </c>
      <c r="W110" s="374">
        <f>IF(S110="","",IFERROR(SUM(I110:J110:L110:M110)+LARGE(I110:J110:L110:M110,1)/100+LARGE(I110:J110:L110:M110,2)/1000+LARGE(I110:J110:L110:M110,3)/10000+LARGE(I110:J110:L110:M110,4)/100000-0.01/V110,0))</f>
        <v>0</v>
      </c>
      <c r="X110" s="354" t="str">
        <f>$D$109</f>
        <v/>
      </c>
      <c r="Y110" s="364" t="str">
        <f>$C$109</f>
        <v/>
      </c>
      <c r="Z110" s="374"/>
      <c r="AA110" s="374"/>
      <c r="AB110" s="374"/>
      <c r="AC110" s="374"/>
      <c r="AD110" s="374"/>
      <c r="AE110" s="374"/>
    </row>
    <row r="111" spans="1:31" ht="13.95" customHeight="1" x14ac:dyDescent="0.3">
      <c r="A111" s="669">
        <v>55</v>
      </c>
      <c r="B111" s="671" t="str">
        <f>IF(ISNA(VLOOKUP(A111,'SERIE.015-1'!$A$3:$R$302,2,FALSE)),"",(VLOOKUP(A111,'SERIE.015-1'!$A$3:$R$302,2,FALSE)))</f>
        <v/>
      </c>
      <c r="C111" s="673" t="str">
        <f>IF(ISNA(VLOOKUP(A111,'SERIE.015-1'!$A$3:$R$302,3,FALSE)),"",(VLOOKUP(A111,'SERIE.015-1'!$A$3:$R$302,3,FALSE)))</f>
        <v/>
      </c>
      <c r="D111" s="675" t="str">
        <f>IF(ISNA(VLOOKUP(A111,'SERIE.015-1'!$A$3:$R$302,4,FALSE)),"",(VLOOKUP(A111,'SERIE.015-1'!$A$3:$R$302,4,FALSE)))</f>
        <v/>
      </c>
      <c r="E111" s="322" t="str">
        <f>IF(ISNA(VLOOKUP($A111,'SERIE.015-1'!$A$3:$R$302,5,FALSE)),"",(VLOOKUP($A111,'SERIE.015-1'!$A$3:$R$302,5,FALSE)))</f>
        <v/>
      </c>
      <c r="F111" s="237" t="str">
        <f>IF(ISNA(VLOOKUP(E111,'SERIE.015-1'!$E$3:$G$302,2,FALSE)),"",(VLOOKUP(E111,'SERIE.015-1'!$E$3:$G$302,2,FALSE)))</f>
        <v/>
      </c>
      <c r="G111" s="677" t="str">
        <f>IF(ISNA(VLOOKUP(E111,'SERIE.015-1'!$E$3:$G$302,3,FALSE)),"",(VLOOKUP(E111,'SERIE.015-1'!$E$3:$G$302,3,FALSE)))</f>
        <v/>
      </c>
      <c r="H111" s="237" t="str">
        <f>IF(ISNA(VLOOKUP(E111,'SERIE.015-1'!$E$3:$R$302,4,FALSE)),"",(VLOOKUP(E111,'SERIE.015-1'!$E$3:$R$302,4,FALSE)))</f>
        <v/>
      </c>
      <c r="I111" s="291" t="str">
        <f>IF(ISNA(VLOOKUP($E111,'SERIE.015-1'!$E$3:$R$302,5,FALSE)),"",(VLOOKUP($E111,'SERIE.015-1'!$E$3:$R$302,5,FALSE)))</f>
        <v/>
      </c>
      <c r="J111" s="291" t="str">
        <f>IF(ISNA(VLOOKUP($E111,'SERIE.015-1'!$E$3:$R$302,6,FALSE)),"",(VLOOKUP($E111,'SERIE.015-1'!$E$3:$R$302,6,FALSE)))</f>
        <v/>
      </c>
      <c r="K111" s="291" t="str">
        <f>IF(ISNA(VLOOKUP($E111,'SERIE.015-1'!$E$3:$R$302,7,FALSE)),"",(VLOOKUP($E111,'SERIE.015-1'!$E$3:$R$302,7,FALSE)))</f>
        <v/>
      </c>
      <c r="L111" s="291" t="str">
        <f>IF(ISNA(VLOOKUP($E111,'SERIE.015-1'!$E$3:$R$302,8,FALSE)),"",(VLOOKUP($E111,'SERIE.015-1'!$E$3:$R$302,8,FALSE)))</f>
        <v/>
      </c>
      <c r="M111" s="291" t="str">
        <f>IF(ISNA(VLOOKUP($E111,'SERIE.015-1'!$E$3:$R$302,9,FALSE)),"",(VLOOKUP($E111,'SERIE.015-1'!$E$3:$R$302,9,FALSE)))</f>
        <v/>
      </c>
      <c r="N111" s="291" t="str">
        <f>IF(ISNA(VLOOKUP($E111,'SERIE.015-1'!$E$3:$R$302,10,FALSE)),"",(VLOOKUP($E111,'SERIE.015-1'!$E$3:$R$302,10,FALSE)))</f>
        <v/>
      </c>
      <c r="O111" s="291" t="str">
        <f>IF(ISNA(VLOOKUP($E111,'SERIE.015-1'!$E$3:$R$302,11,FALSE)),"",(VLOOKUP($E111,'SERIE.015-1'!$E$3:$R$302,11,FALSE)))</f>
        <v/>
      </c>
      <c r="P111" s="291" t="str">
        <f>IF(ISNA(VLOOKUP($E111,'SERIE.015-1'!$E$3:$R$302,12,FALSE)),"",(VLOOKUP($E111,'SERIE.015-1'!$E$3:$R$302,12,FALSE)))</f>
        <v/>
      </c>
      <c r="Q111" s="291" t="str">
        <f>IF(ISNA(VLOOKUP($E111,'SERIE.015-1'!$E$3:$R$302,13,FALSE)),"",(VLOOKUP($E111,'SERIE.015-1'!$E$3:$R$302,13,FALSE)))</f>
        <v/>
      </c>
      <c r="R111" s="349" t="str">
        <f>IF(ISNA(VLOOKUP($E111,'SERIE.015-1'!$E$3:$R$302,14,FALSE)),"",(VLOOKUP($E111,'SERIE.015-1'!$E$3:$R$302,14,FALSE)))</f>
        <v/>
      </c>
      <c r="S111" s="448">
        <f t="shared" si="29"/>
        <v>0</v>
      </c>
      <c r="T111" s="516">
        <f t="shared" ref="T111" si="52">SUM(I111:R112)</f>
        <v>0</v>
      </c>
      <c r="U111" s="374"/>
      <c r="V111" s="374">
        <f t="shared" si="31"/>
        <v>109</v>
      </c>
      <c r="W111" s="374">
        <f>IF(S111="","",IFERROR(SUM(I111:J111:L111:M111)+LARGE(I111:J111:L111:M111,1)/100+LARGE(I111:J111:L111:M111,2)/1000+LARGE(I111:J111:L111:M111,3)/10000+LARGE(I111:J111:L111:M111,4)/100000-0.01/V111,0))</f>
        <v>0</v>
      </c>
      <c r="X111" s="354" t="str">
        <f>$D$111</f>
        <v/>
      </c>
      <c r="Y111" s="364" t="str">
        <f>$C$111</f>
        <v/>
      </c>
      <c r="Z111" s="374"/>
      <c r="AA111" s="374"/>
      <c r="AB111" s="374"/>
      <c r="AC111" s="374"/>
      <c r="AD111" s="374"/>
      <c r="AE111" s="374"/>
    </row>
    <row r="112" spans="1:31" ht="13.95" customHeight="1" thickBot="1" x14ac:dyDescent="0.35">
      <c r="A112" s="679"/>
      <c r="B112" s="680"/>
      <c r="C112" s="681"/>
      <c r="D112" s="682"/>
      <c r="E112" s="323" t="str">
        <f>IF(ISNA(VLOOKUP($A$111,'SERIE.015-1'!$A$3:$R$302,5,FALSE)+$U$3),"",(VLOOKUP($A$111,'SERIE.015-1'!$A$3:$R$302,5,FALSE)+$U$3))</f>
        <v/>
      </c>
      <c r="F112" s="43" t="str">
        <f>IF(ISNA(VLOOKUP(E112,'SERIE.015-1'!$E$3:$G$302,2,FALSE)),"",(VLOOKUP(E112,'SERIE.015-1'!$E$3:$G$302,2,FALSE)))</f>
        <v/>
      </c>
      <c r="G112" s="683"/>
      <c r="H112" s="84" t="str">
        <f>IF(ISNA(VLOOKUP(E112,'SERIE.015-1'!$E$3:$R$302,4,FALSE)),"",(VLOOKUP(E112,'SERIE.015-1'!$E$3:$R$302,4,FALSE)))</f>
        <v/>
      </c>
      <c r="I112" s="292" t="str">
        <f>IF(ISNA(VLOOKUP($E112,'SERIE.015-1'!$E$3:$R$302,5,FALSE)),"",(VLOOKUP($E112,'SERIE.015-1'!$E$3:$R$302,5,FALSE)))</f>
        <v/>
      </c>
      <c r="J112" s="292" t="str">
        <f>IF(ISNA(VLOOKUP($E112,'SERIE.015-1'!$E$3:$R$302,6,FALSE)),"",(VLOOKUP($E112,'SERIE.015-1'!$E$3:$R$302,6,FALSE)))</f>
        <v/>
      </c>
      <c r="K112" s="292" t="str">
        <f>IF(ISNA(VLOOKUP($E112,'SERIE.015-1'!$E$3:$R$302,7,FALSE)),"",(VLOOKUP($E112,'SERIE.015-1'!$E$3:$R$302,7,FALSE)))</f>
        <v/>
      </c>
      <c r="L112" s="292" t="str">
        <f>IF(ISNA(VLOOKUP($E112,'SERIE.015-1'!$E$3:$R$302,8,FALSE)),"",(VLOOKUP($E112,'SERIE.015-1'!$E$3:$R$302,8,FALSE)))</f>
        <v/>
      </c>
      <c r="M112" s="292" t="str">
        <f>IF(ISNA(VLOOKUP($E112,'SERIE.015-1'!$E$3:$R$302,9,FALSE)),"",(VLOOKUP($E112,'SERIE.015-1'!$E$3:$R$302,9,FALSE)))</f>
        <v/>
      </c>
      <c r="N112" s="292" t="str">
        <f>IF(ISNA(VLOOKUP($E112,'SERIE.015-1'!$E$3:$R$302,10,FALSE)),"",(VLOOKUP($E112,'SERIE.015-1'!$E$3:$R$302,10,FALSE)))</f>
        <v/>
      </c>
      <c r="O112" s="292" t="str">
        <f>IF(ISNA(VLOOKUP($E112,'SERIE.015-1'!$E$3:$R$302,11,FALSE)),"",(VLOOKUP($E112,'SERIE.015-1'!$E$3:$R$302,11,FALSE)))</f>
        <v/>
      </c>
      <c r="P112" s="292" t="str">
        <f>IF(ISNA(VLOOKUP($E112,'SERIE.015-1'!$E$3:$R$302,12,FALSE)),"",(VLOOKUP($E112,'SERIE.015-1'!$E$3:$R$302,12,FALSE)))</f>
        <v/>
      </c>
      <c r="Q112" s="292" t="str">
        <f>IF(ISNA(VLOOKUP($E112,'SERIE.015-1'!$E$3:$R$302,13,FALSE)),"",(VLOOKUP($E112,'SERIE.015-1'!$E$3:$R$302,13,FALSE)))</f>
        <v/>
      </c>
      <c r="R112" s="350" t="str">
        <f>IF(ISNA(VLOOKUP($E112,'SERIE.015-1'!$E$3:$R$302,14,FALSE)),"",(VLOOKUP($E112,'SERIE.015-1'!$E$3:$R$302,14,FALSE)))</f>
        <v/>
      </c>
      <c r="S112" s="448">
        <f t="shared" si="29"/>
        <v>0</v>
      </c>
      <c r="T112" s="516"/>
      <c r="U112" s="374"/>
      <c r="V112" s="374">
        <f t="shared" si="31"/>
        <v>110</v>
      </c>
      <c r="W112" s="374">
        <f>IF(S112="","",IFERROR(SUM(I112:J112:L112:M112)+LARGE(I112:J112:L112:M112,1)/100+LARGE(I112:J112:L112:M112,2)/1000+LARGE(I112:J112:L112:M112,3)/10000+LARGE(I112:J112:L112:M112,4)/100000-0.01/V112,0))</f>
        <v>0</v>
      </c>
      <c r="X112" s="354" t="str">
        <f>$D$111</f>
        <v/>
      </c>
      <c r="Y112" s="364" t="str">
        <f>$C$111</f>
        <v/>
      </c>
      <c r="Z112" s="374"/>
      <c r="AA112" s="374"/>
      <c r="AB112" s="374"/>
      <c r="AC112" s="374"/>
      <c r="AD112" s="374"/>
      <c r="AE112" s="374"/>
    </row>
    <row r="113" spans="1:31" ht="13.95" customHeight="1" x14ac:dyDescent="0.3">
      <c r="A113" s="669">
        <v>56</v>
      </c>
      <c r="B113" s="671" t="str">
        <f>IF(ISNA(VLOOKUP(A113,'SERIE.015-1'!$A$3:$R$302,2,FALSE)),"",(VLOOKUP(A113,'SERIE.015-1'!$A$3:$R$302,2,FALSE)))</f>
        <v/>
      </c>
      <c r="C113" s="673" t="str">
        <f>IF(ISNA(VLOOKUP(A113,'SERIE.015-1'!$A$3:$R$302,3,FALSE)),"",(VLOOKUP(A113,'SERIE.015-1'!$A$3:$R$302,3,FALSE)))</f>
        <v/>
      </c>
      <c r="D113" s="675" t="str">
        <f>IF(ISNA(VLOOKUP(A113,'SERIE.015-1'!$A$3:$R$302,4,FALSE)),"",(VLOOKUP(A113,'SERIE.015-1'!$A$3:$R$302,4,FALSE)))</f>
        <v/>
      </c>
      <c r="E113" s="322" t="str">
        <f>IF(ISNA(VLOOKUP($A113,'SERIE.015-1'!$A$3:$R$302,5,FALSE)),"",(VLOOKUP($A113,'SERIE.015-1'!$A$3:$R$302,5,FALSE)))</f>
        <v/>
      </c>
      <c r="F113" s="237" t="str">
        <f>IF(ISNA(VLOOKUP(E113,'SERIE.015-1'!$E$3:$G$302,2,FALSE)),"",(VLOOKUP(E113,'SERIE.015-1'!$E$3:$G$302,2,FALSE)))</f>
        <v/>
      </c>
      <c r="G113" s="677" t="str">
        <f>IF(ISNA(VLOOKUP(E113,'SERIE.015-1'!$E$3:$G$302,3,FALSE)),"",(VLOOKUP(E113,'SERIE.015-1'!$E$3:$G$302,3,FALSE)))</f>
        <v/>
      </c>
      <c r="H113" s="237" t="str">
        <f>IF(ISNA(VLOOKUP(E113,'SERIE.015-1'!$E$3:$R$302,4,FALSE)),"",(VLOOKUP(E113,'SERIE.015-1'!$E$3:$R$302,4,FALSE)))</f>
        <v/>
      </c>
      <c r="I113" s="291" t="str">
        <f>IF(ISNA(VLOOKUP($E113,'SERIE.015-1'!$E$3:$R$302,5,FALSE)),"",(VLOOKUP($E113,'SERIE.015-1'!$E$3:$R$302,5,FALSE)))</f>
        <v/>
      </c>
      <c r="J113" s="291" t="str">
        <f>IF(ISNA(VLOOKUP($E113,'SERIE.015-1'!$E$3:$R$302,6,FALSE)),"",(VLOOKUP($E113,'SERIE.015-1'!$E$3:$R$302,6,FALSE)))</f>
        <v/>
      </c>
      <c r="K113" s="291" t="str">
        <f>IF(ISNA(VLOOKUP($E113,'SERIE.015-1'!$E$3:$R$302,7,FALSE)),"",(VLOOKUP($E113,'SERIE.015-1'!$E$3:$R$302,7,FALSE)))</f>
        <v/>
      </c>
      <c r="L113" s="291" t="str">
        <f>IF(ISNA(VLOOKUP($E113,'SERIE.015-1'!$E$3:$R$302,8,FALSE)),"",(VLOOKUP($E113,'SERIE.015-1'!$E$3:$R$302,8,FALSE)))</f>
        <v/>
      </c>
      <c r="M113" s="291" t="str">
        <f>IF(ISNA(VLOOKUP($E113,'SERIE.015-1'!$E$3:$R$302,9,FALSE)),"",(VLOOKUP($E113,'SERIE.015-1'!$E$3:$R$302,9,FALSE)))</f>
        <v/>
      </c>
      <c r="N113" s="291" t="str">
        <f>IF(ISNA(VLOOKUP($E113,'SERIE.015-1'!$E$3:$R$302,10,FALSE)),"",(VLOOKUP($E113,'SERIE.015-1'!$E$3:$R$302,10,FALSE)))</f>
        <v/>
      </c>
      <c r="O113" s="291" t="str">
        <f>IF(ISNA(VLOOKUP($E113,'SERIE.015-1'!$E$3:$R$302,11,FALSE)),"",(VLOOKUP($E113,'SERIE.015-1'!$E$3:$R$302,11,FALSE)))</f>
        <v/>
      </c>
      <c r="P113" s="291" t="str">
        <f>IF(ISNA(VLOOKUP($E113,'SERIE.015-1'!$E$3:$R$302,12,FALSE)),"",(VLOOKUP($E113,'SERIE.015-1'!$E$3:$R$302,12,FALSE)))</f>
        <v/>
      </c>
      <c r="Q113" s="291" t="str">
        <f>IF(ISNA(VLOOKUP($E113,'SERIE.015-1'!$E$3:$R$302,13,FALSE)),"",(VLOOKUP($E113,'SERIE.015-1'!$E$3:$R$302,13,FALSE)))</f>
        <v/>
      </c>
      <c r="R113" s="349" t="str">
        <f>IF(ISNA(VLOOKUP($E113,'SERIE.015-1'!$E$3:$R$302,14,FALSE)),"",(VLOOKUP($E113,'SERIE.015-1'!$E$3:$R$302,14,FALSE)))</f>
        <v/>
      </c>
      <c r="S113" s="448">
        <f t="shared" si="29"/>
        <v>0</v>
      </c>
      <c r="T113" s="516">
        <f t="shared" ref="T113" si="53">SUM(I113:R114)</f>
        <v>0</v>
      </c>
      <c r="U113" s="374"/>
      <c r="V113" s="374">
        <f t="shared" si="31"/>
        <v>111</v>
      </c>
      <c r="W113" s="374">
        <f>IF(S113="","",IFERROR(SUM(I113:J113:L113:M113)+LARGE(I113:J113:L113:M113,1)/100+LARGE(I113:J113:L113:M113,2)/1000+LARGE(I113:J113:L113:M113,3)/10000+LARGE(I113:J113:L113:M113,4)/100000-0.01/V113,0))</f>
        <v>0</v>
      </c>
      <c r="X113" s="354" t="str">
        <f>$D$113</f>
        <v/>
      </c>
      <c r="Y113" s="364" t="str">
        <f>$C$113</f>
        <v/>
      </c>
      <c r="Z113" s="374"/>
      <c r="AA113" s="374"/>
      <c r="AB113" s="374"/>
      <c r="AC113" s="374"/>
      <c r="AD113" s="374"/>
      <c r="AE113" s="374"/>
    </row>
    <row r="114" spans="1:31" ht="13.95" customHeight="1" thickBot="1" x14ac:dyDescent="0.35">
      <c r="A114" s="679"/>
      <c r="B114" s="680"/>
      <c r="C114" s="681"/>
      <c r="D114" s="682"/>
      <c r="E114" s="323" t="str">
        <f>IF(ISNA(VLOOKUP($A$113,'SERIE.015-1'!$A$3:$R$302,5,FALSE)+$U$3),"",(VLOOKUP($A$113,'SERIE.015-1'!$A$3:$R$302,5,FALSE)+$U$3))</f>
        <v/>
      </c>
      <c r="F114" s="43" t="str">
        <f>IF(ISNA(VLOOKUP(E114,'SERIE.015-1'!$E$3:$G$302,2,FALSE)),"",(VLOOKUP(E114,'SERIE.015-1'!$E$3:$G$302,2,FALSE)))</f>
        <v/>
      </c>
      <c r="G114" s="683"/>
      <c r="H114" s="84" t="str">
        <f>IF(ISNA(VLOOKUP(E114,'SERIE.015-1'!$E$3:$R$302,4,FALSE)),"",(VLOOKUP(E114,'SERIE.015-1'!$E$3:$R$302,4,FALSE)))</f>
        <v/>
      </c>
      <c r="I114" s="292" t="str">
        <f>IF(ISNA(VLOOKUP($E114,'SERIE.015-1'!$E$3:$R$302,5,FALSE)),"",(VLOOKUP($E114,'SERIE.015-1'!$E$3:$R$302,5,FALSE)))</f>
        <v/>
      </c>
      <c r="J114" s="292" t="str">
        <f>IF(ISNA(VLOOKUP($E114,'SERIE.015-1'!$E$3:$R$302,6,FALSE)),"",(VLOOKUP($E114,'SERIE.015-1'!$E$3:$R$302,6,FALSE)))</f>
        <v/>
      </c>
      <c r="K114" s="292" t="str">
        <f>IF(ISNA(VLOOKUP($E114,'SERIE.015-1'!$E$3:$R$302,7,FALSE)),"",(VLOOKUP($E114,'SERIE.015-1'!$E$3:$R$302,7,FALSE)))</f>
        <v/>
      </c>
      <c r="L114" s="292" t="str">
        <f>IF(ISNA(VLOOKUP($E114,'SERIE.015-1'!$E$3:$R$302,8,FALSE)),"",(VLOOKUP($E114,'SERIE.015-1'!$E$3:$R$302,8,FALSE)))</f>
        <v/>
      </c>
      <c r="M114" s="292" t="str">
        <f>IF(ISNA(VLOOKUP($E114,'SERIE.015-1'!$E$3:$R$302,9,FALSE)),"",(VLOOKUP($E114,'SERIE.015-1'!$E$3:$R$302,9,FALSE)))</f>
        <v/>
      </c>
      <c r="N114" s="292" t="str">
        <f>IF(ISNA(VLOOKUP($E114,'SERIE.015-1'!$E$3:$R$302,10,FALSE)),"",(VLOOKUP($E114,'SERIE.015-1'!$E$3:$R$302,10,FALSE)))</f>
        <v/>
      </c>
      <c r="O114" s="292" t="str">
        <f>IF(ISNA(VLOOKUP($E114,'SERIE.015-1'!$E$3:$R$302,11,FALSE)),"",(VLOOKUP($E114,'SERIE.015-1'!$E$3:$R$302,11,FALSE)))</f>
        <v/>
      </c>
      <c r="P114" s="292" t="str">
        <f>IF(ISNA(VLOOKUP($E114,'SERIE.015-1'!$E$3:$R$302,12,FALSE)),"",(VLOOKUP($E114,'SERIE.015-1'!$E$3:$R$302,12,FALSE)))</f>
        <v/>
      </c>
      <c r="Q114" s="292" t="str">
        <f>IF(ISNA(VLOOKUP($E114,'SERIE.015-1'!$E$3:$R$302,13,FALSE)),"",(VLOOKUP($E114,'SERIE.015-1'!$E$3:$R$302,13,FALSE)))</f>
        <v/>
      </c>
      <c r="R114" s="350" t="str">
        <f>IF(ISNA(VLOOKUP($E114,'SERIE.015-1'!$E$3:$R$302,14,FALSE)),"",(VLOOKUP($E114,'SERIE.015-1'!$E$3:$R$302,14,FALSE)))</f>
        <v/>
      </c>
      <c r="S114" s="448">
        <f t="shared" si="29"/>
        <v>0</v>
      </c>
      <c r="T114" s="516"/>
      <c r="U114" s="374"/>
      <c r="V114" s="374">
        <f t="shared" si="31"/>
        <v>112</v>
      </c>
      <c r="W114" s="374">
        <f>IF(S114="","",IFERROR(SUM(I114:J114:L114:M114)+LARGE(I114:J114:L114:M114,1)/100+LARGE(I114:J114:L114:M114,2)/1000+LARGE(I114:J114:L114:M114,3)/10000+LARGE(I114:J114:L114:M114,4)/100000-0.01/V114,0))</f>
        <v>0</v>
      </c>
      <c r="X114" s="354" t="str">
        <f>$D$113</f>
        <v/>
      </c>
      <c r="Y114" s="364" t="str">
        <f>$C$113</f>
        <v/>
      </c>
      <c r="Z114" s="374"/>
      <c r="AA114" s="374"/>
      <c r="AB114" s="374"/>
      <c r="AC114" s="374"/>
      <c r="AD114" s="374"/>
      <c r="AE114" s="374"/>
    </row>
    <row r="115" spans="1:31" ht="13.95" customHeight="1" x14ac:dyDescent="0.3">
      <c r="A115" s="669">
        <v>57</v>
      </c>
      <c r="B115" s="671" t="str">
        <f>IF(ISNA(VLOOKUP(A115,'SERIE.015-1'!$A$3:$R$302,2,FALSE)),"",(VLOOKUP(A115,'SERIE.015-1'!$A$3:$R$302,2,FALSE)))</f>
        <v/>
      </c>
      <c r="C115" s="673" t="str">
        <f>IF(ISNA(VLOOKUP(A115,'SERIE.015-1'!$A$3:$R$302,3,FALSE)),"",(VLOOKUP(A115,'SERIE.015-1'!$A$3:$R$302,3,FALSE)))</f>
        <v/>
      </c>
      <c r="D115" s="675" t="str">
        <f>IF(ISNA(VLOOKUP(A115,'SERIE.015-1'!$A$3:$R$302,4,FALSE)),"",(VLOOKUP(A115,'SERIE.015-1'!$A$3:$R$302,4,FALSE)))</f>
        <v/>
      </c>
      <c r="E115" s="322" t="str">
        <f>IF(ISNA(VLOOKUP($A115,'SERIE.015-1'!$A$3:$R$302,5,FALSE)),"",(VLOOKUP($A115,'SERIE.015-1'!$A$3:$R$302,5,FALSE)))</f>
        <v/>
      </c>
      <c r="F115" s="237" t="str">
        <f>IF(ISNA(VLOOKUP(E115,'SERIE.015-1'!$E$3:$G$302,2,FALSE)),"",(VLOOKUP(E115,'SERIE.015-1'!$E$3:$G$302,2,FALSE)))</f>
        <v/>
      </c>
      <c r="G115" s="677" t="str">
        <f>IF(ISNA(VLOOKUP(E115,'SERIE.015-1'!$E$3:$G$302,3,FALSE)),"",(VLOOKUP(E115,'SERIE.015-1'!$E$3:$G$302,3,FALSE)))</f>
        <v/>
      </c>
      <c r="H115" s="237" t="str">
        <f>IF(ISNA(VLOOKUP(E115,'SERIE.015-1'!$E$3:$R$302,4,FALSE)),"",(VLOOKUP(E115,'SERIE.015-1'!$E$3:$R$302,4,FALSE)))</f>
        <v/>
      </c>
      <c r="I115" s="291" t="str">
        <f>IF(ISNA(VLOOKUP($E115,'SERIE.015-1'!$E$3:$R$302,5,FALSE)),"",(VLOOKUP($E115,'SERIE.015-1'!$E$3:$R$302,5,FALSE)))</f>
        <v/>
      </c>
      <c r="J115" s="291" t="str">
        <f>IF(ISNA(VLOOKUP($E115,'SERIE.015-1'!$E$3:$R$302,6,FALSE)),"",(VLOOKUP($E115,'SERIE.015-1'!$E$3:$R$302,6,FALSE)))</f>
        <v/>
      </c>
      <c r="K115" s="291" t="str">
        <f>IF(ISNA(VLOOKUP($E115,'SERIE.015-1'!$E$3:$R$302,7,FALSE)),"",(VLOOKUP($E115,'SERIE.015-1'!$E$3:$R$302,7,FALSE)))</f>
        <v/>
      </c>
      <c r="L115" s="291" t="str">
        <f>IF(ISNA(VLOOKUP($E115,'SERIE.015-1'!$E$3:$R$302,8,FALSE)),"",(VLOOKUP($E115,'SERIE.015-1'!$E$3:$R$302,8,FALSE)))</f>
        <v/>
      </c>
      <c r="M115" s="291" t="str">
        <f>IF(ISNA(VLOOKUP($E115,'SERIE.015-1'!$E$3:$R$302,9,FALSE)),"",(VLOOKUP($E115,'SERIE.015-1'!$E$3:$R$302,9,FALSE)))</f>
        <v/>
      </c>
      <c r="N115" s="291" t="str">
        <f>IF(ISNA(VLOOKUP($E115,'SERIE.015-1'!$E$3:$R$302,10,FALSE)),"",(VLOOKUP($E115,'SERIE.015-1'!$E$3:$R$302,10,FALSE)))</f>
        <v/>
      </c>
      <c r="O115" s="291" t="str">
        <f>IF(ISNA(VLOOKUP($E115,'SERIE.015-1'!$E$3:$R$302,11,FALSE)),"",(VLOOKUP($E115,'SERIE.015-1'!$E$3:$R$302,11,FALSE)))</f>
        <v/>
      </c>
      <c r="P115" s="291" t="str">
        <f>IF(ISNA(VLOOKUP($E115,'SERIE.015-1'!$E$3:$R$302,12,FALSE)),"",(VLOOKUP($E115,'SERIE.015-1'!$E$3:$R$302,12,FALSE)))</f>
        <v/>
      </c>
      <c r="Q115" s="291" t="str">
        <f>IF(ISNA(VLOOKUP($E115,'SERIE.015-1'!$E$3:$R$302,13,FALSE)),"",(VLOOKUP($E115,'SERIE.015-1'!$E$3:$R$302,13,FALSE)))</f>
        <v/>
      </c>
      <c r="R115" s="349" t="str">
        <f>IF(ISNA(VLOOKUP($E115,'SERIE.015-1'!$E$3:$R$302,14,FALSE)),"",(VLOOKUP($E115,'SERIE.015-1'!$E$3:$R$302,14,FALSE)))</f>
        <v/>
      </c>
      <c r="S115" s="448">
        <f t="shared" si="29"/>
        <v>0</v>
      </c>
      <c r="T115" s="516">
        <f t="shared" ref="T115" si="54">SUM(I115:R116)</f>
        <v>0</v>
      </c>
      <c r="U115" s="374"/>
      <c r="V115" s="374">
        <f t="shared" si="31"/>
        <v>113</v>
      </c>
      <c r="W115" s="374">
        <f>IF(S115="","",IFERROR(SUM(I115:J115:L115:M115)+LARGE(I115:J115:L115:M115,1)/100+LARGE(I115:J115:L115:M115,2)/1000+LARGE(I115:J115:L115:M115,3)/10000+LARGE(I115:J115:L115:M115,4)/100000-0.01/V115,0))</f>
        <v>0</v>
      </c>
      <c r="X115" s="354" t="str">
        <f>$D$115</f>
        <v/>
      </c>
      <c r="Y115" s="364" t="str">
        <f>$C$115</f>
        <v/>
      </c>
      <c r="Z115" s="374"/>
      <c r="AA115" s="374"/>
      <c r="AB115" s="374"/>
      <c r="AC115" s="374"/>
      <c r="AD115" s="374"/>
      <c r="AE115" s="374"/>
    </row>
    <row r="116" spans="1:31" ht="13.95" customHeight="1" thickBot="1" x14ac:dyDescent="0.35">
      <c r="A116" s="679"/>
      <c r="B116" s="680"/>
      <c r="C116" s="681"/>
      <c r="D116" s="682"/>
      <c r="E116" s="323" t="str">
        <f>IF(ISNA(VLOOKUP($A$115,'SERIE.015-1'!$A$3:$R$302,5,FALSE)+$U$3),"",(VLOOKUP($A$115,'SERIE.015-1'!$A$3:$R$302,5,FALSE)+$U$3))</f>
        <v/>
      </c>
      <c r="F116" s="43" t="str">
        <f>IF(ISNA(VLOOKUP(E116,'SERIE.015-1'!$E$3:$G$302,2,FALSE)),"",(VLOOKUP(E116,'SERIE.015-1'!$E$3:$G$302,2,FALSE)))</f>
        <v/>
      </c>
      <c r="G116" s="683"/>
      <c r="H116" s="84" t="str">
        <f>IF(ISNA(VLOOKUP(E116,'SERIE.015-1'!$E$3:$R$302,4,FALSE)),"",(VLOOKUP(E116,'SERIE.015-1'!$E$3:$R$302,4,FALSE)))</f>
        <v/>
      </c>
      <c r="I116" s="292" t="str">
        <f>IF(ISNA(VLOOKUP($E116,'SERIE.015-1'!$E$3:$R$302,5,FALSE)),"",(VLOOKUP($E116,'SERIE.015-1'!$E$3:$R$302,5,FALSE)))</f>
        <v/>
      </c>
      <c r="J116" s="292" t="str">
        <f>IF(ISNA(VLOOKUP($E116,'SERIE.015-1'!$E$3:$R$302,6,FALSE)),"",(VLOOKUP($E116,'SERIE.015-1'!$E$3:$R$302,6,FALSE)))</f>
        <v/>
      </c>
      <c r="K116" s="292" t="str">
        <f>IF(ISNA(VLOOKUP($E116,'SERIE.015-1'!$E$3:$R$302,7,FALSE)),"",(VLOOKUP($E116,'SERIE.015-1'!$E$3:$R$302,7,FALSE)))</f>
        <v/>
      </c>
      <c r="L116" s="292" t="str">
        <f>IF(ISNA(VLOOKUP($E116,'SERIE.015-1'!$E$3:$R$302,8,FALSE)),"",(VLOOKUP($E116,'SERIE.015-1'!$E$3:$R$302,8,FALSE)))</f>
        <v/>
      </c>
      <c r="M116" s="292" t="str">
        <f>IF(ISNA(VLOOKUP($E116,'SERIE.015-1'!$E$3:$R$302,9,FALSE)),"",(VLOOKUP($E116,'SERIE.015-1'!$E$3:$R$302,9,FALSE)))</f>
        <v/>
      </c>
      <c r="N116" s="292" t="str">
        <f>IF(ISNA(VLOOKUP($E116,'SERIE.015-1'!$E$3:$R$302,10,FALSE)),"",(VLOOKUP($E116,'SERIE.015-1'!$E$3:$R$302,10,FALSE)))</f>
        <v/>
      </c>
      <c r="O116" s="292" t="str">
        <f>IF(ISNA(VLOOKUP($E116,'SERIE.015-1'!$E$3:$R$302,11,FALSE)),"",(VLOOKUP($E116,'SERIE.015-1'!$E$3:$R$302,11,FALSE)))</f>
        <v/>
      </c>
      <c r="P116" s="292" t="str">
        <f>IF(ISNA(VLOOKUP($E116,'SERIE.015-1'!$E$3:$R$302,12,FALSE)),"",(VLOOKUP($E116,'SERIE.015-1'!$E$3:$R$302,12,FALSE)))</f>
        <v/>
      </c>
      <c r="Q116" s="292" t="str">
        <f>IF(ISNA(VLOOKUP($E116,'SERIE.015-1'!$E$3:$R$302,13,FALSE)),"",(VLOOKUP($E116,'SERIE.015-1'!$E$3:$R$302,13,FALSE)))</f>
        <v/>
      </c>
      <c r="R116" s="350" t="str">
        <f>IF(ISNA(VLOOKUP($E116,'SERIE.015-1'!$E$3:$R$302,14,FALSE)),"",(VLOOKUP($E116,'SERIE.015-1'!$E$3:$R$302,14,FALSE)))</f>
        <v/>
      </c>
      <c r="S116" s="448">
        <f t="shared" si="29"/>
        <v>0</v>
      </c>
      <c r="T116" s="516"/>
      <c r="U116" s="374"/>
      <c r="V116" s="374">
        <f t="shared" si="31"/>
        <v>114</v>
      </c>
      <c r="W116" s="374">
        <f>IF(S116="","",IFERROR(SUM(I116:J116:L116:M116)+LARGE(I116:J116:L116:M116,1)/100+LARGE(I116:J116:L116:M116,2)/1000+LARGE(I116:J116:L116:M116,3)/10000+LARGE(I116:J116:L116:M116,4)/100000-0.01/V116,0))</f>
        <v>0</v>
      </c>
      <c r="X116" s="354" t="str">
        <f>$D$115</f>
        <v/>
      </c>
      <c r="Y116" s="364" t="str">
        <f>$C$115</f>
        <v/>
      </c>
      <c r="Z116" s="374"/>
      <c r="AA116" s="374"/>
      <c r="AB116" s="374"/>
      <c r="AC116" s="374"/>
      <c r="AD116" s="374"/>
      <c r="AE116" s="374"/>
    </row>
    <row r="117" spans="1:31" ht="13.95" customHeight="1" x14ac:dyDescent="0.3">
      <c r="A117" s="669">
        <v>58</v>
      </c>
      <c r="B117" s="671" t="str">
        <f>IF(ISNA(VLOOKUP(A117,'SERIE.015-1'!$A$3:$R$302,2,FALSE)),"",(VLOOKUP(A117,'SERIE.015-1'!$A$3:$R$302,2,FALSE)))</f>
        <v/>
      </c>
      <c r="C117" s="673" t="str">
        <f>IF(ISNA(VLOOKUP(A117,'SERIE.015-1'!$A$3:$R$302,3,FALSE)),"",(VLOOKUP(A117,'SERIE.015-1'!$A$3:$R$302,3,FALSE)))</f>
        <v/>
      </c>
      <c r="D117" s="675" t="str">
        <f>IF(ISNA(VLOOKUP(A117,'SERIE.015-1'!$A$3:$R$302,4,FALSE)),"",(VLOOKUP(A117,'SERIE.015-1'!$A$3:$R$302,4,FALSE)))</f>
        <v/>
      </c>
      <c r="E117" s="322" t="str">
        <f>IF(ISNA(VLOOKUP($A117,'SERIE.015-1'!$A$3:$R$302,5,FALSE)),"",(VLOOKUP($A117,'SERIE.015-1'!$A$3:$R$302,5,FALSE)))</f>
        <v/>
      </c>
      <c r="F117" s="237" t="str">
        <f>IF(ISNA(VLOOKUP(E117,'SERIE.015-1'!$E$3:$G$302,2,FALSE)),"",(VLOOKUP(E117,'SERIE.015-1'!$E$3:$G$302,2,FALSE)))</f>
        <v/>
      </c>
      <c r="G117" s="677" t="str">
        <f>IF(ISNA(VLOOKUP(E117,'SERIE.015-1'!$E$3:$G$302,3,FALSE)),"",(VLOOKUP(E117,'SERIE.015-1'!$E$3:$G$302,3,FALSE)))</f>
        <v/>
      </c>
      <c r="H117" s="237" t="str">
        <f>IF(ISNA(VLOOKUP(E117,'SERIE.015-1'!$E$3:$R$302,4,FALSE)),"",(VLOOKUP(E117,'SERIE.015-1'!$E$3:$R$302,4,FALSE)))</f>
        <v/>
      </c>
      <c r="I117" s="291" t="str">
        <f>IF(ISNA(VLOOKUP($E117,'SERIE.015-1'!$E$3:$R$302,5,FALSE)),"",(VLOOKUP($E117,'SERIE.015-1'!$E$3:$R$302,5,FALSE)))</f>
        <v/>
      </c>
      <c r="J117" s="291" t="str">
        <f>IF(ISNA(VLOOKUP($E117,'SERIE.015-1'!$E$3:$R$302,6,FALSE)),"",(VLOOKUP($E117,'SERIE.015-1'!$E$3:$R$302,6,FALSE)))</f>
        <v/>
      </c>
      <c r="K117" s="291" t="str">
        <f>IF(ISNA(VLOOKUP($E117,'SERIE.015-1'!$E$3:$R$302,7,FALSE)),"",(VLOOKUP($E117,'SERIE.015-1'!$E$3:$R$302,7,FALSE)))</f>
        <v/>
      </c>
      <c r="L117" s="291" t="str">
        <f>IF(ISNA(VLOOKUP($E117,'SERIE.015-1'!$E$3:$R$302,8,FALSE)),"",(VLOOKUP($E117,'SERIE.015-1'!$E$3:$R$302,8,FALSE)))</f>
        <v/>
      </c>
      <c r="M117" s="291" t="str">
        <f>IF(ISNA(VLOOKUP($E117,'SERIE.015-1'!$E$3:$R$302,9,FALSE)),"",(VLOOKUP($E117,'SERIE.015-1'!$E$3:$R$302,9,FALSE)))</f>
        <v/>
      </c>
      <c r="N117" s="291" t="str">
        <f>IF(ISNA(VLOOKUP($E117,'SERIE.015-1'!$E$3:$R$302,10,FALSE)),"",(VLOOKUP($E117,'SERIE.015-1'!$E$3:$R$302,10,FALSE)))</f>
        <v/>
      </c>
      <c r="O117" s="291" t="str">
        <f>IF(ISNA(VLOOKUP($E117,'SERIE.015-1'!$E$3:$R$302,11,FALSE)),"",(VLOOKUP($E117,'SERIE.015-1'!$E$3:$R$302,11,FALSE)))</f>
        <v/>
      </c>
      <c r="P117" s="291" t="str">
        <f>IF(ISNA(VLOOKUP($E117,'SERIE.015-1'!$E$3:$R$302,12,FALSE)),"",(VLOOKUP($E117,'SERIE.015-1'!$E$3:$R$302,12,FALSE)))</f>
        <v/>
      </c>
      <c r="Q117" s="291" t="str">
        <f>IF(ISNA(VLOOKUP($E117,'SERIE.015-1'!$E$3:$R$302,13,FALSE)),"",(VLOOKUP($E117,'SERIE.015-1'!$E$3:$R$302,13,FALSE)))</f>
        <v/>
      </c>
      <c r="R117" s="349" t="str">
        <f>IF(ISNA(VLOOKUP($E117,'SERIE.015-1'!$E$3:$R$302,14,FALSE)),"",(VLOOKUP($E117,'SERIE.015-1'!$E$3:$R$302,14,FALSE)))</f>
        <v/>
      </c>
      <c r="S117" s="448">
        <f t="shared" si="29"/>
        <v>0</v>
      </c>
      <c r="T117" s="516">
        <f t="shared" ref="T117" si="55">SUM(I117:R118)</f>
        <v>0</v>
      </c>
      <c r="U117" s="374"/>
      <c r="V117" s="374">
        <f t="shared" si="31"/>
        <v>115</v>
      </c>
      <c r="W117" s="374">
        <f>IF(S117="","",IFERROR(SUM(I117:J117:L117:M117)+LARGE(I117:J117:L117:M117,1)/100+LARGE(I117:J117:L117:M117,2)/1000+LARGE(I117:J117:L117:M117,3)/10000+LARGE(I117:J117:L117:M117,4)/100000-0.01/V117,0))</f>
        <v>0</v>
      </c>
      <c r="X117" s="354" t="str">
        <f>$D$117</f>
        <v/>
      </c>
      <c r="Y117" s="364" t="str">
        <f>$C$117</f>
        <v/>
      </c>
      <c r="Z117" s="374"/>
      <c r="AA117" s="374"/>
      <c r="AB117" s="374"/>
      <c r="AC117" s="374"/>
      <c r="AD117" s="374"/>
      <c r="AE117" s="374"/>
    </row>
    <row r="118" spans="1:31" ht="13.95" customHeight="1" thickBot="1" x14ac:dyDescent="0.35">
      <c r="A118" s="679"/>
      <c r="B118" s="680"/>
      <c r="C118" s="681"/>
      <c r="D118" s="682"/>
      <c r="E118" s="323" t="str">
        <f>IF(ISNA(VLOOKUP($A$117,'SERIE.015-1'!$A$3:$R$302,5,FALSE)+$U$3),"",(VLOOKUP($A$117,'SERIE.015-1'!$A$3:$R$302,5,FALSE)+$U$3))</f>
        <v/>
      </c>
      <c r="F118" s="43" t="str">
        <f>IF(ISNA(VLOOKUP(E118,'SERIE.015-1'!$E$3:$G$302,2,FALSE)),"",(VLOOKUP(E118,'SERIE.015-1'!$E$3:$G$302,2,FALSE)))</f>
        <v/>
      </c>
      <c r="G118" s="683"/>
      <c r="H118" s="84" t="str">
        <f>IF(ISNA(VLOOKUP(E118,'SERIE.015-1'!$E$3:$R$302,4,FALSE)),"",(VLOOKUP(E118,'SERIE.015-1'!$E$3:$R$302,4,FALSE)))</f>
        <v/>
      </c>
      <c r="I118" s="292" t="str">
        <f>IF(ISNA(VLOOKUP($E118,'SERIE.015-1'!$E$3:$R$302,5,FALSE)),"",(VLOOKUP($E118,'SERIE.015-1'!$E$3:$R$302,5,FALSE)))</f>
        <v/>
      </c>
      <c r="J118" s="292" t="str">
        <f>IF(ISNA(VLOOKUP($E118,'SERIE.015-1'!$E$3:$R$302,6,FALSE)),"",(VLOOKUP($E118,'SERIE.015-1'!$E$3:$R$302,6,FALSE)))</f>
        <v/>
      </c>
      <c r="K118" s="292" t="str">
        <f>IF(ISNA(VLOOKUP($E118,'SERIE.015-1'!$E$3:$R$302,7,FALSE)),"",(VLOOKUP($E118,'SERIE.015-1'!$E$3:$R$302,7,FALSE)))</f>
        <v/>
      </c>
      <c r="L118" s="292" t="str">
        <f>IF(ISNA(VLOOKUP($E118,'SERIE.015-1'!$E$3:$R$302,8,FALSE)),"",(VLOOKUP($E118,'SERIE.015-1'!$E$3:$R$302,8,FALSE)))</f>
        <v/>
      </c>
      <c r="M118" s="292" t="str">
        <f>IF(ISNA(VLOOKUP($E118,'SERIE.015-1'!$E$3:$R$302,9,FALSE)),"",(VLOOKUP($E118,'SERIE.015-1'!$E$3:$R$302,9,FALSE)))</f>
        <v/>
      </c>
      <c r="N118" s="292" t="str">
        <f>IF(ISNA(VLOOKUP($E118,'SERIE.015-1'!$E$3:$R$302,10,FALSE)),"",(VLOOKUP($E118,'SERIE.015-1'!$E$3:$R$302,10,FALSE)))</f>
        <v/>
      </c>
      <c r="O118" s="292" t="str">
        <f>IF(ISNA(VLOOKUP($E118,'SERIE.015-1'!$E$3:$R$302,11,FALSE)),"",(VLOOKUP($E118,'SERIE.015-1'!$E$3:$R$302,11,FALSE)))</f>
        <v/>
      </c>
      <c r="P118" s="292" t="str">
        <f>IF(ISNA(VLOOKUP($E118,'SERIE.015-1'!$E$3:$R$302,12,FALSE)),"",(VLOOKUP($E118,'SERIE.015-1'!$E$3:$R$302,12,FALSE)))</f>
        <v/>
      </c>
      <c r="Q118" s="292" t="str">
        <f>IF(ISNA(VLOOKUP($E118,'SERIE.015-1'!$E$3:$R$302,13,FALSE)),"",(VLOOKUP($E118,'SERIE.015-1'!$E$3:$R$302,13,FALSE)))</f>
        <v/>
      </c>
      <c r="R118" s="350" t="str">
        <f>IF(ISNA(VLOOKUP($E118,'SERIE.015-1'!$E$3:$R$302,14,FALSE)),"",(VLOOKUP($E118,'SERIE.015-1'!$E$3:$R$302,14,FALSE)))</f>
        <v/>
      </c>
      <c r="S118" s="448">
        <f t="shared" si="29"/>
        <v>0</v>
      </c>
      <c r="T118" s="516"/>
      <c r="U118" s="374"/>
      <c r="V118" s="374">
        <f t="shared" si="31"/>
        <v>116</v>
      </c>
      <c r="W118" s="374">
        <f>IF(S118="","",IFERROR(SUM(I118:J118:L118:M118)+LARGE(I118:J118:L118:M118,1)/100+LARGE(I118:J118:L118:M118,2)/1000+LARGE(I118:J118:L118:M118,3)/10000+LARGE(I118:J118:L118:M118,4)/100000-0.01/V118,0))</f>
        <v>0</v>
      </c>
      <c r="X118" s="354" t="str">
        <f>$D$117</f>
        <v/>
      </c>
      <c r="Y118" s="364" t="str">
        <f>$C$117</f>
        <v/>
      </c>
      <c r="Z118" s="374"/>
      <c r="AA118" s="374"/>
      <c r="AB118" s="374"/>
      <c r="AC118" s="374"/>
      <c r="AD118" s="374"/>
      <c r="AE118" s="374"/>
    </row>
    <row r="119" spans="1:31" ht="13.95" customHeight="1" x14ac:dyDescent="0.3">
      <c r="A119" s="669">
        <v>59</v>
      </c>
      <c r="B119" s="671" t="str">
        <f>IF(ISNA(VLOOKUP(A119,'SERIE.015-1'!$A$3:$R$302,2,FALSE)),"",(VLOOKUP(A119,'SERIE.015-1'!$A$3:$R$302,2,FALSE)))</f>
        <v/>
      </c>
      <c r="C119" s="673" t="str">
        <f>IF(ISNA(VLOOKUP(A119,'SERIE.015-1'!$A$3:$R$302,3,FALSE)),"",(VLOOKUP(A119,'SERIE.015-1'!$A$3:$R$302,3,FALSE)))</f>
        <v/>
      </c>
      <c r="D119" s="675" t="str">
        <f>IF(ISNA(VLOOKUP(A119,'SERIE.015-1'!$A$3:$R$302,4,FALSE)),"",(VLOOKUP(A119,'SERIE.015-1'!$A$3:$R$302,4,FALSE)))</f>
        <v/>
      </c>
      <c r="E119" s="322" t="str">
        <f>IF(ISNA(VLOOKUP($A119,'SERIE.015-1'!$A$3:$R$302,5,FALSE)),"",(VLOOKUP($A119,'SERIE.015-1'!$A$3:$R$302,5,FALSE)))</f>
        <v/>
      </c>
      <c r="F119" s="237" t="str">
        <f>IF(ISNA(VLOOKUP(E119,'SERIE.015-1'!$E$3:$G$302,2,FALSE)),"",(VLOOKUP(E119,'SERIE.015-1'!$E$3:$G$302,2,FALSE)))</f>
        <v/>
      </c>
      <c r="G119" s="677" t="str">
        <f>IF(ISNA(VLOOKUP(E119,'SERIE.015-1'!$E$3:$G$302,3,FALSE)),"",(VLOOKUP(E119,'SERIE.015-1'!$E$3:$G$302,3,FALSE)))</f>
        <v/>
      </c>
      <c r="H119" s="237" t="str">
        <f>IF(ISNA(VLOOKUP(E119,'SERIE.015-1'!$E$3:$R$302,4,FALSE)),"",(VLOOKUP(E119,'SERIE.015-1'!$E$3:$R$302,4,FALSE)))</f>
        <v/>
      </c>
      <c r="I119" s="291" t="str">
        <f>IF(ISNA(VLOOKUP($E119,'SERIE.015-1'!$E$3:$R$302,5,FALSE)),"",(VLOOKUP($E119,'SERIE.015-1'!$E$3:$R$302,5,FALSE)))</f>
        <v/>
      </c>
      <c r="J119" s="291" t="str">
        <f>IF(ISNA(VLOOKUP($E119,'SERIE.015-1'!$E$3:$R$302,6,FALSE)),"",(VLOOKUP($E119,'SERIE.015-1'!$E$3:$R$302,6,FALSE)))</f>
        <v/>
      </c>
      <c r="K119" s="291" t="str">
        <f>IF(ISNA(VLOOKUP($E119,'SERIE.015-1'!$E$3:$R$302,7,FALSE)),"",(VLOOKUP($E119,'SERIE.015-1'!$E$3:$R$302,7,FALSE)))</f>
        <v/>
      </c>
      <c r="L119" s="291" t="str">
        <f>IF(ISNA(VLOOKUP($E119,'SERIE.015-1'!$E$3:$R$302,8,FALSE)),"",(VLOOKUP($E119,'SERIE.015-1'!$E$3:$R$302,8,FALSE)))</f>
        <v/>
      </c>
      <c r="M119" s="291" t="str">
        <f>IF(ISNA(VLOOKUP($E119,'SERIE.015-1'!$E$3:$R$302,9,FALSE)),"",(VLOOKUP($E119,'SERIE.015-1'!$E$3:$R$302,9,FALSE)))</f>
        <v/>
      </c>
      <c r="N119" s="291" t="str">
        <f>IF(ISNA(VLOOKUP($E119,'SERIE.015-1'!$E$3:$R$302,10,FALSE)),"",(VLOOKUP($E119,'SERIE.015-1'!$E$3:$R$302,10,FALSE)))</f>
        <v/>
      </c>
      <c r="O119" s="291" t="str">
        <f>IF(ISNA(VLOOKUP($E119,'SERIE.015-1'!$E$3:$R$302,11,FALSE)),"",(VLOOKUP($E119,'SERIE.015-1'!$E$3:$R$302,11,FALSE)))</f>
        <v/>
      </c>
      <c r="P119" s="291" t="str">
        <f>IF(ISNA(VLOOKUP($E119,'SERIE.015-1'!$E$3:$R$302,12,FALSE)),"",(VLOOKUP($E119,'SERIE.015-1'!$E$3:$R$302,12,FALSE)))</f>
        <v/>
      </c>
      <c r="Q119" s="291" t="str">
        <f>IF(ISNA(VLOOKUP($E119,'SERIE.015-1'!$E$3:$R$302,13,FALSE)),"",(VLOOKUP($E119,'SERIE.015-1'!$E$3:$R$302,13,FALSE)))</f>
        <v/>
      </c>
      <c r="R119" s="349" t="str">
        <f>IF(ISNA(VLOOKUP($E119,'SERIE.015-1'!$E$3:$R$302,14,FALSE)),"",(VLOOKUP($E119,'SERIE.015-1'!$E$3:$R$302,14,FALSE)))</f>
        <v/>
      </c>
      <c r="S119" s="448">
        <f t="shared" si="29"/>
        <v>0</v>
      </c>
      <c r="T119" s="516">
        <f t="shared" ref="T119" si="56">SUM(I119:R120)</f>
        <v>0</v>
      </c>
      <c r="U119" s="374"/>
      <c r="V119" s="374">
        <f t="shared" si="31"/>
        <v>117</v>
      </c>
      <c r="W119" s="374">
        <f>IF(S119="","",IFERROR(SUM(I119:J119:L119:M119)+LARGE(I119:J119:L119:M119,1)/100+LARGE(I119:J119:L119:M119,2)/1000+LARGE(I119:J119:L119:M119,3)/10000+LARGE(I119:J119:L119:M119,4)/100000-0.01/V119,0))</f>
        <v>0</v>
      </c>
      <c r="X119" s="354" t="str">
        <f>$D$119</f>
        <v/>
      </c>
      <c r="Y119" s="364" t="str">
        <f>$C$119</f>
        <v/>
      </c>
      <c r="Z119" s="374"/>
      <c r="AA119" s="374"/>
      <c r="AB119" s="374"/>
      <c r="AC119" s="374"/>
      <c r="AD119" s="374"/>
      <c r="AE119" s="374"/>
    </row>
    <row r="120" spans="1:31" ht="13.95" customHeight="1" thickBot="1" x14ac:dyDescent="0.35">
      <c r="A120" s="679"/>
      <c r="B120" s="680"/>
      <c r="C120" s="681"/>
      <c r="D120" s="682"/>
      <c r="E120" s="323" t="str">
        <f>IF(ISNA(VLOOKUP($A$119,'SERIE.015-1'!$A$3:$R$302,5,FALSE)+$U$3),"",(VLOOKUP($A$119,'SERIE.015-1'!$A$3:$R$302,5,FALSE)+$U$3))</f>
        <v/>
      </c>
      <c r="F120" s="43" t="str">
        <f>IF(ISNA(VLOOKUP(E120,'SERIE.015-1'!$E$3:$G$302,2,FALSE)),"",(VLOOKUP(E120,'SERIE.015-1'!$E$3:$G$302,2,FALSE)))</f>
        <v/>
      </c>
      <c r="G120" s="683"/>
      <c r="H120" s="84" t="str">
        <f>IF(ISNA(VLOOKUP(E120,'SERIE.015-1'!$E$3:$R$302,4,FALSE)),"",(VLOOKUP(E120,'SERIE.015-1'!$E$3:$R$302,4,FALSE)))</f>
        <v/>
      </c>
      <c r="I120" s="292" t="str">
        <f>IF(ISNA(VLOOKUP($E120,'SERIE.015-1'!$E$3:$R$302,5,FALSE)),"",(VLOOKUP($E120,'SERIE.015-1'!$E$3:$R$302,5,FALSE)))</f>
        <v/>
      </c>
      <c r="J120" s="292" t="str">
        <f>IF(ISNA(VLOOKUP($E120,'SERIE.015-1'!$E$3:$R$302,6,FALSE)),"",(VLOOKUP($E120,'SERIE.015-1'!$E$3:$R$302,6,FALSE)))</f>
        <v/>
      </c>
      <c r="K120" s="292" t="str">
        <f>IF(ISNA(VLOOKUP($E120,'SERIE.015-1'!$E$3:$R$302,7,FALSE)),"",(VLOOKUP($E120,'SERIE.015-1'!$E$3:$R$302,7,FALSE)))</f>
        <v/>
      </c>
      <c r="L120" s="292" t="str">
        <f>IF(ISNA(VLOOKUP($E120,'SERIE.015-1'!$E$3:$R$302,8,FALSE)),"",(VLOOKUP($E120,'SERIE.015-1'!$E$3:$R$302,8,FALSE)))</f>
        <v/>
      </c>
      <c r="M120" s="292" t="str">
        <f>IF(ISNA(VLOOKUP($E120,'SERIE.015-1'!$E$3:$R$302,9,FALSE)),"",(VLOOKUP($E120,'SERIE.015-1'!$E$3:$R$302,9,FALSE)))</f>
        <v/>
      </c>
      <c r="N120" s="292" t="str">
        <f>IF(ISNA(VLOOKUP($E120,'SERIE.015-1'!$E$3:$R$302,10,FALSE)),"",(VLOOKUP($E120,'SERIE.015-1'!$E$3:$R$302,10,FALSE)))</f>
        <v/>
      </c>
      <c r="O120" s="292" t="str">
        <f>IF(ISNA(VLOOKUP($E120,'SERIE.015-1'!$E$3:$R$302,11,FALSE)),"",(VLOOKUP($E120,'SERIE.015-1'!$E$3:$R$302,11,FALSE)))</f>
        <v/>
      </c>
      <c r="P120" s="292" t="str">
        <f>IF(ISNA(VLOOKUP($E120,'SERIE.015-1'!$E$3:$R$302,12,FALSE)),"",(VLOOKUP($E120,'SERIE.015-1'!$E$3:$R$302,12,FALSE)))</f>
        <v/>
      </c>
      <c r="Q120" s="292" t="str">
        <f>IF(ISNA(VLOOKUP($E120,'SERIE.015-1'!$E$3:$R$302,13,FALSE)),"",(VLOOKUP($E120,'SERIE.015-1'!$E$3:$R$302,13,FALSE)))</f>
        <v/>
      </c>
      <c r="R120" s="350" t="str">
        <f>IF(ISNA(VLOOKUP($E120,'SERIE.015-1'!$E$3:$R$302,14,FALSE)),"",(VLOOKUP($E120,'SERIE.015-1'!$E$3:$R$302,14,FALSE)))</f>
        <v/>
      </c>
      <c r="S120" s="448">
        <f t="shared" si="29"/>
        <v>0</v>
      </c>
      <c r="T120" s="516"/>
      <c r="U120" s="374"/>
      <c r="V120" s="374">
        <f t="shared" si="31"/>
        <v>118</v>
      </c>
      <c r="W120" s="374">
        <f>IF(S120="","",IFERROR(SUM(I120:J120:L120:M120)+LARGE(I120:J120:L120:M120,1)/100+LARGE(I120:J120:L120:M120,2)/1000+LARGE(I120:J120:L120:M120,3)/10000+LARGE(I120:J120:L120:M120,4)/100000-0.01/V120,0))</f>
        <v>0</v>
      </c>
      <c r="X120" s="354" t="str">
        <f>$D$119</f>
        <v/>
      </c>
      <c r="Y120" s="364" t="str">
        <f>$C$119</f>
        <v/>
      </c>
      <c r="Z120" s="374"/>
      <c r="AA120" s="374"/>
      <c r="AB120" s="374"/>
      <c r="AC120" s="374"/>
      <c r="AD120" s="374"/>
      <c r="AE120" s="374"/>
    </row>
    <row r="121" spans="1:31" ht="13.95" customHeight="1" x14ac:dyDescent="0.3">
      <c r="A121" s="669">
        <v>60</v>
      </c>
      <c r="B121" s="671" t="str">
        <f>IF(ISNA(VLOOKUP(A121,'SERIE.015-1'!$A$3:$R$302,2,FALSE)),"",(VLOOKUP(A121,'SERIE.015-1'!$A$3:$R$302,2,FALSE)))</f>
        <v/>
      </c>
      <c r="C121" s="673" t="str">
        <f>IF(ISNA(VLOOKUP(A121,'SERIE.015-1'!$A$3:$R$302,3,FALSE)),"",(VLOOKUP(A121,'SERIE.015-1'!$A$3:$R$302,3,FALSE)))</f>
        <v/>
      </c>
      <c r="D121" s="675" t="str">
        <f>IF(ISNA(VLOOKUP(A121,'SERIE.015-1'!$A$3:$R$302,4,FALSE)),"",(VLOOKUP(A121,'SERIE.015-1'!$A$3:$R$302,4,FALSE)))</f>
        <v/>
      </c>
      <c r="E121" s="322" t="str">
        <f>IF(ISNA(VLOOKUP($A121,'SERIE.015-1'!$A$3:$R$302,5,FALSE)),"",(VLOOKUP($A121,'SERIE.015-1'!$A$3:$R$302,5,FALSE)))</f>
        <v/>
      </c>
      <c r="F121" s="237" t="str">
        <f>IF(ISNA(VLOOKUP(E121,'SERIE.015-1'!$E$3:$G$302,2,FALSE)),"",(VLOOKUP(E121,'SERIE.015-1'!$E$3:$G$302,2,FALSE)))</f>
        <v/>
      </c>
      <c r="G121" s="677" t="str">
        <f>IF(ISNA(VLOOKUP(E121,'SERIE.015-1'!$E$3:$G$302,3,FALSE)),"",(VLOOKUP(E121,'SERIE.015-1'!$E$3:$G$302,3,FALSE)))</f>
        <v/>
      </c>
      <c r="H121" s="237" t="str">
        <f>IF(ISNA(VLOOKUP(E121,'SERIE.015-1'!$E$3:$R$302,4,FALSE)),"",(VLOOKUP(E121,'SERIE.015-1'!$E$3:$R$302,4,FALSE)))</f>
        <v/>
      </c>
      <c r="I121" s="291" t="str">
        <f>IF(ISNA(VLOOKUP($E121,'SERIE.015-1'!$E$3:$R$302,5,FALSE)),"",(VLOOKUP($E121,'SERIE.015-1'!$E$3:$R$302,5,FALSE)))</f>
        <v/>
      </c>
      <c r="J121" s="291" t="str">
        <f>IF(ISNA(VLOOKUP($E121,'SERIE.015-1'!$E$3:$R$302,6,FALSE)),"",(VLOOKUP($E121,'SERIE.015-1'!$E$3:$R$302,6,FALSE)))</f>
        <v/>
      </c>
      <c r="K121" s="291" t="str">
        <f>IF(ISNA(VLOOKUP($E121,'SERIE.015-1'!$E$3:$R$302,7,FALSE)),"",(VLOOKUP($E121,'SERIE.015-1'!$E$3:$R$302,7,FALSE)))</f>
        <v/>
      </c>
      <c r="L121" s="291" t="str">
        <f>IF(ISNA(VLOOKUP($E121,'SERIE.015-1'!$E$3:$R$302,8,FALSE)),"",(VLOOKUP($E121,'SERIE.015-1'!$E$3:$R$302,8,FALSE)))</f>
        <v/>
      </c>
      <c r="M121" s="291" t="str">
        <f>IF(ISNA(VLOOKUP($E121,'SERIE.015-1'!$E$3:$R$302,9,FALSE)),"",(VLOOKUP($E121,'SERIE.015-1'!$E$3:$R$302,9,FALSE)))</f>
        <v/>
      </c>
      <c r="N121" s="291" t="str">
        <f>IF(ISNA(VLOOKUP($E121,'SERIE.015-1'!$E$3:$R$302,10,FALSE)),"",(VLOOKUP($E121,'SERIE.015-1'!$E$3:$R$302,10,FALSE)))</f>
        <v/>
      </c>
      <c r="O121" s="291" t="str">
        <f>IF(ISNA(VLOOKUP($E121,'SERIE.015-1'!$E$3:$R$302,11,FALSE)),"",(VLOOKUP($E121,'SERIE.015-1'!$E$3:$R$302,11,FALSE)))</f>
        <v/>
      </c>
      <c r="P121" s="291" t="str">
        <f>IF(ISNA(VLOOKUP($E121,'SERIE.015-1'!$E$3:$R$302,12,FALSE)),"",(VLOOKUP($E121,'SERIE.015-1'!$E$3:$R$302,12,FALSE)))</f>
        <v/>
      </c>
      <c r="Q121" s="291" t="str">
        <f>IF(ISNA(VLOOKUP($E121,'SERIE.015-1'!$E$3:$R$302,13,FALSE)),"",(VLOOKUP($E121,'SERIE.015-1'!$E$3:$R$302,13,FALSE)))</f>
        <v/>
      </c>
      <c r="R121" s="349" t="str">
        <f>IF(ISNA(VLOOKUP($E121,'SERIE.015-1'!$E$3:$R$302,14,FALSE)),"",(VLOOKUP($E121,'SERIE.015-1'!$E$3:$R$302,14,FALSE)))</f>
        <v/>
      </c>
      <c r="S121" s="448">
        <f t="shared" si="29"/>
        <v>0</v>
      </c>
      <c r="T121" s="516">
        <f t="shared" ref="T121" si="57">SUM(I121:R122)</f>
        <v>0</v>
      </c>
      <c r="U121" s="374"/>
      <c r="V121" s="374">
        <f t="shared" si="31"/>
        <v>119</v>
      </c>
      <c r="W121" s="374">
        <f>IF(S121="","",IFERROR(SUM(I121:J121:L121:M121)+LARGE(I121:J121:L121:M121,1)/100+LARGE(I121:J121:L121:M121,2)/1000+LARGE(I121:J121:L121:M121,3)/10000+LARGE(I121:J121:L121:M121,4)/100000-0.01/V121,0))</f>
        <v>0</v>
      </c>
      <c r="X121" s="354" t="str">
        <f>$D$121</f>
        <v/>
      </c>
      <c r="Y121" s="364" t="str">
        <f>$C$121</f>
        <v/>
      </c>
      <c r="Z121" s="374"/>
      <c r="AA121" s="374"/>
      <c r="AB121" s="374"/>
      <c r="AC121" s="374"/>
      <c r="AD121" s="374"/>
      <c r="AE121" s="374"/>
    </row>
    <row r="122" spans="1:31" ht="13.95" customHeight="1" thickBot="1" x14ac:dyDescent="0.35">
      <c r="A122" s="679"/>
      <c r="B122" s="680"/>
      <c r="C122" s="681"/>
      <c r="D122" s="682"/>
      <c r="E122" s="323" t="str">
        <f>IF(ISNA(VLOOKUP($A$121,'SERIE.015-1'!$A$3:$R$302,5,FALSE)+$U$3),"",(VLOOKUP($A$121,'SERIE.015-1'!$A$3:$R$302,5,FALSE)+$U$3))</f>
        <v/>
      </c>
      <c r="F122" s="43" t="str">
        <f>IF(ISNA(VLOOKUP(E122,'SERIE.015-1'!$E$3:$G$302,2,FALSE)),"",(VLOOKUP(E122,'SERIE.015-1'!$E$3:$G$302,2,FALSE)))</f>
        <v/>
      </c>
      <c r="G122" s="683"/>
      <c r="H122" s="84" t="str">
        <f>IF(ISNA(VLOOKUP(E122,'SERIE.015-1'!$E$3:$R$302,4,FALSE)),"",(VLOOKUP(E122,'SERIE.015-1'!$E$3:$R$302,4,FALSE)))</f>
        <v/>
      </c>
      <c r="I122" s="292" t="str">
        <f>IF(ISNA(VLOOKUP($E122,'SERIE.015-1'!$E$3:$R$302,5,FALSE)),"",(VLOOKUP($E122,'SERIE.015-1'!$E$3:$R$302,5,FALSE)))</f>
        <v/>
      </c>
      <c r="J122" s="292" t="str">
        <f>IF(ISNA(VLOOKUP($E122,'SERIE.015-1'!$E$3:$R$302,6,FALSE)),"",(VLOOKUP($E122,'SERIE.015-1'!$E$3:$R$302,6,FALSE)))</f>
        <v/>
      </c>
      <c r="K122" s="292" t="str">
        <f>IF(ISNA(VLOOKUP($E122,'SERIE.015-1'!$E$3:$R$302,7,FALSE)),"",(VLOOKUP($E122,'SERIE.015-1'!$E$3:$R$302,7,FALSE)))</f>
        <v/>
      </c>
      <c r="L122" s="292" t="str">
        <f>IF(ISNA(VLOOKUP($E122,'SERIE.015-1'!$E$3:$R$302,8,FALSE)),"",(VLOOKUP($E122,'SERIE.015-1'!$E$3:$R$302,8,FALSE)))</f>
        <v/>
      </c>
      <c r="M122" s="292" t="str">
        <f>IF(ISNA(VLOOKUP($E122,'SERIE.015-1'!$E$3:$R$302,9,FALSE)),"",(VLOOKUP($E122,'SERIE.015-1'!$E$3:$R$302,9,FALSE)))</f>
        <v/>
      </c>
      <c r="N122" s="292" t="str">
        <f>IF(ISNA(VLOOKUP($E122,'SERIE.015-1'!$E$3:$R$302,10,FALSE)),"",(VLOOKUP($E122,'SERIE.015-1'!$E$3:$R$302,10,FALSE)))</f>
        <v/>
      </c>
      <c r="O122" s="292" t="str">
        <f>IF(ISNA(VLOOKUP($E122,'SERIE.015-1'!$E$3:$R$302,11,FALSE)),"",(VLOOKUP($E122,'SERIE.015-1'!$E$3:$R$302,11,FALSE)))</f>
        <v/>
      </c>
      <c r="P122" s="292" t="str">
        <f>IF(ISNA(VLOOKUP($E122,'SERIE.015-1'!$E$3:$R$302,12,FALSE)),"",(VLOOKUP($E122,'SERIE.015-1'!$E$3:$R$302,12,FALSE)))</f>
        <v/>
      </c>
      <c r="Q122" s="292" t="str">
        <f>IF(ISNA(VLOOKUP($E122,'SERIE.015-1'!$E$3:$R$302,13,FALSE)),"",(VLOOKUP($E122,'SERIE.015-1'!$E$3:$R$302,13,FALSE)))</f>
        <v/>
      </c>
      <c r="R122" s="350" t="str">
        <f>IF(ISNA(VLOOKUP($E122,'SERIE.015-1'!$E$3:$R$302,14,FALSE)),"",(VLOOKUP($E122,'SERIE.015-1'!$E$3:$R$302,14,FALSE)))</f>
        <v/>
      </c>
      <c r="S122" s="448">
        <f t="shared" si="29"/>
        <v>0</v>
      </c>
      <c r="T122" s="516"/>
      <c r="U122" s="374"/>
      <c r="V122" s="374">
        <f t="shared" si="31"/>
        <v>120</v>
      </c>
      <c r="W122" s="374">
        <f>IF(S122="","",IFERROR(SUM(I122:J122:L122:M122)+LARGE(I122:J122:L122:M122,1)/100+LARGE(I122:J122:L122:M122,2)/1000+LARGE(I122:J122:L122:M122,3)/10000+LARGE(I122:J122:L122:M122,4)/100000-0.01/V122,0))</f>
        <v>0</v>
      </c>
      <c r="X122" s="354" t="str">
        <f>$D$121</f>
        <v/>
      </c>
      <c r="Y122" s="364" t="str">
        <f>$C$121</f>
        <v/>
      </c>
      <c r="Z122" s="374"/>
      <c r="AA122" s="374"/>
      <c r="AB122" s="374"/>
      <c r="AC122" s="374"/>
      <c r="AD122" s="374"/>
      <c r="AE122" s="374"/>
    </row>
    <row r="123" spans="1:31" ht="13.95" customHeight="1" x14ac:dyDescent="0.3">
      <c r="A123" s="669">
        <v>61</v>
      </c>
      <c r="B123" s="671" t="str">
        <f>IF(ISNA(VLOOKUP(A123,'SERIE.015-1'!$A$3:$R$302,2,FALSE)),"",(VLOOKUP(A123,'SERIE.015-1'!$A$3:$R$302,2,FALSE)))</f>
        <v/>
      </c>
      <c r="C123" s="673" t="str">
        <f>IF(ISNA(VLOOKUP(A123,'SERIE.015-1'!$A$3:$R$302,3,FALSE)),"",(VLOOKUP(A123,'SERIE.015-1'!$A$3:$R$302,3,FALSE)))</f>
        <v/>
      </c>
      <c r="D123" s="675" t="str">
        <f>IF(ISNA(VLOOKUP(A123,'SERIE.015-1'!$A$3:$R$302,4,FALSE)),"",(VLOOKUP(A123,'SERIE.015-1'!$A$3:$R$302,4,FALSE)))</f>
        <v/>
      </c>
      <c r="E123" s="322" t="str">
        <f>IF(ISNA(VLOOKUP($A123,'SERIE.015-1'!$A$3:$R$302,5,FALSE)),"",(VLOOKUP($A123,'SERIE.015-1'!$A$3:$R$302,5,FALSE)))</f>
        <v/>
      </c>
      <c r="F123" s="237" t="str">
        <f>IF(ISNA(VLOOKUP(E123,'SERIE.015-1'!$E$3:$G$302,2,FALSE)),"",(VLOOKUP(E123,'SERIE.015-1'!$E$3:$G$302,2,FALSE)))</f>
        <v/>
      </c>
      <c r="G123" s="677" t="str">
        <f>IF(ISNA(VLOOKUP(E123,'SERIE.015-1'!$E$3:$G$302,3,FALSE)),"",(VLOOKUP(E123,'SERIE.015-1'!$E$3:$G$302,3,FALSE)))</f>
        <v/>
      </c>
      <c r="H123" s="237" t="str">
        <f>IF(ISNA(VLOOKUP(E123,'SERIE.015-1'!$E$3:$R$302,4,FALSE)),"",(VLOOKUP(E123,'SERIE.015-1'!$E$3:$R$302,4,FALSE)))</f>
        <v/>
      </c>
      <c r="I123" s="291" t="str">
        <f>IF(ISNA(VLOOKUP($E123,'SERIE.015-1'!$E$3:$R$302,5,FALSE)),"",(VLOOKUP($E123,'SERIE.015-1'!$E$3:$R$302,5,FALSE)))</f>
        <v/>
      </c>
      <c r="J123" s="291" t="str">
        <f>IF(ISNA(VLOOKUP($E123,'SERIE.015-1'!$E$3:$R$302,6,FALSE)),"",(VLOOKUP($E123,'SERIE.015-1'!$E$3:$R$302,6,FALSE)))</f>
        <v/>
      </c>
      <c r="K123" s="291" t="str">
        <f>IF(ISNA(VLOOKUP($E123,'SERIE.015-1'!$E$3:$R$302,7,FALSE)),"",(VLOOKUP($E123,'SERIE.015-1'!$E$3:$R$302,7,FALSE)))</f>
        <v/>
      </c>
      <c r="L123" s="291" t="str">
        <f>IF(ISNA(VLOOKUP($E123,'SERIE.015-1'!$E$3:$R$302,8,FALSE)),"",(VLOOKUP($E123,'SERIE.015-1'!$E$3:$R$302,8,FALSE)))</f>
        <v/>
      </c>
      <c r="M123" s="291" t="str">
        <f>IF(ISNA(VLOOKUP($E123,'SERIE.015-1'!$E$3:$R$302,9,FALSE)),"",(VLOOKUP($E123,'SERIE.015-1'!$E$3:$R$302,9,FALSE)))</f>
        <v/>
      </c>
      <c r="N123" s="291" t="str">
        <f>IF(ISNA(VLOOKUP($E123,'SERIE.015-1'!$E$3:$R$302,10,FALSE)),"",(VLOOKUP($E123,'SERIE.015-1'!$E$3:$R$302,10,FALSE)))</f>
        <v/>
      </c>
      <c r="O123" s="291" t="str">
        <f>IF(ISNA(VLOOKUP($E123,'SERIE.015-1'!$E$3:$R$302,11,FALSE)),"",(VLOOKUP($E123,'SERIE.015-1'!$E$3:$R$302,11,FALSE)))</f>
        <v/>
      </c>
      <c r="P123" s="291" t="str">
        <f>IF(ISNA(VLOOKUP($E123,'SERIE.015-1'!$E$3:$R$302,12,FALSE)),"",(VLOOKUP($E123,'SERIE.015-1'!$E$3:$R$302,12,FALSE)))</f>
        <v/>
      </c>
      <c r="Q123" s="291" t="str">
        <f>IF(ISNA(VLOOKUP($E123,'SERIE.015-1'!$E$3:$R$302,13,FALSE)),"",(VLOOKUP($E123,'SERIE.015-1'!$E$3:$R$302,13,FALSE)))</f>
        <v/>
      </c>
      <c r="R123" s="349" t="str">
        <f>IF(ISNA(VLOOKUP($E123,'SERIE.015-1'!$E$3:$R$302,14,FALSE)),"",(VLOOKUP($E123,'SERIE.015-1'!$E$3:$R$302,14,FALSE)))</f>
        <v/>
      </c>
      <c r="S123" s="448">
        <f t="shared" si="29"/>
        <v>0</v>
      </c>
      <c r="T123" s="516">
        <f t="shared" ref="T123" si="58">SUM(I123:R124)</f>
        <v>0</v>
      </c>
      <c r="U123" s="374"/>
      <c r="V123" s="374">
        <f t="shared" si="31"/>
        <v>121</v>
      </c>
      <c r="W123" s="374">
        <f>IF(S123="","",IFERROR(SUM(I123:J123:L123:M123)+LARGE(I123:J123:L123:M123,1)/100+LARGE(I123:J123:L123:M123,2)/1000+LARGE(I123:J123:L123:M123,3)/10000+LARGE(I123:J123:L123:M123,4)/100000-0.01/V123,0))</f>
        <v>0</v>
      </c>
      <c r="X123" s="354" t="str">
        <f>$D$123</f>
        <v/>
      </c>
      <c r="Y123" s="364" t="str">
        <f>$C$123</f>
        <v/>
      </c>
      <c r="Z123" s="374"/>
      <c r="AA123" s="374"/>
      <c r="AB123" s="374"/>
      <c r="AC123" s="374"/>
      <c r="AD123" s="374"/>
      <c r="AE123" s="374"/>
    </row>
    <row r="124" spans="1:31" ht="13.95" customHeight="1" thickBot="1" x14ac:dyDescent="0.35">
      <c r="A124" s="679"/>
      <c r="B124" s="680"/>
      <c r="C124" s="681"/>
      <c r="D124" s="682"/>
      <c r="E124" s="323" t="str">
        <f>IF(ISNA(VLOOKUP($A$123,'SERIE.015-1'!$A$3:$R$302,5,FALSE)+$U$3),"",(VLOOKUP($A$123,'SERIE.015-1'!$A$3:$R$302,5,FALSE)+$U$3))</f>
        <v/>
      </c>
      <c r="F124" s="43" t="str">
        <f>IF(ISNA(VLOOKUP(E124,'SERIE.015-1'!$E$3:$G$302,2,FALSE)),"",(VLOOKUP(E124,'SERIE.015-1'!$E$3:$G$302,2,FALSE)))</f>
        <v/>
      </c>
      <c r="G124" s="683"/>
      <c r="H124" s="84" t="str">
        <f>IF(ISNA(VLOOKUP(E124,'SERIE.015-1'!$E$3:$R$302,4,FALSE)),"",(VLOOKUP(E124,'SERIE.015-1'!$E$3:$R$302,4,FALSE)))</f>
        <v/>
      </c>
      <c r="I124" s="292" t="str">
        <f>IF(ISNA(VLOOKUP($E124,'SERIE.015-1'!$E$3:$R$302,5,FALSE)),"",(VLOOKUP($E124,'SERIE.015-1'!$E$3:$R$302,5,FALSE)))</f>
        <v/>
      </c>
      <c r="J124" s="292" t="str">
        <f>IF(ISNA(VLOOKUP($E124,'SERIE.015-1'!$E$3:$R$302,6,FALSE)),"",(VLOOKUP($E124,'SERIE.015-1'!$E$3:$R$302,6,FALSE)))</f>
        <v/>
      </c>
      <c r="K124" s="292" t="str">
        <f>IF(ISNA(VLOOKUP($E124,'SERIE.015-1'!$E$3:$R$302,7,FALSE)),"",(VLOOKUP($E124,'SERIE.015-1'!$E$3:$R$302,7,FALSE)))</f>
        <v/>
      </c>
      <c r="L124" s="292" t="str">
        <f>IF(ISNA(VLOOKUP($E124,'SERIE.015-1'!$E$3:$R$302,8,FALSE)),"",(VLOOKUP($E124,'SERIE.015-1'!$E$3:$R$302,8,FALSE)))</f>
        <v/>
      </c>
      <c r="M124" s="292" t="str">
        <f>IF(ISNA(VLOOKUP($E124,'SERIE.015-1'!$E$3:$R$302,9,FALSE)),"",(VLOOKUP($E124,'SERIE.015-1'!$E$3:$R$302,9,FALSE)))</f>
        <v/>
      </c>
      <c r="N124" s="292" t="str">
        <f>IF(ISNA(VLOOKUP($E124,'SERIE.015-1'!$E$3:$R$302,10,FALSE)),"",(VLOOKUP($E124,'SERIE.015-1'!$E$3:$R$302,10,FALSE)))</f>
        <v/>
      </c>
      <c r="O124" s="292" t="str">
        <f>IF(ISNA(VLOOKUP($E124,'SERIE.015-1'!$E$3:$R$302,11,FALSE)),"",(VLOOKUP($E124,'SERIE.015-1'!$E$3:$R$302,11,FALSE)))</f>
        <v/>
      </c>
      <c r="P124" s="292" t="str">
        <f>IF(ISNA(VLOOKUP($E124,'SERIE.015-1'!$E$3:$R$302,12,FALSE)),"",(VLOOKUP($E124,'SERIE.015-1'!$E$3:$R$302,12,FALSE)))</f>
        <v/>
      </c>
      <c r="Q124" s="292" t="str">
        <f>IF(ISNA(VLOOKUP($E124,'SERIE.015-1'!$E$3:$R$302,13,FALSE)),"",(VLOOKUP($E124,'SERIE.015-1'!$E$3:$R$302,13,FALSE)))</f>
        <v/>
      </c>
      <c r="R124" s="350" t="str">
        <f>IF(ISNA(VLOOKUP($E124,'SERIE.015-1'!$E$3:$R$302,14,FALSE)),"",(VLOOKUP($E124,'SERIE.015-1'!$E$3:$R$302,14,FALSE)))</f>
        <v/>
      </c>
      <c r="S124" s="448">
        <f t="shared" si="29"/>
        <v>0</v>
      </c>
      <c r="T124" s="516"/>
      <c r="U124" s="374"/>
      <c r="V124" s="374">
        <f t="shared" si="31"/>
        <v>122</v>
      </c>
      <c r="W124" s="374">
        <f>IF(S124="","",IFERROR(SUM(I124:J124:L124:M124)+LARGE(I124:J124:L124:M124,1)/100+LARGE(I124:J124:L124:M124,2)/1000+LARGE(I124:J124:L124:M124,3)/10000+LARGE(I124:J124:L124:M124,4)/100000-0.01/V124,0))</f>
        <v>0</v>
      </c>
      <c r="X124" s="354" t="str">
        <f>$D$123</f>
        <v/>
      </c>
      <c r="Y124" s="364" t="str">
        <f>$C$123</f>
        <v/>
      </c>
      <c r="Z124" s="374"/>
      <c r="AA124" s="374"/>
      <c r="AB124" s="374"/>
      <c r="AC124" s="374"/>
      <c r="AD124" s="374"/>
      <c r="AE124" s="374"/>
    </row>
    <row r="125" spans="1:31" ht="13.95" customHeight="1" x14ac:dyDescent="0.3">
      <c r="A125" s="669">
        <v>62</v>
      </c>
      <c r="B125" s="671" t="str">
        <f>IF(ISNA(VLOOKUP(A125,'SERIE.015-1'!$A$3:$R$302,2,FALSE)),"",(VLOOKUP(A125,'SERIE.015-1'!$A$3:$R$302,2,FALSE)))</f>
        <v/>
      </c>
      <c r="C125" s="673" t="str">
        <f>IF(ISNA(VLOOKUP(A125,'SERIE.015-1'!$A$3:$R$302,3,FALSE)),"",(VLOOKUP(A125,'SERIE.015-1'!$A$3:$R$302,3,FALSE)))</f>
        <v/>
      </c>
      <c r="D125" s="675" t="str">
        <f>IF(ISNA(VLOOKUP(A125,'SERIE.015-1'!$A$3:$R$302,4,FALSE)),"",(VLOOKUP(A125,'SERIE.015-1'!$A$3:$R$302,4,FALSE)))</f>
        <v/>
      </c>
      <c r="E125" s="322" t="str">
        <f>IF(ISNA(VLOOKUP($A125,'SERIE.015-1'!$A$3:$R$302,5,FALSE)),"",(VLOOKUP($A125,'SERIE.015-1'!$A$3:$R$302,5,FALSE)))</f>
        <v/>
      </c>
      <c r="F125" s="237" t="str">
        <f>IF(ISNA(VLOOKUP(E125,'SERIE.015-1'!$E$3:$G$302,2,FALSE)),"",(VLOOKUP(E125,'SERIE.015-1'!$E$3:$G$302,2,FALSE)))</f>
        <v/>
      </c>
      <c r="G125" s="677" t="str">
        <f>IF(ISNA(VLOOKUP(E125,'SERIE.015-1'!$E$3:$G$302,3,FALSE)),"",(VLOOKUP(E125,'SERIE.015-1'!$E$3:$G$302,3,FALSE)))</f>
        <v/>
      </c>
      <c r="H125" s="237" t="str">
        <f>IF(ISNA(VLOOKUP(E125,'SERIE.015-1'!$E$3:$R$302,4,FALSE)),"",(VLOOKUP(E125,'SERIE.015-1'!$E$3:$R$302,4,FALSE)))</f>
        <v/>
      </c>
      <c r="I125" s="291" t="str">
        <f>IF(ISNA(VLOOKUP($E125,'SERIE.015-1'!$E$3:$R$302,5,FALSE)),"",(VLOOKUP($E125,'SERIE.015-1'!$E$3:$R$302,5,FALSE)))</f>
        <v/>
      </c>
      <c r="J125" s="291" t="str">
        <f>IF(ISNA(VLOOKUP($E125,'SERIE.015-1'!$E$3:$R$302,6,FALSE)),"",(VLOOKUP($E125,'SERIE.015-1'!$E$3:$R$302,6,FALSE)))</f>
        <v/>
      </c>
      <c r="K125" s="291" t="str">
        <f>IF(ISNA(VLOOKUP($E125,'SERIE.015-1'!$E$3:$R$302,7,FALSE)),"",(VLOOKUP($E125,'SERIE.015-1'!$E$3:$R$302,7,FALSE)))</f>
        <v/>
      </c>
      <c r="L125" s="291" t="str">
        <f>IF(ISNA(VLOOKUP($E125,'SERIE.015-1'!$E$3:$R$302,8,FALSE)),"",(VLOOKUP($E125,'SERIE.015-1'!$E$3:$R$302,8,FALSE)))</f>
        <v/>
      </c>
      <c r="M125" s="291" t="str">
        <f>IF(ISNA(VLOOKUP($E125,'SERIE.015-1'!$E$3:$R$302,9,FALSE)),"",(VLOOKUP($E125,'SERIE.015-1'!$E$3:$R$302,9,FALSE)))</f>
        <v/>
      </c>
      <c r="N125" s="291" t="str">
        <f>IF(ISNA(VLOOKUP($E125,'SERIE.015-1'!$E$3:$R$302,10,FALSE)),"",(VLOOKUP($E125,'SERIE.015-1'!$E$3:$R$302,10,FALSE)))</f>
        <v/>
      </c>
      <c r="O125" s="291" t="str">
        <f>IF(ISNA(VLOOKUP($E125,'SERIE.015-1'!$E$3:$R$302,11,FALSE)),"",(VLOOKUP($E125,'SERIE.015-1'!$E$3:$R$302,11,FALSE)))</f>
        <v/>
      </c>
      <c r="P125" s="291" t="str">
        <f>IF(ISNA(VLOOKUP($E125,'SERIE.015-1'!$E$3:$R$302,12,FALSE)),"",(VLOOKUP($E125,'SERIE.015-1'!$E$3:$R$302,12,FALSE)))</f>
        <v/>
      </c>
      <c r="Q125" s="291" t="str">
        <f>IF(ISNA(VLOOKUP($E125,'SERIE.015-1'!$E$3:$R$302,13,FALSE)),"",(VLOOKUP($E125,'SERIE.015-1'!$E$3:$R$302,13,FALSE)))</f>
        <v/>
      </c>
      <c r="R125" s="349" t="str">
        <f>IF(ISNA(VLOOKUP($E125,'SERIE.015-1'!$E$3:$R$302,14,FALSE)),"",(VLOOKUP($E125,'SERIE.015-1'!$E$3:$R$302,14,FALSE)))</f>
        <v/>
      </c>
      <c r="S125" s="448">
        <f t="shared" si="29"/>
        <v>0</v>
      </c>
      <c r="T125" s="516">
        <f t="shared" ref="T125" si="59">SUM(I125:R126)</f>
        <v>0</v>
      </c>
      <c r="U125" s="374"/>
      <c r="V125" s="374">
        <f t="shared" si="31"/>
        <v>123</v>
      </c>
      <c r="W125" s="374">
        <f>IF(S125="","",IFERROR(SUM(I125:J125:L125:M125)+LARGE(I125:J125:L125:M125,1)/100+LARGE(I125:J125:L125:M125,2)/1000+LARGE(I125:J125:L125:M125,3)/10000+LARGE(I125:J125:L125:M125,4)/100000-0.01/V125,0))</f>
        <v>0</v>
      </c>
      <c r="X125" s="354" t="str">
        <f>$D$125</f>
        <v/>
      </c>
      <c r="Y125" s="364" t="str">
        <f>$C$125</f>
        <v/>
      </c>
      <c r="Z125" s="374"/>
      <c r="AA125" s="374"/>
      <c r="AB125" s="374"/>
      <c r="AC125" s="374"/>
      <c r="AD125" s="374"/>
      <c r="AE125" s="374"/>
    </row>
    <row r="126" spans="1:31" ht="13.95" customHeight="1" thickBot="1" x14ac:dyDescent="0.35">
      <c r="A126" s="679"/>
      <c r="B126" s="680"/>
      <c r="C126" s="681"/>
      <c r="D126" s="682"/>
      <c r="E126" s="323" t="str">
        <f>IF(ISNA(VLOOKUP($A$125,'SERIE.015-1'!$A$3:$R$302,5,FALSE)+$U$3),"",(VLOOKUP($A$125,'SERIE.015-1'!$A$3:$R$302,5,FALSE)+$U$3))</f>
        <v/>
      </c>
      <c r="F126" s="43" t="str">
        <f>IF(ISNA(VLOOKUP(E126,'SERIE.015-1'!$E$3:$G$302,2,FALSE)),"",(VLOOKUP(E126,'SERIE.015-1'!$E$3:$G$302,2,FALSE)))</f>
        <v/>
      </c>
      <c r="G126" s="683"/>
      <c r="H126" s="84" t="str">
        <f>IF(ISNA(VLOOKUP(E126,'SERIE.015-1'!$E$3:$R$302,4,FALSE)),"",(VLOOKUP(E126,'SERIE.015-1'!$E$3:$R$302,4,FALSE)))</f>
        <v/>
      </c>
      <c r="I126" s="292" t="str">
        <f>IF(ISNA(VLOOKUP($E126,'SERIE.015-1'!$E$3:$R$302,5,FALSE)),"",(VLOOKUP($E126,'SERIE.015-1'!$E$3:$R$302,5,FALSE)))</f>
        <v/>
      </c>
      <c r="J126" s="292" t="str">
        <f>IF(ISNA(VLOOKUP($E126,'SERIE.015-1'!$E$3:$R$302,6,FALSE)),"",(VLOOKUP($E126,'SERIE.015-1'!$E$3:$R$302,6,FALSE)))</f>
        <v/>
      </c>
      <c r="K126" s="292" t="str">
        <f>IF(ISNA(VLOOKUP($E126,'SERIE.015-1'!$E$3:$R$302,7,FALSE)),"",(VLOOKUP($E126,'SERIE.015-1'!$E$3:$R$302,7,FALSE)))</f>
        <v/>
      </c>
      <c r="L126" s="292" t="str">
        <f>IF(ISNA(VLOOKUP($E126,'SERIE.015-1'!$E$3:$R$302,8,FALSE)),"",(VLOOKUP($E126,'SERIE.015-1'!$E$3:$R$302,8,FALSE)))</f>
        <v/>
      </c>
      <c r="M126" s="292" t="str">
        <f>IF(ISNA(VLOOKUP($E126,'SERIE.015-1'!$E$3:$R$302,9,FALSE)),"",(VLOOKUP($E126,'SERIE.015-1'!$E$3:$R$302,9,FALSE)))</f>
        <v/>
      </c>
      <c r="N126" s="292" t="str">
        <f>IF(ISNA(VLOOKUP($E126,'SERIE.015-1'!$E$3:$R$302,10,FALSE)),"",(VLOOKUP($E126,'SERIE.015-1'!$E$3:$R$302,10,FALSE)))</f>
        <v/>
      </c>
      <c r="O126" s="292" t="str">
        <f>IF(ISNA(VLOOKUP($E126,'SERIE.015-1'!$E$3:$R$302,11,FALSE)),"",(VLOOKUP($E126,'SERIE.015-1'!$E$3:$R$302,11,FALSE)))</f>
        <v/>
      </c>
      <c r="P126" s="292" t="str">
        <f>IF(ISNA(VLOOKUP($E126,'SERIE.015-1'!$E$3:$R$302,12,FALSE)),"",(VLOOKUP($E126,'SERIE.015-1'!$E$3:$R$302,12,FALSE)))</f>
        <v/>
      </c>
      <c r="Q126" s="292" t="str">
        <f>IF(ISNA(VLOOKUP($E126,'SERIE.015-1'!$E$3:$R$302,13,FALSE)),"",(VLOOKUP($E126,'SERIE.015-1'!$E$3:$R$302,13,FALSE)))</f>
        <v/>
      </c>
      <c r="R126" s="350" t="str">
        <f>IF(ISNA(VLOOKUP($E126,'SERIE.015-1'!$E$3:$R$302,14,FALSE)),"",(VLOOKUP($E126,'SERIE.015-1'!$E$3:$R$302,14,FALSE)))</f>
        <v/>
      </c>
      <c r="S126" s="448">
        <f t="shared" si="29"/>
        <v>0</v>
      </c>
      <c r="T126" s="516"/>
      <c r="U126" s="374"/>
      <c r="V126" s="374">
        <f t="shared" si="31"/>
        <v>124</v>
      </c>
      <c r="W126" s="374">
        <f>IF(S126="","",IFERROR(SUM(I126:J126:L126:M126)+LARGE(I126:J126:L126:M126,1)/100+LARGE(I126:J126:L126:M126,2)/1000+LARGE(I126:J126:L126:M126,3)/10000+LARGE(I126:J126:L126:M126,4)/100000-0.01/V126,0))</f>
        <v>0</v>
      </c>
      <c r="X126" s="354" t="str">
        <f>$D$125</f>
        <v/>
      </c>
      <c r="Y126" s="364" t="str">
        <f>$C$125</f>
        <v/>
      </c>
      <c r="Z126" s="374"/>
      <c r="AA126" s="374"/>
      <c r="AB126" s="374"/>
      <c r="AC126" s="374"/>
      <c r="AD126" s="374"/>
      <c r="AE126" s="374"/>
    </row>
    <row r="127" spans="1:31" ht="13.95" customHeight="1" x14ac:dyDescent="0.3">
      <c r="A127" s="669">
        <v>63</v>
      </c>
      <c r="B127" s="671" t="str">
        <f>IF(ISNA(VLOOKUP(A127,'SERIE.015-1'!$A$3:$R$302,2,FALSE)),"",(VLOOKUP(A127,'SERIE.015-1'!$A$3:$R$302,2,FALSE)))</f>
        <v/>
      </c>
      <c r="C127" s="673" t="str">
        <f>IF(ISNA(VLOOKUP(A127,'SERIE.015-1'!$A$3:$R$302,3,FALSE)),"",(VLOOKUP(A127,'SERIE.015-1'!$A$3:$R$302,3,FALSE)))</f>
        <v/>
      </c>
      <c r="D127" s="675" t="str">
        <f>IF(ISNA(VLOOKUP(A127,'SERIE.015-1'!$A$3:$R$302,4,FALSE)),"",(VLOOKUP(A127,'SERIE.015-1'!$A$3:$R$302,4,FALSE)))</f>
        <v/>
      </c>
      <c r="E127" s="322" t="str">
        <f>IF(ISNA(VLOOKUP($A127,'SERIE.015-1'!$A$3:$R$302,5,FALSE)),"",(VLOOKUP($A127,'SERIE.015-1'!$A$3:$R$302,5,FALSE)))</f>
        <v/>
      </c>
      <c r="F127" s="237" t="str">
        <f>IF(ISNA(VLOOKUP(E127,'SERIE.015-1'!$E$3:$G$302,2,FALSE)),"",(VLOOKUP(E127,'SERIE.015-1'!$E$3:$G$302,2,FALSE)))</f>
        <v/>
      </c>
      <c r="G127" s="677" t="str">
        <f>IF(ISNA(VLOOKUP(E127,'SERIE.015-1'!$E$3:$G$302,3,FALSE)),"",(VLOOKUP(E127,'SERIE.015-1'!$E$3:$G$302,3,FALSE)))</f>
        <v/>
      </c>
      <c r="H127" s="237" t="str">
        <f>IF(ISNA(VLOOKUP(E127,'SERIE.015-1'!$E$3:$R$302,4,FALSE)),"",(VLOOKUP(E127,'SERIE.015-1'!$E$3:$R$302,4,FALSE)))</f>
        <v/>
      </c>
      <c r="I127" s="291" t="str">
        <f>IF(ISNA(VLOOKUP($E127,'SERIE.015-1'!$E$3:$R$302,5,FALSE)),"",(VLOOKUP($E127,'SERIE.015-1'!$E$3:$R$302,5,FALSE)))</f>
        <v/>
      </c>
      <c r="J127" s="291" t="str">
        <f>IF(ISNA(VLOOKUP($E127,'SERIE.015-1'!$E$3:$R$302,6,FALSE)),"",(VLOOKUP($E127,'SERIE.015-1'!$E$3:$R$302,6,FALSE)))</f>
        <v/>
      </c>
      <c r="K127" s="291" t="str">
        <f>IF(ISNA(VLOOKUP($E127,'SERIE.015-1'!$E$3:$R$302,7,FALSE)),"",(VLOOKUP($E127,'SERIE.015-1'!$E$3:$R$302,7,FALSE)))</f>
        <v/>
      </c>
      <c r="L127" s="291" t="str">
        <f>IF(ISNA(VLOOKUP($E127,'SERIE.015-1'!$E$3:$R$302,8,FALSE)),"",(VLOOKUP($E127,'SERIE.015-1'!$E$3:$R$302,8,FALSE)))</f>
        <v/>
      </c>
      <c r="M127" s="291" t="str">
        <f>IF(ISNA(VLOOKUP($E127,'SERIE.015-1'!$E$3:$R$302,9,FALSE)),"",(VLOOKUP($E127,'SERIE.015-1'!$E$3:$R$302,9,FALSE)))</f>
        <v/>
      </c>
      <c r="N127" s="291" t="str">
        <f>IF(ISNA(VLOOKUP($E127,'SERIE.015-1'!$E$3:$R$302,10,FALSE)),"",(VLOOKUP($E127,'SERIE.015-1'!$E$3:$R$302,10,FALSE)))</f>
        <v/>
      </c>
      <c r="O127" s="291" t="str">
        <f>IF(ISNA(VLOOKUP($E127,'SERIE.015-1'!$E$3:$R$302,11,FALSE)),"",(VLOOKUP($E127,'SERIE.015-1'!$E$3:$R$302,11,FALSE)))</f>
        <v/>
      </c>
      <c r="P127" s="291" t="str">
        <f>IF(ISNA(VLOOKUP($E127,'SERIE.015-1'!$E$3:$R$302,12,FALSE)),"",(VLOOKUP($E127,'SERIE.015-1'!$E$3:$R$302,12,FALSE)))</f>
        <v/>
      </c>
      <c r="Q127" s="291" t="str">
        <f>IF(ISNA(VLOOKUP($E127,'SERIE.015-1'!$E$3:$R$302,13,FALSE)),"",(VLOOKUP($E127,'SERIE.015-1'!$E$3:$R$302,13,FALSE)))</f>
        <v/>
      </c>
      <c r="R127" s="349" t="str">
        <f>IF(ISNA(VLOOKUP($E127,'SERIE.015-1'!$E$3:$R$302,14,FALSE)),"",(VLOOKUP($E127,'SERIE.015-1'!$E$3:$R$302,14,FALSE)))</f>
        <v/>
      </c>
      <c r="S127" s="448">
        <f t="shared" si="29"/>
        <v>0</v>
      </c>
      <c r="T127" s="516">
        <f t="shared" ref="T127" si="60">SUM(I127:R128)</f>
        <v>0</v>
      </c>
      <c r="U127" s="374"/>
      <c r="V127" s="374">
        <f t="shared" si="31"/>
        <v>125</v>
      </c>
      <c r="W127" s="374">
        <f>IF(S127="","",IFERROR(SUM(I127:J127:L127:M127)+LARGE(I127:J127:L127:M127,1)/100+LARGE(I127:J127:L127:M127,2)/1000+LARGE(I127:J127:L127:M127,3)/10000+LARGE(I127:J127:L127:M127,4)/100000-0.01/V127,0))</f>
        <v>0</v>
      </c>
      <c r="X127" s="354" t="str">
        <f>$D$127</f>
        <v/>
      </c>
      <c r="Y127" s="364" t="str">
        <f>$C$127</f>
        <v/>
      </c>
      <c r="Z127" s="374"/>
      <c r="AA127" s="374"/>
      <c r="AB127" s="374"/>
      <c r="AC127" s="374"/>
      <c r="AD127" s="374"/>
      <c r="AE127" s="374"/>
    </row>
    <row r="128" spans="1:31" ht="13.95" customHeight="1" thickBot="1" x14ac:dyDescent="0.35">
      <c r="A128" s="679"/>
      <c r="B128" s="680"/>
      <c r="C128" s="681"/>
      <c r="D128" s="682"/>
      <c r="E128" s="323" t="str">
        <f>IF(ISNA(VLOOKUP($A$127,'SERIE.015-1'!$A$3:$R$302,5,FALSE)+$U$3),"",(VLOOKUP($A$127,'SERIE.015-1'!$A$3:$R$302,5,FALSE)+$U$3))</f>
        <v/>
      </c>
      <c r="F128" s="43" t="str">
        <f>IF(ISNA(VLOOKUP(E128,'SERIE.015-1'!$E$3:$G$302,2,FALSE)),"",(VLOOKUP(E128,'SERIE.015-1'!$E$3:$G$302,2,FALSE)))</f>
        <v/>
      </c>
      <c r="G128" s="683"/>
      <c r="H128" s="84" t="str">
        <f>IF(ISNA(VLOOKUP(E128,'SERIE.015-1'!$E$3:$R$302,4,FALSE)),"",(VLOOKUP(E128,'SERIE.015-1'!$E$3:$R$302,4,FALSE)))</f>
        <v/>
      </c>
      <c r="I128" s="292" t="str">
        <f>IF(ISNA(VLOOKUP($E128,'SERIE.015-1'!$E$3:$R$302,5,FALSE)),"",(VLOOKUP($E128,'SERIE.015-1'!$E$3:$R$302,5,FALSE)))</f>
        <v/>
      </c>
      <c r="J128" s="292" t="str">
        <f>IF(ISNA(VLOOKUP($E128,'SERIE.015-1'!$E$3:$R$302,6,FALSE)),"",(VLOOKUP($E128,'SERIE.015-1'!$E$3:$R$302,6,FALSE)))</f>
        <v/>
      </c>
      <c r="K128" s="292" t="str">
        <f>IF(ISNA(VLOOKUP($E128,'SERIE.015-1'!$E$3:$R$302,7,FALSE)),"",(VLOOKUP($E128,'SERIE.015-1'!$E$3:$R$302,7,FALSE)))</f>
        <v/>
      </c>
      <c r="L128" s="292" t="str">
        <f>IF(ISNA(VLOOKUP($E128,'SERIE.015-1'!$E$3:$R$302,8,FALSE)),"",(VLOOKUP($E128,'SERIE.015-1'!$E$3:$R$302,8,FALSE)))</f>
        <v/>
      </c>
      <c r="M128" s="292" t="str">
        <f>IF(ISNA(VLOOKUP($E128,'SERIE.015-1'!$E$3:$R$302,9,FALSE)),"",(VLOOKUP($E128,'SERIE.015-1'!$E$3:$R$302,9,FALSE)))</f>
        <v/>
      </c>
      <c r="N128" s="292" t="str">
        <f>IF(ISNA(VLOOKUP($E128,'SERIE.015-1'!$E$3:$R$302,10,FALSE)),"",(VLOOKUP($E128,'SERIE.015-1'!$E$3:$R$302,10,FALSE)))</f>
        <v/>
      </c>
      <c r="O128" s="292" t="str">
        <f>IF(ISNA(VLOOKUP($E128,'SERIE.015-1'!$E$3:$R$302,11,FALSE)),"",(VLOOKUP($E128,'SERIE.015-1'!$E$3:$R$302,11,FALSE)))</f>
        <v/>
      </c>
      <c r="P128" s="292" t="str">
        <f>IF(ISNA(VLOOKUP($E128,'SERIE.015-1'!$E$3:$R$302,12,FALSE)),"",(VLOOKUP($E128,'SERIE.015-1'!$E$3:$R$302,12,FALSE)))</f>
        <v/>
      </c>
      <c r="Q128" s="292" t="str">
        <f>IF(ISNA(VLOOKUP($E128,'SERIE.015-1'!$E$3:$R$302,13,FALSE)),"",(VLOOKUP($E128,'SERIE.015-1'!$E$3:$R$302,13,FALSE)))</f>
        <v/>
      </c>
      <c r="R128" s="350" t="str">
        <f>IF(ISNA(VLOOKUP($E128,'SERIE.015-1'!$E$3:$R$302,14,FALSE)),"",(VLOOKUP($E128,'SERIE.015-1'!$E$3:$R$302,14,FALSE)))</f>
        <v/>
      </c>
      <c r="S128" s="448">
        <f t="shared" si="29"/>
        <v>0</v>
      </c>
      <c r="T128" s="516"/>
      <c r="U128" s="374"/>
      <c r="V128" s="374">
        <f t="shared" si="31"/>
        <v>126</v>
      </c>
      <c r="W128" s="374">
        <f>IF(S128="","",IFERROR(SUM(I128:J128:L128:M128)+LARGE(I128:J128:L128:M128,1)/100+LARGE(I128:J128:L128:M128,2)/1000+LARGE(I128:J128:L128:M128,3)/10000+LARGE(I128:J128:L128:M128,4)/100000-0.01/V128,0))</f>
        <v>0</v>
      </c>
      <c r="X128" s="354" t="str">
        <f>$D$127</f>
        <v/>
      </c>
      <c r="Y128" s="364" t="str">
        <f>$C$127</f>
        <v/>
      </c>
      <c r="Z128" s="374"/>
      <c r="AA128" s="374"/>
      <c r="AB128" s="374"/>
      <c r="AC128" s="374"/>
      <c r="AD128" s="374"/>
      <c r="AE128" s="374"/>
    </row>
    <row r="129" spans="1:31" ht="13.95" customHeight="1" x14ac:dyDescent="0.3">
      <c r="A129" s="669">
        <v>64</v>
      </c>
      <c r="B129" s="671" t="str">
        <f>IF(ISNA(VLOOKUP(A129,'SERIE.015-1'!$A$3:$R$302,2,FALSE)),"",(VLOOKUP(A129,'SERIE.015-1'!$A$3:$R$302,2,FALSE)))</f>
        <v/>
      </c>
      <c r="C129" s="673" t="str">
        <f>IF(ISNA(VLOOKUP(A129,'SERIE.015-1'!$A$3:$R$302,3,FALSE)),"",(VLOOKUP(A129,'SERIE.015-1'!$A$3:$R$302,3,FALSE)))</f>
        <v/>
      </c>
      <c r="D129" s="675" t="str">
        <f>IF(ISNA(VLOOKUP(A129,'SERIE.015-1'!$A$3:$R$302,4,FALSE)),"",(VLOOKUP(A129,'SERIE.015-1'!$A$3:$R$302,4,FALSE)))</f>
        <v/>
      </c>
      <c r="E129" s="322" t="str">
        <f>IF(ISNA(VLOOKUP($A129,'SERIE.015-1'!$A$3:$R$302,5,FALSE)),"",(VLOOKUP($A129,'SERIE.015-1'!$A$3:$R$302,5,FALSE)))</f>
        <v/>
      </c>
      <c r="F129" s="237" t="str">
        <f>IF(ISNA(VLOOKUP(E129,'SERIE.015-1'!$E$3:$G$302,2,FALSE)),"",(VLOOKUP(E129,'SERIE.015-1'!$E$3:$G$302,2,FALSE)))</f>
        <v/>
      </c>
      <c r="G129" s="677" t="str">
        <f>IF(ISNA(VLOOKUP(E129,'SERIE.015-1'!$E$3:$G$302,3,FALSE)),"",(VLOOKUP(E129,'SERIE.015-1'!$E$3:$G$302,3,FALSE)))</f>
        <v/>
      </c>
      <c r="H129" s="237" t="str">
        <f>IF(ISNA(VLOOKUP(E129,'SERIE.015-1'!$E$3:$R$302,4,FALSE)),"",(VLOOKUP(E129,'SERIE.015-1'!$E$3:$R$302,4,FALSE)))</f>
        <v/>
      </c>
      <c r="I129" s="291" t="str">
        <f>IF(ISNA(VLOOKUP($E129,'SERIE.015-1'!$E$3:$R$302,5,FALSE)),"",(VLOOKUP($E129,'SERIE.015-1'!$E$3:$R$302,5,FALSE)))</f>
        <v/>
      </c>
      <c r="J129" s="291" t="str">
        <f>IF(ISNA(VLOOKUP($E129,'SERIE.015-1'!$E$3:$R$302,6,FALSE)),"",(VLOOKUP($E129,'SERIE.015-1'!$E$3:$R$302,6,FALSE)))</f>
        <v/>
      </c>
      <c r="K129" s="291" t="str">
        <f>IF(ISNA(VLOOKUP($E129,'SERIE.015-1'!$E$3:$R$302,7,FALSE)),"",(VLOOKUP($E129,'SERIE.015-1'!$E$3:$R$302,7,FALSE)))</f>
        <v/>
      </c>
      <c r="L129" s="291" t="str">
        <f>IF(ISNA(VLOOKUP($E129,'SERIE.015-1'!$E$3:$R$302,8,FALSE)),"",(VLOOKUP($E129,'SERIE.015-1'!$E$3:$R$302,8,FALSE)))</f>
        <v/>
      </c>
      <c r="M129" s="291" t="str">
        <f>IF(ISNA(VLOOKUP($E129,'SERIE.015-1'!$E$3:$R$302,9,FALSE)),"",(VLOOKUP($E129,'SERIE.015-1'!$E$3:$R$302,9,FALSE)))</f>
        <v/>
      </c>
      <c r="N129" s="291" t="str">
        <f>IF(ISNA(VLOOKUP($E129,'SERIE.015-1'!$E$3:$R$302,10,FALSE)),"",(VLOOKUP($E129,'SERIE.015-1'!$E$3:$R$302,10,FALSE)))</f>
        <v/>
      </c>
      <c r="O129" s="291" t="str">
        <f>IF(ISNA(VLOOKUP($E129,'SERIE.015-1'!$E$3:$R$302,11,FALSE)),"",(VLOOKUP($E129,'SERIE.015-1'!$E$3:$R$302,11,FALSE)))</f>
        <v/>
      </c>
      <c r="P129" s="291" t="str">
        <f>IF(ISNA(VLOOKUP($E129,'SERIE.015-1'!$E$3:$R$302,12,FALSE)),"",(VLOOKUP($E129,'SERIE.015-1'!$E$3:$R$302,12,FALSE)))</f>
        <v/>
      </c>
      <c r="Q129" s="291" t="str">
        <f>IF(ISNA(VLOOKUP($E129,'SERIE.015-1'!$E$3:$R$302,13,FALSE)),"",(VLOOKUP($E129,'SERIE.015-1'!$E$3:$R$302,13,FALSE)))</f>
        <v/>
      </c>
      <c r="R129" s="349" t="str">
        <f>IF(ISNA(VLOOKUP($E129,'SERIE.015-1'!$E$3:$R$302,14,FALSE)),"",(VLOOKUP($E129,'SERIE.015-1'!$E$3:$R$302,14,FALSE)))</f>
        <v/>
      </c>
      <c r="S129" s="448">
        <f t="shared" si="29"/>
        <v>0</v>
      </c>
      <c r="T129" s="516">
        <f t="shared" ref="T129" si="61">SUM(I129:R130)</f>
        <v>0</v>
      </c>
      <c r="U129" s="374"/>
      <c r="V129" s="374">
        <f t="shared" si="31"/>
        <v>127</v>
      </c>
      <c r="W129" s="374">
        <f>IF(S129="","",IFERROR(SUM(I129:J129:L129:M129)+LARGE(I129:J129:L129:M129,1)/100+LARGE(I129:J129:L129:M129,2)/1000+LARGE(I129:J129:L129:M129,3)/10000+LARGE(I129:J129:L129:M129,4)/100000-0.01/V129,0))</f>
        <v>0</v>
      </c>
      <c r="X129" s="354" t="str">
        <f>$D$129</f>
        <v/>
      </c>
      <c r="Y129" s="364" t="str">
        <f>$C$129</f>
        <v/>
      </c>
      <c r="Z129" s="374"/>
      <c r="AA129" s="374"/>
      <c r="AB129" s="374"/>
      <c r="AC129" s="374"/>
      <c r="AD129" s="374"/>
      <c r="AE129" s="374"/>
    </row>
    <row r="130" spans="1:31" ht="13.95" customHeight="1" thickBot="1" x14ac:dyDescent="0.35">
      <c r="A130" s="679"/>
      <c r="B130" s="680"/>
      <c r="C130" s="681"/>
      <c r="D130" s="682"/>
      <c r="E130" s="323" t="str">
        <f>IF(ISNA(VLOOKUP($A$129,'SERIE.015-1'!$A$3:$R$302,5,FALSE)+$U$3),"",(VLOOKUP($A$129,'SERIE.015-1'!$A$3:$R$302,5,FALSE)+$U$3))</f>
        <v/>
      </c>
      <c r="F130" s="43" t="str">
        <f>IF(ISNA(VLOOKUP(E130,'SERIE.015-1'!$E$3:$G$302,2,FALSE)),"",(VLOOKUP(E130,'SERIE.015-1'!$E$3:$G$302,2,FALSE)))</f>
        <v/>
      </c>
      <c r="G130" s="683"/>
      <c r="H130" s="84" t="str">
        <f>IF(ISNA(VLOOKUP(E130,'SERIE.015-1'!$E$3:$R$302,4,FALSE)),"",(VLOOKUP(E130,'SERIE.015-1'!$E$3:$R$302,4,FALSE)))</f>
        <v/>
      </c>
      <c r="I130" s="292" t="str">
        <f>IF(ISNA(VLOOKUP($E130,'SERIE.015-1'!$E$3:$R$302,5,FALSE)),"",(VLOOKUP($E130,'SERIE.015-1'!$E$3:$R$302,5,FALSE)))</f>
        <v/>
      </c>
      <c r="J130" s="292" t="str">
        <f>IF(ISNA(VLOOKUP($E130,'SERIE.015-1'!$E$3:$R$302,6,FALSE)),"",(VLOOKUP($E130,'SERIE.015-1'!$E$3:$R$302,6,FALSE)))</f>
        <v/>
      </c>
      <c r="K130" s="292" t="str">
        <f>IF(ISNA(VLOOKUP($E130,'SERIE.015-1'!$E$3:$R$302,7,FALSE)),"",(VLOOKUP($E130,'SERIE.015-1'!$E$3:$R$302,7,FALSE)))</f>
        <v/>
      </c>
      <c r="L130" s="292" t="str">
        <f>IF(ISNA(VLOOKUP($E130,'SERIE.015-1'!$E$3:$R$302,8,FALSE)),"",(VLOOKUP($E130,'SERIE.015-1'!$E$3:$R$302,8,FALSE)))</f>
        <v/>
      </c>
      <c r="M130" s="292" t="str">
        <f>IF(ISNA(VLOOKUP($E130,'SERIE.015-1'!$E$3:$R$302,9,FALSE)),"",(VLOOKUP($E130,'SERIE.015-1'!$E$3:$R$302,9,FALSE)))</f>
        <v/>
      </c>
      <c r="N130" s="292" t="str">
        <f>IF(ISNA(VLOOKUP($E130,'SERIE.015-1'!$E$3:$R$302,10,FALSE)),"",(VLOOKUP($E130,'SERIE.015-1'!$E$3:$R$302,10,FALSE)))</f>
        <v/>
      </c>
      <c r="O130" s="292" t="str">
        <f>IF(ISNA(VLOOKUP($E130,'SERIE.015-1'!$E$3:$R$302,11,FALSE)),"",(VLOOKUP($E130,'SERIE.015-1'!$E$3:$R$302,11,FALSE)))</f>
        <v/>
      </c>
      <c r="P130" s="292" t="str">
        <f>IF(ISNA(VLOOKUP($E130,'SERIE.015-1'!$E$3:$R$302,12,FALSE)),"",(VLOOKUP($E130,'SERIE.015-1'!$E$3:$R$302,12,FALSE)))</f>
        <v/>
      </c>
      <c r="Q130" s="292" t="str">
        <f>IF(ISNA(VLOOKUP($E130,'SERIE.015-1'!$E$3:$R$302,13,FALSE)),"",(VLOOKUP($E130,'SERIE.015-1'!$E$3:$R$302,13,FALSE)))</f>
        <v/>
      </c>
      <c r="R130" s="350" t="str">
        <f>IF(ISNA(VLOOKUP($E130,'SERIE.015-1'!$E$3:$R$302,14,FALSE)),"",(VLOOKUP($E130,'SERIE.015-1'!$E$3:$R$302,14,FALSE)))</f>
        <v/>
      </c>
      <c r="S130" s="448">
        <f t="shared" si="29"/>
        <v>0</v>
      </c>
      <c r="T130" s="516"/>
      <c r="U130" s="374"/>
      <c r="V130" s="374">
        <f t="shared" si="31"/>
        <v>128</v>
      </c>
      <c r="W130" s="374">
        <f>IF(S130="","",IFERROR(SUM(I130:J130:L130:M130)+LARGE(I130:J130:L130:M130,1)/100+LARGE(I130:J130:L130:M130,2)/1000+LARGE(I130:J130:L130:M130,3)/10000+LARGE(I130:J130:L130:M130,4)/100000-0.01/V130,0))</f>
        <v>0</v>
      </c>
      <c r="X130" s="354" t="str">
        <f>$D$129</f>
        <v/>
      </c>
      <c r="Y130" s="364" t="str">
        <f>$C$129</f>
        <v/>
      </c>
      <c r="Z130" s="374"/>
      <c r="AA130" s="374"/>
      <c r="AB130" s="374"/>
      <c r="AC130" s="374"/>
      <c r="AD130" s="374"/>
      <c r="AE130" s="374"/>
    </row>
    <row r="131" spans="1:31" ht="13.95" customHeight="1" x14ac:dyDescent="0.3">
      <c r="A131" s="669">
        <v>65</v>
      </c>
      <c r="B131" s="671" t="str">
        <f>IF(ISNA(VLOOKUP(A131,'SERIE.015-1'!$A$3:$R$302,2,FALSE)),"",(VLOOKUP(A131,'SERIE.015-1'!$A$3:$R$302,2,FALSE)))</f>
        <v/>
      </c>
      <c r="C131" s="673" t="str">
        <f>IF(ISNA(VLOOKUP(A131,'SERIE.015-1'!$A$3:$R$302,3,FALSE)),"",(VLOOKUP(A131,'SERIE.015-1'!$A$3:$R$302,3,FALSE)))</f>
        <v/>
      </c>
      <c r="D131" s="675" t="str">
        <f>IF(ISNA(VLOOKUP(A131,'SERIE.015-1'!$A$3:$R$302,4,FALSE)),"",(VLOOKUP(A131,'SERIE.015-1'!$A$3:$R$302,4,FALSE)))</f>
        <v/>
      </c>
      <c r="E131" s="322" t="str">
        <f>IF(ISNA(VLOOKUP($A131,'SERIE.015-1'!$A$3:$R$302,5,FALSE)),"",(VLOOKUP($A131,'SERIE.015-1'!$A$3:$R$302,5,FALSE)))</f>
        <v/>
      </c>
      <c r="F131" s="237" t="str">
        <f>IF(ISNA(VLOOKUP(E131,'SERIE.015-1'!$E$3:$G$302,2,FALSE)),"",(VLOOKUP(E131,'SERIE.015-1'!$E$3:$G$302,2,FALSE)))</f>
        <v/>
      </c>
      <c r="G131" s="677" t="str">
        <f>IF(ISNA(VLOOKUP(E131,'SERIE.015-1'!$E$3:$G$302,3,FALSE)),"",(VLOOKUP(E131,'SERIE.015-1'!$E$3:$G$302,3,FALSE)))</f>
        <v/>
      </c>
      <c r="H131" s="237" t="str">
        <f>IF(ISNA(VLOOKUP(E131,'SERIE.015-1'!$E$3:$R$302,4,FALSE)),"",(VLOOKUP(E131,'SERIE.015-1'!$E$3:$R$302,4,FALSE)))</f>
        <v/>
      </c>
      <c r="I131" s="291" t="str">
        <f>IF(ISNA(VLOOKUP($E131,'SERIE.015-1'!$E$3:$R$302,5,FALSE)),"",(VLOOKUP($E131,'SERIE.015-1'!$E$3:$R$302,5,FALSE)))</f>
        <v/>
      </c>
      <c r="J131" s="291" t="str">
        <f>IF(ISNA(VLOOKUP($E131,'SERIE.015-1'!$E$3:$R$302,6,FALSE)),"",(VLOOKUP($E131,'SERIE.015-1'!$E$3:$R$302,6,FALSE)))</f>
        <v/>
      </c>
      <c r="K131" s="291" t="str">
        <f>IF(ISNA(VLOOKUP($E131,'SERIE.015-1'!$E$3:$R$302,7,FALSE)),"",(VLOOKUP($E131,'SERIE.015-1'!$E$3:$R$302,7,FALSE)))</f>
        <v/>
      </c>
      <c r="L131" s="291" t="str">
        <f>IF(ISNA(VLOOKUP($E131,'SERIE.015-1'!$E$3:$R$302,8,FALSE)),"",(VLOOKUP($E131,'SERIE.015-1'!$E$3:$R$302,8,FALSE)))</f>
        <v/>
      </c>
      <c r="M131" s="291" t="str">
        <f>IF(ISNA(VLOOKUP($E131,'SERIE.015-1'!$E$3:$R$302,9,FALSE)),"",(VLOOKUP($E131,'SERIE.015-1'!$E$3:$R$302,9,FALSE)))</f>
        <v/>
      </c>
      <c r="N131" s="291" t="str">
        <f>IF(ISNA(VLOOKUP($E131,'SERIE.015-1'!$E$3:$R$302,10,FALSE)),"",(VLOOKUP($E131,'SERIE.015-1'!$E$3:$R$302,10,FALSE)))</f>
        <v/>
      </c>
      <c r="O131" s="291" t="str">
        <f>IF(ISNA(VLOOKUP($E131,'SERIE.015-1'!$E$3:$R$302,11,FALSE)),"",(VLOOKUP($E131,'SERIE.015-1'!$E$3:$R$302,11,FALSE)))</f>
        <v/>
      </c>
      <c r="P131" s="291" t="str">
        <f>IF(ISNA(VLOOKUP($E131,'SERIE.015-1'!$E$3:$R$302,12,FALSE)),"",(VLOOKUP($E131,'SERIE.015-1'!$E$3:$R$302,12,FALSE)))</f>
        <v/>
      </c>
      <c r="Q131" s="291" t="str">
        <f>IF(ISNA(VLOOKUP($E131,'SERIE.015-1'!$E$3:$R$302,13,FALSE)),"",(VLOOKUP($E131,'SERIE.015-1'!$E$3:$R$302,13,FALSE)))</f>
        <v/>
      </c>
      <c r="R131" s="349" t="str">
        <f>IF(ISNA(VLOOKUP($E131,'SERIE.015-1'!$E$3:$R$302,14,FALSE)),"",(VLOOKUP($E131,'SERIE.015-1'!$E$3:$R$302,14,FALSE)))</f>
        <v/>
      </c>
      <c r="S131" s="448">
        <f t="shared" si="29"/>
        <v>0</v>
      </c>
      <c r="T131" s="516">
        <f t="shared" ref="T131" si="62">SUM(I131:R132)</f>
        <v>0</v>
      </c>
      <c r="U131" s="374"/>
      <c r="V131" s="374">
        <f t="shared" si="31"/>
        <v>129</v>
      </c>
      <c r="W131" s="374">
        <f>IF(S131="","",IFERROR(SUM(I131:J131:L131:M131)+LARGE(I131:J131:L131:M131,1)/100+LARGE(I131:J131:L131:M131,2)/1000+LARGE(I131:J131:L131:M131,3)/10000+LARGE(I131:J131:L131:M131,4)/100000-0.01/V131,0))</f>
        <v>0</v>
      </c>
      <c r="X131" s="354" t="str">
        <f>$D$131</f>
        <v/>
      </c>
      <c r="Y131" s="364" t="str">
        <f>$C$131</f>
        <v/>
      </c>
      <c r="Z131" s="374"/>
      <c r="AA131" s="374"/>
      <c r="AB131" s="374"/>
      <c r="AC131" s="374"/>
      <c r="AD131" s="374"/>
      <c r="AE131" s="374"/>
    </row>
    <row r="132" spans="1:31" ht="13.95" customHeight="1" thickBot="1" x14ac:dyDescent="0.35">
      <c r="A132" s="679"/>
      <c r="B132" s="680"/>
      <c r="C132" s="681"/>
      <c r="D132" s="682"/>
      <c r="E132" s="323" t="str">
        <f>IF(ISNA(VLOOKUP($A$131,'SERIE.015-1'!$A$3:$R$302,5,FALSE)+$U$3),"",(VLOOKUP($A$131,'SERIE.015-1'!$A$3:$R$302,5,FALSE)+$U$3))</f>
        <v/>
      </c>
      <c r="F132" s="43" t="str">
        <f>IF(ISNA(VLOOKUP(E132,'SERIE.015-1'!$E$3:$G$302,2,FALSE)),"",(VLOOKUP(E132,'SERIE.015-1'!$E$3:$G$302,2,FALSE)))</f>
        <v/>
      </c>
      <c r="G132" s="683"/>
      <c r="H132" s="84" t="str">
        <f>IF(ISNA(VLOOKUP(E132,'SERIE.015-1'!$E$3:$R$302,4,FALSE)),"",(VLOOKUP(E132,'SERIE.015-1'!$E$3:$R$302,4,FALSE)))</f>
        <v/>
      </c>
      <c r="I132" s="292" t="str">
        <f>IF(ISNA(VLOOKUP($E132,'SERIE.015-1'!$E$3:$R$302,5,FALSE)),"",(VLOOKUP($E132,'SERIE.015-1'!$E$3:$R$302,5,FALSE)))</f>
        <v/>
      </c>
      <c r="J132" s="292" t="str">
        <f>IF(ISNA(VLOOKUP($E132,'SERIE.015-1'!$E$3:$R$302,6,FALSE)),"",(VLOOKUP($E132,'SERIE.015-1'!$E$3:$R$302,6,FALSE)))</f>
        <v/>
      </c>
      <c r="K132" s="292" t="str">
        <f>IF(ISNA(VLOOKUP($E132,'SERIE.015-1'!$E$3:$R$302,7,FALSE)),"",(VLOOKUP($E132,'SERIE.015-1'!$E$3:$R$302,7,FALSE)))</f>
        <v/>
      </c>
      <c r="L132" s="292" t="str">
        <f>IF(ISNA(VLOOKUP($E132,'SERIE.015-1'!$E$3:$R$302,8,FALSE)),"",(VLOOKUP($E132,'SERIE.015-1'!$E$3:$R$302,8,FALSE)))</f>
        <v/>
      </c>
      <c r="M132" s="292" t="str">
        <f>IF(ISNA(VLOOKUP($E132,'SERIE.015-1'!$E$3:$R$302,9,FALSE)),"",(VLOOKUP($E132,'SERIE.015-1'!$E$3:$R$302,9,FALSE)))</f>
        <v/>
      </c>
      <c r="N132" s="292" t="str">
        <f>IF(ISNA(VLOOKUP($E132,'SERIE.015-1'!$E$3:$R$302,10,FALSE)),"",(VLOOKUP($E132,'SERIE.015-1'!$E$3:$R$302,10,FALSE)))</f>
        <v/>
      </c>
      <c r="O132" s="292" t="str">
        <f>IF(ISNA(VLOOKUP($E132,'SERIE.015-1'!$E$3:$R$302,11,FALSE)),"",(VLOOKUP($E132,'SERIE.015-1'!$E$3:$R$302,11,FALSE)))</f>
        <v/>
      </c>
      <c r="P132" s="292" t="str">
        <f>IF(ISNA(VLOOKUP($E132,'SERIE.015-1'!$E$3:$R$302,12,FALSE)),"",(VLOOKUP($E132,'SERIE.015-1'!$E$3:$R$302,12,FALSE)))</f>
        <v/>
      </c>
      <c r="Q132" s="292" t="str">
        <f>IF(ISNA(VLOOKUP($E132,'SERIE.015-1'!$E$3:$R$302,13,FALSE)),"",(VLOOKUP($E132,'SERIE.015-1'!$E$3:$R$302,13,FALSE)))</f>
        <v/>
      </c>
      <c r="R132" s="350" t="str">
        <f>IF(ISNA(VLOOKUP($E132,'SERIE.015-1'!$E$3:$R$302,14,FALSE)),"",(VLOOKUP($E132,'SERIE.015-1'!$E$3:$R$302,14,FALSE)))</f>
        <v/>
      </c>
      <c r="S132" s="448">
        <f t="shared" ref="S132:S195" si="63">SUM(I132:R132)</f>
        <v>0</v>
      </c>
      <c r="T132" s="516"/>
      <c r="U132" s="374"/>
      <c r="V132" s="374">
        <f t="shared" si="31"/>
        <v>130</v>
      </c>
      <c r="W132" s="374">
        <f>IF(S132="","",IFERROR(SUM(I132:J132:L132:M132)+LARGE(I132:J132:L132:M132,1)/100+LARGE(I132:J132:L132:M132,2)/1000+LARGE(I132:J132:L132:M132,3)/10000+LARGE(I132:J132:L132:M132,4)/100000-0.01/V132,0))</f>
        <v>0</v>
      </c>
      <c r="X132" s="354" t="str">
        <f>$D$131</f>
        <v/>
      </c>
      <c r="Y132" s="364" t="str">
        <f>$C$131</f>
        <v/>
      </c>
      <c r="Z132" s="374"/>
      <c r="AA132" s="374"/>
      <c r="AB132" s="374"/>
      <c r="AC132" s="374"/>
      <c r="AD132" s="374"/>
      <c r="AE132" s="374"/>
    </row>
    <row r="133" spans="1:31" ht="13.95" customHeight="1" x14ac:dyDescent="0.3">
      <c r="A133" s="669">
        <v>66</v>
      </c>
      <c r="B133" s="671" t="str">
        <f>IF(ISNA(VLOOKUP(A133,'SERIE.015-1'!$A$3:$R$302,2,FALSE)),"",(VLOOKUP(A133,'SERIE.015-1'!$A$3:$R$302,2,FALSE)))</f>
        <v/>
      </c>
      <c r="C133" s="673" t="str">
        <f>IF(ISNA(VLOOKUP(A133,'SERIE.015-1'!$A$3:$R$302,3,FALSE)),"",(VLOOKUP(A133,'SERIE.015-1'!$A$3:$R$302,3,FALSE)))</f>
        <v/>
      </c>
      <c r="D133" s="675" t="str">
        <f>IF(ISNA(VLOOKUP(A133,'SERIE.015-1'!$A$3:$R$302,4,FALSE)),"",(VLOOKUP(A133,'SERIE.015-1'!$A$3:$R$302,4,FALSE)))</f>
        <v/>
      </c>
      <c r="E133" s="322" t="str">
        <f>IF(ISNA(VLOOKUP($A133,'SERIE.015-1'!$A$3:$R$302,5,FALSE)),"",(VLOOKUP($A133,'SERIE.015-1'!$A$3:$R$302,5,FALSE)))</f>
        <v/>
      </c>
      <c r="F133" s="237" t="str">
        <f>IF(ISNA(VLOOKUP(E133,'SERIE.015-1'!$E$3:$G$302,2,FALSE)),"",(VLOOKUP(E133,'SERIE.015-1'!$E$3:$G$302,2,FALSE)))</f>
        <v/>
      </c>
      <c r="G133" s="677" t="str">
        <f>IF(ISNA(VLOOKUP(E133,'SERIE.015-1'!$E$3:$G$302,3,FALSE)),"",(VLOOKUP(E133,'SERIE.015-1'!$E$3:$G$302,3,FALSE)))</f>
        <v/>
      </c>
      <c r="H133" s="237" t="str">
        <f>IF(ISNA(VLOOKUP(E133,'SERIE.015-1'!$E$3:$R$302,4,FALSE)),"",(VLOOKUP(E133,'SERIE.015-1'!$E$3:$R$302,4,FALSE)))</f>
        <v/>
      </c>
      <c r="I133" s="291" t="str">
        <f>IF(ISNA(VLOOKUP($E133,'SERIE.015-1'!$E$3:$R$302,5,FALSE)),"",(VLOOKUP($E133,'SERIE.015-1'!$E$3:$R$302,5,FALSE)))</f>
        <v/>
      </c>
      <c r="J133" s="291" t="str">
        <f>IF(ISNA(VLOOKUP($E133,'SERIE.015-1'!$E$3:$R$302,6,FALSE)),"",(VLOOKUP($E133,'SERIE.015-1'!$E$3:$R$302,6,FALSE)))</f>
        <v/>
      </c>
      <c r="K133" s="291" t="str">
        <f>IF(ISNA(VLOOKUP($E133,'SERIE.015-1'!$E$3:$R$302,7,FALSE)),"",(VLOOKUP($E133,'SERIE.015-1'!$E$3:$R$302,7,FALSE)))</f>
        <v/>
      </c>
      <c r="L133" s="291" t="str">
        <f>IF(ISNA(VLOOKUP($E133,'SERIE.015-1'!$E$3:$R$302,8,FALSE)),"",(VLOOKUP($E133,'SERIE.015-1'!$E$3:$R$302,8,FALSE)))</f>
        <v/>
      </c>
      <c r="M133" s="291" t="str">
        <f>IF(ISNA(VLOOKUP($E133,'SERIE.015-1'!$E$3:$R$302,9,FALSE)),"",(VLOOKUP($E133,'SERIE.015-1'!$E$3:$R$302,9,FALSE)))</f>
        <v/>
      </c>
      <c r="N133" s="291" t="str">
        <f>IF(ISNA(VLOOKUP($E133,'SERIE.015-1'!$E$3:$R$302,10,FALSE)),"",(VLOOKUP($E133,'SERIE.015-1'!$E$3:$R$302,10,FALSE)))</f>
        <v/>
      </c>
      <c r="O133" s="291" t="str">
        <f>IF(ISNA(VLOOKUP($E133,'SERIE.015-1'!$E$3:$R$302,11,FALSE)),"",(VLOOKUP($E133,'SERIE.015-1'!$E$3:$R$302,11,FALSE)))</f>
        <v/>
      </c>
      <c r="P133" s="291" t="str">
        <f>IF(ISNA(VLOOKUP($E133,'SERIE.015-1'!$E$3:$R$302,12,FALSE)),"",(VLOOKUP($E133,'SERIE.015-1'!$E$3:$R$302,12,FALSE)))</f>
        <v/>
      </c>
      <c r="Q133" s="291" t="str">
        <f>IF(ISNA(VLOOKUP($E133,'SERIE.015-1'!$E$3:$R$302,13,FALSE)),"",(VLOOKUP($E133,'SERIE.015-1'!$E$3:$R$302,13,FALSE)))</f>
        <v/>
      </c>
      <c r="R133" s="349" t="str">
        <f>IF(ISNA(VLOOKUP($E133,'SERIE.015-1'!$E$3:$R$302,14,FALSE)),"",(VLOOKUP($E133,'SERIE.015-1'!$E$3:$R$302,14,FALSE)))</f>
        <v/>
      </c>
      <c r="S133" s="448">
        <f t="shared" si="63"/>
        <v>0</v>
      </c>
      <c r="T133" s="516">
        <f t="shared" ref="T133" si="64">SUM(I133:R134)</f>
        <v>0</v>
      </c>
      <c r="U133" s="374"/>
      <c r="V133" s="374">
        <f t="shared" ref="V133:V196" si="65">V132+1</f>
        <v>131</v>
      </c>
      <c r="W133" s="374">
        <f>IF(S133="","",IFERROR(SUM(I133:J133:L133:M133)+LARGE(I133:J133:L133:M133,1)/100+LARGE(I133:J133:L133:M133,2)/1000+LARGE(I133:J133:L133:M133,3)/10000+LARGE(I133:J133:L133:M133,4)/100000-0.01/V133,0))</f>
        <v>0</v>
      </c>
      <c r="X133" s="354" t="str">
        <f>$D$133</f>
        <v/>
      </c>
      <c r="Y133" s="364" t="str">
        <f>$C$133</f>
        <v/>
      </c>
      <c r="Z133" s="374"/>
      <c r="AA133" s="374"/>
      <c r="AB133" s="374"/>
      <c r="AC133" s="374"/>
      <c r="AD133" s="374"/>
      <c r="AE133" s="374"/>
    </row>
    <row r="134" spans="1:31" ht="13.95" customHeight="1" thickBot="1" x14ac:dyDescent="0.35">
      <c r="A134" s="679"/>
      <c r="B134" s="680"/>
      <c r="C134" s="681"/>
      <c r="D134" s="682"/>
      <c r="E134" s="323" t="str">
        <f>IF(ISNA(VLOOKUP($A$133,'SERIE.015-1'!$A$3:$R$302,5,FALSE)+$U$3),"",(VLOOKUP($A$133,'SERIE.015-1'!$A$3:$R$302,5,FALSE)+$U$3))</f>
        <v/>
      </c>
      <c r="F134" s="43" t="str">
        <f>IF(ISNA(VLOOKUP(E134,'SERIE.015-1'!$E$3:$G$302,2,FALSE)),"",(VLOOKUP(E134,'SERIE.015-1'!$E$3:$G$302,2,FALSE)))</f>
        <v/>
      </c>
      <c r="G134" s="683"/>
      <c r="H134" s="84" t="str">
        <f>IF(ISNA(VLOOKUP(E134,'SERIE.015-1'!$E$3:$R$302,4,FALSE)),"",(VLOOKUP(E134,'SERIE.015-1'!$E$3:$R$302,4,FALSE)))</f>
        <v/>
      </c>
      <c r="I134" s="292" t="str">
        <f>IF(ISNA(VLOOKUP($E134,'SERIE.015-1'!$E$3:$R$302,5,FALSE)),"",(VLOOKUP($E134,'SERIE.015-1'!$E$3:$R$302,5,FALSE)))</f>
        <v/>
      </c>
      <c r="J134" s="292" t="str">
        <f>IF(ISNA(VLOOKUP($E134,'SERIE.015-1'!$E$3:$R$302,6,FALSE)),"",(VLOOKUP($E134,'SERIE.015-1'!$E$3:$R$302,6,FALSE)))</f>
        <v/>
      </c>
      <c r="K134" s="292" t="str">
        <f>IF(ISNA(VLOOKUP($E134,'SERIE.015-1'!$E$3:$R$302,7,FALSE)),"",(VLOOKUP($E134,'SERIE.015-1'!$E$3:$R$302,7,FALSE)))</f>
        <v/>
      </c>
      <c r="L134" s="292" t="str">
        <f>IF(ISNA(VLOOKUP($E134,'SERIE.015-1'!$E$3:$R$302,8,FALSE)),"",(VLOOKUP($E134,'SERIE.015-1'!$E$3:$R$302,8,FALSE)))</f>
        <v/>
      </c>
      <c r="M134" s="292" t="str">
        <f>IF(ISNA(VLOOKUP($E134,'SERIE.015-1'!$E$3:$R$302,9,FALSE)),"",(VLOOKUP($E134,'SERIE.015-1'!$E$3:$R$302,9,FALSE)))</f>
        <v/>
      </c>
      <c r="N134" s="292" t="str">
        <f>IF(ISNA(VLOOKUP($E134,'SERIE.015-1'!$E$3:$R$302,10,FALSE)),"",(VLOOKUP($E134,'SERIE.015-1'!$E$3:$R$302,10,FALSE)))</f>
        <v/>
      </c>
      <c r="O134" s="292" t="str">
        <f>IF(ISNA(VLOOKUP($E134,'SERIE.015-1'!$E$3:$R$302,11,FALSE)),"",(VLOOKUP($E134,'SERIE.015-1'!$E$3:$R$302,11,FALSE)))</f>
        <v/>
      </c>
      <c r="P134" s="292" t="str">
        <f>IF(ISNA(VLOOKUP($E134,'SERIE.015-1'!$E$3:$R$302,12,FALSE)),"",(VLOOKUP($E134,'SERIE.015-1'!$E$3:$R$302,12,FALSE)))</f>
        <v/>
      </c>
      <c r="Q134" s="292" t="str">
        <f>IF(ISNA(VLOOKUP($E134,'SERIE.015-1'!$E$3:$R$302,13,FALSE)),"",(VLOOKUP($E134,'SERIE.015-1'!$E$3:$R$302,13,FALSE)))</f>
        <v/>
      </c>
      <c r="R134" s="350" t="str">
        <f>IF(ISNA(VLOOKUP($E134,'SERIE.015-1'!$E$3:$R$302,14,FALSE)),"",(VLOOKUP($E134,'SERIE.015-1'!$E$3:$R$302,14,FALSE)))</f>
        <v/>
      </c>
      <c r="S134" s="448">
        <f t="shared" si="63"/>
        <v>0</v>
      </c>
      <c r="T134" s="516"/>
      <c r="U134" s="374"/>
      <c r="V134" s="374">
        <f t="shared" si="65"/>
        <v>132</v>
      </c>
      <c r="W134" s="374">
        <f>IF(S134="","",IFERROR(SUM(I134:J134:L134:M134)+LARGE(I134:J134:L134:M134,1)/100+LARGE(I134:J134:L134:M134,2)/1000+LARGE(I134:J134:L134:M134,3)/10000+LARGE(I134:J134:L134:M134,4)/100000-0.01/V134,0))</f>
        <v>0</v>
      </c>
      <c r="X134" s="354" t="str">
        <f>$D$133</f>
        <v/>
      </c>
      <c r="Y134" s="364" t="str">
        <f>$C$133</f>
        <v/>
      </c>
      <c r="Z134" s="374"/>
      <c r="AA134" s="374"/>
      <c r="AB134" s="374"/>
      <c r="AC134" s="374"/>
      <c r="AD134" s="374"/>
      <c r="AE134" s="374"/>
    </row>
    <row r="135" spans="1:31" ht="13.95" customHeight="1" x14ac:dyDescent="0.3">
      <c r="A135" s="669">
        <v>67</v>
      </c>
      <c r="B135" s="671" t="str">
        <f>IF(ISNA(VLOOKUP(A135,'SERIE.015-1'!$A$3:$R$302,2,FALSE)),"",(VLOOKUP(A135,'SERIE.015-1'!$A$3:$R$302,2,FALSE)))</f>
        <v/>
      </c>
      <c r="C135" s="673" t="str">
        <f>IF(ISNA(VLOOKUP(A135,'SERIE.015-1'!$A$3:$R$302,3,FALSE)),"",(VLOOKUP(A135,'SERIE.015-1'!$A$3:$R$302,3,FALSE)))</f>
        <v/>
      </c>
      <c r="D135" s="675" t="str">
        <f>IF(ISNA(VLOOKUP(A135,'SERIE.015-1'!$A$3:$R$302,4,FALSE)),"",(VLOOKUP(A135,'SERIE.015-1'!$A$3:$R$302,4,FALSE)))</f>
        <v/>
      </c>
      <c r="E135" s="322" t="str">
        <f>IF(ISNA(VLOOKUP($A135,'SERIE.015-1'!$A$3:$R$302,5,FALSE)),"",(VLOOKUP($A135,'SERIE.015-1'!$A$3:$R$302,5,FALSE)))</f>
        <v/>
      </c>
      <c r="F135" s="237" t="str">
        <f>IF(ISNA(VLOOKUP(E135,'SERIE.015-1'!$E$3:$G$302,2,FALSE)),"",(VLOOKUP(E135,'SERIE.015-1'!$E$3:$G$302,2,FALSE)))</f>
        <v/>
      </c>
      <c r="G135" s="677" t="str">
        <f>IF(ISNA(VLOOKUP(E135,'SERIE.015-1'!$E$3:$G$302,3,FALSE)),"",(VLOOKUP(E135,'SERIE.015-1'!$E$3:$G$302,3,FALSE)))</f>
        <v/>
      </c>
      <c r="H135" s="237" t="str">
        <f>IF(ISNA(VLOOKUP(E135,'SERIE.015-1'!$E$3:$R$302,4,FALSE)),"",(VLOOKUP(E135,'SERIE.015-1'!$E$3:$R$302,4,FALSE)))</f>
        <v/>
      </c>
      <c r="I135" s="291" t="str">
        <f>IF(ISNA(VLOOKUP($E135,'SERIE.015-1'!$E$3:$R$302,5,FALSE)),"",(VLOOKUP($E135,'SERIE.015-1'!$E$3:$R$302,5,FALSE)))</f>
        <v/>
      </c>
      <c r="J135" s="291" t="str">
        <f>IF(ISNA(VLOOKUP($E135,'SERIE.015-1'!$E$3:$R$302,6,FALSE)),"",(VLOOKUP($E135,'SERIE.015-1'!$E$3:$R$302,6,FALSE)))</f>
        <v/>
      </c>
      <c r="K135" s="291" t="str">
        <f>IF(ISNA(VLOOKUP($E135,'SERIE.015-1'!$E$3:$R$302,7,FALSE)),"",(VLOOKUP($E135,'SERIE.015-1'!$E$3:$R$302,7,FALSE)))</f>
        <v/>
      </c>
      <c r="L135" s="291" t="str">
        <f>IF(ISNA(VLOOKUP($E135,'SERIE.015-1'!$E$3:$R$302,8,FALSE)),"",(VLOOKUP($E135,'SERIE.015-1'!$E$3:$R$302,8,FALSE)))</f>
        <v/>
      </c>
      <c r="M135" s="291" t="str">
        <f>IF(ISNA(VLOOKUP($E135,'SERIE.015-1'!$E$3:$R$302,9,FALSE)),"",(VLOOKUP($E135,'SERIE.015-1'!$E$3:$R$302,9,FALSE)))</f>
        <v/>
      </c>
      <c r="N135" s="291" t="str">
        <f>IF(ISNA(VLOOKUP($E135,'SERIE.015-1'!$E$3:$R$302,10,FALSE)),"",(VLOOKUP($E135,'SERIE.015-1'!$E$3:$R$302,10,FALSE)))</f>
        <v/>
      </c>
      <c r="O135" s="291" t="str">
        <f>IF(ISNA(VLOOKUP($E135,'SERIE.015-1'!$E$3:$R$302,11,FALSE)),"",(VLOOKUP($E135,'SERIE.015-1'!$E$3:$R$302,11,FALSE)))</f>
        <v/>
      </c>
      <c r="P135" s="291" t="str">
        <f>IF(ISNA(VLOOKUP($E135,'SERIE.015-1'!$E$3:$R$302,12,FALSE)),"",(VLOOKUP($E135,'SERIE.015-1'!$E$3:$R$302,12,FALSE)))</f>
        <v/>
      </c>
      <c r="Q135" s="291" t="str">
        <f>IF(ISNA(VLOOKUP($E135,'SERIE.015-1'!$E$3:$R$302,13,FALSE)),"",(VLOOKUP($E135,'SERIE.015-1'!$E$3:$R$302,13,FALSE)))</f>
        <v/>
      </c>
      <c r="R135" s="349" t="str">
        <f>IF(ISNA(VLOOKUP($E135,'SERIE.015-1'!$E$3:$R$302,14,FALSE)),"",(VLOOKUP($E135,'SERIE.015-1'!$E$3:$R$302,14,FALSE)))</f>
        <v/>
      </c>
      <c r="S135" s="448">
        <f t="shared" si="63"/>
        <v>0</v>
      </c>
      <c r="T135" s="516">
        <f t="shared" ref="T135" si="66">SUM(I135:R136)</f>
        <v>0</v>
      </c>
      <c r="U135" s="374"/>
      <c r="V135" s="374">
        <f t="shared" si="65"/>
        <v>133</v>
      </c>
      <c r="W135" s="374">
        <f>IF(S135="","",IFERROR(SUM(I135:J135:L135:M135)+LARGE(I135:J135:L135:M135,1)/100+LARGE(I135:J135:L135:M135,2)/1000+LARGE(I135:J135:L135:M135,3)/10000+LARGE(I135:J135:L135:M135,4)/100000-0.01/V135,0))</f>
        <v>0</v>
      </c>
      <c r="X135" s="354" t="str">
        <f>$D$135</f>
        <v/>
      </c>
      <c r="Y135" s="364" t="str">
        <f>$C$135</f>
        <v/>
      </c>
      <c r="Z135" s="374"/>
      <c r="AA135" s="374"/>
      <c r="AB135" s="374"/>
      <c r="AC135" s="374"/>
      <c r="AD135" s="374"/>
      <c r="AE135" s="374"/>
    </row>
    <row r="136" spans="1:31" ht="13.95" customHeight="1" thickBot="1" x14ac:dyDescent="0.35">
      <c r="A136" s="679"/>
      <c r="B136" s="680"/>
      <c r="C136" s="681"/>
      <c r="D136" s="682"/>
      <c r="E136" s="323" t="str">
        <f>IF(ISNA(VLOOKUP($A$135,'SERIE.015-1'!$A$3:$R$302,5,FALSE)+$U$3),"",(VLOOKUP($A$135,'SERIE.015-1'!$A$3:$R$302,5,FALSE)+$U$3))</f>
        <v/>
      </c>
      <c r="F136" s="43" t="str">
        <f>IF(ISNA(VLOOKUP(E136,'SERIE.015-1'!$E$3:$G$302,2,FALSE)),"",(VLOOKUP(E136,'SERIE.015-1'!$E$3:$G$302,2,FALSE)))</f>
        <v/>
      </c>
      <c r="G136" s="683"/>
      <c r="H136" s="84" t="str">
        <f>IF(ISNA(VLOOKUP(E136,'SERIE.015-1'!$E$3:$R$302,4,FALSE)),"",(VLOOKUP(E136,'SERIE.015-1'!$E$3:$R$302,4,FALSE)))</f>
        <v/>
      </c>
      <c r="I136" s="292" t="str">
        <f>IF(ISNA(VLOOKUP($E136,'SERIE.015-1'!$E$3:$R$302,5,FALSE)),"",(VLOOKUP($E136,'SERIE.015-1'!$E$3:$R$302,5,FALSE)))</f>
        <v/>
      </c>
      <c r="J136" s="292" t="str">
        <f>IF(ISNA(VLOOKUP($E136,'SERIE.015-1'!$E$3:$R$302,6,FALSE)),"",(VLOOKUP($E136,'SERIE.015-1'!$E$3:$R$302,6,FALSE)))</f>
        <v/>
      </c>
      <c r="K136" s="292" t="str">
        <f>IF(ISNA(VLOOKUP($E136,'SERIE.015-1'!$E$3:$R$302,7,FALSE)),"",(VLOOKUP($E136,'SERIE.015-1'!$E$3:$R$302,7,FALSE)))</f>
        <v/>
      </c>
      <c r="L136" s="292" t="str">
        <f>IF(ISNA(VLOOKUP($E136,'SERIE.015-1'!$E$3:$R$302,8,FALSE)),"",(VLOOKUP($E136,'SERIE.015-1'!$E$3:$R$302,8,FALSE)))</f>
        <v/>
      </c>
      <c r="M136" s="292" t="str">
        <f>IF(ISNA(VLOOKUP($E136,'SERIE.015-1'!$E$3:$R$302,9,FALSE)),"",(VLOOKUP($E136,'SERIE.015-1'!$E$3:$R$302,9,FALSE)))</f>
        <v/>
      </c>
      <c r="N136" s="292" t="str">
        <f>IF(ISNA(VLOOKUP($E136,'SERIE.015-1'!$E$3:$R$302,10,FALSE)),"",(VLOOKUP($E136,'SERIE.015-1'!$E$3:$R$302,10,FALSE)))</f>
        <v/>
      </c>
      <c r="O136" s="292" t="str">
        <f>IF(ISNA(VLOOKUP($E136,'SERIE.015-1'!$E$3:$R$302,11,FALSE)),"",(VLOOKUP($E136,'SERIE.015-1'!$E$3:$R$302,11,FALSE)))</f>
        <v/>
      </c>
      <c r="P136" s="292" t="str">
        <f>IF(ISNA(VLOOKUP($E136,'SERIE.015-1'!$E$3:$R$302,12,FALSE)),"",(VLOOKUP($E136,'SERIE.015-1'!$E$3:$R$302,12,FALSE)))</f>
        <v/>
      </c>
      <c r="Q136" s="292" t="str">
        <f>IF(ISNA(VLOOKUP($E136,'SERIE.015-1'!$E$3:$R$302,13,FALSE)),"",(VLOOKUP($E136,'SERIE.015-1'!$E$3:$R$302,13,FALSE)))</f>
        <v/>
      </c>
      <c r="R136" s="350" t="str">
        <f>IF(ISNA(VLOOKUP($E136,'SERIE.015-1'!$E$3:$R$302,14,FALSE)),"",(VLOOKUP($E136,'SERIE.015-1'!$E$3:$R$302,14,FALSE)))</f>
        <v/>
      </c>
      <c r="S136" s="448">
        <f t="shared" si="63"/>
        <v>0</v>
      </c>
      <c r="T136" s="516"/>
      <c r="U136" s="374"/>
      <c r="V136" s="374">
        <f t="shared" si="65"/>
        <v>134</v>
      </c>
      <c r="W136" s="374">
        <f>IF(S136="","",IFERROR(SUM(I136:J136:L136:M136)+LARGE(I136:J136:L136:M136,1)/100+LARGE(I136:J136:L136:M136,2)/1000+LARGE(I136:J136:L136:M136,3)/10000+LARGE(I136:J136:L136:M136,4)/100000-0.01/V136,0))</f>
        <v>0</v>
      </c>
      <c r="X136" s="354" t="str">
        <f>$D$135</f>
        <v/>
      </c>
      <c r="Y136" s="364" t="str">
        <f>$C$135</f>
        <v/>
      </c>
      <c r="Z136" s="374"/>
      <c r="AA136" s="374"/>
      <c r="AB136" s="374"/>
      <c r="AC136" s="374"/>
      <c r="AD136" s="374"/>
      <c r="AE136" s="374"/>
    </row>
    <row r="137" spans="1:31" ht="13.95" customHeight="1" x14ac:dyDescent="0.3">
      <c r="A137" s="669">
        <v>68</v>
      </c>
      <c r="B137" s="671" t="str">
        <f>IF(ISNA(VLOOKUP(A137,'SERIE.015-1'!$A$3:$R$302,2,FALSE)),"",(VLOOKUP(A137,'SERIE.015-1'!$A$3:$R$302,2,FALSE)))</f>
        <v/>
      </c>
      <c r="C137" s="673" t="str">
        <f>IF(ISNA(VLOOKUP(A137,'SERIE.015-1'!$A$3:$R$302,3,FALSE)),"",(VLOOKUP(A137,'SERIE.015-1'!$A$3:$R$302,3,FALSE)))</f>
        <v/>
      </c>
      <c r="D137" s="675" t="str">
        <f>IF(ISNA(VLOOKUP(A137,'SERIE.015-1'!$A$3:$R$302,4,FALSE)),"",(VLOOKUP(A137,'SERIE.015-1'!$A$3:$R$302,4,FALSE)))</f>
        <v/>
      </c>
      <c r="E137" s="322" t="str">
        <f>IF(ISNA(VLOOKUP($A137,'SERIE.015-1'!$A$3:$R$302,5,FALSE)),"",(VLOOKUP($A137,'SERIE.015-1'!$A$3:$R$302,5,FALSE)))</f>
        <v/>
      </c>
      <c r="F137" s="237" t="str">
        <f>IF(ISNA(VLOOKUP(E137,'SERIE.015-1'!$E$3:$G$302,2,FALSE)),"",(VLOOKUP(E137,'SERIE.015-1'!$E$3:$G$302,2,FALSE)))</f>
        <v/>
      </c>
      <c r="G137" s="677" t="str">
        <f>IF(ISNA(VLOOKUP(E137,'SERIE.015-1'!$E$3:$G$302,3,FALSE)),"",(VLOOKUP(E137,'SERIE.015-1'!$E$3:$G$302,3,FALSE)))</f>
        <v/>
      </c>
      <c r="H137" s="237" t="str">
        <f>IF(ISNA(VLOOKUP(E137,'SERIE.015-1'!$E$3:$R$302,4,FALSE)),"",(VLOOKUP(E137,'SERIE.015-1'!$E$3:$R$302,4,FALSE)))</f>
        <v/>
      </c>
      <c r="I137" s="291" t="str">
        <f>IF(ISNA(VLOOKUP($E137,'SERIE.015-1'!$E$3:$R$302,5,FALSE)),"",(VLOOKUP($E137,'SERIE.015-1'!$E$3:$R$302,5,FALSE)))</f>
        <v/>
      </c>
      <c r="J137" s="291" t="str">
        <f>IF(ISNA(VLOOKUP($E137,'SERIE.015-1'!$E$3:$R$302,6,FALSE)),"",(VLOOKUP($E137,'SERIE.015-1'!$E$3:$R$302,6,FALSE)))</f>
        <v/>
      </c>
      <c r="K137" s="291" t="str">
        <f>IF(ISNA(VLOOKUP($E137,'SERIE.015-1'!$E$3:$R$302,7,FALSE)),"",(VLOOKUP($E137,'SERIE.015-1'!$E$3:$R$302,7,FALSE)))</f>
        <v/>
      </c>
      <c r="L137" s="291" t="str">
        <f>IF(ISNA(VLOOKUP($E137,'SERIE.015-1'!$E$3:$R$302,8,FALSE)),"",(VLOOKUP($E137,'SERIE.015-1'!$E$3:$R$302,8,FALSE)))</f>
        <v/>
      </c>
      <c r="M137" s="291" t="str">
        <f>IF(ISNA(VLOOKUP($E137,'SERIE.015-1'!$E$3:$R$302,9,FALSE)),"",(VLOOKUP($E137,'SERIE.015-1'!$E$3:$R$302,9,FALSE)))</f>
        <v/>
      </c>
      <c r="N137" s="291" t="str">
        <f>IF(ISNA(VLOOKUP($E137,'SERIE.015-1'!$E$3:$R$302,10,FALSE)),"",(VLOOKUP($E137,'SERIE.015-1'!$E$3:$R$302,10,FALSE)))</f>
        <v/>
      </c>
      <c r="O137" s="291" t="str">
        <f>IF(ISNA(VLOOKUP($E137,'SERIE.015-1'!$E$3:$R$302,11,FALSE)),"",(VLOOKUP($E137,'SERIE.015-1'!$E$3:$R$302,11,FALSE)))</f>
        <v/>
      </c>
      <c r="P137" s="291" t="str">
        <f>IF(ISNA(VLOOKUP($E137,'SERIE.015-1'!$E$3:$R$302,12,FALSE)),"",(VLOOKUP($E137,'SERIE.015-1'!$E$3:$R$302,12,FALSE)))</f>
        <v/>
      </c>
      <c r="Q137" s="291" t="str">
        <f>IF(ISNA(VLOOKUP($E137,'SERIE.015-1'!$E$3:$R$302,13,FALSE)),"",(VLOOKUP($E137,'SERIE.015-1'!$E$3:$R$302,13,FALSE)))</f>
        <v/>
      </c>
      <c r="R137" s="349" t="str">
        <f>IF(ISNA(VLOOKUP($E137,'SERIE.015-1'!$E$3:$R$302,14,FALSE)),"",(VLOOKUP($E137,'SERIE.015-1'!$E$3:$R$302,14,FALSE)))</f>
        <v/>
      </c>
      <c r="S137" s="448">
        <f t="shared" si="63"/>
        <v>0</v>
      </c>
      <c r="T137" s="516">
        <f t="shared" ref="T137" si="67">SUM(I137:R138)</f>
        <v>0</v>
      </c>
      <c r="U137" s="374"/>
      <c r="V137" s="374">
        <f t="shared" si="65"/>
        <v>135</v>
      </c>
      <c r="W137" s="374">
        <f>IF(S137="","",IFERROR(SUM(I137:J137:L137:M137)+LARGE(I137:J137:L137:M137,1)/100+LARGE(I137:J137:L137:M137,2)/1000+LARGE(I137:J137:L137:M137,3)/10000+LARGE(I137:J137:L137:M137,4)/100000-0.01/V137,0))</f>
        <v>0</v>
      </c>
      <c r="X137" s="354" t="str">
        <f>$D$137</f>
        <v/>
      </c>
      <c r="Y137" s="364" t="str">
        <f>$C$137</f>
        <v/>
      </c>
      <c r="Z137" s="374"/>
      <c r="AA137" s="374"/>
      <c r="AB137" s="374"/>
      <c r="AC137" s="374"/>
      <c r="AD137" s="374"/>
      <c r="AE137" s="374"/>
    </row>
    <row r="138" spans="1:31" ht="13.95" customHeight="1" thickBot="1" x14ac:dyDescent="0.35">
      <c r="A138" s="679"/>
      <c r="B138" s="680"/>
      <c r="C138" s="681"/>
      <c r="D138" s="682"/>
      <c r="E138" s="323" t="str">
        <f>IF(ISNA(VLOOKUP($A$137,'SERIE.015-1'!$A$3:$R$302,5,FALSE)+$U$3),"",(VLOOKUP($A$137,'SERIE.015-1'!$A$3:$R$302,5,FALSE)+$U$3))</f>
        <v/>
      </c>
      <c r="F138" s="43" t="str">
        <f>IF(ISNA(VLOOKUP(E138,'SERIE.015-1'!$E$3:$G$302,2,FALSE)),"",(VLOOKUP(E138,'SERIE.015-1'!$E$3:$G$302,2,FALSE)))</f>
        <v/>
      </c>
      <c r="G138" s="683"/>
      <c r="H138" s="84" t="str">
        <f>IF(ISNA(VLOOKUP(E138,'SERIE.015-1'!$E$3:$R$302,4,FALSE)),"",(VLOOKUP(E138,'SERIE.015-1'!$E$3:$R$302,4,FALSE)))</f>
        <v/>
      </c>
      <c r="I138" s="292" t="str">
        <f>IF(ISNA(VLOOKUP($E138,'SERIE.015-1'!$E$3:$R$302,5,FALSE)),"",(VLOOKUP($E138,'SERIE.015-1'!$E$3:$R$302,5,FALSE)))</f>
        <v/>
      </c>
      <c r="J138" s="292" t="str">
        <f>IF(ISNA(VLOOKUP($E138,'SERIE.015-1'!$E$3:$R$302,6,FALSE)),"",(VLOOKUP($E138,'SERIE.015-1'!$E$3:$R$302,6,FALSE)))</f>
        <v/>
      </c>
      <c r="K138" s="292" t="str">
        <f>IF(ISNA(VLOOKUP($E138,'SERIE.015-1'!$E$3:$R$302,7,FALSE)),"",(VLOOKUP($E138,'SERIE.015-1'!$E$3:$R$302,7,FALSE)))</f>
        <v/>
      </c>
      <c r="L138" s="292" t="str">
        <f>IF(ISNA(VLOOKUP($E138,'SERIE.015-1'!$E$3:$R$302,8,FALSE)),"",(VLOOKUP($E138,'SERIE.015-1'!$E$3:$R$302,8,FALSE)))</f>
        <v/>
      </c>
      <c r="M138" s="292" t="str">
        <f>IF(ISNA(VLOOKUP($E138,'SERIE.015-1'!$E$3:$R$302,9,FALSE)),"",(VLOOKUP($E138,'SERIE.015-1'!$E$3:$R$302,9,FALSE)))</f>
        <v/>
      </c>
      <c r="N138" s="292" t="str">
        <f>IF(ISNA(VLOOKUP($E138,'SERIE.015-1'!$E$3:$R$302,10,FALSE)),"",(VLOOKUP($E138,'SERIE.015-1'!$E$3:$R$302,10,FALSE)))</f>
        <v/>
      </c>
      <c r="O138" s="292" t="str">
        <f>IF(ISNA(VLOOKUP($E138,'SERIE.015-1'!$E$3:$R$302,11,FALSE)),"",(VLOOKUP($E138,'SERIE.015-1'!$E$3:$R$302,11,FALSE)))</f>
        <v/>
      </c>
      <c r="P138" s="292" t="str">
        <f>IF(ISNA(VLOOKUP($E138,'SERIE.015-1'!$E$3:$R$302,12,FALSE)),"",(VLOOKUP($E138,'SERIE.015-1'!$E$3:$R$302,12,FALSE)))</f>
        <v/>
      </c>
      <c r="Q138" s="292" t="str">
        <f>IF(ISNA(VLOOKUP($E138,'SERIE.015-1'!$E$3:$R$302,13,FALSE)),"",(VLOOKUP($E138,'SERIE.015-1'!$E$3:$R$302,13,FALSE)))</f>
        <v/>
      </c>
      <c r="R138" s="350" t="str">
        <f>IF(ISNA(VLOOKUP($E138,'SERIE.015-1'!$E$3:$R$302,14,FALSE)),"",(VLOOKUP($E138,'SERIE.015-1'!$E$3:$R$302,14,FALSE)))</f>
        <v/>
      </c>
      <c r="S138" s="448">
        <f t="shared" si="63"/>
        <v>0</v>
      </c>
      <c r="T138" s="516"/>
      <c r="U138" s="374"/>
      <c r="V138" s="374">
        <f t="shared" si="65"/>
        <v>136</v>
      </c>
      <c r="W138" s="374">
        <f>IF(S138="","",IFERROR(SUM(I138:J138:L138:M138)+LARGE(I138:J138:L138:M138,1)/100+LARGE(I138:J138:L138:M138,2)/1000+LARGE(I138:J138:L138:M138,3)/10000+LARGE(I138:J138:L138:M138,4)/100000-0.01/V138,0))</f>
        <v>0</v>
      </c>
      <c r="X138" s="354" t="str">
        <f>$D$137</f>
        <v/>
      </c>
      <c r="Y138" s="364" t="str">
        <f>$C$137</f>
        <v/>
      </c>
      <c r="Z138" s="374"/>
      <c r="AA138" s="374"/>
      <c r="AB138" s="374"/>
      <c r="AC138" s="374"/>
      <c r="AD138" s="374"/>
      <c r="AE138" s="374"/>
    </row>
    <row r="139" spans="1:31" ht="13.95" customHeight="1" x14ac:dyDescent="0.3">
      <c r="A139" s="669">
        <v>69</v>
      </c>
      <c r="B139" s="671" t="str">
        <f>IF(ISNA(VLOOKUP(A139,'SERIE.015-1'!$A$3:$R$302,2,FALSE)),"",(VLOOKUP(A139,'SERIE.015-1'!$A$3:$R$302,2,FALSE)))</f>
        <v/>
      </c>
      <c r="C139" s="673" t="str">
        <f>IF(ISNA(VLOOKUP(A139,'SERIE.015-1'!$A$3:$R$302,3,FALSE)),"",(VLOOKUP(A139,'SERIE.015-1'!$A$3:$R$302,3,FALSE)))</f>
        <v/>
      </c>
      <c r="D139" s="675" t="str">
        <f>IF(ISNA(VLOOKUP(A139,'SERIE.015-1'!$A$3:$R$302,4,FALSE)),"",(VLOOKUP(A139,'SERIE.015-1'!$A$3:$R$302,4,FALSE)))</f>
        <v/>
      </c>
      <c r="E139" s="322" t="str">
        <f>IF(ISNA(VLOOKUP($A139,'SERIE.015-1'!$A$3:$R$302,5,FALSE)),"",(VLOOKUP($A139,'SERIE.015-1'!$A$3:$R$302,5,FALSE)))</f>
        <v/>
      </c>
      <c r="F139" s="237" t="str">
        <f>IF(ISNA(VLOOKUP(E139,'SERIE.015-1'!$E$3:$G$302,2,FALSE)),"",(VLOOKUP(E139,'SERIE.015-1'!$E$3:$G$302,2,FALSE)))</f>
        <v/>
      </c>
      <c r="G139" s="677" t="str">
        <f>IF(ISNA(VLOOKUP(E139,'SERIE.015-1'!$E$3:$G$302,3,FALSE)),"",(VLOOKUP(E139,'SERIE.015-1'!$E$3:$G$302,3,FALSE)))</f>
        <v/>
      </c>
      <c r="H139" s="237" t="str">
        <f>IF(ISNA(VLOOKUP(E139,'SERIE.015-1'!$E$3:$R$302,4,FALSE)),"",(VLOOKUP(E139,'SERIE.015-1'!$E$3:$R$302,4,FALSE)))</f>
        <v/>
      </c>
      <c r="I139" s="291" t="str">
        <f>IF(ISNA(VLOOKUP($E139,'SERIE.015-1'!$E$3:$R$302,5,FALSE)),"",(VLOOKUP($E139,'SERIE.015-1'!$E$3:$R$302,5,FALSE)))</f>
        <v/>
      </c>
      <c r="J139" s="291" t="str">
        <f>IF(ISNA(VLOOKUP($E139,'SERIE.015-1'!$E$3:$R$302,6,FALSE)),"",(VLOOKUP($E139,'SERIE.015-1'!$E$3:$R$302,6,FALSE)))</f>
        <v/>
      </c>
      <c r="K139" s="291" t="str">
        <f>IF(ISNA(VLOOKUP($E139,'SERIE.015-1'!$E$3:$R$302,7,FALSE)),"",(VLOOKUP($E139,'SERIE.015-1'!$E$3:$R$302,7,FALSE)))</f>
        <v/>
      </c>
      <c r="L139" s="291" t="str">
        <f>IF(ISNA(VLOOKUP($E139,'SERIE.015-1'!$E$3:$R$302,8,FALSE)),"",(VLOOKUP($E139,'SERIE.015-1'!$E$3:$R$302,8,FALSE)))</f>
        <v/>
      </c>
      <c r="M139" s="291" t="str">
        <f>IF(ISNA(VLOOKUP($E139,'SERIE.015-1'!$E$3:$R$302,9,FALSE)),"",(VLOOKUP($E139,'SERIE.015-1'!$E$3:$R$302,9,FALSE)))</f>
        <v/>
      </c>
      <c r="N139" s="291" t="str">
        <f>IF(ISNA(VLOOKUP($E139,'SERIE.015-1'!$E$3:$R$302,10,FALSE)),"",(VLOOKUP($E139,'SERIE.015-1'!$E$3:$R$302,10,FALSE)))</f>
        <v/>
      </c>
      <c r="O139" s="291" t="str">
        <f>IF(ISNA(VLOOKUP($E139,'SERIE.015-1'!$E$3:$R$302,11,FALSE)),"",(VLOOKUP($E139,'SERIE.015-1'!$E$3:$R$302,11,FALSE)))</f>
        <v/>
      </c>
      <c r="P139" s="291" t="str">
        <f>IF(ISNA(VLOOKUP($E139,'SERIE.015-1'!$E$3:$R$302,12,FALSE)),"",(VLOOKUP($E139,'SERIE.015-1'!$E$3:$R$302,12,FALSE)))</f>
        <v/>
      </c>
      <c r="Q139" s="291" t="str">
        <f>IF(ISNA(VLOOKUP($E139,'SERIE.015-1'!$E$3:$R$302,13,FALSE)),"",(VLOOKUP($E139,'SERIE.015-1'!$E$3:$R$302,13,FALSE)))</f>
        <v/>
      </c>
      <c r="R139" s="349" t="str">
        <f>IF(ISNA(VLOOKUP($E139,'SERIE.015-1'!$E$3:$R$302,14,FALSE)),"",(VLOOKUP($E139,'SERIE.015-1'!$E$3:$R$302,14,FALSE)))</f>
        <v/>
      </c>
      <c r="S139" s="448">
        <f t="shared" si="63"/>
        <v>0</v>
      </c>
      <c r="T139" s="516">
        <f t="shared" ref="T139" si="68">SUM(I139:R140)</f>
        <v>0</v>
      </c>
      <c r="U139" s="374"/>
      <c r="V139" s="374">
        <f t="shared" si="65"/>
        <v>137</v>
      </c>
      <c r="W139" s="374">
        <f>IF(S139="","",IFERROR(SUM(I139:J139:L139:M139)+LARGE(I139:J139:L139:M139,1)/100+LARGE(I139:J139:L139:M139,2)/1000+LARGE(I139:J139:L139:M139,3)/10000+LARGE(I139:J139:L139:M139,4)/100000-0.01/V139,0))</f>
        <v>0</v>
      </c>
      <c r="X139" s="354" t="str">
        <f>$D$139</f>
        <v/>
      </c>
      <c r="Y139" s="364" t="str">
        <f>$C$139</f>
        <v/>
      </c>
      <c r="Z139" s="374"/>
      <c r="AA139" s="374"/>
      <c r="AB139" s="374"/>
      <c r="AC139" s="374"/>
      <c r="AD139" s="374"/>
      <c r="AE139" s="374"/>
    </row>
    <row r="140" spans="1:31" ht="13.95" customHeight="1" thickBot="1" x14ac:dyDescent="0.35">
      <c r="A140" s="679"/>
      <c r="B140" s="680"/>
      <c r="C140" s="681"/>
      <c r="D140" s="682"/>
      <c r="E140" s="323" t="str">
        <f>IF(ISNA(VLOOKUP($A$139,'SERIE.015-1'!$A$3:$R$302,5,FALSE)+$U$3),"",(VLOOKUP($A$139,'SERIE.015-1'!$A$3:$R$302,5,FALSE)+$U$3))</f>
        <v/>
      </c>
      <c r="F140" s="43" t="str">
        <f>IF(ISNA(VLOOKUP(E140,'SERIE.015-1'!$E$3:$G$302,2,FALSE)),"",(VLOOKUP(E140,'SERIE.015-1'!$E$3:$G$302,2,FALSE)))</f>
        <v/>
      </c>
      <c r="G140" s="683"/>
      <c r="H140" s="84" t="str">
        <f>IF(ISNA(VLOOKUP(E140,'SERIE.015-1'!$E$3:$R$302,4,FALSE)),"",(VLOOKUP(E140,'SERIE.015-1'!$E$3:$R$302,4,FALSE)))</f>
        <v/>
      </c>
      <c r="I140" s="292" t="str">
        <f>IF(ISNA(VLOOKUP($E140,'SERIE.015-1'!$E$3:$R$302,5,FALSE)),"",(VLOOKUP($E140,'SERIE.015-1'!$E$3:$R$302,5,FALSE)))</f>
        <v/>
      </c>
      <c r="J140" s="292" t="str">
        <f>IF(ISNA(VLOOKUP($E140,'SERIE.015-1'!$E$3:$R$302,6,FALSE)),"",(VLOOKUP($E140,'SERIE.015-1'!$E$3:$R$302,6,FALSE)))</f>
        <v/>
      </c>
      <c r="K140" s="292" t="str">
        <f>IF(ISNA(VLOOKUP($E140,'SERIE.015-1'!$E$3:$R$302,7,FALSE)),"",(VLOOKUP($E140,'SERIE.015-1'!$E$3:$R$302,7,FALSE)))</f>
        <v/>
      </c>
      <c r="L140" s="292" t="str">
        <f>IF(ISNA(VLOOKUP($E140,'SERIE.015-1'!$E$3:$R$302,8,FALSE)),"",(VLOOKUP($E140,'SERIE.015-1'!$E$3:$R$302,8,FALSE)))</f>
        <v/>
      </c>
      <c r="M140" s="292" t="str">
        <f>IF(ISNA(VLOOKUP($E140,'SERIE.015-1'!$E$3:$R$302,9,FALSE)),"",(VLOOKUP($E140,'SERIE.015-1'!$E$3:$R$302,9,FALSE)))</f>
        <v/>
      </c>
      <c r="N140" s="292" t="str">
        <f>IF(ISNA(VLOOKUP($E140,'SERIE.015-1'!$E$3:$R$302,10,FALSE)),"",(VLOOKUP($E140,'SERIE.015-1'!$E$3:$R$302,10,FALSE)))</f>
        <v/>
      </c>
      <c r="O140" s="292" t="str">
        <f>IF(ISNA(VLOOKUP($E140,'SERIE.015-1'!$E$3:$R$302,11,FALSE)),"",(VLOOKUP($E140,'SERIE.015-1'!$E$3:$R$302,11,FALSE)))</f>
        <v/>
      </c>
      <c r="P140" s="292" t="str">
        <f>IF(ISNA(VLOOKUP($E140,'SERIE.015-1'!$E$3:$R$302,12,FALSE)),"",(VLOOKUP($E140,'SERIE.015-1'!$E$3:$R$302,12,FALSE)))</f>
        <v/>
      </c>
      <c r="Q140" s="292" t="str">
        <f>IF(ISNA(VLOOKUP($E140,'SERIE.015-1'!$E$3:$R$302,13,FALSE)),"",(VLOOKUP($E140,'SERIE.015-1'!$E$3:$R$302,13,FALSE)))</f>
        <v/>
      </c>
      <c r="R140" s="350" t="str">
        <f>IF(ISNA(VLOOKUP($E140,'SERIE.015-1'!$E$3:$R$302,14,FALSE)),"",(VLOOKUP($E140,'SERIE.015-1'!$E$3:$R$302,14,FALSE)))</f>
        <v/>
      </c>
      <c r="S140" s="448">
        <f t="shared" si="63"/>
        <v>0</v>
      </c>
      <c r="T140" s="516"/>
      <c r="U140" s="374"/>
      <c r="V140" s="374">
        <f t="shared" si="65"/>
        <v>138</v>
      </c>
      <c r="W140" s="374">
        <f>IF(S140="","",IFERROR(SUM(I140:J140:L140:M140)+LARGE(I140:J140:L140:M140,1)/100+LARGE(I140:J140:L140:M140,2)/1000+LARGE(I140:J140:L140:M140,3)/10000+LARGE(I140:J140:L140:M140,4)/100000-0.01/V140,0))</f>
        <v>0</v>
      </c>
      <c r="X140" s="354" t="str">
        <f>$D$139</f>
        <v/>
      </c>
      <c r="Y140" s="364" t="str">
        <f>$C$139</f>
        <v/>
      </c>
      <c r="Z140" s="374"/>
      <c r="AA140" s="374"/>
      <c r="AB140" s="374"/>
      <c r="AC140" s="374"/>
      <c r="AD140" s="374"/>
      <c r="AE140" s="374"/>
    </row>
    <row r="141" spans="1:31" ht="13.95" customHeight="1" x14ac:dyDescent="0.3">
      <c r="A141" s="669">
        <v>70</v>
      </c>
      <c r="B141" s="671" t="str">
        <f>IF(ISNA(VLOOKUP(A141,'SERIE.015-1'!$A$3:$R$302,2,FALSE)),"",(VLOOKUP(A141,'SERIE.015-1'!$A$3:$R$302,2,FALSE)))</f>
        <v/>
      </c>
      <c r="C141" s="673" t="str">
        <f>IF(ISNA(VLOOKUP(A141,'SERIE.015-1'!$A$3:$R$302,3,FALSE)),"",(VLOOKUP(A141,'SERIE.015-1'!$A$3:$R$302,3,FALSE)))</f>
        <v/>
      </c>
      <c r="D141" s="675" t="str">
        <f>IF(ISNA(VLOOKUP(A141,'SERIE.015-1'!$A$3:$R$302,4,FALSE)),"",(VLOOKUP(A141,'SERIE.015-1'!$A$3:$R$302,4,FALSE)))</f>
        <v/>
      </c>
      <c r="E141" s="322" t="str">
        <f>IF(ISNA(VLOOKUP($A141,'SERIE.015-1'!$A$3:$R$302,5,FALSE)),"",(VLOOKUP($A141,'SERIE.015-1'!$A$3:$R$302,5,FALSE)))</f>
        <v/>
      </c>
      <c r="F141" s="237" t="str">
        <f>IF(ISNA(VLOOKUP(E141,'SERIE.015-1'!$E$3:$G$302,2,FALSE)),"",(VLOOKUP(E141,'SERIE.015-1'!$E$3:$G$302,2,FALSE)))</f>
        <v/>
      </c>
      <c r="G141" s="677" t="str">
        <f>IF(ISNA(VLOOKUP(E141,'SERIE.015-1'!$E$3:$G$302,3,FALSE)),"",(VLOOKUP(E141,'SERIE.015-1'!$E$3:$G$302,3,FALSE)))</f>
        <v/>
      </c>
      <c r="H141" s="237" t="str">
        <f>IF(ISNA(VLOOKUP(E141,'SERIE.015-1'!$E$3:$R$302,4,FALSE)),"",(VLOOKUP(E141,'SERIE.015-1'!$E$3:$R$302,4,FALSE)))</f>
        <v/>
      </c>
      <c r="I141" s="291" t="str">
        <f>IF(ISNA(VLOOKUP($E141,'SERIE.015-1'!$E$3:$R$302,5,FALSE)),"",(VLOOKUP($E141,'SERIE.015-1'!$E$3:$R$302,5,FALSE)))</f>
        <v/>
      </c>
      <c r="J141" s="291" t="str">
        <f>IF(ISNA(VLOOKUP($E141,'SERIE.015-1'!$E$3:$R$302,6,FALSE)),"",(VLOOKUP($E141,'SERIE.015-1'!$E$3:$R$302,6,FALSE)))</f>
        <v/>
      </c>
      <c r="K141" s="291" t="str">
        <f>IF(ISNA(VLOOKUP($E141,'SERIE.015-1'!$E$3:$R$302,7,FALSE)),"",(VLOOKUP($E141,'SERIE.015-1'!$E$3:$R$302,7,FALSE)))</f>
        <v/>
      </c>
      <c r="L141" s="291" t="str">
        <f>IF(ISNA(VLOOKUP($E141,'SERIE.015-1'!$E$3:$R$302,8,FALSE)),"",(VLOOKUP($E141,'SERIE.015-1'!$E$3:$R$302,8,FALSE)))</f>
        <v/>
      </c>
      <c r="M141" s="291" t="str">
        <f>IF(ISNA(VLOOKUP($E141,'SERIE.015-1'!$E$3:$R$302,9,FALSE)),"",(VLOOKUP($E141,'SERIE.015-1'!$E$3:$R$302,9,FALSE)))</f>
        <v/>
      </c>
      <c r="N141" s="291" t="str">
        <f>IF(ISNA(VLOOKUP($E141,'SERIE.015-1'!$E$3:$R$302,10,FALSE)),"",(VLOOKUP($E141,'SERIE.015-1'!$E$3:$R$302,10,FALSE)))</f>
        <v/>
      </c>
      <c r="O141" s="291" t="str">
        <f>IF(ISNA(VLOOKUP($E141,'SERIE.015-1'!$E$3:$R$302,11,FALSE)),"",(VLOOKUP($E141,'SERIE.015-1'!$E$3:$R$302,11,FALSE)))</f>
        <v/>
      </c>
      <c r="P141" s="291" t="str">
        <f>IF(ISNA(VLOOKUP($E141,'SERIE.015-1'!$E$3:$R$302,12,FALSE)),"",(VLOOKUP($E141,'SERIE.015-1'!$E$3:$R$302,12,FALSE)))</f>
        <v/>
      </c>
      <c r="Q141" s="291" t="str">
        <f>IF(ISNA(VLOOKUP($E141,'SERIE.015-1'!$E$3:$R$302,13,FALSE)),"",(VLOOKUP($E141,'SERIE.015-1'!$E$3:$R$302,13,FALSE)))</f>
        <v/>
      </c>
      <c r="R141" s="349" t="str">
        <f>IF(ISNA(VLOOKUP($E141,'SERIE.015-1'!$E$3:$R$302,14,FALSE)),"",(VLOOKUP($E141,'SERIE.015-1'!$E$3:$R$302,14,FALSE)))</f>
        <v/>
      </c>
      <c r="S141" s="448">
        <f t="shared" si="63"/>
        <v>0</v>
      </c>
      <c r="T141" s="516">
        <f t="shared" ref="T141" si="69">SUM(I141:R142)</f>
        <v>0</v>
      </c>
      <c r="U141" s="374"/>
      <c r="V141" s="374">
        <f t="shared" si="65"/>
        <v>139</v>
      </c>
      <c r="W141" s="374">
        <f>IF(S141="","",IFERROR(SUM(I141:J141:L141:M141)+LARGE(I141:J141:L141:M141,1)/100+LARGE(I141:J141:L141:M141,2)/1000+LARGE(I141:J141:L141:M141,3)/10000+LARGE(I141:J141:L141:M141,4)/100000-0.01/V141,0))</f>
        <v>0</v>
      </c>
      <c r="X141" s="354" t="str">
        <f>$D$141</f>
        <v/>
      </c>
      <c r="Y141" s="364" t="str">
        <f>$C$141</f>
        <v/>
      </c>
      <c r="Z141" s="374"/>
      <c r="AA141" s="374"/>
      <c r="AB141" s="374"/>
      <c r="AC141" s="374"/>
      <c r="AD141" s="374"/>
      <c r="AE141" s="374"/>
    </row>
    <row r="142" spans="1:31" ht="13.95" customHeight="1" thickBot="1" x14ac:dyDescent="0.35">
      <c r="A142" s="679"/>
      <c r="B142" s="680"/>
      <c r="C142" s="681"/>
      <c r="D142" s="682"/>
      <c r="E142" s="323" t="str">
        <f>IF(ISNA(VLOOKUP($A$141,'SERIE.015-1'!$A$3:$R$302,5,FALSE)+$U$3),"",(VLOOKUP($A$141,'SERIE.015-1'!$A$3:$R$302,5,FALSE)+$U$3))</f>
        <v/>
      </c>
      <c r="F142" s="43" t="str">
        <f>IF(ISNA(VLOOKUP(E142,'SERIE.015-1'!$E$3:$G$302,2,FALSE)),"",(VLOOKUP(E142,'SERIE.015-1'!$E$3:$G$302,2,FALSE)))</f>
        <v/>
      </c>
      <c r="G142" s="683"/>
      <c r="H142" s="84" t="str">
        <f>IF(ISNA(VLOOKUP(E142,'SERIE.015-1'!$E$3:$R$302,4,FALSE)),"",(VLOOKUP(E142,'SERIE.015-1'!$E$3:$R$302,4,FALSE)))</f>
        <v/>
      </c>
      <c r="I142" s="292" t="str">
        <f>IF(ISNA(VLOOKUP($E142,'SERIE.015-1'!$E$3:$R$302,5,FALSE)),"",(VLOOKUP($E142,'SERIE.015-1'!$E$3:$R$302,5,FALSE)))</f>
        <v/>
      </c>
      <c r="J142" s="292" t="str">
        <f>IF(ISNA(VLOOKUP($E142,'SERIE.015-1'!$E$3:$R$302,6,FALSE)),"",(VLOOKUP($E142,'SERIE.015-1'!$E$3:$R$302,6,FALSE)))</f>
        <v/>
      </c>
      <c r="K142" s="292" t="str">
        <f>IF(ISNA(VLOOKUP($E142,'SERIE.015-1'!$E$3:$R$302,7,FALSE)),"",(VLOOKUP($E142,'SERIE.015-1'!$E$3:$R$302,7,FALSE)))</f>
        <v/>
      </c>
      <c r="L142" s="292" t="str">
        <f>IF(ISNA(VLOOKUP($E142,'SERIE.015-1'!$E$3:$R$302,8,FALSE)),"",(VLOOKUP($E142,'SERIE.015-1'!$E$3:$R$302,8,FALSE)))</f>
        <v/>
      </c>
      <c r="M142" s="292" t="str">
        <f>IF(ISNA(VLOOKUP($E142,'SERIE.015-1'!$E$3:$R$302,9,FALSE)),"",(VLOOKUP($E142,'SERIE.015-1'!$E$3:$R$302,9,FALSE)))</f>
        <v/>
      </c>
      <c r="N142" s="292" t="str">
        <f>IF(ISNA(VLOOKUP($E142,'SERIE.015-1'!$E$3:$R$302,10,FALSE)),"",(VLOOKUP($E142,'SERIE.015-1'!$E$3:$R$302,10,FALSE)))</f>
        <v/>
      </c>
      <c r="O142" s="292" t="str">
        <f>IF(ISNA(VLOOKUP($E142,'SERIE.015-1'!$E$3:$R$302,11,FALSE)),"",(VLOOKUP($E142,'SERIE.015-1'!$E$3:$R$302,11,FALSE)))</f>
        <v/>
      </c>
      <c r="P142" s="292" t="str">
        <f>IF(ISNA(VLOOKUP($E142,'SERIE.015-1'!$E$3:$R$302,12,FALSE)),"",(VLOOKUP($E142,'SERIE.015-1'!$E$3:$R$302,12,FALSE)))</f>
        <v/>
      </c>
      <c r="Q142" s="292" t="str">
        <f>IF(ISNA(VLOOKUP($E142,'SERIE.015-1'!$E$3:$R$302,13,FALSE)),"",(VLOOKUP($E142,'SERIE.015-1'!$E$3:$R$302,13,FALSE)))</f>
        <v/>
      </c>
      <c r="R142" s="350" t="str">
        <f>IF(ISNA(VLOOKUP($E142,'SERIE.015-1'!$E$3:$R$302,14,FALSE)),"",(VLOOKUP($E142,'SERIE.015-1'!$E$3:$R$302,14,FALSE)))</f>
        <v/>
      </c>
      <c r="S142" s="448">
        <f t="shared" si="63"/>
        <v>0</v>
      </c>
      <c r="T142" s="516"/>
      <c r="U142" s="374"/>
      <c r="V142" s="374">
        <f t="shared" si="65"/>
        <v>140</v>
      </c>
      <c r="W142" s="374">
        <f>IF(S142="","",IFERROR(SUM(I142:J142:L142:M142)+LARGE(I142:J142:L142:M142,1)/100+LARGE(I142:J142:L142:M142,2)/1000+LARGE(I142:J142:L142:M142,3)/10000+LARGE(I142:J142:L142:M142,4)/100000-0.01/V142,0))</f>
        <v>0</v>
      </c>
      <c r="X142" s="354" t="str">
        <f>$D$141</f>
        <v/>
      </c>
      <c r="Y142" s="364" t="str">
        <f>$C$141</f>
        <v/>
      </c>
      <c r="Z142" s="374"/>
      <c r="AA142" s="374"/>
      <c r="AB142" s="374"/>
      <c r="AC142" s="374"/>
      <c r="AD142" s="374"/>
      <c r="AE142" s="374"/>
    </row>
    <row r="143" spans="1:31" ht="13.95" customHeight="1" x14ac:dyDescent="0.3">
      <c r="A143" s="669">
        <v>71</v>
      </c>
      <c r="B143" s="671" t="str">
        <f>IF(ISNA(VLOOKUP(A143,'SERIE.015-1'!$A$3:$R$302,2,FALSE)),"",(VLOOKUP(A143,'SERIE.015-1'!$A$3:$R$302,2,FALSE)))</f>
        <v/>
      </c>
      <c r="C143" s="673" t="str">
        <f>IF(ISNA(VLOOKUP(A143,'SERIE.015-1'!$A$3:$R$302,3,FALSE)),"",(VLOOKUP(A143,'SERIE.015-1'!$A$3:$R$302,3,FALSE)))</f>
        <v/>
      </c>
      <c r="D143" s="675" t="str">
        <f>IF(ISNA(VLOOKUP(A143,'SERIE.015-1'!$A$3:$R$302,4,FALSE)),"",(VLOOKUP(A143,'SERIE.015-1'!$A$3:$R$302,4,FALSE)))</f>
        <v/>
      </c>
      <c r="E143" s="322" t="str">
        <f>IF(ISNA(VLOOKUP($A143,'SERIE.015-1'!$A$3:$R$302,5,FALSE)),"",(VLOOKUP($A143,'SERIE.015-1'!$A$3:$R$302,5,FALSE)))</f>
        <v/>
      </c>
      <c r="F143" s="237" t="str">
        <f>IF(ISNA(VLOOKUP(E143,'SERIE.015-1'!$E$3:$G$302,2,FALSE)),"",(VLOOKUP(E143,'SERIE.015-1'!$E$3:$G$302,2,FALSE)))</f>
        <v/>
      </c>
      <c r="G143" s="677" t="str">
        <f>IF(ISNA(VLOOKUP(E143,'SERIE.015-1'!$E$3:$G$302,3,FALSE)),"",(VLOOKUP(E143,'SERIE.015-1'!$E$3:$G$302,3,FALSE)))</f>
        <v/>
      </c>
      <c r="H143" s="237" t="str">
        <f>IF(ISNA(VLOOKUP(E143,'SERIE.015-1'!$E$3:$R$302,4,FALSE)),"",(VLOOKUP(E143,'SERIE.015-1'!$E$3:$R$302,4,FALSE)))</f>
        <v/>
      </c>
      <c r="I143" s="291" t="str">
        <f>IF(ISNA(VLOOKUP($E143,'SERIE.015-1'!$E$3:$R$302,5,FALSE)),"",(VLOOKUP($E143,'SERIE.015-1'!$E$3:$R$302,5,FALSE)))</f>
        <v/>
      </c>
      <c r="J143" s="291" t="str">
        <f>IF(ISNA(VLOOKUP($E143,'SERIE.015-1'!$E$3:$R$302,6,FALSE)),"",(VLOOKUP($E143,'SERIE.015-1'!$E$3:$R$302,6,FALSE)))</f>
        <v/>
      </c>
      <c r="K143" s="291" t="str">
        <f>IF(ISNA(VLOOKUP($E143,'SERIE.015-1'!$E$3:$R$302,7,FALSE)),"",(VLOOKUP($E143,'SERIE.015-1'!$E$3:$R$302,7,FALSE)))</f>
        <v/>
      </c>
      <c r="L143" s="291" t="str">
        <f>IF(ISNA(VLOOKUP($E143,'SERIE.015-1'!$E$3:$R$302,8,FALSE)),"",(VLOOKUP($E143,'SERIE.015-1'!$E$3:$R$302,8,FALSE)))</f>
        <v/>
      </c>
      <c r="M143" s="291" t="str">
        <f>IF(ISNA(VLOOKUP($E143,'SERIE.015-1'!$E$3:$R$302,9,FALSE)),"",(VLOOKUP($E143,'SERIE.015-1'!$E$3:$R$302,9,FALSE)))</f>
        <v/>
      </c>
      <c r="N143" s="291" t="str">
        <f>IF(ISNA(VLOOKUP($E143,'SERIE.015-1'!$E$3:$R$302,10,FALSE)),"",(VLOOKUP($E143,'SERIE.015-1'!$E$3:$R$302,10,FALSE)))</f>
        <v/>
      </c>
      <c r="O143" s="291" t="str">
        <f>IF(ISNA(VLOOKUP($E143,'SERIE.015-1'!$E$3:$R$302,11,FALSE)),"",(VLOOKUP($E143,'SERIE.015-1'!$E$3:$R$302,11,FALSE)))</f>
        <v/>
      </c>
      <c r="P143" s="291" t="str">
        <f>IF(ISNA(VLOOKUP($E143,'SERIE.015-1'!$E$3:$R$302,12,FALSE)),"",(VLOOKUP($E143,'SERIE.015-1'!$E$3:$R$302,12,FALSE)))</f>
        <v/>
      </c>
      <c r="Q143" s="291" t="str">
        <f>IF(ISNA(VLOOKUP($E143,'SERIE.015-1'!$E$3:$R$302,13,FALSE)),"",(VLOOKUP($E143,'SERIE.015-1'!$E$3:$R$302,13,FALSE)))</f>
        <v/>
      </c>
      <c r="R143" s="349" t="str">
        <f>IF(ISNA(VLOOKUP($E143,'SERIE.015-1'!$E$3:$R$302,14,FALSE)),"",(VLOOKUP($E143,'SERIE.015-1'!$E$3:$R$302,14,FALSE)))</f>
        <v/>
      </c>
      <c r="S143" s="448">
        <f t="shared" si="63"/>
        <v>0</v>
      </c>
      <c r="T143" s="516">
        <f t="shared" ref="T143" si="70">SUM(I143:R144)</f>
        <v>0</v>
      </c>
      <c r="U143" s="374"/>
      <c r="V143" s="374">
        <f t="shared" si="65"/>
        <v>141</v>
      </c>
      <c r="W143" s="374">
        <f>IF(S143="","",IFERROR(SUM(I143:J143:L143:M143)+LARGE(I143:J143:L143:M143,1)/100+LARGE(I143:J143:L143:M143,2)/1000+LARGE(I143:J143:L143:M143,3)/10000+LARGE(I143:J143:L143:M143,4)/100000-0.01/V143,0))</f>
        <v>0</v>
      </c>
      <c r="X143" s="354" t="str">
        <f>$D$143</f>
        <v/>
      </c>
      <c r="Y143" s="364" t="str">
        <f>$C$143</f>
        <v/>
      </c>
      <c r="Z143" s="374"/>
      <c r="AA143" s="374"/>
      <c r="AB143" s="374"/>
      <c r="AC143" s="374"/>
      <c r="AD143" s="374"/>
      <c r="AE143" s="374"/>
    </row>
    <row r="144" spans="1:31" ht="13.95" customHeight="1" thickBot="1" x14ac:dyDescent="0.35">
      <c r="A144" s="679"/>
      <c r="B144" s="680"/>
      <c r="C144" s="681"/>
      <c r="D144" s="682"/>
      <c r="E144" s="323" t="str">
        <f>IF(ISNA(VLOOKUP($A$143,'SERIE.015-1'!$A$3:$R$302,5,FALSE)+$U$3),"",(VLOOKUP($A$143,'SERIE.015-1'!$A$3:$R$302,5,FALSE)+$U$3))</f>
        <v/>
      </c>
      <c r="F144" s="43" t="str">
        <f>IF(ISNA(VLOOKUP(E144,'SERIE.015-1'!$E$3:$G$302,2,FALSE)),"",(VLOOKUP(E144,'SERIE.015-1'!$E$3:$G$302,2,FALSE)))</f>
        <v/>
      </c>
      <c r="G144" s="683"/>
      <c r="H144" s="84" t="str">
        <f>IF(ISNA(VLOOKUP(E144,'SERIE.015-1'!$E$3:$R$302,4,FALSE)),"",(VLOOKUP(E144,'SERIE.015-1'!$E$3:$R$302,4,FALSE)))</f>
        <v/>
      </c>
      <c r="I144" s="292" t="str">
        <f>IF(ISNA(VLOOKUP($E144,'SERIE.015-1'!$E$3:$R$302,5,FALSE)),"",(VLOOKUP($E144,'SERIE.015-1'!$E$3:$R$302,5,FALSE)))</f>
        <v/>
      </c>
      <c r="J144" s="292" t="str">
        <f>IF(ISNA(VLOOKUP($E144,'SERIE.015-1'!$E$3:$R$302,6,FALSE)),"",(VLOOKUP($E144,'SERIE.015-1'!$E$3:$R$302,6,FALSE)))</f>
        <v/>
      </c>
      <c r="K144" s="292" t="str">
        <f>IF(ISNA(VLOOKUP($E144,'SERIE.015-1'!$E$3:$R$302,7,FALSE)),"",(VLOOKUP($E144,'SERIE.015-1'!$E$3:$R$302,7,FALSE)))</f>
        <v/>
      </c>
      <c r="L144" s="292" t="str">
        <f>IF(ISNA(VLOOKUP($E144,'SERIE.015-1'!$E$3:$R$302,8,FALSE)),"",(VLOOKUP($E144,'SERIE.015-1'!$E$3:$R$302,8,FALSE)))</f>
        <v/>
      </c>
      <c r="M144" s="292" t="str">
        <f>IF(ISNA(VLOOKUP($E144,'SERIE.015-1'!$E$3:$R$302,9,FALSE)),"",(VLOOKUP($E144,'SERIE.015-1'!$E$3:$R$302,9,FALSE)))</f>
        <v/>
      </c>
      <c r="N144" s="292" t="str">
        <f>IF(ISNA(VLOOKUP($E144,'SERIE.015-1'!$E$3:$R$302,10,FALSE)),"",(VLOOKUP($E144,'SERIE.015-1'!$E$3:$R$302,10,FALSE)))</f>
        <v/>
      </c>
      <c r="O144" s="292" t="str">
        <f>IF(ISNA(VLOOKUP($E144,'SERIE.015-1'!$E$3:$R$302,11,FALSE)),"",(VLOOKUP($E144,'SERIE.015-1'!$E$3:$R$302,11,FALSE)))</f>
        <v/>
      </c>
      <c r="P144" s="292" t="str">
        <f>IF(ISNA(VLOOKUP($E144,'SERIE.015-1'!$E$3:$R$302,12,FALSE)),"",(VLOOKUP($E144,'SERIE.015-1'!$E$3:$R$302,12,FALSE)))</f>
        <v/>
      </c>
      <c r="Q144" s="292" t="str">
        <f>IF(ISNA(VLOOKUP($E144,'SERIE.015-1'!$E$3:$R$302,13,FALSE)),"",(VLOOKUP($E144,'SERIE.015-1'!$E$3:$R$302,13,FALSE)))</f>
        <v/>
      </c>
      <c r="R144" s="350" t="str">
        <f>IF(ISNA(VLOOKUP($E144,'SERIE.015-1'!$E$3:$R$302,14,FALSE)),"",(VLOOKUP($E144,'SERIE.015-1'!$E$3:$R$302,14,FALSE)))</f>
        <v/>
      </c>
      <c r="S144" s="448">
        <f t="shared" si="63"/>
        <v>0</v>
      </c>
      <c r="T144" s="516"/>
      <c r="U144" s="374"/>
      <c r="V144" s="374">
        <f t="shared" si="65"/>
        <v>142</v>
      </c>
      <c r="W144" s="374">
        <f>IF(S144="","",IFERROR(SUM(I144:J144:L144:M144)+LARGE(I144:J144:L144:M144,1)/100+LARGE(I144:J144:L144:M144,2)/1000+LARGE(I144:J144:L144:M144,3)/10000+LARGE(I144:J144:L144:M144,4)/100000-0.01/V144,0))</f>
        <v>0</v>
      </c>
      <c r="X144" s="354" t="str">
        <f>$D$143</f>
        <v/>
      </c>
      <c r="Y144" s="364" t="str">
        <f>$C$143</f>
        <v/>
      </c>
      <c r="Z144" s="374"/>
      <c r="AA144" s="374"/>
      <c r="AB144" s="374"/>
      <c r="AC144" s="374"/>
      <c r="AD144" s="374"/>
      <c r="AE144" s="374"/>
    </row>
    <row r="145" spans="1:31" ht="13.95" customHeight="1" x14ac:dyDescent="0.3">
      <c r="A145" s="669">
        <v>72</v>
      </c>
      <c r="B145" s="671" t="str">
        <f>IF(ISNA(VLOOKUP(A145,'SERIE.015-1'!$A$3:$R$302,2,FALSE)),"",(VLOOKUP(A145,'SERIE.015-1'!$A$3:$R$302,2,FALSE)))</f>
        <v/>
      </c>
      <c r="C145" s="673" t="str">
        <f>IF(ISNA(VLOOKUP(A145,'SERIE.015-1'!$A$3:$R$302,3,FALSE)),"",(VLOOKUP(A145,'SERIE.015-1'!$A$3:$R$302,3,FALSE)))</f>
        <v/>
      </c>
      <c r="D145" s="675" t="str">
        <f>IF(ISNA(VLOOKUP(A145,'SERIE.015-1'!$A$3:$R$302,4,FALSE)),"",(VLOOKUP(A145,'SERIE.015-1'!$A$3:$R$302,4,FALSE)))</f>
        <v/>
      </c>
      <c r="E145" s="322" t="str">
        <f>IF(ISNA(VLOOKUP($A145,'SERIE.015-1'!$A$3:$R$302,5,FALSE)),"",(VLOOKUP($A145,'SERIE.015-1'!$A$3:$R$302,5,FALSE)))</f>
        <v/>
      </c>
      <c r="F145" s="237" t="str">
        <f>IF(ISNA(VLOOKUP(E145,'SERIE.015-1'!$E$3:$G$302,2,FALSE)),"",(VLOOKUP(E145,'SERIE.015-1'!$E$3:$G$302,2,FALSE)))</f>
        <v/>
      </c>
      <c r="G145" s="677" t="str">
        <f>IF(ISNA(VLOOKUP(E145,'SERIE.015-1'!$E$3:$G$302,3,FALSE)),"",(VLOOKUP(E145,'SERIE.015-1'!$E$3:$G$302,3,FALSE)))</f>
        <v/>
      </c>
      <c r="H145" s="237" t="str">
        <f>IF(ISNA(VLOOKUP(E145,'SERIE.015-1'!$E$3:$R$302,4,FALSE)),"",(VLOOKUP(E145,'SERIE.015-1'!$E$3:$R$302,4,FALSE)))</f>
        <v/>
      </c>
      <c r="I145" s="291" t="str">
        <f>IF(ISNA(VLOOKUP($E145,'SERIE.015-1'!$E$3:$R$302,5,FALSE)),"",(VLOOKUP($E145,'SERIE.015-1'!$E$3:$R$302,5,FALSE)))</f>
        <v/>
      </c>
      <c r="J145" s="291" t="str">
        <f>IF(ISNA(VLOOKUP($E145,'SERIE.015-1'!$E$3:$R$302,6,FALSE)),"",(VLOOKUP($E145,'SERIE.015-1'!$E$3:$R$302,6,FALSE)))</f>
        <v/>
      </c>
      <c r="K145" s="291" t="str">
        <f>IF(ISNA(VLOOKUP($E145,'SERIE.015-1'!$E$3:$R$302,7,FALSE)),"",(VLOOKUP($E145,'SERIE.015-1'!$E$3:$R$302,7,FALSE)))</f>
        <v/>
      </c>
      <c r="L145" s="291" t="str">
        <f>IF(ISNA(VLOOKUP($E145,'SERIE.015-1'!$E$3:$R$302,8,FALSE)),"",(VLOOKUP($E145,'SERIE.015-1'!$E$3:$R$302,8,FALSE)))</f>
        <v/>
      </c>
      <c r="M145" s="291" t="str">
        <f>IF(ISNA(VLOOKUP($E145,'SERIE.015-1'!$E$3:$R$302,9,FALSE)),"",(VLOOKUP($E145,'SERIE.015-1'!$E$3:$R$302,9,FALSE)))</f>
        <v/>
      </c>
      <c r="N145" s="291" t="str">
        <f>IF(ISNA(VLOOKUP($E145,'SERIE.015-1'!$E$3:$R$302,10,FALSE)),"",(VLOOKUP($E145,'SERIE.015-1'!$E$3:$R$302,10,FALSE)))</f>
        <v/>
      </c>
      <c r="O145" s="291" t="str">
        <f>IF(ISNA(VLOOKUP($E145,'SERIE.015-1'!$E$3:$R$302,11,FALSE)),"",(VLOOKUP($E145,'SERIE.015-1'!$E$3:$R$302,11,FALSE)))</f>
        <v/>
      </c>
      <c r="P145" s="291" t="str">
        <f>IF(ISNA(VLOOKUP($E145,'SERIE.015-1'!$E$3:$R$302,12,FALSE)),"",(VLOOKUP($E145,'SERIE.015-1'!$E$3:$R$302,12,FALSE)))</f>
        <v/>
      </c>
      <c r="Q145" s="291" t="str">
        <f>IF(ISNA(VLOOKUP($E145,'SERIE.015-1'!$E$3:$R$302,13,FALSE)),"",(VLOOKUP($E145,'SERIE.015-1'!$E$3:$R$302,13,FALSE)))</f>
        <v/>
      </c>
      <c r="R145" s="349" t="str">
        <f>IF(ISNA(VLOOKUP($E145,'SERIE.015-1'!$E$3:$R$302,14,FALSE)),"",(VLOOKUP($E145,'SERIE.015-1'!$E$3:$R$302,14,FALSE)))</f>
        <v/>
      </c>
      <c r="S145" s="448">
        <f t="shared" si="63"/>
        <v>0</v>
      </c>
      <c r="T145" s="516">
        <f t="shared" ref="T145" si="71">SUM(I145:R146)</f>
        <v>0</v>
      </c>
      <c r="U145" s="374"/>
      <c r="V145" s="374">
        <f t="shared" si="65"/>
        <v>143</v>
      </c>
      <c r="W145" s="374">
        <f>IF(S145="","",IFERROR(SUM(I145:J145:L145:M145)+LARGE(I145:J145:L145:M145,1)/100+LARGE(I145:J145:L145:M145,2)/1000+LARGE(I145:J145:L145:M145,3)/10000+LARGE(I145:J145:L145:M145,4)/100000-0.01/V145,0))</f>
        <v>0</v>
      </c>
      <c r="X145" s="354" t="str">
        <f>$D$145</f>
        <v/>
      </c>
      <c r="Y145" s="364" t="str">
        <f>$C$145</f>
        <v/>
      </c>
      <c r="Z145" s="374"/>
      <c r="AA145" s="374"/>
      <c r="AB145" s="374"/>
      <c r="AC145" s="374"/>
      <c r="AD145" s="374"/>
      <c r="AE145" s="374"/>
    </row>
    <row r="146" spans="1:31" ht="13.95" customHeight="1" thickBot="1" x14ac:dyDescent="0.35">
      <c r="A146" s="679"/>
      <c r="B146" s="680"/>
      <c r="C146" s="681"/>
      <c r="D146" s="682"/>
      <c r="E146" s="323" t="str">
        <f>IF(ISNA(VLOOKUP($A$145,'SERIE.015-1'!$A$3:$R$302,5,FALSE)+$U$3),"",(VLOOKUP($A$145,'SERIE.015-1'!$A$3:$R$302,5,FALSE)+$U$3))</f>
        <v/>
      </c>
      <c r="F146" s="43" t="str">
        <f>IF(ISNA(VLOOKUP(E146,'SERIE.015-1'!$E$3:$G$302,2,FALSE)),"",(VLOOKUP(E146,'SERIE.015-1'!$E$3:$G$302,2,FALSE)))</f>
        <v/>
      </c>
      <c r="G146" s="683"/>
      <c r="H146" s="84" t="str">
        <f>IF(ISNA(VLOOKUP(E146,'SERIE.015-1'!$E$3:$R$302,4,FALSE)),"",(VLOOKUP(E146,'SERIE.015-1'!$E$3:$R$302,4,FALSE)))</f>
        <v/>
      </c>
      <c r="I146" s="292" t="str">
        <f>IF(ISNA(VLOOKUP($E146,'SERIE.015-1'!$E$3:$R$302,5,FALSE)),"",(VLOOKUP($E146,'SERIE.015-1'!$E$3:$R$302,5,FALSE)))</f>
        <v/>
      </c>
      <c r="J146" s="292" t="str">
        <f>IF(ISNA(VLOOKUP($E146,'SERIE.015-1'!$E$3:$R$302,6,FALSE)),"",(VLOOKUP($E146,'SERIE.015-1'!$E$3:$R$302,6,FALSE)))</f>
        <v/>
      </c>
      <c r="K146" s="292" t="str">
        <f>IF(ISNA(VLOOKUP($E146,'SERIE.015-1'!$E$3:$R$302,7,FALSE)),"",(VLOOKUP($E146,'SERIE.015-1'!$E$3:$R$302,7,FALSE)))</f>
        <v/>
      </c>
      <c r="L146" s="292" t="str">
        <f>IF(ISNA(VLOOKUP($E146,'SERIE.015-1'!$E$3:$R$302,8,FALSE)),"",(VLOOKUP($E146,'SERIE.015-1'!$E$3:$R$302,8,FALSE)))</f>
        <v/>
      </c>
      <c r="M146" s="292" t="str">
        <f>IF(ISNA(VLOOKUP($E146,'SERIE.015-1'!$E$3:$R$302,9,FALSE)),"",(VLOOKUP($E146,'SERIE.015-1'!$E$3:$R$302,9,FALSE)))</f>
        <v/>
      </c>
      <c r="N146" s="292" t="str">
        <f>IF(ISNA(VLOOKUP($E146,'SERIE.015-1'!$E$3:$R$302,10,FALSE)),"",(VLOOKUP($E146,'SERIE.015-1'!$E$3:$R$302,10,FALSE)))</f>
        <v/>
      </c>
      <c r="O146" s="292" t="str">
        <f>IF(ISNA(VLOOKUP($E146,'SERIE.015-1'!$E$3:$R$302,11,FALSE)),"",(VLOOKUP($E146,'SERIE.015-1'!$E$3:$R$302,11,FALSE)))</f>
        <v/>
      </c>
      <c r="P146" s="292" t="str">
        <f>IF(ISNA(VLOOKUP($E146,'SERIE.015-1'!$E$3:$R$302,12,FALSE)),"",(VLOOKUP($E146,'SERIE.015-1'!$E$3:$R$302,12,FALSE)))</f>
        <v/>
      </c>
      <c r="Q146" s="292" t="str">
        <f>IF(ISNA(VLOOKUP($E146,'SERIE.015-1'!$E$3:$R$302,13,FALSE)),"",(VLOOKUP($E146,'SERIE.015-1'!$E$3:$R$302,13,FALSE)))</f>
        <v/>
      </c>
      <c r="R146" s="350" t="str">
        <f>IF(ISNA(VLOOKUP($E146,'SERIE.015-1'!$E$3:$R$302,14,FALSE)),"",(VLOOKUP($E146,'SERIE.015-1'!$E$3:$R$302,14,FALSE)))</f>
        <v/>
      </c>
      <c r="S146" s="448">
        <f t="shared" si="63"/>
        <v>0</v>
      </c>
      <c r="T146" s="516"/>
      <c r="U146" s="374"/>
      <c r="V146" s="374">
        <f t="shared" si="65"/>
        <v>144</v>
      </c>
      <c r="W146" s="374">
        <f>IF(S146="","",IFERROR(SUM(I146:J146:L146:M146)+LARGE(I146:J146:L146:M146,1)/100+LARGE(I146:J146:L146:M146,2)/1000+LARGE(I146:J146:L146:M146,3)/10000+LARGE(I146:J146:L146:M146,4)/100000-0.01/V146,0))</f>
        <v>0</v>
      </c>
      <c r="X146" s="354" t="str">
        <f>$D$145</f>
        <v/>
      </c>
      <c r="Y146" s="364" t="str">
        <f>$C$145</f>
        <v/>
      </c>
      <c r="Z146" s="374"/>
      <c r="AA146" s="374"/>
      <c r="AB146" s="374"/>
      <c r="AC146" s="374"/>
      <c r="AD146" s="374"/>
      <c r="AE146" s="374"/>
    </row>
    <row r="147" spans="1:31" ht="13.95" customHeight="1" x14ac:dyDescent="0.3">
      <c r="A147" s="669">
        <v>73</v>
      </c>
      <c r="B147" s="671" t="str">
        <f>IF(ISNA(VLOOKUP(A147,'SERIE.015-1'!$A$3:$R$302,2,FALSE)),"",(VLOOKUP(A147,'SERIE.015-1'!$A$3:$R$302,2,FALSE)))</f>
        <v/>
      </c>
      <c r="C147" s="673" t="str">
        <f>IF(ISNA(VLOOKUP(A147,'SERIE.015-1'!$A$3:$R$302,3,FALSE)),"",(VLOOKUP(A147,'SERIE.015-1'!$A$3:$R$302,3,FALSE)))</f>
        <v/>
      </c>
      <c r="D147" s="675" t="str">
        <f>IF(ISNA(VLOOKUP(A147,'SERIE.015-1'!$A$3:$R$302,4,FALSE)),"",(VLOOKUP(A147,'SERIE.015-1'!$A$3:$R$302,4,FALSE)))</f>
        <v/>
      </c>
      <c r="E147" s="322" t="str">
        <f>IF(ISNA(VLOOKUP($A147,'SERIE.015-1'!$A$3:$R$302,5,FALSE)),"",(VLOOKUP($A147,'SERIE.015-1'!$A$3:$R$302,5,FALSE)))</f>
        <v/>
      </c>
      <c r="F147" s="237" t="str">
        <f>IF(ISNA(VLOOKUP(E147,'SERIE.015-1'!$E$3:$G$302,2,FALSE)),"",(VLOOKUP(E147,'SERIE.015-1'!$E$3:$G$302,2,FALSE)))</f>
        <v/>
      </c>
      <c r="G147" s="677" t="str">
        <f>IF(ISNA(VLOOKUP(E147,'SERIE.015-1'!$E$3:$G$302,3,FALSE)),"",(VLOOKUP(E147,'SERIE.015-1'!$E$3:$G$302,3,FALSE)))</f>
        <v/>
      </c>
      <c r="H147" s="237" t="str">
        <f>IF(ISNA(VLOOKUP(E147,'SERIE.015-1'!$E$3:$R$302,4,FALSE)),"",(VLOOKUP(E147,'SERIE.015-1'!$E$3:$R$302,4,FALSE)))</f>
        <v/>
      </c>
      <c r="I147" s="291" t="str">
        <f>IF(ISNA(VLOOKUP($E147,'SERIE.015-1'!$E$3:$R$302,5,FALSE)),"",(VLOOKUP($E147,'SERIE.015-1'!$E$3:$R$302,5,FALSE)))</f>
        <v/>
      </c>
      <c r="J147" s="291" t="str">
        <f>IF(ISNA(VLOOKUP($E147,'SERIE.015-1'!$E$3:$R$302,6,FALSE)),"",(VLOOKUP($E147,'SERIE.015-1'!$E$3:$R$302,6,FALSE)))</f>
        <v/>
      </c>
      <c r="K147" s="291" t="str">
        <f>IF(ISNA(VLOOKUP($E147,'SERIE.015-1'!$E$3:$R$302,7,FALSE)),"",(VLOOKUP($E147,'SERIE.015-1'!$E$3:$R$302,7,FALSE)))</f>
        <v/>
      </c>
      <c r="L147" s="291" t="str">
        <f>IF(ISNA(VLOOKUP($E147,'SERIE.015-1'!$E$3:$R$302,8,FALSE)),"",(VLOOKUP($E147,'SERIE.015-1'!$E$3:$R$302,8,FALSE)))</f>
        <v/>
      </c>
      <c r="M147" s="291" t="str">
        <f>IF(ISNA(VLOOKUP($E147,'SERIE.015-1'!$E$3:$R$302,9,FALSE)),"",(VLOOKUP($E147,'SERIE.015-1'!$E$3:$R$302,9,FALSE)))</f>
        <v/>
      </c>
      <c r="N147" s="291" t="str">
        <f>IF(ISNA(VLOOKUP($E147,'SERIE.015-1'!$E$3:$R$302,10,FALSE)),"",(VLOOKUP($E147,'SERIE.015-1'!$E$3:$R$302,10,FALSE)))</f>
        <v/>
      </c>
      <c r="O147" s="291" t="str">
        <f>IF(ISNA(VLOOKUP($E147,'SERIE.015-1'!$E$3:$R$302,11,FALSE)),"",(VLOOKUP($E147,'SERIE.015-1'!$E$3:$R$302,11,FALSE)))</f>
        <v/>
      </c>
      <c r="P147" s="291" t="str">
        <f>IF(ISNA(VLOOKUP($E147,'SERIE.015-1'!$E$3:$R$302,12,FALSE)),"",(VLOOKUP($E147,'SERIE.015-1'!$E$3:$R$302,12,FALSE)))</f>
        <v/>
      </c>
      <c r="Q147" s="291" t="str">
        <f>IF(ISNA(VLOOKUP($E147,'SERIE.015-1'!$E$3:$R$302,13,FALSE)),"",(VLOOKUP($E147,'SERIE.015-1'!$E$3:$R$302,13,FALSE)))</f>
        <v/>
      </c>
      <c r="R147" s="349" t="str">
        <f>IF(ISNA(VLOOKUP($E147,'SERIE.015-1'!$E$3:$R$302,14,FALSE)),"",(VLOOKUP($E147,'SERIE.015-1'!$E$3:$R$302,14,FALSE)))</f>
        <v/>
      </c>
      <c r="S147" s="448">
        <f t="shared" si="63"/>
        <v>0</v>
      </c>
      <c r="T147" s="516">
        <f t="shared" ref="T147" si="72">SUM(I147:R148)</f>
        <v>0</v>
      </c>
      <c r="U147" s="374"/>
      <c r="V147" s="374">
        <f t="shared" si="65"/>
        <v>145</v>
      </c>
      <c r="W147" s="374">
        <f>IF(S147="","",IFERROR(SUM(I147:J147:L147:M147)+LARGE(I147:J147:L147:M147,1)/100+LARGE(I147:J147:L147:M147,2)/1000+LARGE(I147:J147:L147:M147,3)/10000+LARGE(I147:J147:L147:M147,4)/100000-0.01/V147,0))</f>
        <v>0</v>
      </c>
      <c r="X147" s="354" t="str">
        <f>$D$147</f>
        <v/>
      </c>
      <c r="Y147" s="364" t="str">
        <f>$C$147</f>
        <v/>
      </c>
      <c r="Z147" s="374"/>
      <c r="AA147" s="374"/>
      <c r="AB147" s="374"/>
      <c r="AC147" s="374"/>
      <c r="AD147" s="374"/>
      <c r="AE147" s="374"/>
    </row>
    <row r="148" spans="1:31" ht="13.95" customHeight="1" thickBot="1" x14ac:dyDescent="0.35">
      <c r="A148" s="679"/>
      <c r="B148" s="680"/>
      <c r="C148" s="681"/>
      <c r="D148" s="682"/>
      <c r="E148" s="323" t="str">
        <f>IF(ISNA(VLOOKUP($A$147,'SERIE.015-1'!$A$3:$R$302,5,FALSE)+$U$3),"",(VLOOKUP($A$147,'SERIE.015-1'!$A$3:$R$302,5,FALSE)+$U$3))</f>
        <v/>
      </c>
      <c r="F148" s="43" t="str">
        <f>IF(ISNA(VLOOKUP(E148,'SERIE.015-1'!$E$3:$G$302,2,FALSE)),"",(VLOOKUP(E148,'SERIE.015-1'!$E$3:$G$302,2,FALSE)))</f>
        <v/>
      </c>
      <c r="G148" s="683"/>
      <c r="H148" s="84" t="str">
        <f>IF(ISNA(VLOOKUP(E148,'SERIE.015-1'!$E$3:$R$302,4,FALSE)),"",(VLOOKUP(E148,'SERIE.015-1'!$E$3:$R$302,4,FALSE)))</f>
        <v/>
      </c>
      <c r="I148" s="292" t="str">
        <f>IF(ISNA(VLOOKUP($E148,'SERIE.015-1'!$E$3:$R$302,5,FALSE)),"",(VLOOKUP($E148,'SERIE.015-1'!$E$3:$R$302,5,FALSE)))</f>
        <v/>
      </c>
      <c r="J148" s="292" t="str">
        <f>IF(ISNA(VLOOKUP($E148,'SERIE.015-1'!$E$3:$R$302,6,FALSE)),"",(VLOOKUP($E148,'SERIE.015-1'!$E$3:$R$302,6,FALSE)))</f>
        <v/>
      </c>
      <c r="K148" s="292" t="str">
        <f>IF(ISNA(VLOOKUP($E148,'SERIE.015-1'!$E$3:$R$302,7,FALSE)),"",(VLOOKUP($E148,'SERIE.015-1'!$E$3:$R$302,7,FALSE)))</f>
        <v/>
      </c>
      <c r="L148" s="292" t="str">
        <f>IF(ISNA(VLOOKUP($E148,'SERIE.015-1'!$E$3:$R$302,8,FALSE)),"",(VLOOKUP($E148,'SERIE.015-1'!$E$3:$R$302,8,FALSE)))</f>
        <v/>
      </c>
      <c r="M148" s="292" t="str">
        <f>IF(ISNA(VLOOKUP($E148,'SERIE.015-1'!$E$3:$R$302,9,FALSE)),"",(VLOOKUP($E148,'SERIE.015-1'!$E$3:$R$302,9,FALSE)))</f>
        <v/>
      </c>
      <c r="N148" s="292" t="str">
        <f>IF(ISNA(VLOOKUP($E148,'SERIE.015-1'!$E$3:$R$302,10,FALSE)),"",(VLOOKUP($E148,'SERIE.015-1'!$E$3:$R$302,10,FALSE)))</f>
        <v/>
      </c>
      <c r="O148" s="292" t="str">
        <f>IF(ISNA(VLOOKUP($E148,'SERIE.015-1'!$E$3:$R$302,11,FALSE)),"",(VLOOKUP($E148,'SERIE.015-1'!$E$3:$R$302,11,FALSE)))</f>
        <v/>
      </c>
      <c r="P148" s="292" t="str">
        <f>IF(ISNA(VLOOKUP($E148,'SERIE.015-1'!$E$3:$R$302,12,FALSE)),"",(VLOOKUP($E148,'SERIE.015-1'!$E$3:$R$302,12,FALSE)))</f>
        <v/>
      </c>
      <c r="Q148" s="292" t="str">
        <f>IF(ISNA(VLOOKUP($E148,'SERIE.015-1'!$E$3:$R$302,13,FALSE)),"",(VLOOKUP($E148,'SERIE.015-1'!$E$3:$R$302,13,FALSE)))</f>
        <v/>
      </c>
      <c r="R148" s="350" t="str">
        <f>IF(ISNA(VLOOKUP($E148,'SERIE.015-1'!$E$3:$R$302,14,FALSE)),"",(VLOOKUP($E148,'SERIE.015-1'!$E$3:$R$302,14,FALSE)))</f>
        <v/>
      </c>
      <c r="S148" s="448">
        <f t="shared" si="63"/>
        <v>0</v>
      </c>
      <c r="T148" s="516"/>
      <c r="U148" s="374"/>
      <c r="V148" s="374">
        <f t="shared" si="65"/>
        <v>146</v>
      </c>
      <c r="W148" s="374">
        <f>IF(S148="","",IFERROR(SUM(I148:J148:L148:M148)+LARGE(I148:J148:L148:M148,1)/100+LARGE(I148:J148:L148:M148,2)/1000+LARGE(I148:J148:L148:M148,3)/10000+LARGE(I148:J148:L148:M148,4)/100000-0.01/V148,0))</f>
        <v>0</v>
      </c>
      <c r="X148" s="354" t="str">
        <f>$D$147</f>
        <v/>
      </c>
      <c r="Y148" s="364" t="str">
        <f>$C$147</f>
        <v/>
      </c>
      <c r="Z148" s="374"/>
      <c r="AA148" s="374"/>
      <c r="AB148" s="374"/>
      <c r="AC148" s="374"/>
      <c r="AD148" s="374"/>
      <c r="AE148" s="374"/>
    </row>
    <row r="149" spans="1:31" ht="13.95" customHeight="1" x14ac:dyDescent="0.3">
      <c r="A149" s="669">
        <v>74</v>
      </c>
      <c r="B149" s="671" t="str">
        <f>IF(ISNA(VLOOKUP(A149,'SERIE.015-1'!$A$3:$R$302,2,FALSE)),"",(VLOOKUP(A149,'SERIE.015-1'!$A$3:$R$302,2,FALSE)))</f>
        <v/>
      </c>
      <c r="C149" s="673" t="str">
        <f>IF(ISNA(VLOOKUP(A149,'SERIE.015-1'!$A$3:$R$302,3,FALSE)),"",(VLOOKUP(A149,'SERIE.015-1'!$A$3:$R$302,3,FALSE)))</f>
        <v/>
      </c>
      <c r="D149" s="675" t="str">
        <f>IF(ISNA(VLOOKUP(A149,'SERIE.015-1'!$A$3:$R$302,4,FALSE)),"",(VLOOKUP(A149,'SERIE.015-1'!$A$3:$R$302,4,FALSE)))</f>
        <v/>
      </c>
      <c r="E149" s="322" t="str">
        <f>IF(ISNA(VLOOKUP($A149,'SERIE.015-1'!$A$3:$R$302,5,FALSE)),"",(VLOOKUP($A149,'SERIE.015-1'!$A$3:$R$302,5,FALSE)))</f>
        <v/>
      </c>
      <c r="F149" s="237" t="str">
        <f>IF(ISNA(VLOOKUP(E149,'SERIE.015-1'!$E$3:$G$302,2,FALSE)),"",(VLOOKUP(E149,'SERIE.015-1'!$E$3:$G$302,2,FALSE)))</f>
        <v/>
      </c>
      <c r="G149" s="677" t="str">
        <f>IF(ISNA(VLOOKUP(E149,'SERIE.015-1'!$E$3:$G$302,3,FALSE)),"",(VLOOKUP(E149,'SERIE.015-1'!$E$3:$G$302,3,FALSE)))</f>
        <v/>
      </c>
      <c r="H149" s="237" t="str">
        <f>IF(ISNA(VLOOKUP(E149,'SERIE.015-1'!$E$3:$R$302,4,FALSE)),"",(VLOOKUP(E149,'SERIE.015-1'!$E$3:$R$302,4,FALSE)))</f>
        <v/>
      </c>
      <c r="I149" s="291" t="str">
        <f>IF(ISNA(VLOOKUP($E149,'SERIE.015-1'!$E$3:$R$302,5,FALSE)),"",(VLOOKUP($E149,'SERIE.015-1'!$E$3:$R$302,5,FALSE)))</f>
        <v/>
      </c>
      <c r="J149" s="291" t="str">
        <f>IF(ISNA(VLOOKUP($E149,'SERIE.015-1'!$E$3:$R$302,6,FALSE)),"",(VLOOKUP($E149,'SERIE.015-1'!$E$3:$R$302,6,FALSE)))</f>
        <v/>
      </c>
      <c r="K149" s="291" t="str">
        <f>IF(ISNA(VLOOKUP($E149,'SERIE.015-1'!$E$3:$R$302,7,FALSE)),"",(VLOOKUP($E149,'SERIE.015-1'!$E$3:$R$302,7,FALSE)))</f>
        <v/>
      </c>
      <c r="L149" s="291" t="str">
        <f>IF(ISNA(VLOOKUP($E149,'SERIE.015-1'!$E$3:$R$302,8,FALSE)),"",(VLOOKUP($E149,'SERIE.015-1'!$E$3:$R$302,8,FALSE)))</f>
        <v/>
      </c>
      <c r="M149" s="291" t="str">
        <f>IF(ISNA(VLOOKUP($E149,'SERIE.015-1'!$E$3:$R$302,9,FALSE)),"",(VLOOKUP($E149,'SERIE.015-1'!$E$3:$R$302,9,FALSE)))</f>
        <v/>
      </c>
      <c r="N149" s="291" t="str">
        <f>IF(ISNA(VLOOKUP($E149,'SERIE.015-1'!$E$3:$R$302,10,FALSE)),"",(VLOOKUP($E149,'SERIE.015-1'!$E$3:$R$302,10,FALSE)))</f>
        <v/>
      </c>
      <c r="O149" s="291" t="str">
        <f>IF(ISNA(VLOOKUP($E149,'SERIE.015-1'!$E$3:$R$302,11,FALSE)),"",(VLOOKUP($E149,'SERIE.015-1'!$E$3:$R$302,11,FALSE)))</f>
        <v/>
      </c>
      <c r="P149" s="291" t="str">
        <f>IF(ISNA(VLOOKUP($E149,'SERIE.015-1'!$E$3:$R$302,12,FALSE)),"",(VLOOKUP($E149,'SERIE.015-1'!$E$3:$R$302,12,FALSE)))</f>
        <v/>
      </c>
      <c r="Q149" s="291" t="str">
        <f>IF(ISNA(VLOOKUP($E149,'SERIE.015-1'!$E$3:$R$302,13,FALSE)),"",(VLOOKUP($E149,'SERIE.015-1'!$E$3:$R$302,13,FALSE)))</f>
        <v/>
      </c>
      <c r="R149" s="349" t="str">
        <f>IF(ISNA(VLOOKUP($E149,'SERIE.015-1'!$E$3:$R$302,14,FALSE)),"",(VLOOKUP($E149,'SERIE.015-1'!$E$3:$R$302,14,FALSE)))</f>
        <v/>
      </c>
      <c r="S149" s="448">
        <f t="shared" si="63"/>
        <v>0</v>
      </c>
      <c r="T149" s="516">
        <f t="shared" ref="T149" si="73">SUM(I149:R150)</f>
        <v>0</v>
      </c>
      <c r="U149" s="374"/>
      <c r="V149" s="374">
        <f t="shared" si="65"/>
        <v>147</v>
      </c>
      <c r="W149" s="374">
        <f>IF(S149="","",IFERROR(SUM(I149:J149:L149:M149)+LARGE(I149:J149:L149:M149,1)/100+LARGE(I149:J149:L149:M149,2)/1000+LARGE(I149:J149:L149:M149,3)/10000+LARGE(I149:J149:L149:M149,4)/100000-0.01/V149,0))</f>
        <v>0</v>
      </c>
      <c r="X149" s="354" t="str">
        <f>$D$149</f>
        <v/>
      </c>
      <c r="Y149" s="364" t="str">
        <f>$C$149</f>
        <v/>
      </c>
      <c r="Z149" s="374"/>
      <c r="AA149" s="374"/>
      <c r="AB149" s="374"/>
      <c r="AC149" s="374"/>
      <c r="AD149" s="374"/>
      <c r="AE149" s="374"/>
    </row>
    <row r="150" spans="1:31" ht="13.95" customHeight="1" thickBot="1" x14ac:dyDescent="0.35">
      <c r="A150" s="679"/>
      <c r="B150" s="680"/>
      <c r="C150" s="681"/>
      <c r="D150" s="682"/>
      <c r="E150" s="323" t="str">
        <f>IF(ISNA(VLOOKUP($A$149,'SERIE.015-1'!$A$3:$R$302,5,FALSE)+$U$3),"",(VLOOKUP($A$149,'SERIE.015-1'!$A$3:$R$302,5,FALSE)+$U$3))</f>
        <v/>
      </c>
      <c r="F150" s="43" t="str">
        <f>IF(ISNA(VLOOKUP(E150,'SERIE.015-1'!$E$3:$G$302,2,FALSE)),"",(VLOOKUP(E150,'SERIE.015-1'!$E$3:$G$302,2,FALSE)))</f>
        <v/>
      </c>
      <c r="G150" s="683"/>
      <c r="H150" s="84" t="str">
        <f>IF(ISNA(VLOOKUP(E150,'SERIE.015-1'!$E$3:$R$302,4,FALSE)),"",(VLOOKUP(E150,'SERIE.015-1'!$E$3:$R$302,4,FALSE)))</f>
        <v/>
      </c>
      <c r="I150" s="292" t="str">
        <f>IF(ISNA(VLOOKUP($E150,'SERIE.015-1'!$E$3:$R$302,5,FALSE)),"",(VLOOKUP($E150,'SERIE.015-1'!$E$3:$R$302,5,FALSE)))</f>
        <v/>
      </c>
      <c r="J150" s="292" t="str">
        <f>IF(ISNA(VLOOKUP($E150,'SERIE.015-1'!$E$3:$R$302,6,FALSE)),"",(VLOOKUP($E150,'SERIE.015-1'!$E$3:$R$302,6,FALSE)))</f>
        <v/>
      </c>
      <c r="K150" s="292" t="str">
        <f>IF(ISNA(VLOOKUP($E150,'SERIE.015-1'!$E$3:$R$302,7,FALSE)),"",(VLOOKUP($E150,'SERIE.015-1'!$E$3:$R$302,7,FALSE)))</f>
        <v/>
      </c>
      <c r="L150" s="292" t="str">
        <f>IF(ISNA(VLOOKUP($E150,'SERIE.015-1'!$E$3:$R$302,8,FALSE)),"",(VLOOKUP($E150,'SERIE.015-1'!$E$3:$R$302,8,FALSE)))</f>
        <v/>
      </c>
      <c r="M150" s="292" t="str">
        <f>IF(ISNA(VLOOKUP($E150,'SERIE.015-1'!$E$3:$R$302,9,FALSE)),"",(VLOOKUP($E150,'SERIE.015-1'!$E$3:$R$302,9,FALSE)))</f>
        <v/>
      </c>
      <c r="N150" s="292" t="str">
        <f>IF(ISNA(VLOOKUP($E150,'SERIE.015-1'!$E$3:$R$302,10,FALSE)),"",(VLOOKUP($E150,'SERIE.015-1'!$E$3:$R$302,10,FALSE)))</f>
        <v/>
      </c>
      <c r="O150" s="292" t="str">
        <f>IF(ISNA(VLOOKUP($E150,'SERIE.015-1'!$E$3:$R$302,11,FALSE)),"",(VLOOKUP($E150,'SERIE.015-1'!$E$3:$R$302,11,FALSE)))</f>
        <v/>
      </c>
      <c r="P150" s="292" t="str">
        <f>IF(ISNA(VLOOKUP($E150,'SERIE.015-1'!$E$3:$R$302,12,FALSE)),"",(VLOOKUP($E150,'SERIE.015-1'!$E$3:$R$302,12,FALSE)))</f>
        <v/>
      </c>
      <c r="Q150" s="292" t="str">
        <f>IF(ISNA(VLOOKUP($E150,'SERIE.015-1'!$E$3:$R$302,13,FALSE)),"",(VLOOKUP($E150,'SERIE.015-1'!$E$3:$R$302,13,FALSE)))</f>
        <v/>
      </c>
      <c r="R150" s="350" t="str">
        <f>IF(ISNA(VLOOKUP($E150,'SERIE.015-1'!$E$3:$R$302,14,FALSE)),"",(VLOOKUP($E150,'SERIE.015-1'!$E$3:$R$302,14,FALSE)))</f>
        <v/>
      </c>
      <c r="S150" s="448">
        <f t="shared" si="63"/>
        <v>0</v>
      </c>
      <c r="T150" s="516"/>
      <c r="U150" s="374"/>
      <c r="V150" s="374">
        <f t="shared" si="65"/>
        <v>148</v>
      </c>
      <c r="W150" s="374">
        <f>IF(S150="","",IFERROR(SUM(I150:J150:L150:M150)+LARGE(I150:J150:L150:M150,1)/100+LARGE(I150:J150:L150:M150,2)/1000+LARGE(I150:J150:L150:M150,3)/10000+LARGE(I150:J150:L150:M150,4)/100000-0.01/V150,0))</f>
        <v>0</v>
      </c>
      <c r="X150" s="354" t="str">
        <f>$D$149</f>
        <v/>
      </c>
      <c r="Y150" s="364" t="str">
        <f>$C$149</f>
        <v/>
      </c>
      <c r="Z150" s="374"/>
      <c r="AA150" s="374"/>
      <c r="AB150" s="374"/>
      <c r="AC150" s="374"/>
      <c r="AD150" s="374"/>
      <c r="AE150" s="374"/>
    </row>
    <row r="151" spans="1:31" ht="13.95" customHeight="1" x14ac:dyDescent="0.3">
      <c r="A151" s="669">
        <v>75</v>
      </c>
      <c r="B151" s="671" t="str">
        <f>IF(ISNA(VLOOKUP(A151,'SERIE.015-1'!$A$3:$R$302,2,FALSE)),"",(VLOOKUP(A151,'SERIE.015-1'!$A$3:$R$302,2,FALSE)))</f>
        <v/>
      </c>
      <c r="C151" s="673" t="str">
        <f>IF(ISNA(VLOOKUP(A151,'SERIE.015-1'!$A$3:$R$302,3,FALSE)),"",(VLOOKUP(A151,'SERIE.015-1'!$A$3:$R$302,3,FALSE)))</f>
        <v/>
      </c>
      <c r="D151" s="675" t="str">
        <f>IF(ISNA(VLOOKUP(A151,'SERIE.015-1'!$A$3:$R$302,4,FALSE)),"",(VLOOKUP(A151,'SERIE.015-1'!$A$3:$R$302,4,FALSE)))</f>
        <v/>
      </c>
      <c r="E151" s="322" t="str">
        <f>IF(ISNA(VLOOKUP($A151,'SERIE.015-1'!$A$3:$R$302,5,FALSE)),"",(VLOOKUP($A151,'SERIE.015-1'!$A$3:$R$302,5,FALSE)))</f>
        <v/>
      </c>
      <c r="F151" s="237" t="str">
        <f>IF(ISNA(VLOOKUP(E151,'SERIE.015-1'!$E$3:$G$302,2,FALSE)),"",(VLOOKUP(E151,'SERIE.015-1'!$E$3:$G$302,2,FALSE)))</f>
        <v/>
      </c>
      <c r="G151" s="677" t="str">
        <f>IF(ISNA(VLOOKUP(E151,'SERIE.015-1'!$E$3:$G$302,3,FALSE)),"",(VLOOKUP(E151,'SERIE.015-1'!$E$3:$G$302,3,FALSE)))</f>
        <v/>
      </c>
      <c r="H151" s="237" t="str">
        <f>IF(ISNA(VLOOKUP(E151,'SERIE.015-1'!$E$3:$R$302,4,FALSE)),"",(VLOOKUP(E151,'SERIE.015-1'!$E$3:$R$302,4,FALSE)))</f>
        <v/>
      </c>
      <c r="I151" s="291" t="str">
        <f>IF(ISNA(VLOOKUP($E151,'SERIE.015-1'!$E$3:$R$302,5,FALSE)),"",(VLOOKUP($E151,'SERIE.015-1'!$E$3:$R$302,5,FALSE)))</f>
        <v/>
      </c>
      <c r="J151" s="291" t="str">
        <f>IF(ISNA(VLOOKUP($E151,'SERIE.015-1'!$E$3:$R$302,6,FALSE)),"",(VLOOKUP($E151,'SERIE.015-1'!$E$3:$R$302,6,FALSE)))</f>
        <v/>
      </c>
      <c r="K151" s="291" t="str">
        <f>IF(ISNA(VLOOKUP($E151,'SERIE.015-1'!$E$3:$R$302,7,FALSE)),"",(VLOOKUP($E151,'SERIE.015-1'!$E$3:$R$302,7,FALSE)))</f>
        <v/>
      </c>
      <c r="L151" s="291" t="str">
        <f>IF(ISNA(VLOOKUP($E151,'SERIE.015-1'!$E$3:$R$302,8,FALSE)),"",(VLOOKUP($E151,'SERIE.015-1'!$E$3:$R$302,8,FALSE)))</f>
        <v/>
      </c>
      <c r="M151" s="291" t="str">
        <f>IF(ISNA(VLOOKUP($E151,'SERIE.015-1'!$E$3:$R$302,9,FALSE)),"",(VLOOKUP($E151,'SERIE.015-1'!$E$3:$R$302,9,FALSE)))</f>
        <v/>
      </c>
      <c r="N151" s="291" t="str">
        <f>IF(ISNA(VLOOKUP($E151,'SERIE.015-1'!$E$3:$R$302,10,FALSE)),"",(VLOOKUP($E151,'SERIE.015-1'!$E$3:$R$302,10,FALSE)))</f>
        <v/>
      </c>
      <c r="O151" s="291" t="str">
        <f>IF(ISNA(VLOOKUP($E151,'SERIE.015-1'!$E$3:$R$302,11,FALSE)),"",(VLOOKUP($E151,'SERIE.015-1'!$E$3:$R$302,11,FALSE)))</f>
        <v/>
      </c>
      <c r="P151" s="291" t="str">
        <f>IF(ISNA(VLOOKUP($E151,'SERIE.015-1'!$E$3:$R$302,12,FALSE)),"",(VLOOKUP($E151,'SERIE.015-1'!$E$3:$R$302,12,FALSE)))</f>
        <v/>
      </c>
      <c r="Q151" s="291" t="str">
        <f>IF(ISNA(VLOOKUP($E151,'SERIE.015-1'!$E$3:$R$302,13,FALSE)),"",(VLOOKUP($E151,'SERIE.015-1'!$E$3:$R$302,13,FALSE)))</f>
        <v/>
      </c>
      <c r="R151" s="349" t="str">
        <f>IF(ISNA(VLOOKUP($E151,'SERIE.015-1'!$E$3:$R$302,14,FALSE)),"",(VLOOKUP($E151,'SERIE.015-1'!$E$3:$R$302,14,FALSE)))</f>
        <v/>
      </c>
      <c r="S151" s="448">
        <f t="shared" si="63"/>
        <v>0</v>
      </c>
      <c r="T151" s="516">
        <f t="shared" ref="T151" si="74">SUM(I151:R152)</f>
        <v>0</v>
      </c>
      <c r="U151" s="374"/>
      <c r="V151" s="374">
        <f t="shared" si="65"/>
        <v>149</v>
      </c>
      <c r="W151" s="374">
        <f>IF(S151="","",IFERROR(SUM(I151:J151:L151:M151)+LARGE(I151:J151:L151:M151,1)/100+LARGE(I151:J151:L151:M151,2)/1000+LARGE(I151:J151:L151:M151,3)/10000+LARGE(I151:J151:L151:M151,4)/100000-0.01/V151,0))</f>
        <v>0</v>
      </c>
      <c r="X151" s="354" t="str">
        <f>$D$151</f>
        <v/>
      </c>
      <c r="Y151" s="364" t="str">
        <f>$C$151</f>
        <v/>
      </c>
      <c r="Z151" s="374"/>
      <c r="AA151" s="374"/>
      <c r="AB151" s="374"/>
      <c r="AC151" s="374"/>
      <c r="AD151" s="374"/>
      <c r="AE151" s="374"/>
    </row>
    <row r="152" spans="1:31" ht="13.95" customHeight="1" thickBot="1" x14ac:dyDescent="0.35">
      <c r="A152" s="679"/>
      <c r="B152" s="680"/>
      <c r="C152" s="681"/>
      <c r="D152" s="682"/>
      <c r="E152" s="323" t="str">
        <f>IF(ISNA(VLOOKUP($A$151,'SERIE.015-1'!$A$3:$R$302,5,FALSE)+$U$3),"",(VLOOKUP($A$151,'SERIE.015-1'!$A$3:$R$302,5,FALSE)+$U$3))</f>
        <v/>
      </c>
      <c r="F152" s="43" t="str">
        <f>IF(ISNA(VLOOKUP(E152,'SERIE.015-1'!$E$3:$G$302,2,FALSE)),"",(VLOOKUP(E152,'SERIE.015-1'!$E$3:$G$302,2,FALSE)))</f>
        <v/>
      </c>
      <c r="G152" s="683"/>
      <c r="H152" s="84" t="str">
        <f>IF(ISNA(VLOOKUP(E152,'SERIE.015-1'!$E$3:$R$302,4,FALSE)),"",(VLOOKUP(E152,'SERIE.015-1'!$E$3:$R$302,4,FALSE)))</f>
        <v/>
      </c>
      <c r="I152" s="292" t="str">
        <f>IF(ISNA(VLOOKUP($E152,'SERIE.015-1'!$E$3:$R$302,5,FALSE)),"",(VLOOKUP($E152,'SERIE.015-1'!$E$3:$R$302,5,FALSE)))</f>
        <v/>
      </c>
      <c r="J152" s="292" t="str">
        <f>IF(ISNA(VLOOKUP($E152,'SERIE.015-1'!$E$3:$R$302,6,FALSE)),"",(VLOOKUP($E152,'SERIE.015-1'!$E$3:$R$302,6,FALSE)))</f>
        <v/>
      </c>
      <c r="K152" s="292" t="str">
        <f>IF(ISNA(VLOOKUP($E152,'SERIE.015-1'!$E$3:$R$302,7,FALSE)),"",(VLOOKUP($E152,'SERIE.015-1'!$E$3:$R$302,7,FALSE)))</f>
        <v/>
      </c>
      <c r="L152" s="292" t="str">
        <f>IF(ISNA(VLOOKUP($E152,'SERIE.015-1'!$E$3:$R$302,8,FALSE)),"",(VLOOKUP($E152,'SERIE.015-1'!$E$3:$R$302,8,FALSE)))</f>
        <v/>
      </c>
      <c r="M152" s="292" t="str">
        <f>IF(ISNA(VLOOKUP($E152,'SERIE.015-1'!$E$3:$R$302,9,FALSE)),"",(VLOOKUP($E152,'SERIE.015-1'!$E$3:$R$302,9,FALSE)))</f>
        <v/>
      </c>
      <c r="N152" s="292" t="str">
        <f>IF(ISNA(VLOOKUP($E152,'SERIE.015-1'!$E$3:$R$302,10,FALSE)),"",(VLOOKUP($E152,'SERIE.015-1'!$E$3:$R$302,10,FALSE)))</f>
        <v/>
      </c>
      <c r="O152" s="292" t="str">
        <f>IF(ISNA(VLOOKUP($E152,'SERIE.015-1'!$E$3:$R$302,11,FALSE)),"",(VLOOKUP($E152,'SERIE.015-1'!$E$3:$R$302,11,FALSE)))</f>
        <v/>
      </c>
      <c r="P152" s="292" t="str">
        <f>IF(ISNA(VLOOKUP($E152,'SERIE.015-1'!$E$3:$R$302,12,FALSE)),"",(VLOOKUP($E152,'SERIE.015-1'!$E$3:$R$302,12,FALSE)))</f>
        <v/>
      </c>
      <c r="Q152" s="292" t="str">
        <f>IF(ISNA(VLOOKUP($E152,'SERIE.015-1'!$E$3:$R$302,13,FALSE)),"",(VLOOKUP($E152,'SERIE.015-1'!$E$3:$R$302,13,FALSE)))</f>
        <v/>
      </c>
      <c r="R152" s="350" t="str">
        <f>IF(ISNA(VLOOKUP($E152,'SERIE.015-1'!$E$3:$R$302,14,FALSE)),"",(VLOOKUP($E152,'SERIE.015-1'!$E$3:$R$302,14,FALSE)))</f>
        <v/>
      </c>
      <c r="S152" s="448">
        <f t="shared" si="63"/>
        <v>0</v>
      </c>
      <c r="T152" s="516"/>
      <c r="U152" s="374"/>
      <c r="V152" s="374">
        <f t="shared" si="65"/>
        <v>150</v>
      </c>
      <c r="W152" s="374">
        <f>IF(S152="","",IFERROR(SUM(I152:J152:L152:M152)+LARGE(I152:J152:L152:M152,1)/100+LARGE(I152:J152:L152:M152,2)/1000+LARGE(I152:J152:L152:M152,3)/10000+LARGE(I152:J152:L152:M152,4)/100000-0.01/V152,0))</f>
        <v>0</v>
      </c>
      <c r="X152" s="354" t="str">
        <f>$D$151</f>
        <v/>
      </c>
      <c r="Y152" s="364" t="str">
        <f>$C$151</f>
        <v/>
      </c>
      <c r="Z152" s="374"/>
      <c r="AA152" s="374"/>
      <c r="AB152" s="374"/>
      <c r="AC152" s="374"/>
      <c r="AD152" s="374"/>
      <c r="AE152" s="374"/>
    </row>
    <row r="153" spans="1:31" ht="13.95" customHeight="1" x14ac:dyDescent="0.3">
      <c r="A153" s="669">
        <v>76</v>
      </c>
      <c r="B153" s="671" t="str">
        <f>IF(ISNA(VLOOKUP(A153,'SERIE.015-1'!$A$3:$R$302,2,FALSE)),"",(VLOOKUP(A153,'SERIE.015-1'!$A$3:$R$302,2,FALSE)))</f>
        <v/>
      </c>
      <c r="C153" s="673" t="str">
        <f>IF(ISNA(VLOOKUP(A153,'SERIE.015-1'!$A$3:$R$302,3,FALSE)),"",(VLOOKUP(A153,'SERIE.015-1'!$A$3:$R$302,3,FALSE)))</f>
        <v/>
      </c>
      <c r="D153" s="675" t="str">
        <f>IF(ISNA(VLOOKUP(A153,'SERIE.015-1'!$A$3:$R$302,4,FALSE)),"",(VLOOKUP(A153,'SERIE.015-1'!$A$3:$R$302,4,FALSE)))</f>
        <v/>
      </c>
      <c r="E153" s="322" t="str">
        <f>IF(ISNA(VLOOKUP($A153,'SERIE.015-1'!$A$3:$R$302,5,FALSE)),"",(VLOOKUP($A153,'SERIE.015-1'!$A$3:$R$302,5,FALSE)))</f>
        <v/>
      </c>
      <c r="F153" s="237" t="str">
        <f>IF(ISNA(VLOOKUP(E153,'SERIE.015-1'!$E$3:$G$302,2,FALSE)),"",(VLOOKUP(E153,'SERIE.015-1'!$E$3:$G$302,2,FALSE)))</f>
        <v/>
      </c>
      <c r="G153" s="677" t="str">
        <f>IF(ISNA(VLOOKUP(E153,'SERIE.015-1'!$E$3:$G$302,3,FALSE)),"",(VLOOKUP(E153,'SERIE.015-1'!$E$3:$G$302,3,FALSE)))</f>
        <v/>
      </c>
      <c r="H153" s="237" t="str">
        <f>IF(ISNA(VLOOKUP(E153,'SERIE.015-1'!$E$3:$R$302,4,FALSE)),"",(VLOOKUP(E153,'SERIE.015-1'!$E$3:$R$302,4,FALSE)))</f>
        <v/>
      </c>
      <c r="I153" s="291" t="str">
        <f>IF(ISNA(VLOOKUP($E153,'SERIE.015-1'!$E$3:$R$302,5,FALSE)),"",(VLOOKUP($E153,'SERIE.015-1'!$E$3:$R$302,5,FALSE)))</f>
        <v/>
      </c>
      <c r="J153" s="291" t="str">
        <f>IF(ISNA(VLOOKUP($E153,'SERIE.015-1'!$E$3:$R$302,6,FALSE)),"",(VLOOKUP($E153,'SERIE.015-1'!$E$3:$R$302,6,FALSE)))</f>
        <v/>
      </c>
      <c r="K153" s="291" t="str">
        <f>IF(ISNA(VLOOKUP($E153,'SERIE.015-1'!$E$3:$R$302,7,FALSE)),"",(VLOOKUP($E153,'SERIE.015-1'!$E$3:$R$302,7,FALSE)))</f>
        <v/>
      </c>
      <c r="L153" s="291" t="str">
        <f>IF(ISNA(VLOOKUP($E153,'SERIE.015-1'!$E$3:$R$302,8,FALSE)),"",(VLOOKUP($E153,'SERIE.015-1'!$E$3:$R$302,8,FALSE)))</f>
        <v/>
      </c>
      <c r="M153" s="291" t="str">
        <f>IF(ISNA(VLOOKUP($E153,'SERIE.015-1'!$E$3:$R$302,9,FALSE)),"",(VLOOKUP($E153,'SERIE.015-1'!$E$3:$R$302,9,FALSE)))</f>
        <v/>
      </c>
      <c r="N153" s="291" t="str">
        <f>IF(ISNA(VLOOKUP($E153,'SERIE.015-1'!$E$3:$R$302,10,FALSE)),"",(VLOOKUP($E153,'SERIE.015-1'!$E$3:$R$302,10,FALSE)))</f>
        <v/>
      </c>
      <c r="O153" s="291" t="str">
        <f>IF(ISNA(VLOOKUP($E153,'SERIE.015-1'!$E$3:$R$302,11,FALSE)),"",(VLOOKUP($E153,'SERIE.015-1'!$E$3:$R$302,11,FALSE)))</f>
        <v/>
      </c>
      <c r="P153" s="291" t="str">
        <f>IF(ISNA(VLOOKUP($E153,'SERIE.015-1'!$E$3:$R$302,12,FALSE)),"",(VLOOKUP($E153,'SERIE.015-1'!$E$3:$R$302,12,FALSE)))</f>
        <v/>
      </c>
      <c r="Q153" s="291" t="str">
        <f>IF(ISNA(VLOOKUP($E153,'SERIE.015-1'!$E$3:$R$302,13,FALSE)),"",(VLOOKUP($E153,'SERIE.015-1'!$E$3:$R$302,13,FALSE)))</f>
        <v/>
      </c>
      <c r="R153" s="349" t="str">
        <f>IF(ISNA(VLOOKUP($E153,'SERIE.015-1'!$E$3:$R$302,14,FALSE)),"",(VLOOKUP($E153,'SERIE.015-1'!$E$3:$R$302,14,FALSE)))</f>
        <v/>
      </c>
      <c r="S153" s="448">
        <f t="shared" si="63"/>
        <v>0</v>
      </c>
      <c r="T153" s="516">
        <f t="shared" ref="T153" si="75">SUM(I153:R154)</f>
        <v>0</v>
      </c>
      <c r="U153" s="374"/>
      <c r="V153" s="374">
        <f t="shared" si="65"/>
        <v>151</v>
      </c>
      <c r="W153" s="374">
        <f>IF(S153="","",IFERROR(SUM(I153:J153:L153:M153)+LARGE(I153:J153:L153:M153,1)/100+LARGE(I153:J153:L153:M153,2)/1000+LARGE(I153:J153:L153:M153,3)/10000+LARGE(I153:J153:L153:M153,4)/100000-0.01/V153,0))</f>
        <v>0</v>
      </c>
      <c r="X153" s="354" t="str">
        <f>$D$153</f>
        <v/>
      </c>
      <c r="Y153" s="364" t="str">
        <f>$C$153</f>
        <v/>
      </c>
      <c r="Z153" s="374"/>
      <c r="AA153" s="374"/>
      <c r="AB153" s="374"/>
      <c r="AC153" s="374"/>
      <c r="AD153" s="374"/>
      <c r="AE153" s="374"/>
    </row>
    <row r="154" spans="1:31" ht="13.95" customHeight="1" thickBot="1" x14ac:dyDescent="0.35">
      <c r="A154" s="679"/>
      <c r="B154" s="680"/>
      <c r="C154" s="681"/>
      <c r="D154" s="682"/>
      <c r="E154" s="323" t="str">
        <f>IF(ISNA(VLOOKUP($A$153,'SERIE.015-1'!$A$3:$R$302,5,FALSE)+$U$3),"",(VLOOKUP($A$153,'SERIE.015-1'!$A$3:$R$302,5,FALSE)+$U$3))</f>
        <v/>
      </c>
      <c r="F154" s="43" t="str">
        <f>IF(ISNA(VLOOKUP(E154,'SERIE.015-1'!$E$3:$G$302,2,FALSE)),"",(VLOOKUP(E154,'SERIE.015-1'!$E$3:$G$302,2,FALSE)))</f>
        <v/>
      </c>
      <c r="G154" s="683"/>
      <c r="H154" s="84" t="str">
        <f>IF(ISNA(VLOOKUP(E154,'SERIE.015-1'!$E$3:$R$302,4,FALSE)),"",(VLOOKUP(E154,'SERIE.015-1'!$E$3:$R$302,4,FALSE)))</f>
        <v/>
      </c>
      <c r="I154" s="292" t="str">
        <f>IF(ISNA(VLOOKUP($E154,'SERIE.015-1'!$E$3:$R$302,5,FALSE)),"",(VLOOKUP($E154,'SERIE.015-1'!$E$3:$R$302,5,FALSE)))</f>
        <v/>
      </c>
      <c r="J154" s="292" t="str">
        <f>IF(ISNA(VLOOKUP($E154,'SERIE.015-1'!$E$3:$R$302,6,FALSE)),"",(VLOOKUP($E154,'SERIE.015-1'!$E$3:$R$302,6,FALSE)))</f>
        <v/>
      </c>
      <c r="K154" s="292" t="str">
        <f>IF(ISNA(VLOOKUP($E154,'SERIE.015-1'!$E$3:$R$302,7,FALSE)),"",(VLOOKUP($E154,'SERIE.015-1'!$E$3:$R$302,7,FALSE)))</f>
        <v/>
      </c>
      <c r="L154" s="292" t="str">
        <f>IF(ISNA(VLOOKUP($E154,'SERIE.015-1'!$E$3:$R$302,8,FALSE)),"",(VLOOKUP($E154,'SERIE.015-1'!$E$3:$R$302,8,FALSE)))</f>
        <v/>
      </c>
      <c r="M154" s="292" t="str">
        <f>IF(ISNA(VLOOKUP($E154,'SERIE.015-1'!$E$3:$R$302,9,FALSE)),"",(VLOOKUP($E154,'SERIE.015-1'!$E$3:$R$302,9,FALSE)))</f>
        <v/>
      </c>
      <c r="N154" s="292" t="str">
        <f>IF(ISNA(VLOOKUP($E154,'SERIE.015-1'!$E$3:$R$302,10,FALSE)),"",(VLOOKUP($E154,'SERIE.015-1'!$E$3:$R$302,10,FALSE)))</f>
        <v/>
      </c>
      <c r="O154" s="292" t="str">
        <f>IF(ISNA(VLOOKUP($E154,'SERIE.015-1'!$E$3:$R$302,11,FALSE)),"",(VLOOKUP($E154,'SERIE.015-1'!$E$3:$R$302,11,FALSE)))</f>
        <v/>
      </c>
      <c r="P154" s="292" t="str">
        <f>IF(ISNA(VLOOKUP($E154,'SERIE.015-1'!$E$3:$R$302,12,FALSE)),"",(VLOOKUP($E154,'SERIE.015-1'!$E$3:$R$302,12,FALSE)))</f>
        <v/>
      </c>
      <c r="Q154" s="292" t="str">
        <f>IF(ISNA(VLOOKUP($E154,'SERIE.015-1'!$E$3:$R$302,13,FALSE)),"",(VLOOKUP($E154,'SERIE.015-1'!$E$3:$R$302,13,FALSE)))</f>
        <v/>
      </c>
      <c r="R154" s="350" t="str">
        <f>IF(ISNA(VLOOKUP($E154,'SERIE.015-1'!$E$3:$R$302,14,FALSE)),"",(VLOOKUP($E154,'SERIE.015-1'!$E$3:$R$302,14,FALSE)))</f>
        <v/>
      </c>
      <c r="S154" s="448">
        <f t="shared" si="63"/>
        <v>0</v>
      </c>
      <c r="T154" s="516"/>
      <c r="U154" s="374"/>
      <c r="V154" s="374">
        <f t="shared" si="65"/>
        <v>152</v>
      </c>
      <c r="W154" s="374">
        <f>IF(S154="","",IFERROR(SUM(I154:J154:L154:M154)+LARGE(I154:J154:L154:M154,1)/100+LARGE(I154:J154:L154:M154,2)/1000+LARGE(I154:J154:L154:M154,3)/10000+LARGE(I154:J154:L154:M154,4)/100000-0.01/V154,0))</f>
        <v>0</v>
      </c>
      <c r="X154" s="354" t="str">
        <f>$D$153</f>
        <v/>
      </c>
      <c r="Y154" s="364" t="str">
        <f>$C$153</f>
        <v/>
      </c>
      <c r="Z154" s="374"/>
      <c r="AA154" s="374"/>
      <c r="AB154" s="374"/>
      <c r="AC154" s="374"/>
      <c r="AD154" s="374"/>
      <c r="AE154" s="374"/>
    </row>
    <row r="155" spans="1:31" ht="13.95" customHeight="1" x14ac:dyDescent="0.3">
      <c r="A155" s="669">
        <v>77</v>
      </c>
      <c r="B155" s="671" t="str">
        <f>IF(ISNA(VLOOKUP(A155,'SERIE.015-1'!$A$3:$R$302,2,FALSE)),"",(VLOOKUP(A155,'SERIE.015-1'!$A$3:$R$302,2,FALSE)))</f>
        <v/>
      </c>
      <c r="C155" s="673" t="str">
        <f>IF(ISNA(VLOOKUP(A155,'SERIE.015-1'!$A$3:$R$302,3,FALSE)),"",(VLOOKUP(A155,'SERIE.015-1'!$A$3:$R$302,3,FALSE)))</f>
        <v/>
      </c>
      <c r="D155" s="675" t="str">
        <f>IF(ISNA(VLOOKUP(A155,'SERIE.015-1'!$A$3:$R$302,4,FALSE)),"",(VLOOKUP(A155,'SERIE.015-1'!$A$3:$R$302,4,FALSE)))</f>
        <v/>
      </c>
      <c r="E155" s="322" t="str">
        <f>IF(ISNA(VLOOKUP($A155,'SERIE.015-1'!$A$3:$R$302,5,FALSE)),"",(VLOOKUP($A155,'SERIE.015-1'!$A$3:$R$302,5,FALSE)))</f>
        <v/>
      </c>
      <c r="F155" s="237" t="str">
        <f>IF(ISNA(VLOOKUP(E155,'SERIE.015-1'!$E$3:$G$302,2,FALSE)),"",(VLOOKUP(E155,'SERIE.015-1'!$E$3:$G$302,2,FALSE)))</f>
        <v/>
      </c>
      <c r="G155" s="677" t="str">
        <f>IF(ISNA(VLOOKUP(E155,'SERIE.015-1'!$E$3:$G$302,3,FALSE)),"",(VLOOKUP(E155,'SERIE.015-1'!$E$3:$G$302,3,FALSE)))</f>
        <v/>
      </c>
      <c r="H155" s="237" t="str">
        <f>IF(ISNA(VLOOKUP(E155,'SERIE.015-1'!$E$3:$R$302,4,FALSE)),"",(VLOOKUP(E155,'SERIE.015-1'!$E$3:$R$302,4,FALSE)))</f>
        <v/>
      </c>
      <c r="I155" s="291" t="str">
        <f>IF(ISNA(VLOOKUP($E155,'SERIE.015-1'!$E$3:$R$302,5,FALSE)),"",(VLOOKUP($E155,'SERIE.015-1'!$E$3:$R$302,5,FALSE)))</f>
        <v/>
      </c>
      <c r="J155" s="291" t="str">
        <f>IF(ISNA(VLOOKUP($E155,'SERIE.015-1'!$E$3:$R$302,6,FALSE)),"",(VLOOKUP($E155,'SERIE.015-1'!$E$3:$R$302,6,FALSE)))</f>
        <v/>
      </c>
      <c r="K155" s="291" t="str">
        <f>IF(ISNA(VLOOKUP($E155,'SERIE.015-1'!$E$3:$R$302,7,FALSE)),"",(VLOOKUP($E155,'SERIE.015-1'!$E$3:$R$302,7,FALSE)))</f>
        <v/>
      </c>
      <c r="L155" s="291" t="str">
        <f>IF(ISNA(VLOOKUP($E155,'SERIE.015-1'!$E$3:$R$302,8,FALSE)),"",(VLOOKUP($E155,'SERIE.015-1'!$E$3:$R$302,8,FALSE)))</f>
        <v/>
      </c>
      <c r="M155" s="291" t="str">
        <f>IF(ISNA(VLOOKUP($E155,'SERIE.015-1'!$E$3:$R$302,9,FALSE)),"",(VLOOKUP($E155,'SERIE.015-1'!$E$3:$R$302,9,FALSE)))</f>
        <v/>
      </c>
      <c r="N155" s="291" t="str">
        <f>IF(ISNA(VLOOKUP($E155,'SERIE.015-1'!$E$3:$R$302,10,FALSE)),"",(VLOOKUP($E155,'SERIE.015-1'!$E$3:$R$302,10,FALSE)))</f>
        <v/>
      </c>
      <c r="O155" s="291" t="str">
        <f>IF(ISNA(VLOOKUP($E155,'SERIE.015-1'!$E$3:$R$302,11,FALSE)),"",(VLOOKUP($E155,'SERIE.015-1'!$E$3:$R$302,11,FALSE)))</f>
        <v/>
      </c>
      <c r="P155" s="291" t="str">
        <f>IF(ISNA(VLOOKUP($E155,'SERIE.015-1'!$E$3:$R$302,12,FALSE)),"",(VLOOKUP($E155,'SERIE.015-1'!$E$3:$R$302,12,FALSE)))</f>
        <v/>
      </c>
      <c r="Q155" s="291" t="str">
        <f>IF(ISNA(VLOOKUP($E155,'SERIE.015-1'!$E$3:$R$302,13,FALSE)),"",(VLOOKUP($E155,'SERIE.015-1'!$E$3:$R$302,13,FALSE)))</f>
        <v/>
      </c>
      <c r="R155" s="349" t="str">
        <f>IF(ISNA(VLOOKUP($E155,'SERIE.015-1'!$E$3:$R$302,14,FALSE)),"",(VLOOKUP($E155,'SERIE.015-1'!$E$3:$R$302,14,FALSE)))</f>
        <v/>
      </c>
      <c r="S155" s="448">
        <f t="shared" si="63"/>
        <v>0</v>
      </c>
      <c r="T155" s="516">
        <f t="shared" ref="T155" si="76">SUM(I155:R156)</f>
        <v>0</v>
      </c>
      <c r="U155" s="374"/>
      <c r="V155" s="374">
        <f t="shared" si="65"/>
        <v>153</v>
      </c>
      <c r="W155" s="374">
        <f>IF(S155="","",IFERROR(SUM(I155:J155:L155:M155)+LARGE(I155:J155:L155:M155,1)/100+LARGE(I155:J155:L155:M155,2)/1000+LARGE(I155:J155:L155:M155,3)/10000+LARGE(I155:J155:L155:M155,4)/100000-0.01/V155,0))</f>
        <v>0</v>
      </c>
      <c r="X155" s="354" t="str">
        <f>$D$155</f>
        <v/>
      </c>
      <c r="Y155" s="364" t="str">
        <f>$C$155</f>
        <v/>
      </c>
      <c r="Z155" s="374"/>
      <c r="AA155" s="374"/>
      <c r="AB155" s="374"/>
      <c r="AC155" s="374"/>
      <c r="AD155" s="374"/>
      <c r="AE155" s="374"/>
    </row>
    <row r="156" spans="1:31" ht="13.95" customHeight="1" thickBot="1" x14ac:dyDescent="0.35">
      <c r="A156" s="679"/>
      <c r="B156" s="680"/>
      <c r="C156" s="681"/>
      <c r="D156" s="682"/>
      <c r="E156" s="323" t="str">
        <f>IF(ISNA(VLOOKUP($A$155,'SERIE.015-1'!$A$3:$R$302,5,FALSE)+$U$3),"",(VLOOKUP($A$155,'SERIE.015-1'!$A$3:$R$302,5,FALSE)+$U$3))</f>
        <v/>
      </c>
      <c r="F156" s="43" t="str">
        <f>IF(ISNA(VLOOKUP(E156,'SERIE.015-1'!$E$3:$G$302,2,FALSE)),"",(VLOOKUP(E156,'SERIE.015-1'!$E$3:$G$302,2,FALSE)))</f>
        <v/>
      </c>
      <c r="G156" s="683"/>
      <c r="H156" s="84" t="str">
        <f>IF(ISNA(VLOOKUP(E156,'SERIE.015-1'!$E$3:$R$302,4,FALSE)),"",(VLOOKUP(E156,'SERIE.015-1'!$E$3:$R$302,4,FALSE)))</f>
        <v/>
      </c>
      <c r="I156" s="292" t="str">
        <f>IF(ISNA(VLOOKUP($E156,'SERIE.015-1'!$E$3:$R$302,5,FALSE)),"",(VLOOKUP($E156,'SERIE.015-1'!$E$3:$R$302,5,FALSE)))</f>
        <v/>
      </c>
      <c r="J156" s="292" t="str">
        <f>IF(ISNA(VLOOKUP($E156,'SERIE.015-1'!$E$3:$R$302,6,FALSE)),"",(VLOOKUP($E156,'SERIE.015-1'!$E$3:$R$302,6,FALSE)))</f>
        <v/>
      </c>
      <c r="K156" s="292" t="str">
        <f>IF(ISNA(VLOOKUP($E156,'SERIE.015-1'!$E$3:$R$302,7,FALSE)),"",(VLOOKUP($E156,'SERIE.015-1'!$E$3:$R$302,7,FALSE)))</f>
        <v/>
      </c>
      <c r="L156" s="292" t="str">
        <f>IF(ISNA(VLOOKUP($E156,'SERIE.015-1'!$E$3:$R$302,8,FALSE)),"",(VLOOKUP($E156,'SERIE.015-1'!$E$3:$R$302,8,FALSE)))</f>
        <v/>
      </c>
      <c r="M156" s="292" t="str">
        <f>IF(ISNA(VLOOKUP($E156,'SERIE.015-1'!$E$3:$R$302,9,FALSE)),"",(VLOOKUP($E156,'SERIE.015-1'!$E$3:$R$302,9,FALSE)))</f>
        <v/>
      </c>
      <c r="N156" s="292" t="str">
        <f>IF(ISNA(VLOOKUP($E156,'SERIE.015-1'!$E$3:$R$302,10,FALSE)),"",(VLOOKUP($E156,'SERIE.015-1'!$E$3:$R$302,10,FALSE)))</f>
        <v/>
      </c>
      <c r="O156" s="292" t="str">
        <f>IF(ISNA(VLOOKUP($E156,'SERIE.015-1'!$E$3:$R$302,11,FALSE)),"",(VLOOKUP($E156,'SERIE.015-1'!$E$3:$R$302,11,FALSE)))</f>
        <v/>
      </c>
      <c r="P156" s="292" t="str">
        <f>IF(ISNA(VLOOKUP($E156,'SERIE.015-1'!$E$3:$R$302,12,FALSE)),"",(VLOOKUP($E156,'SERIE.015-1'!$E$3:$R$302,12,FALSE)))</f>
        <v/>
      </c>
      <c r="Q156" s="292" t="str">
        <f>IF(ISNA(VLOOKUP($E156,'SERIE.015-1'!$E$3:$R$302,13,FALSE)),"",(VLOOKUP($E156,'SERIE.015-1'!$E$3:$R$302,13,FALSE)))</f>
        <v/>
      </c>
      <c r="R156" s="350" t="str">
        <f>IF(ISNA(VLOOKUP($E156,'SERIE.015-1'!$E$3:$R$302,14,FALSE)),"",(VLOOKUP($E156,'SERIE.015-1'!$E$3:$R$302,14,FALSE)))</f>
        <v/>
      </c>
      <c r="S156" s="448">
        <f t="shared" si="63"/>
        <v>0</v>
      </c>
      <c r="T156" s="516"/>
      <c r="U156" s="374"/>
      <c r="V156" s="374">
        <f t="shared" si="65"/>
        <v>154</v>
      </c>
      <c r="W156" s="374">
        <f>IF(S156="","",IFERROR(SUM(I156:J156:L156:M156)+LARGE(I156:J156:L156:M156,1)/100+LARGE(I156:J156:L156:M156,2)/1000+LARGE(I156:J156:L156:M156,3)/10000+LARGE(I156:J156:L156:M156,4)/100000-0.01/V156,0))</f>
        <v>0</v>
      </c>
      <c r="X156" s="354" t="str">
        <f>$D$155</f>
        <v/>
      </c>
      <c r="Y156" s="364" t="str">
        <f>$C$155</f>
        <v/>
      </c>
      <c r="Z156" s="374"/>
      <c r="AA156" s="374"/>
      <c r="AB156" s="374"/>
      <c r="AC156" s="374"/>
      <c r="AD156" s="374"/>
      <c r="AE156" s="374"/>
    </row>
    <row r="157" spans="1:31" ht="13.95" customHeight="1" x14ac:dyDescent="0.3">
      <c r="A157" s="669">
        <v>78</v>
      </c>
      <c r="B157" s="671" t="str">
        <f>IF(ISNA(VLOOKUP(A157,'SERIE.015-1'!$A$3:$R$302,2,FALSE)),"",(VLOOKUP(A157,'SERIE.015-1'!$A$3:$R$302,2,FALSE)))</f>
        <v/>
      </c>
      <c r="C157" s="673" t="str">
        <f>IF(ISNA(VLOOKUP(A157,'SERIE.015-1'!$A$3:$R$302,3,FALSE)),"",(VLOOKUP(A157,'SERIE.015-1'!$A$3:$R$302,3,FALSE)))</f>
        <v/>
      </c>
      <c r="D157" s="675" t="str">
        <f>IF(ISNA(VLOOKUP(A157,'SERIE.015-1'!$A$3:$R$302,4,FALSE)),"",(VLOOKUP(A157,'SERIE.015-1'!$A$3:$R$302,4,FALSE)))</f>
        <v/>
      </c>
      <c r="E157" s="322" t="str">
        <f>IF(ISNA(VLOOKUP($A157,'SERIE.015-1'!$A$3:$R$302,5,FALSE)),"",(VLOOKUP($A157,'SERIE.015-1'!$A$3:$R$302,5,FALSE)))</f>
        <v/>
      </c>
      <c r="F157" s="237" t="str">
        <f>IF(ISNA(VLOOKUP(E157,'SERIE.015-1'!$E$3:$G$302,2,FALSE)),"",(VLOOKUP(E157,'SERIE.015-1'!$E$3:$G$302,2,FALSE)))</f>
        <v/>
      </c>
      <c r="G157" s="677" t="str">
        <f>IF(ISNA(VLOOKUP(E157,'SERIE.015-1'!$E$3:$G$302,3,FALSE)),"",(VLOOKUP(E157,'SERIE.015-1'!$E$3:$G$302,3,FALSE)))</f>
        <v/>
      </c>
      <c r="H157" s="237" t="str">
        <f>IF(ISNA(VLOOKUP(E157,'SERIE.015-1'!$E$3:$R$302,4,FALSE)),"",(VLOOKUP(E157,'SERIE.015-1'!$E$3:$R$302,4,FALSE)))</f>
        <v/>
      </c>
      <c r="I157" s="291" t="str">
        <f>IF(ISNA(VLOOKUP($E157,'SERIE.015-1'!$E$3:$R$302,5,FALSE)),"",(VLOOKUP($E157,'SERIE.015-1'!$E$3:$R$302,5,FALSE)))</f>
        <v/>
      </c>
      <c r="J157" s="291" t="str">
        <f>IF(ISNA(VLOOKUP($E157,'SERIE.015-1'!$E$3:$R$302,6,FALSE)),"",(VLOOKUP($E157,'SERIE.015-1'!$E$3:$R$302,6,FALSE)))</f>
        <v/>
      </c>
      <c r="K157" s="291" t="str">
        <f>IF(ISNA(VLOOKUP($E157,'SERIE.015-1'!$E$3:$R$302,7,FALSE)),"",(VLOOKUP($E157,'SERIE.015-1'!$E$3:$R$302,7,FALSE)))</f>
        <v/>
      </c>
      <c r="L157" s="291" t="str">
        <f>IF(ISNA(VLOOKUP($E157,'SERIE.015-1'!$E$3:$R$302,8,FALSE)),"",(VLOOKUP($E157,'SERIE.015-1'!$E$3:$R$302,8,FALSE)))</f>
        <v/>
      </c>
      <c r="M157" s="291" t="str">
        <f>IF(ISNA(VLOOKUP($E157,'SERIE.015-1'!$E$3:$R$302,9,FALSE)),"",(VLOOKUP($E157,'SERIE.015-1'!$E$3:$R$302,9,FALSE)))</f>
        <v/>
      </c>
      <c r="N157" s="291" t="str">
        <f>IF(ISNA(VLOOKUP($E157,'SERIE.015-1'!$E$3:$R$302,10,FALSE)),"",(VLOOKUP($E157,'SERIE.015-1'!$E$3:$R$302,10,FALSE)))</f>
        <v/>
      </c>
      <c r="O157" s="291" t="str">
        <f>IF(ISNA(VLOOKUP($E157,'SERIE.015-1'!$E$3:$R$302,11,FALSE)),"",(VLOOKUP($E157,'SERIE.015-1'!$E$3:$R$302,11,FALSE)))</f>
        <v/>
      </c>
      <c r="P157" s="291" t="str">
        <f>IF(ISNA(VLOOKUP($E157,'SERIE.015-1'!$E$3:$R$302,12,FALSE)),"",(VLOOKUP($E157,'SERIE.015-1'!$E$3:$R$302,12,FALSE)))</f>
        <v/>
      </c>
      <c r="Q157" s="291" t="str">
        <f>IF(ISNA(VLOOKUP($E157,'SERIE.015-1'!$E$3:$R$302,13,FALSE)),"",(VLOOKUP($E157,'SERIE.015-1'!$E$3:$R$302,13,FALSE)))</f>
        <v/>
      </c>
      <c r="R157" s="349" t="str">
        <f>IF(ISNA(VLOOKUP($E157,'SERIE.015-1'!$E$3:$R$302,14,FALSE)),"",(VLOOKUP($E157,'SERIE.015-1'!$E$3:$R$302,14,FALSE)))</f>
        <v/>
      </c>
      <c r="S157" s="448">
        <f t="shared" si="63"/>
        <v>0</v>
      </c>
      <c r="T157" s="516">
        <f t="shared" ref="T157" si="77">SUM(I157:R158)</f>
        <v>0</v>
      </c>
      <c r="U157" s="374"/>
      <c r="V157" s="374">
        <f t="shared" si="65"/>
        <v>155</v>
      </c>
      <c r="W157" s="374">
        <f>IF(S157="","",IFERROR(SUM(I157:J157:L157:M157)+LARGE(I157:J157:L157:M157,1)/100+LARGE(I157:J157:L157:M157,2)/1000+LARGE(I157:J157:L157:M157,3)/10000+LARGE(I157:J157:L157:M157,4)/100000-0.01/V157,0))</f>
        <v>0</v>
      </c>
      <c r="X157" s="354" t="str">
        <f>$D$157</f>
        <v/>
      </c>
      <c r="Y157" s="364" t="str">
        <f>$C$157</f>
        <v/>
      </c>
      <c r="Z157" s="374"/>
      <c r="AA157" s="374"/>
      <c r="AB157" s="374"/>
      <c r="AC157" s="374"/>
      <c r="AD157" s="374"/>
      <c r="AE157" s="374"/>
    </row>
    <row r="158" spans="1:31" ht="13.95" customHeight="1" thickBot="1" x14ac:dyDescent="0.35">
      <c r="A158" s="679"/>
      <c r="B158" s="680"/>
      <c r="C158" s="681"/>
      <c r="D158" s="682"/>
      <c r="E158" s="323" t="str">
        <f>IF(ISNA(VLOOKUP($A$157,'SERIE.015-1'!$A$3:$R$302,5,FALSE)+$U$3),"",(VLOOKUP($A$157,'SERIE.015-1'!$A$3:$R$302,5,FALSE)+$U$3))</f>
        <v/>
      </c>
      <c r="F158" s="43" t="str">
        <f>IF(ISNA(VLOOKUP(E158,'SERIE.015-1'!$E$3:$G$302,2,FALSE)),"",(VLOOKUP(E158,'SERIE.015-1'!$E$3:$G$302,2,FALSE)))</f>
        <v/>
      </c>
      <c r="G158" s="683"/>
      <c r="H158" s="84" t="str">
        <f>IF(ISNA(VLOOKUP(E158,'SERIE.015-1'!$E$3:$R$302,4,FALSE)),"",(VLOOKUP(E158,'SERIE.015-1'!$E$3:$R$302,4,FALSE)))</f>
        <v/>
      </c>
      <c r="I158" s="292" t="str">
        <f>IF(ISNA(VLOOKUP($E158,'SERIE.015-1'!$E$3:$R$302,5,FALSE)),"",(VLOOKUP($E158,'SERIE.015-1'!$E$3:$R$302,5,FALSE)))</f>
        <v/>
      </c>
      <c r="J158" s="292" t="str">
        <f>IF(ISNA(VLOOKUP($E158,'SERIE.015-1'!$E$3:$R$302,6,FALSE)),"",(VLOOKUP($E158,'SERIE.015-1'!$E$3:$R$302,6,FALSE)))</f>
        <v/>
      </c>
      <c r="K158" s="292" t="str">
        <f>IF(ISNA(VLOOKUP($E158,'SERIE.015-1'!$E$3:$R$302,7,FALSE)),"",(VLOOKUP($E158,'SERIE.015-1'!$E$3:$R$302,7,FALSE)))</f>
        <v/>
      </c>
      <c r="L158" s="292" t="str">
        <f>IF(ISNA(VLOOKUP($E158,'SERIE.015-1'!$E$3:$R$302,8,FALSE)),"",(VLOOKUP($E158,'SERIE.015-1'!$E$3:$R$302,8,FALSE)))</f>
        <v/>
      </c>
      <c r="M158" s="292" t="str">
        <f>IF(ISNA(VLOOKUP($E158,'SERIE.015-1'!$E$3:$R$302,9,FALSE)),"",(VLOOKUP($E158,'SERIE.015-1'!$E$3:$R$302,9,FALSE)))</f>
        <v/>
      </c>
      <c r="N158" s="292" t="str">
        <f>IF(ISNA(VLOOKUP($E158,'SERIE.015-1'!$E$3:$R$302,10,FALSE)),"",(VLOOKUP($E158,'SERIE.015-1'!$E$3:$R$302,10,FALSE)))</f>
        <v/>
      </c>
      <c r="O158" s="292" t="str">
        <f>IF(ISNA(VLOOKUP($E158,'SERIE.015-1'!$E$3:$R$302,11,FALSE)),"",(VLOOKUP($E158,'SERIE.015-1'!$E$3:$R$302,11,FALSE)))</f>
        <v/>
      </c>
      <c r="P158" s="292" t="str">
        <f>IF(ISNA(VLOOKUP($E158,'SERIE.015-1'!$E$3:$R$302,12,FALSE)),"",(VLOOKUP($E158,'SERIE.015-1'!$E$3:$R$302,12,FALSE)))</f>
        <v/>
      </c>
      <c r="Q158" s="292" t="str">
        <f>IF(ISNA(VLOOKUP($E158,'SERIE.015-1'!$E$3:$R$302,13,FALSE)),"",(VLOOKUP($E158,'SERIE.015-1'!$E$3:$R$302,13,FALSE)))</f>
        <v/>
      </c>
      <c r="R158" s="350" t="str">
        <f>IF(ISNA(VLOOKUP($E158,'SERIE.015-1'!$E$3:$R$302,14,FALSE)),"",(VLOOKUP($E158,'SERIE.015-1'!$E$3:$R$302,14,FALSE)))</f>
        <v/>
      </c>
      <c r="S158" s="448">
        <f t="shared" si="63"/>
        <v>0</v>
      </c>
      <c r="T158" s="516"/>
      <c r="U158" s="374"/>
      <c r="V158" s="374">
        <f t="shared" si="65"/>
        <v>156</v>
      </c>
      <c r="W158" s="374">
        <f>IF(S158="","",IFERROR(SUM(I158:J158:L158:M158)+LARGE(I158:J158:L158:M158,1)/100+LARGE(I158:J158:L158:M158,2)/1000+LARGE(I158:J158:L158:M158,3)/10000+LARGE(I158:J158:L158:M158,4)/100000-0.01/V158,0))</f>
        <v>0</v>
      </c>
      <c r="X158" s="354" t="str">
        <f>$D$157</f>
        <v/>
      </c>
      <c r="Y158" s="364" t="str">
        <f>$C$157</f>
        <v/>
      </c>
      <c r="Z158" s="374"/>
      <c r="AA158" s="374"/>
      <c r="AB158" s="374"/>
      <c r="AC158" s="374"/>
      <c r="AD158" s="374"/>
      <c r="AE158" s="374"/>
    </row>
    <row r="159" spans="1:31" ht="13.95" customHeight="1" x14ac:dyDescent="0.3">
      <c r="A159" s="669">
        <v>79</v>
      </c>
      <c r="B159" s="671" t="str">
        <f>IF(ISNA(VLOOKUP(A159,'SERIE.015-1'!$A$3:$R$302,2,FALSE)),"",(VLOOKUP(A159,'SERIE.015-1'!$A$3:$R$302,2,FALSE)))</f>
        <v/>
      </c>
      <c r="C159" s="673" t="str">
        <f>IF(ISNA(VLOOKUP(A159,'SERIE.015-1'!$A$3:$R$302,3,FALSE)),"",(VLOOKUP(A159,'SERIE.015-1'!$A$3:$R$302,3,FALSE)))</f>
        <v/>
      </c>
      <c r="D159" s="675" t="str">
        <f>IF(ISNA(VLOOKUP(A159,'SERIE.015-1'!$A$3:$R$302,4,FALSE)),"",(VLOOKUP(A159,'SERIE.015-1'!$A$3:$R$302,4,FALSE)))</f>
        <v/>
      </c>
      <c r="E159" s="322" t="str">
        <f>IF(ISNA(VLOOKUP($A159,'SERIE.015-1'!$A$3:$R$302,5,FALSE)),"",(VLOOKUP($A159,'SERIE.015-1'!$A$3:$R$302,5,FALSE)))</f>
        <v/>
      </c>
      <c r="F159" s="237" t="str">
        <f>IF(ISNA(VLOOKUP(E159,'SERIE.015-1'!$E$3:$G$302,2,FALSE)),"",(VLOOKUP(E159,'SERIE.015-1'!$E$3:$G$302,2,FALSE)))</f>
        <v/>
      </c>
      <c r="G159" s="677" t="str">
        <f>IF(ISNA(VLOOKUP(E159,'SERIE.015-1'!$E$3:$G$302,3,FALSE)),"",(VLOOKUP(E159,'SERIE.015-1'!$E$3:$G$302,3,FALSE)))</f>
        <v/>
      </c>
      <c r="H159" s="237" t="str">
        <f>IF(ISNA(VLOOKUP(E159,'SERIE.015-1'!$E$3:$R$302,4,FALSE)),"",(VLOOKUP(E159,'SERIE.015-1'!$E$3:$R$302,4,FALSE)))</f>
        <v/>
      </c>
      <c r="I159" s="291" t="str">
        <f>IF(ISNA(VLOOKUP($E159,'SERIE.015-1'!$E$3:$R$302,5,FALSE)),"",(VLOOKUP($E159,'SERIE.015-1'!$E$3:$R$302,5,FALSE)))</f>
        <v/>
      </c>
      <c r="J159" s="291" t="str">
        <f>IF(ISNA(VLOOKUP($E159,'SERIE.015-1'!$E$3:$R$302,6,FALSE)),"",(VLOOKUP($E159,'SERIE.015-1'!$E$3:$R$302,6,FALSE)))</f>
        <v/>
      </c>
      <c r="K159" s="291" t="str">
        <f>IF(ISNA(VLOOKUP($E159,'SERIE.015-1'!$E$3:$R$302,7,FALSE)),"",(VLOOKUP($E159,'SERIE.015-1'!$E$3:$R$302,7,FALSE)))</f>
        <v/>
      </c>
      <c r="L159" s="291" t="str">
        <f>IF(ISNA(VLOOKUP($E159,'SERIE.015-1'!$E$3:$R$302,8,FALSE)),"",(VLOOKUP($E159,'SERIE.015-1'!$E$3:$R$302,8,FALSE)))</f>
        <v/>
      </c>
      <c r="M159" s="291" t="str">
        <f>IF(ISNA(VLOOKUP($E159,'SERIE.015-1'!$E$3:$R$302,9,FALSE)),"",(VLOOKUP($E159,'SERIE.015-1'!$E$3:$R$302,9,FALSE)))</f>
        <v/>
      </c>
      <c r="N159" s="291" t="str">
        <f>IF(ISNA(VLOOKUP($E159,'SERIE.015-1'!$E$3:$R$302,10,FALSE)),"",(VLOOKUP($E159,'SERIE.015-1'!$E$3:$R$302,10,FALSE)))</f>
        <v/>
      </c>
      <c r="O159" s="291" t="str">
        <f>IF(ISNA(VLOOKUP($E159,'SERIE.015-1'!$E$3:$R$302,11,FALSE)),"",(VLOOKUP($E159,'SERIE.015-1'!$E$3:$R$302,11,FALSE)))</f>
        <v/>
      </c>
      <c r="P159" s="291" t="str">
        <f>IF(ISNA(VLOOKUP($E159,'SERIE.015-1'!$E$3:$R$302,12,FALSE)),"",(VLOOKUP($E159,'SERIE.015-1'!$E$3:$R$302,12,FALSE)))</f>
        <v/>
      </c>
      <c r="Q159" s="291" t="str">
        <f>IF(ISNA(VLOOKUP($E159,'SERIE.015-1'!$E$3:$R$302,13,FALSE)),"",(VLOOKUP($E159,'SERIE.015-1'!$E$3:$R$302,13,FALSE)))</f>
        <v/>
      </c>
      <c r="R159" s="349" t="str">
        <f>IF(ISNA(VLOOKUP($E159,'SERIE.015-1'!$E$3:$R$302,14,FALSE)),"",(VLOOKUP($E159,'SERIE.015-1'!$E$3:$R$302,14,FALSE)))</f>
        <v/>
      </c>
      <c r="S159" s="448">
        <f t="shared" si="63"/>
        <v>0</v>
      </c>
      <c r="T159" s="516">
        <f t="shared" ref="T159" si="78">SUM(I159:R160)</f>
        <v>0</v>
      </c>
      <c r="U159" s="374"/>
      <c r="V159" s="374">
        <f t="shared" si="65"/>
        <v>157</v>
      </c>
      <c r="W159" s="374">
        <f>IF(S159="","",IFERROR(SUM(I159:J159:L159:M159)+LARGE(I159:J159:L159:M159,1)/100+LARGE(I159:J159:L159:M159,2)/1000+LARGE(I159:J159:L159:M159,3)/10000+LARGE(I159:J159:L159:M159,4)/100000-0.01/V159,0))</f>
        <v>0</v>
      </c>
      <c r="X159" s="354" t="str">
        <f>$D$159</f>
        <v/>
      </c>
      <c r="Y159" s="364" t="str">
        <f>$C$159</f>
        <v/>
      </c>
      <c r="Z159" s="374"/>
      <c r="AA159" s="374"/>
      <c r="AB159" s="374"/>
      <c r="AC159" s="374"/>
      <c r="AD159" s="374"/>
      <c r="AE159" s="374"/>
    </row>
    <row r="160" spans="1:31" ht="13.95" customHeight="1" thickBot="1" x14ac:dyDescent="0.35">
      <c r="A160" s="679"/>
      <c r="B160" s="680"/>
      <c r="C160" s="681"/>
      <c r="D160" s="682"/>
      <c r="E160" s="323" t="str">
        <f>IF(ISNA(VLOOKUP($A$159,'SERIE.015-1'!$A$3:$R$302,5,FALSE)+$U$3),"",(VLOOKUP($A$159,'SERIE.015-1'!$A$3:$R$302,5,FALSE)+$U$3))</f>
        <v/>
      </c>
      <c r="F160" s="43" t="str">
        <f>IF(ISNA(VLOOKUP(E160,'SERIE.015-1'!$E$3:$G$302,2,FALSE)),"",(VLOOKUP(E160,'SERIE.015-1'!$E$3:$G$302,2,FALSE)))</f>
        <v/>
      </c>
      <c r="G160" s="683"/>
      <c r="H160" s="84" t="str">
        <f>IF(ISNA(VLOOKUP(E160,'SERIE.015-1'!$E$3:$R$302,4,FALSE)),"",(VLOOKUP(E160,'SERIE.015-1'!$E$3:$R$302,4,FALSE)))</f>
        <v/>
      </c>
      <c r="I160" s="292" t="str">
        <f>IF(ISNA(VLOOKUP($E160,'SERIE.015-1'!$E$3:$R$302,5,FALSE)),"",(VLOOKUP($E160,'SERIE.015-1'!$E$3:$R$302,5,FALSE)))</f>
        <v/>
      </c>
      <c r="J160" s="292" t="str">
        <f>IF(ISNA(VLOOKUP($E160,'SERIE.015-1'!$E$3:$R$302,6,FALSE)),"",(VLOOKUP($E160,'SERIE.015-1'!$E$3:$R$302,6,FALSE)))</f>
        <v/>
      </c>
      <c r="K160" s="292" t="str">
        <f>IF(ISNA(VLOOKUP($E160,'SERIE.015-1'!$E$3:$R$302,7,FALSE)),"",(VLOOKUP($E160,'SERIE.015-1'!$E$3:$R$302,7,FALSE)))</f>
        <v/>
      </c>
      <c r="L160" s="292" t="str">
        <f>IF(ISNA(VLOOKUP($E160,'SERIE.015-1'!$E$3:$R$302,8,FALSE)),"",(VLOOKUP($E160,'SERIE.015-1'!$E$3:$R$302,8,FALSE)))</f>
        <v/>
      </c>
      <c r="M160" s="292" t="str">
        <f>IF(ISNA(VLOOKUP($E160,'SERIE.015-1'!$E$3:$R$302,9,FALSE)),"",(VLOOKUP($E160,'SERIE.015-1'!$E$3:$R$302,9,FALSE)))</f>
        <v/>
      </c>
      <c r="N160" s="292" t="str">
        <f>IF(ISNA(VLOOKUP($E160,'SERIE.015-1'!$E$3:$R$302,10,FALSE)),"",(VLOOKUP($E160,'SERIE.015-1'!$E$3:$R$302,10,FALSE)))</f>
        <v/>
      </c>
      <c r="O160" s="292" t="str">
        <f>IF(ISNA(VLOOKUP($E160,'SERIE.015-1'!$E$3:$R$302,11,FALSE)),"",(VLOOKUP($E160,'SERIE.015-1'!$E$3:$R$302,11,FALSE)))</f>
        <v/>
      </c>
      <c r="P160" s="292" t="str">
        <f>IF(ISNA(VLOOKUP($E160,'SERIE.015-1'!$E$3:$R$302,12,FALSE)),"",(VLOOKUP($E160,'SERIE.015-1'!$E$3:$R$302,12,FALSE)))</f>
        <v/>
      </c>
      <c r="Q160" s="292" t="str">
        <f>IF(ISNA(VLOOKUP($E160,'SERIE.015-1'!$E$3:$R$302,13,FALSE)),"",(VLOOKUP($E160,'SERIE.015-1'!$E$3:$R$302,13,FALSE)))</f>
        <v/>
      </c>
      <c r="R160" s="350" t="str">
        <f>IF(ISNA(VLOOKUP($E160,'SERIE.015-1'!$E$3:$R$302,14,FALSE)),"",(VLOOKUP($E160,'SERIE.015-1'!$E$3:$R$302,14,FALSE)))</f>
        <v/>
      </c>
      <c r="S160" s="448">
        <f t="shared" si="63"/>
        <v>0</v>
      </c>
      <c r="T160" s="516"/>
      <c r="U160" s="374"/>
      <c r="V160" s="374">
        <f t="shared" si="65"/>
        <v>158</v>
      </c>
      <c r="W160" s="374">
        <f>IF(S160="","",IFERROR(SUM(I160:J160:L160:M160)+LARGE(I160:J160:L160:M160,1)/100+LARGE(I160:J160:L160:M160,2)/1000+LARGE(I160:J160:L160:M160,3)/10000+LARGE(I160:J160:L160:M160,4)/100000-0.01/V160,0))</f>
        <v>0</v>
      </c>
      <c r="X160" s="354" t="str">
        <f>$D$159</f>
        <v/>
      </c>
      <c r="Y160" s="364" t="str">
        <f>$C$159</f>
        <v/>
      </c>
      <c r="Z160" s="374"/>
      <c r="AA160" s="374"/>
      <c r="AB160" s="374"/>
      <c r="AC160" s="374"/>
      <c r="AD160" s="374"/>
      <c r="AE160" s="374"/>
    </row>
    <row r="161" spans="1:31" ht="13.95" customHeight="1" x14ac:dyDescent="0.3">
      <c r="A161" s="669">
        <v>80</v>
      </c>
      <c r="B161" s="671" t="str">
        <f>IF(ISNA(VLOOKUP(A161,'SERIE.015-1'!$A$3:$R$302,2,FALSE)),"",(VLOOKUP(A161,'SERIE.015-1'!$A$3:$R$302,2,FALSE)))</f>
        <v/>
      </c>
      <c r="C161" s="673" t="str">
        <f>IF(ISNA(VLOOKUP(A161,'SERIE.015-1'!$A$3:$R$302,3,FALSE)),"",(VLOOKUP(A161,'SERIE.015-1'!$A$3:$R$302,3,FALSE)))</f>
        <v/>
      </c>
      <c r="D161" s="675" t="str">
        <f>IF(ISNA(VLOOKUP(A161,'SERIE.015-1'!$A$3:$R$302,4,FALSE)),"",(VLOOKUP(A161,'SERIE.015-1'!$A$3:$R$302,4,FALSE)))</f>
        <v/>
      </c>
      <c r="E161" s="322" t="str">
        <f>IF(ISNA(VLOOKUP($A161,'SERIE.015-1'!$A$3:$R$302,5,FALSE)),"",(VLOOKUP($A161,'SERIE.015-1'!$A$3:$R$302,5,FALSE)))</f>
        <v/>
      </c>
      <c r="F161" s="237" t="str">
        <f>IF(ISNA(VLOOKUP(E161,'SERIE.015-1'!$E$3:$G$302,2,FALSE)),"",(VLOOKUP(E161,'SERIE.015-1'!$E$3:$G$302,2,FALSE)))</f>
        <v/>
      </c>
      <c r="G161" s="677" t="str">
        <f>IF(ISNA(VLOOKUP(E161,'SERIE.015-1'!$E$3:$G$302,3,FALSE)),"",(VLOOKUP(E161,'SERIE.015-1'!$E$3:$G$302,3,FALSE)))</f>
        <v/>
      </c>
      <c r="H161" s="237" t="str">
        <f>IF(ISNA(VLOOKUP(E161,'SERIE.015-1'!$E$3:$R$302,4,FALSE)),"",(VLOOKUP(E161,'SERIE.015-1'!$E$3:$R$302,4,FALSE)))</f>
        <v/>
      </c>
      <c r="I161" s="291" t="str">
        <f>IF(ISNA(VLOOKUP($E161,'SERIE.015-1'!$E$3:$R$302,5,FALSE)),"",(VLOOKUP($E161,'SERIE.015-1'!$E$3:$R$302,5,FALSE)))</f>
        <v/>
      </c>
      <c r="J161" s="291" t="str">
        <f>IF(ISNA(VLOOKUP($E161,'SERIE.015-1'!$E$3:$R$302,6,FALSE)),"",(VLOOKUP($E161,'SERIE.015-1'!$E$3:$R$302,6,FALSE)))</f>
        <v/>
      </c>
      <c r="K161" s="291" t="str">
        <f>IF(ISNA(VLOOKUP($E161,'SERIE.015-1'!$E$3:$R$302,7,FALSE)),"",(VLOOKUP($E161,'SERIE.015-1'!$E$3:$R$302,7,FALSE)))</f>
        <v/>
      </c>
      <c r="L161" s="291" t="str">
        <f>IF(ISNA(VLOOKUP($E161,'SERIE.015-1'!$E$3:$R$302,8,FALSE)),"",(VLOOKUP($E161,'SERIE.015-1'!$E$3:$R$302,8,FALSE)))</f>
        <v/>
      </c>
      <c r="M161" s="291" t="str">
        <f>IF(ISNA(VLOOKUP($E161,'SERIE.015-1'!$E$3:$R$302,9,FALSE)),"",(VLOOKUP($E161,'SERIE.015-1'!$E$3:$R$302,9,FALSE)))</f>
        <v/>
      </c>
      <c r="N161" s="291" t="str">
        <f>IF(ISNA(VLOOKUP($E161,'SERIE.015-1'!$E$3:$R$302,10,FALSE)),"",(VLOOKUP($E161,'SERIE.015-1'!$E$3:$R$302,10,FALSE)))</f>
        <v/>
      </c>
      <c r="O161" s="291" t="str">
        <f>IF(ISNA(VLOOKUP($E161,'SERIE.015-1'!$E$3:$R$302,11,FALSE)),"",(VLOOKUP($E161,'SERIE.015-1'!$E$3:$R$302,11,FALSE)))</f>
        <v/>
      </c>
      <c r="P161" s="291" t="str">
        <f>IF(ISNA(VLOOKUP($E161,'SERIE.015-1'!$E$3:$R$302,12,FALSE)),"",(VLOOKUP($E161,'SERIE.015-1'!$E$3:$R$302,12,FALSE)))</f>
        <v/>
      </c>
      <c r="Q161" s="291" t="str">
        <f>IF(ISNA(VLOOKUP($E161,'SERIE.015-1'!$E$3:$R$302,13,FALSE)),"",(VLOOKUP($E161,'SERIE.015-1'!$E$3:$R$302,13,FALSE)))</f>
        <v/>
      </c>
      <c r="R161" s="349" t="str">
        <f>IF(ISNA(VLOOKUP($E161,'SERIE.015-1'!$E$3:$R$302,14,FALSE)),"",(VLOOKUP($E161,'SERIE.015-1'!$E$3:$R$302,14,FALSE)))</f>
        <v/>
      </c>
      <c r="S161" s="448">
        <f t="shared" si="63"/>
        <v>0</v>
      </c>
      <c r="T161" s="516">
        <f t="shared" ref="T161" si="79">SUM(I161:R162)</f>
        <v>0</v>
      </c>
      <c r="U161" s="374"/>
      <c r="V161" s="374">
        <f t="shared" si="65"/>
        <v>159</v>
      </c>
      <c r="W161" s="374">
        <f>IF(S161="","",IFERROR(SUM(I161:J161:L161:M161)+LARGE(I161:J161:L161:M161,1)/100+LARGE(I161:J161:L161:M161,2)/1000+LARGE(I161:J161:L161:M161,3)/10000+LARGE(I161:J161:L161:M161,4)/100000-0.01/V161,0))</f>
        <v>0</v>
      </c>
      <c r="X161" s="354" t="str">
        <f>$D$161</f>
        <v/>
      </c>
      <c r="Y161" s="364" t="str">
        <f>$C$161</f>
        <v/>
      </c>
      <c r="Z161" s="374"/>
      <c r="AA161" s="374"/>
      <c r="AB161" s="374"/>
      <c r="AC161" s="374"/>
      <c r="AD161" s="374"/>
      <c r="AE161" s="374"/>
    </row>
    <row r="162" spans="1:31" ht="13.95" customHeight="1" thickBot="1" x14ac:dyDescent="0.35">
      <c r="A162" s="679"/>
      <c r="B162" s="680"/>
      <c r="C162" s="681"/>
      <c r="D162" s="682"/>
      <c r="E162" s="323" t="str">
        <f>IF(ISNA(VLOOKUP($A$161,'SERIE.015-1'!$A$3:$R$302,5,FALSE)+$U$3),"",(VLOOKUP($A$161,'SERIE.015-1'!$A$3:$R$302,5,FALSE)+$U$3))</f>
        <v/>
      </c>
      <c r="F162" s="43" t="str">
        <f>IF(ISNA(VLOOKUP(E162,'SERIE.015-1'!$E$3:$G$302,2,FALSE)),"",(VLOOKUP(E162,'SERIE.015-1'!$E$3:$G$302,2,FALSE)))</f>
        <v/>
      </c>
      <c r="G162" s="683"/>
      <c r="H162" s="84" t="str">
        <f>IF(ISNA(VLOOKUP(E162,'SERIE.015-1'!$E$3:$R$302,4,FALSE)),"",(VLOOKUP(E162,'SERIE.015-1'!$E$3:$R$302,4,FALSE)))</f>
        <v/>
      </c>
      <c r="I162" s="292" t="str">
        <f>IF(ISNA(VLOOKUP($E162,'SERIE.015-1'!$E$3:$R$302,5,FALSE)),"",(VLOOKUP($E162,'SERIE.015-1'!$E$3:$R$302,5,FALSE)))</f>
        <v/>
      </c>
      <c r="J162" s="292" t="str">
        <f>IF(ISNA(VLOOKUP($E162,'SERIE.015-1'!$E$3:$R$302,6,FALSE)),"",(VLOOKUP($E162,'SERIE.015-1'!$E$3:$R$302,6,FALSE)))</f>
        <v/>
      </c>
      <c r="K162" s="292" t="str">
        <f>IF(ISNA(VLOOKUP($E162,'SERIE.015-1'!$E$3:$R$302,7,FALSE)),"",(VLOOKUP($E162,'SERIE.015-1'!$E$3:$R$302,7,FALSE)))</f>
        <v/>
      </c>
      <c r="L162" s="292" t="str">
        <f>IF(ISNA(VLOOKUP($E162,'SERIE.015-1'!$E$3:$R$302,8,FALSE)),"",(VLOOKUP($E162,'SERIE.015-1'!$E$3:$R$302,8,FALSE)))</f>
        <v/>
      </c>
      <c r="M162" s="292" t="str">
        <f>IF(ISNA(VLOOKUP($E162,'SERIE.015-1'!$E$3:$R$302,9,FALSE)),"",(VLOOKUP($E162,'SERIE.015-1'!$E$3:$R$302,9,FALSE)))</f>
        <v/>
      </c>
      <c r="N162" s="292" t="str">
        <f>IF(ISNA(VLOOKUP($E162,'SERIE.015-1'!$E$3:$R$302,10,FALSE)),"",(VLOOKUP($E162,'SERIE.015-1'!$E$3:$R$302,10,FALSE)))</f>
        <v/>
      </c>
      <c r="O162" s="292" t="str">
        <f>IF(ISNA(VLOOKUP($E162,'SERIE.015-1'!$E$3:$R$302,11,FALSE)),"",(VLOOKUP($E162,'SERIE.015-1'!$E$3:$R$302,11,FALSE)))</f>
        <v/>
      </c>
      <c r="P162" s="292" t="str">
        <f>IF(ISNA(VLOOKUP($E162,'SERIE.015-1'!$E$3:$R$302,12,FALSE)),"",(VLOOKUP($E162,'SERIE.015-1'!$E$3:$R$302,12,FALSE)))</f>
        <v/>
      </c>
      <c r="Q162" s="292" t="str">
        <f>IF(ISNA(VLOOKUP($E162,'SERIE.015-1'!$E$3:$R$302,13,FALSE)),"",(VLOOKUP($E162,'SERIE.015-1'!$E$3:$R$302,13,FALSE)))</f>
        <v/>
      </c>
      <c r="R162" s="350" t="str">
        <f>IF(ISNA(VLOOKUP($E162,'SERIE.015-1'!$E$3:$R$302,14,FALSE)),"",(VLOOKUP($E162,'SERIE.015-1'!$E$3:$R$302,14,FALSE)))</f>
        <v/>
      </c>
      <c r="S162" s="448">
        <f t="shared" si="63"/>
        <v>0</v>
      </c>
      <c r="T162" s="516"/>
      <c r="U162" s="374"/>
      <c r="V162" s="374">
        <f t="shared" si="65"/>
        <v>160</v>
      </c>
      <c r="W162" s="374">
        <f>IF(S162="","",IFERROR(SUM(I162:J162:L162:M162)+LARGE(I162:J162:L162:M162,1)/100+LARGE(I162:J162:L162:M162,2)/1000+LARGE(I162:J162:L162:M162,3)/10000+LARGE(I162:J162:L162:M162,4)/100000-0.01/V162,0))</f>
        <v>0</v>
      </c>
      <c r="X162" s="354" t="str">
        <f>$D$161</f>
        <v/>
      </c>
      <c r="Y162" s="364" t="str">
        <f>$C$161</f>
        <v/>
      </c>
      <c r="Z162" s="374"/>
      <c r="AA162" s="374"/>
      <c r="AB162" s="374"/>
      <c r="AC162" s="374"/>
      <c r="AD162" s="374"/>
      <c r="AE162" s="374"/>
    </row>
    <row r="163" spans="1:31" ht="13.95" customHeight="1" x14ac:dyDescent="0.3">
      <c r="A163" s="669">
        <v>81</v>
      </c>
      <c r="B163" s="671" t="str">
        <f>IF(ISNA(VLOOKUP(A163,'SERIE.015-1'!$A$3:$R$302,2,FALSE)),"",(VLOOKUP(A163,'SERIE.015-1'!$A$3:$R$302,2,FALSE)))</f>
        <v/>
      </c>
      <c r="C163" s="673" t="str">
        <f>IF(ISNA(VLOOKUP(A163,'SERIE.015-1'!$A$3:$R$302,3,FALSE)),"",(VLOOKUP(A163,'SERIE.015-1'!$A$3:$R$302,3,FALSE)))</f>
        <v/>
      </c>
      <c r="D163" s="675" t="str">
        <f>IF(ISNA(VLOOKUP(A163,'SERIE.015-1'!$A$3:$R$302,4,FALSE)),"",(VLOOKUP(A163,'SERIE.015-1'!$A$3:$R$302,4,FALSE)))</f>
        <v/>
      </c>
      <c r="E163" s="322" t="str">
        <f>IF(ISNA(VLOOKUP($A163,'SERIE.015-1'!$A$3:$R$302,5,FALSE)),"",(VLOOKUP($A163,'SERIE.015-1'!$A$3:$R$302,5,FALSE)))</f>
        <v/>
      </c>
      <c r="F163" s="237" t="str">
        <f>IF(ISNA(VLOOKUP(E163,'SERIE.015-1'!$E$3:$G$302,2,FALSE)),"",(VLOOKUP(E163,'SERIE.015-1'!$E$3:$G$302,2,FALSE)))</f>
        <v/>
      </c>
      <c r="G163" s="677" t="str">
        <f>IF(ISNA(VLOOKUP(E163,'SERIE.015-1'!$E$3:$G$302,3,FALSE)),"",(VLOOKUP(E163,'SERIE.015-1'!$E$3:$G$302,3,FALSE)))</f>
        <v/>
      </c>
      <c r="H163" s="237" t="str">
        <f>IF(ISNA(VLOOKUP(E163,'SERIE.015-1'!$E$3:$R$302,4,FALSE)),"",(VLOOKUP(E163,'SERIE.015-1'!$E$3:$R$302,4,FALSE)))</f>
        <v/>
      </c>
      <c r="I163" s="291" t="str">
        <f>IF(ISNA(VLOOKUP($E163,'SERIE.015-1'!$E$3:$R$302,5,FALSE)),"",(VLOOKUP($E163,'SERIE.015-1'!$E$3:$R$302,5,FALSE)))</f>
        <v/>
      </c>
      <c r="J163" s="291" t="str">
        <f>IF(ISNA(VLOOKUP($E163,'SERIE.015-1'!$E$3:$R$302,6,FALSE)),"",(VLOOKUP($E163,'SERIE.015-1'!$E$3:$R$302,6,FALSE)))</f>
        <v/>
      </c>
      <c r="K163" s="291" t="str">
        <f>IF(ISNA(VLOOKUP($E163,'SERIE.015-1'!$E$3:$R$302,7,FALSE)),"",(VLOOKUP($E163,'SERIE.015-1'!$E$3:$R$302,7,FALSE)))</f>
        <v/>
      </c>
      <c r="L163" s="291" t="str">
        <f>IF(ISNA(VLOOKUP($E163,'SERIE.015-1'!$E$3:$R$302,8,FALSE)),"",(VLOOKUP($E163,'SERIE.015-1'!$E$3:$R$302,8,FALSE)))</f>
        <v/>
      </c>
      <c r="M163" s="291" t="str">
        <f>IF(ISNA(VLOOKUP($E163,'SERIE.015-1'!$E$3:$R$302,9,FALSE)),"",(VLOOKUP($E163,'SERIE.015-1'!$E$3:$R$302,9,FALSE)))</f>
        <v/>
      </c>
      <c r="N163" s="291" t="str">
        <f>IF(ISNA(VLOOKUP($E163,'SERIE.015-1'!$E$3:$R$302,10,FALSE)),"",(VLOOKUP($E163,'SERIE.015-1'!$E$3:$R$302,10,FALSE)))</f>
        <v/>
      </c>
      <c r="O163" s="291" t="str">
        <f>IF(ISNA(VLOOKUP($E163,'SERIE.015-1'!$E$3:$R$302,11,FALSE)),"",(VLOOKUP($E163,'SERIE.015-1'!$E$3:$R$302,11,FALSE)))</f>
        <v/>
      </c>
      <c r="P163" s="291" t="str">
        <f>IF(ISNA(VLOOKUP($E163,'SERIE.015-1'!$E$3:$R$302,12,FALSE)),"",(VLOOKUP($E163,'SERIE.015-1'!$E$3:$R$302,12,FALSE)))</f>
        <v/>
      </c>
      <c r="Q163" s="291" t="str">
        <f>IF(ISNA(VLOOKUP($E163,'SERIE.015-1'!$E$3:$R$302,13,FALSE)),"",(VLOOKUP($E163,'SERIE.015-1'!$E$3:$R$302,13,FALSE)))</f>
        <v/>
      </c>
      <c r="R163" s="349" t="str">
        <f>IF(ISNA(VLOOKUP($E163,'SERIE.015-1'!$E$3:$R$302,14,FALSE)),"",(VLOOKUP($E163,'SERIE.015-1'!$E$3:$R$302,14,FALSE)))</f>
        <v/>
      </c>
      <c r="S163" s="448">
        <f t="shared" si="63"/>
        <v>0</v>
      </c>
      <c r="T163" s="516">
        <f t="shared" ref="T163" si="80">SUM(I163:R164)</f>
        <v>0</v>
      </c>
      <c r="U163" s="374"/>
      <c r="V163" s="374">
        <f t="shared" si="65"/>
        <v>161</v>
      </c>
      <c r="W163" s="374">
        <f>IF(S163="","",IFERROR(SUM(I163:J163:L163:M163)+LARGE(I163:J163:L163:M163,1)/100+LARGE(I163:J163:L163:M163,2)/1000+LARGE(I163:J163:L163:M163,3)/10000+LARGE(I163:J163:L163:M163,4)/100000-0.01/V163,0))</f>
        <v>0</v>
      </c>
      <c r="X163" s="354" t="str">
        <f>$D$163</f>
        <v/>
      </c>
      <c r="Y163" s="364" t="str">
        <f>$C$163</f>
        <v/>
      </c>
      <c r="Z163" s="374"/>
      <c r="AA163" s="374"/>
      <c r="AB163" s="374"/>
      <c r="AC163" s="374"/>
      <c r="AD163" s="374"/>
      <c r="AE163" s="374"/>
    </row>
    <row r="164" spans="1:31" ht="13.95" customHeight="1" thickBot="1" x14ac:dyDescent="0.35">
      <c r="A164" s="679"/>
      <c r="B164" s="680"/>
      <c r="C164" s="681"/>
      <c r="D164" s="682"/>
      <c r="E164" s="323" t="str">
        <f>IF(ISNA(VLOOKUP($A$163,'SERIE.015-1'!$A$3:$R$302,5,FALSE)+$U$3),"",(VLOOKUP($A$163,'SERIE.015-1'!$A$3:$R$302,5,FALSE)+$U$3))</f>
        <v/>
      </c>
      <c r="F164" s="43" t="str">
        <f>IF(ISNA(VLOOKUP(E164,'SERIE.015-1'!$E$3:$G$302,2,FALSE)),"",(VLOOKUP(E164,'SERIE.015-1'!$E$3:$G$302,2,FALSE)))</f>
        <v/>
      </c>
      <c r="G164" s="683"/>
      <c r="H164" s="84" t="str">
        <f>IF(ISNA(VLOOKUP(E164,'SERIE.015-1'!$E$3:$R$302,4,FALSE)),"",(VLOOKUP(E164,'SERIE.015-1'!$E$3:$R$302,4,FALSE)))</f>
        <v/>
      </c>
      <c r="I164" s="292" t="str">
        <f>IF(ISNA(VLOOKUP($E164,'SERIE.015-1'!$E$3:$R$302,5,FALSE)),"",(VLOOKUP($E164,'SERIE.015-1'!$E$3:$R$302,5,FALSE)))</f>
        <v/>
      </c>
      <c r="J164" s="292" t="str">
        <f>IF(ISNA(VLOOKUP($E164,'SERIE.015-1'!$E$3:$R$302,6,FALSE)),"",(VLOOKUP($E164,'SERIE.015-1'!$E$3:$R$302,6,FALSE)))</f>
        <v/>
      </c>
      <c r="K164" s="292" t="str">
        <f>IF(ISNA(VLOOKUP($E164,'SERIE.015-1'!$E$3:$R$302,7,FALSE)),"",(VLOOKUP($E164,'SERIE.015-1'!$E$3:$R$302,7,FALSE)))</f>
        <v/>
      </c>
      <c r="L164" s="292" t="str">
        <f>IF(ISNA(VLOOKUP($E164,'SERIE.015-1'!$E$3:$R$302,8,FALSE)),"",(VLOOKUP($E164,'SERIE.015-1'!$E$3:$R$302,8,FALSE)))</f>
        <v/>
      </c>
      <c r="M164" s="292" t="str">
        <f>IF(ISNA(VLOOKUP($E164,'SERIE.015-1'!$E$3:$R$302,9,FALSE)),"",(VLOOKUP($E164,'SERIE.015-1'!$E$3:$R$302,9,FALSE)))</f>
        <v/>
      </c>
      <c r="N164" s="292" t="str">
        <f>IF(ISNA(VLOOKUP($E164,'SERIE.015-1'!$E$3:$R$302,10,FALSE)),"",(VLOOKUP($E164,'SERIE.015-1'!$E$3:$R$302,10,FALSE)))</f>
        <v/>
      </c>
      <c r="O164" s="292" t="str">
        <f>IF(ISNA(VLOOKUP($E164,'SERIE.015-1'!$E$3:$R$302,11,FALSE)),"",(VLOOKUP($E164,'SERIE.015-1'!$E$3:$R$302,11,FALSE)))</f>
        <v/>
      </c>
      <c r="P164" s="292" t="str">
        <f>IF(ISNA(VLOOKUP($E164,'SERIE.015-1'!$E$3:$R$302,12,FALSE)),"",(VLOOKUP($E164,'SERIE.015-1'!$E$3:$R$302,12,FALSE)))</f>
        <v/>
      </c>
      <c r="Q164" s="292" t="str">
        <f>IF(ISNA(VLOOKUP($E164,'SERIE.015-1'!$E$3:$R$302,13,FALSE)),"",(VLOOKUP($E164,'SERIE.015-1'!$E$3:$R$302,13,FALSE)))</f>
        <v/>
      </c>
      <c r="R164" s="350" t="str">
        <f>IF(ISNA(VLOOKUP($E164,'SERIE.015-1'!$E$3:$R$302,14,FALSE)),"",(VLOOKUP($E164,'SERIE.015-1'!$E$3:$R$302,14,FALSE)))</f>
        <v/>
      </c>
      <c r="S164" s="448">
        <f t="shared" si="63"/>
        <v>0</v>
      </c>
      <c r="T164" s="516"/>
      <c r="U164" s="374"/>
      <c r="V164" s="374">
        <f t="shared" si="65"/>
        <v>162</v>
      </c>
      <c r="W164" s="374">
        <f>IF(S164="","",IFERROR(SUM(I164:J164:L164:M164)+LARGE(I164:J164:L164:M164,1)/100+LARGE(I164:J164:L164:M164,2)/1000+LARGE(I164:J164:L164:M164,3)/10000+LARGE(I164:J164:L164:M164,4)/100000-0.01/V164,0))</f>
        <v>0</v>
      </c>
      <c r="X164" s="354" t="str">
        <f>$D$163</f>
        <v/>
      </c>
      <c r="Y164" s="364" t="str">
        <f>$C$163</f>
        <v/>
      </c>
      <c r="Z164" s="374"/>
      <c r="AA164" s="374"/>
      <c r="AB164" s="374"/>
      <c r="AC164" s="374"/>
      <c r="AD164" s="374"/>
      <c r="AE164" s="374"/>
    </row>
    <row r="165" spans="1:31" ht="13.95" customHeight="1" x14ac:dyDescent="0.3">
      <c r="A165" s="669">
        <v>82</v>
      </c>
      <c r="B165" s="671" t="str">
        <f>IF(ISNA(VLOOKUP(A165,'SERIE.015-1'!$A$3:$R$302,2,FALSE)),"",(VLOOKUP(A165,'SERIE.015-1'!$A$3:$R$302,2,FALSE)))</f>
        <v/>
      </c>
      <c r="C165" s="673" t="str">
        <f>IF(ISNA(VLOOKUP(A165,'SERIE.015-1'!$A$3:$R$302,3,FALSE)),"",(VLOOKUP(A165,'SERIE.015-1'!$A$3:$R$302,3,FALSE)))</f>
        <v/>
      </c>
      <c r="D165" s="675" t="str">
        <f>IF(ISNA(VLOOKUP(A165,'SERIE.015-1'!$A$3:$R$302,4,FALSE)),"",(VLOOKUP(A165,'SERIE.015-1'!$A$3:$R$302,4,FALSE)))</f>
        <v/>
      </c>
      <c r="E165" s="322" t="str">
        <f>IF(ISNA(VLOOKUP($A165,'SERIE.015-1'!$A$3:$R$302,5,FALSE)),"",(VLOOKUP($A165,'SERIE.015-1'!$A$3:$R$302,5,FALSE)))</f>
        <v/>
      </c>
      <c r="F165" s="237" t="str">
        <f>IF(ISNA(VLOOKUP(E165,'SERIE.015-1'!$E$3:$G$302,2,FALSE)),"",(VLOOKUP(E165,'SERIE.015-1'!$E$3:$G$302,2,FALSE)))</f>
        <v/>
      </c>
      <c r="G165" s="677" t="str">
        <f>IF(ISNA(VLOOKUP(E165,'SERIE.015-1'!$E$3:$G$302,3,FALSE)),"",(VLOOKUP(E165,'SERIE.015-1'!$E$3:$G$302,3,FALSE)))</f>
        <v/>
      </c>
      <c r="H165" s="237" t="str">
        <f>IF(ISNA(VLOOKUP(E165,'SERIE.015-1'!$E$3:$R$302,4,FALSE)),"",(VLOOKUP(E165,'SERIE.015-1'!$E$3:$R$302,4,FALSE)))</f>
        <v/>
      </c>
      <c r="I165" s="291" t="str">
        <f>IF(ISNA(VLOOKUP($E165,'SERIE.015-1'!$E$3:$R$302,5,FALSE)),"",(VLOOKUP($E165,'SERIE.015-1'!$E$3:$R$302,5,FALSE)))</f>
        <v/>
      </c>
      <c r="J165" s="291" t="str">
        <f>IF(ISNA(VLOOKUP($E165,'SERIE.015-1'!$E$3:$R$302,6,FALSE)),"",(VLOOKUP($E165,'SERIE.015-1'!$E$3:$R$302,6,FALSE)))</f>
        <v/>
      </c>
      <c r="K165" s="291" t="str">
        <f>IF(ISNA(VLOOKUP($E165,'SERIE.015-1'!$E$3:$R$302,7,FALSE)),"",(VLOOKUP($E165,'SERIE.015-1'!$E$3:$R$302,7,FALSE)))</f>
        <v/>
      </c>
      <c r="L165" s="291" t="str">
        <f>IF(ISNA(VLOOKUP($E165,'SERIE.015-1'!$E$3:$R$302,8,FALSE)),"",(VLOOKUP($E165,'SERIE.015-1'!$E$3:$R$302,8,FALSE)))</f>
        <v/>
      </c>
      <c r="M165" s="291" t="str">
        <f>IF(ISNA(VLOOKUP($E165,'SERIE.015-1'!$E$3:$R$302,9,FALSE)),"",(VLOOKUP($E165,'SERIE.015-1'!$E$3:$R$302,9,FALSE)))</f>
        <v/>
      </c>
      <c r="N165" s="291" t="str">
        <f>IF(ISNA(VLOOKUP($E165,'SERIE.015-1'!$E$3:$R$302,10,FALSE)),"",(VLOOKUP($E165,'SERIE.015-1'!$E$3:$R$302,10,FALSE)))</f>
        <v/>
      </c>
      <c r="O165" s="291" t="str">
        <f>IF(ISNA(VLOOKUP($E165,'SERIE.015-1'!$E$3:$R$302,11,FALSE)),"",(VLOOKUP($E165,'SERIE.015-1'!$E$3:$R$302,11,FALSE)))</f>
        <v/>
      </c>
      <c r="P165" s="291" t="str">
        <f>IF(ISNA(VLOOKUP($E165,'SERIE.015-1'!$E$3:$R$302,12,FALSE)),"",(VLOOKUP($E165,'SERIE.015-1'!$E$3:$R$302,12,FALSE)))</f>
        <v/>
      </c>
      <c r="Q165" s="291" t="str">
        <f>IF(ISNA(VLOOKUP($E165,'SERIE.015-1'!$E$3:$R$302,13,FALSE)),"",(VLOOKUP($E165,'SERIE.015-1'!$E$3:$R$302,13,FALSE)))</f>
        <v/>
      </c>
      <c r="R165" s="349" t="str">
        <f>IF(ISNA(VLOOKUP($E165,'SERIE.015-1'!$E$3:$R$302,14,FALSE)),"",(VLOOKUP($E165,'SERIE.015-1'!$E$3:$R$302,14,FALSE)))</f>
        <v/>
      </c>
      <c r="S165" s="448">
        <f t="shared" si="63"/>
        <v>0</v>
      </c>
      <c r="T165" s="516">
        <f t="shared" ref="T165" si="81">SUM(I165:R166)</f>
        <v>0</v>
      </c>
      <c r="U165" s="374"/>
      <c r="V165" s="374">
        <f t="shared" si="65"/>
        <v>163</v>
      </c>
      <c r="W165" s="374">
        <f>IF(S165="","",IFERROR(SUM(I165:J165:L165:M165)+LARGE(I165:J165:L165:M165,1)/100+LARGE(I165:J165:L165:M165,2)/1000+LARGE(I165:J165:L165:M165,3)/10000+LARGE(I165:J165:L165:M165,4)/100000-0.01/V165,0))</f>
        <v>0</v>
      </c>
      <c r="X165" s="354" t="str">
        <f>$D$165</f>
        <v/>
      </c>
      <c r="Y165" s="364" t="str">
        <f>$C$165</f>
        <v/>
      </c>
      <c r="Z165" s="374"/>
      <c r="AA165" s="374"/>
      <c r="AB165" s="374"/>
      <c r="AC165" s="374"/>
      <c r="AD165" s="374"/>
      <c r="AE165" s="374"/>
    </row>
    <row r="166" spans="1:31" ht="13.95" customHeight="1" thickBot="1" x14ac:dyDescent="0.35">
      <c r="A166" s="679"/>
      <c r="B166" s="680"/>
      <c r="C166" s="681"/>
      <c r="D166" s="682"/>
      <c r="E166" s="323" t="str">
        <f>IF(ISNA(VLOOKUP($A$165,'SERIE.015-1'!$A$3:$R$302,5,FALSE)+$U$3),"",(VLOOKUP($A$165,'SERIE.015-1'!$A$3:$R$302,5,FALSE)+$U$3))</f>
        <v/>
      </c>
      <c r="F166" s="43" t="str">
        <f>IF(ISNA(VLOOKUP(E166,'SERIE.015-1'!$E$3:$G$302,2,FALSE)),"",(VLOOKUP(E166,'SERIE.015-1'!$E$3:$G$302,2,FALSE)))</f>
        <v/>
      </c>
      <c r="G166" s="683"/>
      <c r="H166" s="84" t="str">
        <f>IF(ISNA(VLOOKUP(E166,'SERIE.015-1'!$E$3:$R$302,4,FALSE)),"",(VLOOKUP(E166,'SERIE.015-1'!$E$3:$R$302,4,FALSE)))</f>
        <v/>
      </c>
      <c r="I166" s="292" t="str">
        <f>IF(ISNA(VLOOKUP($E166,'SERIE.015-1'!$E$3:$R$302,5,FALSE)),"",(VLOOKUP($E166,'SERIE.015-1'!$E$3:$R$302,5,FALSE)))</f>
        <v/>
      </c>
      <c r="J166" s="292" t="str">
        <f>IF(ISNA(VLOOKUP($E166,'SERIE.015-1'!$E$3:$R$302,6,FALSE)),"",(VLOOKUP($E166,'SERIE.015-1'!$E$3:$R$302,6,FALSE)))</f>
        <v/>
      </c>
      <c r="K166" s="292" t="str">
        <f>IF(ISNA(VLOOKUP($E166,'SERIE.015-1'!$E$3:$R$302,7,FALSE)),"",(VLOOKUP($E166,'SERIE.015-1'!$E$3:$R$302,7,FALSE)))</f>
        <v/>
      </c>
      <c r="L166" s="292" t="str">
        <f>IF(ISNA(VLOOKUP($E166,'SERIE.015-1'!$E$3:$R$302,8,FALSE)),"",(VLOOKUP($E166,'SERIE.015-1'!$E$3:$R$302,8,FALSE)))</f>
        <v/>
      </c>
      <c r="M166" s="292" t="str">
        <f>IF(ISNA(VLOOKUP($E166,'SERIE.015-1'!$E$3:$R$302,9,FALSE)),"",(VLOOKUP($E166,'SERIE.015-1'!$E$3:$R$302,9,FALSE)))</f>
        <v/>
      </c>
      <c r="N166" s="292" t="str">
        <f>IF(ISNA(VLOOKUP($E166,'SERIE.015-1'!$E$3:$R$302,10,FALSE)),"",(VLOOKUP($E166,'SERIE.015-1'!$E$3:$R$302,10,FALSE)))</f>
        <v/>
      </c>
      <c r="O166" s="292" t="str">
        <f>IF(ISNA(VLOOKUP($E166,'SERIE.015-1'!$E$3:$R$302,11,FALSE)),"",(VLOOKUP($E166,'SERIE.015-1'!$E$3:$R$302,11,FALSE)))</f>
        <v/>
      </c>
      <c r="P166" s="292" t="str">
        <f>IF(ISNA(VLOOKUP($E166,'SERIE.015-1'!$E$3:$R$302,12,FALSE)),"",(VLOOKUP($E166,'SERIE.015-1'!$E$3:$R$302,12,FALSE)))</f>
        <v/>
      </c>
      <c r="Q166" s="292" t="str">
        <f>IF(ISNA(VLOOKUP($E166,'SERIE.015-1'!$E$3:$R$302,13,FALSE)),"",(VLOOKUP($E166,'SERIE.015-1'!$E$3:$R$302,13,FALSE)))</f>
        <v/>
      </c>
      <c r="R166" s="350" t="str">
        <f>IF(ISNA(VLOOKUP($E166,'SERIE.015-1'!$E$3:$R$302,14,FALSE)),"",(VLOOKUP($E166,'SERIE.015-1'!$E$3:$R$302,14,FALSE)))</f>
        <v/>
      </c>
      <c r="S166" s="448">
        <f t="shared" si="63"/>
        <v>0</v>
      </c>
      <c r="T166" s="516"/>
      <c r="U166" s="374"/>
      <c r="V166" s="374">
        <f t="shared" si="65"/>
        <v>164</v>
      </c>
      <c r="W166" s="374">
        <f>IF(S166="","",IFERROR(SUM(I166:J166:L166:M166)+LARGE(I166:J166:L166:M166,1)/100+LARGE(I166:J166:L166:M166,2)/1000+LARGE(I166:J166:L166:M166,3)/10000+LARGE(I166:J166:L166:M166,4)/100000-0.01/V166,0))</f>
        <v>0</v>
      </c>
      <c r="X166" s="354" t="str">
        <f>$D$165</f>
        <v/>
      </c>
      <c r="Y166" s="364" t="str">
        <f>$C$165</f>
        <v/>
      </c>
      <c r="Z166" s="374"/>
      <c r="AA166" s="374"/>
      <c r="AB166" s="374"/>
      <c r="AC166" s="374"/>
      <c r="AD166" s="374"/>
      <c r="AE166" s="374"/>
    </row>
    <row r="167" spans="1:31" ht="13.95" customHeight="1" x14ac:dyDescent="0.3">
      <c r="A167" s="669">
        <v>83</v>
      </c>
      <c r="B167" s="671" t="str">
        <f>IF(ISNA(VLOOKUP(A167,'SERIE.015-1'!$A$3:$R$302,2,FALSE)),"",(VLOOKUP(A167,'SERIE.015-1'!$A$3:$R$302,2,FALSE)))</f>
        <v/>
      </c>
      <c r="C167" s="673" t="str">
        <f>IF(ISNA(VLOOKUP(A167,'SERIE.015-1'!$A$3:$R$302,3,FALSE)),"",(VLOOKUP(A167,'SERIE.015-1'!$A$3:$R$302,3,FALSE)))</f>
        <v/>
      </c>
      <c r="D167" s="675" t="str">
        <f>IF(ISNA(VLOOKUP(A167,'SERIE.015-1'!$A$3:$R$302,4,FALSE)),"",(VLOOKUP(A167,'SERIE.015-1'!$A$3:$R$302,4,FALSE)))</f>
        <v/>
      </c>
      <c r="E167" s="322" t="str">
        <f>IF(ISNA(VLOOKUP($A167,'SERIE.015-1'!$A$3:$R$302,5,FALSE)),"",(VLOOKUP($A167,'SERIE.015-1'!$A$3:$R$302,5,FALSE)))</f>
        <v/>
      </c>
      <c r="F167" s="237" t="str">
        <f>IF(ISNA(VLOOKUP(E167,'SERIE.015-1'!$E$3:$G$302,2,FALSE)),"",(VLOOKUP(E167,'SERIE.015-1'!$E$3:$G$302,2,FALSE)))</f>
        <v/>
      </c>
      <c r="G167" s="677" t="str">
        <f>IF(ISNA(VLOOKUP(E167,'SERIE.015-1'!$E$3:$G$302,3,FALSE)),"",(VLOOKUP(E167,'SERIE.015-1'!$E$3:$G$302,3,FALSE)))</f>
        <v/>
      </c>
      <c r="H167" s="237" t="str">
        <f>IF(ISNA(VLOOKUP(E167,'SERIE.015-1'!$E$3:$R$302,4,FALSE)),"",(VLOOKUP(E167,'SERIE.015-1'!$E$3:$R$302,4,FALSE)))</f>
        <v/>
      </c>
      <c r="I167" s="291" t="str">
        <f>IF(ISNA(VLOOKUP($E167,'SERIE.015-1'!$E$3:$R$302,5,FALSE)),"",(VLOOKUP($E167,'SERIE.015-1'!$E$3:$R$302,5,FALSE)))</f>
        <v/>
      </c>
      <c r="J167" s="291" t="str">
        <f>IF(ISNA(VLOOKUP($E167,'SERIE.015-1'!$E$3:$R$302,6,FALSE)),"",(VLOOKUP($E167,'SERIE.015-1'!$E$3:$R$302,6,FALSE)))</f>
        <v/>
      </c>
      <c r="K167" s="291" t="str">
        <f>IF(ISNA(VLOOKUP($E167,'SERIE.015-1'!$E$3:$R$302,7,FALSE)),"",(VLOOKUP($E167,'SERIE.015-1'!$E$3:$R$302,7,FALSE)))</f>
        <v/>
      </c>
      <c r="L167" s="291" t="str">
        <f>IF(ISNA(VLOOKUP($E167,'SERIE.015-1'!$E$3:$R$302,8,FALSE)),"",(VLOOKUP($E167,'SERIE.015-1'!$E$3:$R$302,8,FALSE)))</f>
        <v/>
      </c>
      <c r="M167" s="291" t="str">
        <f>IF(ISNA(VLOOKUP($E167,'SERIE.015-1'!$E$3:$R$302,9,FALSE)),"",(VLOOKUP($E167,'SERIE.015-1'!$E$3:$R$302,9,FALSE)))</f>
        <v/>
      </c>
      <c r="N167" s="291" t="str">
        <f>IF(ISNA(VLOOKUP($E167,'SERIE.015-1'!$E$3:$R$302,10,FALSE)),"",(VLOOKUP($E167,'SERIE.015-1'!$E$3:$R$302,10,FALSE)))</f>
        <v/>
      </c>
      <c r="O167" s="291" t="str">
        <f>IF(ISNA(VLOOKUP($E167,'SERIE.015-1'!$E$3:$R$302,11,FALSE)),"",(VLOOKUP($E167,'SERIE.015-1'!$E$3:$R$302,11,FALSE)))</f>
        <v/>
      </c>
      <c r="P167" s="291" t="str">
        <f>IF(ISNA(VLOOKUP($E167,'SERIE.015-1'!$E$3:$R$302,12,FALSE)),"",(VLOOKUP($E167,'SERIE.015-1'!$E$3:$R$302,12,FALSE)))</f>
        <v/>
      </c>
      <c r="Q167" s="291" t="str">
        <f>IF(ISNA(VLOOKUP($E167,'SERIE.015-1'!$E$3:$R$302,13,FALSE)),"",(VLOOKUP($E167,'SERIE.015-1'!$E$3:$R$302,13,FALSE)))</f>
        <v/>
      </c>
      <c r="R167" s="349" t="str">
        <f>IF(ISNA(VLOOKUP($E167,'SERIE.015-1'!$E$3:$R$302,14,FALSE)),"",(VLOOKUP($E167,'SERIE.015-1'!$E$3:$R$302,14,FALSE)))</f>
        <v/>
      </c>
      <c r="S167" s="448">
        <f t="shared" si="63"/>
        <v>0</v>
      </c>
      <c r="T167" s="516">
        <f t="shared" ref="T167" si="82">SUM(I167:R168)</f>
        <v>0</v>
      </c>
      <c r="U167" s="374"/>
      <c r="V167" s="374">
        <f t="shared" si="65"/>
        <v>165</v>
      </c>
      <c r="W167" s="374">
        <f>IF(S167="","",IFERROR(SUM(I167:J167:L167:M167)+LARGE(I167:J167:L167:M167,1)/100+LARGE(I167:J167:L167:M167,2)/1000+LARGE(I167:J167:L167:M167,3)/10000+LARGE(I167:J167:L167:M167,4)/100000-0.01/V167,0))</f>
        <v>0</v>
      </c>
      <c r="X167" s="354" t="str">
        <f>$D$167</f>
        <v/>
      </c>
      <c r="Y167" s="364" t="str">
        <f>$C$167</f>
        <v/>
      </c>
      <c r="Z167" s="374"/>
      <c r="AA167" s="374"/>
      <c r="AB167" s="374"/>
      <c r="AC167" s="374"/>
      <c r="AD167" s="374"/>
      <c r="AE167" s="374"/>
    </row>
    <row r="168" spans="1:31" ht="13.95" customHeight="1" thickBot="1" x14ac:dyDescent="0.35">
      <c r="A168" s="679"/>
      <c r="B168" s="680"/>
      <c r="C168" s="681"/>
      <c r="D168" s="682"/>
      <c r="E168" s="323" t="str">
        <f>IF(ISNA(VLOOKUP($A$167,'SERIE.015-1'!$A$3:$R$302,5,FALSE)+$U$3),"",(VLOOKUP($A$167,'SERIE.015-1'!$A$3:$R$302,5,FALSE)+$U$3))</f>
        <v/>
      </c>
      <c r="F168" s="43" t="str">
        <f>IF(ISNA(VLOOKUP(E168,'SERIE.015-1'!$E$3:$G$302,2,FALSE)),"",(VLOOKUP(E168,'SERIE.015-1'!$E$3:$G$302,2,FALSE)))</f>
        <v/>
      </c>
      <c r="G168" s="683"/>
      <c r="H168" s="84" t="str">
        <f>IF(ISNA(VLOOKUP(E168,'SERIE.015-1'!$E$3:$R$302,4,FALSE)),"",(VLOOKUP(E168,'SERIE.015-1'!$E$3:$R$302,4,FALSE)))</f>
        <v/>
      </c>
      <c r="I168" s="292" t="str">
        <f>IF(ISNA(VLOOKUP($E168,'SERIE.015-1'!$E$3:$R$302,5,FALSE)),"",(VLOOKUP($E168,'SERIE.015-1'!$E$3:$R$302,5,FALSE)))</f>
        <v/>
      </c>
      <c r="J168" s="292" t="str">
        <f>IF(ISNA(VLOOKUP($E168,'SERIE.015-1'!$E$3:$R$302,6,FALSE)),"",(VLOOKUP($E168,'SERIE.015-1'!$E$3:$R$302,6,FALSE)))</f>
        <v/>
      </c>
      <c r="K168" s="292" t="str">
        <f>IF(ISNA(VLOOKUP($E168,'SERIE.015-1'!$E$3:$R$302,7,FALSE)),"",(VLOOKUP($E168,'SERIE.015-1'!$E$3:$R$302,7,FALSE)))</f>
        <v/>
      </c>
      <c r="L168" s="292" t="str">
        <f>IF(ISNA(VLOOKUP($E168,'SERIE.015-1'!$E$3:$R$302,8,FALSE)),"",(VLOOKUP($E168,'SERIE.015-1'!$E$3:$R$302,8,FALSE)))</f>
        <v/>
      </c>
      <c r="M168" s="292" t="str">
        <f>IF(ISNA(VLOOKUP($E168,'SERIE.015-1'!$E$3:$R$302,9,FALSE)),"",(VLOOKUP($E168,'SERIE.015-1'!$E$3:$R$302,9,FALSE)))</f>
        <v/>
      </c>
      <c r="N168" s="292" t="str">
        <f>IF(ISNA(VLOOKUP($E168,'SERIE.015-1'!$E$3:$R$302,10,FALSE)),"",(VLOOKUP($E168,'SERIE.015-1'!$E$3:$R$302,10,FALSE)))</f>
        <v/>
      </c>
      <c r="O168" s="292" t="str">
        <f>IF(ISNA(VLOOKUP($E168,'SERIE.015-1'!$E$3:$R$302,11,FALSE)),"",(VLOOKUP($E168,'SERIE.015-1'!$E$3:$R$302,11,FALSE)))</f>
        <v/>
      </c>
      <c r="P168" s="292" t="str">
        <f>IF(ISNA(VLOOKUP($E168,'SERIE.015-1'!$E$3:$R$302,12,FALSE)),"",(VLOOKUP($E168,'SERIE.015-1'!$E$3:$R$302,12,FALSE)))</f>
        <v/>
      </c>
      <c r="Q168" s="292" t="str">
        <f>IF(ISNA(VLOOKUP($E168,'SERIE.015-1'!$E$3:$R$302,13,FALSE)),"",(VLOOKUP($E168,'SERIE.015-1'!$E$3:$R$302,13,FALSE)))</f>
        <v/>
      </c>
      <c r="R168" s="350" t="str">
        <f>IF(ISNA(VLOOKUP($E168,'SERIE.015-1'!$E$3:$R$302,14,FALSE)),"",(VLOOKUP($E168,'SERIE.015-1'!$E$3:$R$302,14,FALSE)))</f>
        <v/>
      </c>
      <c r="S168" s="448">
        <f t="shared" si="63"/>
        <v>0</v>
      </c>
      <c r="T168" s="516"/>
      <c r="U168" s="374"/>
      <c r="V168" s="374">
        <f t="shared" si="65"/>
        <v>166</v>
      </c>
      <c r="W168" s="374">
        <f>IF(S168="","",IFERROR(SUM(I168:J168:L168:M168)+LARGE(I168:J168:L168:M168,1)/100+LARGE(I168:J168:L168:M168,2)/1000+LARGE(I168:J168:L168:M168,3)/10000+LARGE(I168:J168:L168:M168,4)/100000-0.01/V168,0))</f>
        <v>0</v>
      </c>
      <c r="X168" s="354" t="str">
        <f>$D$167</f>
        <v/>
      </c>
      <c r="Y168" s="364" t="str">
        <f>$C$167</f>
        <v/>
      </c>
      <c r="Z168" s="374"/>
      <c r="AA168" s="374"/>
      <c r="AB168" s="374"/>
      <c r="AC168" s="374"/>
      <c r="AD168" s="374"/>
      <c r="AE168" s="374"/>
    </row>
    <row r="169" spans="1:31" ht="13.95" customHeight="1" x14ac:dyDescent="0.3">
      <c r="A169" s="669">
        <v>84</v>
      </c>
      <c r="B169" s="671" t="str">
        <f>IF(ISNA(VLOOKUP(A169,'SERIE.015-1'!$A$3:$R$302,2,FALSE)),"",(VLOOKUP(A169,'SERIE.015-1'!$A$3:$R$302,2,FALSE)))</f>
        <v/>
      </c>
      <c r="C169" s="673" t="str">
        <f>IF(ISNA(VLOOKUP(A169,'SERIE.015-1'!$A$3:$R$302,3,FALSE)),"",(VLOOKUP(A169,'SERIE.015-1'!$A$3:$R$302,3,FALSE)))</f>
        <v/>
      </c>
      <c r="D169" s="675" t="str">
        <f>IF(ISNA(VLOOKUP(A169,'SERIE.015-1'!$A$3:$R$302,4,FALSE)),"",(VLOOKUP(A169,'SERIE.015-1'!$A$3:$R$302,4,FALSE)))</f>
        <v/>
      </c>
      <c r="E169" s="322" t="str">
        <f>IF(ISNA(VLOOKUP($A169,'SERIE.015-1'!$A$3:$R$302,5,FALSE)),"",(VLOOKUP($A169,'SERIE.015-1'!$A$3:$R$302,5,FALSE)))</f>
        <v/>
      </c>
      <c r="F169" s="237" t="str">
        <f>IF(ISNA(VLOOKUP(E169,'SERIE.015-1'!$E$3:$G$302,2,FALSE)),"",(VLOOKUP(E169,'SERIE.015-1'!$E$3:$G$302,2,FALSE)))</f>
        <v/>
      </c>
      <c r="G169" s="677" t="str">
        <f>IF(ISNA(VLOOKUP(E169,'SERIE.015-1'!$E$3:$G$302,3,FALSE)),"",(VLOOKUP(E169,'SERIE.015-1'!$E$3:$G$302,3,FALSE)))</f>
        <v/>
      </c>
      <c r="H169" s="237" t="str">
        <f>IF(ISNA(VLOOKUP(E169,'SERIE.015-1'!$E$3:$R$302,4,FALSE)),"",(VLOOKUP(E169,'SERIE.015-1'!$E$3:$R$302,4,FALSE)))</f>
        <v/>
      </c>
      <c r="I169" s="291" t="str">
        <f>IF(ISNA(VLOOKUP($E169,'SERIE.015-1'!$E$3:$R$302,5,FALSE)),"",(VLOOKUP($E169,'SERIE.015-1'!$E$3:$R$302,5,FALSE)))</f>
        <v/>
      </c>
      <c r="J169" s="291" t="str">
        <f>IF(ISNA(VLOOKUP($E169,'SERIE.015-1'!$E$3:$R$302,6,FALSE)),"",(VLOOKUP($E169,'SERIE.015-1'!$E$3:$R$302,6,FALSE)))</f>
        <v/>
      </c>
      <c r="K169" s="291" t="str">
        <f>IF(ISNA(VLOOKUP($E169,'SERIE.015-1'!$E$3:$R$302,7,FALSE)),"",(VLOOKUP($E169,'SERIE.015-1'!$E$3:$R$302,7,FALSE)))</f>
        <v/>
      </c>
      <c r="L169" s="291" t="str">
        <f>IF(ISNA(VLOOKUP($E169,'SERIE.015-1'!$E$3:$R$302,8,FALSE)),"",(VLOOKUP($E169,'SERIE.015-1'!$E$3:$R$302,8,FALSE)))</f>
        <v/>
      </c>
      <c r="M169" s="291" t="str">
        <f>IF(ISNA(VLOOKUP($E169,'SERIE.015-1'!$E$3:$R$302,9,FALSE)),"",(VLOOKUP($E169,'SERIE.015-1'!$E$3:$R$302,9,FALSE)))</f>
        <v/>
      </c>
      <c r="N169" s="291" t="str">
        <f>IF(ISNA(VLOOKUP($E169,'SERIE.015-1'!$E$3:$R$302,10,FALSE)),"",(VLOOKUP($E169,'SERIE.015-1'!$E$3:$R$302,10,FALSE)))</f>
        <v/>
      </c>
      <c r="O169" s="291" t="str">
        <f>IF(ISNA(VLOOKUP($E169,'SERIE.015-1'!$E$3:$R$302,11,FALSE)),"",(VLOOKUP($E169,'SERIE.015-1'!$E$3:$R$302,11,FALSE)))</f>
        <v/>
      </c>
      <c r="P169" s="291" t="str">
        <f>IF(ISNA(VLOOKUP($E169,'SERIE.015-1'!$E$3:$R$302,12,FALSE)),"",(VLOOKUP($E169,'SERIE.015-1'!$E$3:$R$302,12,FALSE)))</f>
        <v/>
      </c>
      <c r="Q169" s="291" t="str">
        <f>IF(ISNA(VLOOKUP($E169,'SERIE.015-1'!$E$3:$R$302,13,FALSE)),"",(VLOOKUP($E169,'SERIE.015-1'!$E$3:$R$302,13,FALSE)))</f>
        <v/>
      </c>
      <c r="R169" s="349" t="str">
        <f>IF(ISNA(VLOOKUP($E169,'SERIE.015-1'!$E$3:$R$302,14,FALSE)),"",(VLOOKUP($E169,'SERIE.015-1'!$E$3:$R$302,14,FALSE)))</f>
        <v/>
      </c>
      <c r="S169" s="448">
        <f t="shared" si="63"/>
        <v>0</v>
      </c>
      <c r="T169" s="516">
        <f t="shared" ref="T169" si="83">SUM(I169:R170)</f>
        <v>0</v>
      </c>
      <c r="U169" s="374"/>
      <c r="V169" s="374">
        <f t="shared" si="65"/>
        <v>167</v>
      </c>
      <c r="W169" s="374">
        <f>IF(S169="","",IFERROR(SUM(I169:J169:L169:M169)+LARGE(I169:J169:L169:M169,1)/100+LARGE(I169:J169:L169:M169,2)/1000+LARGE(I169:J169:L169:M169,3)/10000+LARGE(I169:J169:L169:M169,4)/100000-0.01/V169,0))</f>
        <v>0</v>
      </c>
      <c r="X169" s="354" t="str">
        <f>$D$169</f>
        <v/>
      </c>
      <c r="Y169" s="364" t="str">
        <f>$C$169</f>
        <v/>
      </c>
      <c r="Z169" s="374"/>
      <c r="AA169" s="374"/>
      <c r="AB169" s="374"/>
      <c r="AC169" s="374"/>
      <c r="AD169" s="374"/>
      <c r="AE169" s="374"/>
    </row>
    <row r="170" spans="1:31" ht="13.95" customHeight="1" thickBot="1" x14ac:dyDescent="0.35">
      <c r="A170" s="679"/>
      <c r="B170" s="680"/>
      <c r="C170" s="681"/>
      <c r="D170" s="682"/>
      <c r="E170" s="323" t="str">
        <f>IF(ISNA(VLOOKUP($A$169,'SERIE.015-1'!$A$3:$R$302,5,FALSE)+$U$3),"",(VLOOKUP($A$169,'SERIE.015-1'!$A$3:$R$302,5,FALSE)+$U$3))</f>
        <v/>
      </c>
      <c r="F170" s="43" t="str">
        <f>IF(ISNA(VLOOKUP(E170,'SERIE.015-1'!$E$3:$G$302,2,FALSE)),"",(VLOOKUP(E170,'SERIE.015-1'!$E$3:$G$302,2,FALSE)))</f>
        <v/>
      </c>
      <c r="G170" s="683"/>
      <c r="H170" s="84" t="str">
        <f>IF(ISNA(VLOOKUP(E170,'SERIE.015-1'!$E$3:$R$302,4,FALSE)),"",(VLOOKUP(E170,'SERIE.015-1'!$E$3:$R$302,4,FALSE)))</f>
        <v/>
      </c>
      <c r="I170" s="292" t="str">
        <f>IF(ISNA(VLOOKUP($E170,'SERIE.015-1'!$E$3:$R$302,5,FALSE)),"",(VLOOKUP($E170,'SERIE.015-1'!$E$3:$R$302,5,FALSE)))</f>
        <v/>
      </c>
      <c r="J170" s="292" t="str">
        <f>IF(ISNA(VLOOKUP($E170,'SERIE.015-1'!$E$3:$R$302,6,FALSE)),"",(VLOOKUP($E170,'SERIE.015-1'!$E$3:$R$302,6,FALSE)))</f>
        <v/>
      </c>
      <c r="K170" s="292" t="str">
        <f>IF(ISNA(VLOOKUP($E170,'SERIE.015-1'!$E$3:$R$302,7,FALSE)),"",(VLOOKUP($E170,'SERIE.015-1'!$E$3:$R$302,7,FALSE)))</f>
        <v/>
      </c>
      <c r="L170" s="292" t="str">
        <f>IF(ISNA(VLOOKUP($E170,'SERIE.015-1'!$E$3:$R$302,8,FALSE)),"",(VLOOKUP($E170,'SERIE.015-1'!$E$3:$R$302,8,FALSE)))</f>
        <v/>
      </c>
      <c r="M170" s="292" t="str">
        <f>IF(ISNA(VLOOKUP($E170,'SERIE.015-1'!$E$3:$R$302,9,FALSE)),"",(VLOOKUP($E170,'SERIE.015-1'!$E$3:$R$302,9,FALSE)))</f>
        <v/>
      </c>
      <c r="N170" s="292" t="str">
        <f>IF(ISNA(VLOOKUP($E170,'SERIE.015-1'!$E$3:$R$302,10,FALSE)),"",(VLOOKUP($E170,'SERIE.015-1'!$E$3:$R$302,10,FALSE)))</f>
        <v/>
      </c>
      <c r="O170" s="292" t="str">
        <f>IF(ISNA(VLOOKUP($E170,'SERIE.015-1'!$E$3:$R$302,11,FALSE)),"",(VLOOKUP($E170,'SERIE.015-1'!$E$3:$R$302,11,FALSE)))</f>
        <v/>
      </c>
      <c r="P170" s="292" t="str">
        <f>IF(ISNA(VLOOKUP($E170,'SERIE.015-1'!$E$3:$R$302,12,FALSE)),"",(VLOOKUP($E170,'SERIE.015-1'!$E$3:$R$302,12,FALSE)))</f>
        <v/>
      </c>
      <c r="Q170" s="292" t="str">
        <f>IF(ISNA(VLOOKUP($E170,'SERIE.015-1'!$E$3:$R$302,13,FALSE)),"",(VLOOKUP($E170,'SERIE.015-1'!$E$3:$R$302,13,FALSE)))</f>
        <v/>
      </c>
      <c r="R170" s="350" t="str">
        <f>IF(ISNA(VLOOKUP($E170,'SERIE.015-1'!$E$3:$R$302,14,FALSE)),"",(VLOOKUP($E170,'SERIE.015-1'!$E$3:$R$302,14,FALSE)))</f>
        <v/>
      </c>
      <c r="S170" s="448">
        <f t="shared" si="63"/>
        <v>0</v>
      </c>
      <c r="T170" s="516"/>
      <c r="U170" s="374"/>
      <c r="V170" s="374">
        <f t="shared" si="65"/>
        <v>168</v>
      </c>
      <c r="W170" s="374">
        <f>IF(S170="","",IFERROR(SUM(I170:J170:L170:M170)+LARGE(I170:J170:L170:M170,1)/100+LARGE(I170:J170:L170:M170,2)/1000+LARGE(I170:J170:L170:M170,3)/10000+LARGE(I170:J170:L170:M170,4)/100000-0.01/V170,0))</f>
        <v>0</v>
      </c>
      <c r="X170" s="354" t="str">
        <f>$D$169</f>
        <v/>
      </c>
      <c r="Y170" s="364" t="str">
        <f>$C$169</f>
        <v/>
      </c>
      <c r="Z170" s="374"/>
      <c r="AA170" s="374"/>
      <c r="AB170" s="374"/>
      <c r="AC170" s="374"/>
      <c r="AD170" s="374"/>
      <c r="AE170" s="374"/>
    </row>
    <row r="171" spans="1:31" ht="13.95" customHeight="1" x14ac:dyDescent="0.3">
      <c r="A171" s="669">
        <v>85</v>
      </c>
      <c r="B171" s="671" t="str">
        <f>IF(ISNA(VLOOKUP(A171,'SERIE.015-1'!$A$3:$R$302,2,FALSE)),"",(VLOOKUP(A171,'SERIE.015-1'!$A$3:$R$302,2,FALSE)))</f>
        <v/>
      </c>
      <c r="C171" s="673" t="str">
        <f>IF(ISNA(VLOOKUP(A171,'SERIE.015-1'!$A$3:$R$302,3,FALSE)),"",(VLOOKUP(A171,'SERIE.015-1'!$A$3:$R$302,3,FALSE)))</f>
        <v/>
      </c>
      <c r="D171" s="675" t="str">
        <f>IF(ISNA(VLOOKUP(A171,'SERIE.015-1'!$A$3:$R$302,4,FALSE)),"",(VLOOKUP(A171,'SERIE.015-1'!$A$3:$R$302,4,FALSE)))</f>
        <v/>
      </c>
      <c r="E171" s="322" t="str">
        <f>IF(ISNA(VLOOKUP($A171,'SERIE.015-1'!$A$3:$R$302,5,FALSE)),"",(VLOOKUP($A171,'SERIE.015-1'!$A$3:$R$302,5,FALSE)))</f>
        <v/>
      </c>
      <c r="F171" s="237" t="str">
        <f>IF(ISNA(VLOOKUP(E171,'SERIE.015-1'!$E$3:$G$302,2,FALSE)),"",(VLOOKUP(E171,'SERIE.015-1'!$E$3:$G$302,2,FALSE)))</f>
        <v/>
      </c>
      <c r="G171" s="677" t="str">
        <f>IF(ISNA(VLOOKUP(E171,'SERIE.015-1'!$E$3:$G$302,3,FALSE)),"",(VLOOKUP(E171,'SERIE.015-1'!$E$3:$G$302,3,FALSE)))</f>
        <v/>
      </c>
      <c r="H171" s="237" t="str">
        <f>IF(ISNA(VLOOKUP(E171,'SERIE.015-1'!$E$3:$R$302,4,FALSE)),"",(VLOOKUP(E171,'SERIE.015-1'!$E$3:$R$302,4,FALSE)))</f>
        <v/>
      </c>
      <c r="I171" s="291" t="str">
        <f>IF(ISNA(VLOOKUP($E171,'SERIE.015-1'!$E$3:$R$302,5,FALSE)),"",(VLOOKUP($E171,'SERIE.015-1'!$E$3:$R$302,5,FALSE)))</f>
        <v/>
      </c>
      <c r="J171" s="291" t="str">
        <f>IF(ISNA(VLOOKUP($E171,'SERIE.015-1'!$E$3:$R$302,6,FALSE)),"",(VLOOKUP($E171,'SERIE.015-1'!$E$3:$R$302,6,FALSE)))</f>
        <v/>
      </c>
      <c r="K171" s="291" t="str">
        <f>IF(ISNA(VLOOKUP($E171,'SERIE.015-1'!$E$3:$R$302,7,FALSE)),"",(VLOOKUP($E171,'SERIE.015-1'!$E$3:$R$302,7,FALSE)))</f>
        <v/>
      </c>
      <c r="L171" s="291" t="str">
        <f>IF(ISNA(VLOOKUP($E171,'SERIE.015-1'!$E$3:$R$302,8,FALSE)),"",(VLOOKUP($E171,'SERIE.015-1'!$E$3:$R$302,8,FALSE)))</f>
        <v/>
      </c>
      <c r="M171" s="291" t="str">
        <f>IF(ISNA(VLOOKUP($E171,'SERIE.015-1'!$E$3:$R$302,9,FALSE)),"",(VLOOKUP($E171,'SERIE.015-1'!$E$3:$R$302,9,FALSE)))</f>
        <v/>
      </c>
      <c r="N171" s="291" t="str">
        <f>IF(ISNA(VLOOKUP($E171,'SERIE.015-1'!$E$3:$R$302,10,FALSE)),"",(VLOOKUP($E171,'SERIE.015-1'!$E$3:$R$302,10,FALSE)))</f>
        <v/>
      </c>
      <c r="O171" s="291" t="str">
        <f>IF(ISNA(VLOOKUP($E171,'SERIE.015-1'!$E$3:$R$302,11,FALSE)),"",(VLOOKUP($E171,'SERIE.015-1'!$E$3:$R$302,11,FALSE)))</f>
        <v/>
      </c>
      <c r="P171" s="291" t="str">
        <f>IF(ISNA(VLOOKUP($E171,'SERIE.015-1'!$E$3:$R$302,12,FALSE)),"",(VLOOKUP($E171,'SERIE.015-1'!$E$3:$R$302,12,FALSE)))</f>
        <v/>
      </c>
      <c r="Q171" s="291" t="str">
        <f>IF(ISNA(VLOOKUP($E171,'SERIE.015-1'!$E$3:$R$302,13,FALSE)),"",(VLOOKUP($E171,'SERIE.015-1'!$E$3:$R$302,13,FALSE)))</f>
        <v/>
      </c>
      <c r="R171" s="349" t="str">
        <f>IF(ISNA(VLOOKUP($E171,'SERIE.015-1'!$E$3:$R$302,14,FALSE)),"",(VLOOKUP($E171,'SERIE.015-1'!$E$3:$R$302,14,FALSE)))</f>
        <v/>
      </c>
      <c r="S171" s="448">
        <f t="shared" si="63"/>
        <v>0</v>
      </c>
      <c r="T171" s="516">
        <f t="shared" ref="T171" si="84">SUM(I171:R172)</f>
        <v>0</v>
      </c>
      <c r="U171" s="374"/>
      <c r="V171" s="374">
        <f t="shared" si="65"/>
        <v>169</v>
      </c>
      <c r="W171" s="374">
        <f>IF(S171="","",IFERROR(SUM(I171:J171:L171:M171)+LARGE(I171:J171:L171:M171,1)/100+LARGE(I171:J171:L171:M171,2)/1000+LARGE(I171:J171:L171:M171,3)/10000+LARGE(I171:J171:L171:M171,4)/100000-0.01/V171,0))</f>
        <v>0</v>
      </c>
      <c r="X171" s="354" t="str">
        <f>$D$171</f>
        <v/>
      </c>
      <c r="Y171" s="364" t="str">
        <f>$C$171</f>
        <v/>
      </c>
      <c r="Z171" s="374"/>
      <c r="AA171" s="374"/>
      <c r="AB171" s="374"/>
      <c r="AC171" s="374"/>
      <c r="AD171" s="374"/>
      <c r="AE171" s="374"/>
    </row>
    <row r="172" spans="1:31" ht="13.95" customHeight="1" thickBot="1" x14ac:dyDescent="0.35">
      <c r="A172" s="679"/>
      <c r="B172" s="680"/>
      <c r="C172" s="681"/>
      <c r="D172" s="682"/>
      <c r="E172" s="323" t="str">
        <f>IF(ISNA(VLOOKUP($A$171,'SERIE.015-1'!$A$3:$R$302,5,FALSE)+$U$3),"",(VLOOKUP($A$171,'SERIE.015-1'!$A$3:$R$302,5,FALSE)+$U$3))</f>
        <v/>
      </c>
      <c r="F172" s="43" t="str">
        <f>IF(ISNA(VLOOKUP(E172,'SERIE.015-1'!$E$3:$G$302,2,FALSE)),"",(VLOOKUP(E172,'SERIE.015-1'!$E$3:$G$302,2,FALSE)))</f>
        <v/>
      </c>
      <c r="G172" s="683"/>
      <c r="H172" s="84" t="str">
        <f>IF(ISNA(VLOOKUP(E172,'SERIE.015-1'!$E$3:$R$302,4,FALSE)),"",(VLOOKUP(E172,'SERIE.015-1'!$E$3:$R$302,4,FALSE)))</f>
        <v/>
      </c>
      <c r="I172" s="292" t="str">
        <f>IF(ISNA(VLOOKUP($E172,'SERIE.015-1'!$E$3:$R$302,5,FALSE)),"",(VLOOKUP($E172,'SERIE.015-1'!$E$3:$R$302,5,FALSE)))</f>
        <v/>
      </c>
      <c r="J172" s="292" t="str">
        <f>IF(ISNA(VLOOKUP($E172,'SERIE.015-1'!$E$3:$R$302,6,FALSE)),"",(VLOOKUP($E172,'SERIE.015-1'!$E$3:$R$302,6,FALSE)))</f>
        <v/>
      </c>
      <c r="K172" s="292" t="str">
        <f>IF(ISNA(VLOOKUP($E172,'SERIE.015-1'!$E$3:$R$302,7,FALSE)),"",(VLOOKUP($E172,'SERIE.015-1'!$E$3:$R$302,7,FALSE)))</f>
        <v/>
      </c>
      <c r="L172" s="292" t="str">
        <f>IF(ISNA(VLOOKUP($E172,'SERIE.015-1'!$E$3:$R$302,8,FALSE)),"",(VLOOKUP($E172,'SERIE.015-1'!$E$3:$R$302,8,FALSE)))</f>
        <v/>
      </c>
      <c r="M172" s="292" t="str">
        <f>IF(ISNA(VLOOKUP($E172,'SERIE.015-1'!$E$3:$R$302,9,FALSE)),"",(VLOOKUP($E172,'SERIE.015-1'!$E$3:$R$302,9,FALSE)))</f>
        <v/>
      </c>
      <c r="N172" s="292" t="str">
        <f>IF(ISNA(VLOOKUP($E172,'SERIE.015-1'!$E$3:$R$302,10,FALSE)),"",(VLOOKUP($E172,'SERIE.015-1'!$E$3:$R$302,10,FALSE)))</f>
        <v/>
      </c>
      <c r="O172" s="292" t="str">
        <f>IF(ISNA(VLOOKUP($E172,'SERIE.015-1'!$E$3:$R$302,11,FALSE)),"",(VLOOKUP($E172,'SERIE.015-1'!$E$3:$R$302,11,FALSE)))</f>
        <v/>
      </c>
      <c r="P172" s="292" t="str">
        <f>IF(ISNA(VLOOKUP($E172,'SERIE.015-1'!$E$3:$R$302,12,FALSE)),"",(VLOOKUP($E172,'SERIE.015-1'!$E$3:$R$302,12,FALSE)))</f>
        <v/>
      </c>
      <c r="Q172" s="292" t="str">
        <f>IF(ISNA(VLOOKUP($E172,'SERIE.015-1'!$E$3:$R$302,13,FALSE)),"",(VLOOKUP($E172,'SERIE.015-1'!$E$3:$R$302,13,FALSE)))</f>
        <v/>
      </c>
      <c r="R172" s="350" t="str">
        <f>IF(ISNA(VLOOKUP($E172,'SERIE.015-1'!$E$3:$R$302,14,FALSE)),"",(VLOOKUP($E172,'SERIE.015-1'!$E$3:$R$302,14,FALSE)))</f>
        <v/>
      </c>
      <c r="S172" s="448">
        <f t="shared" si="63"/>
        <v>0</v>
      </c>
      <c r="T172" s="516"/>
      <c r="U172" s="374"/>
      <c r="V172" s="374">
        <f t="shared" si="65"/>
        <v>170</v>
      </c>
      <c r="W172" s="374">
        <f>IF(S172="","",IFERROR(SUM(I172:J172:L172:M172)+LARGE(I172:J172:L172:M172,1)/100+LARGE(I172:J172:L172:M172,2)/1000+LARGE(I172:J172:L172:M172,3)/10000+LARGE(I172:J172:L172:M172,4)/100000-0.01/V172,0))</f>
        <v>0</v>
      </c>
      <c r="X172" s="354" t="str">
        <f>$D$171</f>
        <v/>
      </c>
      <c r="Y172" s="364" t="str">
        <f>$C$171</f>
        <v/>
      </c>
      <c r="Z172" s="374"/>
      <c r="AA172" s="374"/>
      <c r="AB172" s="374"/>
      <c r="AC172" s="374"/>
      <c r="AD172" s="374"/>
      <c r="AE172" s="374"/>
    </row>
    <row r="173" spans="1:31" ht="13.95" customHeight="1" x14ac:dyDescent="0.3">
      <c r="A173" s="669">
        <v>86</v>
      </c>
      <c r="B173" s="671" t="str">
        <f>IF(ISNA(VLOOKUP(A173,'SERIE.015-1'!$A$3:$R$302,2,FALSE)),"",(VLOOKUP(A173,'SERIE.015-1'!$A$3:$R$302,2,FALSE)))</f>
        <v/>
      </c>
      <c r="C173" s="673" t="str">
        <f>IF(ISNA(VLOOKUP(A173,'SERIE.015-1'!$A$3:$R$302,3,FALSE)),"",(VLOOKUP(A173,'SERIE.015-1'!$A$3:$R$302,3,FALSE)))</f>
        <v/>
      </c>
      <c r="D173" s="675" t="str">
        <f>IF(ISNA(VLOOKUP(A173,'SERIE.015-1'!$A$3:$R$302,4,FALSE)),"",(VLOOKUP(A173,'SERIE.015-1'!$A$3:$R$302,4,FALSE)))</f>
        <v/>
      </c>
      <c r="E173" s="322" t="str">
        <f>IF(ISNA(VLOOKUP($A173,'SERIE.015-1'!$A$3:$R$302,5,FALSE)),"",(VLOOKUP($A173,'SERIE.015-1'!$A$3:$R$302,5,FALSE)))</f>
        <v/>
      </c>
      <c r="F173" s="237" t="str">
        <f>IF(ISNA(VLOOKUP(E173,'SERIE.015-1'!$E$3:$G$302,2,FALSE)),"",(VLOOKUP(E173,'SERIE.015-1'!$E$3:$G$302,2,FALSE)))</f>
        <v/>
      </c>
      <c r="G173" s="677" t="str">
        <f>IF(ISNA(VLOOKUP(E173,'SERIE.015-1'!$E$3:$G$302,3,FALSE)),"",(VLOOKUP(E173,'SERIE.015-1'!$E$3:$G$302,3,FALSE)))</f>
        <v/>
      </c>
      <c r="H173" s="237" t="str">
        <f>IF(ISNA(VLOOKUP(E173,'SERIE.015-1'!$E$3:$R$302,4,FALSE)),"",(VLOOKUP(E173,'SERIE.015-1'!$E$3:$R$302,4,FALSE)))</f>
        <v/>
      </c>
      <c r="I173" s="291" t="str">
        <f>IF(ISNA(VLOOKUP($E173,'SERIE.015-1'!$E$3:$R$302,5,FALSE)),"",(VLOOKUP($E173,'SERIE.015-1'!$E$3:$R$302,5,FALSE)))</f>
        <v/>
      </c>
      <c r="J173" s="291" t="str">
        <f>IF(ISNA(VLOOKUP($E173,'SERIE.015-1'!$E$3:$R$302,6,FALSE)),"",(VLOOKUP($E173,'SERIE.015-1'!$E$3:$R$302,6,FALSE)))</f>
        <v/>
      </c>
      <c r="K173" s="291" t="str">
        <f>IF(ISNA(VLOOKUP($E173,'SERIE.015-1'!$E$3:$R$302,7,FALSE)),"",(VLOOKUP($E173,'SERIE.015-1'!$E$3:$R$302,7,FALSE)))</f>
        <v/>
      </c>
      <c r="L173" s="291" t="str">
        <f>IF(ISNA(VLOOKUP($E173,'SERIE.015-1'!$E$3:$R$302,8,FALSE)),"",(VLOOKUP($E173,'SERIE.015-1'!$E$3:$R$302,8,FALSE)))</f>
        <v/>
      </c>
      <c r="M173" s="291" t="str">
        <f>IF(ISNA(VLOOKUP($E173,'SERIE.015-1'!$E$3:$R$302,9,FALSE)),"",(VLOOKUP($E173,'SERIE.015-1'!$E$3:$R$302,9,FALSE)))</f>
        <v/>
      </c>
      <c r="N173" s="291" t="str">
        <f>IF(ISNA(VLOOKUP($E173,'SERIE.015-1'!$E$3:$R$302,10,FALSE)),"",(VLOOKUP($E173,'SERIE.015-1'!$E$3:$R$302,10,FALSE)))</f>
        <v/>
      </c>
      <c r="O173" s="291" t="str">
        <f>IF(ISNA(VLOOKUP($E173,'SERIE.015-1'!$E$3:$R$302,11,FALSE)),"",(VLOOKUP($E173,'SERIE.015-1'!$E$3:$R$302,11,FALSE)))</f>
        <v/>
      </c>
      <c r="P173" s="291" t="str">
        <f>IF(ISNA(VLOOKUP($E173,'SERIE.015-1'!$E$3:$R$302,12,FALSE)),"",(VLOOKUP($E173,'SERIE.015-1'!$E$3:$R$302,12,FALSE)))</f>
        <v/>
      </c>
      <c r="Q173" s="291" t="str">
        <f>IF(ISNA(VLOOKUP($E173,'SERIE.015-1'!$E$3:$R$302,13,FALSE)),"",(VLOOKUP($E173,'SERIE.015-1'!$E$3:$R$302,13,FALSE)))</f>
        <v/>
      </c>
      <c r="R173" s="349" t="str">
        <f>IF(ISNA(VLOOKUP($E173,'SERIE.015-1'!$E$3:$R$302,14,FALSE)),"",(VLOOKUP($E173,'SERIE.015-1'!$E$3:$R$302,14,FALSE)))</f>
        <v/>
      </c>
      <c r="S173" s="448">
        <f t="shared" si="63"/>
        <v>0</v>
      </c>
      <c r="T173" s="516">
        <f t="shared" ref="T173" si="85">SUM(I173:R174)</f>
        <v>0</v>
      </c>
      <c r="U173" s="374"/>
      <c r="V173" s="374">
        <f t="shared" si="65"/>
        <v>171</v>
      </c>
      <c r="W173" s="374">
        <f>IF(S173="","",IFERROR(SUM(I173:J173:L173:M173)+LARGE(I173:J173:L173:M173,1)/100+LARGE(I173:J173:L173:M173,2)/1000+LARGE(I173:J173:L173:M173,3)/10000+LARGE(I173:J173:L173:M173,4)/100000-0.01/V173,0))</f>
        <v>0</v>
      </c>
      <c r="X173" s="354" t="str">
        <f>$D$173</f>
        <v/>
      </c>
      <c r="Y173" s="364" t="str">
        <f>$C$173</f>
        <v/>
      </c>
      <c r="Z173" s="374"/>
      <c r="AA173" s="374"/>
      <c r="AB173" s="374"/>
      <c r="AC173" s="374"/>
      <c r="AD173" s="374"/>
      <c r="AE173" s="374"/>
    </row>
    <row r="174" spans="1:31" ht="13.95" customHeight="1" thickBot="1" x14ac:dyDescent="0.35">
      <c r="A174" s="679"/>
      <c r="B174" s="680"/>
      <c r="C174" s="681"/>
      <c r="D174" s="682"/>
      <c r="E174" s="323" t="str">
        <f>IF(ISNA(VLOOKUP($A$173,'SERIE.015-1'!$A$3:$R$302,5,FALSE)+$U$3),"",(VLOOKUP($A$173,'SERIE.015-1'!$A$3:$R$302,5,FALSE)+$U$3))</f>
        <v/>
      </c>
      <c r="F174" s="43" t="str">
        <f>IF(ISNA(VLOOKUP(E174,'SERIE.015-1'!$E$3:$G$302,2,FALSE)),"",(VLOOKUP(E174,'SERIE.015-1'!$E$3:$G$302,2,FALSE)))</f>
        <v/>
      </c>
      <c r="G174" s="683"/>
      <c r="H174" s="84" t="str">
        <f>IF(ISNA(VLOOKUP(E174,'SERIE.015-1'!$E$3:$R$302,4,FALSE)),"",(VLOOKUP(E174,'SERIE.015-1'!$E$3:$R$302,4,FALSE)))</f>
        <v/>
      </c>
      <c r="I174" s="292" t="str">
        <f>IF(ISNA(VLOOKUP($E174,'SERIE.015-1'!$E$3:$R$302,5,FALSE)),"",(VLOOKUP($E174,'SERIE.015-1'!$E$3:$R$302,5,FALSE)))</f>
        <v/>
      </c>
      <c r="J174" s="292" t="str">
        <f>IF(ISNA(VLOOKUP($E174,'SERIE.015-1'!$E$3:$R$302,6,FALSE)),"",(VLOOKUP($E174,'SERIE.015-1'!$E$3:$R$302,6,FALSE)))</f>
        <v/>
      </c>
      <c r="K174" s="292" t="str">
        <f>IF(ISNA(VLOOKUP($E174,'SERIE.015-1'!$E$3:$R$302,7,FALSE)),"",(VLOOKUP($E174,'SERIE.015-1'!$E$3:$R$302,7,FALSE)))</f>
        <v/>
      </c>
      <c r="L174" s="292" t="str">
        <f>IF(ISNA(VLOOKUP($E174,'SERIE.015-1'!$E$3:$R$302,8,FALSE)),"",(VLOOKUP($E174,'SERIE.015-1'!$E$3:$R$302,8,FALSE)))</f>
        <v/>
      </c>
      <c r="M174" s="292" t="str">
        <f>IF(ISNA(VLOOKUP($E174,'SERIE.015-1'!$E$3:$R$302,9,FALSE)),"",(VLOOKUP($E174,'SERIE.015-1'!$E$3:$R$302,9,FALSE)))</f>
        <v/>
      </c>
      <c r="N174" s="292" t="str">
        <f>IF(ISNA(VLOOKUP($E174,'SERIE.015-1'!$E$3:$R$302,10,FALSE)),"",(VLOOKUP($E174,'SERIE.015-1'!$E$3:$R$302,10,FALSE)))</f>
        <v/>
      </c>
      <c r="O174" s="292" t="str">
        <f>IF(ISNA(VLOOKUP($E174,'SERIE.015-1'!$E$3:$R$302,11,FALSE)),"",(VLOOKUP($E174,'SERIE.015-1'!$E$3:$R$302,11,FALSE)))</f>
        <v/>
      </c>
      <c r="P174" s="292" t="str">
        <f>IF(ISNA(VLOOKUP($E174,'SERIE.015-1'!$E$3:$R$302,12,FALSE)),"",(VLOOKUP($E174,'SERIE.015-1'!$E$3:$R$302,12,FALSE)))</f>
        <v/>
      </c>
      <c r="Q174" s="292" t="str">
        <f>IF(ISNA(VLOOKUP($E174,'SERIE.015-1'!$E$3:$R$302,13,FALSE)),"",(VLOOKUP($E174,'SERIE.015-1'!$E$3:$R$302,13,FALSE)))</f>
        <v/>
      </c>
      <c r="R174" s="350" t="str">
        <f>IF(ISNA(VLOOKUP($E174,'SERIE.015-1'!$E$3:$R$302,14,FALSE)),"",(VLOOKUP($E174,'SERIE.015-1'!$E$3:$R$302,14,FALSE)))</f>
        <v/>
      </c>
      <c r="S174" s="448">
        <f t="shared" si="63"/>
        <v>0</v>
      </c>
      <c r="T174" s="516"/>
      <c r="U174" s="374"/>
      <c r="V174" s="374">
        <f t="shared" si="65"/>
        <v>172</v>
      </c>
      <c r="W174" s="374">
        <f>IF(S174="","",IFERROR(SUM(I174:J174:L174:M174)+LARGE(I174:J174:L174:M174,1)/100+LARGE(I174:J174:L174:M174,2)/1000+LARGE(I174:J174:L174:M174,3)/10000+LARGE(I174:J174:L174:M174,4)/100000-0.01/V174,0))</f>
        <v>0</v>
      </c>
      <c r="X174" s="354" t="str">
        <f>$D$173</f>
        <v/>
      </c>
      <c r="Y174" s="364" t="str">
        <f>$C$173</f>
        <v/>
      </c>
      <c r="Z174" s="374"/>
      <c r="AA174" s="374"/>
      <c r="AB174" s="374"/>
      <c r="AC174" s="374"/>
      <c r="AD174" s="374"/>
      <c r="AE174" s="374"/>
    </row>
    <row r="175" spans="1:31" ht="13.95" customHeight="1" x14ac:dyDescent="0.3">
      <c r="A175" s="669">
        <v>87</v>
      </c>
      <c r="B175" s="671" t="str">
        <f>IF(ISNA(VLOOKUP(A175,'SERIE.015-1'!$A$3:$R$302,2,FALSE)),"",(VLOOKUP(A175,'SERIE.015-1'!$A$3:$R$302,2,FALSE)))</f>
        <v/>
      </c>
      <c r="C175" s="673" t="str">
        <f>IF(ISNA(VLOOKUP(A175,'SERIE.015-1'!$A$3:$R$302,3,FALSE)),"",(VLOOKUP(A175,'SERIE.015-1'!$A$3:$R$302,3,FALSE)))</f>
        <v/>
      </c>
      <c r="D175" s="675" t="str">
        <f>IF(ISNA(VLOOKUP(A175,'SERIE.015-1'!$A$3:$R$302,4,FALSE)),"",(VLOOKUP(A175,'SERIE.015-1'!$A$3:$R$302,4,FALSE)))</f>
        <v/>
      </c>
      <c r="E175" s="322" t="str">
        <f>IF(ISNA(VLOOKUP($A175,'SERIE.015-1'!$A$3:$R$302,5,FALSE)),"",(VLOOKUP($A175,'SERIE.015-1'!$A$3:$R$302,5,FALSE)))</f>
        <v/>
      </c>
      <c r="F175" s="237" t="str">
        <f>IF(ISNA(VLOOKUP(E175,'SERIE.015-1'!$E$3:$G$302,2,FALSE)),"",(VLOOKUP(E175,'SERIE.015-1'!$E$3:$G$302,2,FALSE)))</f>
        <v/>
      </c>
      <c r="G175" s="677" t="str">
        <f>IF(ISNA(VLOOKUP(E175,'SERIE.015-1'!$E$3:$G$302,3,FALSE)),"",(VLOOKUP(E175,'SERIE.015-1'!$E$3:$G$302,3,FALSE)))</f>
        <v/>
      </c>
      <c r="H175" s="237" t="str">
        <f>IF(ISNA(VLOOKUP(E175,'SERIE.015-1'!$E$3:$R$302,4,FALSE)),"",(VLOOKUP(E175,'SERIE.015-1'!$E$3:$R$302,4,FALSE)))</f>
        <v/>
      </c>
      <c r="I175" s="291" t="str">
        <f>IF(ISNA(VLOOKUP($E175,'SERIE.015-1'!$E$3:$R$302,5,FALSE)),"",(VLOOKUP($E175,'SERIE.015-1'!$E$3:$R$302,5,FALSE)))</f>
        <v/>
      </c>
      <c r="J175" s="291" t="str">
        <f>IF(ISNA(VLOOKUP($E175,'SERIE.015-1'!$E$3:$R$302,6,FALSE)),"",(VLOOKUP($E175,'SERIE.015-1'!$E$3:$R$302,6,FALSE)))</f>
        <v/>
      </c>
      <c r="K175" s="291" t="str">
        <f>IF(ISNA(VLOOKUP($E175,'SERIE.015-1'!$E$3:$R$302,7,FALSE)),"",(VLOOKUP($E175,'SERIE.015-1'!$E$3:$R$302,7,FALSE)))</f>
        <v/>
      </c>
      <c r="L175" s="291" t="str">
        <f>IF(ISNA(VLOOKUP($E175,'SERIE.015-1'!$E$3:$R$302,8,FALSE)),"",(VLOOKUP($E175,'SERIE.015-1'!$E$3:$R$302,8,FALSE)))</f>
        <v/>
      </c>
      <c r="M175" s="291" t="str">
        <f>IF(ISNA(VLOOKUP($E175,'SERIE.015-1'!$E$3:$R$302,9,FALSE)),"",(VLOOKUP($E175,'SERIE.015-1'!$E$3:$R$302,9,FALSE)))</f>
        <v/>
      </c>
      <c r="N175" s="291" t="str">
        <f>IF(ISNA(VLOOKUP($E175,'SERIE.015-1'!$E$3:$R$302,10,FALSE)),"",(VLOOKUP($E175,'SERIE.015-1'!$E$3:$R$302,10,FALSE)))</f>
        <v/>
      </c>
      <c r="O175" s="291" t="str">
        <f>IF(ISNA(VLOOKUP($E175,'SERIE.015-1'!$E$3:$R$302,11,FALSE)),"",(VLOOKUP($E175,'SERIE.015-1'!$E$3:$R$302,11,FALSE)))</f>
        <v/>
      </c>
      <c r="P175" s="291" t="str">
        <f>IF(ISNA(VLOOKUP($E175,'SERIE.015-1'!$E$3:$R$302,12,FALSE)),"",(VLOOKUP($E175,'SERIE.015-1'!$E$3:$R$302,12,FALSE)))</f>
        <v/>
      </c>
      <c r="Q175" s="291" t="str">
        <f>IF(ISNA(VLOOKUP($E175,'SERIE.015-1'!$E$3:$R$302,13,FALSE)),"",(VLOOKUP($E175,'SERIE.015-1'!$E$3:$R$302,13,FALSE)))</f>
        <v/>
      </c>
      <c r="R175" s="349" t="str">
        <f>IF(ISNA(VLOOKUP($E175,'SERIE.015-1'!$E$3:$R$302,14,FALSE)),"",(VLOOKUP($E175,'SERIE.015-1'!$E$3:$R$302,14,FALSE)))</f>
        <v/>
      </c>
      <c r="S175" s="448">
        <f t="shared" si="63"/>
        <v>0</v>
      </c>
      <c r="T175" s="516">
        <f t="shared" ref="T175" si="86">SUM(I175:R176)</f>
        <v>0</v>
      </c>
      <c r="U175" s="374"/>
      <c r="V175" s="374">
        <f t="shared" si="65"/>
        <v>173</v>
      </c>
      <c r="W175" s="374">
        <f>IF(S175="","",IFERROR(SUM(I175:J175:L175:M175)+LARGE(I175:J175:L175:M175,1)/100+LARGE(I175:J175:L175:M175,2)/1000+LARGE(I175:J175:L175:M175,3)/10000+LARGE(I175:J175:L175:M175,4)/100000-0.01/V175,0))</f>
        <v>0</v>
      </c>
      <c r="X175" s="354" t="str">
        <f>$D$175</f>
        <v/>
      </c>
      <c r="Y175" s="364" t="str">
        <f>$C$175</f>
        <v/>
      </c>
      <c r="Z175" s="374"/>
      <c r="AA175" s="374"/>
      <c r="AB175" s="374"/>
      <c r="AC175" s="374"/>
      <c r="AD175" s="374"/>
      <c r="AE175" s="374"/>
    </row>
    <row r="176" spans="1:31" ht="13.95" customHeight="1" thickBot="1" x14ac:dyDescent="0.35">
      <c r="A176" s="679"/>
      <c r="B176" s="680"/>
      <c r="C176" s="681"/>
      <c r="D176" s="682"/>
      <c r="E176" s="323" t="str">
        <f>IF(ISNA(VLOOKUP($A$175,'SERIE.015-1'!$A$3:$R$302,5,FALSE)+$U$3),"",(VLOOKUP($A$175,'SERIE.015-1'!$A$3:$R$302,5,FALSE)+$U$3))</f>
        <v/>
      </c>
      <c r="F176" s="43" t="str">
        <f>IF(ISNA(VLOOKUP(E176,'SERIE.015-1'!$E$3:$G$302,2,FALSE)),"",(VLOOKUP(E176,'SERIE.015-1'!$E$3:$G$302,2,FALSE)))</f>
        <v/>
      </c>
      <c r="G176" s="683"/>
      <c r="H176" s="84" t="str">
        <f>IF(ISNA(VLOOKUP(E176,'SERIE.015-1'!$E$3:$R$302,4,FALSE)),"",(VLOOKUP(E176,'SERIE.015-1'!$E$3:$R$302,4,FALSE)))</f>
        <v/>
      </c>
      <c r="I176" s="292" t="str">
        <f>IF(ISNA(VLOOKUP($E176,'SERIE.015-1'!$E$3:$R$302,5,FALSE)),"",(VLOOKUP($E176,'SERIE.015-1'!$E$3:$R$302,5,FALSE)))</f>
        <v/>
      </c>
      <c r="J176" s="292" t="str">
        <f>IF(ISNA(VLOOKUP($E176,'SERIE.015-1'!$E$3:$R$302,6,FALSE)),"",(VLOOKUP($E176,'SERIE.015-1'!$E$3:$R$302,6,FALSE)))</f>
        <v/>
      </c>
      <c r="K176" s="292" t="str">
        <f>IF(ISNA(VLOOKUP($E176,'SERIE.015-1'!$E$3:$R$302,7,FALSE)),"",(VLOOKUP($E176,'SERIE.015-1'!$E$3:$R$302,7,FALSE)))</f>
        <v/>
      </c>
      <c r="L176" s="292" t="str">
        <f>IF(ISNA(VLOOKUP($E176,'SERIE.015-1'!$E$3:$R$302,8,FALSE)),"",(VLOOKUP($E176,'SERIE.015-1'!$E$3:$R$302,8,FALSE)))</f>
        <v/>
      </c>
      <c r="M176" s="292" t="str">
        <f>IF(ISNA(VLOOKUP($E176,'SERIE.015-1'!$E$3:$R$302,9,FALSE)),"",(VLOOKUP($E176,'SERIE.015-1'!$E$3:$R$302,9,FALSE)))</f>
        <v/>
      </c>
      <c r="N176" s="292" t="str">
        <f>IF(ISNA(VLOOKUP($E176,'SERIE.015-1'!$E$3:$R$302,10,FALSE)),"",(VLOOKUP($E176,'SERIE.015-1'!$E$3:$R$302,10,FALSE)))</f>
        <v/>
      </c>
      <c r="O176" s="292" t="str">
        <f>IF(ISNA(VLOOKUP($E176,'SERIE.015-1'!$E$3:$R$302,11,FALSE)),"",(VLOOKUP($E176,'SERIE.015-1'!$E$3:$R$302,11,FALSE)))</f>
        <v/>
      </c>
      <c r="P176" s="292" t="str">
        <f>IF(ISNA(VLOOKUP($E176,'SERIE.015-1'!$E$3:$R$302,12,FALSE)),"",(VLOOKUP($E176,'SERIE.015-1'!$E$3:$R$302,12,FALSE)))</f>
        <v/>
      </c>
      <c r="Q176" s="292" t="str">
        <f>IF(ISNA(VLOOKUP($E176,'SERIE.015-1'!$E$3:$R$302,13,FALSE)),"",(VLOOKUP($E176,'SERIE.015-1'!$E$3:$R$302,13,FALSE)))</f>
        <v/>
      </c>
      <c r="R176" s="350" t="str">
        <f>IF(ISNA(VLOOKUP($E176,'SERIE.015-1'!$E$3:$R$302,14,FALSE)),"",(VLOOKUP($E176,'SERIE.015-1'!$E$3:$R$302,14,FALSE)))</f>
        <v/>
      </c>
      <c r="S176" s="448">
        <f t="shared" si="63"/>
        <v>0</v>
      </c>
      <c r="T176" s="516"/>
      <c r="U176" s="374"/>
      <c r="V176" s="374">
        <f t="shared" si="65"/>
        <v>174</v>
      </c>
      <c r="W176" s="374">
        <f>IF(S176="","",IFERROR(SUM(I176:J176:L176:M176)+LARGE(I176:J176:L176:M176,1)/100+LARGE(I176:J176:L176:M176,2)/1000+LARGE(I176:J176:L176:M176,3)/10000+LARGE(I176:J176:L176:M176,4)/100000-0.01/V176,0))</f>
        <v>0</v>
      </c>
      <c r="X176" s="354" t="str">
        <f>$D$175</f>
        <v/>
      </c>
      <c r="Y176" s="364" t="str">
        <f>$C$175</f>
        <v/>
      </c>
      <c r="Z176" s="374"/>
      <c r="AA176" s="374"/>
      <c r="AB176" s="374"/>
      <c r="AC176" s="374"/>
      <c r="AD176" s="374"/>
      <c r="AE176" s="374"/>
    </row>
    <row r="177" spans="1:31" ht="13.95" customHeight="1" x14ac:dyDescent="0.3">
      <c r="A177" s="669">
        <v>88</v>
      </c>
      <c r="B177" s="671" t="str">
        <f>IF(ISNA(VLOOKUP(A177,'SERIE.015-1'!$A$3:$R$302,2,FALSE)),"",(VLOOKUP(A177,'SERIE.015-1'!$A$3:$R$302,2,FALSE)))</f>
        <v/>
      </c>
      <c r="C177" s="673" t="str">
        <f>IF(ISNA(VLOOKUP(A177,'SERIE.015-1'!$A$3:$R$302,3,FALSE)),"",(VLOOKUP(A177,'SERIE.015-1'!$A$3:$R$302,3,FALSE)))</f>
        <v/>
      </c>
      <c r="D177" s="675" t="str">
        <f>IF(ISNA(VLOOKUP(A177,'SERIE.015-1'!$A$3:$R$302,4,FALSE)),"",(VLOOKUP(A177,'SERIE.015-1'!$A$3:$R$302,4,FALSE)))</f>
        <v/>
      </c>
      <c r="E177" s="322" t="str">
        <f>IF(ISNA(VLOOKUP($A177,'SERIE.015-1'!$A$3:$R$302,5,FALSE)),"",(VLOOKUP($A177,'SERIE.015-1'!$A$3:$R$302,5,FALSE)))</f>
        <v/>
      </c>
      <c r="F177" s="237" t="str">
        <f>IF(ISNA(VLOOKUP(E177,'SERIE.015-1'!$E$3:$G$302,2,FALSE)),"",(VLOOKUP(E177,'SERIE.015-1'!$E$3:$G$302,2,FALSE)))</f>
        <v/>
      </c>
      <c r="G177" s="677" t="str">
        <f>IF(ISNA(VLOOKUP(E177,'SERIE.015-1'!$E$3:$G$302,3,FALSE)),"",(VLOOKUP(E177,'SERIE.015-1'!$E$3:$G$302,3,FALSE)))</f>
        <v/>
      </c>
      <c r="H177" s="237" t="str">
        <f>IF(ISNA(VLOOKUP(E177,'SERIE.015-1'!$E$3:$R$302,4,FALSE)),"",(VLOOKUP(E177,'SERIE.015-1'!$E$3:$R$302,4,FALSE)))</f>
        <v/>
      </c>
      <c r="I177" s="291" t="str">
        <f>IF(ISNA(VLOOKUP($E177,'SERIE.015-1'!$E$3:$R$302,5,FALSE)),"",(VLOOKUP($E177,'SERIE.015-1'!$E$3:$R$302,5,FALSE)))</f>
        <v/>
      </c>
      <c r="J177" s="291" t="str">
        <f>IF(ISNA(VLOOKUP($E177,'SERIE.015-1'!$E$3:$R$302,6,FALSE)),"",(VLOOKUP($E177,'SERIE.015-1'!$E$3:$R$302,6,FALSE)))</f>
        <v/>
      </c>
      <c r="K177" s="291" t="str">
        <f>IF(ISNA(VLOOKUP($E177,'SERIE.015-1'!$E$3:$R$302,7,FALSE)),"",(VLOOKUP($E177,'SERIE.015-1'!$E$3:$R$302,7,FALSE)))</f>
        <v/>
      </c>
      <c r="L177" s="291" t="str">
        <f>IF(ISNA(VLOOKUP($E177,'SERIE.015-1'!$E$3:$R$302,8,FALSE)),"",(VLOOKUP($E177,'SERIE.015-1'!$E$3:$R$302,8,FALSE)))</f>
        <v/>
      </c>
      <c r="M177" s="291" t="str">
        <f>IF(ISNA(VLOOKUP($E177,'SERIE.015-1'!$E$3:$R$302,9,FALSE)),"",(VLOOKUP($E177,'SERIE.015-1'!$E$3:$R$302,9,FALSE)))</f>
        <v/>
      </c>
      <c r="N177" s="291" t="str">
        <f>IF(ISNA(VLOOKUP($E177,'SERIE.015-1'!$E$3:$R$302,10,FALSE)),"",(VLOOKUP($E177,'SERIE.015-1'!$E$3:$R$302,10,FALSE)))</f>
        <v/>
      </c>
      <c r="O177" s="291" t="str">
        <f>IF(ISNA(VLOOKUP($E177,'SERIE.015-1'!$E$3:$R$302,11,FALSE)),"",(VLOOKUP($E177,'SERIE.015-1'!$E$3:$R$302,11,FALSE)))</f>
        <v/>
      </c>
      <c r="P177" s="291" t="str">
        <f>IF(ISNA(VLOOKUP($E177,'SERIE.015-1'!$E$3:$R$302,12,FALSE)),"",(VLOOKUP($E177,'SERIE.015-1'!$E$3:$R$302,12,FALSE)))</f>
        <v/>
      </c>
      <c r="Q177" s="291" t="str">
        <f>IF(ISNA(VLOOKUP($E177,'SERIE.015-1'!$E$3:$R$302,13,FALSE)),"",(VLOOKUP($E177,'SERIE.015-1'!$E$3:$R$302,13,FALSE)))</f>
        <v/>
      </c>
      <c r="R177" s="349" t="str">
        <f>IF(ISNA(VLOOKUP($E177,'SERIE.015-1'!$E$3:$R$302,14,FALSE)),"",(VLOOKUP($E177,'SERIE.015-1'!$E$3:$R$302,14,FALSE)))</f>
        <v/>
      </c>
      <c r="S177" s="448">
        <f t="shared" si="63"/>
        <v>0</v>
      </c>
      <c r="T177" s="516">
        <f t="shared" ref="T177" si="87">SUM(I177:R178)</f>
        <v>0</v>
      </c>
      <c r="U177" s="374"/>
      <c r="V177" s="374">
        <f t="shared" si="65"/>
        <v>175</v>
      </c>
      <c r="W177" s="374">
        <f>IF(S177="","",IFERROR(SUM(I177:J177:L177:M177)+LARGE(I177:J177:L177:M177,1)/100+LARGE(I177:J177:L177:M177,2)/1000+LARGE(I177:J177:L177:M177,3)/10000+LARGE(I177:J177:L177:M177,4)/100000-0.01/V177,0))</f>
        <v>0</v>
      </c>
      <c r="X177" s="354" t="str">
        <f>$D$177</f>
        <v/>
      </c>
      <c r="Y177" s="364" t="str">
        <f>$C$177</f>
        <v/>
      </c>
      <c r="Z177" s="374"/>
      <c r="AA177" s="374"/>
      <c r="AB177" s="374"/>
      <c r="AC177" s="374"/>
      <c r="AD177" s="374"/>
      <c r="AE177" s="374"/>
    </row>
    <row r="178" spans="1:31" ht="13.95" customHeight="1" thickBot="1" x14ac:dyDescent="0.35">
      <c r="A178" s="679"/>
      <c r="B178" s="680"/>
      <c r="C178" s="681"/>
      <c r="D178" s="682"/>
      <c r="E178" s="323" t="str">
        <f>IF(ISNA(VLOOKUP($A$177,'SERIE.015-1'!$A$3:$R$302,5,FALSE)+$U$3),"",(VLOOKUP($A$177,'SERIE.015-1'!$A$3:$R$302,5,FALSE)+$U$3))</f>
        <v/>
      </c>
      <c r="F178" s="43" t="str">
        <f>IF(ISNA(VLOOKUP(E178,'SERIE.015-1'!$E$3:$G$302,2,FALSE)),"",(VLOOKUP(E178,'SERIE.015-1'!$E$3:$G$302,2,FALSE)))</f>
        <v/>
      </c>
      <c r="G178" s="683"/>
      <c r="H178" s="84" t="str">
        <f>IF(ISNA(VLOOKUP(E178,'SERIE.015-1'!$E$3:$R$302,4,FALSE)),"",(VLOOKUP(E178,'SERIE.015-1'!$E$3:$R$302,4,FALSE)))</f>
        <v/>
      </c>
      <c r="I178" s="292" t="str">
        <f>IF(ISNA(VLOOKUP($E178,'SERIE.015-1'!$E$3:$R$302,5,FALSE)),"",(VLOOKUP($E178,'SERIE.015-1'!$E$3:$R$302,5,FALSE)))</f>
        <v/>
      </c>
      <c r="J178" s="292" t="str">
        <f>IF(ISNA(VLOOKUP($E178,'SERIE.015-1'!$E$3:$R$302,6,FALSE)),"",(VLOOKUP($E178,'SERIE.015-1'!$E$3:$R$302,6,FALSE)))</f>
        <v/>
      </c>
      <c r="K178" s="292" t="str">
        <f>IF(ISNA(VLOOKUP($E178,'SERIE.015-1'!$E$3:$R$302,7,FALSE)),"",(VLOOKUP($E178,'SERIE.015-1'!$E$3:$R$302,7,FALSE)))</f>
        <v/>
      </c>
      <c r="L178" s="292" t="str">
        <f>IF(ISNA(VLOOKUP($E178,'SERIE.015-1'!$E$3:$R$302,8,FALSE)),"",(VLOOKUP($E178,'SERIE.015-1'!$E$3:$R$302,8,FALSE)))</f>
        <v/>
      </c>
      <c r="M178" s="292" t="str">
        <f>IF(ISNA(VLOOKUP($E178,'SERIE.015-1'!$E$3:$R$302,9,FALSE)),"",(VLOOKUP($E178,'SERIE.015-1'!$E$3:$R$302,9,FALSE)))</f>
        <v/>
      </c>
      <c r="N178" s="292" t="str">
        <f>IF(ISNA(VLOOKUP($E178,'SERIE.015-1'!$E$3:$R$302,10,FALSE)),"",(VLOOKUP($E178,'SERIE.015-1'!$E$3:$R$302,10,FALSE)))</f>
        <v/>
      </c>
      <c r="O178" s="292" t="str">
        <f>IF(ISNA(VLOOKUP($E178,'SERIE.015-1'!$E$3:$R$302,11,FALSE)),"",(VLOOKUP($E178,'SERIE.015-1'!$E$3:$R$302,11,FALSE)))</f>
        <v/>
      </c>
      <c r="P178" s="292" t="str">
        <f>IF(ISNA(VLOOKUP($E178,'SERIE.015-1'!$E$3:$R$302,12,FALSE)),"",(VLOOKUP($E178,'SERIE.015-1'!$E$3:$R$302,12,FALSE)))</f>
        <v/>
      </c>
      <c r="Q178" s="292" t="str">
        <f>IF(ISNA(VLOOKUP($E178,'SERIE.015-1'!$E$3:$R$302,13,FALSE)),"",(VLOOKUP($E178,'SERIE.015-1'!$E$3:$R$302,13,FALSE)))</f>
        <v/>
      </c>
      <c r="R178" s="350" t="str">
        <f>IF(ISNA(VLOOKUP($E178,'SERIE.015-1'!$E$3:$R$302,14,FALSE)),"",(VLOOKUP($E178,'SERIE.015-1'!$E$3:$R$302,14,FALSE)))</f>
        <v/>
      </c>
      <c r="S178" s="448">
        <f t="shared" si="63"/>
        <v>0</v>
      </c>
      <c r="T178" s="516"/>
      <c r="U178" s="374"/>
      <c r="V178" s="374">
        <f t="shared" si="65"/>
        <v>176</v>
      </c>
      <c r="W178" s="374">
        <f>IF(S178="","",IFERROR(SUM(I178:J178:L178:M178)+LARGE(I178:J178:L178:M178,1)/100+LARGE(I178:J178:L178:M178,2)/1000+LARGE(I178:J178:L178:M178,3)/10000+LARGE(I178:J178:L178:M178,4)/100000-0.01/V178,0))</f>
        <v>0</v>
      </c>
      <c r="X178" s="354" t="str">
        <f>$D$177</f>
        <v/>
      </c>
      <c r="Y178" s="364" t="str">
        <f>$C$177</f>
        <v/>
      </c>
      <c r="Z178" s="374"/>
      <c r="AA178" s="374"/>
      <c r="AB178" s="374"/>
      <c r="AC178" s="374"/>
      <c r="AD178" s="374"/>
      <c r="AE178" s="374"/>
    </row>
    <row r="179" spans="1:31" ht="13.95" customHeight="1" x14ac:dyDescent="0.3">
      <c r="A179" s="669">
        <v>89</v>
      </c>
      <c r="B179" s="671" t="str">
        <f>IF(ISNA(VLOOKUP(A179,'SERIE.015-1'!$A$3:$R$302,2,FALSE)),"",(VLOOKUP(A179,'SERIE.015-1'!$A$3:$R$302,2,FALSE)))</f>
        <v/>
      </c>
      <c r="C179" s="673" t="str">
        <f>IF(ISNA(VLOOKUP(A179,'SERIE.015-1'!$A$3:$R$302,3,FALSE)),"",(VLOOKUP(A179,'SERIE.015-1'!$A$3:$R$302,3,FALSE)))</f>
        <v/>
      </c>
      <c r="D179" s="675" t="str">
        <f>IF(ISNA(VLOOKUP(A179,'SERIE.015-1'!$A$3:$R$302,4,FALSE)),"",(VLOOKUP(A179,'SERIE.015-1'!$A$3:$R$302,4,FALSE)))</f>
        <v/>
      </c>
      <c r="E179" s="322" t="str">
        <f>IF(ISNA(VLOOKUP($A179,'SERIE.015-1'!$A$3:$R$302,5,FALSE)),"",(VLOOKUP($A179,'SERIE.015-1'!$A$3:$R$302,5,FALSE)))</f>
        <v/>
      </c>
      <c r="F179" s="237" t="str">
        <f>IF(ISNA(VLOOKUP(E179,'SERIE.015-1'!$E$3:$G$302,2,FALSE)),"",(VLOOKUP(E179,'SERIE.015-1'!$E$3:$G$302,2,FALSE)))</f>
        <v/>
      </c>
      <c r="G179" s="677" t="str">
        <f>IF(ISNA(VLOOKUP(E179,'SERIE.015-1'!$E$3:$G$302,3,FALSE)),"",(VLOOKUP(E179,'SERIE.015-1'!$E$3:$G$302,3,FALSE)))</f>
        <v/>
      </c>
      <c r="H179" s="237" t="str">
        <f>IF(ISNA(VLOOKUP(E179,'SERIE.015-1'!$E$3:$R$302,4,FALSE)),"",(VLOOKUP(E179,'SERIE.015-1'!$E$3:$R$302,4,FALSE)))</f>
        <v/>
      </c>
      <c r="I179" s="291" t="str">
        <f>IF(ISNA(VLOOKUP($E179,'SERIE.015-1'!$E$3:$R$302,5,FALSE)),"",(VLOOKUP($E179,'SERIE.015-1'!$E$3:$R$302,5,FALSE)))</f>
        <v/>
      </c>
      <c r="J179" s="291" t="str">
        <f>IF(ISNA(VLOOKUP($E179,'SERIE.015-1'!$E$3:$R$302,6,FALSE)),"",(VLOOKUP($E179,'SERIE.015-1'!$E$3:$R$302,6,FALSE)))</f>
        <v/>
      </c>
      <c r="K179" s="291" t="str">
        <f>IF(ISNA(VLOOKUP($E179,'SERIE.015-1'!$E$3:$R$302,7,FALSE)),"",(VLOOKUP($E179,'SERIE.015-1'!$E$3:$R$302,7,FALSE)))</f>
        <v/>
      </c>
      <c r="L179" s="291" t="str">
        <f>IF(ISNA(VLOOKUP($E179,'SERIE.015-1'!$E$3:$R$302,8,FALSE)),"",(VLOOKUP($E179,'SERIE.015-1'!$E$3:$R$302,8,FALSE)))</f>
        <v/>
      </c>
      <c r="M179" s="291" t="str">
        <f>IF(ISNA(VLOOKUP($E179,'SERIE.015-1'!$E$3:$R$302,9,FALSE)),"",(VLOOKUP($E179,'SERIE.015-1'!$E$3:$R$302,9,FALSE)))</f>
        <v/>
      </c>
      <c r="N179" s="291" t="str">
        <f>IF(ISNA(VLOOKUP($E179,'SERIE.015-1'!$E$3:$R$302,10,FALSE)),"",(VLOOKUP($E179,'SERIE.015-1'!$E$3:$R$302,10,FALSE)))</f>
        <v/>
      </c>
      <c r="O179" s="291" t="str">
        <f>IF(ISNA(VLOOKUP($E179,'SERIE.015-1'!$E$3:$R$302,11,FALSE)),"",(VLOOKUP($E179,'SERIE.015-1'!$E$3:$R$302,11,FALSE)))</f>
        <v/>
      </c>
      <c r="P179" s="291" t="str">
        <f>IF(ISNA(VLOOKUP($E179,'SERIE.015-1'!$E$3:$R$302,12,FALSE)),"",(VLOOKUP($E179,'SERIE.015-1'!$E$3:$R$302,12,FALSE)))</f>
        <v/>
      </c>
      <c r="Q179" s="291" t="str">
        <f>IF(ISNA(VLOOKUP($E179,'SERIE.015-1'!$E$3:$R$302,13,FALSE)),"",(VLOOKUP($E179,'SERIE.015-1'!$E$3:$R$302,13,FALSE)))</f>
        <v/>
      </c>
      <c r="R179" s="349" t="str">
        <f>IF(ISNA(VLOOKUP($E179,'SERIE.015-1'!$E$3:$R$302,14,FALSE)),"",(VLOOKUP($E179,'SERIE.015-1'!$E$3:$R$302,14,FALSE)))</f>
        <v/>
      </c>
      <c r="S179" s="448">
        <f t="shared" si="63"/>
        <v>0</v>
      </c>
      <c r="T179" s="516">
        <f t="shared" ref="T179" si="88">SUM(I179:R180)</f>
        <v>0</v>
      </c>
      <c r="U179" s="374"/>
      <c r="V179" s="374">
        <f t="shared" si="65"/>
        <v>177</v>
      </c>
      <c r="W179" s="374">
        <f>IF(S179="","",IFERROR(SUM(I179:J179:L179:M179)+LARGE(I179:J179:L179:M179,1)/100+LARGE(I179:J179:L179:M179,2)/1000+LARGE(I179:J179:L179:M179,3)/10000+LARGE(I179:J179:L179:M179,4)/100000-0.01/V179,0))</f>
        <v>0</v>
      </c>
      <c r="X179" s="354" t="str">
        <f>D179</f>
        <v/>
      </c>
      <c r="Y179" s="364" t="str">
        <f>$C$179</f>
        <v/>
      </c>
      <c r="Z179" s="374"/>
      <c r="AA179" s="374"/>
      <c r="AB179" s="374"/>
      <c r="AC179" s="374"/>
      <c r="AD179" s="374"/>
      <c r="AE179" s="374"/>
    </row>
    <row r="180" spans="1:31" ht="13.95" customHeight="1" thickBot="1" x14ac:dyDescent="0.35">
      <c r="A180" s="679"/>
      <c r="B180" s="680"/>
      <c r="C180" s="681"/>
      <c r="D180" s="682"/>
      <c r="E180" s="323" t="str">
        <f>IF(ISNA(VLOOKUP($A$179,'SERIE.015-1'!$A$3:$R$302,5,FALSE)+$U$3),"",(VLOOKUP($A$179,'SERIE.015-1'!$A$3:$R$302,5,FALSE)+$U$3))</f>
        <v/>
      </c>
      <c r="F180" s="43" t="str">
        <f>IF(ISNA(VLOOKUP(E180,'SERIE.015-1'!$E$3:$G$302,2,FALSE)),"",(VLOOKUP(E180,'SERIE.015-1'!$E$3:$G$302,2,FALSE)))</f>
        <v/>
      </c>
      <c r="G180" s="683"/>
      <c r="H180" s="84" t="str">
        <f>IF(ISNA(VLOOKUP(E180,'SERIE.015-1'!$E$3:$R$302,4,FALSE)),"",(VLOOKUP(E180,'SERIE.015-1'!$E$3:$R$302,4,FALSE)))</f>
        <v/>
      </c>
      <c r="I180" s="292" t="str">
        <f>IF(ISNA(VLOOKUP($E180,'SERIE.015-1'!$E$3:$R$302,5,FALSE)),"",(VLOOKUP($E180,'SERIE.015-1'!$E$3:$R$302,5,FALSE)))</f>
        <v/>
      </c>
      <c r="J180" s="292" t="str">
        <f>IF(ISNA(VLOOKUP($E180,'SERIE.015-1'!$E$3:$R$302,6,FALSE)),"",(VLOOKUP($E180,'SERIE.015-1'!$E$3:$R$302,6,FALSE)))</f>
        <v/>
      </c>
      <c r="K180" s="292" t="str">
        <f>IF(ISNA(VLOOKUP($E180,'SERIE.015-1'!$E$3:$R$302,7,FALSE)),"",(VLOOKUP($E180,'SERIE.015-1'!$E$3:$R$302,7,FALSE)))</f>
        <v/>
      </c>
      <c r="L180" s="292" t="str">
        <f>IF(ISNA(VLOOKUP($E180,'SERIE.015-1'!$E$3:$R$302,8,FALSE)),"",(VLOOKUP($E180,'SERIE.015-1'!$E$3:$R$302,8,FALSE)))</f>
        <v/>
      </c>
      <c r="M180" s="292" t="str">
        <f>IF(ISNA(VLOOKUP($E180,'SERIE.015-1'!$E$3:$R$302,9,FALSE)),"",(VLOOKUP($E180,'SERIE.015-1'!$E$3:$R$302,9,FALSE)))</f>
        <v/>
      </c>
      <c r="N180" s="292" t="str">
        <f>IF(ISNA(VLOOKUP($E180,'SERIE.015-1'!$E$3:$R$302,10,FALSE)),"",(VLOOKUP($E180,'SERIE.015-1'!$E$3:$R$302,10,FALSE)))</f>
        <v/>
      </c>
      <c r="O180" s="292" t="str">
        <f>IF(ISNA(VLOOKUP($E180,'SERIE.015-1'!$E$3:$R$302,11,FALSE)),"",(VLOOKUP($E180,'SERIE.015-1'!$E$3:$R$302,11,FALSE)))</f>
        <v/>
      </c>
      <c r="P180" s="292" t="str">
        <f>IF(ISNA(VLOOKUP($E180,'SERIE.015-1'!$E$3:$R$302,12,FALSE)),"",(VLOOKUP($E180,'SERIE.015-1'!$E$3:$R$302,12,FALSE)))</f>
        <v/>
      </c>
      <c r="Q180" s="292" t="str">
        <f>IF(ISNA(VLOOKUP($E180,'SERIE.015-1'!$E$3:$R$302,13,FALSE)),"",(VLOOKUP($E180,'SERIE.015-1'!$E$3:$R$302,13,FALSE)))</f>
        <v/>
      </c>
      <c r="R180" s="350" t="str">
        <f>IF(ISNA(VLOOKUP($E180,'SERIE.015-1'!$E$3:$R$302,14,FALSE)),"",(VLOOKUP($E180,'SERIE.015-1'!$E$3:$R$302,14,FALSE)))</f>
        <v/>
      </c>
      <c r="S180" s="448">
        <f t="shared" si="63"/>
        <v>0</v>
      </c>
      <c r="T180" s="516"/>
      <c r="U180" s="374"/>
      <c r="V180" s="374">
        <f t="shared" si="65"/>
        <v>178</v>
      </c>
      <c r="W180" s="374">
        <f>IF(S180="","",IFERROR(SUM(I180:J180:L180:M180)+LARGE(I180:J180:L180:M180,1)/100+LARGE(I180:J180:L180:M180,2)/1000+LARGE(I180:J180:L180:M180,3)/10000+LARGE(I180:J180:L180:M180,4)/100000-0.01/V180,0))</f>
        <v>0</v>
      </c>
      <c r="X180" s="354">
        <f>D180</f>
        <v>0</v>
      </c>
      <c r="Y180" s="364" t="str">
        <f>$C$179</f>
        <v/>
      </c>
      <c r="Z180" s="374"/>
      <c r="AA180" s="374"/>
      <c r="AB180" s="374"/>
      <c r="AC180" s="374"/>
      <c r="AD180" s="374"/>
      <c r="AE180" s="374"/>
    </row>
    <row r="181" spans="1:31" ht="13.95" customHeight="1" x14ac:dyDescent="0.3">
      <c r="A181" s="669">
        <v>90</v>
      </c>
      <c r="B181" s="671" t="str">
        <f>IF(ISNA(VLOOKUP(A181,'SERIE.015-1'!$A$3:$R$302,2,FALSE)),"",(VLOOKUP(A181,'SERIE.015-1'!$A$3:$R$302,2,FALSE)))</f>
        <v/>
      </c>
      <c r="C181" s="673" t="str">
        <f>IF(ISNA(VLOOKUP(A181,'SERIE.015-1'!$A$3:$R$302,3,FALSE)),"",(VLOOKUP(A181,'SERIE.015-1'!$A$3:$R$302,3,FALSE)))</f>
        <v/>
      </c>
      <c r="D181" s="675" t="str">
        <f>IF(ISNA(VLOOKUP(A181,'SERIE.015-1'!$A$3:$R$302,4,FALSE)),"",(VLOOKUP(A181,'SERIE.015-1'!$A$3:$R$302,4,FALSE)))</f>
        <v/>
      </c>
      <c r="E181" s="322" t="str">
        <f>IF(ISNA(VLOOKUP($A181,'SERIE.015-1'!$A$3:$R$302,5,FALSE)),"",(VLOOKUP($A181,'SERIE.015-1'!$A$3:$R$302,5,FALSE)))</f>
        <v/>
      </c>
      <c r="F181" s="237" t="str">
        <f>IF(ISNA(VLOOKUP(E181,'SERIE.015-1'!$E$3:$G$302,2,FALSE)),"",(VLOOKUP(E181,'SERIE.015-1'!$E$3:$G$302,2,FALSE)))</f>
        <v/>
      </c>
      <c r="G181" s="677" t="str">
        <f>IF(ISNA(VLOOKUP(E181,'SERIE.015-1'!$E$3:$G$302,3,FALSE)),"",(VLOOKUP(E181,'SERIE.015-1'!$E$3:$G$302,3,FALSE)))</f>
        <v/>
      </c>
      <c r="H181" s="237" t="str">
        <f>IF(ISNA(VLOOKUP(E181,'SERIE.015-1'!$E$3:$R$302,4,FALSE)),"",(VLOOKUP(E181,'SERIE.015-1'!$E$3:$R$302,4,FALSE)))</f>
        <v/>
      </c>
      <c r="I181" s="291" t="str">
        <f>IF(ISNA(VLOOKUP($E181,'SERIE.015-1'!$E$3:$R$302,5,FALSE)),"",(VLOOKUP($E181,'SERIE.015-1'!$E$3:$R$302,5,FALSE)))</f>
        <v/>
      </c>
      <c r="J181" s="291" t="str">
        <f>IF(ISNA(VLOOKUP($E181,'SERIE.015-1'!$E$3:$R$302,6,FALSE)),"",(VLOOKUP($E181,'SERIE.015-1'!$E$3:$R$302,6,FALSE)))</f>
        <v/>
      </c>
      <c r="K181" s="291" t="str">
        <f>IF(ISNA(VLOOKUP($E181,'SERIE.015-1'!$E$3:$R$302,7,FALSE)),"",(VLOOKUP($E181,'SERIE.015-1'!$E$3:$R$302,7,FALSE)))</f>
        <v/>
      </c>
      <c r="L181" s="291" t="str">
        <f>IF(ISNA(VLOOKUP($E181,'SERIE.015-1'!$E$3:$R$302,8,FALSE)),"",(VLOOKUP($E181,'SERIE.015-1'!$E$3:$R$302,8,FALSE)))</f>
        <v/>
      </c>
      <c r="M181" s="291" t="str">
        <f>IF(ISNA(VLOOKUP($E181,'SERIE.015-1'!$E$3:$R$302,9,FALSE)),"",(VLOOKUP($E181,'SERIE.015-1'!$E$3:$R$302,9,FALSE)))</f>
        <v/>
      </c>
      <c r="N181" s="291" t="str">
        <f>IF(ISNA(VLOOKUP($E181,'SERIE.015-1'!$E$3:$R$302,10,FALSE)),"",(VLOOKUP($E181,'SERIE.015-1'!$E$3:$R$302,10,FALSE)))</f>
        <v/>
      </c>
      <c r="O181" s="291" t="str">
        <f>IF(ISNA(VLOOKUP($E181,'SERIE.015-1'!$E$3:$R$302,11,FALSE)),"",(VLOOKUP($E181,'SERIE.015-1'!$E$3:$R$302,11,FALSE)))</f>
        <v/>
      </c>
      <c r="P181" s="291" t="str">
        <f>IF(ISNA(VLOOKUP($E181,'SERIE.015-1'!$E$3:$R$302,12,FALSE)),"",(VLOOKUP($E181,'SERIE.015-1'!$E$3:$R$302,12,FALSE)))</f>
        <v/>
      </c>
      <c r="Q181" s="291" t="str">
        <f>IF(ISNA(VLOOKUP($E181,'SERIE.015-1'!$E$3:$R$302,13,FALSE)),"",(VLOOKUP($E181,'SERIE.015-1'!$E$3:$R$302,13,FALSE)))</f>
        <v/>
      </c>
      <c r="R181" s="349" t="str">
        <f>IF(ISNA(VLOOKUP($E181,'SERIE.015-1'!$E$3:$R$302,14,FALSE)),"",(VLOOKUP($E181,'SERIE.015-1'!$E$3:$R$302,14,FALSE)))</f>
        <v/>
      </c>
      <c r="S181" s="448">
        <f t="shared" si="63"/>
        <v>0</v>
      </c>
      <c r="T181" s="516">
        <f t="shared" ref="T181" si="89">SUM(I181:R182)</f>
        <v>0</v>
      </c>
      <c r="U181" s="374"/>
      <c r="V181" s="374">
        <f t="shared" si="65"/>
        <v>179</v>
      </c>
      <c r="W181" s="374">
        <f>IF(S181="","",IFERROR(SUM(I181:J181:L181:M181)+LARGE(I181:J181:L181:M181,1)/100+LARGE(I181:J181:L181:M181,2)/1000+LARGE(I181:J181:L181:M181,3)/10000+LARGE(I181:J181:L181:M181,4)/100000-0.01/V181,0))</f>
        <v>0</v>
      </c>
      <c r="X181" s="354" t="str">
        <f>$D$181</f>
        <v/>
      </c>
      <c r="Y181" s="364" t="str">
        <f>$C$181</f>
        <v/>
      </c>
      <c r="Z181" s="374"/>
      <c r="AA181" s="374"/>
      <c r="AB181" s="374"/>
      <c r="AC181" s="374"/>
      <c r="AD181" s="374"/>
      <c r="AE181" s="374"/>
    </row>
    <row r="182" spans="1:31" ht="13.95" customHeight="1" thickBot="1" x14ac:dyDescent="0.35">
      <c r="A182" s="679"/>
      <c r="B182" s="680"/>
      <c r="C182" s="681"/>
      <c r="D182" s="682"/>
      <c r="E182" s="323" t="str">
        <f>IF(ISNA(VLOOKUP($A$181,'SERIE.015-1'!$A$3:$R$302,5,FALSE)+$U$3),"",(VLOOKUP($A$181,'SERIE.015-1'!$A$3:$R$302,5,FALSE)+$U$3))</f>
        <v/>
      </c>
      <c r="F182" s="43" t="str">
        <f>IF(ISNA(VLOOKUP(E182,'SERIE.015-1'!$E$3:$G$302,2,FALSE)),"",(VLOOKUP(E182,'SERIE.015-1'!$E$3:$G$302,2,FALSE)))</f>
        <v/>
      </c>
      <c r="G182" s="683"/>
      <c r="H182" s="84" t="str">
        <f>IF(ISNA(VLOOKUP(E182,'SERIE.015-1'!$E$3:$R$302,4,FALSE)),"",(VLOOKUP(E182,'SERIE.015-1'!$E$3:$R$302,4,FALSE)))</f>
        <v/>
      </c>
      <c r="I182" s="292" t="str">
        <f>IF(ISNA(VLOOKUP($E182,'SERIE.015-1'!$E$3:$R$302,5,FALSE)),"",(VLOOKUP($E182,'SERIE.015-1'!$E$3:$R$302,5,FALSE)))</f>
        <v/>
      </c>
      <c r="J182" s="292" t="str">
        <f>IF(ISNA(VLOOKUP($E182,'SERIE.015-1'!$E$3:$R$302,6,FALSE)),"",(VLOOKUP($E182,'SERIE.015-1'!$E$3:$R$302,6,FALSE)))</f>
        <v/>
      </c>
      <c r="K182" s="292" t="str">
        <f>IF(ISNA(VLOOKUP($E182,'SERIE.015-1'!$E$3:$R$302,7,FALSE)),"",(VLOOKUP($E182,'SERIE.015-1'!$E$3:$R$302,7,FALSE)))</f>
        <v/>
      </c>
      <c r="L182" s="292" t="str">
        <f>IF(ISNA(VLOOKUP($E182,'SERIE.015-1'!$E$3:$R$302,8,FALSE)),"",(VLOOKUP($E182,'SERIE.015-1'!$E$3:$R$302,8,FALSE)))</f>
        <v/>
      </c>
      <c r="M182" s="292" t="str">
        <f>IF(ISNA(VLOOKUP($E182,'SERIE.015-1'!$E$3:$R$302,9,FALSE)),"",(VLOOKUP($E182,'SERIE.015-1'!$E$3:$R$302,9,FALSE)))</f>
        <v/>
      </c>
      <c r="N182" s="292" t="str">
        <f>IF(ISNA(VLOOKUP($E182,'SERIE.015-1'!$E$3:$R$302,10,FALSE)),"",(VLOOKUP($E182,'SERIE.015-1'!$E$3:$R$302,10,FALSE)))</f>
        <v/>
      </c>
      <c r="O182" s="292" t="str">
        <f>IF(ISNA(VLOOKUP($E182,'SERIE.015-1'!$E$3:$R$302,11,FALSE)),"",(VLOOKUP($E182,'SERIE.015-1'!$E$3:$R$302,11,FALSE)))</f>
        <v/>
      </c>
      <c r="P182" s="292" t="str">
        <f>IF(ISNA(VLOOKUP($E182,'SERIE.015-1'!$E$3:$R$302,12,FALSE)),"",(VLOOKUP($E182,'SERIE.015-1'!$E$3:$R$302,12,FALSE)))</f>
        <v/>
      </c>
      <c r="Q182" s="292" t="str">
        <f>IF(ISNA(VLOOKUP($E182,'SERIE.015-1'!$E$3:$R$302,13,FALSE)),"",(VLOOKUP($E182,'SERIE.015-1'!$E$3:$R$302,13,FALSE)))</f>
        <v/>
      </c>
      <c r="R182" s="350" t="str">
        <f>IF(ISNA(VLOOKUP($E182,'SERIE.015-1'!$E$3:$R$302,14,FALSE)),"",(VLOOKUP($E182,'SERIE.015-1'!$E$3:$R$302,14,FALSE)))</f>
        <v/>
      </c>
      <c r="S182" s="448">
        <f t="shared" si="63"/>
        <v>0</v>
      </c>
      <c r="T182" s="516"/>
      <c r="U182" s="374"/>
      <c r="V182" s="374">
        <f t="shared" si="65"/>
        <v>180</v>
      </c>
      <c r="W182" s="374">
        <f>IF(S182="","",IFERROR(SUM(I182:J182:L182:M182)+LARGE(I182:J182:L182:M182,1)/100+LARGE(I182:J182:L182:M182,2)/1000+LARGE(I182:J182:L182:M182,3)/10000+LARGE(I182:J182:L182:M182,4)/100000-0.01/V182,0))</f>
        <v>0</v>
      </c>
      <c r="X182" s="354" t="str">
        <f>$D$181</f>
        <v/>
      </c>
      <c r="Y182" s="364" t="str">
        <f>$C$181</f>
        <v/>
      </c>
      <c r="Z182" s="374"/>
      <c r="AA182" s="374"/>
      <c r="AB182" s="374"/>
      <c r="AC182" s="374"/>
      <c r="AD182" s="374"/>
      <c r="AE182" s="374"/>
    </row>
    <row r="183" spans="1:31" ht="13.95" customHeight="1" x14ac:dyDescent="0.3">
      <c r="A183" s="669">
        <v>91</v>
      </c>
      <c r="B183" s="671" t="str">
        <f>IF(ISNA(VLOOKUP(A183,'SERIE.015-1'!$A$3:$R$302,2,FALSE)),"",(VLOOKUP(A183,'SERIE.015-1'!$A$3:$R$302,2,FALSE)))</f>
        <v/>
      </c>
      <c r="C183" s="673" t="str">
        <f>IF(ISNA(VLOOKUP(A183,'SERIE.015-1'!$A$3:$R$302,3,FALSE)),"",(VLOOKUP(A183,'SERIE.015-1'!$A$3:$R$302,3,FALSE)))</f>
        <v/>
      </c>
      <c r="D183" s="675" t="str">
        <f>IF(ISNA(VLOOKUP(A183,'SERIE.015-1'!$A$3:$R$302,4,FALSE)),"",(VLOOKUP(A183,'SERIE.015-1'!$A$3:$R$302,4,FALSE)))</f>
        <v/>
      </c>
      <c r="E183" s="322" t="str">
        <f>IF(ISNA(VLOOKUP($A183,'SERIE.015-1'!$A$3:$R$302,5,FALSE)),"",(VLOOKUP($A183,'SERIE.015-1'!$A$3:$R$302,5,FALSE)))</f>
        <v/>
      </c>
      <c r="F183" s="237" t="str">
        <f>IF(ISNA(VLOOKUP(E183,'SERIE.015-1'!$E$3:$G$302,2,FALSE)),"",(VLOOKUP(E183,'SERIE.015-1'!$E$3:$G$302,2,FALSE)))</f>
        <v/>
      </c>
      <c r="G183" s="677" t="str">
        <f>IF(ISNA(VLOOKUP(E183,'SERIE.015-1'!$E$3:$G$302,3,FALSE)),"",(VLOOKUP(E183,'SERIE.015-1'!$E$3:$G$302,3,FALSE)))</f>
        <v/>
      </c>
      <c r="H183" s="237" t="str">
        <f>IF(ISNA(VLOOKUP(E183,'SERIE.015-1'!$E$3:$R$302,4,FALSE)),"",(VLOOKUP(E183,'SERIE.015-1'!$E$3:$R$302,4,FALSE)))</f>
        <v/>
      </c>
      <c r="I183" s="291" t="str">
        <f>IF(ISNA(VLOOKUP($E183,'SERIE.015-1'!$E$3:$R$302,5,FALSE)),"",(VLOOKUP($E183,'SERIE.015-1'!$E$3:$R$302,5,FALSE)))</f>
        <v/>
      </c>
      <c r="J183" s="291" t="str">
        <f>IF(ISNA(VLOOKUP($E183,'SERIE.015-1'!$E$3:$R$302,6,FALSE)),"",(VLOOKUP($E183,'SERIE.015-1'!$E$3:$R$302,6,FALSE)))</f>
        <v/>
      </c>
      <c r="K183" s="291" t="str">
        <f>IF(ISNA(VLOOKUP($E183,'SERIE.015-1'!$E$3:$R$302,7,FALSE)),"",(VLOOKUP($E183,'SERIE.015-1'!$E$3:$R$302,7,FALSE)))</f>
        <v/>
      </c>
      <c r="L183" s="291" t="str">
        <f>IF(ISNA(VLOOKUP($E183,'SERIE.015-1'!$E$3:$R$302,8,FALSE)),"",(VLOOKUP($E183,'SERIE.015-1'!$E$3:$R$302,8,FALSE)))</f>
        <v/>
      </c>
      <c r="M183" s="291" t="str">
        <f>IF(ISNA(VLOOKUP($E183,'SERIE.015-1'!$E$3:$R$302,9,FALSE)),"",(VLOOKUP($E183,'SERIE.015-1'!$E$3:$R$302,9,FALSE)))</f>
        <v/>
      </c>
      <c r="N183" s="291" t="str">
        <f>IF(ISNA(VLOOKUP($E183,'SERIE.015-1'!$E$3:$R$302,10,FALSE)),"",(VLOOKUP($E183,'SERIE.015-1'!$E$3:$R$302,10,FALSE)))</f>
        <v/>
      </c>
      <c r="O183" s="291" t="str">
        <f>IF(ISNA(VLOOKUP($E183,'SERIE.015-1'!$E$3:$R$302,11,FALSE)),"",(VLOOKUP($E183,'SERIE.015-1'!$E$3:$R$302,11,FALSE)))</f>
        <v/>
      </c>
      <c r="P183" s="291" t="str">
        <f>IF(ISNA(VLOOKUP($E183,'SERIE.015-1'!$E$3:$R$302,12,FALSE)),"",(VLOOKUP($E183,'SERIE.015-1'!$E$3:$R$302,12,FALSE)))</f>
        <v/>
      </c>
      <c r="Q183" s="291" t="str">
        <f>IF(ISNA(VLOOKUP($E183,'SERIE.015-1'!$E$3:$R$302,13,FALSE)),"",(VLOOKUP($E183,'SERIE.015-1'!$E$3:$R$302,13,FALSE)))</f>
        <v/>
      </c>
      <c r="R183" s="349" t="str">
        <f>IF(ISNA(VLOOKUP($E183,'SERIE.015-1'!$E$3:$R$302,14,FALSE)),"",(VLOOKUP($E183,'SERIE.015-1'!$E$3:$R$302,14,FALSE)))</f>
        <v/>
      </c>
      <c r="S183" s="448">
        <f t="shared" si="63"/>
        <v>0</v>
      </c>
      <c r="T183" s="516">
        <f t="shared" ref="T183" si="90">SUM(I183:R184)</f>
        <v>0</v>
      </c>
      <c r="U183" s="374"/>
      <c r="V183" s="374">
        <f t="shared" si="65"/>
        <v>181</v>
      </c>
      <c r="W183" s="374">
        <f>IF(S183="","",IFERROR(SUM(I183:J183:L183:M183)+LARGE(I183:J183:L183:M183,1)/100+LARGE(I183:J183:L183:M183,2)/1000+LARGE(I183:J183:L183:M183,3)/10000+LARGE(I183:J183:L183:M183,4)/100000-0.01/V183,0))</f>
        <v>0</v>
      </c>
      <c r="X183" s="354" t="str">
        <f>$D$183</f>
        <v/>
      </c>
      <c r="Y183" s="364" t="str">
        <f>$C$183</f>
        <v/>
      </c>
      <c r="Z183" s="374"/>
      <c r="AA183" s="374"/>
      <c r="AB183" s="374"/>
      <c r="AC183" s="374"/>
      <c r="AD183" s="374"/>
      <c r="AE183" s="374"/>
    </row>
    <row r="184" spans="1:31" ht="13.95" customHeight="1" thickBot="1" x14ac:dyDescent="0.35">
      <c r="A184" s="679"/>
      <c r="B184" s="680"/>
      <c r="C184" s="681"/>
      <c r="D184" s="682"/>
      <c r="E184" s="323" t="str">
        <f>IF(ISNA(VLOOKUP($A$183,'SERIE.015-1'!$A$3:$R$302,5,FALSE)+$U$3),"",(VLOOKUP($A$183,'SERIE.015-1'!$A$3:$R$302,5,FALSE)+$U$3))</f>
        <v/>
      </c>
      <c r="F184" s="43" t="str">
        <f>IF(ISNA(VLOOKUP(E184,'SERIE.015-1'!$E$3:$G$302,2,FALSE)),"",(VLOOKUP(E184,'SERIE.015-1'!$E$3:$G$302,2,FALSE)))</f>
        <v/>
      </c>
      <c r="G184" s="683"/>
      <c r="H184" s="84" t="str">
        <f>IF(ISNA(VLOOKUP(E184,'SERIE.015-1'!$E$3:$R$302,4,FALSE)),"",(VLOOKUP(E184,'SERIE.015-1'!$E$3:$R$302,4,FALSE)))</f>
        <v/>
      </c>
      <c r="I184" s="292" t="str">
        <f>IF(ISNA(VLOOKUP($E184,'SERIE.015-1'!$E$3:$R$302,5,FALSE)),"",(VLOOKUP($E184,'SERIE.015-1'!$E$3:$R$302,5,FALSE)))</f>
        <v/>
      </c>
      <c r="J184" s="292" t="str">
        <f>IF(ISNA(VLOOKUP($E184,'SERIE.015-1'!$E$3:$R$302,6,FALSE)),"",(VLOOKUP($E184,'SERIE.015-1'!$E$3:$R$302,6,FALSE)))</f>
        <v/>
      </c>
      <c r="K184" s="292" t="str">
        <f>IF(ISNA(VLOOKUP($E184,'SERIE.015-1'!$E$3:$R$302,7,FALSE)),"",(VLOOKUP($E184,'SERIE.015-1'!$E$3:$R$302,7,FALSE)))</f>
        <v/>
      </c>
      <c r="L184" s="292" t="str">
        <f>IF(ISNA(VLOOKUP($E184,'SERIE.015-1'!$E$3:$R$302,8,FALSE)),"",(VLOOKUP($E184,'SERIE.015-1'!$E$3:$R$302,8,FALSE)))</f>
        <v/>
      </c>
      <c r="M184" s="292" t="str">
        <f>IF(ISNA(VLOOKUP($E184,'SERIE.015-1'!$E$3:$R$302,9,FALSE)),"",(VLOOKUP($E184,'SERIE.015-1'!$E$3:$R$302,9,FALSE)))</f>
        <v/>
      </c>
      <c r="N184" s="292" t="str">
        <f>IF(ISNA(VLOOKUP($E184,'SERIE.015-1'!$E$3:$R$302,10,FALSE)),"",(VLOOKUP($E184,'SERIE.015-1'!$E$3:$R$302,10,FALSE)))</f>
        <v/>
      </c>
      <c r="O184" s="292" t="str">
        <f>IF(ISNA(VLOOKUP($E184,'SERIE.015-1'!$E$3:$R$302,11,FALSE)),"",(VLOOKUP($E184,'SERIE.015-1'!$E$3:$R$302,11,FALSE)))</f>
        <v/>
      </c>
      <c r="P184" s="292" t="str">
        <f>IF(ISNA(VLOOKUP($E184,'SERIE.015-1'!$E$3:$R$302,12,FALSE)),"",(VLOOKUP($E184,'SERIE.015-1'!$E$3:$R$302,12,FALSE)))</f>
        <v/>
      </c>
      <c r="Q184" s="292" t="str">
        <f>IF(ISNA(VLOOKUP($E184,'SERIE.015-1'!$E$3:$R$302,13,FALSE)),"",(VLOOKUP($E184,'SERIE.015-1'!$E$3:$R$302,13,FALSE)))</f>
        <v/>
      </c>
      <c r="R184" s="350" t="str">
        <f>IF(ISNA(VLOOKUP($E184,'SERIE.015-1'!$E$3:$R$302,14,FALSE)),"",(VLOOKUP($E184,'SERIE.015-1'!$E$3:$R$302,14,FALSE)))</f>
        <v/>
      </c>
      <c r="S184" s="448">
        <f t="shared" si="63"/>
        <v>0</v>
      </c>
      <c r="T184" s="516"/>
      <c r="U184" s="374"/>
      <c r="V184" s="374">
        <f t="shared" si="65"/>
        <v>182</v>
      </c>
      <c r="W184" s="374">
        <f>IF(S184="","",IFERROR(SUM(I184:J184:L184:M184)+LARGE(I184:J184:L184:M184,1)/100+LARGE(I184:J184:L184:M184,2)/1000+LARGE(I184:J184:L184:M184,3)/10000+LARGE(I184:J184:L184:M184,4)/100000-0.01/V184,0))</f>
        <v>0</v>
      </c>
      <c r="X184" s="354" t="str">
        <f>$D$183</f>
        <v/>
      </c>
      <c r="Y184" s="364" t="str">
        <f>$C$183</f>
        <v/>
      </c>
      <c r="Z184" s="374"/>
      <c r="AA184" s="374"/>
      <c r="AB184" s="374"/>
      <c r="AC184" s="374"/>
      <c r="AD184" s="374"/>
      <c r="AE184" s="374"/>
    </row>
    <row r="185" spans="1:31" ht="13.95" customHeight="1" x14ac:dyDescent="0.3">
      <c r="A185" s="669">
        <v>92</v>
      </c>
      <c r="B185" s="671" t="str">
        <f>IF(ISNA(VLOOKUP(A185,'SERIE.015-1'!$A$3:$R$302,2,FALSE)),"",(VLOOKUP(A185,'SERIE.015-1'!$A$3:$R$302,2,FALSE)))</f>
        <v/>
      </c>
      <c r="C185" s="673" t="str">
        <f>IF(ISNA(VLOOKUP(A185,'SERIE.015-1'!$A$3:$R$302,3,FALSE)),"",(VLOOKUP(A185,'SERIE.015-1'!$A$3:$R$302,3,FALSE)))</f>
        <v/>
      </c>
      <c r="D185" s="675" t="str">
        <f>IF(ISNA(VLOOKUP(A185,'SERIE.015-1'!$A$3:$R$302,4,FALSE)),"",(VLOOKUP(A185,'SERIE.015-1'!$A$3:$R$302,4,FALSE)))</f>
        <v/>
      </c>
      <c r="E185" s="322" t="str">
        <f>IF(ISNA(VLOOKUP($A185,'SERIE.015-1'!$A$3:$R$302,5,FALSE)),"",(VLOOKUP($A185,'SERIE.015-1'!$A$3:$R$302,5,FALSE)))</f>
        <v/>
      </c>
      <c r="F185" s="237" t="str">
        <f>IF(ISNA(VLOOKUP(E185,'SERIE.015-1'!$E$3:$G$302,2,FALSE)),"",(VLOOKUP(E185,'SERIE.015-1'!$E$3:$G$302,2,FALSE)))</f>
        <v/>
      </c>
      <c r="G185" s="677" t="str">
        <f>IF(ISNA(VLOOKUP(E185,'SERIE.015-1'!$E$3:$G$302,3,FALSE)),"",(VLOOKUP(E185,'SERIE.015-1'!$E$3:$G$302,3,FALSE)))</f>
        <v/>
      </c>
      <c r="H185" s="237" t="str">
        <f>IF(ISNA(VLOOKUP(E185,'SERIE.015-1'!$E$3:$R$302,4,FALSE)),"",(VLOOKUP(E185,'SERIE.015-1'!$E$3:$R$302,4,FALSE)))</f>
        <v/>
      </c>
      <c r="I185" s="291" t="str">
        <f>IF(ISNA(VLOOKUP($E185,'SERIE.015-1'!$E$3:$R$302,5,FALSE)),"",(VLOOKUP($E185,'SERIE.015-1'!$E$3:$R$302,5,FALSE)))</f>
        <v/>
      </c>
      <c r="J185" s="291" t="str">
        <f>IF(ISNA(VLOOKUP($E185,'SERIE.015-1'!$E$3:$R$302,6,FALSE)),"",(VLOOKUP($E185,'SERIE.015-1'!$E$3:$R$302,6,FALSE)))</f>
        <v/>
      </c>
      <c r="K185" s="291" t="str">
        <f>IF(ISNA(VLOOKUP($E185,'SERIE.015-1'!$E$3:$R$302,7,FALSE)),"",(VLOOKUP($E185,'SERIE.015-1'!$E$3:$R$302,7,FALSE)))</f>
        <v/>
      </c>
      <c r="L185" s="291" t="str">
        <f>IF(ISNA(VLOOKUP($E185,'SERIE.015-1'!$E$3:$R$302,8,FALSE)),"",(VLOOKUP($E185,'SERIE.015-1'!$E$3:$R$302,8,FALSE)))</f>
        <v/>
      </c>
      <c r="M185" s="291" t="str">
        <f>IF(ISNA(VLOOKUP($E185,'SERIE.015-1'!$E$3:$R$302,9,FALSE)),"",(VLOOKUP($E185,'SERIE.015-1'!$E$3:$R$302,9,FALSE)))</f>
        <v/>
      </c>
      <c r="N185" s="291" t="str">
        <f>IF(ISNA(VLOOKUP($E185,'SERIE.015-1'!$E$3:$R$302,10,FALSE)),"",(VLOOKUP($E185,'SERIE.015-1'!$E$3:$R$302,10,FALSE)))</f>
        <v/>
      </c>
      <c r="O185" s="291" t="str">
        <f>IF(ISNA(VLOOKUP($E185,'SERIE.015-1'!$E$3:$R$302,11,FALSE)),"",(VLOOKUP($E185,'SERIE.015-1'!$E$3:$R$302,11,FALSE)))</f>
        <v/>
      </c>
      <c r="P185" s="291" t="str">
        <f>IF(ISNA(VLOOKUP($E185,'SERIE.015-1'!$E$3:$R$302,12,FALSE)),"",(VLOOKUP($E185,'SERIE.015-1'!$E$3:$R$302,12,FALSE)))</f>
        <v/>
      </c>
      <c r="Q185" s="291" t="str">
        <f>IF(ISNA(VLOOKUP($E185,'SERIE.015-1'!$E$3:$R$302,13,FALSE)),"",(VLOOKUP($E185,'SERIE.015-1'!$E$3:$R$302,13,FALSE)))</f>
        <v/>
      </c>
      <c r="R185" s="349" t="str">
        <f>IF(ISNA(VLOOKUP($E185,'SERIE.015-1'!$E$3:$R$302,14,FALSE)),"",(VLOOKUP($E185,'SERIE.015-1'!$E$3:$R$302,14,FALSE)))</f>
        <v/>
      </c>
      <c r="S185" s="448">
        <f t="shared" si="63"/>
        <v>0</v>
      </c>
      <c r="T185" s="516">
        <f t="shared" ref="T185" si="91">SUM(I185:R186)</f>
        <v>0</v>
      </c>
      <c r="U185" s="374"/>
      <c r="V185" s="374">
        <f t="shared" si="65"/>
        <v>183</v>
      </c>
      <c r="W185" s="374">
        <f>IF(S185="","",IFERROR(SUM(I185:J185:L185:M185)+LARGE(I185:J185:L185:M185,1)/100+LARGE(I185:J185:L185:M185,2)/1000+LARGE(I185:J185:L185:M185,3)/10000+LARGE(I185:J185:L185:M185,4)/100000-0.01/V185,0))</f>
        <v>0</v>
      </c>
      <c r="X185" s="354" t="str">
        <f>$D$185</f>
        <v/>
      </c>
      <c r="Y185" s="364" t="str">
        <f>$C$185</f>
        <v/>
      </c>
      <c r="Z185" s="374"/>
      <c r="AA185" s="374"/>
      <c r="AB185" s="374"/>
      <c r="AC185" s="374"/>
      <c r="AD185" s="374"/>
      <c r="AE185" s="374"/>
    </row>
    <row r="186" spans="1:31" ht="13.95" customHeight="1" thickBot="1" x14ac:dyDescent="0.35">
      <c r="A186" s="679"/>
      <c r="B186" s="680"/>
      <c r="C186" s="681"/>
      <c r="D186" s="682"/>
      <c r="E186" s="323" t="str">
        <f>IF(ISNA(VLOOKUP($A$185,'SERIE.015-1'!$A$3:$R$302,5,FALSE)+$U$3),"",(VLOOKUP($A$185,'SERIE.015-1'!$A$3:$R$302,5,FALSE)+$U$3))</f>
        <v/>
      </c>
      <c r="F186" s="43" t="str">
        <f>IF(ISNA(VLOOKUP(E186,'SERIE.015-1'!$E$3:$G$302,2,FALSE)),"",(VLOOKUP(E186,'SERIE.015-1'!$E$3:$G$302,2,FALSE)))</f>
        <v/>
      </c>
      <c r="G186" s="683"/>
      <c r="H186" s="84" t="str">
        <f>IF(ISNA(VLOOKUP(E186,'SERIE.015-1'!$E$3:$R$302,4,FALSE)),"",(VLOOKUP(E186,'SERIE.015-1'!$E$3:$R$302,4,FALSE)))</f>
        <v/>
      </c>
      <c r="I186" s="292" t="str">
        <f>IF(ISNA(VLOOKUP($E186,'SERIE.015-1'!$E$3:$R$302,5,FALSE)),"",(VLOOKUP($E186,'SERIE.015-1'!$E$3:$R$302,5,FALSE)))</f>
        <v/>
      </c>
      <c r="J186" s="292" t="str">
        <f>IF(ISNA(VLOOKUP($E186,'SERIE.015-1'!$E$3:$R$302,6,FALSE)),"",(VLOOKUP($E186,'SERIE.015-1'!$E$3:$R$302,6,FALSE)))</f>
        <v/>
      </c>
      <c r="K186" s="292" t="str">
        <f>IF(ISNA(VLOOKUP($E186,'SERIE.015-1'!$E$3:$R$302,7,FALSE)),"",(VLOOKUP($E186,'SERIE.015-1'!$E$3:$R$302,7,FALSE)))</f>
        <v/>
      </c>
      <c r="L186" s="292" t="str">
        <f>IF(ISNA(VLOOKUP($E186,'SERIE.015-1'!$E$3:$R$302,8,FALSE)),"",(VLOOKUP($E186,'SERIE.015-1'!$E$3:$R$302,8,FALSE)))</f>
        <v/>
      </c>
      <c r="M186" s="292" t="str">
        <f>IF(ISNA(VLOOKUP($E186,'SERIE.015-1'!$E$3:$R$302,9,FALSE)),"",(VLOOKUP($E186,'SERIE.015-1'!$E$3:$R$302,9,FALSE)))</f>
        <v/>
      </c>
      <c r="N186" s="292" t="str">
        <f>IF(ISNA(VLOOKUP($E186,'SERIE.015-1'!$E$3:$R$302,10,FALSE)),"",(VLOOKUP($E186,'SERIE.015-1'!$E$3:$R$302,10,FALSE)))</f>
        <v/>
      </c>
      <c r="O186" s="292" t="str">
        <f>IF(ISNA(VLOOKUP($E186,'SERIE.015-1'!$E$3:$R$302,11,FALSE)),"",(VLOOKUP($E186,'SERIE.015-1'!$E$3:$R$302,11,FALSE)))</f>
        <v/>
      </c>
      <c r="P186" s="292" t="str">
        <f>IF(ISNA(VLOOKUP($E186,'SERIE.015-1'!$E$3:$R$302,12,FALSE)),"",(VLOOKUP($E186,'SERIE.015-1'!$E$3:$R$302,12,FALSE)))</f>
        <v/>
      </c>
      <c r="Q186" s="292" t="str">
        <f>IF(ISNA(VLOOKUP($E186,'SERIE.015-1'!$E$3:$R$302,13,FALSE)),"",(VLOOKUP($E186,'SERIE.015-1'!$E$3:$R$302,13,FALSE)))</f>
        <v/>
      </c>
      <c r="R186" s="350" t="str">
        <f>IF(ISNA(VLOOKUP($E186,'SERIE.015-1'!$E$3:$R$302,14,FALSE)),"",(VLOOKUP($E186,'SERIE.015-1'!$E$3:$R$302,14,FALSE)))</f>
        <v/>
      </c>
      <c r="S186" s="448">
        <f t="shared" si="63"/>
        <v>0</v>
      </c>
      <c r="T186" s="516"/>
      <c r="U186" s="374"/>
      <c r="V186" s="374">
        <f t="shared" si="65"/>
        <v>184</v>
      </c>
      <c r="W186" s="374">
        <f>IF(S186="","",IFERROR(SUM(I186:J186:L186:M186)+LARGE(I186:J186:L186:M186,1)/100+LARGE(I186:J186:L186:M186,2)/1000+LARGE(I186:J186:L186:M186,3)/10000+LARGE(I186:J186:L186:M186,4)/100000-0.01/V186,0))</f>
        <v>0</v>
      </c>
      <c r="X186" s="354" t="str">
        <f>$D$185</f>
        <v/>
      </c>
      <c r="Y186" s="364" t="str">
        <f>$C$185</f>
        <v/>
      </c>
      <c r="Z186" s="374"/>
      <c r="AA186" s="374"/>
      <c r="AB186" s="374"/>
      <c r="AC186" s="374"/>
      <c r="AD186" s="374"/>
      <c r="AE186" s="374"/>
    </row>
    <row r="187" spans="1:31" ht="13.95" customHeight="1" x14ac:dyDescent="0.3">
      <c r="A187" s="669">
        <v>93</v>
      </c>
      <c r="B187" s="671" t="str">
        <f>IF(ISNA(VLOOKUP(A187,'SERIE.015-1'!$A$3:$R$302,2,FALSE)),"",(VLOOKUP(A187,'SERIE.015-1'!$A$3:$R$302,2,FALSE)))</f>
        <v/>
      </c>
      <c r="C187" s="673" t="str">
        <f>IF(ISNA(VLOOKUP(A187,'SERIE.015-1'!$A$3:$R$302,3,FALSE)),"",(VLOOKUP(A187,'SERIE.015-1'!$A$3:$R$302,3,FALSE)))</f>
        <v/>
      </c>
      <c r="D187" s="675" t="str">
        <f>IF(ISNA(VLOOKUP(A187,'SERIE.015-1'!$A$3:$R$302,4,FALSE)),"",(VLOOKUP(A187,'SERIE.015-1'!$A$3:$R$302,4,FALSE)))</f>
        <v/>
      </c>
      <c r="E187" s="322" t="str">
        <f>IF(ISNA(VLOOKUP($A187,'SERIE.015-1'!$A$3:$R$302,5,FALSE)),"",(VLOOKUP($A187,'SERIE.015-1'!$A$3:$R$302,5,FALSE)))</f>
        <v/>
      </c>
      <c r="F187" s="237" t="str">
        <f>IF(ISNA(VLOOKUP(E187,'SERIE.015-1'!$E$3:$G$302,2,FALSE)),"",(VLOOKUP(E187,'SERIE.015-1'!$E$3:$G$302,2,FALSE)))</f>
        <v/>
      </c>
      <c r="G187" s="677" t="str">
        <f>IF(ISNA(VLOOKUP(E187,'SERIE.015-1'!$E$3:$G$302,3,FALSE)),"",(VLOOKUP(E187,'SERIE.015-1'!$E$3:$G$302,3,FALSE)))</f>
        <v/>
      </c>
      <c r="H187" s="237" t="str">
        <f>IF(ISNA(VLOOKUP(E187,'SERIE.015-1'!$E$3:$R$302,4,FALSE)),"",(VLOOKUP(E187,'SERIE.015-1'!$E$3:$R$302,4,FALSE)))</f>
        <v/>
      </c>
      <c r="I187" s="291" t="str">
        <f>IF(ISNA(VLOOKUP($E187,'SERIE.015-1'!$E$3:$R$302,5,FALSE)),"",(VLOOKUP($E187,'SERIE.015-1'!$E$3:$R$302,5,FALSE)))</f>
        <v/>
      </c>
      <c r="J187" s="291" t="str">
        <f>IF(ISNA(VLOOKUP($E187,'SERIE.015-1'!$E$3:$R$302,6,FALSE)),"",(VLOOKUP($E187,'SERIE.015-1'!$E$3:$R$302,6,FALSE)))</f>
        <v/>
      </c>
      <c r="K187" s="291" t="str">
        <f>IF(ISNA(VLOOKUP($E187,'SERIE.015-1'!$E$3:$R$302,7,FALSE)),"",(VLOOKUP($E187,'SERIE.015-1'!$E$3:$R$302,7,FALSE)))</f>
        <v/>
      </c>
      <c r="L187" s="291" t="str">
        <f>IF(ISNA(VLOOKUP($E187,'SERIE.015-1'!$E$3:$R$302,8,FALSE)),"",(VLOOKUP($E187,'SERIE.015-1'!$E$3:$R$302,8,FALSE)))</f>
        <v/>
      </c>
      <c r="M187" s="291" t="str">
        <f>IF(ISNA(VLOOKUP($E187,'SERIE.015-1'!$E$3:$R$302,9,FALSE)),"",(VLOOKUP($E187,'SERIE.015-1'!$E$3:$R$302,9,FALSE)))</f>
        <v/>
      </c>
      <c r="N187" s="291" t="str">
        <f>IF(ISNA(VLOOKUP($E187,'SERIE.015-1'!$E$3:$R$302,10,FALSE)),"",(VLOOKUP($E187,'SERIE.015-1'!$E$3:$R$302,10,FALSE)))</f>
        <v/>
      </c>
      <c r="O187" s="291" t="str">
        <f>IF(ISNA(VLOOKUP($E187,'SERIE.015-1'!$E$3:$R$302,11,FALSE)),"",(VLOOKUP($E187,'SERIE.015-1'!$E$3:$R$302,11,FALSE)))</f>
        <v/>
      </c>
      <c r="P187" s="291" t="str">
        <f>IF(ISNA(VLOOKUP($E187,'SERIE.015-1'!$E$3:$R$302,12,FALSE)),"",(VLOOKUP($E187,'SERIE.015-1'!$E$3:$R$302,12,FALSE)))</f>
        <v/>
      </c>
      <c r="Q187" s="291" t="str">
        <f>IF(ISNA(VLOOKUP($E187,'SERIE.015-1'!$E$3:$R$302,13,FALSE)),"",(VLOOKUP($E187,'SERIE.015-1'!$E$3:$R$302,13,FALSE)))</f>
        <v/>
      </c>
      <c r="R187" s="349" t="str">
        <f>IF(ISNA(VLOOKUP($E187,'SERIE.015-1'!$E$3:$R$302,14,FALSE)),"",(VLOOKUP($E187,'SERIE.015-1'!$E$3:$R$302,14,FALSE)))</f>
        <v/>
      </c>
      <c r="S187" s="448">
        <f t="shared" si="63"/>
        <v>0</v>
      </c>
      <c r="T187" s="516">
        <f t="shared" ref="T187" si="92">SUM(I187:R188)</f>
        <v>0</v>
      </c>
      <c r="U187" s="374"/>
      <c r="V187" s="374">
        <f t="shared" si="65"/>
        <v>185</v>
      </c>
      <c r="W187" s="374">
        <f>IF(S187="","",IFERROR(SUM(I187:J187:L187:M187)+LARGE(I187:J187:L187:M187,1)/100+LARGE(I187:J187:L187:M187,2)/1000+LARGE(I187:J187:L187:M187,3)/10000+LARGE(I187:J187:L187:M187,4)/100000-0.01/V187,0))</f>
        <v>0</v>
      </c>
      <c r="X187" s="354" t="str">
        <f>$D$187</f>
        <v/>
      </c>
      <c r="Y187" s="364" t="str">
        <f>$C$187</f>
        <v/>
      </c>
      <c r="Z187" s="374"/>
      <c r="AA187" s="374"/>
      <c r="AB187" s="374"/>
      <c r="AC187" s="374"/>
      <c r="AD187" s="374"/>
      <c r="AE187" s="374"/>
    </row>
    <row r="188" spans="1:31" ht="13.95" customHeight="1" thickBot="1" x14ac:dyDescent="0.35">
      <c r="A188" s="679"/>
      <c r="B188" s="680"/>
      <c r="C188" s="681"/>
      <c r="D188" s="682"/>
      <c r="E188" s="323" t="str">
        <f>IF(ISNA(VLOOKUP($A$187,'SERIE.015-1'!$A$3:$R$302,5,FALSE)+$U$3),"",(VLOOKUP($A$187,'SERIE.015-1'!$A$3:$R$302,5,FALSE)+$U$3))</f>
        <v/>
      </c>
      <c r="F188" s="43" t="str">
        <f>IF(ISNA(VLOOKUP(E188,'SERIE.015-1'!$E$3:$G$302,2,FALSE)),"",(VLOOKUP(E188,'SERIE.015-1'!$E$3:$G$302,2,FALSE)))</f>
        <v/>
      </c>
      <c r="G188" s="683"/>
      <c r="H188" s="84" t="str">
        <f>IF(ISNA(VLOOKUP(E188,'SERIE.015-1'!$E$3:$R$302,4,FALSE)),"",(VLOOKUP(E188,'SERIE.015-1'!$E$3:$R$302,4,FALSE)))</f>
        <v/>
      </c>
      <c r="I188" s="292" t="str">
        <f>IF(ISNA(VLOOKUP($E188,'SERIE.015-1'!$E$3:$R$302,5,FALSE)),"",(VLOOKUP($E188,'SERIE.015-1'!$E$3:$R$302,5,FALSE)))</f>
        <v/>
      </c>
      <c r="J188" s="292" t="str">
        <f>IF(ISNA(VLOOKUP($E188,'SERIE.015-1'!$E$3:$R$302,6,FALSE)),"",(VLOOKUP($E188,'SERIE.015-1'!$E$3:$R$302,6,FALSE)))</f>
        <v/>
      </c>
      <c r="K188" s="292" t="str">
        <f>IF(ISNA(VLOOKUP($E188,'SERIE.015-1'!$E$3:$R$302,7,FALSE)),"",(VLOOKUP($E188,'SERIE.015-1'!$E$3:$R$302,7,FALSE)))</f>
        <v/>
      </c>
      <c r="L188" s="292" t="str">
        <f>IF(ISNA(VLOOKUP($E188,'SERIE.015-1'!$E$3:$R$302,8,FALSE)),"",(VLOOKUP($E188,'SERIE.015-1'!$E$3:$R$302,8,FALSE)))</f>
        <v/>
      </c>
      <c r="M188" s="292" t="str">
        <f>IF(ISNA(VLOOKUP($E188,'SERIE.015-1'!$E$3:$R$302,9,FALSE)),"",(VLOOKUP($E188,'SERIE.015-1'!$E$3:$R$302,9,FALSE)))</f>
        <v/>
      </c>
      <c r="N188" s="292" t="str">
        <f>IF(ISNA(VLOOKUP($E188,'SERIE.015-1'!$E$3:$R$302,10,FALSE)),"",(VLOOKUP($E188,'SERIE.015-1'!$E$3:$R$302,10,FALSE)))</f>
        <v/>
      </c>
      <c r="O188" s="292" t="str">
        <f>IF(ISNA(VLOOKUP($E188,'SERIE.015-1'!$E$3:$R$302,11,FALSE)),"",(VLOOKUP($E188,'SERIE.015-1'!$E$3:$R$302,11,FALSE)))</f>
        <v/>
      </c>
      <c r="P188" s="292" t="str">
        <f>IF(ISNA(VLOOKUP($E188,'SERIE.015-1'!$E$3:$R$302,12,FALSE)),"",(VLOOKUP($E188,'SERIE.015-1'!$E$3:$R$302,12,FALSE)))</f>
        <v/>
      </c>
      <c r="Q188" s="292" t="str">
        <f>IF(ISNA(VLOOKUP($E188,'SERIE.015-1'!$E$3:$R$302,13,FALSE)),"",(VLOOKUP($E188,'SERIE.015-1'!$E$3:$R$302,13,FALSE)))</f>
        <v/>
      </c>
      <c r="R188" s="350" t="str">
        <f>IF(ISNA(VLOOKUP($E188,'SERIE.015-1'!$E$3:$R$302,14,FALSE)),"",(VLOOKUP($E188,'SERIE.015-1'!$E$3:$R$302,14,FALSE)))</f>
        <v/>
      </c>
      <c r="S188" s="448">
        <f t="shared" si="63"/>
        <v>0</v>
      </c>
      <c r="T188" s="516"/>
      <c r="U188" s="374"/>
      <c r="V188" s="374">
        <f t="shared" si="65"/>
        <v>186</v>
      </c>
      <c r="W188" s="374">
        <f>IF(S188="","",IFERROR(SUM(I188:J188:L188:M188)+LARGE(I188:J188:L188:M188,1)/100+LARGE(I188:J188:L188:M188,2)/1000+LARGE(I188:J188:L188:M188,3)/10000+LARGE(I188:J188:L188:M188,4)/100000-0.01/V188,0))</f>
        <v>0</v>
      </c>
      <c r="X188" s="354" t="str">
        <f>$D$187</f>
        <v/>
      </c>
      <c r="Y188" s="364" t="str">
        <f>$C$187</f>
        <v/>
      </c>
      <c r="Z188" s="374"/>
      <c r="AA188" s="374"/>
      <c r="AB188" s="374"/>
      <c r="AC188" s="374"/>
      <c r="AD188" s="374"/>
      <c r="AE188" s="374"/>
    </row>
    <row r="189" spans="1:31" ht="13.95" customHeight="1" x14ac:dyDescent="0.3">
      <c r="A189" s="669">
        <v>94</v>
      </c>
      <c r="B189" s="671" t="str">
        <f>IF(ISNA(VLOOKUP(A189,'SERIE.015-1'!$A$3:$R$302,2,FALSE)),"",(VLOOKUP(A189,'SERIE.015-1'!$A$3:$R$302,2,FALSE)))</f>
        <v/>
      </c>
      <c r="C189" s="673" t="str">
        <f>IF(ISNA(VLOOKUP(A189,'SERIE.015-1'!$A$3:$R$302,3,FALSE)),"",(VLOOKUP(A189,'SERIE.015-1'!$A$3:$R$302,3,FALSE)))</f>
        <v/>
      </c>
      <c r="D189" s="675" t="str">
        <f>IF(ISNA(VLOOKUP(A189,'SERIE.015-1'!$A$3:$R$302,4,FALSE)),"",(VLOOKUP(A189,'SERIE.015-1'!$A$3:$R$302,4,FALSE)))</f>
        <v/>
      </c>
      <c r="E189" s="322" t="str">
        <f>IF(ISNA(VLOOKUP($A189,'SERIE.015-1'!$A$3:$R$302,5,FALSE)),"",(VLOOKUP($A189,'SERIE.015-1'!$A$3:$R$302,5,FALSE)))</f>
        <v/>
      </c>
      <c r="F189" s="237" t="str">
        <f>IF(ISNA(VLOOKUP(E189,'SERIE.015-1'!$E$3:$G$302,2,FALSE)),"",(VLOOKUP(E189,'SERIE.015-1'!$E$3:$G$302,2,FALSE)))</f>
        <v/>
      </c>
      <c r="G189" s="677" t="str">
        <f>IF(ISNA(VLOOKUP(E189,'SERIE.015-1'!$E$3:$G$302,3,FALSE)),"",(VLOOKUP(E189,'SERIE.015-1'!$E$3:$G$302,3,FALSE)))</f>
        <v/>
      </c>
      <c r="H189" s="237" t="str">
        <f>IF(ISNA(VLOOKUP(E189,'SERIE.015-1'!$E$3:$R$302,4,FALSE)),"",(VLOOKUP(E189,'SERIE.015-1'!$E$3:$R$302,4,FALSE)))</f>
        <v/>
      </c>
      <c r="I189" s="291" t="str">
        <f>IF(ISNA(VLOOKUP($E189,'SERIE.015-1'!$E$3:$R$302,5,FALSE)),"",(VLOOKUP($E189,'SERIE.015-1'!$E$3:$R$302,5,FALSE)))</f>
        <v/>
      </c>
      <c r="J189" s="291" t="str">
        <f>IF(ISNA(VLOOKUP($E189,'SERIE.015-1'!$E$3:$R$302,6,FALSE)),"",(VLOOKUP($E189,'SERIE.015-1'!$E$3:$R$302,6,FALSE)))</f>
        <v/>
      </c>
      <c r="K189" s="291" t="str">
        <f>IF(ISNA(VLOOKUP($E189,'SERIE.015-1'!$E$3:$R$302,7,FALSE)),"",(VLOOKUP($E189,'SERIE.015-1'!$E$3:$R$302,7,FALSE)))</f>
        <v/>
      </c>
      <c r="L189" s="291" t="str">
        <f>IF(ISNA(VLOOKUP($E189,'SERIE.015-1'!$E$3:$R$302,8,FALSE)),"",(VLOOKUP($E189,'SERIE.015-1'!$E$3:$R$302,8,FALSE)))</f>
        <v/>
      </c>
      <c r="M189" s="291" t="str">
        <f>IF(ISNA(VLOOKUP($E189,'SERIE.015-1'!$E$3:$R$302,9,FALSE)),"",(VLOOKUP($E189,'SERIE.015-1'!$E$3:$R$302,9,FALSE)))</f>
        <v/>
      </c>
      <c r="N189" s="291" t="str">
        <f>IF(ISNA(VLOOKUP($E189,'SERIE.015-1'!$E$3:$R$302,10,FALSE)),"",(VLOOKUP($E189,'SERIE.015-1'!$E$3:$R$302,10,FALSE)))</f>
        <v/>
      </c>
      <c r="O189" s="291" t="str">
        <f>IF(ISNA(VLOOKUP($E189,'SERIE.015-1'!$E$3:$R$302,11,FALSE)),"",(VLOOKUP($E189,'SERIE.015-1'!$E$3:$R$302,11,FALSE)))</f>
        <v/>
      </c>
      <c r="P189" s="291" t="str">
        <f>IF(ISNA(VLOOKUP($E189,'SERIE.015-1'!$E$3:$R$302,12,FALSE)),"",(VLOOKUP($E189,'SERIE.015-1'!$E$3:$R$302,12,FALSE)))</f>
        <v/>
      </c>
      <c r="Q189" s="291" t="str">
        <f>IF(ISNA(VLOOKUP($E189,'SERIE.015-1'!$E$3:$R$302,13,FALSE)),"",(VLOOKUP($E189,'SERIE.015-1'!$E$3:$R$302,13,FALSE)))</f>
        <v/>
      </c>
      <c r="R189" s="349" t="str">
        <f>IF(ISNA(VLOOKUP($E189,'SERIE.015-1'!$E$3:$R$302,14,FALSE)),"",(VLOOKUP($E189,'SERIE.015-1'!$E$3:$R$302,14,FALSE)))</f>
        <v/>
      </c>
      <c r="S189" s="448">
        <f t="shared" si="63"/>
        <v>0</v>
      </c>
      <c r="T189" s="516">
        <f t="shared" ref="T189" si="93">SUM(I189:R190)</f>
        <v>0</v>
      </c>
      <c r="U189" s="374"/>
      <c r="V189" s="374">
        <f t="shared" si="65"/>
        <v>187</v>
      </c>
      <c r="W189" s="374">
        <f>IF(S189="","",IFERROR(SUM(I189:J189:L189:M189)+LARGE(I189:J189:L189:M189,1)/100+LARGE(I189:J189:L189:M189,2)/1000+LARGE(I189:J189:L189:M189,3)/10000+LARGE(I189:J189:L189:M189,4)/100000-0.01/V189,0))</f>
        <v>0</v>
      </c>
      <c r="X189" s="354" t="str">
        <f>$D$189</f>
        <v/>
      </c>
      <c r="Y189" s="364" t="str">
        <f>$C$189</f>
        <v/>
      </c>
      <c r="Z189" s="374"/>
      <c r="AA189" s="374"/>
      <c r="AB189" s="374"/>
      <c r="AC189" s="374"/>
      <c r="AD189" s="374"/>
      <c r="AE189" s="374"/>
    </row>
    <row r="190" spans="1:31" ht="13.95" customHeight="1" thickBot="1" x14ac:dyDescent="0.35">
      <c r="A190" s="679"/>
      <c r="B190" s="680"/>
      <c r="C190" s="681"/>
      <c r="D190" s="682"/>
      <c r="E190" s="323" t="str">
        <f>IF(ISNA(VLOOKUP($A$189,'SERIE.015-1'!$A$3:$R$302,5,FALSE)+$U$3),"",(VLOOKUP($A$189,'SERIE.015-1'!$A$3:$R$302,5,FALSE)+$U$3))</f>
        <v/>
      </c>
      <c r="F190" s="43" t="str">
        <f>IF(ISNA(VLOOKUP(E190,'SERIE.015-1'!$E$3:$G$302,2,FALSE)),"",(VLOOKUP(E190,'SERIE.015-1'!$E$3:$G$302,2,FALSE)))</f>
        <v/>
      </c>
      <c r="G190" s="683"/>
      <c r="H190" s="84" t="str">
        <f>IF(ISNA(VLOOKUP(E190,'SERIE.015-1'!$E$3:$R$302,4,FALSE)),"",(VLOOKUP(E190,'SERIE.015-1'!$E$3:$R$302,4,FALSE)))</f>
        <v/>
      </c>
      <c r="I190" s="292" t="str">
        <f>IF(ISNA(VLOOKUP($E190,'SERIE.015-1'!$E$3:$R$302,5,FALSE)),"",(VLOOKUP($E190,'SERIE.015-1'!$E$3:$R$302,5,FALSE)))</f>
        <v/>
      </c>
      <c r="J190" s="292" t="str">
        <f>IF(ISNA(VLOOKUP($E190,'SERIE.015-1'!$E$3:$R$302,6,FALSE)),"",(VLOOKUP($E190,'SERIE.015-1'!$E$3:$R$302,6,FALSE)))</f>
        <v/>
      </c>
      <c r="K190" s="292" t="str">
        <f>IF(ISNA(VLOOKUP($E190,'SERIE.015-1'!$E$3:$R$302,7,FALSE)),"",(VLOOKUP($E190,'SERIE.015-1'!$E$3:$R$302,7,FALSE)))</f>
        <v/>
      </c>
      <c r="L190" s="292" t="str">
        <f>IF(ISNA(VLOOKUP($E190,'SERIE.015-1'!$E$3:$R$302,8,FALSE)),"",(VLOOKUP($E190,'SERIE.015-1'!$E$3:$R$302,8,FALSE)))</f>
        <v/>
      </c>
      <c r="M190" s="292" t="str">
        <f>IF(ISNA(VLOOKUP($E190,'SERIE.015-1'!$E$3:$R$302,9,FALSE)),"",(VLOOKUP($E190,'SERIE.015-1'!$E$3:$R$302,9,FALSE)))</f>
        <v/>
      </c>
      <c r="N190" s="292" t="str">
        <f>IF(ISNA(VLOOKUP($E190,'SERIE.015-1'!$E$3:$R$302,10,FALSE)),"",(VLOOKUP($E190,'SERIE.015-1'!$E$3:$R$302,10,FALSE)))</f>
        <v/>
      </c>
      <c r="O190" s="292" t="str">
        <f>IF(ISNA(VLOOKUP($E190,'SERIE.015-1'!$E$3:$R$302,11,FALSE)),"",(VLOOKUP($E190,'SERIE.015-1'!$E$3:$R$302,11,FALSE)))</f>
        <v/>
      </c>
      <c r="P190" s="292" t="str">
        <f>IF(ISNA(VLOOKUP($E190,'SERIE.015-1'!$E$3:$R$302,12,FALSE)),"",(VLOOKUP($E190,'SERIE.015-1'!$E$3:$R$302,12,FALSE)))</f>
        <v/>
      </c>
      <c r="Q190" s="292" t="str">
        <f>IF(ISNA(VLOOKUP($E190,'SERIE.015-1'!$E$3:$R$302,13,FALSE)),"",(VLOOKUP($E190,'SERIE.015-1'!$E$3:$R$302,13,FALSE)))</f>
        <v/>
      </c>
      <c r="R190" s="350" t="str">
        <f>IF(ISNA(VLOOKUP($E190,'SERIE.015-1'!$E$3:$R$302,14,FALSE)),"",(VLOOKUP($E190,'SERIE.015-1'!$E$3:$R$302,14,FALSE)))</f>
        <v/>
      </c>
      <c r="S190" s="448">
        <f t="shared" si="63"/>
        <v>0</v>
      </c>
      <c r="T190" s="516"/>
      <c r="U190" s="374"/>
      <c r="V190" s="374">
        <f t="shared" si="65"/>
        <v>188</v>
      </c>
      <c r="W190" s="374">
        <f>IF(S190="","",IFERROR(SUM(I190:J190:L190:M190)+LARGE(I190:J190:L190:M190,1)/100+LARGE(I190:J190:L190:M190,2)/1000+LARGE(I190:J190:L190:M190,3)/10000+LARGE(I190:J190:L190:M190,4)/100000-0.01/V190,0))</f>
        <v>0</v>
      </c>
      <c r="X190" s="354" t="str">
        <f>$D$189</f>
        <v/>
      </c>
      <c r="Y190" s="364" t="str">
        <f>$C$189</f>
        <v/>
      </c>
      <c r="Z190" s="374"/>
      <c r="AA190" s="374"/>
      <c r="AB190" s="374"/>
      <c r="AC190" s="374"/>
      <c r="AD190" s="374"/>
      <c r="AE190" s="374"/>
    </row>
    <row r="191" spans="1:31" ht="13.95" customHeight="1" x14ac:dyDescent="0.3">
      <c r="A191" s="669">
        <v>95</v>
      </c>
      <c r="B191" s="671" t="str">
        <f>IF(ISNA(VLOOKUP(A191,'SERIE.015-1'!$A$3:$R$302,2,FALSE)),"",(VLOOKUP(A191,'SERIE.015-1'!$A$3:$R$302,2,FALSE)))</f>
        <v/>
      </c>
      <c r="C191" s="673" t="str">
        <f>IF(ISNA(VLOOKUP(A191,'SERIE.015-1'!$A$3:$R$302,3,FALSE)),"",(VLOOKUP(A191,'SERIE.015-1'!$A$3:$R$302,3,FALSE)))</f>
        <v/>
      </c>
      <c r="D191" s="675" t="str">
        <f>IF(ISNA(VLOOKUP(A191,'SERIE.015-1'!$A$3:$R$302,4,FALSE)),"",(VLOOKUP(A191,'SERIE.015-1'!$A$3:$R$302,4,FALSE)))</f>
        <v/>
      </c>
      <c r="E191" s="322" t="str">
        <f>IF(ISNA(VLOOKUP($A191,'SERIE.015-1'!$A$3:$R$302,5,FALSE)),"",(VLOOKUP($A191,'SERIE.015-1'!$A$3:$R$302,5,FALSE)))</f>
        <v/>
      </c>
      <c r="F191" s="237" t="str">
        <f>IF(ISNA(VLOOKUP(E191,'SERIE.015-1'!$E$3:$G$302,2,FALSE)),"",(VLOOKUP(E191,'SERIE.015-1'!$E$3:$G$302,2,FALSE)))</f>
        <v/>
      </c>
      <c r="G191" s="677" t="str">
        <f>IF(ISNA(VLOOKUP(E191,'SERIE.015-1'!$E$3:$G$302,3,FALSE)),"",(VLOOKUP(E191,'SERIE.015-1'!$E$3:$G$302,3,FALSE)))</f>
        <v/>
      </c>
      <c r="H191" s="237" t="str">
        <f>IF(ISNA(VLOOKUP(E191,'SERIE.015-1'!$E$3:$R$302,4,FALSE)),"",(VLOOKUP(E191,'SERIE.015-1'!$E$3:$R$302,4,FALSE)))</f>
        <v/>
      </c>
      <c r="I191" s="291" t="str">
        <f>IF(ISNA(VLOOKUP($E191,'SERIE.015-1'!$E$3:$R$302,5,FALSE)),"",(VLOOKUP($E191,'SERIE.015-1'!$E$3:$R$302,5,FALSE)))</f>
        <v/>
      </c>
      <c r="J191" s="291" t="str">
        <f>IF(ISNA(VLOOKUP($E191,'SERIE.015-1'!$E$3:$R$302,6,FALSE)),"",(VLOOKUP($E191,'SERIE.015-1'!$E$3:$R$302,6,FALSE)))</f>
        <v/>
      </c>
      <c r="K191" s="291" t="str">
        <f>IF(ISNA(VLOOKUP($E191,'SERIE.015-1'!$E$3:$R$302,7,FALSE)),"",(VLOOKUP($E191,'SERIE.015-1'!$E$3:$R$302,7,FALSE)))</f>
        <v/>
      </c>
      <c r="L191" s="291" t="str">
        <f>IF(ISNA(VLOOKUP($E191,'SERIE.015-1'!$E$3:$R$302,8,FALSE)),"",(VLOOKUP($E191,'SERIE.015-1'!$E$3:$R$302,8,FALSE)))</f>
        <v/>
      </c>
      <c r="M191" s="291" t="str">
        <f>IF(ISNA(VLOOKUP($E191,'SERIE.015-1'!$E$3:$R$302,9,FALSE)),"",(VLOOKUP($E191,'SERIE.015-1'!$E$3:$R$302,9,FALSE)))</f>
        <v/>
      </c>
      <c r="N191" s="291" t="str">
        <f>IF(ISNA(VLOOKUP($E191,'SERIE.015-1'!$E$3:$R$302,10,FALSE)),"",(VLOOKUP($E191,'SERIE.015-1'!$E$3:$R$302,10,FALSE)))</f>
        <v/>
      </c>
      <c r="O191" s="291" t="str">
        <f>IF(ISNA(VLOOKUP($E191,'SERIE.015-1'!$E$3:$R$302,11,FALSE)),"",(VLOOKUP($E191,'SERIE.015-1'!$E$3:$R$302,11,FALSE)))</f>
        <v/>
      </c>
      <c r="P191" s="291" t="str">
        <f>IF(ISNA(VLOOKUP($E191,'SERIE.015-1'!$E$3:$R$302,12,FALSE)),"",(VLOOKUP($E191,'SERIE.015-1'!$E$3:$R$302,12,FALSE)))</f>
        <v/>
      </c>
      <c r="Q191" s="291" t="str">
        <f>IF(ISNA(VLOOKUP($E191,'SERIE.015-1'!$E$3:$R$302,13,FALSE)),"",(VLOOKUP($E191,'SERIE.015-1'!$E$3:$R$302,13,FALSE)))</f>
        <v/>
      </c>
      <c r="R191" s="349" t="str">
        <f>IF(ISNA(VLOOKUP($E191,'SERIE.015-1'!$E$3:$R$302,14,FALSE)),"",(VLOOKUP($E191,'SERIE.015-1'!$E$3:$R$302,14,FALSE)))</f>
        <v/>
      </c>
      <c r="S191" s="448">
        <f t="shared" si="63"/>
        <v>0</v>
      </c>
      <c r="T191" s="516">
        <f t="shared" ref="T191" si="94">SUM(I191:R192)</f>
        <v>0</v>
      </c>
      <c r="U191" s="374"/>
      <c r="V191" s="374">
        <f t="shared" si="65"/>
        <v>189</v>
      </c>
      <c r="W191" s="374">
        <f>IF(S191="","",IFERROR(SUM(I191:J191:L191:M191)+LARGE(I191:J191:L191:M191,1)/100+LARGE(I191:J191:L191:M191,2)/1000+LARGE(I191:J191:L191:M191,3)/10000+LARGE(I191:J191:L191:M191,4)/100000-0.01/V191,0))</f>
        <v>0</v>
      </c>
      <c r="X191" s="354" t="str">
        <f>$D$191</f>
        <v/>
      </c>
      <c r="Y191" s="364" t="str">
        <f>$C$191</f>
        <v/>
      </c>
      <c r="Z191" s="374"/>
      <c r="AA191" s="374"/>
      <c r="AB191" s="374"/>
      <c r="AC191" s="374"/>
      <c r="AD191" s="374"/>
      <c r="AE191" s="374"/>
    </row>
    <row r="192" spans="1:31" ht="13.95" customHeight="1" thickBot="1" x14ac:dyDescent="0.35">
      <c r="A192" s="679"/>
      <c r="B192" s="680"/>
      <c r="C192" s="681"/>
      <c r="D192" s="682"/>
      <c r="E192" s="323" t="str">
        <f>IF(ISNA(VLOOKUP($A$191,'SERIE.015-1'!$A$3:$R$302,5,FALSE)+$U$3),"",(VLOOKUP($A$191,'SERIE.015-1'!$A$3:$R$302,5,FALSE)+$U$3))</f>
        <v/>
      </c>
      <c r="F192" s="43" t="str">
        <f>IF(ISNA(VLOOKUP(E192,'SERIE.015-1'!$E$3:$G$302,2,FALSE)),"",(VLOOKUP(E192,'SERIE.015-1'!$E$3:$G$302,2,FALSE)))</f>
        <v/>
      </c>
      <c r="G192" s="683"/>
      <c r="H192" s="84" t="str">
        <f>IF(ISNA(VLOOKUP(E192,'SERIE.015-1'!$E$3:$R$302,4,FALSE)),"",(VLOOKUP(E192,'SERIE.015-1'!$E$3:$R$302,4,FALSE)))</f>
        <v/>
      </c>
      <c r="I192" s="292" t="str">
        <f>IF(ISNA(VLOOKUP($E192,'SERIE.015-1'!$E$3:$R$302,5,FALSE)),"",(VLOOKUP($E192,'SERIE.015-1'!$E$3:$R$302,5,FALSE)))</f>
        <v/>
      </c>
      <c r="J192" s="292" t="str">
        <f>IF(ISNA(VLOOKUP($E192,'SERIE.015-1'!$E$3:$R$302,6,FALSE)),"",(VLOOKUP($E192,'SERIE.015-1'!$E$3:$R$302,6,FALSE)))</f>
        <v/>
      </c>
      <c r="K192" s="292" t="str">
        <f>IF(ISNA(VLOOKUP($E192,'SERIE.015-1'!$E$3:$R$302,7,FALSE)),"",(VLOOKUP($E192,'SERIE.015-1'!$E$3:$R$302,7,FALSE)))</f>
        <v/>
      </c>
      <c r="L192" s="292" t="str">
        <f>IF(ISNA(VLOOKUP($E192,'SERIE.015-1'!$E$3:$R$302,8,FALSE)),"",(VLOOKUP($E192,'SERIE.015-1'!$E$3:$R$302,8,FALSE)))</f>
        <v/>
      </c>
      <c r="M192" s="292" t="str">
        <f>IF(ISNA(VLOOKUP($E192,'SERIE.015-1'!$E$3:$R$302,9,FALSE)),"",(VLOOKUP($E192,'SERIE.015-1'!$E$3:$R$302,9,FALSE)))</f>
        <v/>
      </c>
      <c r="N192" s="292" t="str">
        <f>IF(ISNA(VLOOKUP($E192,'SERIE.015-1'!$E$3:$R$302,10,FALSE)),"",(VLOOKUP($E192,'SERIE.015-1'!$E$3:$R$302,10,FALSE)))</f>
        <v/>
      </c>
      <c r="O192" s="292" t="str">
        <f>IF(ISNA(VLOOKUP($E192,'SERIE.015-1'!$E$3:$R$302,11,FALSE)),"",(VLOOKUP($E192,'SERIE.015-1'!$E$3:$R$302,11,FALSE)))</f>
        <v/>
      </c>
      <c r="P192" s="292" t="str">
        <f>IF(ISNA(VLOOKUP($E192,'SERIE.015-1'!$E$3:$R$302,12,FALSE)),"",(VLOOKUP($E192,'SERIE.015-1'!$E$3:$R$302,12,FALSE)))</f>
        <v/>
      </c>
      <c r="Q192" s="292" t="str">
        <f>IF(ISNA(VLOOKUP($E192,'SERIE.015-1'!$E$3:$R$302,13,FALSE)),"",(VLOOKUP($E192,'SERIE.015-1'!$E$3:$R$302,13,FALSE)))</f>
        <v/>
      </c>
      <c r="R192" s="350" t="str">
        <f>IF(ISNA(VLOOKUP($E192,'SERIE.015-1'!$E$3:$R$302,14,FALSE)),"",(VLOOKUP($E192,'SERIE.015-1'!$E$3:$R$302,14,FALSE)))</f>
        <v/>
      </c>
      <c r="S192" s="448">
        <f t="shared" si="63"/>
        <v>0</v>
      </c>
      <c r="T192" s="516"/>
      <c r="U192" s="374"/>
      <c r="V192" s="374">
        <f t="shared" si="65"/>
        <v>190</v>
      </c>
      <c r="W192" s="374">
        <f>IF(S192="","",IFERROR(SUM(I192:J192:L192:M192)+LARGE(I192:J192:L192:M192,1)/100+LARGE(I192:J192:L192:M192,2)/1000+LARGE(I192:J192:L192:M192,3)/10000+LARGE(I192:J192:L192:M192,4)/100000-0.01/V192,0))</f>
        <v>0</v>
      </c>
      <c r="X192" s="354" t="str">
        <f>$D$191</f>
        <v/>
      </c>
      <c r="Y192" s="364" t="str">
        <f>$C$191</f>
        <v/>
      </c>
      <c r="Z192" s="374"/>
      <c r="AA192" s="374"/>
      <c r="AB192" s="374"/>
      <c r="AC192" s="374"/>
      <c r="AD192" s="374"/>
      <c r="AE192" s="374"/>
    </row>
    <row r="193" spans="1:31" ht="13.95" customHeight="1" x14ac:dyDescent="0.3">
      <c r="A193" s="669">
        <v>96</v>
      </c>
      <c r="B193" s="671" t="str">
        <f>IF(ISNA(VLOOKUP(A193,'SERIE.015-1'!$A$3:$R$302,2,FALSE)),"",(VLOOKUP(A193,'SERIE.015-1'!$A$3:$R$302,2,FALSE)))</f>
        <v/>
      </c>
      <c r="C193" s="673" t="str">
        <f>IF(ISNA(VLOOKUP(A193,'SERIE.015-1'!$A$3:$R$302,3,FALSE)),"",(VLOOKUP(A193,'SERIE.015-1'!$A$3:$R$302,3,FALSE)))</f>
        <v/>
      </c>
      <c r="D193" s="675" t="str">
        <f>IF(ISNA(VLOOKUP(A193,'SERIE.015-1'!$A$3:$R$302,4,FALSE)),"",(VLOOKUP(A193,'SERIE.015-1'!$A$3:$R$302,4,FALSE)))</f>
        <v/>
      </c>
      <c r="E193" s="322" t="str">
        <f>IF(ISNA(VLOOKUP($A193,'SERIE.015-1'!$A$3:$R$302,5,FALSE)),"",(VLOOKUP($A193,'SERIE.015-1'!$A$3:$R$302,5,FALSE)))</f>
        <v/>
      </c>
      <c r="F193" s="237" t="str">
        <f>IF(ISNA(VLOOKUP(E193,'SERIE.015-1'!$E$3:$G$302,2,FALSE)),"",(VLOOKUP(E193,'SERIE.015-1'!$E$3:$G$302,2,FALSE)))</f>
        <v/>
      </c>
      <c r="G193" s="677" t="str">
        <f>IF(ISNA(VLOOKUP(E193,'SERIE.015-1'!$E$3:$G$302,3,FALSE)),"",(VLOOKUP(E193,'SERIE.015-1'!$E$3:$G$302,3,FALSE)))</f>
        <v/>
      </c>
      <c r="H193" s="237" t="str">
        <f>IF(ISNA(VLOOKUP(E193,'SERIE.015-1'!$E$3:$R$302,4,FALSE)),"",(VLOOKUP(E193,'SERIE.015-1'!$E$3:$R$302,4,FALSE)))</f>
        <v/>
      </c>
      <c r="I193" s="291" t="str">
        <f>IF(ISNA(VLOOKUP($E193,'SERIE.015-1'!$E$3:$R$302,5,FALSE)),"",(VLOOKUP($E193,'SERIE.015-1'!$E$3:$R$302,5,FALSE)))</f>
        <v/>
      </c>
      <c r="J193" s="291" t="str">
        <f>IF(ISNA(VLOOKUP($E193,'SERIE.015-1'!$E$3:$R$302,6,FALSE)),"",(VLOOKUP($E193,'SERIE.015-1'!$E$3:$R$302,6,FALSE)))</f>
        <v/>
      </c>
      <c r="K193" s="291" t="str">
        <f>IF(ISNA(VLOOKUP($E193,'SERIE.015-1'!$E$3:$R$302,7,FALSE)),"",(VLOOKUP($E193,'SERIE.015-1'!$E$3:$R$302,7,FALSE)))</f>
        <v/>
      </c>
      <c r="L193" s="291" t="str">
        <f>IF(ISNA(VLOOKUP($E193,'SERIE.015-1'!$E$3:$R$302,8,FALSE)),"",(VLOOKUP($E193,'SERIE.015-1'!$E$3:$R$302,8,FALSE)))</f>
        <v/>
      </c>
      <c r="M193" s="291" t="str">
        <f>IF(ISNA(VLOOKUP($E193,'SERIE.015-1'!$E$3:$R$302,9,FALSE)),"",(VLOOKUP($E193,'SERIE.015-1'!$E$3:$R$302,9,FALSE)))</f>
        <v/>
      </c>
      <c r="N193" s="291" t="str">
        <f>IF(ISNA(VLOOKUP($E193,'SERIE.015-1'!$E$3:$R$302,10,FALSE)),"",(VLOOKUP($E193,'SERIE.015-1'!$E$3:$R$302,10,FALSE)))</f>
        <v/>
      </c>
      <c r="O193" s="291" t="str">
        <f>IF(ISNA(VLOOKUP($E193,'SERIE.015-1'!$E$3:$R$302,11,FALSE)),"",(VLOOKUP($E193,'SERIE.015-1'!$E$3:$R$302,11,FALSE)))</f>
        <v/>
      </c>
      <c r="P193" s="291" t="str">
        <f>IF(ISNA(VLOOKUP($E193,'SERIE.015-1'!$E$3:$R$302,12,FALSE)),"",(VLOOKUP($E193,'SERIE.015-1'!$E$3:$R$302,12,FALSE)))</f>
        <v/>
      </c>
      <c r="Q193" s="291" t="str">
        <f>IF(ISNA(VLOOKUP($E193,'SERIE.015-1'!$E$3:$R$302,13,FALSE)),"",(VLOOKUP($E193,'SERIE.015-1'!$E$3:$R$302,13,FALSE)))</f>
        <v/>
      </c>
      <c r="R193" s="349" t="str">
        <f>IF(ISNA(VLOOKUP($E193,'SERIE.015-1'!$E$3:$R$302,14,FALSE)),"",(VLOOKUP($E193,'SERIE.015-1'!$E$3:$R$302,14,FALSE)))</f>
        <v/>
      </c>
      <c r="S193" s="448">
        <f t="shared" si="63"/>
        <v>0</v>
      </c>
      <c r="T193" s="516">
        <f t="shared" ref="T193" si="95">SUM(I193:R194)</f>
        <v>0</v>
      </c>
      <c r="U193" s="374"/>
      <c r="V193" s="374">
        <f t="shared" si="65"/>
        <v>191</v>
      </c>
      <c r="W193" s="374">
        <f>IF(S193="","",IFERROR(SUM(I193:J193:L193:M193)+LARGE(I193:J193:L193:M193,1)/100+LARGE(I193:J193:L193:M193,2)/1000+LARGE(I193:J193:L193:M193,3)/10000+LARGE(I193:J193:L193:M193,4)/100000-0.01/V193,0))</f>
        <v>0</v>
      </c>
      <c r="X193" s="354" t="str">
        <f>$D$193</f>
        <v/>
      </c>
      <c r="Y193" s="364" t="str">
        <f>$C$193</f>
        <v/>
      </c>
      <c r="Z193" s="374"/>
      <c r="AA193" s="374"/>
      <c r="AB193" s="374"/>
      <c r="AC193" s="374"/>
      <c r="AD193" s="374"/>
      <c r="AE193" s="374"/>
    </row>
    <row r="194" spans="1:31" ht="13.95" customHeight="1" thickBot="1" x14ac:dyDescent="0.35">
      <c r="A194" s="679"/>
      <c r="B194" s="680"/>
      <c r="C194" s="681"/>
      <c r="D194" s="682"/>
      <c r="E194" s="323" t="str">
        <f>IF(ISNA(VLOOKUP($A$193,'SERIE.015-1'!$A$3:$R$302,5,FALSE)+$U$3),"",(VLOOKUP($A$193,'SERIE.015-1'!$A$3:$R$302,5,FALSE)+$U$3))</f>
        <v/>
      </c>
      <c r="F194" s="43" t="str">
        <f>IF(ISNA(VLOOKUP(E194,'SERIE.015-1'!$E$3:$G$302,2,FALSE)),"",(VLOOKUP(E194,'SERIE.015-1'!$E$3:$G$302,2,FALSE)))</f>
        <v/>
      </c>
      <c r="G194" s="683"/>
      <c r="H194" s="84" t="str">
        <f>IF(ISNA(VLOOKUP(E194,'SERIE.015-1'!$E$3:$R$302,4,FALSE)),"",(VLOOKUP(E194,'SERIE.015-1'!$E$3:$R$302,4,FALSE)))</f>
        <v/>
      </c>
      <c r="I194" s="292" t="str">
        <f>IF(ISNA(VLOOKUP($E194,'SERIE.015-1'!$E$3:$R$302,5,FALSE)),"",(VLOOKUP($E194,'SERIE.015-1'!$E$3:$R$302,5,FALSE)))</f>
        <v/>
      </c>
      <c r="J194" s="292" t="str">
        <f>IF(ISNA(VLOOKUP($E194,'SERIE.015-1'!$E$3:$R$302,6,FALSE)),"",(VLOOKUP($E194,'SERIE.015-1'!$E$3:$R$302,6,FALSE)))</f>
        <v/>
      </c>
      <c r="K194" s="292" t="str">
        <f>IF(ISNA(VLOOKUP($E194,'SERIE.015-1'!$E$3:$R$302,7,FALSE)),"",(VLOOKUP($E194,'SERIE.015-1'!$E$3:$R$302,7,FALSE)))</f>
        <v/>
      </c>
      <c r="L194" s="292" t="str">
        <f>IF(ISNA(VLOOKUP($E194,'SERIE.015-1'!$E$3:$R$302,8,FALSE)),"",(VLOOKUP($E194,'SERIE.015-1'!$E$3:$R$302,8,FALSE)))</f>
        <v/>
      </c>
      <c r="M194" s="292" t="str">
        <f>IF(ISNA(VLOOKUP($E194,'SERIE.015-1'!$E$3:$R$302,9,FALSE)),"",(VLOOKUP($E194,'SERIE.015-1'!$E$3:$R$302,9,FALSE)))</f>
        <v/>
      </c>
      <c r="N194" s="292" t="str">
        <f>IF(ISNA(VLOOKUP($E194,'SERIE.015-1'!$E$3:$R$302,10,FALSE)),"",(VLOOKUP($E194,'SERIE.015-1'!$E$3:$R$302,10,FALSE)))</f>
        <v/>
      </c>
      <c r="O194" s="292" t="str">
        <f>IF(ISNA(VLOOKUP($E194,'SERIE.015-1'!$E$3:$R$302,11,FALSE)),"",(VLOOKUP($E194,'SERIE.015-1'!$E$3:$R$302,11,FALSE)))</f>
        <v/>
      </c>
      <c r="P194" s="292" t="str">
        <f>IF(ISNA(VLOOKUP($E194,'SERIE.015-1'!$E$3:$R$302,12,FALSE)),"",(VLOOKUP($E194,'SERIE.015-1'!$E$3:$R$302,12,FALSE)))</f>
        <v/>
      </c>
      <c r="Q194" s="292" t="str">
        <f>IF(ISNA(VLOOKUP($E194,'SERIE.015-1'!$E$3:$R$302,13,FALSE)),"",(VLOOKUP($E194,'SERIE.015-1'!$E$3:$R$302,13,FALSE)))</f>
        <v/>
      </c>
      <c r="R194" s="350" t="str">
        <f>IF(ISNA(VLOOKUP($E194,'SERIE.015-1'!$E$3:$R$302,14,FALSE)),"",(VLOOKUP($E194,'SERIE.015-1'!$E$3:$R$302,14,FALSE)))</f>
        <v/>
      </c>
      <c r="S194" s="448">
        <f t="shared" si="63"/>
        <v>0</v>
      </c>
      <c r="T194" s="516"/>
      <c r="U194" s="374"/>
      <c r="V194" s="374">
        <f t="shared" si="65"/>
        <v>192</v>
      </c>
      <c r="W194" s="374">
        <f>IF(S194="","",IFERROR(SUM(I194:J194:L194:M194)+LARGE(I194:J194:L194:M194,1)/100+LARGE(I194:J194:L194:M194,2)/1000+LARGE(I194:J194:L194:M194,3)/10000+LARGE(I194:J194:L194:M194,4)/100000-0.01/V194,0))</f>
        <v>0</v>
      </c>
      <c r="X194" s="354" t="str">
        <f>$D$193</f>
        <v/>
      </c>
      <c r="Y194" s="364" t="str">
        <f>$C$193</f>
        <v/>
      </c>
      <c r="Z194" s="374"/>
      <c r="AA194" s="374"/>
      <c r="AB194" s="374"/>
      <c r="AC194" s="374"/>
      <c r="AD194" s="374"/>
      <c r="AE194" s="374"/>
    </row>
    <row r="195" spans="1:31" ht="13.95" customHeight="1" x14ac:dyDescent="0.3">
      <c r="A195" s="669">
        <v>97</v>
      </c>
      <c r="B195" s="671" t="str">
        <f>IF(ISNA(VLOOKUP(A195,'SERIE.015-1'!$A$3:$R$302,2,FALSE)),"",(VLOOKUP(A195,'SERIE.015-1'!$A$3:$R$302,2,FALSE)))</f>
        <v/>
      </c>
      <c r="C195" s="673" t="str">
        <f>IF(ISNA(VLOOKUP(A195,'SERIE.015-1'!$A$3:$R$302,3,FALSE)),"",(VLOOKUP(A195,'SERIE.015-1'!$A$3:$R$302,3,FALSE)))</f>
        <v/>
      </c>
      <c r="D195" s="675" t="str">
        <f>IF(ISNA(VLOOKUP(A195,'SERIE.015-1'!$A$3:$R$302,4,FALSE)),"",(VLOOKUP(A195,'SERIE.015-1'!$A$3:$R$302,4,FALSE)))</f>
        <v/>
      </c>
      <c r="E195" s="322" t="str">
        <f>IF(ISNA(VLOOKUP($A195,'SERIE.015-1'!$A$3:$R$302,5,FALSE)),"",(VLOOKUP($A195,'SERIE.015-1'!$A$3:$R$302,5,FALSE)))</f>
        <v/>
      </c>
      <c r="F195" s="237" t="str">
        <f>IF(ISNA(VLOOKUP(E195,'SERIE.015-1'!$E$3:$G$302,2,FALSE)),"",(VLOOKUP(E195,'SERIE.015-1'!$E$3:$G$302,2,FALSE)))</f>
        <v/>
      </c>
      <c r="G195" s="677" t="str">
        <f>IF(ISNA(VLOOKUP(E195,'SERIE.015-1'!$E$3:$G$302,3,FALSE)),"",(VLOOKUP(E195,'SERIE.015-1'!$E$3:$G$302,3,FALSE)))</f>
        <v/>
      </c>
      <c r="H195" s="237" t="str">
        <f>IF(ISNA(VLOOKUP(E195,'SERIE.015-1'!$E$3:$R$302,4,FALSE)),"",(VLOOKUP(E195,'SERIE.015-1'!$E$3:$R$302,4,FALSE)))</f>
        <v/>
      </c>
      <c r="I195" s="291" t="str">
        <f>IF(ISNA(VLOOKUP($E195,'SERIE.015-1'!$E$3:$R$302,5,FALSE)),"",(VLOOKUP($E195,'SERIE.015-1'!$E$3:$R$302,5,FALSE)))</f>
        <v/>
      </c>
      <c r="J195" s="291" t="str">
        <f>IF(ISNA(VLOOKUP($E195,'SERIE.015-1'!$E$3:$R$302,6,FALSE)),"",(VLOOKUP($E195,'SERIE.015-1'!$E$3:$R$302,6,FALSE)))</f>
        <v/>
      </c>
      <c r="K195" s="291" t="str">
        <f>IF(ISNA(VLOOKUP($E195,'SERIE.015-1'!$E$3:$R$302,7,FALSE)),"",(VLOOKUP($E195,'SERIE.015-1'!$E$3:$R$302,7,FALSE)))</f>
        <v/>
      </c>
      <c r="L195" s="291" t="str">
        <f>IF(ISNA(VLOOKUP($E195,'SERIE.015-1'!$E$3:$R$302,8,FALSE)),"",(VLOOKUP($E195,'SERIE.015-1'!$E$3:$R$302,8,FALSE)))</f>
        <v/>
      </c>
      <c r="M195" s="291" t="str">
        <f>IF(ISNA(VLOOKUP($E195,'SERIE.015-1'!$E$3:$R$302,9,FALSE)),"",(VLOOKUP($E195,'SERIE.015-1'!$E$3:$R$302,9,FALSE)))</f>
        <v/>
      </c>
      <c r="N195" s="291" t="str">
        <f>IF(ISNA(VLOOKUP($E195,'SERIE.015-1'!$E$3:$R$302,10,FALSE)),"",(VLOOKUP($E195,'SERIE.015-1'!$E$3:$R$302,10,FALSE)))</f>
        <v/>
      </c>
      <c r="O195" s="291" t="str">
        <f>IF(ISNA(VLOOKUP($E195,'SERIE.015-1'!$E$3:$R$302,11,FALSE)),"",(VLOOKUP($E195,'SERIE.015-1'!$E$3:$R$302,11,FALSE)))</f>
        <v/>
      </c>
      <c r="P195" s="291" t="str">
        <f>IF(ISNA(VLOOKUP($E195,'SERIE.015-1'!$E$3:$R$302,12,FALSE)),"",(VLOOKUP($E195,'SERIE.015-1'!$E$3:$R$302,12,FALSE)))</f>
        <v/>
      </c>
      <c r="Q195" s="291" t="str">
        <f>IF(ISNA(VLOOKUP($E195,'SERIE.015-1'!$E$3:$R$302,13,FALSE)),"",(VLOOKUP($E195,'SERIE.015-1'!$E$3:$R$302,13,FALSE)))</f>
        <v/>
      </c>
      <c r="R195" s="349" t="str">
        <f>IF(ISNA(VLOOKUP($E195,'SERIE.015-1'!$E$3:$R$302,14,FALSE)),"",(VLOOKUP($E195,'SERIE.015-1'!$E$3:$R$302,14,FALSE)))</f>
        <v/>
      </c>
      <c r="S195" s="448">
        <f t="shared" si="63"/>
        <v>0</v>
      </c>
      <c r="T195" s="516">
        <f t="shared" ref="T195" si="96">SUM(I195:R196)</f>
        <v>0</v>
      </c>
      <c r="U195" s="374"/>
      <c r="V195" s="374">
        <f t="shared" si="65"/>
        <v>193</v>
      </c>
      <c r="W195" s="374">
        <f>IF(S195="","",IFERROR(SUM(I195:J195:L195:M195)+LARGE(I195:J195:L195:M195,1)/100+LARGE(I195:J195:L195:M195,2)/1000+LARGE(I195:J195:L195:M195,3)/10000+LARGE(I195:J195:L195:M195,4)/100000-0.01/V195,0))</f>
        <v>0</v>
      </c>
      <c r="X195" s="354" t="str">
        <f>$D$195</f>
        <v/>
      </c>
      <c r="Y195" s="364" t="str">
        <f>$C$195</f>
        <v/>
      </c>
      <c r="Z195" s="374"/>
      <c r="AA195" s="374"/>
      <c r="AB195" s="374"/>
      <c r="AC195" s="374"/>
      <c r="AD195" s="374"/>
      <c r="AE195" s="374"/>
    </row>
    <row r="196" spans="1:31" ht="13.95" customHeight="1" thickBot="1" x14ac:dyDescent="0.35">
      <c r="A196" s="679"/>
      <c r="B196" s="680"/>
      <c r="C196" s="681"/>
      <c r="D196" s="682"/>
      <c r="E196" s="323" t="str">
        <f>IF(ISNA(VLOOKUP($A$195,'SERIE.015-1'!$A$3:$R$302,5,FALSE)+$U$3),"",(VLOOKUP($A$195,'SERIE.015-1'!$A$3:$R$302,5,FALSE)+$U$3))</f>
        <v/>
      </c>
      <c r="F196" s="43" t="str">
        <f>IF(ISNA(VLOOKUP(E196,'SERIE.015-1'!$E$3:$G$302,2,FALSE)),"",(VLOOKUP(E196,'SERIE.015-1'!$E$3:$G$302,2,FALSE)))</f>
        <v/>
      </c>
      <c r="G196" s="683"/>
      <c r="H196" s="84" t="str">
        <f>IF(ISNA(VLOOKUP(E196,'SERIE.015-1'!$E$3:$R$302,4,FALSE)),"",(VLOOKUP(E196,'SERIE.015-1'!$E$3:$R$302,4,FALSE)))</f>
        <v/>
      </c>
      <c r="I196" s="292" t="str">
        <f>IF(ISNA(VLOOKUP($E196,'SERIE.015-1'!$E$3:$R$302,5,FALSE)),"",(VLOOKUP($E196,'SERIE.015-1'!$E$3:$R$302,5,FALSE)))</f>
        <v/>
      </c>
      <c r="J196" s="292" t="str">
        <f>IF(ISNA(VLOOKUP($E196,'SERIE.015-1'!$E$3:$R$302,6,FALSE)),"",(VLOOKUP($E196,'SERIE.015-1'!$E$3:$R$302,6,FALSE)))</f>
        <v/>
      </c>
      <c r="K196" s="292" t="str">
        <f>IF(ISNA(VLOOKUP($E196,'SERIE.015-1'!$E$3:$R$302,7,FALSE)),"",(VLOOKUP($E196,'SERIE.015-1'!$E$3:$R$302,7,FALSE)))</f>
        <v/>
      </c>
      <c r="L196" s="292" t="str">
        <f>IF(ISNA(VLOOKUP($E196,'SERIE.015-1'!$E$3:$R$302,8,FALSE)),"",(VLOOKUP($E196,'SERIE.015-1'!$E$3:$R$302,8,FALSE)))</f>
        <v/>
      </c>
      <c r="M196" s="292" t="str">
        <f>IF(ISNA(VLOOKUP($E196,'SERIE.015-1'!$E$3:$R$302,9,FALSE)),"",(VLOOKUP($E196,'SERIE.015-1'!$E$3:$R$302,9,FALSE)))</f>
        <v/>
      </c>
      <c r="N196" s="292" t="str">
        <f>IF(ISNA(VLOOKUP($E196,'SERIE.015-1'!$E$3:$R$302,10,FALSE)),"",(VLOOKUP($E196,'SERIE.015-1'!$E$3:$R$302,10,FALSE)))</f>
        <v/>
      </c>
      <c r="O196" s="292" t="str">
        <f>IF(ISNA(VLOOKUP($E196,'SERIE.015-1'!$E$3:$R$302,11,FALSE)),"",(VLOOKUP($E196,'SERIE.015-1'!$E$3:$R$302,11,FALSE)))</f>
        <v/>
      </c>
      <c r="P196" s="292" t="str">
        <f>IF(ISNA(VLOOKUP($E196,'SERIE.015-1'!$E$3:$R$302,12,FALSE)),"",(VLOOKUP($E196,'SERIE.015-1'!$E$3:$R$302,12,FALSE)))</f>
        <v/>
      </c>
      <c r="Q196" s="292" t="str">
        <f>IF(ISNA(VLOOKUP($E196,'SERIE.015-1'!$E$3:$R$302,13,FALSE)),"",(VLOOKUP($E196,'SERIE.015-1'!$E$3:$R$302,13,FALSE)))</f>
        <v/>
      </c>
      <c r="R196" s="350" t="str">
        <f>IF(ISNA(VLOOKUP($E196,'SERIE.015-1'!$E$3:$R$302,14,FALSE)),"",(VLOOKUP($E196,'SERIE.015-1'!$E$3:$R$302,14,FALSE)))</f>
        <v/>
      </c>
      <c r="S196" s="448">
        <f t="shared" ref="S196:S259" si="97">SUM(I196:R196)</f>
        <v>0</v>
      </c>
      <c r="T196" s="516"/>
      <c r="U196" s="374"/>
      <c r="V196" s="374">
        <f t="shared" si="65"/>
        <v>194</v>
      </c>
      <c r="W196" s="374">
        <f>IF(S196="","",IFERROR(SUM(I196:J196:L196:M196)+LARGE(I196:J196:L196:M196,1)/100+LARGE(I196:J196:L196:M196,2)/1000+LARGE(I196:J196:L196:M196,3)/10000+LARGE(I196:J196:L196:M196,4)/100000-0.01/V196,0))</f>
        <v>0</v>
      </c>
      <c r="X196" s="354" t="str">
        <f>$D$195</f>
        <v/>
      </c>
      <c r="Y196" s="364" t="str">
        <f>$C$195</f>
        <v/>
      </c>
      <c r="Z196" s="374"/>
      <c r="AA196" s="374"/>
      <c r="AB196" s="374"/>
      <c r="AC196" s="374"/>
      <c r="AD196" s="374"/>
      <c r="AE196" s="374"/>
    </row>
    <row r="197" spans="1:31" ht="13.95" customHeight="1" x14ac:dyDescent="0.3">
      <c r="A197" s="669">
        <v>98</v>
      </c>
      <c r="B197" s="671" t="str">
        <f>IF(ISNA(VLOOKUP(A197,'SERIE.015-1'!$A$3:$R$302,2,FALSE)),"",(VLOOKUP(A197,'SERIE.015-1'!$A$3:$R$302,2,FALSE)))</f>
        <v/>
      </c>
      <c r="C197" s="673" t="str">
        <f>IF(ISNA(VLOOKUP(A197,'SERIE.015-1'!$A$3:$R$302,3,FALSE)),"",(VLOOKUP(A197,'SERIE.015-1'!$A$3:$R$302,3,FALSE)))</f>
        <v/>
      </c>
      <c r="D197" s="675" t="str">
        <f>IF(ISNA(VLOOKUP(A197,'SERIE.015-1'!$A$3:$R$302,4,FALSE)),"",(VLOOKUP(A197,'SERIE.015-1'!$A$3:$R$302,4,FALSE)))</f>
        <v/>
      </c>
      <c r="E197" s="322" t="str">
        <f>IF(ISNA(VLOOKUP($A197,'SERIE.015-1'!$A$3:$R$302,5,FALSE)),"",(VLOOKUP($A197,'SERIE.015-1'!$A$3:$R$302,5,FALSE)))</f>
        <v/>
      </c>
      <c r="F197" s="237" t="str">
        <f>IF(ISNA(VLOOKUP(E197,'SERIE.015-1'!$E$3:$G$302,2,FALSE)),"",(VLOOKUP(E197,'SERIE.015-1'!$E$3:$G$302,2,FALSE)))</f>
        <v/>
      </c>
      <c r="G197" s="677" t="str">
        <f>IF(ISNA(VLOOKUP(E197,'SERIE.015-1'!$E$3:$G$302,3,FALSE)),"",(VLOOKUP(E197,'SERIE.015-1'!$E$3:$G$302,3,FALSE)))</f>
        <v/>
      </c>
      <c r="H197" s="237" t="str">
        <f>IF(ISNA(VLOOKUP(E197,'SERIE.015-1'!$E$3:$R$302,4,FALSE)),"",(VLOOKUP(E197,'SERIE.015-1'!$E$3:$R$302,4,FALSE)))</f>
        <v/>
      </c>
      <c r="I197" s="291" t="str">
        <f>IF(ISNA(VLOOKUP($E197,'SERIE.015-1'!$E$3:$R$302,5,FALSE)),"",(VLOOKUP($E197,'SERIE.015-1'!$E$3:$R$302,5,FALSE)))</f>
        <v/>
      </c>
      <c r="J197" s="291" t="str">
        <f>IF(ISNA(VLOOKUP($E197,'SERIE.015-1'!$E$3:$R$302,6,FALSE)),"",(VLOOKUP($E197,'SERIE.015-1'!$E$3:$R$302,6,FALSE)))</f>
        <v/>
      </c>
      <c r="K197" s="291" t="str">
        <f>IF(ISNA(VLOOKUP($E197,'SERIE.015-1'!$E$3:$R$302,7,FALSE)),"",(VLOOKUP($E197,'SERIE.015-1'!$E$3:$R$302,7,FALSE)))</f>
        <v/>
      </c>
      <c r="L197" s="291" t="str">
        <f>IF(ISNA(VLOOKUP($E197,'SERIE.015-1'!$E$3:$R$302,8,FALSE)),"",(VLOOKUP($E197,'SERIE.015-1'!$E$3:$R$302,8,FALSE)))</f>
        <v/>
      </c>
      <c r="M197" s="291" t="str">
        <f>IF(ISNA(VLOOKUP($E197,'SERIE.015-1'!$E$3:$R$302,9,FALSE)),"",(VLOOKUP($E197,'SERIE.015-1'!$E$3:$R$302,9,FALSE)))</f>
        <v/>
      </c>
      <c r="N197" s="291" t="str">
        <f>IF(ISNA(VLOOKUP($E197,'SERIE.015-1'!$E$3:$R$302,10,FALSE)),"",(VLOOKUP($E197,'SERIE.015-1'!$E$3:$R$302,10,FALSE)))</f>
        <v/>
      </c>
      <c r="O197" s="291" t="str">
        <f>IF(ISNA(VLOOKUP($E197,'SERIE.015-1'!$E$3:$R$302,11,FALSE)),"",(VLOOKUP($E197,'SERIE.015-1'!$E$3:$R$302,11,FALSE)))</f>
        <v/>
      </c>
      <c r="P197" s="291" t="str">
        <f>IF(ISNA(VLOOKUP($E197,'SERIE.015-1'!$E$3:$R$302,12,FALSE)),"",(VLOOKUP($E197,'SERIE.015-1'!$E$3:$R$302,12,FALSE)))</f>
        <v/>
      </c>
      <c r="Q197" s="291" t="str">
        <f>IF(ISNA(VLOOKUP($E197,'SERIE.015-1'!$E$3:$R$302,13,FALSE)),"",(VLOOKUP($E197,'SERIE.015-1'!$E$3:$R$302,13,FALSE)))</f>
        <v/>
      </c>
      <c r="R197" s="349" t="str">
        <f>IF(ISNA(VLOOKUP($E197,'SERIE.015-1'!$E$3:$R$302,14,FALSE)),"",(VLOOKUP($E197,'SERIE.015-1'!$E$3:$R$302,14,FALSE)))</f>
        <v/>
      </c>
      <c r="S197" s="448">
        <f t="shared" si="97"/>
        <v>0</v>
      </c>
      <c r="T197" s="516">
        <f t="shared" ref="T197" si="98">SUM(I197:R198)</f>
        <v>0</v>
      </c>
      <c r="U197" s="374"/>
      <c r="V197" s="374">
        <f t="shared" ref="V197:V260" si="99">V196+1</f>
        <v>195</v>
      </c>
      <c r="W197" s="374">
        <f>IF(S197="","",IFERROR(SUM(I197:J197:L197:M197)+LARGE(I197:J197:L197:M197,1)/100+LARGE(I197:J197:L197:M197,2)/1000+LARGE(I197:J197:L197:M197,3)/10000+LARGE(I197:J197:L197:M197,4)/100000-0.01/V197,0))</f>
        <v>0</v>
      </c>
      <c r="X197" s="354" t="str">
        <f>$D$197</f>
        <v/>
      </c>
      <c r="Y197" s="364" t="str">
        <f>$C$197</f>
        <v/>
      </c>
      <c r="Z197" s="374"/>
      <c r="AA197" s="374"/>
      <c r="AB197" s="374"/>
      <c r="AC197" s="374"/>
      <c r="AD197" s="374"/>
      <c r="AE197" s="374"/>
    </row>
    <row r="198" spans="1:31" ht="13.95" customHeight="1" thickBot="1" x14ac:dyDescent="0.35">
      <c r="A198" s="679"/>
      <c r="B198" s="680"/>
      <c r="C198" s="681"/>
      <c r="D198" s="682"/>
      <c r="E198" s="323" t="str">
        <f>IF(ISNA(VLOOKUP($A$197,'SERIE.015-1'!$A$3:$R$302,5,FALSE)+$U$3),"",(VLOOKUP($A$197,'SERIE.015-1'!$A$3:$R$302,5,FALSE)+$U$3))</f>
        <v/>
      </c>
      <c r="F198" s="43" t="str">
        <f>IF(ISNA(VLOOKUP(E198,'SERIE.015-1'!$E$3:$G$302,2,FALSE)),"",(VLOOKUP(E198,'SERIE.015-1'!$E$3:$G$302,2,FALSE)))</f>
        <v/>
      </c>
      <c r="G198" s="683"/>
      <c r="H198" s="84" t="str">
        <f>IF(ISNA(VLOOKUP(E198,'SERIE.015-1'!$E$3:$R$302,4,FALSE)),"",(VLOOKUP(E198,'SERIE.015-1'!$E$3:$R$302,4,FALSE)))</f>
        <v/>
      </c>
      <c r="I198" s="292" t="str">
        <f>IF(ISNA(VLOOKUP($E198,'SERIE.015-1'!$E$3:$R$302,5,FALSE)),"",(VLOOKUP($E198,'SERIE.015-1'!$E$3:$R$302,5,FALSE)))</f>
        <v/>
      </c>
      <c r="J198" s="292" t="str">
        <f>IF(ISNA(VLOOKUP($E198,'SERIE.015-1'!$E$3:$R$302,6,FALSE)),"",(VLOOKUP($E198,'SERIE.015-1'!$E$3:$R$302,6,FALSE)))</f>
        <v/>
      </c>
      <c r="K198" s="292" t="str">
        <f>IF(ISNA(VLOOKUP($E198,'SERIE.015-1'!$E$3:$R$302,7,FALSE)),"",(VLOOKUP($E198,'SERIE.015-1'!$E$3:$R$302,7,FALSE)))</f>
        <v/>
      </c>
      <c r="L198" s="292" t="str">
        <f>IF(ISNA(VLOOKUP($E198,'SERIE.015-1'!$E$3:$R$302,8,FALSE)),"",(VLOOKUP($E198,'SERIE.015-1'!$E$3:$R$302,8,FALSE)))</f>
        <v/>
      </c>
      <c r="M198" s="292" t="str">
        <f>IF(ISNA(VLOOKUP($E198,'SERIE.015-1'!$E$3:$R$302,9,FALSE)),"",(VLOOKUP($E198,'SERIE.015-1'!$E$3:$R$302,9,FALSE)))</f>
        <v/>
      </c>
      <c r="N198" s="292" t="str">
        <f>IF(ISNA(VLOOKUP($E198,'SERIE.015-1'!$E$3:$R$302,10,FALSE)),"",(VLOOKUP($E198,'SERIE.015-1'!$E$3:$R$302,10,FALSE)))</f>
        <v/>
      </c>
      <c r="O198" s="292" t="str">
        <f>IF(ISNA(VLOOKUP($E198,'SERIE.015-1'!$E$3:$R$302,11,FALSE)),"",(VLOOKUP($E198,'SERIE.015-1'!$E$3:$R$302,11,FALSE)))</f>
        <v/>
      </c>
      <c r="P198" s="292" t="str">
        <f>IF(ISNA(VLOOKUP($E198,'SERIE.015-1'!$E$3:$R$302,12,FALSE)),"",(VLOOKUP($E198,'SERIE.015-1'!$E$3:$R$302,12,FALSE)))</f>
        <v/>
      </c>
      <c r="Q198" s="292" t="str">
        <f>IF(ISNA(VLOOKUP($E198,'SERIE.015-1'!$E$3:$R$302,13,FALSE)),"",(VLOOKUP($E198,'SERIE.015-1'!$E$3:$R$302,13,FALSE)))</f>
        <v/>
      </c>
      <c r="R198" s="350" t="str">
        <f>IF(ISNA(VLOOKUP($E198,'SERIE.015-1'!$E$3:$R$302,14,FALSE)),"",(VLOOKUP($E198,'SERIE.015-1'!$E$3:$R$302,14,FALSE)))</f>
        <v/>
      </c>
      <c r="S198" s="448">
        <f t="shared" si="97"/>
        <v>0</v>
      </c>
      <c r="T198" s="516"/>
      <c r="U198" s="374"/>
      <c r="V198" s="374">
        <f t="shared" si="99"/>
        <v>196</v>
      </c>
      <c r="W198" s="374">
        <f>IF(S198="","",IFERROR(SUM(I198:J198:L198:M198)+LARGE(I198:J198:L198:M198,1)/100+LARGE(I198:J198:L198:M198,2)/1000+LARGE(I198:J198:L198:M198,3)/10000+LARGE(I198:J198:L198:M198,4)/100000-0.01/V198,0))</f>
        <v>0</v>
      </c>
      <c r="X198" s="354" t="str">
        <f>$D$197</f>
        <v/>
      </c>
      <c r="Y198" s="364" t="str">
        <f>$C$197</f>
        <v/>
      </c>
      <c r="Z198" s="374"/>
      <c r="AA198" s="374"/>
      <c r="AB198" s="374"/>
      <c r="AC198" s="374"/>
      <c r="AD198" s="374"/>
      <c r="AE198" s="374"/>
    </row>
    <row r="199" spans="1:31" ht="13.95" customHeight="1" x14ac:dyDescent="0.3">
      <c r="A199" s="669">
        <v>99</v>
      </c>
      <c r="B199" s="671" t="str">
        <f>IF(ISNA(VLOOKUP(A199,'SERIE.015-1'!$A$3:$R$302,2,FALSE)),"",(VLOOKUP(A199,'SERIE.015-1'!$A$3:$R$302,2,FALSE)))</f>
        <v/>
      </c>
      <c r="C199" s="673" t="str">
        <f>IF(ISNA(VLOOKUP(A199,'SERIE.015-1'!$A$3:$R$302,3,FALSE)),"",(VLOOKUP(A199,'SERIE.015-1'!$A$3:$R$302,3,FALSE)))</f>
        <v/>
      </c>
      <c r="D199" s="675" t="str">
        <f>IF(ISNA(VLOOKUP(A199,'SERIE.015-1'!$A$3:$R$302,4,FALSE)),"",(VLOOKUP(A199,'SERIE.015-1'!$A$3:$R$302,4,FALSE)))</f>
        <v/>
      </c>
      <c r="E199" s="322" t="str">
        <f>IF(ISNA(VLOOKUP($A199,'SERIE.015-1'!$A$3:$R$302,5,FALSE)),"",(VLOOKUP($A199,'SERIE.015-1'!$A$3:$R$302,5,FALSE)))</f>
        <v/>
      </c>
      <c r="F199" s="237" t="str">
        <f>IF(ISNA(VLOOKUP(E199,'SERIE.015-1'!$E$3:$G$302,2,FALSE)),"",(VLOOKUP(E199,'SERIE.015-1'!$E$3:$G$302,2,FALSE)))</f>
        <v/>
      </c>
      <c r="G199" s="677" t="str">
        <f>IF(ISNA(VLOOKUP(E199,'SERIE.015-1'!$E$3:$G$302,3,FALSE)),"",(VLOOKUP(E199,'SERIE.015-1'!$E$3:$G$302,3,FALSE)))</f>
        <v/>
      </c>
      <c r="H199" s="237" t="str">
        <f>IF(ISNA(VLOOKUP(E199,'SERIE.015-1'!$E$3:$R$302,4,FALSE)),"",(VLOOKUP(E199,'SERIE.015-1'!$E$3:$R$302,4,FALSE)))</f>
        <v/>
      </c>
      <c r="I199" s="291" t="str">
        <f>IF(ISNA(VLOOKUP($E199,'SERIE.015-1'!$E$3:$R$302,5,FALSE)),"",(VLOOKUP($E199,'SERIE.015-1'!$E$3:$R$302,5,FALSE)))</f>
        <v/>
      </c>
      <c r="J199" s="291" t="str">
        <f>IF(ISNA(VLOOKUP($E199,'SERIE.015-1'!$E$3:$R$302,6,FALSE)),"",(VLOOKUP($E199,'SERIE.015-1'!$E$3:$R$302,6,FALSE)))</f>
        <v/>
      </c>
      <c r="K199" s="291" t="str">
        <f>IF(ISNA(VLOOKUP($E199,'SERIE.015-1'!$E$3:$R$302,7,FALSE)),"",(VLOOKUP($E199,'SERIE.015-1'!$E$3:$R$302,7,FALSE)))</f>
        <v/>
      </c>
      <c r="L199" s="291" t="str">
        <f>IF(ISNA(VLOOKUP($E199,'SERIE.015-1'!$E$3:$R$302,8,FALSE)),"",(VLOOKUP($E199,'SERIE.015-1'!$E$3:$R$302,8,FALSE)))</f>
        <v/>
      </c>
      <c r="M199" s="291" t="str">
        <f>IF(ISNA(VLOOKUP($E199,'SERIE.015-1'!$E$3:$R$302,9,FALSE)),"",(VLOOKUP($E199,'SERIE.015-1'!$E$3:$R$302,9,FALSE)))</f>
        <v/>
      </c>
      <c r="N199" s="291" t="str">
        <f>IF(ISNA(VLOOKUP($E199,'SERIE.015-1'!$E$3:$R$302,10,FALSE)),"",(VLOOKUP($E199,'SERIE.015-1'!$E$3:$R$302,10,FALSE)))</f>
        <v/>
      </c>
      <c r="O199" s="291" t="str">
        <f>IF(ISNA(VLOOKUP($E199,'SERIE.015-1'!$E$3:$R$302,11,FALSE)),"",(VLOOKUP($E199,'SERIE.015-1'!$E$3:$R$302,11,FALSE)))</f>
        <v/>
      </c>
      <c r="P199" s="291" t="str">
        <f>IF(ISNA(VLOOKUP($E199,'SERIE.015-1'!$E$3:$R$302,12,FALSE)),"",(VLOOKUP($E199,'SERIE.015-1'!$E$3:$R$302,12,FALSE)))</f>
        <v/>
      </c>
      <c r="Q199" s="291" t="str">
        <f>IF(ISNA(VLOOKUP($E199,'SERIE.015-1'!$E$3:$R$302,13,FALSE)),"",(VLOOKUP($E199,'SERIE.015-1'!$E$3:$R$302,13,FALSE)))</f>
        <v/>
      </c>
      <c r="R199" s="349" t="str">
        <f>IF(ISNA(VLOOKUP($E199,'SERIE.015-1'!$E$3:$R$302,14,FALSE)),"",(VLOOKUP($E199,'SERIE.015-1'!$E$3:$R$302,14,FALSE)))</f>
        <v/>
      </c>
      <c r="S199" s="448">
        <f t="shared" si="97"/>
        <v>0</v>
      </c>
      <c r="T199" s="516">
        <f t="shared" ref="T199" si="100">SUM(I199:R200)</f>
        <v>0</v>
      </c>
      <c r="U199" s="374"/>
      <c r="V199" s="374">
        <f t="shared" si="99"/>
        <v>197</v>
      </c>
      <c r="W199" s="374">
        <f>IF(S199="","",IFERROR(SUM(I199:J199:L199:M199)+LARGE(I199:J199:L199:M199,1)/100+LARGE(I199:J199:L199:M199,2)/1000+LARGE(I199:J199:L199:M199,3)/10000+LARGE(I199:J199:L199:M199,4)/100000-0.01/V199,0))</f>
        <v>0</v>
      </c>
      <c r="X199" s="354" t="str">
        <f>$D$199</f>
        <v/>
      </c>
      <c r="Y199" s="364" t="str">
        <f>$C$199</f>
        <v/>
      </c>
      <c r="Z199" s="374"/>
      <c r="AA199" s="374"/>
      <c r="AB199" s="374"/>
      <c r="AC199" s="374"/>
      <c r="AD199" s="374"/>
      <c r="AE199" s="374"/>
    </row>
    <row r="200" spans="1:31" ht="13.95" customHeight="1" thickBot="1" x14ac:dyDescent="0.35">
      <c r="A200" s="679"/>
      <c r="B200" s="680"/>
      <c r="C200" s="681"/>
      <c r="D200" s="682"/>
      <c r="E200" s="323" t="str">
        <f>IF(ISNA(VLOOKUP($A$199,'SERIE.015-1'!$A$3:$R$302,5,FALSE)+$U$3),"",(VLOOKUP($A$199,'SERIE.015-1'!$A$3:$R$302,5,FALSE)+$U$3))</f>
        <v/>
      </c>
      <c r="F200" s="43" t="str">
        <f>IF(ISNA(VLOOKUP(E200,'SERIE.015-1'!$E$3:$G$302,2,FALSE)),"",(VLOOKUP(E200,'SERIE.015-1'!$E$3:$G$302,2,FALSE)))</f>
        <v/>
      </c>
      <c r="G200" s="683"/>
      <c r="H200" s="84" t="str">
        <f>IF(ISNA(VLOOKUP(E200,'SERIE.015-1'!$E$3:$R$302,4,FALSE)),"",(VLOOKUP(E200,'SERIE.015-1'!$E$3:$R$302,4,FALSE)))</f>
        <v/>
      </c>
      <c r="I200" s="292" t="str">
        <f>IF(ISNA(VLOOKUP($E200,'SERIE.015-1'!$E$3:$R$302,5,FALSE)),"",(VLOOKUP($E200,'SERIE.015-1'!$E$3:$R$302,5,FALSE)))</f>
        <v/>
      </c>
      <c r="J200" s="292" t="str">
        <f>IF(ISNA(VLOOKUP($E200,'SERIE.015-1'!$E$3:$R$302,6,FALSE)),"",(VLOOKUP($E200,'SERIE.015-1'!$E$3:$R$302,6,FALSE)))</f>
        <v/>
      </c>
      <c r="K200" s="292" t="str">
        <f>IF(ISNA(VLOOKUP($E200,'SERIE.015-1'!$E$3:$R$302,7,FALSE)),"",(VLOOKUP($E200,'SERIE.015-1'!$E$3:$R$302,7,FALSE)))</f>
        <v/>
      </c>
      <c r="L200" s="292" t="str">
        <f>IF(ISNA(VLOOKUP($E200,'SERIE.015-1'!$E$3:$R$302,8,FALSE)),"",(VLOOKUP($E200,'SERIE.015-1'!$E$3:$R$302,8,FALSE)))</f>
        <v/>
      </c>
      <c r="M200" s="292" t="str">
        <f>IF(ISNA(VLOOKUP($E200,'SERIE.015-1'!$E$3:$R$302,9,FALSE)),"",(VLOOKUP($E200,'SERIE.015-1'!$E$3:$R$302,9,FALSE)))</f>
        <v/>
      </c>
      <c r="N200" s="292" t="str">
        <f>IF(ISNA(VLOOKUP($E200,'SERIE.015-1'!$E$3:$R$302,10,FALSE)),"",(VLOOKUP($E200,'SERIE.015-1'!$E$3:$R$302,10,FALSE)))</f>
        <v/>
      </c>
      <c r="O200" s="292" t="str">
        <f>IF(ISNA(VLOOKUP($E200,'SERIE.015-1'!$E$3:$R$302,11,FALSE)),"",(VLOOKUP($E200,'SERIE.015-1'!$E$3:$R$302,11,FALSE)))</f>
        <v/>
      </c>
      <c r="P200" s="292" t="str">
        <f>IF(ISNA(VLOOKUP($E200,'SERIE.015-1'!$E$3:$R$302,12,FALSE)),"",(VLOOKUP($E200,'SERIE.015-1'!$E$3:$R$302,12,FALSE)))</f>
        <v/>
      </c>
      <c r="Q200" s="292" t="str">
        <f>IF(ISNA(VLOOKUP($E200,'SERIE.015-1'!$E$3:$R$302,13,FALSE)),"",(VLOOKUP($E200,'SERIE.015-1'!$E$3:$R$302,13,FALSE)))</f>
        <v/>
      </c>
      <c r="R200" s="350" t="str">
        <f>IF(ISNA(VLOOKUP($E200,'SERIE.015-1'!$E$3:$R$302,14,FALSE)),"",(VLOOKUP($E200,'SERIE.015-1'!$E$3:$R$302,14,FALSE)))</f>
        <v/>
      </c>
      <c r="S200" s="448">
        <f t="shared" si="97"/>
        <v>0</v>
      </c>
      <c r="T200" s="516"/>
      <c r="U200" s="374"/>
      <c r="V200" s="374">
        <f t="shared" si="99"/>
        <v>198</v>
      </c>
      <c r="W200" s="374">
        <f>IF(S200="","",IFERROR(SUM(I200:J200:L200:M200)+LARGE(I200:J200:L200:M200,1)/100+LARGE(I200:J200:L200:M200,2)/1000+LARGE(I200:J200:L200:M200,3)/10000+LARGE(I200:J200:L200:M200,4)/100000-0.01/V200,0))</f>
        <v>0</v>
      </c>
      <c r="X200" s="354" t="str">
        <f>$D$199</f>
        <v/>
      </c>
      <c r="Y200" s="364" t="str">
        <f>$C$199</f>
        <v/>
      </c>
      <c r="Z200" s="374"/>
      <c r="AA200" s="374"/>
      <c r="AB200" s="374"/>
      <c r="AC200" s="374"/>
      <c r="AD200" s="374"/>
      <c r="AE200" s="374"/>
    </row>
    <row r="201" spans="1:31" ht="13.95" customHeight="1" x14ac:dyDescent="0.3">
      <c r="A201" s="669">
        <v>100</v>
      </c>
      <c r="B201" s="671" t="str">
        <f>IF(ISNA(VLOOKUP(A201,'SERIE.015-1'!$A$3:$R$302,2,FALSE)),"",(VLOOKUP(A201,'SERIE.015-1'!$A$3:$R$302,2,FALSE)))</f>
        <v/>
      </c>
      <c r="C201" s="673" t="str">
        <f>IF(ISNA(VLOOKUP(A201,'SERIE.015-1'!$A$3:$R$302,3,FALSE)),"",(VLOOKUP(A201,'SERIE.015-1'!$A$3:$R$302,3,FALSE)))</f>
        <v/>
      </c>
      <c r="D201" s="675" t="str">
        <f>IF(ISNA(VLOOKUP(A201,'SERIE.015-1'!$A$3:$R$302,4,FALSE)),"",(VLOOKUP(A201,'SERIE.015-1'!$A$3:$R$302,4,FALSE)))</f>
        <v/>
      </c>
      <c r="E201" s="322" t="str">
        <f>IF(ISNA(VLOOKUP($A201,'SERIE.015-1'!$A$3:$R$302,5,FALSE)),"",(VLOOKUP($A201,'SERIE.015-1'!$A$3:$R$302,5,FALSE)))</f>
        <v/>
      </c>
      <c r="F201" s="237" t="str">
        <f>IF(ISNA(VLOOKUP(E201,'SERIE.015-1'!$E$3:$G$302,2,FALSE)),"",(VLOOKUP(E201,'SERIE.015-1'!$E$3:$G$302,2,FALSE)))</f>
        <v/>
      </c>
      <c r="G201" s="677" t="str">
        <f>IF(ISNA(VLOOKUP(E201,'SERIE.015-1'!$E$3:$G$302,3,FALSE)),"",(VLOOKUP(E201,'SERIE.015-1'!$E$3:$G$302,3,FALSE)))</f>
        <v/>
      </c>
      <c r="H201" s="237" t="str">
        <f>IF(ISNA(VLOOKUP(E201,'SERIE.015-1'!$E$3:$R$302,4,FALSE)),"",(VLOOKUP(E201,'SERIE.015-1'!$E$3:$R$302,4,FALSE)))</f>
        <v/>
      </c>
      <c r="I201" s="291" t="str">
        <f>IF(ISNA(VLOOKUP($E201,'SERIE.015-1'!$E$3:$R$302,5,FALSE)),"",(VLOOKUP($E201,'SERIE.015-1'!$E$3:$R$302,5,FALSE)))</f>
        <v/>
      </c>
      <c r="J201" s="291" t="str">
        <f>IF(ISNA(VLOOKUP($E201,'SERIE.015-1'!$E$3:$R$302,6,FALSE)),"",(VLOOKUP($E201,'SERIE.015-1'!$E$3:$R$302,6,FALSE)))</f>
        <v/>
      </c>
      <c r="K201" s="291" t="str">
        <f>IF(ISNA(VLOOKUP($E201,'SERIE.015-1'!$E$3:$R$302,7,FALSE)),"",(VLOOKUP($E201,'SERIE.015-1'!$E$3:$R$302,7,FALSE)))</f>
        <v/>
      </c>
      <c r="L201" s="291" t="str">
        <f>IF(ISNA(VLOOKUP($E201,'SERIE.015-1'!$E$3:$R$302,8,FALSE)),"",(VLOOKUP($E201,'SERIE.015-1'!$E$3:$R$302,8,FALSE)))</f>
        <v/>
      </c>
      <c r="M201" s="291" t="str">
        <f>IF(ISNA(VLOOKUP($E201,'SERIE.015-1'!$E$3:$R$302,9,FALSE)),"",(VLOOKUP($E201,'SERIE.015-1'!$E$3:$R$302,9,FALSE)))</f>
        <v/>
      </c>
      <c r="N201" s="291" t="str">
        <f>IF(ISNA(VLOOKUP($E201,'SERIE.015-1'!$E$3:$R$302,10,FALSE)),"",(VLOOKUP($E201,'SERIE.015-1'!$E$3:$R$302,10,FALSE)))</f>
        <v/>
      </c>
      <c r="O201" s="291" t="str">
        <f>IF(ISNA(VLOOKUP($E201,'SERIE.015-1'!$E$3:$R$302,11,FALSE)),"",(VLOOKUP($E201,'SERIE.015-1'!$E$3:$R$302,11,FALSE)))</f>
        <v/>
      </c>
      <c r="P201" s="293" t="str">
        <f>IF(ISNA(VLOOKUP($E201,'SERIE.015-1'!$E$3:$R$302,12,FALSE)),"",(VLOOKUP($E201,'SERIE.015-1'!$E$3:$R$302,12,FALSE)))</f>
        <v/>
      </c>
      <c r="Q201" s="291" t="str">
        <f>IF(ISNA(VLOOKUP($E201,'SERIE.015-1'!$E$3:$R$302,13,FALSE)),"",(VLOOKUP($E201,'SERIE.015-1'!$E$3:$R$302,13,FALSE)))</f>
        <v/>
      </c>
      <c r="R201" s="349" t="str">
        <f>IF(ISNA(VLOOKUP($E201,'SERIE.015-1'!$E$3:$R$302,14,FALSE)),"",(VLOOKUP($E201,'SERIE.015-1'!$E$3:$R$302,14,FALSE)))</f>
        <v/>
      </c>
      <c r="S201" s="448">
        <f t="shared" si="97"/>
        <v>0</v>
      </c>
      <c r="T201" s="516">
        <f t="shared" ref="T201" si="101">SUM(I201:R202)</f>
        <v>0</v>
      </c>
      <c r="U201" s="374"/>
      <c r="V201" s="374">
        <f t="shared" si="99"/>
        <v>199</v>
      </c>
      <c r="W201" s="374">
        <f>IF(S201="","",IFERROR(SUM(I201:J201:L201:M201)+LARGE(I201:J201:L201:M201,1)/100+LARGE(I201:J201:L201:M201,2)/1000+LARGE(I201:J201:L201:M201,3)/10000+LARGE(I201:J201:L201:M201,4)/100000-0.01/V201,0))</f>
        <v>0</v>
      </c>
      <c r="X201" s="354" t="str">
        <f>$D$201</f>
        <v/>
      </c>
      <c r="Y201" s="364" t="str">
        <f>$C$201</f>
        <v/>
      </c>
      <c r="Z201" s="374"/>
      <c r="AA201" s="374"/>
      <c r="AB201" s="374"/>
      <c r="AC201" s="374"/>
      <c r="AD201" s="374"/>
      <c r="AE201" s="374"/>
    </row>
    <row r="202" spans="1:31" ht="13.95" customHeight="1" thickBot="1" x14ac:dyDescent="0.35">
      <c r="A202" s="679"/>
      <c r="B202" s="680"/>
      <c r="C202" s="681"/>
      <c r="D202" s="682"/>
      <c r="E202" s="323" t="str">
        <f>IF(ISNA(VLOOKUP($A$201,'SERIE.015-1'!$A$3:$R$302,5,FALSE)+$U$3),"",(VLOOKUP($A$201,'SERIE.015-1'!$A$3:$R$302,5,FALSE)+$U$3))</f>
        <v/>
      </c>
      <c r="F202" s="43" t="str">
        <f>IF(ISNA(VLOOKUP(E202,'SERIE.015-1'!$E$3:$G$302,2,FALSE)),"",(VLOOKUP(E202,'SERIE.015-1'!$E$3:$G$302,2,FALSE)))</f>
        <v/>
      </c>
      <c r="G202" s="683"/>
      <c r="H202" s="84" t="str">
        <f>IF(ISNA(VLOOKUP(E202,'SERIE.015-1'!$E$3:$R$302,4,FALSE)),"",(VLOOKUP(E202,'SERIE.015-1'!$E$3:$R$302,4,FALSE)))</f>
        <v/>
      </c>
      <c r="I202" s="292" t="str">
        <f>IF(ISNA(VLOOKUP($E202,'SERIE.015-1'!$E$3:$R$302,5,FALSE)),"",(VLOOKUP($E202,'SERIE.015-1'!$E$3:$R$302,5,FALSE)))</f>
        <v/>
      </c>
      <c r="J202" s="292" t="str">
        <f>IF(ISNA(VLOOKUP($E202,'SERIE.015-1'!$E$3:$R$302,6,FALSE)),"",(VLOOKUP($E202,'SERIE.015-1'!$E$3:$R$302,6,FALSE)))</f>
        <v/>
      </c>
      <c r="K202" s="292" t="str">
        <f>IF(ISNA(VLOOKUP($E202,'SERIE.015-1'!$E$3:$R$302,7,FALSE)),"",(VLOOKUP($E202,'SERIE.015-1'!$E$3:$R$302,7,FALSE)))</f>
        <v/>
      </c>
      <c r="L202" s="292" t="str">
        <f>IF(ISNA(VLOOKUP($E202,'SERIE.015-1'!$E$3:$R$302,8,FALSE)),"",(VLOOKUP($E202,'SERIE.015-1'!$E$3:$R$302,8,FALSE)))</f>
        <v/>
      </c>
      <c r="M202" s="292" t="str">
        <f>IF(ISNA(VLOOKUP($E202,'SERIE.015-1'!$E$3:$R$302,9,FALSE)),"",(VLOOKUP($E202,'SERIE.015-1'!$E$3:$R$302,9,FALSE)))</f>
        <v/>
      </c>
      <c r="N202" s="292" t="str">
        <f>IF(ISNA(VLOOKUP($E202,'SERIE.015-1'!$E$3:$R$302,10,FALSE)),"",(VLOOKUP($E202,'SERIE.015-1'!$E$3:$R$302,10,FALSE)))</f>
        <v/>
      </c>
      <c r="O202" s="292" t="str">
        <f>IF(ISNA(VLOOKUP($E202,'SERIE.015-1'!$E$3:$R$302,11,FALSE)),"",(VLOOKUP($E202,'SERIE.015-1'!$E$3:$R$302,11,FALSE)))</f>
        <v/>
      </c>
      <c r="P202" s="294" t="str">
        <f>IF(ISNA(VLOOKUP($E202,'SERIE.015-1'!$E$3:$R$302,12,FALSE)),"",(VLOOKUP($E202,'SERIE.015-1'!$E$3:$R$302,12,FALSE)))</f>
        <v/>
      </c>
      <c r="Q202" s="292" t="str">
        <f>IF(ISNA(VLOOKUP($E202,'SERIE.015-1'!$E$3:$R$302,13,FALSE)),"",(VLOOKUP($E202,'SERIE.015-1'!$E$3:$R$302,13,FALSE)))</f>
        <v/>
      </c>
      <c r="R202" s="350" t="str">
        <f>IF(ISNA(VLOOKUP($E202,'SERIE.015-1'!$E$3:$R$302,14,FALSE)),"",(VLOOKUP($E202,'SERIE.015-1'!$E$3:$R$302,14,FALSE)))</f>
        <v/>
      </c>
      <c r="S202" s="448">
        <f t="shared" si="97"/>
        <v>0</v>
      </c>
      <c r="T202" s="516"/>
      <c r="U202" s="374"/>
      <c r="V202" s="374">
        <f t="shared" si="99"/>
        <v>200</v>
      </c>
      <c r="W202" s="374">
        <f>IF(S202="","",IFERROR(SUM(I202:J202:L202:M202)+LARGE(I202:J202:L202:M202,1)/100+LARGE(I202:J202:L202:M202,2)/1000+LARGE(I202:J202:L202:M202,3)/10000+LARGE(I202:J202:L202:M202,4)/100000-0.01/V202,0))</f>
        <v>0</v>
      </c>
      <c r="X202" s="354" t="str">
        <f>$D$201</f>
        <v/>
      </c>
      <c r="Y202" s="364" t="str">
        <f>$C$201</f>
        <v/>
      </c>
      <c r="Z202" s="374"/>
      <c r="AA202" s="374"/>
      <c r="AB202" s="374"/>
      <c r="AC202" s="374"/>
      <c r="AD202" s="374"/>
      <c r="AE202" s="374"/>
    </row>
    <row r="203" spans="1:31" ht="13.95" customHeight="1" x14ac:dyDescent="0.3">
      <c r="A203" s="669">
        <v>101</v>
      </c>
      <c r="B203" s="671" t="str">
        <f>IF(ISNA(VLOOKUP(A203,'SERIE.015-1'!$A$3:$R$302,2,FALSE)),"",(VLOOKUP(A203,'SERIE.015-1'!$A$3:$R$302,2,FALSE)))</f>
        <v/>
      </c>
      <c r="C203" s="673" t="str">
        <f>IF(ISNA(VLOOKUP(A203,'SERIE.015-1'!$A$3:$R$302,3,FALSE)),"",(VLOOKUP(A203,'SERIE.015-1'!$A$3:$R$302,3,FALSE)))</f>
        <v/>
      </c>
      <c r="D203" s="675" t="str">
        <f>IF(ISNA(VLOOKUP(A203,'SERIE.015-1'!$A$3:$R$302,4,FALSE)),"",(VLOOKUP(A203,'SERIE.015-1'!$A$3:$R$302,4,FALSE)))</f>
        <v/>
      </c>
      <c r="E203" s="322" t="str">
        <f>IF(ISNA(VLOOKUP($A203,'SERIE.015-1'!$A$3:$R$302,5,FALSE)),"",(VLOOKUP($A203,'SERIE.015-1'!$A$3:$R$302,5,FALSE)))</f>
        <v/>
      </c>
      <c r="F203" s="237" t="str">
        <f>IF(ISNA(VLOOKUP(E203,'SERIE.015-1'!$E$3:$G$302,2,FALSE)),"",(VLOOKUP(E203,'SERIE.015-1'!$E$3:$G$302,2,FALSE)))</f>
        <v/>
      </c>
      <c r="G203" s="677" t="str">
        <f>IF(ISNA(VLOOKUP(E203,'SERIE.015-1'!$E$3:$G$302,3,FALSE)),"",(VLOOKUP(E203,'SERIE.015-1'!$E$3:$G$302,3,FALSE)))</f>
        <v/>
      </c>
      <c r="H203" s="237" t="str">
        <f>IF(ISNA(VLOOKUP(E203,'SERIE.015-1'!$E$3:$R$302,4,FALSE)),"",(VLOOKUP(E203,'SERIE.015-1'!$E$3:$R$302,4,FALSE)))</f>
        <v/>
      </c>
      <c r="I203" s="291" t="str">
        <f>IF(ISNA(VLOOKUP($E203,'SERIE.015-1'!$E$3:$R$302,5,FALSE)),"",(VLOOKUP($E203,'SERIE.015-1'!$E$3:$R$302,5,FALSE)))</f>
        <v/>
      </c>
      <c r="J203" s="291" t="str">
        <f>IF(ISNA(VLOOKUP($E203,'SERIE.015-1'!$E$3:$R$302,6,FALSE)),"",(VLOOKUP($E203,'SERIE.015-1'!$E$3:$R$302,6,FALSE)))</f>
        <v/>
      </c>
      <c r="K203" s="291" t="str">
        <f>IF(ISNA(VLOOKUP($E203,'SERIE.015-1'!$E$3:$R$302,7,FALSE)),"",(VLOOKUP($E203,'SERIE.015-1'!$E$3:$R$302,7,FALSE)))</f>
        <v/>
      </c>
      <c r="L203" s="291" t="str">
        <f>IF(ISNA(VLOOKUP($E203,'SERIE.015-1'!$E$3:$R$302,8,FALSE)),"",(VLOOKUP($E203,'SERIE.015-1'!$E$3:$R$302,8,FALSE)))</f>
        <v/>
      </c>
      <c r="M203" s="291" t="str">
        <f>IF(ISNA(VLOOKUP($E203,'SERIE.015-1'!$E$3:$R$302,9,FALSE)),"",(VLOOKUP($E203,'SERIE.015-1'!$E$3:$R$302,9,FALSE)))</f>
        <v/>
      </c>
      <c r="N203" s="291" t="str">
        <f>IF(ISNA(VLOOKUP($E203,'SERIE.015-1'!$E$3:$R$302,10,FALSE)),"",(VLOOKUP($E203,'SERIE.015-1'!$E$3:$R$302,10,FALSE)))</f>
        <v/>
      </c>
      <c r="O203" s="291" t="str">
        <f>IF(ISNA(VLOOKUP($E203,'SERIE.015-1'!$E$3:$R$302,11,FALSE)),"",(VLOOKUP($E203,'SERIE.015-1'!$E$3:$R$302,11,FALSE)))</f>
        <v/>
      </c>
      <c r="P203" s="291" t="str">
        <f>IF(ISNA(VLOOKUP($E203,'SERIE.015-1'!$E$3:$R$302,12,FALSE)),"",(VLOOKUP($E203,'SERIE.015-1'!$E$3:$R$302,12,FALSE)))</f>
        <v/>
      </c>
      <c r="Q203" s="291" t="str">
        <f>IF(ISNA(VLOOKUP($E203,'SERIE.015-1'!$E$3:$R$302,13,FALSE)),"",(VLOOKUP($E203,'SERIE.015-1'!$E$3:$R$302,13,FALSE)))</f>
        <v/>
      </c>
      <c r="R203" s="349" t="str">
        <f>IF(ISNA(VLOOKUP($E203,'SERIE.015-1'!$E$3:$R$302,14,FALSE)),"",(VLOOKUP($E203,'SERIE.015-1'!$E$3:$R$302,14,FALSE)))</f>
        <v/>
      </c>
      <c r="S203" s="448">
        <f t="shared" si="97"/>
        <v>0</v>
      </c>
      <c r="T203" s="516">
        <f t="shared" ref="T203" si="102">SUM(I203:R204)</f>
        <v>0</v>
      </c>
      <c r="U203" s="374"/>
      <c r="V203" s="374">
        <f t="shared" si="99"/>
        <v>201</v>
      </c>
      <c r="W203" s="374">
        <f>IF(S203="","",IFERROR(SUM(I203:J203:L203:M203)+LARGE(I203:J203:L203:M203,1)/100+LARGE(I203:J203:L203:M203,2)/1000+LARGE(I203:J203:L203:M203,3)/10000+LARGE(I203:J203:L203:M203,4)/100000-0.01/V203,0))</f>
        <v>0</v>
      </c>
      <c r="X203" s="354" t="str">
        <f>$D$203</f>
        <v/>
      </c>
      <c r="Y203" s="364" t="str">
        <f>$C$203</f>
        <v/>
      </c>
      <c r="Z203" s="374"/>
      <c r="AA203" s="374"/>
      <c r="AB203" s="374"/>
      <c r="AC203" s="374"/>
      <c r="AD203" s="374"/>
      <c r="AE203" s="374"/>
    </row>
    <row r="204" spans="1:31" ht="13.95" customHeight="1" thickBot="1" x14ac:dyDescent="0.35">
      <c r="A204" s="679"/>
      <c r="B204" s="680"/>
      <c r="C204" s="681"/>
      <c r="D204" s="682"/>
      <c r="E204" s="323" t="str">
        <f>IF(ISNA(VLOOKUP($A$203,'SERIE.015-1'!$A$3:$R$302,5,FALSE)+$U$3),"",(VLOOKUP($A$203,'SERIE.015-1'!$A$3:$R$302,5,FALSE)+$U$3))</f>
        <v/>
      </c>
      <c r="F204" s="43" t="str">
        <f>IF(ISNA(VLOOKUP(E204,'SERIE.015-1'!$E$3:$G$302,2,FALSE)),"",(VLOOKUP(E204,'SERIE.015-1'!$E$3:$G$302,2,FALSE)))</f>
        <v/>
      </c>
      <c r="G204" s="683"/>
      <c r="H204" s="84" t="str">
        <f>IF(ISNA(VLOOKUP(E204,'SERIE.015-1'!$E$3:$R$302,4,FALSE)),"",(VLOOKUP(E204,'SERIE.015-1'!$E$3:$R$302,4,FALSE)))</f>
        <v/>
      </c>
      <c r="I204" s="292" t="str">
        <f>IF(ISNA(VLOOKUP($E204,'SERIE.015-1'!$E$3:$R$302,5,FALSE)),"",(VLOOKUP($E204,'SERIE.015-1'!$E$3:$R$302,5,FALSE)))</f>
        <v/>
      </c>
      <c r="J204" s="292" t="str">
        <f>IF(ISNA(VLOOKUP($E204,'SERIE.015-1'!$E$3:$R$302,6,FALSE)),"",(VLOOKUP($E204,'SERIE.015-1'!$E$3:$R$302,6,FALSE)))</f>
        <v/>
      </c>
      <c r="K204" s="292" t="str">
        <f>IF(ISNA(VLOOKUP($E204,'SERIE.015-1'!$E$3:$R$302,7,FALSE)),"",(VLOOKUP($E204,'SERIE.015-1'!$E$3:$R$302,7,FALSE)))</f>
        <v/>
      </c>
      <c r="L204" s="292" t="str">
        <f>IF(ISNA(VLOOKUP($E204,'SERIE.015-1'!$E$3:$R$302,8,FALSE)),"",(VLOOKUP($E204,'SERIE.015-1'!$E$3:$R$302,8,FALSE)))</f>
        <v/>
      </c>
      <c r="M204" s="292" t="str">
        <f>IF(ISNA(VLOOKUP($E204,'SERIE.015-1'!$E$3:$R$302,9,FALSE)),"",(VLOOKUP($E204,'SERIE.015-1'!$E$3:$R$302,9,FALSE)))</f>
        <v/>
      </c>
      <c r="N204" s="292" t="str">
        <f>IF(ISNA(VLOOKUP($E204,'SERIE.015-1'!$E$3:$R$302,10,FALSE)),"",(VLOOKUP($E204,'SERIE.015-1'!$E$3:$R$302,10,FALSE)))</f>
        <v/>
      </c>
      <c r="O204" s="292" t="str">
        <f>IF(ISNA(VLOOKUP($E204,'SERIE.015-1'!$E$3:$R$302,11,FALSE)),"",(VLOOKUP($E204,'SERIE.015-1'!$E$3:$R$302,11,FALSE)))</f>
        <v/>
      </c>
      <c r="P204" s="292" t="str">
        <f>IF(ISNA(VLOOKUP($E204,'SERIE.015-1'!$E$3:$R$302,12,FALSE)),"",(VLOOKUP($E204,'SERIE.015-1'!$E$3:$R$302,12,FALSE)))</f>
        <v/>
      </c>
      <c r="Q204" s="292" t="str">
        <f>IF(ISNA(VLOOKUP($E204,'SERIE.015-1'!$E$3:$R$302,13,FALSE)),"",(VLOOKUP($E204,'SERIE.015-1'!$E$3:$R$302,13,FALSE)))</f>
        <v/>
      </c>
      <c r="R204" s="350" t="str">
        <f>IF(ISNA(VLOOKUP($E204,'SERIE.015-1'!$E$3:$R$302,14,FALSE)),"",(VLOOKUP($E204,'SERIE.015-1'!$E$3:$R$302,14,FALSE)))</f>
        <v/>
      </c>
      <c r="S204" s="448">
        <f t="shared" si="97"/>
        <v>0</v>
      </c>
      <c r="T204" s="516"/>
      <c r="U204" s="374"/>
      <c r="V204" s="374">
        <f t="shared" si="99"/>
        <v>202</v>
      </c>
      <c r="W204" s="374">
        <f>IF(S204="","",IFERROR(SUM(I204:J204:L204:M204)+LARGE(I204:J204:L204:M204,1)/100+LARGE(I204:J204:L204:M204,2)/1000+LARGE(I204:J204:L204:M204,3)/10000+LARGE(I204:J204:L204:M204,4)/100000-0.01/V204,0))</f>
        <v>0</v>
      </c>
      <c r="X204" s="354" t="str">
        <f>$D$203</f>
        <v/>
      </c>
      <c r="Y204" s="364" t="str">
        <f>$C$203</f>
        <v/>
      </c>
      <c r="Z204" s="374"/>
      <c r="AA204" s="374"/>
      <c r="AB204" s="374"/>
      <c r="AC204" s="374"/>
      <c r="AD204" s="374"/>
      <c r="AE204" s="374"/>
    </row>
    <row r="205" spans="1:31" ht="13.95" customHeight="1" x14ac:dyDescent="0.3">
      <c r="A205" s="669">
        <v>102</v>
      </c>
      <c r="B205" s="671" t="str">
        <f>IF(ISNA(VLOOKUP(A205,'SERIE.015-1'!$A$3:$R$302,2,FALSE)),"",(VLOOKUP(A205,'SERIE.015-1'!$A$3:$R$302,2,FALSE)))</f>
        <v/>
      </c>
      <c r="C205" s="673" t="str">
        <f>IF(ISNA(VLOOKUP(A205,'SERIE.015-1'!$A$3:$R$302,3,FALSE)),"",(VLOOKUP(A205,'SERIE.015-1'!$A$3:$R$302,3,FALSE)))</f>
        <v/>
      </c>
      <c r="D205" s="675" t="str">
        <f>IF(ISNA(VLOOKUP(A205,'SERIE.015-1'!$A$3:$R$302,4,FALSE)),"",(VLOOKUP(A205,'SERIE.015-1'!$A$3:$R$302,4,FALSE)))</f>
        <v/>
      </c>
      <c r="E205" s="322" t="str">
        <f>IF(ISNA(VLOOKUP($A205,'SERIE.015-1'!$A$3:$R$302,5,FALSE)),"",(VLOOKUP($A205,'SERIE.015-1'!$A$3:$R$302,5,FALSE)))</f>
        <v/>
      </c>
      <c r="F205" s="237" t="str">
        <f>IF(ISNA(VLOOKUP(E205,'SERIE.015-1'!$E$3:$G$302,2,FALSE)),"",(VLOOKUP(E205,'SERIE.015-1'!$E$3:$G$302,2,FALSE)))</f>
        <v/>
      </c>
      <c r="G205" s="677" t="str">
        <f>IF(ISNA(VLOOKUP(E205,'SERIE.015-1'!$E$3:$G$302,3,FALSE)),"",(VLOOKUP(E205,'SERIE.015-1'!$E$3:$G$302,3,FALSE)))</f>
        <v/>
      </c>
      <c r="H205" s="237" t="str">
        <f>IF(ISNA(VLOOKUP(E205,'SERIE.015-1'!$E$3:$R$302,4,FALSE)),"",(VLOOKUP(E205,'SERIE.015-1'!$E$3:$R$302,4,FALSE)))</f>
        <v/>
      </c>
      <c r="I205" s="291" t="str">
        <f>IF(ISNA(VLOOKUP($E205,'SERIE.015-1'!$E$3:$R$302,5,FALSE)),"",(VLOOKUP($E205,'SERIE.015-1'!$E$3:$R$302,5,FALSE)))</f>
        <v/>
      </c>
      <c r="J205" s="291" t="str">
        <f>IF(ISNA(VLOOKUP($E205,'SERIE.015-1'!$E$3:$R$302,6,FALSE)),"",(VLOOKUP($E205,'SERIE.015-1'!$E$3:$R$302,6,FALSE)))</f>
        <v/>
      </c>
      <c r="K205" s="291" t="str">
        <f>IF(ISNA(VLOOKUP($E205,'SERIE.015-1'!$E$3:$R$302,7,FALSE)),"",(VLOOKUP($E205,'SERIE.015-1'!$E$3:$R$302,7,FALSE)))</f>
        <v/>
      </c>
      <c r="L205" s="291" t="str">
        <f>IF(ISNA(VLOOKUP($E205,'SERIE.015-1'!$E$3:$R$302,8,FALSE)),"",(VLOOKUP($E205,'SERIE.015-1'!$E$3:$R$302,8,FALSE)))</f>
        <v/>
      </c>
      <c r="M205" s="291" t="str">
        <f>IF(ISNA(VLOOKUP($E205,'SERIE.015-1'!$E$3:$R$302,9,FALSE)),"",(VLOOKUP($E205,'SERIE.015-1'!$E$3:$R$302,9,FALSE)))</f>
        <v/>
      </c>
      <c r="N205" s="291" t="str">
        <f>IF(ISNA(VLOOKUP($E205,'SERIE.015-1'!$E$3:$R$302,10,FALSE)),"",(VLOOKUP($E205,'SERIE.015-1'!$E$3:$R$302,10,FALSE)))</f>
        <v/>
      </c>
      <c r="O205" s="291" t="str">
        <f>IF(ISNA(VLOOKUP($E205,'SERIE.015-1'!$E$3:$R$302,11,FALSE)),"",(VLOOKUP($E205,'SERIE.015-1'!$E$3:$R$302,11,FALSE)))</f>
        <v/>
      </c>
      <c r="P205" s="291" t="str">
        <f>IF(ISNA(VLOOKUP($E205,'SERIE.015-1'!$E$3:$R$302,12,FALSE)),"",(VLOOKUP($E205,'SERIE.015-1'!$E$3:$R$302,12,FALSE)))</f>
        <v/>
      </c>
      <c r="Q205" s="291" t="str">
        <f>IF(ISNA(VLOOKUP($E205,'SERIE.015-1'!$E$3:$R$302,13,FALSE)),"",(VLOOKUP($E205,'SERIE.015-1'!$E$3:$R$302,13,FALSE)))</f>
        <v/>
      </c>
      <c r="R205" s="349" t="str">
        <f>IF(ISNA(VLOOKUP($E205,'SERIE.015-1'!$E$3:$R$302,14,FALSE)),"",(VLOOKUP($E205,'SERIE.015-1'!$E$3:$R$302,14,FALSE)))</f>
        <v/>
      </c>
      <c r="S205" s="448">
        <f t="shared" si="97"/>
        <v>0</v>
      </c>
      <c r="T205" s="516">
        <f t="shared" ref="T205" si="103">SUM(I205:R206)</f>
        <v>0</v>
      </c>
      <c r="U205" s="374"/>
      <c r="V205" s="374">
        <f t="shared" si="99"/>
        <v>203</v>
      </c>
      <c r="W205" s="374">
        <f>IF(S205="","",IFERROR(SUM(I205:J205:L205:M205)+LARGE(I205:J205:L205:M205,1)/100+LARGE(I205:J205:L205:M205,2)/1000+LARGE(I205:J205:L205:M205,3)/10000+LARGE(I205:J205:L205:M205,4)/100000-0.01/V205,0))</f>
        <v>0</v>
      </c>
      <c r="X205" s="354" t="str">
        <f>$D$205</f>
        <v/>
      </c>
      <c r="Y205" s="364" t="str">
        <f>$C$205</f>
        <v/>
      </c>
      <c r="Z205" s="374"/>
      <c r="AA205" s="374"/>
      <c r="AB205" s="374"/>
      <c r="AC205" s="374"/>
      <c r="AD205" s="374"/>
      <c r="AE205" s="374"/>
    </row>
    <row r="206" spans="1:31" ht="13.95" customHeight="1" thickBot="1" x14ac:dyDescent="0.35">
      <c r="A206" s="679"/>
      <c r="B206" s="680"/>
      <c r="C206" s="681"/>
      <c r="D206" s="682"/>
      <c r="E206" s="323" t="str">
        <f>IF(ISNA(VLOOKUP($A$205,'SERIE.015-1'!$A$3:$R$302,5,FALSE)+$U$3),"",(VLOOKUP($A$205,'SERIE.015-1'!$A$3:$R$302,5,FALSE)+$U$3))</f>
        <v/>
      </c>
      <c r="F206" s="43" t="str">
        <f>IF(ISNA(VLOOKUP(E206,'SERIE.015-1'!$E$3:$G$302,2,FALSE)),"",(VLOOKUP(E206,'SERIE.015-1'!$E$3:$G$302,2,FALSE)))</f>
        <v/>
      </c>
      <c r="G206" s="683"/>
      <c r="H206" s="84" t="str">
        <f>IF(ISNA(VLOOKUP(E206,'SERIE.015-1'!$E$3:$R$302,4,FALSE)),"",(VLOOKUP(E206,'SERIE.015-1'!$E$3:$R$302,4,FALSE)))</f>
        <v/>
      </c>
      <c r="I206" s="292" t="str">
        <f>IF(ISNA(VLOOKUP($E206,'SERIE.015-1'!$E$3:$R$302,5,FALSE)),"",(VLOOKUP($E206,'SERIE.015-1'!$E$3:$R$302,5,FALSE)))</f>
        <v/>
      </c>
      <c r="J206" s="292" t="str">
        <f>IF(ISNA(VLOOKUP($E206,'SERIE.015-1'!$E$3:$R$302,6,FALSE)),"",(VLOOKUP($E206,'SERIE.015-1'!$E$3:$R$302,6,FALSE)))</f>
        <v/>
      </c>
      <c r="K206" s="292" t="str">
        <f>IF(ISNA(VLOOKUP($E206,'SERIE.015-1'!$E$3:$R$302,7,FALSE)),"",(VLOOKUP($E206,'SERIE.015-1'!$E$3:$R$302,7,FALSE)))</f>
        <v/>
      </c>
      <c r="L206" s="292" t="str">
        <f>IF(ISNA(VLOOKUP($E206,'SERIE.015-1'!$E$3:$R$302,8,FALSE)),"",(VLOOKUP($E206,'SERIE.015-1'!$E$3:$R$302,8,FALSE)))</f>
        <v/>
      </c>
      <c r="M206" s="292" t="str">
        <f>IF(ISNA(VLOOKUP($E206,'SERIE.015-1'!$E$3:$R$302,9,FALSE)),"",(VLOOKUP($E206,'SERIE.015-1'!$E$3:$R$302,9,FALSE)))</f>
        <v/>
      </c>
      <c r="N206" s="292" t="str">
        <f>IF(ISNA(VLOOKUP($E206,'SERIE.015-1'!$E$3:$R$302,10,FALSE)),"",(VLOOKUP($E206,'SERIE.015-1'!$E$3:$R$302,10,FALSE)))</f>
        <v/>
      </c>
      <c r="O206" s="292" t="str">
        <f>IF(ISNA(VLOOKUP($E206,'SERIE.015-1'!$E$3:$R$302,11,FALSE)),"",(VLOOKUP($E206,'SERIE.015-1'!$E$3:$R$302,11,FALSE)))</f>
        <v/>
      </c>
      <c r="P206" s="292" t="str">
        <f>IF(ISNA(VLOOKUP($E206,'SERIE.015-1'!$E$3:$R$302,12,FALSE)),"",(VLOOKUP($E206,'SERIE.015-1'!$E$3:$R$302,12,FALSE)))</f>
        <v/>
      </c>
      <c r="Q206" s="292" t="str">
        <f>IF(ISNA(VLOOKUP($E206,'SERIE.015-1'!$E$3:$R$302,13,FALSE)),"",(VLOOKUP($E206,'SERIE.015-1'!$E$3:$R$302,13,FALSE)))</f>
        <v/>
      </c>
      <c r="R206" s="350" t="str">
        <f>IF(ISNA(VLOOKUP($E206,'SERIE.015-1'!$E$3:$R$302,14,FALSE)),"",(VLOOKUP($E206,'SERIE.015-1'!$E$3:$R$302,14,FALSE)))</f>
        <v/>
      </c>
      <c r="S206" s="448">
        <f t="shared" si="97"/>
        <v>0</v>
      </c>
      <c r="T206" s="516"/>
      <c r="U206" s="374"/>
      <c r="V206" s="374">
        <f t="shared" si="99"/>
        <v>204</v>
      </c>
      <c r="W206" s="374">
        <f>IF(S206="","",IFERROR(SUM(I206:J206:L206:M206)+LARGE(I206:J206:L206:M206,1)/100+LARGE(I206:J206:L206:M206,2)/1000+LARGE(I206:J206:L206:M206,3)/10000+LARGE(I206:J206:L206:M206,4)/100000-0.01/V206,0))</f>
        <v>0</v>
      </c>
      <c r="X206" s="354" t="str">
        <f>$D$205</f>
        <v/>
      </c>
      <c r="Y206" s="364" t="str">
        <f>$C$205</f>
        <v/>
      </c>
      <c r="Z206" s="374"/>
      <c r="AA206" s="374"/>
      <c r="AB206" s="374"/>
      <c r="AC206" s="374"/>
      <c r="AD206" s="374"/>
      <c r="AE206" s="374"/>
    </row>
    <row r="207" spans="1:31" ht="13.95" customHeight="1" x14ac:dyDescent="0.3">
      <c r="A207" s="669">
        <v>103</v>
      </c>
      <c r="B207" s="671" t="str">
        <f>IF(ISNA(VLOOKUP(A207,'SERIE.015-1'!$A$3:$R$302,2,FALSE)),"",(VLOOKUP(A207,'SERIE.015-1'!$A$3:$R$302,2,FALSE)))</f>
        <v/>
      </c>
      <c r="C207" s="673" t="str">
        <f>IF(ISNA(VLOOKUP(A207,'SERIE.015-1'!$A$3:$R$302,3,FALSE)),"",(VLOOKUP(A207,'SERIE.015-1'!$A$3:$R$302,3,FALSE)))</f>
        <v/>
      </c>
      <c r="D207" s="675" t="str">
        <f>IF(ISNA(VLOOKUP(A207,'SERIE.015-1'!$A$3:$R$302,4,FALSE)),"",(VLOOKUP(A207,'SERIE.015-1'!$A$3:$R$302,4,FALSE)))</f>
        <v/>
      </c>
      <c r="E207" s="322" t="str">
        <f>IF(ISNA(VLOOKUP($A207,'SERIE.015-1'!$A$3:$R$302,5,FALSE)),"",(VLOOKUP($A207,'SERIE.015-1'!$A$3:$R$302,5,FALSE)))</f>
        <v/>
      </c>
      <c r="F207" s="237" t="str">
        <f>IF(ISNA(VLOOKUP(E207,'SERIE.015-1'!$E$3:$G$302,2,FALSE)),"",(VLOOKUP(E207,'SERIE.015-1'!$E$3:$G$302,2,FALSE)))</f>
        <v/>
      </c>
      <c r="G207" s="677" t="str">
        <f>IF(ISNA(VLOOKUP(E207,'SERIE.015-1'!$E$3:$G$302,3,FALSE)),"",(VLOOKUP(E207,'SERIE.015-1'!$E$3:$G$302,3,FALSE)))</f>
        <v/>
      </c>
      <c r="H207" s="237" t="str">
        <f>IF(ISNA(VLOOKUP(E207,'SERIE.015-1'!$E$3:$R$302,4,FALSE)),"",(VLOOKUP(E207,'SERIE.015-1'!$E$3:$R$302,4,FALSE)))</f>
        <v/>
      </c>
      <c r="I207" s="291" t="str">
        <f>IF(ISNA(VLOOKUP($E207,'SERIE.015-1'!$E$3:$R$302,5,FALSE)),"",(VLOOKUP($E207,'SERIE.015-1'!$E$3:$R$302,5,FALSE)))</f>
        <v/>
      </c>
      <c r="J207" s="291" t="str">
        <f>IF(ISNA(VLOOKUP($E207,'SERIE.015-1'!$E$3:$R$302,6,FALSE)),"",(VLOOKUP($E207,'SERIE.015-1'!$E$3:$R$302,6,FALSE)))</f>
        <v/>
      </c>
      <c r="K207" s="291" t="str">
        <f>IF(ISNA(VLOOKUP($E207,'SERIE.015-1'!$E$3:$R$302,7,FALSE)),"",(VLOOKUP($E207,'SERIE.015-1'!$E$3:$R$302,7,FALSE)))</f>
        <v/>
      </c>
      <c r="L207" s="291" t="str">
        <f>IF(ISNA(VLOOKUP($E207,'SERIE.015-1'!$E$3:$R$302,8,FALSE)),"",(VLOOKUP($E207,'SERIE.015-1'!$E$3:$R$302,8,FALSE)))</f>
        <v/>
      </c>
      <c r="M207" s="291" t="str">
        <f>IF(ISNA(VLOOKUP($E207,'SERIE.015-1'!$E$3:$R$302,9,FALSE)),"",(VLOOKUP($E207,'SERIE.015-1'!$E$3:$R$302,9,FALSE)))</f>
        <v/>
      </c>
      <c r="N207" s="291" t="str">
        <f>IF(ISNA(VLOOKUP($E207,'SERIE.015-1'!$E$3:$R$302,10,FALSE)),"",(VLOOKUP($E207,'SERIE.015-1'!$E$3:$R$302,10,FALSE)))</f>
        <v/>
      </c>
      <c r="O207" s="291" t="str">
        <f>IF(ISNA(VLOOKUP($E207,'SERIE.015-1'!$E$3:$R$302,11,FALSE)),"",(VLOOKUP($E207,'SERIE.015-1'!$E$3:$R$302,11,FALSE)))</f>
        <v/>
      </c>
      <c r="P207" s="291" t="str">
        <f>IF(ISNA(VLOOKUP($E207,'SERIE.015-1'!$E$3:$R$302,12,FALSE)),"",(VLOOKUP($E207,'SERIE.015-1'!$E$3:$R$302,12,FALSE)))</f>
        <v/>
      </c>
      <c r="Q207" s="291" t="str">
        <f>IF(ISNA(VLOOKUP($E207,'SERIE.015-1'!$E$3:$R$302,13,FALSE)),"",(VLOOKUP($E207,'SERIE.015-1'!$E$3:$R$302,13,FALSE)))</f>
        <v/>
      </c>
      <c r="R207" s="349" t="str">
        <f>IF(ISNA(VLOOKUP($E207,'SERIE.015-1'!$E$3:$R$302,14,FALSE)),"",(VLOOKUP($E207,'SERIE.015-1'!$E$3:$R$302,14,FALSE)))</f>
        <v/>
      </c>
      <c r="S207" s="448">
        <f t="shared" si="97"/>
        <v>0</v>
      </c>
      <c r="T207" s="516">
        <f t="shared" ref="T207" si="104">SUM(I207:R208)</f>
        <v>0</v>
      </c>
      <c r="U207" s="374"/>
      <c r="V207" s="374">
        <f t="shared" si="99"/>
        <v>205</v>
      </c>
      <c r="W207" s="374">
        <f>IF(S207="","",IFERROR(SUM(I207:J207:L207:M207)+LARGE(I207:J207:L207:M207,1)/100+LARGE(I207:J207:L207:M207,2)/1000+LARGE(I207:J207:L207:M207,3)/10000+LARGE(I207:J207:L207:M207,4)/100000-0.01/V207,0))</f>
        <v>0</v>
      </c>
      <c r="X207" s="354" t="str">
        <f>$D$207</f>
        <v/>
      </c>
      <c r="Y207" s="364" t="str">
        <f>$C$207</f>
        <v/>
      </c>
      <c r="Z207" s="374"/>
      <c r="AA207" s="374"/>
      <c r="AB207" s="374"/>
      <c r="AC207" s="374"/>
      <c r="AD207" s="374"/>
      <c r="AE207" s="374"/>
    </row>
    <row r="208" spans="1:31" ht="13.95" customHeight="1" thickBot="1" x14ac:dyDescent="0.35">
      <c r="A208" s="679"/>
      <c r="B208" s="680"/>
      <c r="C208" s="681"/>
      <c r="D208" s="682"/>
      <c r="E208" s="323" t="str">
        <f>IF(ISNA(VLOOKUP($A$207,'SERIE.015-1'!$A$3:$R$302,5,FALSE)+$U$3),"",(VLOOKUP($A$207,'SERIE.015-1'!$A$3:$R$302,5,FALSE)+$U$3))</f>
        <v/>
      </c>
      <c r="F208" s="43" t="str">
        <f>IF(ISNA(VLOOKUP(E208,'SERIE.015-1'!$E$3:$G$302,2,FALSE)),"",(VLOOKUP(E208,'SERIE.015-1'!$E$3:$G$302,2,FALSE)))</f>
        <v/>
      </c>
      <c r="G208" s="683"/>
      <c r="H208" s="84" t="str">
        <f>IF(ISNA(VLOOKUP(E208,'SERIE.015-1'!$E$3:$R$302,4,FALSE)),"",(VLOOKUP(E208,'SERIE.015-1'!$E$3:$R$302,4,FALSE)))</f>
        <v/>
      </c>
      <c r="I208" s="292" t="str">
        <f>IF(ISNA(VLOOKUP($E208,'SERIE.015-1'!$E$3:$R$302,5,FALSE)),"",(VLOOKUP($E208,'SERIE.015-1'!$E$3:$R$302,5,FALSE)))</f>
        <v/>
      </c>
      <c r="J208" s="292" t="str">
        <f>IF(ISNA(VLOOKUP($E208,'SERIE.015-1'!$E$3:$R$302,6,FALSE)),"",(VLOOKUP($E208,'SERIE.015-1'!$E$3:$R$302,6,FALSE)))</f>
        <v/>
      </c>
      <c r="K208" s="292" t="str">
        <f>IF(ISNA(VLOOKUP($E208,'SERIE.015-1'!$E$3:$R$302,7,FALSE)),"",(VLOOKUP($E208,'SERIE.015-1'!$E$3:$R$302,7,FALSE)))</f>
        <v/>
      </c>
      <c r="L208" s="292" t="str">
        <f>IF(ISNA(VLOOKUP($E208,'SERIE.015-1'!$E$3:$R$302,8,FALSE)),"",(VLOOKUP($E208,'SERIE.015-1'!$E$3:$R$302,8,FALSE)))</f>
        <v/>
      </c>
      <c r="M208" s="292" t="str">
        <f>IF(ISNA(VLOOKUP($E208,'SERIE.015-1'!$E$3:$R$302,9,FALSE)),"",(VLOOKUP($E208,'SERIE.015-1'!$E$3:$R$302,9,FALSE)))</f>
        <v/>
      </c>
      <c r="N208" s="292" t="str">
        <f>IF(ISNA(VLOOKUP($E208,'SERIE.015-1'!$E$3:$R$302,10,FALSE)),"",(VLOOKUP($E208,'SERIE.015-1'!$E$3:$R$302,10,FALSE)))</f>
        <v/>
      </c>
      <c r="O208" s="292" t="str">
        <f>IF(ISNA(VLOOKUP($E208,'SERIE.015-1'!$E$3:$R$302,11,FALSE)),"",(VLOOKUP($E208,'SERIE.015-1'!$E$3:$R$302,11,FALSE)))</f>
        <v/>
      </c>
      <c r="P208" s="292" t="str">
        <f>IF(ISNA(VLOOKUP($E208,'SERIE.015-1'!$E$3:$R$302,12,FALSE)),"",(VLOOKUP($E208,'SERIE.015-1'!$E$3:$R$302,12,FALSE)))</f>
        <v/>
      </c>
      <c r="Q208" s="292" t="str">
        <f>IF(ISNA(VLOOKUP($E208,'SERIE.015-1'!$E$3:$R$302,13,FALSE)),"",(VLOOKUP($E208,'SERIE.015-1'!$E$3:$R$302,13,FALSE)))</f>
        <v/>
      </c>
      <c r="R208" s="350" t="str">
        <f>IF(ISNA(VLOOKUP($E208,'SERIE.015-1'!$E$3:$R$302,14,FALSE)),"",(VLOOKUP($E208,'SERIE.015-1'!$E$3:$R$302,14,FALSE)))</f>
        <v/>
      </c>
      <c r="S208" s="448">
        <f t="shared" si="97"/>
        <v>0</v>
      </c>
      <c r="T208" s="516"/>
      <c r="U208" s="374"/>
      <c r="V208" s="374">
        <f t="shared" si="99"/>
        <v>206</v>
      </c>
      <c r="W208" s="374">
        <f>IF(S208="","",IFERROR(SUM(I208:J208:L208:M208)+LARGE(I208:J208:L208:M208,1)/100+LARGE(I208:J208:L208:M208,2)/1000+LARGE(I208:J208:L208:M208,3)/10000+LARGE(I208:J208:L208:M208,4)/100000-0.01/V208,0))</f>
        <v>0</v>
      </c>
      <c r="X208" s="354" t="str">
        <f>$D$207</f>
        <v/>
      </c>
      <c r="Y208" s="364" t="str">
        <f>$C$207</f>
        <v/>
      </c>
      <c r="Z208" s="374"/>
      <c r="AA208" s="374"/>
      <c r="AB208" s="374"/>
      <c r="AC208" s="374"/>
      <c r="AD208" s="374"/>
      <c r="AE208" s="374"/>
    </row>
    <row r="209" spans="1:31" ht="13.95" customHeight="1" x14ac:dyDescent="0.3">
      <c r="A209" s="669">
        <v>104</v>
      </c>
      <c r="B209" s="671" t="str">
        <f>IF(ISNA(VLOOKUP(A209,'SERIE.015-1'!$A$3:$R$302,2,FALSE)),"",(VLOOKUP(A209,'SERIE.015-1'!$A$3:$R$302,2,FALSE)))</f>
        <v/>
      </c>
      <c r="C209" s="673" t="str">
        <f>IF(ISNA(VLOOKUP(A209,'SERIE.015-1'!$A$3:$R$302,3,FALSE)),"",(VLOOKUP(A209,'SERIE.015-1'!$A$3:$R$302,3,FALSE)))</f>
        <v/>
      </c>
      <c r="D209" s="675" t="str">
        <f>IF(ISNA(VLOOKUP(A209,'SERIE.015-1'!$A$3:$R$302,4,FALSE)),"",(VLOOKUP(A209,'SERIE.015-1'!$A$3:$R$302,4,FALSE)))</f>
        <v/>
      </c>
      <c r="E209" s="322" t="str">
        <f>IF(ISNA(VLOOKUP($A209,'SERIE.015-1'!$A$3:$R$302,5,FALSE)),"",(VLOOKUP($A209,'SERIE.015-1'!$A$3:$R$302,5,FALSE)))</f>
        <v/>
      </c>
      <c r="F209" s="237" t="str">
        <f>IF(ISNA(VLOOKUP(E209,'SERIE.015-1'!$E$3:$G$302,2,FALSE)),"",(VLOOKUP(E209,'SERIE.015-1'!$E$3:$G$302,2,FALSE)))</f>
        <v/>
      </c>
      <c r="G209" s="677" t="str">
        <f>IF(ISNA(VLOOKUP(E209,'SERIE.015-1'!$E$3:$G$302,3,FALSE)),"",(VLOOKUP(E209,'SERIE.015-1'!$E$3:$G$302,3,FALSE)))</f>
        <v/>
      </c>
      <c r="H209" s="237" t="str">
        <f>IF(ISNA(VLOOKUP(E209,'SERIE.015-1'!$E$3:$R$302,4,FALSE)),"",(VLOOKUP(E209,'SERIE.015-1'!$E$3:$R$302,4,FALSE)))</f>
        <v/>
      </c>
      <c r="I209" s="291" t="str">
        <f>IF(ISNA(VLOOKUP($E209,'SERIE.015-1'!$E$3:$R$302,5,FALSE)),"",(VLOOKUP($E209,'SERIE.015-1'!$E$3:$R$302,5,FALSE)))</f>
        <v/>
      </c>
      <c r="J209" s="291" t="str">
        <f>IF(ISNA(VLOOKUP($E209,'SERIE.015-1'!$E$3:$R$302,6,FALSE)),"",(VLOOKUP($E209,'SERIE.015-1'!$E$3:$R$302,6,FALSE)))</f>
        <v/>
      </c>
      <c r="K209" s="291" t="str">
        <f>IF(ISNA(VLOOKUP($E209,'SERIE.015-1'!$E$3:$R$302,7,FALSE)),"",(VLOOKUP($E209,'SERIE.015-1'!$E$3:$R$302,7,FALSE)))</f>
        <v/>
      </c>
      <c r="L209" s="291" t="str">
        <f>IF(ISNA(VLOOKUP($E209,'SERIE.015-1'!$E$3:$R$302,8,FALSE)),"",(VLOOKUP($E209,'SERIE.015-1'!$E$3:$R$302,8,FALSE)))</f>
        <v/>
      </c>
      <c r="M209" s="291" t="str">
        <f>IF(ISNA(VLOOKUP($E209,'SERIE.015-1'!$E$3:$R$302,9,FALSE)),"",(VLOOKUP($E209,'SERIE.015-1'!$E$3:$R$302,9,FALSE)))</f>
        <v/>
      </c>
      <c r="N209" s="291" t="str">
        <f>IF(ISNA(VLOOKUP($E209,'SERIE.015-1'!$E$3:$R$302,10,FALSE)),"",(VLOOKUP($E209,'SERIE.015-1'!$E$3:$R$302,10,FALSE)))</f>
        <v/>
      </c>
      <c r="O209" s="291" t="str">
        <f>IF(ISNA(VLOOKUP($E209,'SERIE.015-1'!$E$3:$R$302,11,FALSE)),"",(VLOOKUP($E209,'SERIE.015-1'!$E$3:$R$302,11,FALSE)))</f>
        <v/>
      </c>
      <c r="P209" s="291" t="str">
        <f>IF(ISNA(VLOOKUP($E209,'SERIE.015-1'!$E$3:$R$302,12,FALSE)),"",(VLOOKUP($E209,'SERIE.015-1'!$E$3:$R$302,12,FALSE)))</f>
        <v/>
      </c>
      <c r="Q209" s="291" t="str">
        <f>IF(ISNA(VLOOKUP($E209,'SERIE.015-1'!$E$3:$R$302,13,FALSE)),"",(VLOOKUP($E209,'SERIE.015-1'!$E$3:$R$302,13,FALSE)))</f>
        <v/>
      </c>
      <c r="R209" s="349" t="str">
        <f>IF(ISNA(VLOOKUP($E209,'SERIE.015-1'!$E$3:$R$302,14,FALSE)),"",(VLOOKUP($E209,'SERIE.015-1'!$E$3:$R$302,14,FALSE)))</f>
        <v/>
      </c>
      <c r="S209" s="448">
        <f t="shared" si="97"/>
        <v>0</v>
      </c>
      <c r="T209" s="516">
        <f t="shared" ref="T209" si="105">SUM(I209:R210)</f>
        <v>0</v>
      </c>
      <c r="U209" s="374"/>
      <c r="V209" s="374">
        <f t="shared" si="99"/>
        <v>207</v>
      </c>
      <c r="W209" s="374">
        <f>IF(S209="","",IFERROR(SUM(I209:J209:L209:M209)+LARGE(I209:J209:L209:M209,1)/100+LARGE(I209:J209:L209:M209,2)/1000+LARGE(I209:J209:L209:M209,3)/10000+LARGE(I209:J209:L209:M209,4)/100000-0.01/V209,0))</f>
        <v>0</v>
      </c>
      <c r="X209" s="354" t="str">
        <f>$D$209</f>
        <v/>
      </c>
      <c r="Y209" s="364" t="str">
        <f>$C$209</f>
        <v/>
      </c>
      <c r="Z209" s="374"/>
      <c r="AA209" s="374"/>
      <c r="AB209" s="374"/>
      <c r="AC209" s="374"/>
      <c r="AD209" s="374"/>
      <c r="AE209" s="374"/>
    </row>
    <row r="210" spans="1:31" ht="13.95" customHeight="1" thickBot="1" x14ac:dyDescent="0.35">
      <c r="A210" s="679"/>
      <c r="B210" s="680"/>
      <c r="C210" s="681"/>
      <c r="D210" s="682"/>
      <c r="E210" s="323" t="str">
        <f>IF(ISNA(VLOOKUP($A$209,'SERIE.015-1'!$A$3:$R$302,5,FALSE)+$U$3),"",(VLOOKUP($A$209,'SERIE.015-1'!$A$3:$R$302,5,FALSE)+$U$3))</f>
        <v/>
      </c>
      <c r="F210" s="43" t="str">
        <f>IF(ISNA(VLOOKUP(E210,'SERIE.015-1'!$E$3:$G$302,2,FALSE)),"",(VLOOKUP(E210,'SERIE.015-1'!$E$3:$G$302,2,FALSE)))</f>
        <v/>
      </c>
      <c r="G210" s="683"/>
      <c r="H210" s="84" t="str">
        <f>IF(ISNA(VLOOKUP(E210,'SERIE.015-1'!$E$3:$R$302,4,FALSE)),"",(VLOOKUP(E210,'SERIE.015-1'!$E$3:$R$302,4,FALSE)))</f>
        <v/>
      </c>
      <c r="I210" s="292" t="str">
        <f>IF(ISNA(VLOOKUP($E210,'SERIE.015-1'!$E$3:$R$302,5,FALSE)),"",(VLOOKUP($E210,'SERIE.015-1'!$E$3:$R$302,5,FALSE)))</f>
        <v/>
      </c>
      <c r="J210" s="292" t="str">
        <f>IF(ISNA(VLOOKUP($E210,'SERIE.015-1'!$E$3:$R$302,6,FALSE)),"",(VLOOKUP($E210,'SERIE.015-1'!$E$3:$R$302,6,FALSE)))</f>
        <v/>
      </c>
      <c r="K210" s="292" t="str">
        <f>IF(ISNA(VLOOKUP($E210,'SERIE.015-1'!$E$3:$R$302,7,FALSE)),"",(VLOOKUP($E210,'SERIE.015-1'!$E$3:$R$302,7,FALSE)))</f>
        <v/>
      </c>
      <c r="L210" s="292" t="str">
        <f>IF(ISNA(VLOOKUP($E210,'SERIE.015-1'!$E$3:$R$302,8,FALSE)),"",(VLOOKUP($E210,'SERIE.015-1'!$E$3:$R$302,8,FALSE)))</f>
        <v/>
      </c>
      <c r="M210" s="292" t="str">
        <f>IF(ISNA(VLOOKUP($E210,'SERIE.015-1'!$E$3:$R$302,9,FALSE)),"",(VLOOKUP($E210,'SERIE.015-1'!$E$3:$R$302,9,FALSE)))</f>
        <v/>
      </c>
      <c r="N210" s="292" t="str">
        <f>IF(ISNA(VLOOKUP($E210,'SERIE.015-1'!$E$3:$R$302,10,FALSE)),"",(VLOOKUP($E210,'SERIE.015-1'!$E$3:$R$302,10,FALSE)))</f>
        <v/>
      </c>
      <c r="O210" s="292" t="str">
        <f>IF(ISNA(VLOOKUP($E210,'SERIE.015-1'!$E$3:$R$302,11,FALSE)),"",(VLOOKUP($E210,'SERIE.015-1'!$E$3:$R$302,11,FALSE)))</f>
        <v/>
      </c>
      <c r="P210" s="292" t="str">
        <f>IF(ISNA(VLOOKUP($E210,'SERIE.015-1'!$E$3:$R$302,12,FALSE)),"",(VLOOKUP($E210,'SERIE.015-1'!$E$3:$R$302,12,FALSE)))</f>
        <v/>
      </c>
      <c r="Q210" s="292" t="str">
        <f>IF(ISNA(VLOOKUP($E210,'SERIE.015-1'!$E$3:$R$302,13,FALSE)),"",(VLOOKUP($E210,'SERIE.015-1'!$E$3:$R$302,13,FALSE)))</f>
        <v/>
      </c>
      <c r="R210" s="350" t="str">
        <f>IF(ISNA(VLOOKUP($E210,'SERIE.015-1'!$E$3:$R$302,14,FALSE)),"",(VLOOKUP($E210,'SERIE.015-1'!$E$3:$R$302,14,FALSE)))</f>
        <v/>
      </c>
      <c r="S210" s="448">
        <f t="shared" si="97"/>
        <v>0</v>
      </c>
      <c r="T210" s="516"/>
      <c r="U210" s="374"/>
      <c r="V210" s="374">
        <f t="shared" si="99"/>
        <v>208</v>
      </c>
      <c r="W210" s="374">
        <f>IF(S210="","",IFERROR(SUM(I210:J210:L210:M210)+LARGE(I210:J210:L210:M210,1)/100+LARGE(I210:J210:L210:M210,2)/1000+LARGE(I210:J210:L210:M210,3)/10000+LARGE(I210:J210:L210:M210,4)/100000-0.01/V210,0))</f>
        <v>0</v>
      </c>
      <c r="X210" s="354" t="str">
        <f>$D$209</f>
        <v/>
      </c>
      <c r="Y210" s="364" t="str">
        <f>$C$209</f>
        <v/>
      </c>
      <c r="Z210" s="374"/>
      <c r="AA210" s="374"/>
      <c r="AB210" s="374"/>
      <c r="AC210" s="374"/>
      <c r="AD210" s="374"/>
      <c r="AE210" s="374"/>
    </row>
    <row r="211" spans="1:31" ht="13.95" customHeight="1" x14ac:dyDescent="0.3">
      <c r="A211" s="669">
        <v>105</v>
      </c>
      <c r="B211" s="671" t="str">
        <f>IF(ISNA(VLOOKUP(A211,'SERIE.015-1'!$A$3:$R$302,2,FALSE)),"",(VLOOKUP(A211,'SERIE.015-1'!$A$3:$R$302,2,FALSE)))</f>
        <v/>
      </c>
      <c r="C211" s="673" t="str">
        <f>IF(ISNA(VLOOKUP(A211,'SERIE.015-1'!$A$3:$R$302,3,FALSE)),"",(VLOOKUP(A211,'SERIE.015-1'!$A$3:$R$302,3,FALSE)))</f>
        <v/>
      </c>
      <c r="D211" s="675" t="str">
        <f>IF(ISNA(VLOOKUP(A211,'SERIE.015-1'!$A$3:$R$302,4,FALSE)),"",(VLOOKUP(A211,'SERIE.015-1'!$A$3:$R$302,4,FALSE)))</f>
        <v/>
      </c>
      <c r="E211" s="322" t="str">
        <f>IF(ISNA(VLOOKUP($A211,'SERIE.015-1'!$A$3:$R$302,5,FALSE)),"",(VLOOKUP($A211,'SERIE.015-1'!$A$3:$R$302,5,FALSE)))</f>
        <v/>
      </c>
      <c r="F211" s="237" t="str">
        <f>IF(ISNA(VLOOKUP(E211,'SERIE.015-1'!$E$3:$G$302,2,FALSE)),"",(VLOOKUP(E211,'SERIE.015-1'!$E$3:$G$302,2,FALSE)))</f>
        <v/>
      </c>
      <c r="G211" s="677" t="str">
        <f>IF(ISNA(VLOOKUP(E211,'SERIE.015-1'!$E$3:$G$302,3,FALSE)),"",(VLOOKUP(E211,'SERIE.015-1'!$E$3:$G$302,3,FALSE)))</f>
        <v/>
      </c>
      <c r="H211" s="237" t="str">
        <f>IF(ISNA(VLOOKUP(E211,'SERIE.015-1'!$E$3:$R$302,4,FALSE)),"",(VLOOKUP(E211,'SERIE.015-1'!$E$3:$R$302,4,FALSE)))</f>
        <v/>
      </c>
      <c r="I211" s="291" t="str">
        <f>IF(ISNA(VLOOKUP($E211,'SERIE.015-1'!$E$3:$R$302,5,FALSE)),"",(VLOOKUP($E211,'SERIE.015-1'!$E$3:$R$302,5,FALSE)))</f>
        <v/>
      </c>
      <c r="J211" s="291" t="str">
        <f>IF(ISNA(VLOOKUP($E211,'SERIE.015-1'!$E$3:$R$302,6,FALSE)),"",(VLOOKUP($E211,'SERIE.015-1'!$E$3:$R$302,6,FALSE)))</f>
        <v/>
      </c>
      <c r="K211" s="291" t="str">
        <f>IF(ISNA(VLOOKUP($E211,'SERIE.015-1'!$E$3:$R$302,7,FALSE)),"",(VLOOKUP($E211,'SERIE.015-1'!$E$3:$R$302,7,FALSE)))</f>
        <v/>
      </c>
      <c r="L211" s="291" t="str">
        <f>IF(ISNA(VLOOKUP($E211,'SERIE.015-1'!$E$3:$R$302,8,FALSE)),"",(VLOOKUP($E211,'SERIE.015-1'!$E$3:$R$302,8,FALSE)))</f>
        <v/>
      </c>
      <c r="M211" s="291" t="str">
        <f>IF(ISNA(VLOOKUP($E211,'SERIE.015-1'!$E$3:$R$302,9,FALSE)),"",(VLOOKUP($E211,'SERIE.015-1'!$E$3:$R$302,9,FALSE)))</f>
        <v/>
      </c>
      <c r="N211" s="291" t="str">
        <f>IF(ISNA(VLOOKUP($E211,'SERIE.015-1'!$E$3:$R$302,10,FALSE)),"",(VLOOKUP($E211,'SERIE.015-1'!$E$3:$R$302,10,FALSE)))</f>
        <v/>
      </c>
      <c r="O211" s="291" t="str">
        <f>IF(ISNA(VLOOKUP($E211,'SERIE.015-1'!$E$3:$R$302,11,FALSE)),"",(VLOOKUP($E211,'SERIE.015-1'!$E$3:$R$302,11,FALSE)))</f>
        <v/>
      </c>
      <c r="P211" s="291" t="str">
        <f>IF(ISNA(VLOOKUP($E211,'SERIE.015-1'!$E$3:$R$302,12,FALSE)),"",(VLOOKUP($E211,'SERIE.015-1'!$E$3:$R$302,12,FALSE)))</f>
        <v/>
      </c>
      <c r="Q211" s="291" t="str">
        <f>IF(ISNA(VLOOKUP($E211,'SERIE.015-1'!$E$3:$R$302,13,FALSE)),"",(VLOOKUP($E211,'SERIE.015-1'!$E$3:$R$302,13,FALSE)))</f>
        <v/>
      </c>
      <c r="R211" s="349" t="str">
        <f>IF(ISNA(VLOOKUP($E211,'SERIE.015-1'!$E$3:$R$302,14,FALSE)),"",(VLOOKUP($E211,'SERIE.015-1'!$E$3:$R$302,14,FALSE)))</f>
        <v/>
      </c>
      <c r="S211" s="448">
        <f t="shared" si="97"/>
        <v>0</v>
      </c>
      <c r="T211" s="516">
        <f t="shared" ref="T211" si="106">SUM(I211:R212)</f>
        <v>0</v>
      </c>
      <c r="U211" s="374"/>
      <c r="V211" s="374">
        <f t="shared" si="99"/>
        <v>209</v>
      </c>
      <c r="W211" s="374">
        <f>IF(S211="","",IFERROR(SUM(I211:J211:L211:M211)+LARGE(I211:J211:L211:M211,1)/100+LARGE(I211:J211:L211:M211,2)/1000+LARGE(I211:J211:L211:M211,3)/10000+LARGE(I211:J211:L211:M211,4)/100000-0.01/V211,0))</f>
        <v>0</v>
      </c>
      <c r="X211" s="354" t="str">
        <f>$D$211</f>
        <v/>
      </c>
      <c r="Y211" s="364" t="str">
        <f>$C$211</f>
        <v/>
      </c>
      <c r="Z211" s="374"/>
      <c r="AA211" s="374"/>
      <c r="AB211" s="374"/>
      <c r="AC211" s="374"/>
      <c r="AD211" s="374"/>
      <c r="AE211" s="374"/>
    </row>
    <row r="212" spans="1:31" ht="13.95" customHeight="1" thickBot="1" x14ac:dyDescent="0.35">
      <c r="A212" s="679"/>
      <c r="B212" s="680"/>
      <c r="C212" s="681"/>
      <c r="D212" s="682"/>
      <c r="E212" s="323" t="str">
        <f>IF(ISNA(VLOOKUP($A$211,'SERIE.015-1'!$A$3:$R$302,5,FALSE)+$U$3),"",(VLOOKUP($A$211,'SERIE.015-1'!$A$3:$R$302,5,FALSE)+$U$3))</f>
        <v/>
      </c>
      <c r="F212" s="43" t="str">
        <f>IF(ISNA(VLOOKUP(E212,'SERIE.015-1'!$E$3:$G$302,2,FALSE)),"",(VLOOKUP(E212,'SERIE.015-1'!$E$3:$G$302,2,FALSE)))</f>
        <v/>
      </c>
      <c r="G212" s="683"/>
      <c r="H212" s="84" t="str">
        <f>IF(ISNA(VLOOKUP(E212,'SERIE.015-1'!$E$3:$R$302,4,FALSE)),"",(VLOOKUP(E212,'SERIE.015-1'!$E$3:$R$302,4,FALSE)))</f>
        <v/>
      </c>
      <c r="I212" s="292" t="str">
        <f>IF(ISNA(VLOOKUP($E212,'SERIE.015-1'!$E$3:$R$302,5,FALSE)),"",(VLOOKUP($E212,'SERIE.015-1'!$E$3:$R$302,5,FALSE)))</f>
        <v/>
      </c>
      <c r="J212" s="292" t="str">
        <f>IF(ISNA(VLOOKUP($E212,'SERIE.015-1'!$E$3:$R$302,6,FALSE)),"",(VLOOKUP($E212,'SERIE.015-1'!$E$3:$R$302,6,FALSE)))</f>
        <v/>
      </c>
      <c r="K212" s="292" t="str">
        <f>IF(ISNA(VLOOKUP($E212,'SERIE.015-1'!$E$3:$R$302,7,FALSE)),"",(VLOOKUP($E212,'SERIE.015-1'!$E$3:$R$302,7,FALSE)))</f>
        <v/>
      </c>
      <c r="L212" s="292" t="str">
        <f>IF(ISNA(VLOOKUP($E212,'SERIE.015-1'!$E$3:$R$302,8,FALSE)),"",(VLOOKUP($E212,'SERIE.015-1'!$E$3:$R$302,8,FALSE)))</f>
        <v/>
      </c>
      <c r="M212" s="292" t="str">
        <f>IF(ISNA(VLOOKUP($E212,'SERIE.015-1'!$E$3:$R$302,9,FALSE)),"",(VLOOKUP($E212,'SERIE.015-1'!$E$3:$R$302,9,FALSE)))</f>
        <v/>
      </c>
      <c r="N212" s="292" t="str">
        <f>IF(ISNA(VLOOKUP($E212,'SERIE.015-1'!$E$3:$R$302,10,FALSE)),"",(VLOOKUP($E212,'SERIE.015-1'!$E$3:$R$302,10,FALSE)))</f>
        <v/>
      </c>
      <c r="O212" s="292" t="str">
        <f>IF(ISNA(VLOOKUP($E212,'SERIE.015-1'!$E$3:$R$302,11,FALSE)),"",(VLOOKUP($E212,'SERIE.015-1'!$E$3:$R$302,11,FALSE)))</f>
        <v/>
      </c>
      <c r="P212" s="292" t="str">
        <f>IF(ISNA(VLOOKUP($E212,'SERIE.015-1'!$E$3:$R$302,12,FALSE)),"",(VLOOKUP($E212,'SERIE.015-1'!$E$3:$R$302,12,FALSE)))</f>
        <v/>
      </c>
      <c r="Q212" s="292" t="str">
        <f>IF(ISNA(VLOOKUP($E212,'SERIE.015-1'!$E$3:$R$302,13,FALSE)),"",(VLOOKUP($E212,'SERIE.015-1'!$E$3:$R$302,13,FALSE)))</f>
        <v/>
      </c>
      <c r="R212" s="350" t="str">
        <f>IF(ISNA(VLOOKUP($E212,'SERIE.015-1'!$E$3:$R$302,14,FALSE)),"",(VLOOKUP($E212,'SERIE.015-1'!$E$3:$R$302,14,FALSE)))</f>
        <v/>
      </c>
      <c r="S212" s="448">
        <f t="shared" si="97"/>
        <v>0</v>
      </c>
      <c r="T212" s="516"/>
      <c r="U212" s="374"/>
      <c r="V212" s="374">
        <f t="shared" si="99"/>
        <v>210</v>
      </c>
      <c r="W212" s="374">
        <f>IF(S212="","",IFERROR(SUM(I212:J212:L212:M212)+LARGE(I212:J212:L212:M212,1)/100+LARGE(I212:J212:L212:M212,2)/1000+LARGE(I212:J212:L212:M212,3)/10000+LARGE(I212:J212:L212:M212,4)/100000-0.01/V212,0))</f>
        <v>0</v>
      </c>
      <c r="X212" s="354" t="str">
        <f>$D$211</f>
        <v/>
      </c>
      <c r="Y212" s="364" t="str">
        <f>$C$211</f>
        <v/>
      </c>
      <c r="Z212" s="374"/>
      <c r="AA212" s="374"/>
      <c r="AB212" s="374"/>
      <c r="AC212" s="374"/>
      <c r="AD212" s="374"/>
      <c r="AE212" s="374"/>
    </row>
    <row r="213" spans="1:31" ht="13.95" customHeight="1" x14ac:dyDescent="0.3">
      <c r="A213" s="669">
        <v>106</v>
      </c>
      <c r="B213" s="671" t="str">
        <f>IF(ISNA(VLOOKUP(A213,'SERIE.015-1'!$A$3:$R$302,2,FALSE)),"",(VLOOKUP(A213,'SERIE.015-1'!$A$3:$R$302,2,FALSE)))</f>
        <v/>
      </c>
      <c r="C213" s="673" t="str">
        <f>IF(ISNA(VLOOKUP(A213,'SERIE.015-1'!$A$3:$R$302,3,FALSE)),"",(VLOOKUP(A213,'SERIE.015-1'!$A$3:$R$302,3,FALSE)))</f>
        <v/>
      </c>
      <c r="D213" s="675" t="str">
        <f>IF(ISNA(VLOOKUP(A213,'SERIE.015-1'!$A$3:$R$302,4,FALSE)),"",(VLOOKUP(A213,'SERIE.015-1'!$A$3:$R$302,4,FALSE)))</f>
        <v/>
      </c>
      <c r="E213" s="322" t="str">
        <f>IF(ISNA(VLOOKUP($A213,'SERIE.015-1'!$A$3:$R$302,5,FALSE)),"",(VLOOKUP($A213,'SERIE.015-1'!$A$3:$R$302,5,FALSE)))</f>
        <v/>
      </c>
      <c r="F213" s="237" t="str">
        <f>IF(ISNA(VLOOKUP(E213,'SERIE.015-1'!$E$3:$G$302,2,FALSE)),"",(VLOOKUP(E213,'SERIE.015-1'!$E$3:$G$302,2,FALSE)))</f>
        <v/>
      </c>
      <c r="G213" s="677" t="str">
        <f>IF(ISNA(VLOOKUP(E213,'SERIE.015-1'!$E$3:$G$302,3,FALSE)),"",(VLOOKUP(E213,'SERIE.015-1'!$E$3:$G$302,3,FALSE)))</f>
        <v/>
      </c>
      <c r="H213" s="237" t="str">
        <f>IF(ISNA(VLOOKUP(E213,'SERIE.015-1'!$E$3:$R$302,4,FALSE)),"",(VLOOKUP(E213,'SERIE.015-1'!$E$3:$R$302,4,FALSE)))</f>
        <v/>
      </c>
      <c r="I213" s="291" t="str">
        <f>IF(ISNA(VLOOKUP($E213,'SERIE.015-1'!$E$3:$R$302,5,FALSE)),"",(VLOOKUP($E213,'SERIE.015-1'!$E$3:$R$302,5,FALSE)))</f>
        <v/>
      </c>
      <c r="J213" s="291" t="str">
        <f>IF(ISNA(VLOOKUP($E213,'SERIE.015-1'!$E$3:$R$302,6,FALSE)),"",(VLOOKUP($E213,'SERIE.015-1'!$E$3:$R$302,6,FALSE)))</f>
        <v/>
      </c>
      <c r="K213" s="291" t="str">
        <f>IF(ISNA(VLOOKUP($E213,'SERIE.015-1'!$E$3:$R$302,7,FALSE)),"",(VLOOKUP($E213,'SERIE.015-1'!$E$3:$R$302,7,FALSE)))</f>
        <v/>
      </c>
      <c r="L213" s="291" t="str">
        <f>IF(ISNA(VLOOKUP($E213,'SERIE.015-1'!$E$3:$R$302,8,FALSE)),"",(VLOOKUP($E213,'SERIE.015-1'!$E$3:$R$302,8,FALSE)))</f>
        <v/>
      </c>
      <c r="M213" s="291" t="str">
        <f>IF(ISNA(VLOOKUP($E213,'SERIE.015-1'!$E$3:$R$302,9,FALSE)),"",(VLOOKUP($E213,'SERIE.015-1'!$E$3:$R$302,9,FALSE)))</f>
        <v/>
      </c>
      <c r="N213" s="291" t="str">
        <f>IF(ISNA(VLOOKUP($E213,'SERIE.015-1'!$E$3:$R$302,10,FALSE)),"",(VLOOKUP($E213,'SERIE.015-1'!$E$3:$R$302,10,FALSE)))</f>
        <v/>
      </c>
      <c r="O213" s="291" t="str">
        <f>IF(ISNA(VLOOKUP($E213,'SERIE.015-1'!$E$3:$R$302,11,FALSE)),"",(VLOOKUP($E213,'SERIE.015-1'!$E$3:$R$302,11,FALSE)))</f>
        <v/>
      </c>
      <c r="P213" s="291" t="str">
        <f>IF(ISNA(VLOOKUP($E213,'SERIE.015-1'!$E$3:$R$302,12,FALSE)),"",(VLOOKUP($E213,'SERIE.015-1'!$E$3:$R$302,12,FALSE)))</f>
        <v/>
      </c>
      <c r="Q213" s="291" t="str">
        <f>IF(ISNA(VLOOKUP($E213,'SERIE.015-1'!$E$3:$R$302,13,FALSE)),"",(VLOOKUP($E213,'SERIE.015-1'!$E$3:$R$302,13,FALSE)))</f>
        <v/>
      </c>
      <c r="R213" s="349" t="str">
        <f>IF(ISNA(VLOOKUP($E213,'SERIE.015-1'!$E$3:$R$302,14,FALSE)),"",(VLOOKUP($E213,'SERIE.015-1'!$E$3:$R$302,14,FALSE)))</f>
        <v/>
      </c>
      <c r="S213" s="448">
        <f t="shared" si="97"/>
        <v>0</v>
      </c>
      <c r="T213" s="516">
        <f t="shared" ref="T213" si="107">SUM(I213:R214)</f>
        <v>0</v>
      </c>
      <c r="U213" s="374"/>
      <c r="V213" s="374">
        <f t="shared" si="99"/>
        <v>211</v>
      </c>
      <c r="W213" s="374">
        <f>IF(S213="","",IFERROR(SUM(I213:J213:L213:M213)+LARGE(I213:J213:L213:M213,1)/100+LARGE(I213:J213:L213:M213,2)/1000+LARGE(I213:J213:L213:M213,3)/10000+LARGE(I213:J213:L213:M213,4)/100000-0.01/V213,0))</f>
        <v>0</v>
      </c>
      <c r="X213" s="354" t="str">
        <f>$D$213</f>
        <v/>
      </c>
      <c r="Y213" s="364" t="str">
        <f>$C$213</f>
        <v/>
      </c>
      <c r="Z213" s="374"/>
      <c r="AA213" s="374"/>
      <c r="AB213" s="374"/>
      <c r="AC213" s="374"/>
      <c r="AD213" s="374"/>
      <c r="AE213" s="374"/>
    </row>
    <row r="214" spans="1:31" ht="13.95" customHeight="1" thickBot="1" x14ac:dyDescent="0.35">
      <c r="A214" s="679"/>
      <c r="B214" s="680"/>
      <c r="C214" s="681"/>
      <c r="D214" s="682"/>
      <c r="E214" s="323" t="str">
        <f>IF(ISNA(VLOOKUP($A$213,'SERIE.015-1'!$A$3:$R$302,5,FALSE)+$U$3),"",(VLOOKUP($A$213,'SERIE.015-1'!$A$3:$R$302,5,FALSE)+$U$3))</f>
        <v/>
      </c>
      <c r="F214" s="43" t="str">
        <f>IF(ISNA(VLOOKUP(E214,'SERIE.015-1'!$E$3:$G$302,2,FALSE)),"",(VLOOKUP(E214,'SERIE.015-1'!$E$3:$G$302,2,FALSE)))</f>
        <v/>
      </c>
      <c r="G214" s="683"/>
      <c r="H214" s="84" t="str">
        <f>IF(ISNA(VLOOKUP(E214,'SERIE.015-1'!$E$3:$R$302,4,FALSE)),"",(VLOOKUP(E214,'SERIE.015-1'!$E$3:$R$302,4,FALSE)))</f>
        <v/>
      </c>
      <c r="I214" s="292" t="str">
        <f>IF(ISNA(VLOOKUP($E214,'SERIE.015-1'!$E$3:$R$302,5,FALSE)),"",(VLOOKUP($E214,'SERIE.015-1'!$E$3:$R$302,5,FALSE)))</f>
        <v/>
      </c>
      <c r="J214" s="292" t="str">
        <f>IF(ISNA(VLOOKUP($E214,'SERIE.015-1'!$E$3:$R$302,6,FALSE)),"",(VLOOKUP($E214,'SERIE.015-1'!$E$3:$R$302,6,FALSE)))</f>
        <v/>
      </c>
      <c r="K214" s="292" t="str">
        <f>IF(ISNA(VLOOKUP($E214,'SERIE.015-1'!$E$3:$R$302,7,FALSE)),"",(VLOOKUP($E214,'SERIE.015-1'!$E$3:$R$302,7,FALSE)))</f>
        <v/>
      </c>
      <c r="L214" s="292" t="str">
        <f>IF(ISNA(VLOOKUP($E214,'SERIE.015-1'!$E$3:$R$302,8,FALSE)),"",(VLOOKUP($E214,'SERIE.015-1'!$E$3:$R$302,8,FALSE)))</f>
        <v/>
      </c>
      <c r="M214" s="292" t="str">
        <f>IF(ISNA(VLOOKUP($E214,'SERIE.015-1'!$E$3:$R$302,9,FALSE)),"",(VLOOKUP($E214,'SERIE.015-1'!$E$3:$R$302,9,FALSE)))</f>
        <v/>
      </c>
      <c r="N214" s="292" t="str">
        <f>IF(ISNA(VLOOKUP($E214,'SERIE.015-1'!$E$3:$R$302,10,FALSE)),"",(VLOOKUP($E214,'SERIE.015-1'!$E$3:$R$302,10,FALSE)))</f>
        <v/>
      </c>
      <c r="O214" s="292" t="str">
        <f>IF(ISNA(VLOOKUP($E214,'SERIE.015-1'!$E$3:$R$302,11,FALSE)),"",(VLOOKUP($E214,'SERIE.015-1'!$E$3:$R$302,11,FALSE)))</f>
        <v/>
      </c>
      <c r="P214" s="292" t="str">
        <f>IF(ISNA(VLOOKUP($E214,'SERIE.015-1'!$E$3:$R$302,12,FALSE)),"",(VLOOKUP($E214,'SERIE.015-1'!$E$3:$R$302,12,FALSE)))</f>
        <v/>
      </c>
      <c r="Q214" s="292" t="str">
        <f>IF(ISNA(VLOOKUP($E214,'SERIE.015-1'!$E$3:$R$302,13,FALSE)),"",(VLOOKUP($E214,'SERIE.015-1'!$E$3:$R$302,13,FALSE)))</f>
        <v/>
      </c>
      <c r="R214" s="350" t="str">
        <f>IF(ISNA(VLOOKUP($E214,'SERIE.015-1'!$E$3:$R$302,14,FALSE)),"",(VLOOKUP($E214,'SERIE.015-1'!$E$3:$R$302,14,FALSE)))</f>
        <v/>
      </c>
      <c r="S214" s="448">
        <f t="shared" si="97"/>
        <v>0</v>
      </c>
      <c r="T214" s="516"/>
      <c r="U214" s="374"/>
      <c r="V214" s="374">
        <f t="shared" si="99"/>
        <v>212</v>
      </c>
      <c r="W214" s="374">
        <f>IF(S214="","",IFERROR(SUM(I214:J214:L214:M214)+LARGE(I214:J214:L214:M214,1)/100+LARGE(I214:J214:L214:M214,2)/1000+LARGE(I214:J214:L214:M214,3)/10000+LARGE(I214:J214:L214:M214,4)/100000-0.01/V214,0))</f>
        <v>0</v>
      </c>
      <c r="X214" s="354" t="str">
        <f>$D$213</f>
        <v/>
      </c>
      <c r="Y214" s="364" t="str">
        <f>$C$213</f>
        <v/>
      </c>
      <c r="Z214" s="374"/>
      <c r="AA214" s="374"/>
      <c r="AB214" s="374"/>
      <c r="AC214" s="374"/>
      <c r="AD214" s="374"/>
      <c r="AE214" s="374"/>
    </row>
    <row r="215" spans="1:31" ht="13.95" customHeight="1" x14ac:dyDescent="0.3">
      <c r="A215" s="669">
        <v>107</v>
      </c>
      <c r="B215" s="671" t="str">
        <f>IF(ISNA(VLOOKUP(A215,'SERIE.015-1'!$A$3:$R$302,2,FALSE)),"",(VLOOKUP(A215,'SERIE.015-1'!$A$3:$R$302,2,FALSE)))</f>
        <v/>
      </c>
      <c r="C215" s="673" t="str">
        <f>IF(ISNA(VLOOKUP(A215,'SERIE.015-1'!$A$3:$R$302,3,FALSE)),"",(VLOOKUP(A215,'SERIE.015-1'!$A$3:$R$302,3,FALSE)))</f>
        <v/>
      </c>
      <c r="D215" s="675" t="str">
        <f>IF(ISNA(VLOOKUP(A215,'SERIE.015-1'!$A$3:$R$302,4,FALSE)),"",(VLOOKUP(A215,'SERIE.015-1'!$A$3:$R$302,4,FALSE)))</f>
        <v/>
      </c>
      <c r="E215" s="322" t="str">
        <f>IF(ISNA(VLOOKUP($A215,'SERIE.015-1'!$A$3:$R$302,5,FALSE)),"",(VLOOKUP($A215,'SERIE.015-1'!$A$3:$R$302,5,FALSE)))</f>
        <v/>
      </c>
      <c r="F215" s="237" t="str">
        <f>IF(ISNA(VLOOKUP(E215,'SERIE.015-1'!$E$3:$G$302,2,FALSE)),"",(VLOOKUP(E215,'SERIE.015-1'!$E$3:$G$302,2,FALSE)))</f>
        <v/>
      </c>
      <c r="G215" s="677" t="str">
        <f>IF(ISNA(VLOOKUP(E215,'SERIE.015-1'!$E$3:$G$302,3,FALSE)),"",(VLOOKUP(E215,'SERIE.015-1'!$E$3:$G$302,3,FALSE)))</f>
        <v/>
      </c>
      <c r="H215" s="237" t="str">
        <f>IF(ISNA(VLOOKUP(E215,'SERIE.015-1'!$E$3:$R$302,4,FALSE)),"",(VLOOKUP(E215,'SERIE.015-1'!$E$3:$R$302,4,FALSE)))</f>
        <v/>
      </c>
      <c r="I215" s="291" t="str">
        <f>IF(ISNA(VLOOKUP($E215,'SERIE.015-1'!$E$3:$R$302,5,FALSE)),"",(VLOOKUP($E215,'SERIE.015-1'!$E$3:$R$302,5,FALSE)))</f>
        <v/>
      </c>
      <c r="J215" s="291" t="str">
        <f>IF(ISNA(VLOOKUP($E215,'SERIE.015-1'!$E$3:$R$302,6,FALSE)),"",(VLOOKUP($E215,'SERIE.015-1'!$E$3:$R$302,6,FALSE)))</f>
        <v/>
      </c>
      <c r="K215" s="291" t="str">
        <f>IF(ISNA(VLOOKUP($E215,'SERIE.015-1'!$E$3:$R$302,7,FALSE)),"",(VLOOKUP($E215,'SERIE.015-1'!$E$3:$R$302,7,FALSE)))</f>
        <v/>
      </c>
      <c r="L215" s="291" t="str">
        <f>IF(ISNA(VLOOKUP($E215,'SERIE.015-1'!$E$3:$R$302,8,FALSE)),"",(VLOOKUP($E215,'SERIE.015-1'!$E$3:$R$302,8,FALSE)))</f>
        <v/>
      </c>
      <c r="M215" s="291" t="str">
        <f>IF(ISNA(VLOOKUP($E215,'SERIE.015-1'!$E$3:$R$302,9,FALSE)),"",(VLOOKUP($E215,'SERIE.015-1'!$E$3:$R$302,9,FALSE)))</f>
        <v/>
      </c>
      <c r="N215" s="291" t="str">
        <f>IF(ISNA(VLOOKUP($E215,'SERIE.015-1'!$E$3:$R$302,10,FALSE)),"",(VLOOKUP($E215,'SERIE.015-1'!$E$3:$R$302,10,FALSE)))</f>
        <v/>
      </c>
      <c r="O215" s="291" t="str">
        <f>IF(ISNA(VLOOKUP($E215,'SERIE.015-1'!$E$3:$R$302,11,FALSE)),"",(VLOOKUP($E215,'SERIE.015-1'!$E$3:$R$302,11,FALSE)))</f>
        <v/>
      </c>
      <c r="P215" s="291" t="str">
        <f>IF(ISNA(VLOOKUP($E215,'SERIE.015-1'!$E$3:$R$302,12,FALSE)),"",(VLOOKUP($E215,'SERIE.015-1'!$E$3:$R$302,12,FALSE)))</f>
        <v/>
      </c>
      <c r="Q215" s="291" t="str">
        <f>IF(ISNA(VLOOKUP($E215,'SERIE.015-1'!$E$3:$R$302,13,FALSE)),"",(VLOOKUP($E215,'SERIE.015-1'!$E$3:$R$302,13,FALSE)))</f>
        <v/>
      </c>
      <c r="R215" s="349" t="str">
        <f>IF(ISNA(VLOOKUP($E215,'SERIE.015-1'!$E$3:$R$302,14,FALSE)),"",(VLOOKUP($E215,'SERIE.015-1'!$E$3:$R$302,14,FALSE)))</f>
        <v/>
      </c>
      <c r="S215" s="448">
        <f t="shared" si="97"/>
        <v>0</v>
      </c>
      <c r="T215" s="516">
        <f t="shared" ref="T215" si="108">SUM(I215:R216)</f>
        <v>0</v>
      </c>
      <c r="U215" s="374"/>
      <c r="V215" s="374">
        <f t="shared" si="99"/>
        <v>213</v>
      </c>
      <c r="W215" s="374">
        <f>IF(S215="","",IFERROR(SUM(I215:J215:L215:M215)+LARGE(I215:J215:L215:M215,1)/100+LARGE(I215:J215:L215:M215,2)/1000+LARGE(I215:J215:L215:M215,3)/10000+LARGE(I215:J215:L215:M215,4)/100000-0.01/V215,0))</f>
        <v>0</v>
      </c>
      <c r="X215" s="354" t="str">
        <f>$D$215</f>
        <v/>
      </c>
      <c r="Y215" s="364" t="str">
        <f>$C$215</f>
        <v/>
      </c>
      <c r="Z215" s="374"/>
      <c r="AA215" s="374"/>
      <c r="AB215" s="374"/>
      <c r="AC215" s="374"/>
      <c r="AD215" s="374"/>
      <c r="AE215" s="374"/>
    </row>
    <row r="216" spans="1:31" ht="13.95" customHeight="1" thickBot="1" x14ac:dyDescent="0.35">
      <c r="A216" s="679"/>
      <c r="B216" s="680"/>
      <c r="C216" s="681"/>
      <c r="D216" s="682"/>
      <c r="E216" s="323" t="str">
        <f>IF(ISNA(VLOOKUP($A$215,'SERIE.015-1'!$A$3:$R$302,5,FALSE)+$U$3),"",(VLOOKUP($A$215,'SERIE.015-1'!$A$3:$R$302,5,FALSE)+$U$3))</f>
        <v/>
      </c>
      <c r="F216" s="43" t="str">
        <f>IF(ISNA(VLOOKUP(E216,'SERIE.015-1'!$E$3:$G$302,2,FALSE)),"",(VLOOKUP(E216,'SERIE.015-1'!$E$3:$G$302,2,FALSE)))</f>
        <v/>
      </c>
      <c r="G216" s="683"/>
      <c r="H216" s="84" t="str">
        <f>IF(ISNA(VLOOKUP(E216,'SERIE.015-1'!$E$3:$R$302,4,FALSE)),"",(VLOOKUP(E216,'SERIE.015-1'!$E$3:$R$302,4,FALSE)))</f>
        <v/>
      </c>
      <c r="I216" s="292" t="str">
        <f>IF(ISNA(VLOOKUP($E216,'SERIE.015-1'!$E$3:$R$302,5,FALSE)),"",(VLOOKUP($E216,'SERIE.015-1'!$E$3:$R$302,5,FALSE)))</f>
        <v/>
      </c>
      <c r="J216" s="292" t="str">
        <f>IF(ISNA(VLOOKUP($E216,'SERIE.015-1'!$E$3:$R$302,6,FALSE)),"",(VLOOKUP($E216,'SERIE.015-1'!$E$3:$R$302,6,FALSE)))</f>
        <v/>
      </c>
      <c r="K216" s="292" t="str">
        <f>IF(ISNA(VLOOKUP($E216,'SERIE.015-1'!$E$3:$R$302,7,FALSE)),"",(VLOOKUP($E216,'SERIE.015-1'!$E$3:$R$302,7,FALSE)))</f>
        <v/>
      </c>
      <c r="L216" s="292" t="str">
        <f>IF(ISNA(VLOOKUP($E216,'SERIE.015-1'!$E$3:$R$302,8,FALSE)),"",(VLOOKUP($E216,'SERIE.015-1'!$E$3:$R$302,8,FALSE)))</f>
        <v/>
      </c>
      <c r="M216" s="292" t="str">
        <f>IF(ISNA(VLOOKUP($E216,'SERIE.015-1'!$E$3:$R$302,9,FALSE)),"",(VLOOKUP($E216,'SERIE.015-1'!$E$3:$R$302,9,FALSE)))</f>
        <v/>
      </c>
      <c r="N216" s="292" t="str">
        <f>IF(ISNA(VLOOKUP($E216,'SERIE.015-1'!$E$3:$R$302,10,FALSE)),"",(VLOOKUP($E216,'SERIE.015-1'!$E$3:$R$302,10,FALSE)))</f>
        <v/>
      </c>
      <c r="O216" s="292" t="str">
        <f>IF(ISNA(VLOOKUP($E216,'SERIE.015-1'!$E$3:$R$302,11,FALSE)),"",(VLOOKUP($E216,'SERIE.015-1'!$E$3:$R$302,11,FALSE)))</f>
        <v/>
      </c>
      <c r="P216" s="292" t="str">
        <f>IF(ISNA(VLOOKUP($E216,'SERIE.015-1'!$E$3:$R$302,12,FALSE)),"",(VLOOKUP($E216,'SERIE.015-1'!$E$3:$R$302,12,FALSE)))</f>
        <v/>
      </c>
      <c r="Q216" s="292" t="str">
        <f>IF(ISNA(VLOOKUP($E216,'SERIE.015-1'!$E$3:$R$302,13,FALSE)),"",(VLOOKUP($E216,'SERIE.015-1'!$E$3:$R$302,13,FALSE)))</f>
        <v/>
      </c>
      <c r="R216" s="350" t="str">
        <f>IF(ISNA(VLOOKUP($E216,'SERIE.015-1'!$E$3:$R$302,14,FALSE)),"",(VLOOKUP($E216,'SERIE.015-1'!$E$3:$R$302,14,FALSE)))</f>
        <v/>
      </c>
      <c r="S216" s="448">
        <f t="shared" si="97"/>
        <v>0</v>
      </c>
      <c r="T216" s="516"/>
      <c r="U216" s="374"/>
      <c r="V216" s="374">
        <f t="shared" si="99"/>
        <v>214</v>
      </c>
      <c r="W216" s="374">
        <f>IF(S216="","",IFERROR(SUM(I216:J216:L216:M216)+LARGE(I216:J216:L216:M216,1)/100+LARGE(I216:J216:L216:M216,2)/1000+LARGE(I216:J216:L216:M216,3)/10000+LARGE(I216:J216:L216:M216,4)/100000-0.01/V216,0))</f>
        <v>0</v>
      </c>
      <c r="X216" s="354" t="str">
        <f>$D$215</f>
        <v/>
      </c>
      <c r="Y216" s="364" t="str">
        <f>$C$215</f>
        <v/>
      </c>
      <c r="Z216" s="374"/>
      <c r="AA216" s="374"/>
      <c r="AB216" s="374"/>
      <c r="AC216" s="374"/>
      <c r="AD216" s="374"/>
      <c r="AE216" s="374"/>
    </row>
    <row r="217" spans="1:31" ht="13.95" customHeight="1" x14ac:dyDescent="0.3">
      <c r="A217" s="669">
        <v>108</v>
      </c>
      <c r="B217" s="671" t="str">
        <f>IF(ISNA(VLOOKUP(A217,'SERIE.015-1'!$A$3:$R$302,2,FALSE)),"",(VLOOKUP(A217,'SERIE.015-1'!$A$3:$R$302,2,FALSE)))</f>
        <v/>
      </c>
      <c r="C217" s="673" t="str">
        <f>IF(ISNA(VLOOKUP(A217,'SERIE.015-1'!$A$3:$R$302,3,FALSE)),"",(VLOOKUP(A217,'SERIE.015-1'!$A$3:$R$302,3,FALSE)))</f>
        <v/>
      </c>
      <c r="D217" s="675" t="str">
        <f>IF(ISNA(VLOOKUP(A217,'SERIE.015-1'!$A$3:$R$302,4,FALSE)),"",(VLOOKUP(A217,'SERIE.015-1'!$A$3:$R$302,4,FALSE)))</f>
        <v/>
      </c>
      <c r="E217" s="322" t="str">
        <f>IF(ISNA(VLOOKUP($A217,'SERIE.015-1'!$A$3:$R$302,5,FALSE)),"",(VLOOKUP($A217,'SERIE.015-1'!$A$3:$R$302,5,FALSE)))</f>
        <v/>
      </c>
      <c r="F217" s="237" t="str">
        <f>IF(ISNA(VLOOKUP(E217,'SERIE.015-1'!$E$3:$G$302,2,FALSE)),"",(VLOOKUP(E217,'SERIE.015-1'!$E$3:$G$302,2,FALSE)))</f>
        <v/>
      </c>
      <c r="G217" s="677" t="str">
        <f>IF(ISNA(VLOOKUP(E217,'SERIE.015-1'!$E$3:$G$302,3,FALSE)),"",(VLOOKUP(E217,'SERIE.015-1'!$E$3:$G$302,3,FALSE)))</f>
        <v/>
      </c>
      <c r="H217" s="237" t="str">
        <f>IF(ISNA(VLOOKUP(E217,'SERIE.015-1'!$E$3:$R$302,4,FALSE)),"",(VLOOKUP(E217,'SERIE.015-1'!$E$3:$R$302,4,FALSE)))</f>
        <v/>
      </c>
      <c r="I217" s="291" t="str">
        <f>IF(ISNA(VLOOKUP($E217,'SERIE.015-1'!$E$3:$R$302,5,FALSE)),"",(VLOOKUP($E217,'SERIE.015-1'!$E$3:$R$302,5,FALSE)))</f>
        <v/>
      </c>
      <c r="J217" s="291" t="str">
        <f>IF(ISNA(VLOOKUP($E217,'SERIE.015-1'!$E$3:$R$302,6,FALSE)),"",(VLOOKUP($E217,'SERIE.015-1'!$E$3:$R$302,6,FALSE)))</f>
        <v/>
      </c>
      <c r="K217" s="291" t="str">
        <f>IF(ISNA(VLOOKUP($E217,'SERIE.015-1'!$E$3:$R$302,7,FALSE)),"",(VLOOKUP($E217,'SERIE.015-1'!$E$3:$R$302,7,FALSE)))</f>
        <v/>
      </c>
      <c r="L217" s="291" t="str">
        <f>IF(ISNA(VLOOKUP($E217,'SERIE.015-1'!$E$3:$R$302,8,FALSE)),"",(VLOOKUP($E217,'SERIE.015-1'!$E$3:$R$302,8,FALSE)))</f>
        <v/>
      </c>
      <c r="M217" s="291" t="str">
        <f>IF(ISNA(VLOOKUP($E217,'SERIE.015-1'!$E$3:$R$302,9,FALSE)),"",(VLOOKUP($E217,'SERIE.015-1'!$E$3:$R$302,9,FALSE)))</f>
        <v/>
      </c>
      <c r="N217" s="291" t="str">
        <f>IF(ISNA(VLOOKUP($E217,'SERIE.015-1'!$E$3:$R$302,10,FALSE)),"",(VLOOKUP($E217,'SERIE.015-1'!$E$3:$R$302,10,FALSE)))</f>
        <v/>
      </c>
      <c r="O217" s="291" t="str">
        <f>IF(ISNA(VLOOKUP($E217,'SERIE.015-1'!$E$3:$R$302,11,FALSE)),"",(VLOOKUP($E217,'SERIE.015-1'!$E$3:$R$302,11,FALSE)))</f>
        <v/>
      </c>
      <c r="P217" s="291" t="str">
        <f>IF(ISNA(VLOOKUP($E217,'SERIE.015-1'!$E$3:$R$302,12,FALSE)),"",(VLOOKUP($E217,'SERIE.015-1'!$E$3:$R$302,12,FALSE)))</f>
        <v/>
      </c>
      <c r="Q217" s="291" t="str">
        <f>IF(ISNA(VLOOKUP($E217,'SERIE.015-1'!$E$3:$R$302,13,FALSE)),"",(VLOOKUP($E217,'SERIE.015-1'!$E$3:$R$302,13,FALSE)))</f>
        <v/>
      </c>
      <c r="R217" s="349" t="str">
        <f>IF(ISNA(VLOOKUP($E217,'SERIE.015-1'!$E$3:$R$302,14,FALSE)),"",(VLOOKUP($E217,'SERIE.015-1'!$E$3:$R$302,14,FALSE)))</f>
        <v/>
      </c>
      <c r="S217" s="448">
        <f t="shared" si="97"/>
        <v>0</v>
      </c>
      <c r="T217" s="516">
        <f t="shared" ref="T217" si="109">SUM(I217:R218)</f>
        <v>0</v>
      </c>
      <c r="U217" s="374"/>
      <c r="V217" s="374">
        <f t="shared" si="99"/>
        <v>215</v>
      </c>
      <c r="W217" s="374">
        <f>IF(S217="","",IFERROR(SUM(I217:J217:L217:M217)+LARGE(I217:J217:L217:M217,1)/100+LARGE(I217:J217:L217:M217,2)/1000+LARGE(I217:J217:L217:M217,3)/10000+LARGE(I217:J217:L217:M217,4)/100000-0.01/V217,0))</f>
        <v>0</v>
      </c>
      <c r="X217" s="354" t="str">
        <f>$D$217</f>
        <v/>
      </c>
      <c r="Y217" s="364" t="str">
        <f>$C$217</f>
        <v/>
      </c>
      <c r="Z217" s="374"/>
      <c r="AA217" s="374"/>
      <c r="AB217" s="374"/>
      <c r="AC217" s="374"/>
      <c r="AD217" s="374"/>
      <c r="AE217" s="374"/>
    </row>
    <row r="218" spans="1:31" ht="13.95" customHeight="1" thickBot="1" x14ac:dyDescent="0.35">
      <c r="A218" s="679"/>
      <c r="B218" s="680"/>
      <c r="C218" s="681"/>
      <c r="D218" s="682"/>
      <c r="E218" s="323" t="str">
        <f>IF(ISNA(VLOOKUP($A$217,'SERIE.015-1'!$A$3:$R$302,5,FALSE)+$U$3),"",(VLOOKUP($A$217,'SERIE.015-1'!$A$3:$R$302,5,FALSE)+$U$3))</f>
        <v/>
      </c>
      <c r="F218" s="43" t="str">
        <f>IF(ISNA(VLOOKUP(E218,'SERIE.015-1'!$E$3:$G$302,2,FALSE)),"",(VLOOKUP(E218,'SERIE.015-1'!$E$3:$G$302,2,FALSE)))</f>
        <v/>
      </c>
      <c r="G218" s="683"/>
      <c r="H218" s="84" t="str">
        <f>IF(ISNA(VLOOKUP(E218,'SERIE.015-1'!$E$3:$R$302,4,FALSE)),"",(VLOOKUP(E218,'SERIE.015-1'!$E$3:$R$302,4,FALSE)))</f>
        <v/>
      </c>
      <c r="I218" s="292" t="str">
        <f>IF(ISNA(VLOOKUP($E218,'SERIE.015-1'!$E$3:$R$302,5,FALSE)),"",(VLOOKUP($E218,'SERIE.015-1'!$E$3:$R$302,5,FALSE)))</f>
        <v/>
      </c>
      <c r="J218" s="292" t="str">
        <f>IF(ISNA(VLOOKUP($E218,'SERIE.015-1'!$E$3:$R$302,6,FALSE)),"",(VLOOKUP($E218,'SERIE.015-1'!$E$3:$R$302,6,FALSE)))</f>
        <v/>
      </c>
      <c r="K218" s="292" t="str">
        <f>IF(ISNA(VLOOKUP($E218,'SERIE.015-1'!$E$3:$R$302,7,FALSE)),"",(VLOOKUP($E218,'SERIE.015-1'!$E$3:$R$302,7,FALSE)))</f>
        <v/>
      </c>
      <c r="L218" s="292" t="str">
        <f>IF(ISNA(VLOOKUP($E218,'SERIE.015-1'!$E$3:$R$302,8,FALSE)),"",(VLOOKUP($E218,'SERIE.015-1'!$E$3:$R$302,8,FALSE)))</f>
        <v/>
      </c>
      <c r="M218" s="292" t="str">
        <f>IF(ISNA(VLOOKUP($E218,'SERIE.015-1'!$E$3:$R$302,9,FALSE)),"",(VLOOKUP($E218,'SERIE.015-1'!$E$3:$R$302,9,FALSE)))</f>
        <v/>
      </c>
      <c r="N218" s="292" t="str">
        <f>IF(ISNA(VLOOKUP($E218,'SERIE.015-1'!$E$3:$R$302,10,FALSE)),"",(VLOOKUP($E218,'SERIE.015-1'!$E$3:$R$302,10,FALSE)))</f>
        <v/>
      </c>
      <c r="O218" s="292" t="str">
        <f>IF(ISNA(VLOOKUP($E218,'SERIE.015-1'!$E$3:$R$302,11,FALSE)),"",(VLOOKUP($E218,'SERIE.015-1'!$E$3:$R$302,11,FALSE)))</f>
        <v/>
      </c>
      <c r="P218" s="292" t="str">
        <f>IF(ISNA(VLOOKUP($E218,'SERIE.015-1'!$E$3:$R$302,12,FALSE)),"",(VLOOKUP($E218,'SERIE.015-1'!$E$3:$R$302,12,FALSE)))</f>
        <v/>
      </c>
      <c r="Q218" s="292" t="str">
        <f>IF(ISNA(VLOOKUP($E218,'SERIE.015-1'!$E$3:$R$302,13,FALSE)),"",(VLOOKUP($E218,'SERIE.015-1'!$E$3:$R$302,13,FALSE)))</f>
        <v/>
      </c>
      <c r="R218" s="350" t="str">
        <f>IF(ISNA(VLOOKUP($E218,'SERIE.015-1'!$E$3:$R$302,14,FALSE)),"",(VLOOKUP($E218,'SERIE.015-1'!$E$3:$R$302,14,FALSE)))</f>
        <v/>
      </c>
      <c r="S218" s="448">
        <f t="shared" si="97"/>
        <v>0</v>
      </c>
      <c r="T218" s="516"/>
      <c r="U218" s="374"/>
      <c r="V218" s="374">
        <f t="shared" si="99"/>
        <v>216</v>
      </c>
      <c r="W218" s="374">
        <f>IF(S218="","",IFERROR(SUM(I218:J218:L218:M218)+LARGE(I218:J218:L218:M218,1)/100+LARGE(I218:J218:L218:M218,2)/1000+LARGE(I218:J218:L218:M218,3)/10000+LARGE(I218:J218:L218:M218,4)/100000-0.01/V218,0))</f>
        <v>0</v>
      </c>
      <c r="X218" s="354" t="str">
        <f>$D$217</f>
        <v/>
      </c>
      <c r="Y218" s="364" t="str">
        <f>$C$217</f>
        <v/>
      </c>
      <c r="Z218" s="374"/>
      <c r="AA218" s="374"/>
      <c r="AB218" s="374"/>
      <c r="AC218" s="374"/>
      <c r="AD218" s="374"/>
      <c r="AE218" s="374"/>
    </row>
    <row r="219" spans="1:31" ht="13.95" customHeight="1" x14ac:dyDescent="0.3">
      <c r="A219" s="669">
        <v>109</v>
      </c>
      <c r="B219" s="671" t="str">
        <f>IF(ISNA(VLOOKUP(A219,'SERIE.015-1'!$A$3:$R$302,2,FALSE)),"",(VLOOKUP(A219,'SERIE.015-1'!$A$3:$R$302,2,FALSE)))</f>
        <v/>
      </c>
      <c r="C219" s="673" t="str">
        <f>IF(ISNA(VLOOKUP(A219,'SERIE.015-1'!$A$3:$R$302,3,FALSE)),"",(VLOOKUP(A219,'SERIE.015-1'!$A$3:$R$302,3,FALSE)))</f>
        <v/>
      </c>
      <c r="D219" s="675" t="str">
        <f>IF(ISNA(VLOOKUP(A219,'SERIE.015-1'!$A$3:$R$302,4,FALSE)),"",(VLOOKUP(A219,'SERIE.015-1'!$A$3:$R$302,4,FALSE)))</f>
        <v/>
      </c>
      <c r="E219" s="322" t="str">
        <f>IF(ISNA(VLOOKUP($A219,'SERIE.015-1'!$A$3:$R$302,5,FALSE)),"",(VLOOKUP($A219,'SERIE.015-1'!$A$3:$R$302,5,FALSE)))</f>
        <v/>
      </c>
      <c r="F219" s="237" t="str">
        <f>IF(ISNA(VLOOKUP(E219,'SERIE.015-1'!$E$3:$G$302,2,FALSE)),"",(VLOOKUP(E219,'SERIE.015-1'!$E$3:$G$302,2,FALSE)))</f>
        <v/>
      </c>
      <c r="G219" s="677" t="str">
        <f>IF(ISNA(VLOOKUP(E219,'SERIE.015-1'!$E$3:$G$302,3,FALSE)),"",(VLOOKUP(E219,'SERIE.015-1'!$E$3:$G$302,3,FALSE)))</f>
        <v/>
      </c>
      <c r="H219" s="237" t="str">
        <f>IF(ISNA(VLOOKUP(E219,'SERIE.015-1'!$E$3:$R$302,4,FALSE)),"",(VLOOKUP(E219,'SERIE.015-1'!$E$3:$R$302,4,FALSE)))</f>
        <v/>
      </c>
      <c r="I219" s="291" t="str">
        <f>IF(ISNA(VLOOKUP($E219,'SERIE.015-1'!$E$3:$R$302,5,FALSE)),"",(VLOOKUP($E219,'SERIE.015-1'!$E$3:$R$302,5,FALSE)))</f>
        <v/>
      </c>
      <c r="J219" s="291" t="str">
        <f>IF(ISNA(VLOOKUP($E219,'SERIE.015-1'!$E$3:$R$302,6,FALSE)),"",(VLOOKUP($E219,'SERIE.015-1'!$E$3:$R$302,6,FALSE)))</f>
        <v/>
      </c>
      <c r="K219" s="291" t="str">
        <f>IF(ISNA(VLOOKUP($E219,'SERIE.015-1'!$E$3:$R$302,7,FALSE)),"",(VLOOKUP($E219,'SERIE.015-1'!$E$3:$R$302,7,FALSE)))</f>
        <v/>
      </c>
      <c r="L219" s="291" t="str">
        <f>IF(ISNA(VLOOKUP($E219,'SERIE.015-1'!$E$3:$R$302,8,FALSE)),"",(VLOOKUP($E219,'SERIE.015-1'!$E$3:$R$302,8,FALSE)))</f>
        <v/>
      </c>
      <c r="M219" s="291" t="str">
        <f>IF(ISNA(VLOOKUP($E219,'SERIE.015-1'!$E$3:$R$302,9,FALSE)),"",(VLOOKUP($E219,'SERIE.015-1'!$E$3:$R$302,9,FALSE)))</f>
        <v/>
      </c>
      <c r="N219" s="291" t="str">
        <f>IF(ISNA(VLOOKUP($E219,'SERIE.015-1'!$E$3:$R$302,10,FALSE)),"",(VLOOKUP($E219,'SERIE.015-1'!$E$3:$R$302,10,FALSE)))</f>
        <v/>
      </c>
      <c r="O219" s="291" t="str">
        <f>IF(ISNA(VLOOKUP($E219,'SERIE.015-1'!$E$3:$R$302,11,FALSE)),"",(VLOOKUP($E219,'SERIE.015-1'!$E$3:$R$302,11,FALSE)))</f>
        <v/>
      </c>
      <c r="P219" s="291" t="str">
        <f>IF(ISNA(VLOOKUP($E219,'SERIE.015-1'!$E$3:$R$302,12,FALSE)),"",(VLOOKUP($E219,'SERIE.015-1'!$E$3:$R$302,12,FALSE)))</f>
        <v/>
      </c>
      <c r="Q219" s="291" t="str">
        <f>IF(ISNA(VLOOKUP($E219,'SERIE.015-1'!$E$3:$R$302,13,FALSE)),"",(VLOOKUP($E219,'SERIE.015-1'!$E$3:$R$302,13,FALSE)))</f>
        <v/>
      </c>
      <c r="R219" s="349" t="str">
        <f>IF(ISNA(VLOOKUP($E219,'SERIE.015-1'!$E$3:$R$302,14,FALSE)),"",(VLOOKUP($E219,'SERIE.015-1'!$E$3:$R$302,14,FALSE)))</f>
        <v/>
      </c>
      <c r="S219" s="448">
        <f t="shared" si="97"/>
        <v>0</v>
      </c>
      <c r="T219" s="516">
        <f t="shared" ref="T219" si="110">SUM(I219:R220)</f>
        <v>0</v>
      </c>
      <c r="U219" s="374"/>
      <c r="V219" s="374">
        <f t="shared" si="99"/>
        <v>217</v>
      </c>
      <c r="W219" s="374">
        <f>IF(S219="","",IFERROR(SUM(I219:J219:L219:M219)+LARGE(I219:J219:L219:M219,1)/100+LARGE(I219:J219:L219:M219,2)/1000+LARGE(I219:J219:L219:M219,3)/10000+LARGE(I219:J219:L219:M219,4)/100000-0.01/V219,0))</f>
        <v>0</v>
      </c>
      <c r="X219" s="354" t="str">
        <f>$D$219</f>
        <v/>
      </c>
      <c r="Y219" s="364" t="str">
        <f>$C$219</f>
        <v/>
      </c>
      <c r="Z219" s="374"/>
      <c r="AA219" s="374"/>
      <c r="AB219" s="374"/>
      <c r="AC219" s="374"/>
      <c r="AD219" s="374"/>
      <c r="AE219" s="374"/>
    </row>
    <row r="220" spans="1:31" ht="13.95" customHeight="1" thickBot="1" x14ac:dyDescent="0.35">
      <c r="A220" s="679"/>
      <c r="B220" s="680"/>
      <c r="C220" s="681"/>
      <c r="D220" s="682"/>
      <c r="E220" s="323" t="str">
        <f>IF(ISNA(VLOOKUP($A$219,'SERIE.015-1'!$A$3:$R$302,5,FALSE)+$U$3),"",(VLOOKUP($A$219,'SERIE.015-1'!$A$3:$R$302,5,FALSE)+$U$3))</f>
        <v/>
      </c>
      <c r="F220" s="43" t="str">
        <f>IF(ISNA(VLOOKUP(E220,'SERIE.015-1'!$E$3:$G$302,2,FALSE)),"",(VLOOKUP(E220,'SERIE.015-1'!$E$3:$G$302,2,FALSE)))</f>
        <v/>
      </c>
      <c r="G220" s="683"/>
      <c r="H220" s="84" t="str">
        <f>IF(ISNA(VLOOKUP(E220,'SERIE.015-1'!$E$3:$R$302,4,FALSE)),"",(VLOOKUP(E220,'SERIE.015-1'!$E$3:$R$302,4,FALSE)))</f>
        <v/>
      </c>
      <c r="I220" s="292" t="str">
        <f>IF(ISNA(VLOOKUP($E220,'SERIE.015-1'!$E$3:$R$302,5,FALSE)),"",(VLOOKUP($E220,'SERIE.015-1'!$E$3:$R$302,5,FALSE)))</f>
        <v/>
      </c>
      <c r="J220" s="292" t="str">
        <f>IF(ISNA(VLOOKUP($E220,'SERIE.015-1'!$E$3:$R$302,6,FALSE)),"",(VLOOKUP($E220,'SERIE.015-1'!$E$3:$R$302,6,FALSE)))</f>
        <v/>
      </c>
      <c r="K220" s="292" t="str">
        <f>IF(ISNA(VLOOKUP($E220,'SERIE.015-1'!$E$3:$R$302,7,FALSE)),"",(VLOOKUP($E220,'SERIE.015-1'!$E$3:$R$302,7,FALSE)))</f>
        <v/>
      </c>
      <c r="L220" s="292" t="str">
        <f>IF(ISNA(VLOOKUP($E220,'SERIE.015-1'!$E$3:$R$302,8,FALSE)),"",(VLOOKUP($E220,'SERIE.015-1'!$E$3:$R$302,8,FALSE)))</f>
        <v/>
      </c>
      <c r="M220" s="292" t="str">
        <f>IF(ISNA(VLOOKUP($E220,'SERIE.015-1'!$E$3:$R$302,9,FALSE)),"",(VLOOKUP($E220,'SERIE.015-1'!$E$3:$R$302,9,FALSE)))</f>
        <v/>
      </c>
      <c r="N220" s="292" t="str">
        <f>IF(ISNA(VLOOKUP($E220,'SERIE.015-1'!$E$3:$R$302,10,FALSE)),"",(VLOOKUP($E220,'SERIE.015-1'!$E$3:$R$302,10,FALSE)))</f>
        <v/>
      </c>
      <c r="O220" s="292" t="str">
        <f>IF(ISNA(VLOOKUP($E220,'SERIE.015-1'!$E$3:$R$302,11,FALSE)),"",(VLOOKUP($E220,'SERIE.015-1'!$E$3:$R$302,11,FALSE)))</f>
        <v/>
      </c>
      <c r="P220" s="292" t="str">
        <f>IF(ISNA(VLOOKUP($E220,'SERIE.015-1'!$E$3:$R$302,12,FALSE)),"",(VLOOKUP($E220,'SERIE.015-1'!$E$3:$R$302,12,FALSE)))</f>
        <v/>
      </c>
      <c r="Q220" s="292" t="str">
        <f>IF(ISNA(VLOOKUP($E220,'SERIE.015-1'!$E$3:$R$302,13,FALSE)),"",(VLOOKUP($E220,'SERIE.015-1'!$E$3:$R$302,13,FALSE)))</f>
        <v/>
      </c>
      <c r="R220" s="350" t="str">
        <f>IF(ISNA(VLOOKUP($E220,'SERIE.015-1'!$E$3:$R$302,14,FALSE)),"",(VLOOKUP($E220,'SERIE.015-1'!$E$3:$R$302,14,FALSE)))</f>
        <v/>
      </c>
      <c r="S220" s="448">
        <f t="shared" si="97"/>
        <v>0</v>
      </c>
      <c r="T220" s="516"/>
      <c r="U220" s="374"/>
      <c r="V220" s="374">
        <f t="shared" si="99"/>
        <v>218</v>
      </c>
      <c r="W220" s="374">
        <f>IF(S220="","",IFERROR(SUM(I220:J220:L220:M220)+LARGE(I220:J220:L220:M220,1)/100+LARGE(I220:J220:L220:M220,2)/1000+LARGE(I220:J220:L220:M220,3)/10000+LARGE(I220:J220:L220:M220,4)/100000-0.01/V220,0))</f>
        <v>0</v>
      </c>
      <c r="X220" s="354" t="str">
        <f>$D$219</f>
        <v/>
      </c>
      <c r="Y220" s="364" t="str">
        <f>$C$219</f>
        <v/>
      </c>
      <c r="Z220" s="374"/>
      <c r="AA220" s="374"/>
      <c r="AB220" s="374"/>
      <c r="AC220" s="374"/>
      <c r="AD220" s="374"/>
      <c r="AE220" s="374"/>
    </row>
    <row r="221" spans="1:31" ht="13.95" customHeight="1" x14ac:dyDescent="0.3">
      <c r="A221" s="669">
        <v>110</v>
      </c>
      <c r="B221" s="671" t="str">
        <f>IF(ISNA(VLOOKUP(A221,'SERIE.015-1'!$A$3:$R$302,2,FALSE)),"",(VLOOKUP(A221,'SERIE.015-1'!$A$3:$R$302,2,FALSE)))</f>
        <v/>
      </c>
      <c r="C221" s="673" t="str">
        <f>IF(ISNA(VLOOKUP(A221,'SERIE.015-1'!$A$3:$R$302,3,FALSE)),"",(VLOOKUP(A221,'SERIE.015-1'!$A$3:$R$302,3,FALSE)))</f>
        <v/>
      </c>
      <c r="D221" s="675" t="str">
        <f>IF(ISNA(VLOOKUP(A221,'SERIE.015-1'!$A$3:$R$302,4,FALSE)),"",(VLOOKUP(A221,'SERIE.015-1'!$A$3:$R$302,4,FALSE)))</f>
        <v/>
      </c>
      <c r="E221" s="322" t="str">
        <f>IF(ISNA(VLOOKUP($A221,'SERIE.015-1'!$A$3:$R$302,5,FALSE)),"",(VLOOKUP($A221,'SERIE.015-1'!$A$3:$R$302,5,FALSE)))</f>
        <v/>
      </c>
      <c r="F221" s="237" t="str">
        <f>IF(ISNA(VLOOKUP(E221,'SERIE.015-1'!$E$3:$G$302,2,FALSE)),"",(VLOOKUP(E221,'SERIE.015-1'!$E$3:$G$302,2,FALSE)))</f>
        <v/>
      </c>
      <c r="G221" s="677" t="str">
        <f>IF(ISNA(VLOOKUP(E221,'SERIE.015-1'!$E$3:$G$302,3,FALSE)),"",(VLOOKUP(E221,'SERIE.015-1'!$E$3:$G$302,3,FALSE)))</f>
        <v/>
      </c>
      <c r="H221" s="237" t="str">
        <f>IF(ISNA(VLOOKUP(E221,'SERIE.015-1'!$E$3:$R$302,4,FALSE)),"",(VLOOKUP(E221,'SERIE.015-1'!$E$3:$R$302,4,FALSE)))</f>
        <v/>
      </c>
      <c r="I221" s="291" t="str">
        <f>IF(ISNA(VLOOKUP($E221,'SERIE.015-1'!$E$3:$R$302,5,FALSE)),"",(VLOOKUP($E221,'SERIE.015-1'!$E$3:$R$302,5,FALSE)))</f>
        <v/>
      </c>
      <c r="J221" s="291" t="str">
        <f>IF(ISNA(VLOOKUP($E221,'SERIE.015-1'!$E$3:$R$302,6,FALSE)),"",(VLOOKUP($E221,'SERIE.015-1'!$E$3:$R$302,6,FALSE)))</f>
        <v/>
      </c>
      <c r="K221" s="291" t="str">
        <f>IF(ISNA(VLOOKUP($E221,'SERIE.015-1'!$E$3:$R$302,7,FALSE)),"",(VLOOKUP($E221,'SERIE.015-1'!$E$3:$R$302,7,FALSE)))</f>
        <v/>
      </c>
      <c r="L221" s="291" t="str">
        <f>IF(ISNA(VLOOKUP($E221,'SERIE.015-1'!$E$3:$R$302,8,FALSE)),"",(VLOOKUP($E221,'SERIE.015-1'!$E$3:$R$302,8,FALSE)))</f>
        <v/>
      </c>
      <c r="M221" s="291" t="str">
        <f>IF(ISNA(VLOOKUP($E221,'SERIE.015-1'!$E$3:$R$302,9,FALSE)),"",(VLOOKUP($E221,'SERIE.015-1'!$E$3:$R$302,9,FALSE)))</f>
        <v/>
      </c>
      <c r="N221" s="291" t="str">
        <f>IF(ISNA(VLOOKUP($E221,'SERIE.015-1'!$E$3:$R$302,10,FALSE)),"",(VLOOKUP($E221,'SERIE.015-1'!$E$3:$R$302,10,FALSE)))</f>
        <v/>
      </c>
      <c r="O221" s="291" t="str">
        <f>IF(ISNA(VLOOKUP($E221,'SERIE.015-1'!$E$3:$R$302,11,FALSE)),"",(VLOOKUP($E221,'SERIE.015-1'!$E$3:$R$302,11,FALSE)))</f>
        <v/>
      </c>
      <c r="P221" s="291" t="str">
        <f>IF(ISNA(VLOOKUP($E221,'SERIE.015-1'!$E$3:$R$302,12,FALSE)),"",(VLOOKUP($E221,'SERIE.015-1'!$E$3:$R$302,12,FALSE)))</f>
        <v/>
      </c>
      <c r="Q221" s="291" t="str">
        <f>IF(ISNA(VLOOKUP($E221,'SERIE.015-1'!$E$3:$R$302,13,FALSE)),"",(VLOOKUP($E221,'SERIE.015-1'!$E$3:$R$302,13,FALSE)))</f>
        <v/>
      </c>
      <c r="R221" s="349" t="str">
        <f>IF(ISNA(VLOOKUP($E221,'SERIE.015-1'!$E$3:$R$302,14,FALSE)),"",(VLOOKUP($E221,'SERIE.015-1'!$E$3:$R$302,14,FALSE)))</f>
        <v/>
      </c>
      <c r="S221" s="448">
        <f t="shared" si="97"/>
        <v>0</v>
      </c>
      <c r="T221" s="516">
        <f t="shared" ref="T221" si="111">SUM(I221:R222)</f>
        <v>0</v>
      </c>
      <c r="U221" s="374"/>
      <c r="V221" s="374">
        <f t="shared" si="99"/>
        <v>219</v>
      </c>
      <c r="W221" s="374">
        <f>IF(S221="","",IFERROR(SUM(I221:J221:L221:M221)+LARGE(I221:J221:L221:M221,1)/100+LARGE(I221:J221:L221:M221,2)/1000+LARGE(I221:J221:L221:M221,3)/10000+LARGE(I221:J221:L221:M221,4)/100000-0.01/V221,0))</f>
        <v>0</v>
      </c>
      <c r="X221" s="354" t="str">
        <f>$D$221</f>
        <v/>
      </c>
      <c r="Y221" s="364" t="str">
        <f>$C$221</f>
        <v/>
      </c>
      <c r="Z221" s="374"/>
      <c r="AA221" s="374"/>
      <c r="AB221" s="374"/>
      <c r="AC221" s="374"/>
      <c r="AD221" s="374"/>
      <c r="AE221" s="374"/>
    </row>
    <row r="222" spans="1:31" ht="13.95" customHeight="1" thickBot="1" x14ac:dyDescent="0.35">
      <c r="A222" s="679"/>
      <c r="B222" s="680"/>
      <c r="C222" s="681"/>
      <c r="D222" s="682"/>
      <c r="E222" s="323" t="str">
        <f>IF(ISNA(VLOOKUP($A$221,'SERIE.015-1'!$A$3:$R$302,5,FALSE)+$U$3),"",(VLOOKUP($A$221,'SERIE.015-1'!$A$3:$R$302,5,FALSE)+$U$3))</f>
        <v/>
      </c>
      <c r="F222" s="43" t="str">
        <f>IF(ISNA(VLOOKUP(E222,'SERIE.015-1'!$E$3:$G$302,2,FALSE)),"",(VLOOKUP(E222,'SERIE.015-1'!$E$3:$G$302,2,FALSE)))</f>
        <v/>
      </c>
      <c r="G222" s="683"/>
      <c r="H222" s="84" t="str">
        <f>IF(ISNA(VLOOKUP(E222,'SERIE.015-1'!$E$3:$R$302,4,FALSE)),"",(VLOOKUP(E222,'SERIE.015-1'!$E$3:$R$302,4,FALSE)))</f>
        <v/>
      </c>
      <c r="I222" s="292" t="str">
        <f>IF(ISNA(VLOOKUP($E222,'SERIE.015-1'!$E$3:$R$302,5,FALSE)),"",(VLOOKUP($E222,'SERIE.015-1'!$E$3:$R$302,5,FALSE)))</f>
        <v/>
      </c>
      <c r="J222" s="292" t="str">
        <f>IF(ISNA(VLOOKUP($E222,'SERIE.015-1'!$E$3:$R$302,6,FALSE)),"",(VLOOKUP($E222,'SERIE.015-1'!$E$3:$R$302,6,FALSE)))</f>
        <v/>
      </c>
      <c r="K222" s="292" t="str">
        <f>IF(ISNA(VLOOKUP($E222,'SERIE.015-1'!$E$3:$R$302,7,FALSE)),"",(VLOOKUP($E222,'SERIE.015-1'!$E$3:$R$302,7,FALSE)))</f>
        <v/>
      </c>
      <c r="L222" s="292" t="str">
        <f>IF(ISNA(VLOOKUP($E222,'SERIE.015-1'!$E$3:$R$302,8,FALSE)),"",(VLOOKUP($E222,'SERIE.015-1'!$E$3:$R$302,8,FALSE)))</f>
        <v/>
      </c>
      <c r="M222" s="292" t="str">
        <f>IF(ISNA(VLOOKUP($E222,'SERIE.015-1'!$E$3:$R$302,9,FALSE)),"",(VLOOKUP($E222,'SERIE.015-1'!$E$3:$R$302,9,FALSE)))</f>
        <v/>
      </c>
      <c r="N222" s="292" t="str">
        <f>IF(ISNA(VLOOKUP($E222,'SERIE.015-1'!$E$3:$R$302,10,FALSE)),"",(VLOOKUP($E222,'SERIE.015-1'!$E$3:$R$302,10,FALSE)))</f>
        <v/>
      </c>
      <c r="O222" s="292" t="str">
        <f>IF(ISNA(VLOOKUP($E222,'SERIE.015-1'!$E$3:$R$302,11,FALSE)),"",(VLOOKUP($E222,'SERIE.015-1'!$E$3:$R$302,11,FALSE)))</f>
        <v/>
      </c>
      <c r="P222" s="292" t="str">
        <f>IF(ISNA(VLOOKUP($E222,'SERIE.015-1'!$E$3:$R$302,12,FALSE)),"",(VLOOKUP($E222,'SERIE.015-1'!$E$3:$R$302,12,FALSE)))</f>
        <v/>
      </c>
      <c r="Q222" s="292" t="str">
        <f>IF(ISNA(VLOOKUP($E222,'SERIE.015-1'!$E$3:$R$302,13,FALSE)),"",(VLOOKUP($E222,'SERIE.015-1'!$E$3:$R$302,13,FALSE)))</f>
        <v/>
      </c>
      <c r="R222" s="350" t="str">
        <f>IF(ISNA(VLOOKUP($E222,'SERIE.015-1'!$E$3:$R$302,14,FALSE)),"",(VLOOKUP($E222,'SERIE.015-1'!$E$3:$R$302,14,FALSE)))</f>
        <v/>
      </c>
      <c r="S222" s="448">
        <f t="shared" si="97"/>
        <v>0</v>
      </c>
      <c r="T222" s="516"/>
      <c r="U222" s="374"/>
      <c r="V222" s="374">
        <f t="shared" si="99"/>
        <v>220</v>
      </c>
      <c r="W222" s="374">
        <f>IF(S222="","",IFERROR(SUM(I222:J222:L222:M222)+LARGE(I222:J222:L222:M222,1)/100+LARGE(I222:J222:L222:M222,2)/1000+LARGE(I222:J222:L222:M222,3)/10000+LARGE(I222:J222:L222:M222,4)/100000-0.01/V222,0))</f>
        <v>0</v>
      </c>
      <c r="X222" s="354" t="str">
        <f>$D$221</f>
        <v/>
      </c>
      <c r="Y222" s="364" t="str">
        <f>$C$221</f>
        <v/>
      </c>
      <c r="Z222" s="374"/>
      <c r="AA222" s="374"/>
      <c r="AB222" s="374"/>
      <c r="AC222" s="374"/>
      <c r="AD222" s="374"/>
      <c r="AE222" s="374"/>
    </row>
    <row r="223" spans="1:31" ht="13.95" customHeight="1" x14ac:dyDescent="0.3">
      <c r="A223" s="669">
        <v>111</v>
      </c>
      <c r="B223" s="671" t="str">
        <f>IF(ISNA(VLOOKUP(A223,'SERIE.015-1'!$A$3:$R$302,2,FALSE)),"",(VLOOKUP(A223,'SERIE.015-1'!$A$3:$R$302,2,FALSE)))</f>
        <v/>
      </c>
      <c r="C223" s="673" t="str">
        <f>IF(ISNA(VLOOKUP(A223,'SERIE.015-1'!$A$3:$R$302,3,FALSE)),"",(VLOOKUP(A223,'SERIE.015-1'!$A$3:$R$302,3,FALSE)))</f>
        <v/>
      </c>
      <c r="D223" s="675" t="str">
        <f>IF(ISNA(VLOOKUP(A223,'SERIE.015-1'!$A$3:$R$302,4,FALSE)),"",(VLOOKUP(A223,'SERIE.015-1'!$A$3:$R$302,4,FALSE)))</f>
        <v/>
      </c>
      <c r="E223" s="322" t="str">
        <f>IF(ISNA(VLOOKUP($A223,'SERIE.015-1'!$A$3:$R$302,5,FALSE)),"",(VLOOKUP($A223,'SERIE.015-1'!$A$3:$R$302,5,FALSE)))</f>
        <v/>
      </c>
      <c r="F223" s="237" t="str">
        <f>IF(ISNA(VLOOKUP(E223,'SERIE.015-1'!$E$3:$G$302,2,FALSE)),"",(VLOOKUP(E223,'SERIE.015-1'!$E$3:$G$302,2,FALSE)))</f>
        <v/>
      </c>
      <c r="G223" s="677" t="str">
        <f>IF(ISNA(VLOOKUP(E223,'SERIE.015-1'!$E$3:$G$302,3,FALSE)),"",(VLOOKUP(E223,'SERIE.015-1'!$E$3:$G$302,3,FALSE)))</f>
        <v/>
      </c>
      <c r="H223" s="237" t="str">
        <f>IF(ISNA(VLOOKUP(E223,'SERIE.015-1'!$E$3:$R$302,4,FALSE)),"",(VLOOKUP(E223,'SERIE.015-1'!$E$3:$R$302,4,FALSE)))</f>
        <v/>
      </c>
      <c r="I223" s="291" t="str">
        <f>IF(ISNA(VLOOKUP($E223,'SERIE.015-1'!$E$3:$R$302,5,FALSE)),"",(VLOOKUP($E223,'SERIE.015-1'!$E$3:$R$302,5,FALSE)))</f>
        <v/>
      </c>
      <c r="J223" s="291" t="str">
        <f>IF(ISNA(VLOOKUP($E223,'SERIE.015-1'!$E$3:$R$302,6,FALSE)),"",(VLOOKUP($E223,'SERIE.015-1'!$E$3:$R$302,6,FALSE)))</f>
        <v/>
      </c>
      <c r="K223" s="291" t="str">
        <f>IF(ISNA(VLOOKUP($E223,'SERIE.015-1'!$E$3:$R$302,7,FALSE)),"",(VLOOKUP($E223,'SERIE.015-1'!$E$3:$R$302,7,FALSE)))</f>
        <v/>
      </c>
      <c r="L223" s="291" t="str">
        <f>IF(ISNA(VLOOKUP($E223,'SERIE.015-1'!$E$3:$R$302,8,FALSE)),"",(VLOOKUP($E223,'SERIE.015-1'!$E$3:$R$302,8,FALSE)))</f>
        <v/>
      </c>
      <c r="M223" s="291" t="str">
        <f>IF(ISNA(VLOOKUP($E223,'SERIE.015-1'!$E$3:$R$302,9,FALSE)),"",(VLOOKUP($E223,'SERIE.015-1'!$E$3:$R$302,9,FALSE)))</f>
        <v/>
      </c>
      <c r="N223" s="291" t="str">
        <f>IF(ISNA(VLOOKUP($E223,'SERIE.015-1'!$E$3:$R$302,10,FALSE)),"",(VLOOKUP($E223,'SERIE.015-1'!$E$3:$R$302,10,FALSE)))</f>
        <v/>
      </c>
      <c r="O223" s="291" t="str">
        <f>IF(ISNA(VLOOKUP($E223,'SERIE.015-1'!$E$3:$R$302,11,FALSE)),"",(VLOOKUP($E223,'SERIE.015-1'!$E$3:$R$302,11,FALSE)))</f>
        <v/>
      </c>
      <c r="P223" s="291" t="str">
        <f>IF(ISNA(VLOOKUP($E223,'SERIE.015-1'!$E$3:$R$302,12,FALSE)),"",(VLOOKUP($E223,'SERIE.015-1'!$E$3:$R$302,12,FALSE)))</f>
        <v/>
      </c>
      <c r="Q223" s="291" t="str">
        <f>IF(ISNA(VLOOKUP($E223,'SERIE.015-1'!$E$3:$R$302,13,FALSE)),"",(VLOOKUP($E223,'SERIE.015-1'!$E$3:$R$302,13,FALSE)))</f>
        <v/>
      </c>
      <c r="R223" s="349" t="str">
        <f>IF(ISNA(VLOOKUP($E223,'SERIE.015-1'!$E$3:$R$302,14,FALSE)),"",(VLOOKUP($E223,'SERIE.015-1'!$E$3:$R$302,14,FALSE)))</f>
        <v/>
      </c>
      <c r="S223" s="448">
        <f t="shared" si="97"/>
        <v>0</v>
      </c>
      <c r="T223" s="516">
        <f t="shared" ref="T223" si="112">SUM(I223:R224)</f>
        <v>0</v>
      </c>
      <c r="U223" s="374"/>
      <c r="V223" s="374">
        <f t="shared" si="99"/>
        <v>221</v>
      </c>
      <c r="W223" s="374">
        <f>IF(S223="","",IFERROR(SUM(I223:J223:L223:M223)+LARGE(I223:J223:L223:M223,1)/100+LARGE(I223:J223:L223:M223,2)/1000+LARGE(I223:J223:L223:M223,3)/10000+LARGE(I223:J223:L223:M223,4)/100000-0.01/V223,0))</f>
        <v>0</v>
      </c>
      <c r="X223" s="354" t="str">
        <f>$D$223</f>
        <v/>
      </c>
      <c r="Y223" s="364" t="str">
        <f>$C$223</f>
        <v/>
      </c>
      <c r="Z223" s="374"/>
      <c r="AA223" s="374"/>
      <c r="AB223" s="374"/>
      <c r="AC223" s="374"/>
      <c r="AD223" s="374"/>
      <c r="AE223" s="374"/>
    </row>
    <row r="224" spans="1:31" ht="13.95" customHeight="1" thickBot="1" x14ac:dyDescent="0.35">
      <c r="A224" s="679"/>
      <c r="B224" s="680"/>
      <c r="C224" s="681"/>
      <c r="D224" s="682"/>
      <c r="E224" s="323" t="str">
        <f>IF(ISNA(VLOOKUP($A$223,'SERIE.015-1'!$A$3:$R$302,5,FALSE)+$U$3),"",(VLOOKUP($A$223,'SERIE.015-1'!$A$3:$R$302,5,FALSE)+$U$3))</f>
        <v/>
      </c>
      <c r="F224" s="43" t="str">
        <f>IF(ISNA(VLOOKUP(E224,'SERIE.015-1'!$E$3:$G$302,2,FALSE)),"",(VLOOKUP(E224,'SERIE.015-1'!$E$3:$G$302,2,FALSE)))</f>
        <v/>
      </c>
      <c r="G224" s="683"/>
      <c r="H224" s="84" t="str">
        <f>IF(ISNA(VLOOKUP(E224,'SERIE.015-1'!$E$3:$R$302,4,FALSE)),"",(VLOOKUP(E224,'SERIE.015-1'!$E$3:$R$302,4,FALSE)))</f>
        <v/>
      </c>
      <c r="I224" s="292" t="str">
        <f>IF(ISNA(VLOOKUP($E224,'SERIE.015-1'!$E$3:$R$302,5,FALSE)),"",(VLOOKUP($E224,'SERIE.015-1'!$E$3:$R$302,5,FALSE)))</f>
        <v/>
      </c>
      <c r="J224" s="292" t="str">
        <f>IF(ISNA(VLOOKUP($E224,'SERIE.015-1'!$E$3:$R$302,6,FALSE)),"",(VLOOKUP($E224,'SERIE.015-1'!$E$3:$R$302,6,FALSE)))</f>
        <v/>
      </c>
      <c r="K224" s="292" t="str">
        <f>IF(ISNA(VLOOKUP($E224,'SERIE.015-1'!$E$3:$R$302,7,FALSE)),"",(VLOOKUP($E224,'SERIE.015-1'!$E$3:$R$302,7,FALSE)))</f>
        <v/>
      </c>
      <c r="L224" s="292" t="str">
        <f>IF(ISNA(VLOOKUP($E224,'SERIE.015-1'!$E$3:$R$302,8,FALSE)),"",(VLOOKUP($E224,'SERIE.015-1'!$E$3:$R$302,8,FALSE)))</f>
        <v/>
      </c>
      <c r="M224" s="292" t="str">
        <f>IF(ISNA(VLOOKUP($E224,'SERIE.015-1'!$E$3:$R$302,9,FALSE)),"",(VLOOKUP($E224,'SERIE.015-1'!$E$3:$R$302,9,FALSE)))</f>
        <v/>
      </c>
      <c r="N224" s="292" t="str">
        <f>IF(ISNA(VLOOKUP($E224,'SERIE.015-1'!$E$3:$R$302,10,FALSE)),"",(VLOOKUP($E224,'SERIE.015-1'!$E$3:$R$302,10,FALSE)))</f>
        <v/>
      </c>
      <c r="O224" s="292" t="str">
        <f>IF(ISNA(VLOOKUP($E224,'SERIE.015-1'!$E$3:$R$302,11,FALSE)),"",(VLOOKUP($E224,'SERIE.015-1'!$E$3:$R$302,11,FALSE)))</f>
        <v/>
      </c>
      <c r="P224" s="292" t="str">
        <f>IF(ISNA(VLOOKUP($E224,'SERIE.015-1'!$E$3:$R$302,12,FALSE)),"",(VLOOKUP($E224,'SERIE.015-1'!$E$3:$R$302,12,FALSE)))</f>
        <v/>
      </c>
      <c r="Q224" s="292" t="str">
        <f>IF(ISNA(VLOOKUP($E224,'SERIE.015-1'!$E$3:$R$302,13,FALSE)),"",(VLOOKUP($E224,'SERIE.015-1'!$E$3:$R$302,13,FALSE)))</f>
        <v/>
      </c>
      <c r="R224" s="350" t="str">
        <f>IF(ISNA(VLOOKUP($E224,'SERIE.015-1'!$E$3:$R$302,14,FALSE)),"",(VLOOKUP($E224,'SERIE.015-1'!$E$3:$R$302,14,FALSE)))</f>
        <v/>
      </c>
      <c r="S224" s="448">
        <f t="shared" si="97"/>
        <v>0</v>
      </c>
      <c r="T224" s="516"/>
      <c r="U224" s="374"/>
      <c r="V224" s="374">
        <f t="shared" si="99"/>
        <v>222</v>
      </c>
      <c r="W224" s="374">
        <f>IF(S224="","",IFERROR(SUM(I224:J224:L224:M224)+LARGE(I224:J224:L224:M224,1)/100+LARGE(I224:J224:L224:M224,2)/1000+LARGE(I224:J224:L224:M224,3)/10000+LARGE(I224:J224:L224:M224,4)/100000-0.01/V224,0))</f>
        <v>0</v>
      </c>
      <c r="X224" s="354" t="str">
        <f>$D$223</f>
        <v/>
      </c>
      <c r="Y224" s="364" t="str">
        <f>$C$223</f>
        <v/>
      </c>
      <c r="Z224" s="374"/>
      <c r="AA224" s="374"/>
      <c r="AB224" s="374"/>
      <c r="AC224" s="374"/>
      <c r="AD224" s="374"/>
      <c r="AE224" s="374"/>
    </row>
    <row r="225" spans="1:31" ht="13.95" customHeight="1" x14ac:dyDescent="0.3">
      <c r="A225" s="669">
        <v>112</v>
      </c>
      <c r="B225" s="671" t="str">
        <f>IF(ISNA(VLOOKUP(A225,'SERIE.015-1'!$A$3:$R$302,2,FALSE)),"",(VLOOKUP(A225,'SERIE.015-1'!$A$3:$R$302,2,FALSE)))</f>
        <v/>
      </c>
      <c r="C225" s="673" t="str">
        <f>IF(ISNA(VLOOKUP(A225,'SERIE.015-1'!$A$3:$R$302,3,FALSE)),"",(VLOOKUP(A225,'SERIE.015-1'!$A$3:$R$302,3,FALSE)))</f>
        <v/>
      </c>
      <c r="D225" s="675" t="str">
        <f>IF(ISNA(VLOOKUP(A225,'SERIE.015-1'!$A$3:$R$302,4,FALSE)),"",(VLOOKUP(A225,'SERIE.015-1'!$A$3:$R$302,4,FALSE)))</f>
        <v/>
      </c>
      <c r="E225" s="322" t="str">
        <f>IF(ISNA(VLOOKUP($A225,'SERIE.015-1'!$A$3:$R$302,5,FALSE)),"",(VLOOKUP($A225,'SERIE.015-1'!$A$3:$R$302,5,FALSE)))</f>
        <v/>
      </c>
      <c r="F225" s="237" t="str">
        <f>IF(ISNA(VLOOKUP(E225,'SERIE.015-1'!$E$3:$G$302,2,FALSE)),"",(VLOOKUP(E225,'SERIE.015-1'!$E$3:$G$302,2,FALSE)))</f>
        <v/>
      </c>
      <c r="G225" s="677" t="str">
        <f>IF(ISNA(VLOOKUP(E225,'SERIE.015-1'!$E$3:$G$302,3,FALSE)),"",(VLOOKUP(E225,'SERIE.015-1'!$E$3:$G$302,3,FALSE)))</f>
        <v/>
      </c>
      <c r="H225" s="237" t="str">
        <f>IF(ISNA(VLOOKUP(E225,'SERIE.015-1'!$E$3:$R$302,4,FALSE)),"",(VLOOKUP(E225,'SERIE.015-1'!$E$3:$R$302,4,FALSE)))</f>
        <v/>
      </c>
      <c r="I225" s="291" t="str">
        <f>IF(ISNA(VLOOKUP($E225,'SERIE.015-1'!$E$3:$R$302,5,FALSE)),"",(VLOOKUP($E225,'SERIE.015-1'!$E$3:$R$302,5,FALSE)))</f>
        <v/>
      </c>
      <c r="J225" s="291" t="str">
        <f>IF(ISNA(VLOOKUP($E225,'SERIE.015-1'!$E$3:$R$302,6,FALSE)),"",(VLOOKUP($E225,'SERIE.015-1'!$E$3:$R$302,6,FALSE)))</f>
        <v/>
      </c>
      <c r="K225" s="291" t="str">
        <f>IF(ISNA(VLOOKUP($E225,'SERIE.015-1'!$E$3:$R$302,7,FALSE)),"",(VLOOKUP($E225,'SERIE.015-1'!$E$3:$R$302,7,FALSE)))</f>
        <v/>
      </c>
      <c r="L225" s="291" t="str">
        <f>IF(ISNA(VLOOKUP($E225,'SERIE.015-1'!$E$3:$R$302,8,FALSE)),"",(VLOOKUP($E225,'SERIE.015-1'!$E$3:$R$302,8,FALSE)))</f>
        <v/>
      </c>
      <c r="M225" s="291" t="str">
        <f>IF(ISNA(VLOOKUP($E225,'SERIE.015-1'!$E$3:$R$302,9,FALSE)),"",(VLOOKUP($E225,'SERIE.015-1'!$E$3:$R$302,9,FALSE)))</f>
        <v/>
      </c>
      <c r="N225" s="291" t="str">
        <f>IF(ISNA(VLOOKUP($E225,'SERIE.015-1'!$E$3:$R$302,10,FALSE)),"",(VLOOKUP($E225,'SERIE.015-1'!$E$3:$R$302,10,FALSE)))</f>
        <v/>
      </c>
      <c r="O225" s="291" t="str">
        <f>IF(ISNA(VLOOKUP($E225,'SERIE.015-1'!$E$3:$R$302,11,FALSE)),"",(VLOOKUP($E225,'SERIE.015-1'!$E$3:$R$302,11,FALSE)))</f>
        <v/>
      </c>
      <c r="P225" s="291" t="str">
        <f>IF(ISNA(VLOOKUP($E225,'SERIE.015-1'!$E$3:$R$302,12,FALSE)),"",(VLOOKUP($E225,'SERIE.015-1'!$E$3:$R$302,12,FALSE)))</f>
        <v/>
      </c>
      <c r="Q225" s="291" t="str">
        <f>IF(ISNA(VLOOKUP($E225,'SERIE.015-1'!$E$3:$R$302,13,FALSE)),"",(VLOOKUP($E225,'SERIE.015-1'!$E$3:$R$302,13,FALSE)))</f>
        <v/>
      </c>
      <c r="R225" s="349" t="str">
        <f>IF(ISNA(VLOOKUP($E225,'SERIE.015-1'!$E$3:$R$302,14,FALSE)),"",(VLOOKUP($E225,'SERIE.015-1'!$E$3:$R$302,14,FALSE)))</f>
        <v/>
      </c>
      <c r="S225" s="448">
        <f t="shared" si="97"/>
        <v>0</v>
      </c>
      <c r="T225" s="516">
        <f t="shared" ref="T225" si="113">SUM(I225:R226)</f>
        <v>0</v>
      </c>
      <c r="U225" s="374"/>
      <c r="V225" s="374">
        <f t="shared" si="99"/>
        <v>223</v>
      </c>
      <c r="W225" s="374">
        <f>IF(S225="","",IFERROR(SUM(I225:J225:L225:M225)+LARGE(I225:J225:L225:M225,1)/100+LARGE(I225:J225:L225:M225,2)/1000+LARGE(I225:J225:L225:M225,3)/10000+LARGE(I225:J225:L225:M225,4)/100000-0.01/V225,0))</f>
        <v>0</v>
      </c>
      <c r="X225" s="354" t="str">
        <f>$D$225</f>
        <v/>
      </c>
      <c r="Y225" s="364" t="str">
        <f>$C$225</f>
        <v/>
      </c>
      <c r="Z225" s="374"/>
      <c r="AA225" s="374"/>
      <c r="AB225" s="374"/>
      <c r="AC225" s="374"/>
      <c r="AD225" s="374"/>
      <c r="AE225" s="374"/>
    </row>
    <row r="226" spans="1:31" ht="13.95" customHeight="1" thickBot="1" x14ac:dyDescent="0.35">
      <c r="A226" s="679"/>
      <c r="B226" s="680"/>
      <c r="C226" s="681"/>
      <c r="D226" s="682"/>
      <c r="E226" s="323" t="str">
        <f>IF(ISNA(VLOOKUP($A$225,'SERIE.015-1'!$A$3:$R$302,5,FALSE)+$U$3),"",(VLOOKUP($A$225,'SERIE.015-1'!$A$3:$R$302,5,FALSE)+$U$3))</f>
        <v/>
      </c>
      <c r="F226" s="43" t="str">
        <f>IF(ISNA(VLOOKUP(E226,'SERIE.015-1'!$E$3:$G$302,2,FALSE)),"",(VLOOKUP(E226,'SERIE.015-1'!$E$3:$G$302,2,FALSE)))</f>
        <v/>
      </c>
      <c r="G226" s="683"/>
      <c r="H226" s="84" t="str">
        <f>IF(ISNA(VLOOKUP(E226,'SERIE.015-1'!$E$3:$R$302,4,FALSE)),"",(VLOOKUP(E226,'SERIE.015-1'!$E$3:$R$302,4,FALSE)))</f>
        <v/>
      </c>
      <c r="I226" s="292" t="str">
        <f>IF(ISNA(VLOOKUP($E226,'SERIE.015-1'!$E$3:$R$302,5,FALSE)),"",(VLOOKUP($E226,'SERIE.015-1'!$E$3:$R$302,5,FALSE)))</f>
        <v/>
      </c>
      <c r="J226" s="292" t="str">
        <f>IF(ISNA(VLOOKUP($E226,'SERIE.015-1'!$E$3:$R$302,6,FALSE)),"",(VLOOKUP($E226,'SERIE.015-1'!$E$3:$R$302,6,FALSE)))</f>
        <v/>
      </c>
      <c r="K226" s="292" t="str">
        <f>IF(ISNA(VLOOKUP($E226,'SERIE.015-1'!$E$3:$R$302,7,FALSE)),"",(VLOOKUP($E226,'SERIE.015-1'!$E$3:$R$302,7,FALSE)))</f>
        <v/>
      </c>
      <c r="L226" s="292" t="str">
        <f>IF(ISNA(VLOOKUP($E226,'SERIE.015-1'!$E$3:$R$302,8,FALSE)),"",(VLOOKUP($E226,'SERIE.015-1'!$E$3:$R$302,8,FALSE)))</f>
        <v/>
      </c>
      <c r="M226" s="292" t="str">
        <f>IF(ISNA(VLOOKUP($E226,'SERIE.015-1'!$E$3:$R$302,9,FALSE)),"",(VLOOKUP($E226,'SERIE.015-1'!$E$3:$R$302,9,FALSE)))</f>
        <v/>
      </c>
      <c r="N226" s="292" t="str">
        <f>IF(ISNA(VLOOKUP($E226,'SERIE.015-1'!$E$3:$R$302,10,FALSE)),"",(VLOOKUP($E226,'SERIE.015-1'!$E$3:$R$302,10,FALSE)))</f>
        <v/>
      </c>
      <c r="O226" s="292" t="str">
        <f>IF(ISNA(VLOOKUP($E226,'SERIE.015-1'!$E$3:$R$302,11,FALSE)),"",(VLOOKUP($E226,'SERIE.015-1'!$E$3:$R$302,11,FALSE)))</f>
        <v/>
      </c>
      <c r="P226" s="292" t="str">
        <f>IF(ISNA(VLOOKUP($E226,'SERIE.015-1'!$E$3:$R$302,12,FALSE)),"",(VLOOKUP($E226,'SERIE.015-1'!$E$3:$R$302,12,FALSE)))</f>
        <v/>
      </c>
      <c r="Q226" s="292" t="str">
        <f>IF(ISNA(VLOOKUP($E226,'SERIE.015-1'!$E$3:$R$302,13,FALSE)),"",(VLOOKUP($E226,'SERIE.015-1'!$E$3:$R$302,13,FALSE)))</f>
        <v/>
      </c>
      <c r="R226" s="350" t="str">
        <f>IF(ISNA(VLOOKUP($E226,'SERIE.015-1'!$E$3:$R$302,14,FALSE)),"",(VLOOKUP($E226,'SERIE.015-1'!$E$3:$R$302,14,FALSE)))</f>
        <v/>
      </c>
      <c r="S226" s="448">
        <f t="shared" si="97"/>
        <v>0</v>
      </c>
      <c r="T226" s="516"/>
      <c r="U226" s="374"/>
      <c r="V226" s="374">
        <f t="shared" si="99"/>
        <v>224</v>
      </c>
      <c r="W226" s="374">
        <f>IF(S226="","",IFERROR(SUM(I226:J226:L226:M226)+LARGE(I226:J226:L226:M226,1)/100+LARGE(I226:J226:L226:M226,2)/1000+LARGE(I226:J226:L226:M226,3)/10000+LARGE(I226:J226:L226:M226,4)/100000-0.01/V226,0))</f>
        <v>0</v>
      </c>
      <c r="X226" s="354" t="str">
        <f>$D$225</f>
        <v/>
      </c>
      <c r="Y226" s="364" t="str">
        <f>$C$225</f>
        <v/>
      </c>
      <c r="Z226" s="374"/>
      <c r="AA226" s="374"/>
      <c r="AB226" s="374"/>
      <c r="AC226" s="374"/>
      <c r="AD226" s="374"/>
      <c r="AE226" s="374"/>
    </row>
    <row r="227" spans="1:31" ht="13.95" customHeight="1" x14ac:dyDescent="0.3">
      <c r="A227" s="669">
        <v>113</v>
      </c>
      <c r="B227" s="671" t="str">
        <f>IF(ISNA(VLOOKUP(A227,'SERIE.015-1'!$A$3:$R$302,2,FALSE)),"",(VLOOKUP(A227,'SERIE.015-1'!$A$3:$R$302,2,FALSE)))</f>
        <v/>
      </c>
      <c r="C227" s="673" t="str">
        <f>IF(ISNA(VLOOKUP(A227,'SERIE.015-1'!$A$3:$R$302,3,FALSE)),"",(VLOOKUP(A227,'SERIE.015-1'!$A$3:$R$302,3,FALSE)))</f>
        <v/>
      </c>
      <c r="D227" s="675" t="str">
        <f>IF(ISNA(VLOOKUP(A227,'SERIE.015-1'!$A$3:$R$302,4,FALSE)),"",(VLOOKUP(A227,'SERIE.015-1'!$A$3:$R$302,4,FALSE)))</f>
        <v/>
      </c>
      <c r="E227" s="322" t="str">
        <f>IF(ISNA(VLOOKUP($A227,'SERIE.015-1'!$A$3:$R$302,5,FALSE)),"",(VLOOKUP($A227,'SERIE.015-1'!$A$3:$R$302,5,FALSE)))</f>
        <v/>
      </c>
      <c r="F227" s="237" t="str">
        <f>IF(ISNA(VLOOKUP(E227,'SERIE.015-1'!$E$3:$G$302,2,FALSE)),"",(VLOOKUP(E227,'SERIE.015-1'!$E$3:$G$302,2,FALSE)))</f>
        <v/>
      </c>
      <c r="G227" s="677" t="str">
        <f>IF(ISNA(VLOOKUP(E227,'SERIE.015-1'!$E$3:$G$302,3,FALSE)),"",(VLOOKUP(E227,'SERIE.015-1'!$E$3:$G$302,3,FALSE)))</f>
        <v/>
      </c>
      <c r="H227" s="237" t="str">
        <f>IF(ISNA(VLOOKUP(E227,'SERIE.015-1'!$E$3:$R$302,4,FALSE)),"",(VLOOKUP(E227,'SERIE.015-1'!$E$3:$R$302,4,FALSE)))</f>
        <v/>
      </c>
      <c r="I227" s="291" t="str">
        <f>IF(ISNA(VLOOKUP($E227,'SERIE.015-1'!$E$3:$R$302,5,FALSE)),"",(VLOOKUP($E227,'SERIE.015-1'!$E$3:$R$302,5,FALSE)))</f>
        <v/>
      </c>
      <c r="J227" s="291" t="str">
        <f>IF(ISNA(VLOOKUP($E227,'SERIE.015-1'!$E$3:$R$302,6,FALSE)),"",(VLOOKUP($E227,'SERIE.015-1'!$E$3:$R$302,6,FALSE)))</f>
        <v/>
      </c>
      <c r="K227" s="291" t="str">
        <f>IF(ISNA(VLOOKUP($E227,'SERIE.015-1'!$E$3:$R$302,7,FALSE)),"",(VLOOKUP($E227,'SERIE.015-1'!$E$3:$R$302,7,FALSE)))</f>
        <v/>
      </c>
      <c r="L227" s="291" t="str">
        <f>IF(ISNA(VLOOKUP($E227,'SERIE.015-1'!$E$3:$R$302,8,FALSE)),"",(VLOOKUP($E227,'SERIE.015-1'!$E$3:$R$302,8,FALSE)))</f>
        <v/>
      </c>
      <c r="M227" s="291" t="str">
        <f>IF(ISNA(VLOOKUP($E227,'SERIE.015-1'!$E$3:$R$302,9,FALSE)),"",(VLOOKUP($E227,'SERIE.015-1'!$E$3:$R$302,9,FALSE)))</f>
        <v/>
      </c>
      <c r="N227" s="291" t="str">
        <f>IF(ISNA(VLOOKUP($E227,'SERIE.015-1'!$E$3:$R$302,10,FALSE)),"",(VLOOKUP($E227,'SERIE.015-1'!$E$3:$R$302,10,FALSE)))</f>
        <v/>
      </c>
      <c r="O227" s="291" t="str">
        <f>IF(ISNA(VLOOKUP($E227,'SERIE.015-1'!$E$3:$R$302,11,FALSE)),"",(VLOOKUP($E227,'SERIE.015-1'!$E$3:$R$302,11,FALSE)))</f>
        <v/>
      </c>
      <c r="P227" s="291" t="str">
        <f>IF(ISNA(VLOOKUP($E227,'SERIE.015-1'!$E$3:$R$302,12,FALSE)),"",(VLOOKUP($E227,'SERIE.015-1'!$E$3:$R$302,12,FALSE)))</f>
        <v/>
      </c>
      <c r="Q227" s="291" t="str">
        <f>IF(ISNA(VLOOKUP($E227,'SERIE.015-1'!$E$3:$R$302,13,FALSE)),"",(VLOOKUP($E227,'SERIE.015-1'!$E$3:$R$302,13,FALSE)))</f>
        <v/>
      </c>
      <c r="R227" s="349" t="str">
        <f>IF(ISNA(VLOOKUP($E227,'SERIE.015-1'!$E$3:$R$302,14,FALSE)),"",(VLOOKUP($E227,'SERIE.015-1'!$E$3:$R$302,14,FALSE)))</f>
        <v/>
      </c>
      <c r="S227" s="448">
        <f t="shared" si="97"/>
        <v>0</v>
      </c>
      <c r="T227" s="516">
        <f t="shared" ref="T227" si="114">SUM(I227:R228)</f>
        <v>0</v>
      </c>
      <c r="U227" s="374"/>
      <c r="V227" s="374">
        <f t="shared" si="99"/>
        <v>225</v>
      </c>
      <c r="W227" s="374">
        <f>IF(S227="","",IFERROR(SUM(I227:J227:L227:M227)+LARGE(I227:J227:L227:M227,1)/100+LARGE(I227:J227:L227:M227,2)/1000+LARGE(I227:J227:L227:M227,3)/10000+LARGE(I227:J227:L227:M227,4)/100000-0.01/V227,0))</f>
        <v>0</v>
      </c>
      <c r="X227" s="354" t="str">
        <f>$D$227</f>
        <v/>
      </c>
      <c r="Y227" s="364" t="str">
        <f>$C$227</f>
        <v/>
      </c>
      <c r="Z227" s="374"/>
      <c r="AA227" s="374"/>
      <c r="AB227" s="374"/>
      <c r="AC227" s="374"/>
      <c r="AD227" s="374"/>
      <c r="AE227" s="374"/>
    </row>
    <row r="228" spans="1:31" ht="13.95" customHeight="1" thickBot="1" x14ac:dyDescent="0.35">
      <c r="A228" s="679"/>
      <c r="B228" s="680"/>
      <c r="C228" s="681"/>
      <c r="D228" s="682"/>
      <c r="E228" s="323" t="str">
        <f>IF(ISNA(VLOOKUP($A$227,'SERIE.015-1'!$A$3:$R$302,5,FALSE)+$U$3),"",(VLOOKUP($A$227,'SERIE.015-1'!$A$3:$R$302,5,FALSE)+$U$3))</f>
        <v/>
      </c>
      <c r="F228" s="43" t="str">
        <f>IF(ISNA(VLOOKUP(E228,'SERIE.015-1'!$E$3:$G$302,2,FALSE)),"",(VLOOKUP(E228,'SERIE.015-1'!$E$3:$G$302,2,FALSE)))</f>
        <v/>
      </c>
      <c r="G228" s="683"/>
      <c r="H228" s="84" t="str">
        <f>IF(ISNA(VLOOKUP(E228,'SERIE.015-1'!$E$3:$R$302,4,FALSE)),"",(VLOOKUP(E228,'SERIE.015-1'!$E$3:$R$302,4,FALSE)))</f>
        <v/>
      </c>
      <c r="I228" s="292" t="str">
        <f>IF(ISNA(VLOOKUP($E228,'SERIE.015-1'!$E$3:$R$302,5,FALSE)),"",(VLOOKUP($E228,'SERIE.015-1'!$E$3:$R$302,5,FALSE)))</f>
        <v/>
      </c>
      <c r="J228" s="292" t="str">
        <f>IF(ISNA(VLOOKUP($E228,'SERIE.015-1'!$E$3:$R$302,6,FALSE)),"",(VLOOKUP($E228,'SERIE.015-1'!$E$3:$R$302,6,FALSE)))</f>
        <v/>
      </c>
      <c r="K228" s="292" t="str">
        <f>IF(ISNA(VLOOKUP($E228,'SERIE.015-1'!$E$3:$R$302,7,FALSE)),"",(VLOOKUP($E228,'SERIE.015-1'!$E$3:$R$302,7,FALSE)))</f>
        <v/>
      </c>
      <c r="L228" s="292" t="str">
        <f>IF(ISNA(VLOOKUP($E228,'SERIE.015-1'!$E$3:$R$302,8,FALSE)),"",(VLOOKUP($E228,'SERIE.015-1'!$E$3:$R$302,8,FALSE)))</f>
        <v/>
      </c>
      <c r="M228" s="292" t="str">
        <f>IF(ISNA(VLOOKUP($E228,'SERIE.015-1'!$E$3:$R$302,9,FALSE)),"",(VLOOKUP($E228,'SERIE.015-1'!$E$3:$R$302,9,FALSE)))</f>
        <v/>
      </c>
      <c r="N228" s="292" t="str">
        <f>IF(ISNA(VLOOKUP($E228,'SERIE.015-1'!$E$3:$R$302,10,FALSE)),"",(VLOOKUP($E228,'SERIE.015-1'!$E$3:$R$302,10,FALSE)))</f>
        <v/>
      </c>
      <c r="O228" s="292" t="str">
        <f>IF(ISNA(VLOOKUP($E228,'SERIE.015-1'!$E$3:$R$302,11,FALSE)),"",(VLOOKUP($E228,'SERIE.015-1'!$E$3:$R$302,11,FALSE)))</f>
        <v/>
      </c>
      <c r="P228" s="292" t="str">
        <f>IF(ISNA(VLOOKUP($E228,'SERIE.015-1'!$E$3:$R$302,12,FALSE)),"",(VLOOKUP($E228,'SERIE.015-1'!$E$3:$R$302,12,FALSE)))</f>
        <v/>
      </c>
      <c r="Q228" s="292" t="str">
        <f>IF(ISNA(VLOOKUP($E228,'SERIE.015-1'!$E$3:$R$302,13,FALSE)),"",(VLOOKUP($E228,'SERIE.015-1'!$E$3:$R$302,13,FALSE)))</f>
        <v/>
      </c>
      <c r="R228" s="350" t="str">
        <f>IF(ISNA(VLOOKUP($E228,'SERIE.015-1'!$E$3:$R$302,14,FALSE)),"",(VLOOKUP($E228,'SERIE.015-1'!$E$3:$R$302,14,FALSE)))</f>
        <v/>
      </c>
      <c r="S228" s="448">
        <f t="shared" si="97"/>
        <v>0</v>
      </c>
      <c r="T228" s="516"/>
      <c r="U228" s="374"/>
      <c r="V228" s="374">
        <f t="shared" si="99"/>
        <v>226</v>
      </c>
      <c r="W228" s="374">
        <f>IF(S228="","",IFERROR(SUM(I228:J228:L228:M228)+LARGE(I228:J228:L228:M228,1)/100+LARGE(I228:J228:L228:M228,2)/1000+LARGE(I228:J228:L228:M228,3)/10000+LARGE(I228:J228:L228:M228,4)/100000-0.01/V228,0))</f>
        <v>0</v>
      </c>
      <c r="X228" s="354" t="str">
        <f>$D$227</f>
        <v/>
      </c>
      <c r="Y228" s="364" t="str">
        <f>$C$227</f>
        <v/>
      </c>
      <c r="Z228" s="374"/>
      <c r="AA228" s="374"/>
      <c r="AB228" s="374"/>
      <c r="AC228" s="374"/>
      <c r="AD228" s="374"/>
      <c r="AE228" s="374"/>
    </row>
    <row r="229" spans="1:31" ht="13.95" customHeight="1" x14ac:dyDescent="0.3">
      <c r="A229" s="669">
        <v>114</v>
      </c>
      <c r="B229" s="671" t="str">
        <f>IF(ISNA(VLOOKUP(A229,'SERIE.015-1'!$A$3:$R$302,2,FALSE)),"",(VLOOKUP(A229,'SERIE.015-1'!$A$3:$R$302,2,FALSE)))</f>
        <v/>
      </c>
      <c r="C229" s="673" t="str">
        <f>IF(ISNA(VLOOKUP(A229,'SERIE.015-1'!$A$3:$R$302,3,FALSE)),"",(VLOOKUP(A229,'SERIE.015-1'!$A$3:$R$302,3,FALSE)))</f>
        <v/>
      </c>
      <c r="D229" s="675" t="str">
        <f>IF(ISNA(VLOOKUP(A229,'SERIE.015-1'!$A$3:$R$302,4,FALSE)),"",(VLOOKUP(A229,'SERIE.015-1'!$A$3:$R$302,4,FALSE)))</f>
        <v/>
      </c>
      <c r="E229" s="322" t="str">
        <f>IF(ISNA(VLOOKUP($A229,'SERIE.015-1'!$A$3:$R$302,5,FALSE)),"",(VLOOKUP($A229,'SERIE.015-1'!$A$3:$R$302,5,FALSE)))</f>
        <v/>
      </c>
      <c r="F229" s="237" t="str">
        <f>IF(ISNA(VLOOKUP(E229,'SERIE.015-1'!$E$3:$G$302,2,FALSE)),"",(VLOOKUP(E229,'SERIE.015-1'!$E$3:$G$302,2,FALSE)))</f>
        <v/>
      </c>
      <c r="G229" s="677" t="str">
        <f>IF(ISNA(VLOOKUP(E229,'SERIE.015-1'!$E$3:$G$302,3,FALSE)),"",(VLOOKUP(E229,'SERIE.015-1'!$E$3:$G$302,3,FALSE)))</f>
        <v/>
      </c>
      <c r="H229" s="237" t="str">
        <f>IF(ISNA(VLOOKUP(E229,'SERIE.015-1'!$E$3:$R$302,4,FALSE)),"",(VLOOKUP(E229,'SERIE.015-1'!$E$3:$R$302,4,FALSE)))</f>
        <v/>
      </c>
      <c r="I229" s="291" t="str">
        <f>IF(ISNA(VLOOKUP($E229,'SERIE.015-1'!$E$3:$R$302,5,FALSE)),"",(VLOOKUP($E229,'SERIE.015-1'!$E$3:$R$302,5,FALSE)))</f>
        <v/>
      </c>
      <c r="J229" s="291" t="str">
        <f>IF(ISNA(VLOOKUP($E229,'SERIE.015-1'!$E$3:$R$302,6,FALSE)),"",(VLOOKUP($E229,'SERIE.015-1'!$E$3:$R$302,6,FALSE)))</f>
        <v/>
      </c>
      <c r="K229" s="291" t="str">
        <f>IF(ISNA(VLOOKUP($E229,'SERIE.015-1'!$E$3:$R$302,7,FALSE)),"",(VLOOKUP($E229,'SERIE.015-1'!$E$3:$R$302,7,FALSE)))</f>
        <v/>
      </c>
      <c r="L229" s="291" t="str">
        <f>IF(ISNA(VLOOKUP($E229,'SERIE.015-1'!$E$3:$R$302,8,FALSE)),"",(VLOOKUP($E229,'SERIE.015-1'!$E$3:$R$302,8,FALSE)))</f>
        <v/>
      </c>
      <c r="M229" s="291" t="str">
        <f>IF(ISNA(VLOOKUP($E229,'SERIE.015-1'!$E$3:$R$302,9,FALSE)),"",(VLOOKUP($E229,'SERIE.015-1'!$E$3:$R$302,9,FALSE)))</f>
        <v/>
      </c>
      <c r="N229" s="291" t="str">
        <f>IF(ISNA(VLOOKUP($E229,'SERIE.015-1'!$E$3:$R$302,10,FALSE)),"",(VLOOKUP($E229,'SERIE.015-1'!$E$3:$R$302,10,FALSE)))</f>
        <v/>
      </c>
      <c r="O229" s="291" t="str">
        <f>IF(ISNA(VLOOKUP($E229,'SERIE.015-1'!$E$3:$R$302,11,FALSE)),"",(VLOOKUP($E229,'SERIE.015-1'!$E$3:$R$302,11,FALSE)))</f>
        <v/>
      </c>
      <c r="P229" s="291" t="str">
        <f>IF(ISNA(VLOOKUP($E229,'SERIE.015-1'!$E$3:$R$302,12,FALSE)),"",(VLOOKUP($E229,'SERIE.015-1'!$E$3:$R$302,12,FALSE)))</f>
        <v/>
      </c>
      <c r="Q229" s="291" t="str">
        <f>IF(ISNA(VLOOKUP($E229,'SERIE.015-1'!$E$3:$R$302,13,FALSE)),"",(VLOOKUP($E229,'SERIE.015-1'!$E$3:$R$302,13,FALSE)))</f>
        <v/>
      </c>
      <c r="R229" s="349" t="str">
        <f>IF(ISNA(VLOOKUP($E229,'SERIE.015-1'!$E$3:$R$302,14,FALSE)),"",(VLOOKUP($E229,'SERIE.015-1'!$E$3:$R$302,14,FALSE)))</f>
        <v/>
      </c>
      <c r="S229" s="448">
        <f t="shared" si="97"/>
        <v>0</v>
      </c>
      <c r="T229" s="516">
        <f t="shared" ref="T229" si="115">SUM(I229:R230)</f>
        <v>0</v>
      </c>
      <c r="U229" s="374"/>
      <c r="V229" s="374">
        <f t="shared" si="99"/>
        <v>227</v>
      </c>
      <c r="W229" s="374">
        <f>IF(S229="","",IFERROR(SUM(I229:J229:L229:M229)+LARGE(I229:J229:L229:M229,1)/100+LARGE(I229:J229:L229:M229,2)/1000+LARGE(I229:J229:L229:M229,3)/10000+LARGE(I229:J229:L229:M229,4)/100000-0.01/V229,0))</f>
        <v>0</v>
      </c>
      <c r="X229" s="354" t="str">
        <f>$D$229</f>
        <v/>
      </c>
      <c r="Y229" s="364" t="str">
        <f>$C$229</f>
        <v/>
      </c>
      <c r="Z229" s="374"/>
      <c r="AA229" s="374"/>
      <c r="AB229" s="374"/>
      <c r="AC229" s="374"/>
      <c r="AD229" s="374"/>
      <c r="AE229" s="374"/>
    </row>
    <row r="230" spans="1:31" ht="13.95" customHeight="1" thickBot="1" x14ac:dyDescent="0.35">
      <c r="A230" s="679"/>
      <c r="B230" s="680"/>
      <c r="C230" s="681"/>
      <c r="D230" s="682"/>
      <c r="E230" s="323" t="str">
        <f>IF(ISNA(VLOOKUP($A$229,'SERIE.015-1'!$A$3:$R$302,5,FALSE)+$U$3),"",(VLOOKUP($A$229,'SERIE.015-1'!$A$3:$R$302,5,FALSE)+$U$3))</f>
        <v/>
      </c>
      <c r="F230" s="43" t="str">
        <f>IF(ISNA(VLOOKUP(E230,'SERIE.015-1'!$E$3:$G$302,2,FALSE)),"",(VLOOKUP(E230,'SERIE.015-1'!$E$3:$G$302,2,FALSE)))</f>
        <v/>
      </c>
      <c r="G230" s="683"/>
      <c r="H230" s="84" t="str">
        <f>IF(ISNA(VLOOKUP(E230,'SERIE.015-1'!$E$3:$R$302,4,FALSE)),"",(VLOOKUP(E230,'SERIE.015-1'!$E$3:$R$302,4,FALSE)))</f>
        <v/>
      </c>
      <c r="I230" s="292" t="str">
        <f>IF(ISNA(VLOOKUP($E230,'SERIE.015-1'!$E$3:$R$302,5,FALSE)),"",(VLOOKUP($E230,'SERIE.015-1'!$E$3:$R$302,5,FALSE)))</f>
        <v/>
      </c>
      <c r="J230" s="292" t="str">
        <f>IF(ISNA(VLOOKUP($E230,'SERIE.015-1'!$E$3:$R$302,6,FALSE)),"",(VLOOKUP($E230,'SERIE.015-1'!$E$3:$R$302,6,FALSE)))</f>
        <v/>
      </c>
      <c r="K230" s="292" t="str">
        <f>IF(ISNA(VLOOKUP($E230,'SERIE.015-1'!$E$3:$R$302,7,FALSE)),"",(VLOOKUP($E230,'SERIE.015-1'!$E$3:$R$302,7,FALSE)))</f>
        <v/>
      </c>
      <c r="L230" s="292" t="str">
        <f>IF(ISNA(VLOOKUP($E230,'SERIE.015-1'!$E$3:$R$302,8,FALSE)),"",(VLOOKUP($E230,'SERIE.015-1'!$E$3:$R$302,8,FALSE)))</f>
        <v/>
      </c>
      <c r="M230" s="292" t="str">
        <f>IF(ISNA(VLOOKUP($E230,'SERIE.015-1'!$E$3:$R$302,9,FALSE)),"",(VLOOKUP($E230,'SERIE.015-1'!$E$3:$R$302,9,FALSE)))</f>
        <v/>
      </c>
      <c r="N230" s="292" t="str">
        <f>IF(ISNA(VLOOKUP($E230,'SERIE.015-1'!$E$3:$R$302,10,FALSE)),"",(VLOOKUP($E230,'SERIE.015-1'!$E$3:$R$302,10,FALSE)))</f>
        <v/>
      </c>
      <c r="O230" s="292" t="str">
        <f>IF(ISNA(VLOOKUP($E230,'SERIE.015-1'!$E$3:$R$302,11,FALSE)),"",(VLOOKUP($E230,'SERIE.015-1'!$E$3:$R$302,11,FALSE)))</f>
        <v/>
      </c>
      <c r="P230" s="292" t="str">
        <f>IF(ISNA(VLOOKUP($E230,'SERIE.015-1'!$E$3:$R$302,12,FALSE)),"",(VLOOKUP($E230,'SERIE.015-1'!$E$3:$R$302,12,FALSE)))</f>
        <v/>
      </c>
      <c r="Q230" s="292" t="str">
        <f>IF(ISNA(VLOOKUP($E230,'SERIE.015-1'!$E$3:$R$302,13,FALSE)),"",(VLOOKUP($E230,'SERIE.015-1'!$E$3:$R$302,13,FALSE)))</f>
        <v/>
      </c>
      <c r="R230" s="350" t="str">
        <f>IF(ISNA(VLOOKUP($E230,'SERIE.015-1'!$E$3:$R$302,14,FALSE)),"",(VLOOKUP($E230,'SERIE.015-1'!$E$3:$R$302,14,FALSE)))</f>
        <v/>
      </c>
      <c r="S230" s="448">
        <f t="shared" si="97"/>
        <v>0</v>
      </c>
      <c r="T230" s="516"/>
      <c r="U230" s="374"/>
      <c r="V230" s="374">
        <f t="shared" si="99"/>
        <v>228</v>
      </c>
      <c r="W230" s="374">
        <f>IF(S230="","",IFERROR(SUM(I230:J230:L230:M230)+LARGE(I230:J230:L230:M230,1)/100+LARGE(I230:J230:L230:M230,2)/1000+LARGE(I230:J230:L230:M230,3)/10000+LARGE(I230:J230:L230:M230,4)/100000-0.01/V230,0))</f>
        <v>0</v>
      </c>
      <c r="X230" s="354" t="str">
        <f>$D$229</f>
        <v/>
      </c>
      <c r="Y230" s="364" t="str">
        <f>$C$229</f>
        <v/>
      </c>
      <c r="Z230" s="374"/>
      <c r="AA230" s="374"/>
      <c r="AB230" s="374"/>
      <c r="AC230" s="374"/>
      <c r="AD230" s="374"/>
      <c r="AE230" s="374"/>
    </row>
    <row r="231" spans="1:31" ht="13.95" customHeight="1" x14ac:dyDescent="0.3">
      <c r="A231" s="669">
        <v>115</v>
      </c>
      <c r="B231" s="671" t="str">
        <f>IF(ISNA(VLOOKUP(A231,'SERIE.015-1'!$A$3:$R$302,2,FALSE)),"",(VLOOKUP(A231,'SERIE.015-1'!$A$3:$R$302,2,FALSE)))</f>
        <v/>
      </c>
      <c r="C231" s="673" t="str">
        <f>IF(ISNA(VLOOKUP(A231,'SERIE.015-1'!$A$3:$R$302,3,FALSE)),"",(VLOOKUP(A231,'SERIE.015-1'!$A$3:$R$302,3,FALSE)))</f>
        <v/>
      </c>
      <c r="D231" s="675" t="str">
        <f>IF(ISNA(VLOOKUP(A231,'SERIE.015-1'!$A$3:$R$302,4,FALSE)),"",(VLOOKUP(A231,'SERIE.015-1'!$A$3:$R$302,4,FALSE)))</f>
        <v/>
      </c>
      <c r="E231" s="322" t="str">
        <f>IF(ISNA(VLOOKUP($A231,'SERIE.015-1'!$A$3:$R$302,5,FALSE)),"",(VLOOKUP($A231,'SERIE.015-1'!$A$3:$R$302,5,FALSE)))</f>
        <v/>
      </c>
      <c r="F231" s="237" t="str">
        <f>IF(ISNA(VLOOKUP(E231,'SERIE.015-1'!$E$3:$G$302,2,FALSE)),"",(VLOOKUP(E231,'SERIE.015-1'!$E$3:$G$302,2,FALSE)))</f>
        <v/>
      </c>
      <c r="G231" s="677" t="str">
        <f>IF(ISNA(VLOOKUP(E231,'SERIE.015-1'!$E$3:$G$302,3,FALSE)),"",(VLOOKUP(E231,'SERIE.015-1'!$E$3:$G$302,3,FALSE)))</f>
        <v/>
      </c>
      <c r="H231" s="237" t="str">
        <f>IF(ISNA(VLOOKUP(E231,'SERIE.015-1'!$E$3:$R$302,4,FALSE)),"",(VLOOKUP(E231,'SERIE.015-1'!$E$3:$R$302,4,FALSE)))</f>
        <v/>
      </c>
      <c r="I231" s="291" t="str">
        <f>IF(ISNA(VLOOKUP($E231,'SERIE.015-1'!$E$3:$R$302,5,FALSE)),"",(VLOOKUP($E231,'SERIE.015-1'!$E$3:$R$302,5,FALSE)))</f>
        <v/>
      </c>
      <c r="J231" s="291" t="str">
        <f>IF(ISNA(VLOOKUP($E231,'SERIE.015-1'!$E$3:$R$302,6,FALSE)),"",(VLOOKUP($E231,'SERIE.015-1'!$E$3:$R$302,6,FALSE)))</f>
        <v/>
      </c>
      <c r="K231" s="291" t="str">
        <f>IF(ISNA(VLOOKUP($E231,'SERIE.015-1'!$E$3:$R$302,7,FALSE)),"",(VLOOKUP($E231,'SERIE.015-1'!$E$3:$R$302,7,FALSE)))</f>
        <v/>
      </c>
      <c r="L231" s="291" t="str">
        <f>IF(ISNA(VLOOKUP($E231,'SERIE.015-1'!$E$3:$R$302,8,FALSE)),"",(VLOOKUP($E231,'SERIE.015-1'!$E$3:$R$302,8,FALSE)))</f>
        <v/>
      </c>
      <c r="M231" s="291" t="str">
        <f>IF(ISNA(VLOOKUP($E231,'SERIE.015-1'!$E$3:$R$302,9,FALSE)),"",(VLOOKUP($E231,'SERIE.015-1'!$E$3:$R$302,9,FALSE)))</f>
        <v/>
      </c>
      <c r="N231" s="291" t="str">
        <f>IF(ISNA(VLOOKUP($E231,'SERIE.015-1'!$E$3:$R$302,10,FALSE)),"",(VLOOKUP($E231,'SERIE.015-1'!$E$3:$R$302,10,FALSE)))</f>
        <v/>
      </c>
      <c r="O231" s="291" t="str">
        <f>IF(ISNA(VLOOKUP($E231,'SERIE.015-1'!$E$3:$R$302,11,FALSE)),"",(VLOOKUP($E231,'SERIE.015-1'!$E$3:$R$302,11,FALSE)))</f>
        <v/>
      </c>
      <c r="P231" s="291" t="str">
        <f>IF(ISNA(VLOOKUP($E231,'SERIE.015-1'!$E$3:$R$302,12,FALSE)),"",(VLOOKUP($E231,'SERIE.015-1'!$E$3:$R$302,12,FALSE)))</f>
        <v/>
      </c>
      <c r="Q231" s="291" t="str">
        <f>IF(ISNA(VLOOKUP($E231,'SERIE.015-1'!$E$3:$R$302,13,FALSE)),"",(VLOOKUP($E231,'SERIE.015-1'!$E$3:$R$302,13,FALSE)))</f>
        <v/>
      </c>
      <c r="R231" s="349" t="str">
        <f>IF(ISNA(VLOOKUP($E231,'SERIE.015-1'!$E$3:$R$302,14,FALSE)),"",(VLOOKUP($E231,'SERIE.015-1'!$E$3:$R$302,14,FALSE)))</f>
        <v/>
      </c>
      <c r="S231" s="448">
        <f t="shared" si="97"/>
        <v>0</v>
      </c>
      <c r="T231" s="516">
        <f t="shared" ref="T231" si="116">SUM(I231:R232)</f>
        <v>0</v>
      </c>
      <c r="U231" s="374"/>
      <c r="V231" s="374">
        <f t="shared" si="99"/>
        <v>229</v>
      </c>
      <c r="W231" s="374">
        <f>IF(S231="","",IFERROR(SUM(I231:J231:L231:M231)+LARGE(I231:J231:L231:M231,1)/100+LARGE(I231:J231:L231:M231,2)/1000+LARGE(I231:J231:L231:M231,3)/10000+LARGE(I231:J231:L231:M231,4)/100000-0.01/V231,0))</f>
        <v>0</v>
      </c>
      <c r="X231" s="354" t="str">
        <f>$D$231</f>
        <v/>
      </c>
      <c r="Y231" s="364" t="str">
        <f>$C$231</f>
        <v/>
      </c>
      <c r="Z231" s="374"/>
      <c r="AA231" s="374"/>
      <c r="AB231" s="374"/>
      <c r="AC231" s="374"/>
      <c r="AD231" s="374"/>
      <c r="AE231" s="374"/>
    </row>
    <row r="232" spans="1:31" ht="13.95" customHeight="1" thickBot="1" x14ac:dyDescent="0.35">
      <c r="A232" s="679"/>
      <c r="B232" s="680"/>
      <c r="C232" s="681"/>
      <c r="D232" s="682"/>
      <c r="E232" s="323" t="str">
        <f>IF(ISNA(VLOOKUP($A$231,'SERIE.015-1'!$A$3:$R$302,5,FALSE)+$U$3),"",(VLOOKUP($A$231,'SERIE.015-1'!$A$3:$R$302,5,FALSE)+$U$3))</f>
        <v/>
      </c>
      <c r="F232" s="43" t="str">
        <f>IF(ISNA(VLOOKUP(E232,'SERIE.015-1'!$E$3:$G$302,2,FALSE)),"",(VLOOKUP(E232,'SERIE.015-1'!$E$3:$G$302,2,FALSE)))</f>
        <v/>
      </c>
      <c r="G232" s="683"/>
      <c r="H232" s="84" t="str">
        <f>IF(ISNA(VLOOKUP(E232,'SERIE.015-1'!$E$3:$R$302,4,FALSE)),"",(VLOOKUP(E232,'SERIE.015-1'!$E$3:$R$302,4,FALSE)))</f>
        <v/>
      </c>
      <c r="I232" s="292" t="str">
        <f>IF(ISNA(VLOOKUP($E232,'SERIE.015-1'!$E$3:$R$302,5,FALSE)),"",(VLOOKUP($E232,'SERIE.015-1'!$E$3:$R$302,5,FALSE)))</f>
        <v/>
      </c>
      <c r="J232" s="292" t="str">
        <f>IF(ISNA(VLOOKUP($E232,'SERIE.015-1'!$E$3:$R$302,6,FALSE)),"",(VLOOKUP($E232,'SERIE.015-1'!$E$3:$R$302,6,FALSE)))</f>
        <v/>
      </c>
      <c r="K232" s="292" t="str">
        <f>IF(ISNA(VLOOKUP($E232,'SERIE.015-1'!$E$3:$R$302,7,FALSE)),"",(VLOOKUP($E232,'SERIE.015-1'!$E$3:$R$302,7,FALSE)))</f>
        <v/>
      </c>
      <c r="L232" s="292" t="str">
        <f>IF(ISNA(VLOOKUP($E232,'SERIE.015-1'!$E$3:$R$302,8,FALSE)),"",(VLOOKUP($E232,'SERIE.015-1'!$E$3:$R$302,8,FALSE)))</f>
        <v/>
      </c>
      <c r="M232" s="292" t="str">
        <f>IF(ISNA(VLOOKUP($E232,'SERIE.015-1'!$E$3:$R$302,9,FALSE)),"",(VLOOKUP($E232,'SERIE.015-1'!$E$3:$R$302,9,FALSE)))</f>
        <v/>
      </c>
      <c r="N232" s="292" t="str">
        <f>IF(ISNA(VLOOKUP($E232,'SERIE.015-1'!$E$3:$R$302,10,FALSE)),"",(VLOOKUP($E232,'SERIE.015-1'!$E$3:$R$302,10,FALSE)))</f>
        <v/>
      </c>
      <c r="O232" s="292" t="str">
        <f>IF(ISNA(VLOOKUP($E232,'SERIE.015-1'!$E$3:$R$302,11,FALSE)),"",(VLOOKUP($E232,'SERIE.015-1'!$E$3:$R$302,11,FALSE)))</f>
        <v/>
      </c>
      <c r="P232" s="292" t="str">
        <f>IF(ISNA(VLOOKUP($E232,'SERIE.015-1'!$E$3:$R$302,12,FALSE)),"",(VLOOKUP($E232,'SERIE.015-1'!$E$3:$R$302,12,FALSE)))</f>
        <v/>
      </c>
      <c r="Q232" s="292" t="str">
        <f>IF(ISNA(VLOOKUP($E232,'SERIE.015-1'!$E$3:$R$302,13,FALSE)),"",(VLOOKUP($E232,'SERIE.015-1'!$E$3:$R$302,13,FALSE)))</f>
        <v/>
      </c>
      <c r="R232" s="350" t="str">
        <f>IF(ISNA(VLOOKUP($E232,'SERIE.015-1'!$E$3:$R$302,14,FALSE)),"",(VLOOKUP($E232,'SERIE.015-1'!$E$3:$R$302,14,FALSE)))</f>
        <v/>
      </c>
      <c r="S232" s="448">
        <f t="shared" si="97"/>
        <v>0</v>
      </c>
      <c r="T232" s="516"/>
      <c r="U232" s="374"/>
      <c r="V232" s="374">
        <f t="shared" si="99"/>
        <v>230</v>
      </c>
      <c r="W232" s="374">
        <f>IF(S232="","",IFERROR(SUM(I232:J232:L232:M232)+LARGE(I232:J232:L232:M232,1)/100+LARGE(I232:J232:L232:M232,2)/1000+LARGE(I232:J232:L232:M232,3)/10000+LARGE(I232:J232:L232:M232,4)/100000-0.01/V232,0))</f>
        <v>0</v>
      </c>
      <c r="X232" s="354" t="str">
        <f>$D$231</f>
        <v/>
      </c>
      <c r="Y232" s="364" t="str">
        <f>$C$231</f>
        <v/>
      </c>
      <c r="Z232" s="374"/>
      <c r="AA232" s="374"/>
      <c r="AB232" s="374"/>
      <c r="AC232" s="374"/>
      <c r="AD232" s="374"/>
      <c r="AE232" s="374"/>
    </row>
    <row r="233" spans="1:31" ht="13.95" customHeight="1" x14ac:dyDescent="0.3">
      <c r="A233" s="669">
        <v>116</v>
      </c>
      <c r="B233" s="671" t="str">
        <f>IF(ISNA(VLOOKUP(A233,'SERIE.015-1'!$A$3:$R$302,2,FALSE)),"",(VLOOKUP(A233,'SERIE.015-1'!$A$3:$R$302,2,FALSE)))</f>
        <v/>
      </c>
      <c r="C233" s="673" t="str">
        <f>IF(ISNA(VLOOKUP(A233,'SERIE.015-1'!$A$3:$R$302,3,FALSE)),"",(VLOOKUP(A233,'SERIE.015-1'!$A$3:$R$302,3,FALSE)))</f>
        <v/>
      </c>
      <c r="D233" s="675" t="str">
        <f>IF(ISNA(VLOOKUP(A233,'SERIE.015-1'!$A$3:$R$302,4,FALSE)),"",(VLOOKUP(A233,'SERIE.015-1'!$A$3:$R$302,4,FALSE)))</f>
        <v/>
      </c>
      <c r="E233" s="322" t="str">
        <f>IF(ISNA(VLOOKUP($A233,'SERIE.015-1'!$A$3:$R$302,5,FALSE)),"",(VLOOKUP($A233,'SERIE.015-1'!$A$3:$R$302,5,FALSE)))</f>
        <v/>
      </c>
      <c r="F233" s="237" t="str">
        <f>IF(ISNA(VLOOKUP(E233,'SERIE.015-1'!$E$3:$G$302,2,FALSE)),"",(VLOOKUP(E233,'SERIE.015-1'!$E$3:$G$302,2,FALSE)))</f>
        <v/>
      </c>
      <c r="G233" s="677" t="str">
        <f>IF(ISNA(VLOOKUP(E233,'SERIE.015-1'!$E$3:$G$302,3,FALSE)),"",(VLOOKUP(E233,'SERIE.015-1'!$E$3:$G$302,3,FALSE)))</f>
        <v/>
      </c>
      <c r="H233" s="237" t="str">
        <f>IF(ISNA(VLOOKUP(E233,'SERIE.015-1'!$E$3:$R$302,4,FALSE)),"",(VLOOKUP(E233,'SERIE.015-1'!$E$3:$R$302,4,FALSE)))</f>
        <v/>
      </c>
      <c r="I233" s="291" t="str">
        <f>IF(ISNA(VLOOKUP($E233,'SERIE.015-1'!$E$3:$R$302,5,FALSE)),"",(VLOOKUP($E233,'SERIE.015-1'!$E$3:$R$302,5,FALSE)))</f>
        <v/>
      </c>
      <c r="J233" s="291" t="str">
        <f>IF(ISNA(VLOOKUP($E233,'SERIE.015-1'!$E$3:$R$302,6,FALSE)),"",(VLOOKUP($E233,'SERIE.015-1'!$E$3:$R$302,6,FALSE)))</f>
        <v/>
      </c>
      <c r="K233" s="291" t="str">
        <f>IF(ISNA(VLOOKUP($E233,'SERIE.015-1'!$E$3:$R$302,7,FALSE)),"",(VLOOKUP($E233,'SERIE.015-1'!$E$3:$R$302,7,FALSE)))</f>
        <v/>
      </c>
      <c r="L233" s="291" t="str">
        <f>IF(ISNA(VLOOKUP($E233,'SERIE.015-1'!$E$3:$R$302,8,FALSE)),"",(VLOOKUP($E233,'SERIE.015-1'!$E$3:$R$302,8,FALSE)))</f>
        <v/>
      </c>
      <c r="M233" s="291" t="str">
        <f>IF(ISNA(VLOOKUP($E233,'SERIE.015-1'!$E$3:$R$302,9,FALSE)),"",(VLOOKUP($E233,'SERIE.015-1'!$E$3:$R$302,9,FALSE)))</f>
        <v/>
      </c>
      <c r="N233" s="291" t="str">
        <f>IF(ISNA(VLOOKUP($E233,'SERIE.015-1'!$E$3:$R$302,10,FALSE)),"",(VLOOKUP($E233,'SERIE.015-1'!$E$3:$R$302,10,FALSE)))</f>
        <v/>
      </c>
      <c r="O233" s="291" t="str">
        <f>IF(ISNA(VLOOKUP($E233,'SERIE.015-1'!$E$3:$R$302,11,FALSE)),"",(VLOOKUP($E233,'SERIE.015-1'!$E$3:$R$302,11,FALSE)))</f>
        <v/>
      </c>
      <c r="P233" s="291" t="str">
        <f>IF(ISNA(VLOOKUP($E233,'SERIE.015-1'!$E$3:$R$302,12,FALSE)),"",(VLOOKUP($E233,'SERIE.015-1'!$E$3:$R$302,12,FALSE)))</f>
        <v/>
      </c>
      <c r="Q233" s="291" t="str">
        <f>IF(ISNA(VLOOKUP($E233,'SERIE.015-1'!$E$3:$R$302,13,FALSE)),"",(VLOOKUP($E233,'SERIE.015-1'!$E$3:$R$302,13,FALSE)))</f>
        <v/>
      </c>
      <c r="R233" s="349" t="str">
        <f>IF(ISNA(VLOOKUP($E233,'SERIE.015-1'!$E$3:$R$302,14,FALSE)),"",(VLOOKUP($E233,'SERIE.015-1'!$E$3:$R$302,14,FALSE)))</f>
        <v/>
      </c>
      <c r="S233" s="448">
        <f t="shared" si="97"/>
        <v>0</v>
      </c>
      <c r="T233" s="516">
        <f t="shared" ref="T233" si="117">SUM(I233:R234)</f>
        <v>0</v>
      </c>
      <c r="U233" s="374"/>
      <c r="V233" s="374">
        <f t="shared" si="99"/>
        <v>231</v>
      </c>
      <c r="W233" s="374">
        <f>IF(S233="","",IFERROR(SUM(I233:J233:L233:M233)+LARGE(I233:J233:L233:M233,1)/100+LARGE(I233:J233:L233:M233,2)/1000+LARGE(I233:J233:L233:M233,3)/10000+LARGE(I233:J233:L233:M233,4)/100000-0.01/V233,0))</f>
        <v>0</v>
      </c>
      <c r="X233" s="354" t="str">
        <f>$D$233</f>
        <v/>
      </c>
      <c r="Y233" s="364" t="str">
        <f>$C$233</f>
        <v/>
      </c>
      <c r="Z233" s="374"/>
      <c r="AA233" s="374"/>
      <c r="AB233" s="374"/>
      <c r="AC233" s="374"/>
      <c r="AD233" s="374"/>
      <c r="AE233" s="374"/>
    </row>
    <row r="234" spans="1:31" ht="13.95" customHeight="1" thickBot="1" x14ac:dyDescent="0.35">
      <c r="A234" s="679"/>
      <c r="B234" s="680"/>
      <c r="C234" s="681"/>
      <c r="D234" s="682"/>
      <c r="E234" s="323" t="str">
        <f>IF(ISNA(VLOOKUP($A$233,'SERIE.015-1'!$A$3:$R$302,5,FALSE)+$U$3),"",(VLOOKUP($A$233,'SERIE.015-1'!$A$3:$R$302,5,FALSE)+$U$3))</f>
        <v/>
      </c>
      <c r="F234" s="43" t="str">
        <f>IF(ISNA(VLOOKUP(E234,'SERIE.015-1'!$E$3:$G$302,2,FALSE)),"",(VLOOKUP(E234,'SERIE.015-1'!$E$3:$G$302,2,FALSE)))</f>
        <v/>
      </c>
      <c r="G234" s="683"/>
      <c r="H234" s="84" t="str">
        <f>IF(ISNA(VLOOKUP(E234,'SERIE.015-1'!$E$3:$R$302,4,FALSE)),"",(VLOOKUP(E234,'SERIE.015-1'!$E$3:$R$302,4,FALSE)))</f>
        <v/>
      </c>
      <c r="I234" s="292" t="str">
        <f>IF(ISNA(VLOOKUP($E234,'SERIE.015-1'!$E$3:$R$302,5,FALSE)),"",(VLOOKUP($E234,'SERIE.015-1'!$E$3:$R$302,5,FALSE)))</f>
        <v/>
      </c>
      <c r="J234" s="292" t="str">
        <f>IF(ISNA(VLOOKUP($E234,'SERIE.015-1'!$E$3:$R$302,6,FALSE)),"",(VLOOKUP($E234,'SERIE.015-1'!$E$3:$R$302,6,FALSE)))</f>
        <v/>
      </c>
      <c r="K234" s="292" t="str">
        <f>IF(ISNA(VLOOKUP($E234,'SERIE.015-1'!$E$3:$R$302,7,FALSE)),"",(VLOOKUP($E234,'SERIE.015-1'!$E$3:$R$302,7,FALSE)))</f>
        <v/>
      </c>
      <c r="L234" s="292" t="str">
        <f>IF(ISNA(VLOOKUP($E234,'SERIE.015-1'!$E$3:$R$302,8,FALSE)),"",(VLOOKUP($E234,'SERIE.015-1'!$E$3:$R$302,8,FALSE)))</f>
        <v/>
      </c>
      <c r="M234" s="292" t="str">
        <f>IF(ISNA(VLOOKUP($E234,'SERIE.015-1'!$E$3:$R$302,9,FALSE)),"",(VLOOKUP($E234,'SERIE.015-1'!$E$3:$R$302,9,FALSE)))</f>
        <v/>
      </c>
      <c r="N234" s="292" t="str">
        <f>IF(ISNA(VLOOKUP($E234,'SERIE.015-1'!$E$3:$R$302,10,FALSE)),"",(VLOOKUP($E234,'SERIE.015-1'!$E$3:$R$302,10,FALSE)))</f>
        <v/>
      </c>
      <c r="O234" s="292" t="str">
        <f>IF(ISNA(VLOOKUP($E234,'SERIE.015-1'!$E$3:$R$302,11,FALSE)),"",(VLOOKUP($E234,'SERIE.015-1'!$E$3:$R$302,11,FALSE)))</f>
        <v/>
      </c>
      <c r="P234" s="292" t="str">
        <f>IF(ISNA(VLOOKUP($E234,'SERIE.015-1'!$E$3:$R$302,12,FALSE)),"",(VLOOKUP($E234,'SERIE.015-1'!$E$3:$R$302,12,FALSE)))</f>
        <v/>
      </c>
      <c r="Q234" s="292" t="str">
        <f>IF(ISNA(VLOOKUP($E234,'SERIE.015-1'!$E$3:$R$302,13,FALSE)),"",(VLOOKUP($E234,'SERIE.015-1'!$E$3:$R$302,13,FALSE)))</f>
        <v/>
      </c>
      <c r="R234" s="350" t="str">
        <f>IF(ISNA(VLOOKUP($E234,'SERIE.015-1'!$E$3:$R$302,14,FALSE)),"",(VLOOKUP($E234,'SERIE.015-1'!$E$3:$R$302,14,FALSE)))</f>
        <v/>
      </c>
      <c r="S234" s="448">
        <f t="shared" si="97"/>
        <v>0</v>
      </c>
      <c r="T234" s="516"/>
      <c r="U234" s="374"/>
      <c r="V234" s="374">
        <f t="shared" si="99"/>
        <v>232</v>
      </c>
      <c r="W234" s="374">
        <f>IF(S234="","",IFERROR(SUM(I234:J234:L234:M234)+LARGE(I234:J234:L234:M234,1)/100+LARGE(I234:J234:L234:M234,2)/1000+LARGE(I234:J234:L234:M234,3)/10000+LARGE(I234:J234:L234:M234,4)/100000-0.01/V234,0))</f>
        <v>0</v>
      </c>
      <c r="X234" s="354" t="str">
        <f>$D$233</f>
        <v/>
      </c>
      <c r="Y234" s="364" t="str">
        <f>$C$233</f>
        <v/>
      </c>
      <c r="Z234" s="374"/>
      <c r="AA234" s="374"/>
      <c r="AB234" s="374"/>
      <c r="AC234" s="374"/>
      <c r="AD234" s="374"/>
      <c r="AE234" s="374"/>
    </row>
    <row r="235" spans="1:31" ht="13.95" customHeight="1" x14ac:dyDescent="0.3">
      <c r="A235" s="669">
        <v>117</v>
      </c>
      <c r="B235" s="671" t="str">
        <f>IF(ISNA(VLOOKUP(A235,'SERIE.015-1'!$A$3:$R$302,2,FALSE)),"",(VLOOKUP(A235,'SERIE.015-1'!$A$3:$R$302,2,FALSE)))</f>
        <v/>
      </c>
      <c r="C235" s="673" t="str">
        <f>IF(ISNA(VLOOKUP(A235,'SERIE.015-1'!$A$3:$R$302,3,FALSE)),"",(VLOOKUP(A235,'SERIE.015-1'!$A$3:$R$302,3,FALSE)))</f>
        <v/>
      </c>
      <c r="D235" s="675" t="str">
        <f>IF(ISNA(VLOOKUP(A235,'SERIE.015-1'!$A$3:$R$302,4,FALSE)),"",(VLOOKUP(A235,'SERIE.015-1'!$A$3:$R$302,4,FALSE)))</f>
        <v/>
      </c>
      <c r="E235" s="322" t="str">
        <f>IF(ISNA(VLOOKUP($A235,'SERIE.015-1'!$A$3:$R$302,5,FALSE)),"",(VLOOKUP($A235,'SERIE.015-1'!$A$3:$R$302,5,FALSE)))</f>
        <v/>
      </c>
      <c r="F235" s="237" t="str">
        <f>IF(ISNA(VLOOKUP(E235,'SERIE.015-1'!$E$3:$G$302,2,FALSE)),"",(VLOOKUP(E235,'SERIE.015-1'!$E$3:$G$302,2,FALSE)))</f>
        <v/>
      </c>
      <c r="G235" s="677" t="str">
        <f>IF(ISNA(VLOOKUP(E235,'SERIE.015-1'!$E$3:$G$302,3,FALSE)),"",(VLOOKUP(E235,'SERIE.015-1'!$E$3:$G$302,3,FALSE)))</f>
        <v/>
      </c>
      <c r="H235" s="237" t="str">
        <f>IF(ISNA(VLOOKUP(E235,'SERIE.015-1'!$E$3:$R$302,4,FALSE)),"",(VLOOKUP(E235,'SERIE.015-1'!$E$3:$R$302,4,FALSE)))</f>
        <v/>
      </c>
      <c r="I235" s="291" t="str">
        <f>IF(ISNA(VLOOKUP($E235,'SERIE.015-1'!$E$3:$R$302,5,FALSE)),"",(VLOOKUP($E235,'SERIE.015-1'!$E$3:$R$302,5,FALSE)))</f>
        <v/>
      </c>
      <c r="J235" s="291" t="str">
        <f>IF(ISNA(VLOOKUP($E235,'SERIE.015-1'!$E$3:$R$302,6,FALSE)),"",(VLOOKUP($E235,'SERIE.015-1'!$E$3:$R$302,6,FALSE)))</f>
        <v/>
      </c>
      <c r="K235" s="291" t="str">
        <f>IF(ISNA(VLOOKUP($E235,'SERIE.015-1'!$E$3:$R$302,7,FALSE)),"",(VLOOKUP($E235,'SERIE.015-1'!$E$3:$R$302,7,FALSE)))</f>
        <v/>
      </c>
      <c r="L235" s="291" t="str">
        <f>IF(ISNA(VLOOKUP($E235,'SERIE.015-1'!$E$3:$R$302,8,FALSE)),"",(VLOOKUP($E235,'SERIE.015-1'!$E$3:$R$302,8,FALSE)))</f>
        <v/>
      </c>
      <c r="M235" s="291" t="str">
        <f>IF(ISNA(VLOOKUP($E235,'SERIE.015-1'!$E$3:$R$302,9,FALSE)),"",(VLOOKUP($E235,'SERIE.015-1'!$E$3:$R$302,9,FALSE)))</f>
        <v/>
      </c>
      <c r="N235" s="291" t="str">
        <f>IF(ISNA(VLOOKUP($E235,'SERIE.015-1'!$E$3:$R$302,10,FALSE)),"",(VLOOKUP($E235,'SERIE.015-1'!$E$3:$R$302,10,FALSE)))</f>
        <v/>
      </c>
      <c r="O235" s="291" t="str">
        <f>IF(ISNA(VLOOKUP($E235,'SERIE.015-1'!$E$3:$R$302,11,FALSE)),"",(VLOOKUP($E235,'SERIE.015-1'!$E$3:$R$302,11,FALSE)))</f>
        <v/>
      </c>
      <c r="P235" s="291" t="str">
        <f>IF(ISNA(VLOOKUP($E235,'SERIE.015-1'!$E$3:$R$302,12,FALSE)),"",(VLOOKUP($E235,'SERIE.015-1'!$E$3:$R$302,12,FALSE)))</f>
        <v/>
      </c>
      <c r="Q235" s="291" t="str">
        <f>IF(ISNA(VLOOKUP($E235,'SERIE.015-1'!$E$3:$R$302,13,FALSE)),"",(VLOOKUP($E235,'SERIE.015-1'!$E$3:$R$302,13,FALSE)))</f>
        <v/>
      </c>
      <c r="R235" s="349" t="str">
        <f>IF(ISNA(VLOOKUP($E235,'SERIE.015-1'!$E$3:$R$302,14,FALSE)),"",(VLOOKUP($E235,'SERIE.015-1'!$E$3:$R$302,14,FALSE)))</f>
        <v/>
      </c>
      <c r="S235" s="448">
        <f t="shared" si="97"/>
        <v>0</v>
      </c>
      <c r="T235" s="516">
        <f t="shared" ref="T235" si="118">SUM(I235:R236)</f>
        <v>0</v>
      </c>
      <c r="U235" s="374"/>
      <c r="V235" s="374">
        <f t="shared" si="99"/>
        <v>233</v>
      </c>
      <c r="W235" s="374">
        <f>IF(S235="","",IFERROR(SUM(I235:J235:L235:M235)+LARGE(I235:J235:L235:M235,1)/100+LARGE(I235:J235:L235:M235,2)/1000+LARGE(I235:J235:L235:M235,3)/10000+LARGE(I235:J235:L235:M235,4)/100000-0.01/V235,0))</f>
        <v>0</v>
      </c>
      <c r="X235" s="354" t="str">
        <f>$D$235</f>
        <v/>
      </c>
      <c r="Y235" s="364" t="str">
        <f>$C$235</f>
        <v/>
      </c>
      <c r="Z235" s="374"/>
      <c r="AA235" s="374"/>
      <c r="AB235" s="374"/>
      <c r="AC235" s="374"/>
      <c r="AD235" s="374"/>
      <c r="AE235" s="374"/>
    </row>
    <row r="236" spans="1:31" ht="13.95" customHeight="1" thickBot="1" x14ac:dyDescent="0.35">
      <c r="A236" s="679"/>
      <c r="B236" s="680"/>
      <c r="C236" s="681"/>
      <c r="D236" s="682"/>
      <c r="E236" s="323" t="str">
        <f>IF(ISNA(VLOOKUP($A$235,'SERIE.015-1'!$A$3:$R$302,5,FALSE)+$U$3),"",(VLOOKUP($A$235,'SERIE.015-1'!$A$3:$R$302,5,FALSE)+$U$3))</f>
        <v/>
      </c>
      <c r="F236" s="43" t="str">
        <f>IF(ISNA(VLOOKUP(E236,'SERIE.015-1'!$E$3:$G$302,2,FALSE)),"",(VLOOKUP(E236,'SERIE.015-1'!$E$3:$G$302,2,FALSE)))</f>
        <v/>
      </c>
      <c r="G236" s="683"/>
      <c r="H236" s="84" t="str">
        <f>IF(ISNA(VLOOKUP(E236,'SERIE.015-1'!$E$3:$R$302,4,FALSE)),"",(VLOOKUP(E236,'SERIE.015-1'!$E$3:$R$302,4,FALSE)))</f>
        <v/>
      </c>
      <c r="I236" s="292" t="str">
        <f>IF(ISNA(VLOOKUP($E236,'SERIE.015-1'!$E$3:$R$302,5,FALSE)),"",(VLOOKUP($E236,'SERIE.015-1'!$E$3:$R$302,5,FALSE)))</f>
        <v/>
      </c>
      <c r="J236" s="292" t="str">
        <f>IF(ISNA(VLOOKUP($E236,'SERIE.015-1'!$E$3:$R$302,6,FALSE)),"",(VLOOKUP($E236,'SERIE.015-1'!$E$3:$R$302,6,FALSE)))</f>
        <v/>
      </c>
      <c r="K236" s="292" t="str">
        <f>IF(ISNA(VLOOKUP($E236,'SERIE.015-1'!$E$3:$R$302,7,FALSE)),"",(VLOOKUP($E236,'SERIE.015-1'!$E$3:$R$302,7,FALSE)))</f>
        <v/>
      </c>
      <c r="L236" s="292" t="str">
        <f>IF(ISNA(VLOOKUP($E236,'SERIE.015-1'!$E$3:$R$302,8,FALSE)),"",(VLOOKUP($E236,'SERIE.015-1'!$E$3:$R$302,8,FALSE)))</f>
        <v/>
      </c>
      <c r="M236" s="292" t="str">
        <f>IF(ISNA(VLOOKUP($E236,'SERIE.015-1'!$E$3:$R$302,9,FALSE)),"",(VLOOKUP($E236,'SERIE.015-1'!$E$3:$R$302,9,FALSE)))</f>
        <v/>
      </c>
      <c r="N236" s="292" t="str">
        <f>IF(ISNA(VLOOKUP($E236,'SERIE.015-1'!$E$3:$R$302,10,FALSE)),"",(VLOOKUP($E236,'SERIE.015-1'!$E$3:$R$302,10,FALSE)))</f>
        <v/>
      </c>
      <c r="O236" s="292" t="str">
        <f>IF(ISNA(VLOOKUP($E236,'SERIE.015-1'!$E$3:$R$302,11,FALSE)),"",(VLOOKUP($E236,'SERIE.015-1'!$E$3:$R$302,11,FALSE)))</f>
        <v/>
      </c>
      <c r="P236" s="292" t="str">
        <f>IF(ISNA(VLOOKUP($E236,'SERIE.015-1'!$E$3:$R$302,12,FALSE)),"",(VLOOKUP($E236,'SERIE.015-1'!$E$3:$R$302,12,FALSE)))</f>
        <v/>
      </c>
      <c r="Q236" s="292" t="str">
        <f>IF(ISNA(VLOOKUP($E236,'SERIE.015-1'!$E$3:$R$302,13,FALSE)),"",(VLOOKUP($E236,'SERIE.015-1'!$E$3:$R$302,13,FALSE)))</f>
        <v/>
      </c>
      <c r="R236" s="350" t="str">
        <f>IF(ISNA(VLOOKUP($E236,'SERIE.015-1'!$E$3:$R$302,14,FALSE)),"",(VLOOKUP($E236,'SERIE.015-1'!$E$3:$R$302,14,FALSE)))</f>
        <v/>
      </c>
      <c r="S236" s="448">
        <f t="shared" si="97"/>
        <v>0</v>
      </c>
      <c r="T236" s="516"/>
      <c r="U236" s="374"/>
      <c r="V236" s="374">
        <f t="shared" si="99"/>
        <v>234</v>
      </c>
      <c r="W236" s="374">
        <f>IF(S236="","",IFERROR(SUM(I236:J236:L236:M236)+LARGE(I236:J236:L236:M236,1)/100+LARGE(I236:J236:L236:M236,2)/1000+LARGE(I236:J236:L236:M236,3)/10000+LARGE(I236:J236:L236:M236,4)/100000-0.01/V236,0))</f>
        <v>0</v>
      </c>
      <c r="X236" s="354" t="str">
        <f>$D$235</f>
        <v/>
      </c>
      <c r="Y236" s="364" t="str">
        <f>$C$235</f>
        <v/>
      </c>
      <c r="Z236" s="374"/>
      <c r="AA236" s="374"/>
      <c r="AB236" s="374"/>
      <c r="AC236" s="374"/>
      <c r="AD236" s="374"/>
      <c r="AE236" s="374"/>
    </row>
    <row r="237" spans="1:31" ht="13.95" customHeight="1" x14ac:dyDescent="0.3">
      <c r="A237" s="669">
        <v>118</v>
      </c>
      <c r="B237" s="671" t="str">
        <f>IF(ISNA(VLOOKUP(A237,'SERIE.015-1'!$A$3:$R$302,2,FALSE)),"",(VLOOKUP(A237,'SERIE.015-1'!$A$3:$R$302,2,FALSE)))</f>
        <v/>
      </c>
      <c r="C237" s="673" t="str">
        <f>IF(ISNA(VLOOKUP(A237,'SERIE.015-1'!$A$3:$R$302,3,FALSE)),"",(VLOOKUP(A237,'SERIE.015-1'!$A$3:$R$302,3,FALSE)))</f>
        <v/>
      </c>
      <c r="D237" s="675" t="str">
        <f>IF(ISNA(VLOOKUP(A237,'SERIE.015-1'!$A$3:$R$302,4,FALSE)),"",(VLOOKUP(A237,'SERIE.015-1'!$A$3:$R$302,4,FALSE)))</f>
        <v/>
      </c>
      <c r="E237" s="322" t="str">
        <f>IF(ISNA(VLOOKUP($A237,'SERIE.015-1'!$A$3:$R$302,5,FALSE)),"",(VLOOKUP($A237,'SERIE.015-1'!$A$3:$R$302,5,FALSE)))</f>
        <v/>
      </c>
      <c r="F237" s="237" t="str">
        <f>IF(ISNA(VLOOKUP(E237,'SERIE.015-1'!$E$3:$G$302,2,FALSE)),"",(VLOOKUP(E237,'SERIE.015-1'!$E$3:$G$302,2,FALSE)))</f>
        <v/>
      </c>
      <c r="G237" s="677" t="str">
        <f>IF(ISNA(VLOOKUP(E237,'SERIE.015-1'!$E$3:$G$302,3,FALSE)),"",(VLOOKUP(E237,'SERIE.015-1'!$E$3:$G$302,3,FALSE)))</f>
        <v/>
      </c>
      <c r="H237" s="237" t="str">
        <f>IF(ISNA(VLOOKUP(E237,'SERIE.015-1'!$E$3:$R$302,4,FALSE)),"",(VLOOKUP(E237,'SERIE.015-1'!$E$3:$R$302,4,FALSE)))</f>
        <v/>
      </c>
      <c r="I237" s="291" t="str">
        <f>IF(ISNA(VLOOKUP($E237,'SERIE.015-1'!$E$3:$R$302,5,FALSE)),"",(VLOOKUP($E237,'SERIE.015-1'!$E$3:$R$302,5,FALSE)))</f>
        <v/>
      </c>
      <c r="J237" s="291" t="str">
        <f>IF(ISNA(VLOOKUP($E237,'SERIE.015-1'!$E$3:$R$302,6,FALSE)),"",(VLOOKUP($E237,'SERIE.015-1'!$E$3:$R$302,6,FALSE)))</f>
        <v/>
      </c>
      <c r="K237" s="291" t="str">
        <f>IF(ISNA(VLOOKUP($E237,'SERIE.015-1'!$E$3:$R$302,7,FALSE)),"",(VLOOKUP($E237,'SERIE.015-1'!$E$3:$R$302,7,FALSE)))</f>
        <v/>
      </c>
      <c r="L237" s="291" t="str">
        <f>IF(ISNA(VLOOKUP($E237,'SERIE.015-1'!$E$3:$R$302,8,FALSE)),"",(VLOOKUP($E237,'SERIE.015-1'!$E$3:$R$302,8,FALSE)))</f>
        <v/>
      </c>
      <c r="M237" s="291" t="str">
        <f>IF(ISNA(VLOOKUP($E237,'SERIE.015-1'!$E$3:$R$302,9,FALSE)),"",(VLOOKUP($E237,'SERIE.015-1'!$E$3:$R$302,9,FALSE)))</f>
        <v/>
      </c>
      <c r="N237" s="291" t="str">
        <f>IF(ISNA(VLOOKUP($E237,'SERIE.015-1'!$E$3:$R$302,10,FALSE)),"",(VLOOKUP($E237,'SERIE.015-1'!$E$3:$R$302,10,FALSE)))</f>
        <v/>
      </c>
      <c r="O237" s="291" t="str">
        <f>IF(ISNA(VLOOKUP($E237,'SERIE.015-1'!$E$3:$R$302,11,FALSE)),"",(VLOOKUP($E237,'SERIE.015-1'!$E$3:$R$302,11,FALSE)))</f>
        <v/>
      </c>
      <c r="P237" s="291" t="str">
        <f>IF(ISNA(VLOOKUP($E237,'SERIE.015-1'!$E$3:$R$302,12,FALSE)),"",(VLOOKUP($E237,'SERIE.015-1'!$E$3:$R$302,12,FALSE)))</f>
        <v/>
      </c>
      <c r="Q237" s="291" t="str">
        <f>IF(ISNA(VLOOKUP($E237,'SERIE.015-1'!$E$3:$R$302,13,FALSE)),"",(VLOOKUP($E237,'SERIE.015-1'!$E$3:$R$302,13,FALSE)))</f>
        <v/>
      </c>
      <c r="R237" s="349" t="str">
        <f>IF(ISNA(VLOOKUP($E237,'SERIE.015-1'!$E$3:$R$302,14,FALSE)),"",(VLOOKUP($E237,'SERIE.015-1'!$E$3:$R$302,14,FALSE)))</f>
        <v/>
      </c>
      <c r="S237" s="448">
        <f t="shared" si="97"/>
        <v>0</v>
      </c>
      <c r="T237" s="516">
        <f t="shared" ref="T237" si="119">SUM(I237:R238)</f>
        <v>0</v>
      </c>
      <c r="U237" s="374"/>
      <c r="V237" s="374">
        <f t="shared" si="99"/>
        <v>235</v>
      </c>
      <c r="W237" s="374">
        <f>IF(S237="","",IFERROR(SUM(I237:J237:L237:M237)+LARGE(I237:J237:L237:M237,1)/100+LARGE(I237:J237:L237:M237,2)/1000+LARGE(I237:J237:L237:M237,3)/10000+LARGE(I237:J237:L237:M237,4)/100000-0.01/V237,0))</f>
        <v>0</v>
      </c>
      <c r="X237" s="354" t="str">
        <f>$D$237</f>
        <v/>
      </c>
      <c r="Y237" s="364" t="str">
        <f>$C$237</f>
        <v/>
      </c>
      <c r="Z237" s="374"/>
      <c r="AA237" s="374"/>
      <c r="AB237" s="374"/>
      <c r="AC237" s="374"/>
      <c r="AD237" s="374"/>
      <c r="AE237" s="374"/>
    </row>
    <row r="238" spans="1:31" ht="13.95" customHeight="1" thickBot="1" x14ac:dyDescent="0.35">
      <c r="A238" s="679"/>
      <c r="B238" s="680"/>
      <c r="C238" s="681"/>
      <c r="D238" s="682"/>
      <c r="E238" s="323" t="str">
        <f>IF(ISNA(VLOOKUP($A$237,'SERIE.015-1'!$A$3:$R$302,5,FALSE)+$U$3),"",(VLOOKUP($A$237,'SERIE.015-1'!$A$3:$R$302,5,FALSE)+$U$3))</f>
        <v/>
      </c>
      <c r="F238" s="43" t="str">
        <f>IF(ISNA(VLOOKUP(E238,'SERIE.015-1'!$E$3:$G$302,2,FALSE)),"",(VLOOKUP(E238,'SERIE.015-1'!$E$3:$G$302,2,FALSE)))</f>
        <v/>
      </c>
      <c r="G238" s="683"/>
      <c r="H238" s="84" t="str">
        <f>IF(ISNA(VLOOKUP(E238,'SERIE.015-1'!$E$3:$R$302,4,FALSE)),"",(VLOOKUP(E238,'SERIE.015-1'!$E$3:$R$302,4,FALSE)))</f>
        <v/>
      </c>
      <c r="I238" s="292" t="str">
        <f>IF(ISNA(VLOOKUP($E238,'SERIE.015-1'!$E$3:$R$302,5,FALSE)),"",(VLOOKUP($E238,'SERIE.015-1'!$E$3:$R$302,5,FALSE)))</f>
        <v/>
      </c>
      <c r="J238" s="292" t="str">
        <f>IF(ISNA(VLOOKUP($E238,'SERIE.015-1'!$E$3:$R$302,6,FALSE)),"",(VLOOKUP($E238,'SERIE.015-1'!$E$3:$R$302,6,FALSE)))</f>
        <v/>
      </c>
      <c r="K238" s="292" t="str">
        <f>IF(ISNA(VLOOKUP($E238,'SERIE.015-1'!$E$3:$R$302,7,FALSE)),"",(VLOOKUP($E238,'SERIE.015-1'!$E$3:$R$302,7,FALSE)))</f>
        <v/>
      </c>
      <c r="L238" s="292" t="str">
        <f>IF(ISNA(VLOOKUP($E238,'SERIE.015-1'!$E$3:$R$302,8,FALSE)),"",(VLOOKUP($E238,'SERIE.015-1'!$E$3:$R$302,8,FALSE)))</f>
        <v/>
      </c>
      <c r="M238" s="292" t="str">
        <f>IF(ISNA(VLOOKUP($E238,'SERIE.015-1'!$E$3:$R$302,9,FALSE)),"",(VLOOKUP($E238,'SERIE.015-1'!$E$3:$R$302,9,FALSE)))</f>
        <v/>
      </c>
      <c r="N238" s="292" t="str">
        <f>IF(ISNA(VLOOKUP($E238,'SERIE.015-1'!$E$3:$R$302,10,FALSE)),"",(VLOOKUP($E238,'SERIE.015-1'!$E$3:$R$302,10,FALSE)))</f>
        <v/>
      </c>
      <c r="O238" s="292" t="str">
        <f>IF(ISNA(VLOOKUP($E238,'SERIE.015-1'!$E$3:$R$302,11,FALSE)),"",(VLOOKUP($E238,'SERIE.015-1'!$E$3:$R$302,11,FALSE)))</f>
        <v/>
      </c>
      <c r="P238" s="292" t="str">
        <f>IF(ISNA(VLOOKUP($E238,'SERIE.015-1'!$E$3:$R$302,12,FALSE)),"",(VLOOKUP($E238,'SERIE.015-1'!$E$3:$R$302,12,FALSE)))</f>
        <v/>
      </c>
      <c r="Q238" s="292" t="str">
        <f>IF(ISNA(VLOOKUP($E238,'SERIE.015-1'!$E$3:$R$302,13,FALSE)),"",(VLOOKUP($E238,'SERIE.015-1'!$E$3:$R$302,13,FALSE)))</f>
        <v/>
      </c>
      <c r="R238" s="350" t="str">
        <f>IF(ISNA(VLOOKUP($E238,'SERIE.015-1'!$E$3:$R$302,14,FALSE)),"",(VLOOKUP($E238,'SERIE.015-1'!$E$3:$R$302,14,FALSE)))</f>
        <v/>
      </c>
      <c r="S238" s="448">
        <f t="shared" si="97"/>
        <v>0</v>
      </c>
      <c r="T238" s="516"/>
      <c r="U238" s="374"/>
      <c r="V238" s="374">
        <f t="shared" si="99"/>
        <v>236</v>
      </c>
      <c r="W238" s="374">
        <f>IF(S238="","",IFERROR(SUM(I238:J238:L238:M238)+LARGE(I238:J238:L238:M238,1)/100+LARGE(I238:J238:L238:M238,2)/1000+LARGE(I238:J238:L238:M238,3)/10000+LARGE(I238:J238:L238:M238,4)/100000-0.01/V238,0))</f>
        <v>0</v>
      </c>
      <c r="X238" s="354" t="str">
        <f>$D$237</f>
        <v/>
      </c>
      <c r="Y238" s="364" t="str">
        <f>$C$237</f>
        <v/>
      </c>
      <c r="Z238" s="374"/>
      <c r="AA238" s="374"/>
      <c r="AB238" s="374"/>
      <c r="AC238" s="374"/>
      <c r="AD238" s="374"/>
      <c r="AE238" s="374"/>
    </row>
    <row r="239" spans="1:31" ht="13.95" customHeight="1" x14ac:dyDescent="0.3">
      <c r="A239" s="669">
        <v>119</v>
      </c>
      <c r="B239" s="671" t="str">
        <f>IF(ISNA(VLOOKUP(A239,'SERIE.015-1'!$A$3:$R$302,2,FALSE)),"",(VLOOKUP(A239,'SERIE.015-1'!$A$3:$R$302,2,FALSE)))</f>
        <v/>
      </c>
      <c r="C239" s="673" t="str">
        <f>IF(ISNA(VLOOKUP(A239,'SERIE.015-1'!$A$3:$R$302,3,FALSE)),"",(VLOOKUP(A239,'SERIE.015-1'!$A$3:$R$302,3,FALSE)))</f>
        <v/>
      </c>
      <c r="D239" s="675" t="str">
        <f>IF(ISNA(VLOOKUP(A239,'SERIE.015-1'!$A$3:$R$302,4,FALSE)),"",(VLOOKUP(A239,'SERIE.015-1'!$A$3:$R$302,4,FALSE)))</f>
        <v/>
      </c>
      <c r="E239" s="322" t="str">
        <f>IF(ISNA(VLOOKUP($A239,'SERIE.015-1'!$A$3:$R$302,5,FALSE)),"",(VLOOKUP($A239,'SERIE.015-1'!$A$3:$R$302,5,FALSE)))</f>
        <v/>
      </c>
      <c r="F239" s="237" t="str">
        <f>IF(ISNA(VLOOKUP(E239,'SERIE.015-1'!$E$3:$G$302,2,FALSE)),"",(VLOOKUP(E239,'SERIE.015-1'!$E$3:$G$302,2,FALSE)))</f>
        <v/>
      </c>
      <c r="G239" s="677" t="str">
        <f>IF(ISNA(VLOOKUP(E239,'SERIE.015-1'!$E$3:$G$302,3,FALSE)),"",(VLOOKUP(E239,'SERIE.015-1'!$E$3:$G$302,3,FALSE)))</f>
        <v/>
      </c>
      <c r="H239" s="237" t="str">
        <f>IF(ISNA(VLOOKUP(E239,'SERIE.015-1'!$E$3:$R$302,4,FALSE)),"",(VLOOKUP(E239,'SERIE.015-1'!$E$3:$R$302,4,FALSE)))</f>
        <v/>
      </c>
      <c r="I239" s="291" t="str">
        <f>IF(ISNA(VLOOKUP($E239,'SERIE.015-1'!$E$3:$R$302,5,FALSE)),"",(VLOOKUP($E239,'SERIE.015-1'!$E$3:$R$302,5,FALSE)))</f>
        <v/>
      </c>
      <c r="J239" s="291" t="str">
        <f>IF(ISNA(VLOOKUP($E239,'SERIE.015-1'!$E$3:$R$302,6,FALSE)),"",(VLOOKUP($E239,'SERIE.015-1'!$E$3:$R$302,6,FALSE)))</f>
        <v/>
      </c>
      <c r="K239" s="291" t="str">
        <f>IF(ISNA(VLOOKUP($E239,'SERIE.015-1'!$E$3:$R$302,7,FALSE)),"",(VLOOKUP($E239,'SERIE.015-1'!$E$3:$R$302,7,FALSE)))</f>
        <v/>
      </c>
      <c r="L239" s="291" t="str">
        <f>IF(ISNA(VLOOKUP($E239,'SERIE.015-1'!$E$3:$R$302,8,FALSE)),"",(VLOOKUP($E239,'SERIE.015-1'!$E$3:$R$302,8,FALSE)))</f>
        <v/>
      </c>
      <c r="M239" s="291" t="str">
        <f>IF(ISNA(VLOOKUP($E239,'SERIE.015-1'!$E$3:$R$302,9,FALSE)),"",(VLOOKUP($E239,'SERIE.015-1'!$E$3:$R$302,9,FALSE)))</f>
        <v/>
      </c>
      <c r="N239" s="291" t="str">
        <f>IF(ISNA(VLOOKUP($E239,'SERIE.015-1'!$E$3:$R$302,10,FALSE)),"",(VLOOKUP($E239,'SERIE.015-1'!$E$3:$R$302,10,FALSE)))</f>
        <v/>
      </c>
      <c r="O239" s="291" t="str">
        <f>IF(ISNA(VLOOKUP($E239,'SERIE.015-1'!$E$3:$R$302,11,FALSE)),"",(VLOOKUP($E239,'SERIE.015-1'!$E$3:$R$302,11,FALSE)))</f>
        <v/>
      </c>
      <c r="P239" s="291" t="str">
        <f>IF(ISNA(VLOOKUP($E239,'SERIE.015-1'!$E$3:$R$302,12,FALSE)),"",(VLOOKUP($E239,'SERIE.015-1'!$E$3:$R$302,12,FALSE)))</f>
        <v/>
      </c>
      <c r="Q239" s="291" t="str">
        <f>IF(ISNA(VLOOKUP($E239,'SERIE.015-1'!$E$3:$R$302,13,FALSE)),"",(VLOOKUP($E239,'SERIE.015-1'!$E$3:$R$302,13,FALSE)))</f>
        <v/>
      </c>
      <c r="R239" s="349" t="str">
        <f>IF(ISNA(VLOOKUP($E239,'SERIE.015-1'!$E$3:$R$302,14,FALSE)),"",(VLOOKUP($E239,'SERIE.015-1'!$E$3:$R$302,14,FALSE)))</f>
        <v/>
      </c>
      <c r="S239" s="448">
        <f t="shared" si="97"/>
        <v>0</v>
      </c>
      <c r="T239" s="516">
        <f t="shared" ref="T239" si="120">SUM(I239:R240)</f>
        <v>0</v>
      </c>
      <c r="U239" s="374"/>
      <c r="V239" s="374">
        <f t="shared" si="99"/>
        <v>237</v>
      </c>
      <c r="W239" s="374">
        <f>IF(S239="","",IFERROR(SUM(I239:J239:L239:M239)+LARGE(I239:J239:L239:M239,1)/100+LARGE(I239:J239:L239:M239,2)/1000+LARGE(I239:J239:L239:M239,3)/10000+LARGE(I239:J239:L239:M239,4)/100000-0.01/V239,0))</f>
        <v>0</v>
      </c>
      <c r="X239" s="354" t="str">
        <f>$D$239</f>
        <v/>
      </c>
      <c r="Y239" s="364" t="str">
        <f>$C$239</f>
        <v/>
      </c>
      <c r="Z239" s="374"/>
      <c r="AA239" s="374"/>
      <c r="AB239" s="374"/>
      <c r="AC239" s="374"/>
      <c r="AD239" s="374"/>
      <c r="AE239" s="374"/>
    </row>
    <row r="240" spans="1:31" ht="13.95" customHeight="1" thickBot="1" x14ac:dyDescent="0.35">
      <c r="A240" s="679"/>
      <c r="B240" s="680"/>
      <c r="C240" s="681"/>
      <c r="D240" s="682"/>
      <c r="E240" s="323" t="str">
        <f>IF(ISNA(VLOOKUP($A$239,'SERIE.015-1'!$A$3:$R$302,5,FALSE)+$U$3),"",(VLOOKUP($A$239,'SERIE.015-1'!$A$3:$R$302,5,FALSE)+$U$3))</f>
        <v/>
      </c>
      <c r="F240" s="43" t="str">
        <f>IF(ISNA(VLOOKUP(E240,'SERIE.015-1'!$E$3:$G$302,2,FALSE)),"",(VLOOKUP(E240,'SERIE.015-1'!$E$3:$G$302,2,FALSE)))</f>
        <v/>
      </c>
      <c r="G240" s="683"/>
      <c r="H240" s="84" t="str">
        <f>IF(ISNA(VLOOKUP(E240,'SERIE.015-1'!$E$3:$R$302,4,FALSE)),"",(VLOOKUP(E240,'SERIE.015-1'!$E$3:$R$302,4,FALSE)))</f>
        <v/>
      </c>
      <c r="I240" s="292" t="str">
        <f>IF(ISNA(VLOOKUP($E240,'SERIE.015-1'!$E$3:$R$302,5,FALSE)),"",(VLOOKUP($E240,'SERIE.015-1'!$E$3:$R$302,5,FALSE)))</f>
        <v/>
      </c>
      <c r="J240" s="292" t="str">
        <f>IF(ISNA(VLOOKUP($E240,'SERIE.015-1'!$E$3:$R$302,6,FALSE)),"",(VLOOKUP($E240,'SERIE.015-1'!$E$3:$R$302,6,FALSE)))</f>
        <v/>
      </c>
      <c r="K240" s="292" t="str">
        <f>IF(ISNA(VLOOKUP($E240,'SERIE.015-1'!$E$3:$R$302,7,FALSE)),"",(VLOOKUP($E240,'SERIE.015-1'!$E$3:$R$302,7,FALSE)))</f>
        <v/>
      </c>
      <c r="L240" s="292" t="str">
        <f>IF(ISNA(VLOOKUP($E240,'SERIE.015-1'!$E$3:$R$302,8,FALSE)),"",(VLOOKUP($E240,'SERIE.015-1'!$E$3:$R$302,8,FALSE)))</f>
        <v/>
      </c>
      <c r="M240" s="292" t="str">
        <f>IF(ISNA(VLOOKUP($E240,'SERIE.015-1'!$E$3:$R$302,9,FALSE)),"",(VLOOKUP($E240,'SERIE.015-1'!$E$3:$R$302,9,FALSE)))</f>
        <v/>
      </c>
      <c r="N240" s="292" t="str">
        <f>IF(ISNA(VLOOKUP($E240,'SERIE.015-1'!$E$3:$R$302,10,FALSE)),"",(VLOOKUP($E240,'SERIE.015-1'!$E$3:$R$302,10,FALSE)))</f>
        <v/>
      </c>
      <c r="O240" s="292" t="str">
        <f>IF(ISNA(VLOOKUP($E240,'SERIE.015-1'!$E$3:$R$302,11,FALSE)),"",(VLOOKUP($E240,'SERIE.015-1'!$E$3:$R$302,11,FALSE)))</f>
        <v/>
      </c>
      <c r="P240" s="292" t="str">
        <f>IF(ISNA(VLOOKUP($E240,'SERIE.015-1'!$E$3:$R$302,12,FALSE)),"",(VLOOKUP($E240,'SERIE.015-1'!$E$3:$R$302,12,FALSE)))</f>
        <v/>
      </c>
      <c r="Q240" s="292" t="str">
        <f>IF(ISNA(VLOOKUP($E240,'SERIE.015-1'!$E$3:$R$302,13,FALSE)),"",(VLOOKUP($E240,'SERIE.015-1'!$E$3:$R$302,13,FALSE)))</f>
        <v/>
      </c>
      <c r="R240" s="350" t="str">
        <f>IF(ISNA(VLOOKUP($E240,'SERIE.015-1'!$E$3:$R$302,14,FALSE)),"",(VLOOKUP($E240,'SERIE.015-1'!$E$3:$R$302,14,FALSE)))</f>
        <v/>
      </c>
      <c r="S240" s="448">
        <f t="shared" si="97"/>
        <v>0</v>
      </c>
      <c r="T240" s="516"/>
      <c r="U240" s="374"/>
      <c r="V240" s="374">
        <f t="shared" si="99"/>
        <v>238</v>
      </c>
      <c r="W240" s="374">
        <f>IF(S240="","",IFERROR(SUM(I240:J240:L240:M240)+LARGE(I240:J240:L240:M240,1)/100+LARGE(I240:J240:L240:M240,2)/1000+LARGE(I240:J240:L240:M240,3)/10000+LARGE(I240:J240:L240:M240,4)/100000-0.01/V240,0))</f>
        <v>0</v>
      </c>
      <c r="X240" s="354" t="str">
        <f>$D$239</f>
        <v/>
      </c>
      <c r="Y240" s="364" t="str">
        <f>$C$239</f>
        <v/>
      </c>
      <c r="Z240" s="374"/>
      <c r="AA240" s="374"/>
      <c r="AB240" s="374"/>
      <c r="AC240" s="374"/>
      <c r="AD240" s="374"/>
      <c r="AE240" s="374"/>
    </row>
    <row r="241" spans="1:31" ht="13.95" customHeight="1" x14ac:dyDescent="0.3">
      <c r="A241" s="669">
        <v>120</v>
      </c>
      <c r="B241" s="671" t="str">
        <f>IF(ISNA(VLOOKUP(A241,'SERIE.015-1'!$A$3:$R$302,2,FALSE)),"",(VLOOKUP(A241,'SERIE.015-1'!$A$3:$R$302,2,FALSE)))</f>
        <v/>
      </c>
      <c r="C241" s="673" t="str">
        <f>IF(ISNA(VLOOKUP(A241,'SERIE.015-1'!$A$3:$R$302,3,FALSE)),"",(VLOOKUP(A241,'SERIE.015-1'!$A$3:$R$302,3,FALSE)))</f>
        <v/>
      </c>
      <c r="D241" s="675" t="str">
        <f>IF(ISNA(VLOOKUP(A241,'SERIE.015-1'!$A$3:$R$302,4,FALSE)),"",(VLOOKUP(A241,'SERIE.015-1'!$A$3:$R$302,4,FALSE)))</f>
        <v/>
      </c>
      <c r="E241" s="322" t="str">
        <f>IF(ISNA(VLOOKUP($A241,'SERIE.015-1'!$A$3:$R$302,5,FALSE)),"",(VLOOKUP($A241,'SERIE.015-1'!$A$3:$R$302,5,FALSE)))</f>
        <v/>
      </c>
      <c r="F241" s="237" t="str">
        <f>IF(ISNA(VLOOKUP(E241,'SERIE.015-1'!$E$3:$G$302,2,FALSE)),"",(VLOOKUP(E241,'SERIE.015-1'!$E$3:$G$302,2,FALSE)))</f>
        <v/>
      </c>
      <c r="G241" s="677" t="str">
        <f>IF(ISNA(VLOOKUP(E241,'SERIE.015-1'!$E$3:$G$302,3,FALSE)),"",(VLOOKUP(E241,'SERIE.015-1'!$E$3:$G$302,3,FALSE)))</f>
        <v/>
      </c>
      <c r="H241" s="237" t="str">
        <f>IF(ISNA(VLOOKUP(E241,'SERIE.015-1'!$E$3:$R$302,4,FALSE)),"",(VLOOKUP(E241,'SERIE.015-1'!$E$3:$R$302,4,FALSE)))</f>
        <v/>
      </c>
      <c r="I241" s="291" t="str">
        <f>IF(ISNA(VLOOKUP($E241,'SERIE.015-1'!$E$3:$R$302,5,FALSE)),"",(VLOOKUP($E241,'SERIE.015-1'!$E$3:$R$302,5,FALSE)))</f>
        <v/>
      </c>
      <c r="J241" s="291" t="str">
        <f>IF(ISNA(VLOOKUP($E241,'SERIE.015-1'!$E$3:$R$302,6,FALSE)),"",(VLOOKUP($E241,'SERIE.015-1'!$E$3:$R$302,6,FALSE)))</f>
        <v/>
      </c>
      <c r="K241" s="291" t="str">
        <f>IF(ISNA(VLOOKUP($E241,'SERIE.015-1'!$E$3:$R$302,7,FALSE)),"",(VLOOKUP($E241,'SERIE.015-1'!$E$3:$R$302,7,FALSE)))</f>
        <v/>
      </c>
      <c r="L241" s="291" t="str">
        <f>IF(ISNA(VLOOKUP($E241,'SERIE.015-1'!$E$3:$R$302,8,FALSE)),"",(VLOOKUP($E241,'SERIE.015-1'!$E$3:$R$302,8,FALSE)))</f>
        <v/>
      </c>
      <c r="M241" s="291" t="str">
        <f>IF(ISNA(VLOOKUP($E241,'SERIE.015-1'!$E$3:$R$302,9,FALSE)),"",(VLOOKUP($E241,'SERIE.015-1'!$E$3:$R$302,9,FALSE)))</f>
        <v/>
      </c>
      <c r="N241" s="291" t="str">
        <f>IF(ISNA(VLOOKUP($E241,'SERIE.015-1'!$E$3:$R$302,10,FALSE)),"",(VLOOKUP($E241,'SERIE.015-1'!$E$3:$R$302,10,FALSE)))</f>
        <v/>
      </c>
      <c r="O241" s="291" t="str">
        <f>IF(ISNA(VLOOKUP($E241,'SERIE.015-1'!$E$3:$R$302,11,FALSE)),"",(VLOOKUP($E241,'SERIE.015-1'!$E$3:$R$302,11,FALSE)))</f>
        <v/>
      </c>
      <c r="P241" s="291" t="str">
        <f>IF(ISNA(VLOOKUP($E241,'SERIE.015-1'!$E$3:$R$302,12,FALSE)),"",(VLOOKUP($E241,'SERIE.015-1'!$E$3:$R$302,12,FALSE)))</f>
        <v/>
      </c>
      <c r="Q241" s="291" t="str">
        <f>IF(ISNA(VLOOKUP($E241,'SERIE.015-1'!$E$3:$R$302,13,FALSE)),"",(VLOOKUP($E241,'SERIE.015-1'!$E$3:$R$302,13,FALSE)))</f>
        <v/>
      </c>
      <c r="R241" s="349" t="str">
        <f>IF(ISNA(VLOOKUP($E241,'SERIE.015-1'!$E$3:$R$302,14,FALSE)),"",(VLOOKUP($E241,'SERIE.015-1'!$E$3:$R$302,14,FALSE)))</f>
        <v/>
      </c>
      <c r="S241" s="448">
        <f t="shared" si="97"/>
        <v>0</v>
      </c>
      <c r="T241" s="516">
        <f t="shared" ref="T241" si="121">SUM(I241:R242)</f>
        <v>0</v>
      </c>
      <c r="U241" s="374"/>
      <c r="V241" s="374">
        <f t="shared" si="99"/>
        <v>239</v>
      </c>
      <c r="W241" s="374">
        <f>IF(S241="","",IFERROR(SUM(I241:J241:L241:M241)+LARGE(I241:J241:L241:M241,1)/100+LARGE(I241:J241:L241:M241,2)/1000+LARGE(I241:J241:L241:M241,3)/10000+LARGE(I241:J241:L241:M241,4)/100000-0.01/V241,0))</f>
        <v>0</v>
      </c>
      <c r="X241" s="354" t="str">
        <f>$D$241</f>
        <v/>
      </c>
      <c r="Y241" s="364" t="str">
        <f>$C$241</f>
        <v/>
      </c>
      <c r="Z241" s="374"/>
      <c r="AA241" s="374"/>
      <c r="AB241" s="374"/>
      <c r="AC241" s="374"/>
      <c r="AD241" s="374"/>
      <c r="AE241" s="374"/>
    </row>
    <row r="242" spans="1:31" ht="13.95" customHeight="1" thickBot="1" x14ac:dyDescent="0.35">
      <c r="A242" s="679"/>
      <c r="B242" s="680"/>
      <c r="C242" s="681"/>
      <c r="D242" s="682"/>
      <c r="E242" s="323" t="str">
        <f>IF(ISNA(VLOOKUP($A$241,'SERIE.015-1'!$A$3:$R$302,5,FALSE)+$U$3),"",(VLOOKUP($A$241,'SERIE.015-1'!$A$3:$R$302,5,FALSE)+$U$3))</f>
        <v/>
      </c>
      <c r="F242" s="43" t="str">
        <f>IF(ISNA(VLOOKUP(E242,'SERIE.015-1'!$E$3:$G$302,2,FALSE)),"",(VLOOKUP(E242,'SERIE.015-1'!$E$3:$G$302,2,FALSE)))</f>
        <v/>
      </c>
      <c r="G242" s="683"/>
      <c r="H242" s="84" t="str">
        <f>IF(ISNA(VLOOKUP(E242,'SERIE.015-1'!$E$3:$R$302,4,FALSE)),"",(VLOOKUP(E242,'SERIE.015-1'!$E$3:$R$302,4,FALSE)))</f>
        <v/>
      </c>
      <c r="I242" s="292" t="str">
        <f>IF(ISNA(VLOOKUP($E242,'SERIE.015-1'!$E$3:$R$302,5,FALSE)),"",(VLOOKUP($E242,'SERIE.015-1'!$E$3:$R$302,5,FALSE)))</f>
        <v/>
      </c>
      <c r="J242" s="292" t="str">
        <f>IF(ISNA(VLOOKUP($E242,'SERIE.015-1'!$E$3:$R$302,6,FALSE)),"",(VLOOKUP($E242,'SERIE.015-1'!$E$3:$R$302,6,FALSE)))</f>
        <v/>
      </c>
      <c r="K242" s="292" t="str">
        <f>IF(ISNA(VLOOKUP($E242,'SERIE.015-1'!$E$3:$R$302,7,FALSE)),"",(VLOOKUP($E242,'SERIE.015-1'!$E$3:$R$302,7,FALSE)))</f>
        <v/>
      </c>
      <c r="L242" s="292" t="str">
        <f>IF(ISNA(VLOOKUP($E242,'SERIE.015-1'!$E$3:$R$302,8,FALSE)),"",(VLOOKUP($E242,'SERIE.015-1'!$E$3:$R$302,8,FALSE)))</f>
        <v/>
      </c>
      <c r="M242" s="292" t="str">
        <f>IF(ISNA(VLOOKUP($E242,'SERIE.015-1'!$E$3:$R$302,9,FALSE)),"",(VLOOKUP($E242,'SERIE.015-1'!$E$3:$R$302,9,FALSE)))</f>
        <v/>
      </c>
      <c r="N242" s="292" t="str">
        <f>IF(ISNA(VLOOKUP($E242,'SERIE.015-1'!$E$3:$R$302,10,FALSE)),"",(VLOOKUP($E242,'SERIE.015-1'!$E$3:$R$302,10,FALSE)))</f>
        <v/>
      </c>
      <c r="O242" s="292" t="str">
        <f>IF(ISNA(VLOOKUP($E242,'SERIE.015-1'!$E$3:$R$302,11,FALSE)),"",(VLOOKUP($E242,'SERIE.015-1'!$E$3:$R$302,11,FALSE)))</f>
        <v/>
      </c>
      <c r="P242" s="292" t="str">
        <f>IF(ISNA(VLOOKUP($E242,'SERIE.015-1'!$E$3:$R$302,12,FALSE)),"",(VLOOKUP($E242,'SERIE.015-1'!$E$3:$R$302,12,FALSE)))</f>
        <v/>
      </c>
      <c r="Q242" s="292" t="str">
        <f>IF(ISNA(VLOOKUP($E242,'SERIE.015-1'!$E$3:$R$302,13,FALSE)),"",(VLOOKUP($E242,'SERIE.015-1'!$E$3:$R$302,13,FALSE)))</f>
        <v/>
      </c>
      <c r="R242" s="350" t="str">
        <f>IF(ISNA(VLOOKUP($E242,'SERIE.015-1'!$E$3:$R$302,14,FALSE)),"",(VLOOKUP($E242,'SERIE.015-1'!$E$3:$R$302,14,FALSE)))</f>
        <v/>
      </c>
      <c r="S242" s="448">
        <f t="shared" si="97"/>
        <v>0</v>
      </c>
      <c r="T242" s="516"/>
      <c r="U242" s="374"/>
      <c r="V242" s="374">
        <f t="shared" si="99"/>
        <v>240</v>
      </c>
      <c r="W242" s="374">
        <f>IF(S242="","",IFERROR(SUM(I242:J242:L242:M242)+LARGE(I242:J242:L242:M242,1)/100+LARGE(I242:J242:L242:M242,2)/1000+LARGE(I242:J242:L242:M242,3)/10000+LARGE(I242:J242:L242:M242,4)/100000-0.01/V242,0))</f>
        <v>0</v>
      </c>
      <c r="X242" s="354" t="str">
        <f>$D$241</f>
        <v/>
      </c>
      <c r="Y242" s="364" t="str">
        <f>$C$241</f>
        <v/>
      </c>
      <c r="Z242" s="374"/>
      <c r="AA242" s="374"/>
      <c r="AB242" s="374"/>
      <c r="AC242" s="374"/>
      <c r="AD242" s="374"/>
      <c r="AE242" s="374"/>
    </row>
    <row r="243" spans="1:31" ht="13.95" customHeight="1" x14ac:dyDescent="0.3">
      <c r="A243" s="669">
        <v>121</v>
      </c>
      <c r="B243" s="671" t="str">
        <f>IF(ISNA(VLOOKUP(A243,'SERIE.015-1'!$A$3:$R$302,2,FALSE)),"",(VLOOKUP(A243,'SERIE.015-1'!$A$3:$R$302,2,FALSE)))</f>
        <v/>
      </c>
      <c r="C243" s="673" t="str">
        <f>IF(ISNA(VLOOKUP(A243,'SERIE.015-1'!$A$3:$R$302,3,FALSE)),"",(VLOOKUP(A243,'SERIE.015-1'!$A$3:$R$302,3,FALSE)))</f>
        <v/>
      </c>
      <c r="D243" s="675" t="str">
        <f>IF(ISNA(VLOOKUP(A243,'SERIE.015-1'!$A$3:$R$302,4,FALSE)),"",(VLOOKUP(A243,'SERIE.015-1'!$A$3:$R$302,4,FALSE)))</f>
        <v/>
      </c>
      <c r="E243" s="322" t="str">
        <f>IF(ISNA(VLOOKUP($A243,'SERIE.015-1'!$A$3:$R$302,5,FALSE)),"",(VLOOKUP($A243,'SERIE.015-1'!$A$3:$R$302,5,FALSE)))</f>
        <v/>
      </c>
      <c r="F243" s="237" t="str">
        <f>IF(ISNA(VLOOKUP(E243,'SERIE.015-1'!$E$3:$G$302,2,FALSE)),"",(VLOOKUP(E243,'SERIE.015-1'!$E$3:$G$302,2,FALSE)))</f>
        <v/>
      </c>
      <c r="G243" s="677" t="str">
        <f>IF(ISNA(VLOOKUP(E243,'SERIE.015-1'!$E$3:$G$302,3,FALSE)),"",(VLOOKUP(E243,'SERIE.015-1'!$E$3:$G$302,3,FALSE)))</f>
        <v/>
      </c>
      <c r="H243" s="237" t="str">
        <f>IF(ISNA(VLOOKUP(E243,'SERIE.015-1'!$E$3:$R$302,4,FALSE)),"",(VLOOKUP(E243,'SERIE.015-1'!$E$3:$R$302,4,FALSE)))</f>
        <v/>
      </c>
      <c r="I243" s="291" t="str">
        <f>IF(ISNA(VLOOKUP($E243,'SERIE.015-1'!$E$3:$R$302,5,FALSE)),"",(VLOOKUP($E243,'SERIE.015-1'!$E$3:$R$302,5,FALSE)))</f>
        <v/>
      </c>
      <c r="J243" s="291" t="str">
        <f>IF(ISNA(VLOOKUP($E243,'SERIE.015-1'!$E$3:$R$302,6,FALSE)),"",(VLOOKUP($E243,'SERIE.015-1'!$E$3:$R$302,6,FALSE)))</f>
        <v/>
      </c>
      <c r="K243" s="291" t="str">
        <f>IF(ISNA(VLOOKUP($E243,'SERIE.015-1'!$E$3:$R$302,7,FALSE)),"",(VLOOKUP($E243,'SERIE.015-1'!$E$3:$R$302,7,FALSE)))</f>
        <v/>
      </c>
      <c r="L243" s="291" t="str">
        <f>IF(ISNA(VLOOKUP($E243,'SERIE.015-1'!$E$3:$R$302,8,FALSE)),"",(VLOOKUP($E243,'SERIE.015-1'!$E$3:$R$302,8,FALSE)))</f>
        <v/>
      </c>
      <c r="M243" s="291" t="str">
        <f>IF(ISNA(VLOOKUP($E243,'SERIE.015-1'!$E$3:$R$302,9,FALSE)),"",(VLOOKUP($E243,'SERIE.015-1'!$E$3:$R$302,9,FALSE)))</f>
        <v/>
      </c>
      <c r="N243" s="291" t="str">
        <f>IF(ISNA(VLOOKUP($E243,'SERIE.015-1'!$E$3:$R$302,10,FALSE)),"",(VLOOKUP($E243,'SERIE.015-1'!$E$3:$R$302,10,FALSE)))</f>
        <v/>
      </c>
      <c r="O243" s="291" t="str">
        <f>IF(ISNA(VLOOKUP($E243,'SERIE.015-1'!$E$3:$R$302,11,FALSE)),"",(VLOOKUP($E243,'SERIE.015-1'!$E$3:$R$302,11,FALSE)))</f>
        <v/>
      </c>
      <c r="P243" s="291" t="str">
        <f>IF(ISNA(VLOOKUP($E243,'SERIE.015-1'!$E$3:$R$302,12,FALSE)),"",(VLOOKUP($E243,'SERIE.015-1'!$E$3:$R$302,12,FALSE)))</f>
        <v/>
      </c>
      <c r="Q243" s="291" t="str">
        <f>IF(ISNA(VLOOKUP($E243,'SERIE.015-1'!$E$3:$R$302,13,FALSE)),"",(VLOOKUP($E243,'SERIE.015-1'!$E$3:$R$302,13,FALSE)))</f>
        <v/>
      </c>
      <c r="R243" s="349" t="str">
        <f>IF(ISNA(VLOOKUP($E243,'SERIE.015-1'!$E$3:$R$302,14,FALSE)),"",(VLOOKUP($E243,'SERIE.015-1'!$E$3:$R$302,14,FALSE)))</f>
        <v/>
      </c>
      <c r="S243" s="448">
        <f t="shared" si="97"/>
        <v>0</v>
      </c>
      <c r="T243" s="516">
        <f t="shared" ref="T243" si="122">SUM(I243:R244)</f>
        <v>0</v>
      </c>
      <c r="U243" s="374"/>
      <c r="V243" s="374">
        <f t="shared" si="99"/>
        <v>241</v>
      </c>
      <c r="W243" s="374">
        <f>IF(S243="","",IFERROR(SUM(I243:J243:L243:M243)+LARGE(I243:J243:L243:M243,1)/100+LARGE(I243:J243:L243:M243,2)/1000+LARGE(I243:J243:L243:M243,3)/10000+LARGE(I243:J243:L243:M243,4)/100000-0.01/V243,0))</f>
        <v>0</v>
      </c>
      <c r="X243" s="354" t="str">
        <f>$D$243</f>
        <v/>
      </c>
      <c r="Y243" s="364" t="str">
        <f>$C$243</f>
        <v/>
      </c>
      <c r="Z243" s="374"/>
      <c r="AA243" s="374"/>
      <c r="AB243" s="374"/>
      <c r="AC243" s="374"/>
      <c r="AD243" s="374"/>
      <c r="AE243" s="374"/>
    </row>
    <row r="244" spans="1:31" ht="13.95" customHeight="1" thickBot="1" x14ac:dyDescent="0.35">
      <c r="A244" s="679"/>
      <c r="B244" s="680"/>
      <c r="C244" s="681"/>
      <c r="D244" s="682"/>
      <c r="E244" s="323" t="str">
        <f>IF(ISNA(VLOOKUP($A$243,'SERIE.015-1'!$A$3:$R$302,5,FALSE)+$U$3),"",(VLOOKUP($A$243,'SERIE.015-1'!$A$3:$R$302,5,FALSE)+$U$3))</f>
        <v/>
      </c>
      <c r="F244" s="43" t="str">
        <f>IF(ISNA(VLOOKUP(E244,'SERIE.015-1'!$E$3:$G$302,2,FALSE)),"",(VLOOKUP(E244,'SERIE.015-1'!$E$3:$G$302,2,FALSE)))</f>
        <v/>
      </c>
      <c r="G244" s="683"/>
      <c r="H244" s="84" t="str">
        <f>IF(ISNA(VLOOKUP(E244,'SERIE.015-1'!$E$3:$R$302,4,FALSE)),"",(VLOOKUP(E244,'SERIE.015-1'!$E$3:$R$302,4,FALSE)))</f>
        <v/>
      </c>
      <c r="I244" s="292" t="str">
        <f>IF(ISNA(VLOOKUP($E244,'SERIE.015-1'!$E$3:$R$302,5,FALSE)),"",(VLOOKUP($E244,'SERIE.015-1'!$E$3:$R$302,5,FALSE)))</f>
        <v/>
      </c>
      <c r="J244" s="292" t="str">
        <f>IF(ISNA(VLOOKUP($E244,'SERIE.015-1'!$E$3:$R$302,6,FALSE)),"",(VLOOKUP($E244,'SERIE.015-1'!$E$3:$R$302,6,FALSE)))</f>
        <v/>
      </c>
      <c r="K244" s="292" t="str">
        <f>IF(ISNA(VLOOKUP($E244,'SERIE.015-1'!$E$3:$R$302,7,FALSE)),"",(VLOOKUP($E244,'SERIE.015-1'!$E$3:$R$302,7,FALSE)))</f>
        <v/>
      </c>
      <c r="L244" s="292" t="str">
        <f>IF(ISNA(VLOOKUP($E244,'SERIE.015-1'!$E$3:$R$302,8,FALSE)),"",(VLOOKUP($E244,'SERIE.015-1'!$E$3:$R$302,8,FALSE)))</f>
        <v/>
      </c>
      <c r="M244" s="292" t="str">
        <f>IF(ISNA(VLOOKUP($E244,'SERIE.015-1'!$E$3:$R$302,9,FALSE)),"",(VLOOKUP($E244,'SERIE.015-1'!$E$3:$R$302,9,FALSE)))</f>
        <v/>
      </c>
      <c r="N244" s="292" t="str">
        <f>IF(ISNA(VLOOKUP($E244,'SERIE.015-1'!$E$3:$R$302,10,FALSE)),"",(VLOOKUP($E244,'SERIE.015-1'!$E$3:$R$302,10,FALSE)))</f>
        <v/>
      </c>
      <c r="O244" s="292" t="str">
        <f>IF(ISNA(VLOOKUP($E244,'SERIE.015-1'!$E$3:$R$302,11,FALSE)),"",(VLOOKUP($E244,'SERIE.015-1'!$E$3:$R$302,11,FALSE)))</f>
        <v/>
      </c>
      <c r="P244" s="292" t="str">
        <f>IF(ISNA(VLOOKUP($E244,'SERIE.015-1'!$E$3:$R$302,12,FALSE)),"",(VLOOKUP($E244,'SERIE.015-1'!$E$3:$R$302,12,FALSE)))</f>
        <v/>
      </c>
      <c r="Q244" s="292" t="str">
        <f>IF(ISNA(VLOOKUP($E244,'SERIE.015-1'!$E$3:$R$302,13,FALSE)),"",(VLOOKUP($E244,'SERIE.015-1'!$E$3:$R$302,13,FALSE)))</f>
        <v/>
      </c>
      <c r="R244" s="350" t="str">
        <f>IF(ISNA(VLOOKUP($E244,'SERIE.015-1'!$E$3:$R$302,14,FALSE)),"",(VLOOKUP($E244,'SERIE.015-1'!$E$3:$R$302,14,FALSE)))</f>
        <v/>
      </c>
      <c r="S244" s="448">
        <f t="shared" si="97"/>
        <v>0</v>
      </c>
      <c r="T244" s="516"/>
      <c r="U244" s="374"/>
      <c r="V244" s="374">
        <f t="shared" si="99"/>
        <v>242</v>
      </c>
      <c r="W244" s="374">
        <f>IF(S244="","",IFERROR(SUM(I244:J244:L244:M244)+LARGE(I244:J244:L244:M244,1)/100+LARGE(I244:J244:L244:M244,2)/1000+LARGE(I244:J244:L244:M244,3)/10000+LARGE(I244:J244:L244:M244,4)/100000-0.01/V244,0))</f>
        <v>0</v>
      </c>
      <c r="X244" s="354" t="str">
        <f>$D$243</f>
        <v/>
      </c>
      <c r="Y244" s="364" t="str">
        <f>$C$243</f>
        <v/>
      </c>
      <c r="Z244" s="374"/>
      <c r="AA244" s="374"/>
      <c r="AB244" s="374"/>
      <c r="AC244" s="374"/>
      <c r="AD244" s="374"/>
      <c r="AE244" s="374"/>
    </row>
    <row r="245" spans="1:31" ht="13.95" customHeight="1" x14ac:dyDescent="0.3">
      <c r="A245" s="669">
        <v>122</v>
      </c>
      <c r="B245" s="671" t="str">
        <f>IF(ISNA(VLOOKUP(A245,'SERIE.015-1'!$A$3:$R$302,2,FALSE)),"",(VLOOKUP(A245,'SERIE.015-1'!$A$3:$R$302,2,FALSE)))</f>
        <v/>
      </c>
      <c r="C245" s="673" t="str">
        <f>IF(ISNA(VLOOKUP(A245,'SERIE.015-1'!$A$3:$R$302,3,FALSE)),"",(VLOOKUP(A245,'SERIE.015-1'!$A$3:$R$302,3,FALSE)))</f>
        <v/>
      </c>
      <c r="D245" s="675" t="str">
        <f>IF(ISNA(VLOOKUP(A245,'SERIE.015-1'!$A$3:$R$302,4,FALSE)),"",(VLOOKUP(A245,'SERIE.015-1'!$A$3:$R$302,4,FALSE)))</f>
        <v/>
      </c>
      <c r="E245" s="322" t="str">
        <f>IF(ISNA(VLOOKUP($A245,'SERIE.015-1'!$A$3:$R$302,5,FALSE)),"",(VLOOKUP($A245,'SERIE.015-1'!$A$3:$R$302,5,FALSE)))</f>
        <v/>
      </c>
      <c r="F245" s="237" t="str">
        <f>IF(ISNA(VLOOKUP(E245,'SERIE.015-1'!$E$3:$G$302,2,FALSE)),"",(VLOOKUP(E245,'SERIE.015-1'!$E$3:$G$302,2,FALSE)))</f>
        <v/>
      </c>
      <c r="G245" s="677" t="str">
        <f>IF(ISNA(VLOOKUP(E245,'SERIE.015-1'!$E$3:$G$302,3,FALSE)),"",(VLOOKUP(E245,'SERIE.015-1'!$E$3:$G$302,3,FALSE)))</f>
        <v/>
      </c>
      <c r="H245" s="237" t="str">
        <f>IF(ISNA(VLOOKUP(E245,'SERIE.015-1'!$E$3:$R$302,4,FALSE)),"",(VLOOKUP(E245,'SERIE.015-1'!$E$3:$R$302,4,FALSE)))</f>
        <v/>
      </c>
      <c r="I245" s="291" t="str">
        <f>IF(ISNA(VLOOKUP($E245,'SERIE.015-1'!$E$3:$R$302,5,FALSE)),"",(VLOOKUP($E245,'SERIE.015-1'!$E$3:$R$302,5,FALSE)))</f>
        <v/>
      </c>
      <c r="J245" s="291" t="str">
        <f>IF(ISNA(VLOOKUP($E245,'SERIE.015-1'!$E$3:$R$302,6,FALSE)),"",(VLOOKUP($E245,'SERIE.015-1'!$E$3:$R$302,6,FALSE)))</f>
        <v/>
      </c>
      <c r="K245" s="291" t="str">
        <f>IF(ISNA(VLOOKUP($E245,'SERIE.015-1'!$E$3:$R$302,7,FALSE)),"",(VLOOKUP($E245,'SERIE.015-1'!$E$3:$R$302,7,FALSE)))</f>
        <v/>
      </c>
      <c r="L245" s="291" t="str">
        <f>IF(ISNA(VLOOKUP($E245,'SERIE.015-1'!$E$3:$R$302,8,FALSE)),"",(VLOOKUP($E245,'SERIE.015-1'!$E$3:$R$302,8,FALSE)))</f>
        <v/>
      </c>
      <c r="M245" s="291" t="str">
        <f>IF(ISNA(VLOOKUP($E245,'SERIE.015-1'!$E$3:$R$302,9,FALSE)),"",(VLOOKUP($E245,'SERIE.015-1'!$E$3:$R$302,9,FALSE)))</f>
        <v/>
      </c>
      <c r="N245" s="291" t="str">
        <f>IF(ISNA(VLOOKUP($E245,'SERIE.015-1'!$E$3:$R$302,10,FALSE)),"",(VLOOKUP($E245,'SERIE.015-1'!$E$3:$R$302,10,FALSE)))</f>
        <v/>
      </c>
      <c r="O245" s="291" t="str">
        <f>IF(ISNA(VLOOKUP($E245,'SERIE.015-1'!$E$3:$R$302,11,FALSE)),"",(VLOOKUP($E245,'SERIE.015-1'!$E$3:$R$302,11,FALSE)))</f>
        <v/>
      </c>
      <c r="P245" s="291" t="str">
        <f>IF(ISNA(VLOOKUP($E245,'SERIE.015-1'!$E$3:$R$302,12,FALSE)),"",(VLOOKUP($E245,'SERIE.015-1'!$E$3:$R$302,12,FALSE)))</f>
        <v/>
      </c>
      <c r="Q245" s="291" t="str">
        <f>IF(ISNA(VLOOKUP($E245,'SERIE.015-1'!$E$3:$R$302,13,FALSE)),"",(VLOOKUP($E245,'SERIE.015-1'!$E$3:$R$302,13,FALSE)))</f>
        <v/>
      </c>
      <c r="R245" s="349" t="str">
        <f>IF(ISNA(VLOOKUP($E245,'SERIE.015-1'!$E$3:$R$302,14,FALSE)),"",(VLOOKUP($E245,'SERIE.015-1'!$E$3:$R$302,14,FALSE)))</f>
        <v/>
      </c>
      <c r="S245" s="448">
        <f t="shared" si="97"/>
        <v>0</v>
      </c>
      <c r="T245" s="516">
        <f t="shared" ref="T245" si="123">SUM(I245:R246)</f>
        <v>0</v>
      </c>
      <c r="U245" s="374"/>
      <c r="V245" s="374">
        <f t="shared" si="99"/>
        <v>243</v>
      </c>
      <c r="W245" s="374">
        <f>IF(S245="","",IFERROR(SUM(I245:J245:L245:M245)+LARGE(I245:J245:L245:M245,1)/100+LARGE(I245:J245:L245:M245,2)/1000+LARGE(I245:J245:L245:M245,3)/10000+LARGE(I245:J245:L245:M245,4)/100000-0.01/V245,0))</f>
        <v>0</v>
      </c>
      <c r="X245" s="354" t="str">
        <f>$D$245</f>
        <v/>
      </c>
      <c r="Y245" s="364" t="str">
        <f>$C$245</f>
        <v/>
      </c>
      <c r="Z245" s="374"/>
      <c r="AA245" s="374"/>
      <c r="AB245" s="374"/>
      <c r="AC245" s="374"/>
      <c r="AD245" s="374"/>
      <c r="AE245" s="374"/>
    </row>
    <row r="246" spans="1:31" ht="13.95" customHeight="1" thickBot="1" x14ac:dyDescent="0.35">
      <c r="A246" s="679"/>
      <c r="B246" s="680"/>
      <c r="C246" s="681"/>
      <c r="D246" s="682"/>
      <c r="E246" s="323" t="str">
        <f>IF(ISNA(VLOOKUP($A$245,'SERIE.015-1'!$A$3:$R$302,5,FALSE)+$U$3),"",(VLOOKUP($A$245,'SERIE.015-1'!$A$3:$R$302,5,FALSE)+$U$3))</f>
        <v/>
      </c>
      <c r="F246" s="43" t="str">
        <f>IF(ISNA(VLOOKUP(E246,'SERIE.015-1'!$E$3:$G$302,2,FALSE)),"",(VLOOKUP(E246,'SERIE.015-1'!$E$3:$G$302,2,FALSE)))</f>
        <v/>
      </c>
      <c r="G246" s="683"/>
      <c r="H246" s="84" t="str">
        <f>IF(ISNA(VLOOKUP(E246,'SERIE.015-1'!$E$3:$R$302,4,FALSE)),"",(VLOOKUP(E246,'SERIE.015-1'!$E$3:$R$302,4,FALSE)))</f>
        <v/>
      </c>
      <c r="I246" s="292" t="str">
        <f>IF(ISNA(VLOOKUP($E246,'SERIE.015-1'!$E$3:$R$302,5,FALSE)),"",(VLOOKUP($E246,'SERIE.015-1'!$E$3:$R$302,5,FALSE)))</f>
        <v/>
      </c>
      <c r="J246" s="292" t="str">
        <f>IF(ISNA(VLOOKUP($E246,'SERIE.015-1'!$E$3:$R$302,6,FALSE)),"",(VLOOKUP($E246,'SERIE.015-1'!$E$3:$R$302,6,FALSE)))</f>
        <v/>
      </c>
      <c r="K246" s="292" t="str">
        <f>IF(ISNA(VLOOKUP($E246,'SERIE.015-1'!$E$3:$R$302,7,FALSE)),"",(VLOOKUP($E246,'SERIE.015-1'!$E$3:$R$302,7,FALSE)))</f>
        <v/>
      </c>
      <c r="L246" s="292" t="str">
        <f>IF(ISNA(VLOOKUP($E246,'SERIE.015-1'!$E$3:$R$302,8,FALSE)),"",(VLOOKUP($E246,'SERIE.015-1'!$E$3:$R$302,8,FALSE)))</f>
        <v/>
      </c>
      <c r="M246" s="292" t="str">
        <f>IF(ISNA(VLOOKUP($E246,'SERIE.015-1'!$E$3:$R$302,9,FALSE)),"",(VLOOKUP($E246,'SERIE.015-1'!$E$3:$R$302,9,FALSE)))</f>
        <v/>
      </c>
      <c r="N246" s="292" t="str">
        <f>IF(ISNA(VLOOKUP($E246,'SERIE.015-1'!$E$3:$R$302,10,FALSE)),"",(VLOOKUP($E246,'SERIE.015-1'!$E$3:$R$302,10,FALSE)))</f>
        <v/>
      </c>
      <c r="O246" s="292" t="str">
        <f>IF(ISNA(VLOOKUP($E246,'SERIE.015-1'!$E$3:$R$302,11,FALSE)),"",(VLOOKUP($E246,'SERIE.015-1'!$E$3:$R$302,11,FALSE)))</f>
        <v/>
      </c>
      <c r="P246" s="292" t="str">
        <f>IF(ISNA(VLOOKUP($E246,'SERIE.015-1'!$E$3:$R$302,12,FALSE)),"",(VLOOKUP($E246,'SERIE.015-1'!$E$3:$R$302,12,FALSE)))</f>
        <v/>
      </c>
      <c r="Q246" s="292" t="str">
        <f>IF(ISNA(VLOOKUP($E246,'SERIE.015-1'!$E$3:$R$302,13,FALSE)),"",(VLOOKUP($E246,'SERIE.015-1'!$E$3:$R$302,13,FALSE)))</f>
        <v/>
      </c>
      <c r="R246" s="350" t="str">
        <f>IF(ISNA(VLOOKUP($E246,'SERIE.015-1'!$E$3:$R$302,14,FALSE)),"",(VLOOKUP($E246,'SERIE.015-1'!$E$3:$R$302,14,FALSE)))</f>
        <v/>
      </c>
      <c r="S246" s="448">
        <f t="shared" si="97"/>
        <v>0</v>
      </c>
      <c r="T246" s="516"/>
      <c r="U246" s="374"/>
      <c r="V246" s="374">
        <f t="shared" si="99"/>
        <v>244</v>
      </c>
      <c r="W246" s="374">
        <f>IF(S246="","",IFERROR(SUM(I246:J246:L246:M246)+LARGE(I246:J246:L246:M246,1)/100+LARGE(I246:J246:L246:M246,2)/1000+LARGE(I246:J246:L246:M246,3)/10000+LARGE(I246:J246:L246:M246,4)/100000-0.01/V246,0))</f>
        <v>0</v>
      </c>
      <c r="X246" s="354" t="str">
        <f>$D$245</f>
        <v/>
      </c>
      <c r="Y246" s="364" t="str">
        <f>$C$245</f>
        <v/>
      </c>
      <c r="Z246" s="374"/>
      <c r="AA246" s="374"/>
      <c r="AB246" s="374"/>
      <c r="AC246" s="374"/>
      <c r="AD246" s="374"/>
      <c r="AE246" s="374"/>
    </row>
    <row r="247" spans="1:31" ht="13.95" customHeight="1" x14ac:dyDescent="0.3">
      <c r="A247" s="669">
        <v>123</v>
      </c>
      <c r="B247" s="671" t="str">
        <f>IF(ISNA(VLOOKUP(A247,'SERIE.015-1'!$A$3:$R$302,2,FALSE)),"",(VLOOKUP(A247,'SERIE.015-1'!$A$3:$R$302,2,FALSE)))</f>
        <v/>
      </c>
      <c r="C247" s="673" t="str">
        <f>IF(ISNA(VLOOKUP(A247,'SERIE.015-1'!$A$3:$R$302,3,FALSE)),"",(VLOOKUP(A247,'SERIE.015-1'!$A$3:$R$302,3,FALSE)))</f>
        <v/>
      </c>
      <c r="D247" s="675" t="str">
        <f>IF(ISNA(VLOOKUP(A247,'SERIE.015-1'!$A$3:$R$302,4,FALSE)),"",(VLOOKUP(A247,'SERIE.015-1'!$A$3:$R$302,4,FALSE)))</f>
        <v/>
      </c>
      <c r="E247" s="322" t="str">
        <f>IF(ISNA(VLOOKUP($A247,'SERIE.015-1'!$A$3:$R$302,5,FALSE)),"",(VLOOKUP($A247,'SERIE.015-1'!$A$3:$R$302,5,FALSE)))</f>
        <v/>
      </c>
      <c r="F247" s="237" t="str">
        <f>IF(ISNA(VLOOKUP(E247,'SERIE.015-1'!$E$3:$G$302,2,FALSE)),"",(VLOOKUP(E247,'SERIE.015-1'!$E$3:$G$302,2,FALSE)))</f>
        <v/>
      </c>
      <c r="G247" s="677" t="str">
        <f>IF(ISNA(VLOOKUP(E247,'SERIE.015-1'!$E$3:$G$302,3,FALSE)),"",(VLOOKUP(E247,'SERIE.015-1'!$E$3:$G$302,3,FALSE)))</f>
        <v/>
      </c>
      <c r="H247" s="237" t="str">
        <f>IF(ISNA(VLOOKUP(E247,'SERIE.015-1'!$E$3:$R$302,4,FALSE)),"",(VLOOKUP(E247,'SERIE.015-1'!$E$3:$R$302,4,FALSE)))</f>
        <v/>
      </c>
      <c r="I247" s="291" t="str">
        <f>IF(ISNA(VLOOKUP($E247,'SERIE.015-1'!$E$3:$R$302,5,FALSE)),"",(VLOOKUP($E247,'SERIE.015-1'!$E$3:$R$302,5,FALSE)))</f>
        <v/>
      </c>
      <c r="J247" s="291" t="str">
        <f>IF(ISNA(VLOOKUP($E247,'SERIE.015-1'!$E$3:$R$302,6,FALSE)),"",(VLOOKUP($E247,'SERIE.015-1'!$E$3:$R$302,6,FALSE)))</f>
        <v/>
      </c>
      <c r="K247" s="291" t="str">
        <f>IF(ISNA(VLOOKUP($E247,'SERIE.015-1'!$E$3:$R$302,7,FALSE)),"",(VLOOKUP($E247,'SERIE.015-1'!$E$3:$R$302,7,FALSE)))</f>
        <v/>
      </c>
      <c r="L247" s="291" t="str">
        <f>IF(ISNA(VLOOKUP($E247,'SERIE.015-1'!$E$3:$R$302,8,FALSE)),"",(VLOOKUP($E247,'SERIE.015-1'!$E$3:$R$302,8,FALSE)))</f>
        <v/>
      </c>
      <c r="M247" s="291" t="str">
        <f>IF(ISNA(VLOOKUP($E247,'SERIE.015-1'!$E$3:$R$302,9,FALSE)),"",(VLOOKUP($E247,'SERIE.015-1'!$E$3:$R$302,9,FALSE)))</f>
        <v/>
      </c>
      <c r="N247" s="291" t="str">
        <f>IF(ISNA(VLOOKUP($E247,'SERIE.015-1'!$E$3:$R$302,10,FALSE)),"",(VLOOKUP($E247,'SERIE.015-1'!$E$3:$R$302,10,FALSE)))</f>
        <v/>
      </c>
      <c r="O247" s="291" t="str">
        <f>IF(ISNA(VLOOKUP($E247,'SERIE.015-1'!$E$3:$R$302,11,FALSE)),"",(VLOOKUP($E247,'SERIE.015-1'!$E$3:$R$302,11,FALSE)))</f>
        <v/>
      </c>
      <c r="P247" s="291" t="str">
        <f>IF(ISNA(VLOOKUP($E247,'SERIE.015-1'!$E$3:$R$302,12,FALSE)),"",(VLOOKUP($E247,'SERIE.015-1'!$E$3:$R$302,12,FALSE)))</f>
        <v/>
      </c>
      <c r="Q247" s="291" t="str">
        <f>IF(ISNA(VLOOKUP($E247,'SERIE.015-1'!$E$3:$R$302,13,FALSE)),"",(VLOOKUP($E247,'SERIE.015-1'!$E$3:$R$302,13,FALSE)))</f>
        <v/>
      </c>
      <c r="R247" s="349" t="str">
        <f>IF(ISNA(VLOOKUP($E247,'SERIE.015-1'!$E$3:$R$302,14,FALSE)),"",(VLOOKUP($E247,'SERIE.015-1'!$E$3:$R$302,14,FALSE)))</f>
        <v/>
      </c>
      <c r="S247" s="448">
        <f t="shared" si="97"/>
        <v>0</v>
      </c>
      <c r="T247" s="516">
        <f t="shared" ref="T247" si="124">SUM(I247:R248)</f>
        <v>0</v>
      </c>
      <c r="U247" s="374"/>
      <c r="V247" s="374">
        <f t="shared" si="99"/>
        <v>245</v>
      </c>
      <c r="W247" s="374">
        <f>IF(S247="","",IFERROR(SUM(I247:J247:L247:M247)+LARGE(I247:J247:L247:M247,1)/100+LARGE(I247:J247:L247:M247,2)/1000+LARGE(I247:J247:L247:M247,3)/10000+LARGE(I247:J247:L247:M247,4)/100000-0.01/V247,0))</f>
        <v>0</v>
      </c>
      <c r="X247" s="354" t="str">
        <f>$D$247</f>
        <v/>
      </c>
      <c r="Y247" s="364" t="str">
        <f>$C$247</f>
        <v/>
      </c>
      <c r="Z247" s="374"/>
      <c r="AA247" s="374"/>
      <c r="AB247" s="374"/>
      <c r="AC247" s="374"/>
      <c r="AD247" s="374"/>
      <c r="AE247" s="374"/>
    </row>
    <row r="248" spans="1:31" ht="13.95" customHeight="1" thickBot="1" x14ac:dyDescent="0.35">
      <c r="A248" s="679"/>
      <c r="B248" s="680"/>
      <c r="C248" s="681"/>
      <c r="D248" s="682"/>
      <c r="E248" s="323" t="str">
        <f>IF(ISNA(VLOOKUP($A$247,'SERIE.015-1'!$A$3:$R$302,5,FALSE)+$U$3),"",(VLOOKUP($A$247,'SERIE.015-1'!$A$3:$R$302,5,FALSE)+$U$3))</f>
        <v/>
      </c>
      <c r="F248" s="43" t="str">
        <f>IF(ISNA(VLOOKUP(E248,'SERIE.015-1'!$E$3:$G$302,2,FALSE)),"",(VLOOKUP(E248,'SERIE.015-1'!$E$3:$G$302,2,FALSE)))</f>
        <v/>
      </c>
      <c r="G248" s="683"/>
      <c r="H248" s="84" t="str">
        <f>IF(ISNA(VLOOKUP(E248,'SERIE.015-1'!$E$3:$R$302,4,FALSE)),"",(VLOOKUP(E248,'SERIE.015-1'!$E$3:$R$302,4,FALSE)))</f>
        <v/>
      </c>
      <c r="I248" s="292" t="str">
        <f>IF(ISNA(VLOOKUP($E248,'SERIE.015-1'!$E$3:$R$302,5,FALSE)),"",(VLOOKUP($E248,'SERIE.015-1'!$E$3:$R$302,5,FALSE)))</f>
        <v/>
      </c>
      <c r="J248" s="292" t="str">
        <f>IF(ISNA(VLOOKUP($E248,'SERIE.015-1'!$E$3:$R$302,6,FALSE)),"",(VLOOKUP($E248,'SERIE.015-1'!$E$3:$R$302,6,FALSE)))</f>
        <v/>
      </c>
      <c r="K248" s="292" t="str">
        <f>IF(ISNA(VLOOKUP($E248,'SERIE.015-1'!$E$3:$R$302,7,FALSE)),"",(VLOOKUP($E248,'SERIE.015-1'!$E$3:$R$302,7,FALSE)))</f>
        <v/>
      </c>
      <c r="L248" s="292" t="str">
        <f>IF(ISNA(VLOOKUP($E248,'SERIE.015-1'!$E$3:$R$302,8,FALSE)),"",(VLOOKUP($E248,'SERIE.015-1'!$E$3:$R$302,8,FALSE)))</f>
        <v/>
      </c>
      <c r="M248" s="292" t="str">
        <f>IF(ISNA(VLOOKUP($E248,'SERIE.015-1'!$E$3:$R$302,9,FALSE)),"",(VLOOKUP($E248,'SERIE.015-1'!$E$3:$R$302,9,FALSE)))</f>
        <v/>
      </c>
      <c r="N248" s="292" t="str">
        <f>IF(ISNA(VLOOKUP($E248,'SERIE.015-1'!$E$3:$R$302,10,FALSE)),"",(VLOOKUP($E248,'SERIE.015-1'!$E$3:$R$302,10,FALSE)))</f>
        <v/>
      </c>
      <c r="O248" s="292" t="str">
        <f>IF(ISNA(VLOOKUP($E248,'SERIE.015-1'!$E$3:$R$302,11,FALSE)),"",(VLOOKUP($E248,'SERIE.015-1'!$E$3:$R$302,11,FALSE)))</f>
        <v/>
      </c>
      <c r="P248" s="292" t="str">
        <f>IF(ISNA(VLOOKUP($E248,'SERIE.015-1'!$E$3:$R$302,12,FALSE)),"",(VLOOKUP($E248,'SERIE.015-1'!$E$3:$R$302,12,FALSE)))</f>
        <v/>
      </c>
      <c r="Q248" s="292" t="str">
        <f>IF(ISNA(VLOOKUP($E248,'SERIE.015-1'!$E$3:$R$302,13,FALSE)),"",(VLOOKUP($E248,'SERIE.015-1'!$E$3:$R$302,13,FALSE)))</f>
        <v/>
      </c>
      <c r="R248" s="350" t="str">
        <f>IF(ISNA(VLOOKUP($E248,'SERIE.015-1'!$E$3:$R$302,14,FALSE)),"",(VLOOKUP($E248,'SERIE.015-1'!$E$3:$R$302,14,FALSE)))</f>
        <v/>
      </c>
      <c r="S248" s="448">
        <f t="shared" si="97"/>
        <v>0</v>
      </c>
      <c r="T248" s="516"/>
      <c r="U248" s="374"/>
      <c r="V248" s="374">
        <f t="shared" si="99"/>
        <v>246</v>
      </c>
      <c r="W248" s="374">
        <f>IF(S248="","",IFERROR(SUM(I248:J248:L248:M248)+LARGE(I248:J248:L248:M248,1)/100+LARGE(I248:J248:L248:M248,2)/1000+LARGE(I248:J248:L248:M248,3)/10000+LARGE(I248:J248:L248:M248,4)/100000-0.01/V248,0))</f>
        <v>0</v>
      </c>
      <c r="X248" s="354" t="str">
        <f>$D$247</f>
        <v/>
      </c>
      <c r="Y248" s="364" t="str">
        <f>$C$247</f>
        <v/>
      </c>
      <c r="Z248" s="374"/>
      <c r="AA248" s="374"/>
      <c r="AB248" s="374"/>
      <c r="AC248" s="374"/>
      <c r="AD248" s="374"/>
      <c r="AE248" s="374"/>
    </row>
    <row r="249" spans="1:31" ht="13.95" customHeight="1" x14ac:dyDescent="0.3">
      <c r="A249" s="669">
        <v>124</v>
      </c>
      <c r="B249" s="671" t="str">
        <f>IF(ISNA(VLOOKUP(A249,'SERIE.015-1'!$A$3:$R$302,2,FALSE)),"",(VLOOKUP(A249,'SERIE.015-1'!$A$3:$R$302,2,FALSE)))</f>
        <v/>
      </c>
      <c r="C249" s="673" t="str">
        <f>IF(ISNA(VLOOKUP(A249,'SERIE.015-1'!$A$3:$R$302,3,FALSE)),"",(VLOOKUP(A249,'SERIE.015-1'!$A$3:$R$302,3,FALSE)))</f>
        <v/>
      </c>
      <c r="D249" s="675" t="str">
        <f>IF(ISNA(VLOOKUP(A249,'SERIE.015-1'!$A$3:$R$302,4,FALSE)),"",(VLOOKUP(A249,'SERIE.015-1'!$A$3:$R$302,4,FALSE)))</f>
        <v/>
      </c>
      <c r="E249" s="322" t="str">
        <f>IF(ISNA(VLOOKUP($A249,'SERIE.015-1'!$A$3:$R$302,5,FALSE)),"",(VLOOKUP($A249,'SERIE.015-1'!$A$3:$R$302,5,FALSE)))</f>
        <v/>
      </c>
      <c r="F249" s="237" t="str">
        <f>IF(ISNA(VLOOKUP(E249,'SERIE.015-1'!$E$3:$G$302,2,FALSE)),"",(VLOOKUP(E249,'SERIE.015-1'!$E$3:$G$302,2,FALSE)))</f>
        <v/>
      </c>
      <c r="G249" s="677" t="str">
        <f>IF(ISNA(VLOOKUP(E249,'SERIE.015-1'!$E$3:$G$302,3,FALSE)),"",(VLOOKUP(E249,'SERIE.015-1'!$E$3:$G$302,3,FALSE)))</f>
        <v/>
      </c>
      <c r="H249" s="237" t="str">
        <f>IF(ISNA(VLOOKUP(E249,'SERIE.015-1'!$E$3:$R$302,4,FALSE)),"",(VLOOKUP(E249,'SERIE.015-1'!$E$3:$R$302,4,FALSE)))</f>
        <v/>
      </c>
      <c r="I249" s="291" t="str">
        <f>IF(ISNA(VLOOKUP($E249,'SERIE.015-1'!$E$3:$R$302,5,FALSE)),"",(VLOOKUP($E249,'SERIE.015-1'!$E$3:$R$302,5,FALSE)))</f>
        <v/>
      </c>
      <c r="J249" s="291" t="str">
        <f>IF(ISNA(VLOOKUP($E249,'SERIE.015-1'!$E$3:$R$302,6,FALSE)),"",(VLOOKUP($E249,'SERIE.015-1'!$E$3:$R$302,6,FALSE)))</f>
        <v/>
      </c>
      <c r="K249" s="291" t="str">
        <f>IF(ISNA(VLOOKUP($E249,'SERIE.015-1'!$E$3:$R$302,7,FALSE)),"",(VLOOKUP($E249,'SERIE.015-1'!$E$3:$R$302,7,FALSE)))</f>
        <v/>
      </c>
      <c r="L249" s="291" t="str">
        <f>IF(ISNA(VLOOKUP($E249,'SERIE.015-1'!$E$3:$R$302,8,FALSE)),"",(VLOOKUP($E249,'SERIE.015-1'!$E$3:$R$302,8,FALSE)))</f>
        <v/>
      </c>
      <c r="M249" s="291" t="str">
        <f>IF(ISNA(VLOOKUP($E249,'SERIE.015-1'!$E$3:$R$302,9,FALSE)),"",(VLOOKUP($E249,'SERIE.015-1'!$E$3:$R$302,9,FALSE)))</f>
        <v/>
      </c>
      <c r="N249" s="291" t="str">
        <f>IF(ISNA(VLOOKUP($E249,'SERIE.015-1'!$E$3:$R$302,10,FALSE)),"",(VLOOKUP($E249,'SERIE.015-1'!$E$3:$R$302,10,FALSE)))</f>
        <v/>
      </c>
      <c r="O249" s="291" t="str">
        <f>IF(ISNA(VLOOKUP($E249,'SERIE.015-1'!$E$3:$R$302,11,FALSE)),"",(VLOOKUP($E249,'SERIE.015-1'!$E$3:$R$302,11,FALSE)))</f>
        <v/>
      </c>
      <c r="P249" s="291" t="str">
        <f>IF(ISNA(VLOOKUP($E249,'SERIE.015-1'!$E$3:$R$302,12,FALSE)),"",(VLOOKUP($E249,'SERIE.015-1'!$E$3:$R$302,12,FALSE)))</f>
        <v/>
      </c>
      <c r="Q249" s="291" t="str">
        <f>IF(ISNA(VLOOKUP($E249,'SERIE.015-1'!$E$3:$R$302,13,FALSE)),"",(VLOOKUP($E249,'SERIE.015-1'!$E$3:$R$302,13,FALSE)))</f>
        <v/>
      </c>
      <c r="R249" s="349" t="str">
        <f>IF(ISNA(VLOOKUP($E249,'SERIE.015-1'!$E$3:$R$302,14,FALSE)),"",(VLOOKUP($E249,'SERIE.015-1'!$E$3:$R$302,14,FALSE)))</f>
        <v/>
      </c>
      <c r="S249" s="448">
        <f t="shared" si="97"/>
        <v>0</v>
      </c>
      <c r="T249" s="516">
        <f t="shared" ref="T249" si="125">SUM(I249:R250)</f>
        <v>0</v>
      </c>
      <c r="U249" s="374"/>
      <c r="V249" s="374">
        <f t="shared" si="99"/>
        <v>247</v>
      </c>
      <c r="W249" s="374">
        <f>IF(S249="","",IFERROR(SUM(I249:J249:L249:M249)+LARGE(I249:J249:L249:M249,1)/100+LARGE(I249:J249:L249:M249,2)/1000+LARGE(I249:J249:L249:M249,3)/10000+LARGE(I249:J249:L249:M249,4)/100000-0.01/V249,0))</f>
        <v>0</v>
      </c>
      <c r="X249" s="354" t="str">
        <f>$D$249</f>
        <v/>
      </c>
      <c r="Y249" s="364" t="str">
        <f>$C$249</f>
        <v/>
      </c>
      <c r="Z249" s="374"/>
      <c r="AA249" s="374"/>
      <c r="AB249" s="374"/>
      <c r="AC249" s="374"/>
      <c r="AD249" s="374"/>
      <c r="AE249" s="374"/>
    </row>
    <row r="250" spans="1:31" ht="13.95" customHeight="1" thickBot="1" x14ac:dyDescent="0.35">
      <c r="A250" s="679"/>
      <c r="B250" s="680"/>
      <c r="C250" s="681"/>
      <c r="D250" s="682"/>
      <c r="E250" s="323" t="str">
        <f>IF(ISNA(VLOOKUP($A$249,'SERIE.015-1'!$A$3:$R$302,5,FALSE)+$U$3),"",(VLOOKUP($A$249,'SERIE.015-1'!$A$3:$R$302,5,FALSE)+$U$3))</f>
        <v/>
      </c>
      <c r="F250" s="43" t="str">
        <f>IF(ISNA(VLOOKUP(E250,'SERIE.015-1'!$E$3:$G$302,2,FALSE)),"",(VLOOKUP(E250,'SERIE.015-1'!$E$3:$G$302,2,FALSE)))</f>
        <v/>
      </c>
      <c r="G250" s="683"/>
      <c r="H250" s="84" t="str">
        <f>IF(ISNA(VLOOKUP(E250,'SERIE.015-1'!$E$3:$R$302,4,FALSE)),"",(VLOOKUP(E250,'SERIE.015-1'!$E$3:$R$302,4,FALSE)))</f>
        <v/>
      </c>
      <c r="I250" s="292" t="str">
        <f>IF(ISNA(VLOOKUP($E250,'SERIE.015-1'!$E$3:$R$302,5,FALSE)),"",(VLOOKUP($E250,'SERIE.015-1'!$E$3:$R$302,5,FALSE)))</f>
        <v/>
      </c>
      <c r="J250" s="292" t="str">
        <f>IF(ISNA(VLOOKUP($E250,'SERIE.015-1'!$E$3:$R$302,6,FALSE)),"",(VLOOKUP($E250,'SERIE.015-1'!$E$3:$R$302,6,FALSE)))</f>
        <v/>
      </c>
      <c r="K250" s="292" t="str">
        <f>IF(ISNA(VLOOKUP($E250,'SERIE.015-1'!$E$3:$R$302,7,FALSE)),"",(VLOOKUP($E250,'SERIE.015-1'!$E$3:$R$302,7,FALSE)))</f>
        <v/>
      </c>
      <c r="L250" s="292" t="str">
        <f>IF(ISNA(VLOOKUP($E250,'SERIE.015-1'!$E$3:$R$302,8,FALSE)),"",(VLOOKUP($E250,'SERIE.015-1'!$E$3:$R$302,8,FALSE)))</f>
        <v/>
      </c>
      <c r="M250" s="292" t="str">
        <f>IF(ISNA(VLOOKUP($E250,'SERIE.015-1'!$E$3:$R$302,9,FALSE)),"",(VLOOKUP($E250,'SERIE.015-1'!$E$3:$R$302,9,FALSE)))</f>
        <v/>
      </c>
      <c r="N250" s="292" t="str">
        <f>IF(ISNA(VLOOKUP($E250,'SERIE.015-1'!$E$3:$R$302,10,FALSE)),"",(VLOOKUP($E250,'SERIE.015-1'!$E$3:$R$302,10,FALSE)))</f>
        <v/>
      </c>
      <c r="O250" s="292" t="str">
        <f>IF(ISNA(VLOOKUP($E250,'SERIE.015-1'!$E$3:$R$302,11,FALSE)),"",(VLOOKUP($E250,'SERIE.015-1'!$E$3:$R$302,11,FALSE)))</f>
        <v/>
      </c>
      <c r="P250" s="292" t="str">
        <f>IF(ISNA(VLOOKUP($E250,'SERIE.015-1'!$E$3:$R$302,12,FALSE)),"",(VLOOKUP($E250,'SERIE.015-1'!$E$3:$R$302,12,FALSE)))</f>
        <v/>
      </c>
      <c r="Q250" s="292" t="str">
        <f>IF(ISNA(VLOOKUP($E250,'SERIE.015-1'!$E$3:$R$302,13,FALSE)),"",(VLOOKUP($E250,'SERIE.015-1'!$E$3:$R$302,13,FALSE)))</f>
        <v/>
      </c>
      <c r="R250" s="350" t="str">
        <f>IF(ISNA(VLOOKUP($E250,'SERIE.015-1'!$E$3:$R$302,14,FALSE)),"",(VLOOKUP($E250,'SERIE.015-1'!$E$3:$R$302,14,FALSE)))</f>
        <v/>
      </c>
      <c r="S250" s="448">
        <f t="shared" si="97"/>
        <v>0</v>
      </c>
      <c r="T250" s="516"/>
      <c r="U250" s="374"/>
      <c r="V250" s="374">
        <f t="shared" si="99"/>
        <v>248</v>
      </c>
      <c r="W250" s="374">
        <f>IF(S250="","",IFERROR(SUM(I250:J250:L250:M250)+LARGE(I250:J250:L250:M250,1)/100+LARGE(I250:J250:L250:M250,2)/1000+LARGE(I250:J250:L250:M250,3)/10000+LARGE(I250:J250:L250:M250,4)/100000-0.01/V250,0))</f>
        <v>0</v>
      </c>
      <c r="X250" s="354" t="str">
        <f>$D$249</f>
        <v/>
      </c>
      <c r="Y250" s="364" t="str">
        <f>$C$249</f>
        <v/>
      </c>
      <c r="Z250" s="374"/>
      <c r="AA250" s="374"/>
      <c r="AB250" s="374"/>
      <c r="AC250" s="374"/>
      <c r="AD250" s="374"/>
      <c r="AE250" s="374"/>
    </row>
    <row r="251" spans="1:31" ht="13.95" customHeight="1" x14ac:dyDescent="0.3">
      <c r="A251" s="669">
        <v>125</v>
      </c>
      <c r="B251" s="671" t="str">
        <f>IF(ISNA(VLOOKUP(A251,'SERIE.015-1'!$A$3:$R$302,2,FALSE)),"",(VLOOKUP(A251,'SERIE.015-1'!$A$3:$R$302,2,FALSE)))</f>
        <v/>
      </c>
      <c r="C251" s="673" t="str">
        <f>IF(ISNA(VLOOKUP(A251,'SERIE.015-1'!$A$3:$R$302,3,FALSE)),"",(VLOOKUP(A251,'SERIE.015-1'!$A$3:$R$302,3,FALSE)))</f>
        <v/>
      </c>
      <c r="D251" s="675" t="str">
        <f>IF(ISNA(VLOOKUP(A251,'SERIE.015-1'!$A$3:$R$302,4,FALSE)),"",(VLOOKUP(A251,'SERIE.015-1'!$A$3:$R$302,4,FALSE)))</f>
        <v/>
      </c>
      <c r="E251" s="322" t="str">
        <f>IF(ISNA(VLOOKUP($A251,'SERIE.015-1'!$A$3:$R$302,5,FALSE)),"",(VLOOKUP($A251,'SERIE.015-1'!$A$3:$R$302,5,FALSE)))</f>
        <v/>
      </c>
      <c r="F251" s="237" t="str">
        <f>IF(ISNA(VLOOKUP(E251,'SERIE.015-1'!$E$3:$G$302,2,FALSE)),"",(VLOOKUP(E251,'SERIE.015-1'!$E$3:$G$302,2,FALSE)))</f>
        <v/>
      </c>
      <c r="G251" s="677" t="str">
        <f>IF(ISNA(VLOOKUP(E251,'SERIE.015-1'!$E$3:$G$302,3,FALSE)),"",(VLOOKUP(E251,'SERIE.015-1'!$E$3:$G$302,3,FALSE)))</f>
        <v/>
      </c>
      <c r="H251" s="237" t="str">
        <f>IF(ISNA(VLOOKUP(E251,'SERIE.015-1'!$E$3:$R$302,4,FALSE)),"",(VLOOKUP(E251,'SERIE.015-1'!$E$3:$R$302,4,FALSE)))</f>
        <v/>
      </c>
      <c r="I251" s="291" t="str">
        <f>IF(ISNA(VLOOKUP($E251,'SERIE.015-1'!$E$3:$R$302,5,FALSE)),"",(VLOOKUP($E251,'SERIE.015-1'!$E$3:$R$302,5,FALSE)))</f>
        <v/>
      </c>
      <c r="J251" s="291" t="str">
        <f>IF(ISNA(VLOOKUP($E251,'SERIE.015-1'!$E$3:$R$302,6,FALSE)),"",(VLOOKUP($E251,'SERIE.015-1'!$E$3:$R$302,6,FALSE)))</f>
        <v/>
      </c>
      <c r="K251" s="291" t="str">
        <f>IF(ISNA(VLOOKUP($E251,'SERIE.015-1'!$E$3:$R$302,7,FALSE)),"",(VLOOKUP($E251,'SERIE.015-1'!$E$3:$R$302,7,FALSE)))</f>
        <v/>
      </c>
      <c r="L251" s="291" t="str">
        <f>IF(ISNA(VLOOKUP($E251,'SERIE.015-1'!$E$3:$R$302,8,FALSE)),"",(VLOOKUP($E251,'SERIE.015-1'!$E$3:$R$302,8,FALSE)))</f>
        <v/>
      </c>
      <c r="M251" s="291" t="str">
        <f>IF(ISNA(VLOOKUP($E251,'SERIE.015-1'!$E$3:$R$302,9,FALSE)),"",(VLOOKUP($E251,'SERIE.015-1'!$E$3:$R$302,9,FALSE)))</f>
        <v/>
      </c>
      <c r="N251" s="291" t="str">
        <f>IF(ISNA(VLOOKUP($E251,'SERIE.015-1'!$E$3:$R$302,10,FALSE)),"",(VLOOKUP($E251,'SERIE.015-1'!$E$3:$R$302,10,FALSE)))</f>
        <v/>
      </c>
      <c r="O251" s="291" t="str">
        <f>IF(ISNA(VLOOKUP($E251,'SERIE.015-1'!$E$3:$R$302,11,FALSE)),"",(VLOOKUP($E251,'SERIE.015-1'!$E$3:$R$302,11,FALSE)))</f>
        <v/>
      </c>
      <c r="P251" s="291" t="str">
        <f>IF(ISNA(VLOOKUP($E251,'SERIE.015-1'!$E$3:$R$302,12,FALSE)),"",(VLOOKUP($E251,'SERIE.015-1'!$E$3:$R$302,12,FALSE)))</f>
        <v/>
      </c>
      <c r="Q251" s="291" t="str">
        <f>IF(ISNA(VLOOKUP($E251,'SERIE.015-1'!$E$3:$R$302,13,FALSE)),"",(VLOOKUP($E251,'SERIE.015-1'!$E$3:$R$302,13,FALSE)))</f>
        <v/>
      </c>
      <c r="R251" s="349" t="str">
        <f>IF(ISNA(VLOOKUP($E251,'SERIE.015-1'!$E$3:$R$302,14,FALSE)),"",(VLOOKUP($E251,'SERIE.015-1'!$E$3:$R$302,14,FALSE)))</f>
        <v/>
      </c>
      <c r="S251" s="448">
        <f t="shared" si="97"/>
        <v>0</v>
      </c>
      <c r="T251" s="516">
        <f t="shared" ref="T251" si="126">SUM(I251:R252)</f>
        <v>0</v>
      </c>
      <c r="U251" s="374"/>
      <c r="V251" s="374">
        <f t="shared" si="99"/>
        <v>249</v>
      </c>
      <c r="W251" s="374">
        <f>IF(S251="","",IFERROR(SUM(I251:J251:L251:M251)+LARGE(I251:J251:L251:M251,1)/100+LARGE(I251:J251:L251:M251,2)/1000+LARGE(I251:J251:L251:M251,3)/10000+LARGE(I251:J251:L251:M251,4)/100000-0.01/V251,0))</f>
        <v>0</v>
      </c>
      <c r="X251" s="354" t="str">
        <f>$D$251</f>
        <v/>
      </c>
      <c r="Y251" s="364" t="str">
        <f>$C$251</f>
        <v/>
      </c>
      <c r="Z251" s="374"/>
      <c r="AA251" s="374"/>
      <c r="AB251" s="374"/>
      <c r="AC251" s="374"/>
      <c r="AD251" s="374"/>
      <c r="AE251" s="374"/>
    </row>
    <row r="252" spans="1:31" ht="13.95" customHeight="1" thickBot="1" x14ac:dyDescent="0.35">
      <c r="A252" s="679"/>
      <c r="B252" s="680"/>
      <c r="C252" s="681"/>
      <c r="D252" s="682"/>
      <c r="E252" s="323" t="str">
        <f>IF(ISNA(VLOOKUP($A$251,'SERIE.015-1'!$A$3:$R$302,5,FALSE)+$U$3),"",(VLOOKUP($A$251,'SERIE.015-1'!$A$3:$R$302,5,FALSE)+$U$3))</f>
        <v/>
      </c>
      <c r="F252" s="43" t="str">
        <f>IF(ISNA(VLOOKUP(E252,'SERIE.015-1'!$E$3:$G$302,2,FALSE)),"",(VLOOKUP(E252,'SERIE.015-1'!$E$3:$G$302,2,FALSE)))</f>
        <v/>
      </c>
      <c r="G252" s="683"/>
      <c r="H252" s="84" t="str">
        <f>IF(ISNA(VLOOKUP(E252,'SERIE.015-1'!$E$3:$R$302,4,FALSE)),"",(VLOOKUP(E252,'SERIE.015-1'!$E$3:$R$302,4,FALSE)))</f>
        <v/>
      </c>
      <c r="I252" s="292" t="str">
        <f>IF(ISNA(VLOOKUP($E252,'SERIE.015-1'!$E$3:$R$302,5,FALSE)),"",(VLOOKUP($E252,'SERIE.015-1'!$E$3:$R$302,5,FALSE)))</f>
        <v/>
      </c>
      <c r="J252" s="292" t="str">
        <f>IF(ISNA(VLOOKUP($E252,'SERIE.015-1'!$E$3:$R$302,6,FALSE)),"",(VLOOKUP($E252,'SERIE.015-1'!$E$3:$R$302,6,FALSE)))</f>
        <v/>
      </c>
      <c r="K252" s="292" t="str">
        <f>IF(ISNA(VLOOKUP($E252,'SERIE.015-1'!$E$3:$R$302,7,FALSE)),"",(VLOOKUP($E252,'SERIE.015-1'!$E$3:$R$302,7,FALSE)))</f>
        <v/>
      </c>
      <c r="L252" s="292" t="str">
        <f>IF(ISNA(VLOOKUP($E252,'SERIE.015-1'!$E$3:$R$302,8,FALSE)),"",(VLOOKUP($E252,'SERIE.015-1'!$E$3:$R$302,8,FALSE)))</f>
        <v/>
      </c>
      <c r="M252" s="292" t="str">
        <f>IF(ISNA(VLOOKUP($E252,'SERIE.015-1'!$E$3:$R$302,9,FALSE)),"",(VLOOKUP($E252,'SERIE.015-1'!$E$3:$R$302,9,FALSE)))</f>
        <v/>
      </c>
      <c r="N252" s="292" t="str">
        <f>IF(ISNA(VLOOKUP($E252,'SERIE.015-1'!$E$3:$R$302,10,FALSE)),"",(VLOOKUP($E252,'SERIE.015-1'!$E$3:$R$302,10,FALSE)))</f>
        <v/>
      </c>
      <c r="O252" s="292" t="str">
        <f>IF(ISNA(VLOOKUP($E252,'SERIE.015-1'!$E$3:$R$302,11,FALSE)),"",(VLOOKUP($E252,'SERIE.015-1'!$E$3:$R$302,11,FALSE)))</f>
        <v/>
      </c>
      <c r="P252" s="292" t="str">
        <f>IF(ISNA(VLOOKUP($E252,'SERIE.015-1'!$E$3:$R$302,12,FALSE)),"",(VLOOKUP($E252,'SERIE.015-1'!$E$3:$R$302,12,FALSE)))</f>
        <v/>
      </c>
      <c r="Q252" s="292" t="str">
        <f>IF(ISNA(VLOOKUP($E252,'SERIE.015-1'!$E$3:$R$302,13,FALSE)),"",(VLOOKUP($E252,'SERIE.015-1'!$E$3:$R$302,13,FALSE)))</f>
        <v/>
      </c>
      <c r="R252" s="350" t="str">
        <f>IF(ISNA(VLOOKUP($E252,'SERIE.015-1'!$E$3:$R$302,14,FALSE)),"",(VLOOKUP($E252,'SERIE.015-1'!$E$3:$R$302,14,FALSE)))</f>
        <v/>
      </c>
      <c r="S252" s="448">
        <f t="shared" si="97"/>
        <v>0</v>
      </c>
      <c r="T252" s="516"/>
      <c r="U252" s="374"/>
      <c r="V252" s="374">
        <f t="shared" si="99"/>
        <v>250</v>
      </c>
      <c r="W252" s="374">
        <f>IF(S252="","",IFERROR(SUM(I252:J252:L252:M252)+LARGE(I252:J252:L252:M252,1)/100+LARGE(I252:J252:L252:M252,2)/1000+LARGE(I252:J252:L252:M252,3)/10000+LARGE(I252:J252:L252:M252,4)/100000-0.01/V252,0))</f>
        <v>0</v>
      </c>
      <c r="X252" s="354" t="str">
        <f>$D$251</f>
        <v/>
      </c>
      <c r="Y252" s="364" t="str">
        <f>$C$251</f>
        <v/>
      </c>
      <c r="Z252" s="374"/>
      <c r="AA252" s="374"/>
      <c r="AB252" s="374"/>
      <c r="AC252" s="374"/>
      <c r="AD252" s="374"/>
      <c r="AE252" s="374"/>
    </row>
    <row r="253" spans="1:31" ht="13.95" customHeight="1" x14ac:dyDescent="0.3">
      <c r="A253" s="669">
        <v>126</v>
      </c>
      <c r="B253" s="671" t="str">
        <f>IF(ISNA(VLOOKUP(A253,'SERIE.015-1'!$A$3:$R$302,2,FALSE)),"",(VLOOKUP(A253,'SERIE.015-1'!$A$3:$R$302,2,FALSE)))</f>
        <v/>
      </c>
      <c r="C253" s="673" t="str">
        <f>IF(ISNA(VLOOKUP(A253,'SERIE.015-1'!$A$3:$R$302,3,FALSE)),"",(VLOOKUP(A253,'SERIE.015-1'!$A$3:$R$302,3,FALSE)))</f>
        <v/>
      </c>
      <c r="D253" s="675" t="str">
        <f>IF(ISNA(VLOOKUP(A253,'SERIE.015-1'!$A$3:$R$302,4,FALSE)),"",(VLOOKUP(A253,'SERIE.015-1'!$A$3:$R$302,4,FALSE)))</f>
        <v/>
      </c>
      <c r="E253" s="322" t="str">
        <f>IF(ISNA(VLOOKUP($A253,'SERIE.015-1'!$A$3:$R$302,5,FALSE)),"",(VLOOKUP($A253,'SERIE.015-1'!$A$3:$R$302,5,FALSE)))</f>
        <v/>
      </c>
      <c r="F253" s="237" t="str">
        <f>IF(ISNA(VLOOKUP(E253,'SERIE.015-1'!$E$3:$G$302,2,FALSE)),"",(VLOOKUP(E253,'SERIE.015-1'!$E$3:$G$302,2,FALSE)))</f>
        <v/>
      </c>
      <c r="G253" s="677" t="str">
        <f>IF(ISNA(VLOOKUP(E253,'SERIE.015-1'!$E$3:$G$302,3,FALSE)),"",(VLOOKUP(E253,'SERIE.015-1'!$E$3:$G$302,3,FALSE)))</f>
        <v/>
      </c>
      <c r="H253" s="237" t="str">
        <f>IF(ISNA(VLOOKUP(E253,'SERIE.015-1'!$E$3:$R$302,4,FALSE)),"",(VLOOKUP(E253,'SERIE.015-1'!$E$3:$R$302,4,FALSE)))</f>
        <v/>
      </c>
      <c r="I253" s="291" t="str">
        <f>IF(ISNA(VLOOKUP($E253,'SERIE.015-1'!$E$3:$R$302,5,FALSE)),"",(VLOOKUP($E253,'SERIE.015-1'!$E$3:$R$302,5,FALSE)))</f>
        <v/>
      </c>
      <c r="J253" s="291" t="str">
        <f>IF(ISNA(VLOOKUP($E253,'SERIE.015-1'!$E$3:$R$302,6,FALSE)),"",(VLOOKUP($E253,'SERIE.015-1'!$E$3:$R$302,6,FALSE)))</f>
        <v/>
      </c>
      <c r="K253" s="291" t="str">
        <f>IF(ISNA(VLOOKUP($E253,'SERIE.015-1'!$E$3:$R$302,7,FALSE)),"",(VLOOKUP($E253,'SERIE.015-1'!$E$3:$R$302,7,FALSE)))</f>
        <v/>
      </c>
      <c r="L253" s="291" t="str">
        <f>IF(ISNA(VLOOKUP($E253,'SERIE.015-1'!$E$3:$R$302,8,FALSE)),"",(VLOOKUP($E253,'SERIE.015-1'!$E$3:$R$302,8,FALSE)))</f>
        <v/>
      </c>
      <c r="M253" s="291" t="str">
        <f>IF(ISNA(VLOOKUP($E253,'SERIE.015-1'!$E$3:$R$302,9,FALSE)),"",(VLOOKUP($E253,'SERIE.015-1'!$E$3:$R$302,9,FALSE)))</f>
        <v/>
      </c>
      <c r="N253" s="291" t="str">
        <f>IF(ISNA(VLOOKUP($E253,'SERIE.015-1'!$E$3:$R$302,10,FALSE)),"",(VLOOKUP($E253,'SERIE.015-1'!$E$3:$R$302,10,FALSE)))</f>
        <v/>
      </c>
      <c r="O253" s="291" t="str">
        <f>IF(ISNA(VLOOKUP($E253,'SERIE.015-1'!$E$3:$R$302,11,FALSE)),"",(VLOOKUP($E253,'SERIE.015-1'!$E$3:$R$302,11,FALSE)))</f>
        <v/>
      </c>
      <c r="P253" s="291" t="str">
        <f>IF(ISNA(VLOOKUP($E253,'SERIE.015-1'!$E$3:$R$302,12,FALSE)),"",(VLOOKUP($E253,'SERIE.015-1'!$E$3:$R$302,12,FALSE)))</f>
        <v/>
      </c>
      <c r="Q253" s="291" t="str">
        <f>IF(ISNA(VLOOKUP($E253,'SERIE.015-1'!$E$3:$R$302,13,FALSE)),"",(VLOOKUP($E253,'SERIE.015-1'!$E$3:$R$302,13,FALSE)))</f>
        <v/>
      </c>
      <c r="R253" s="349" t="str">
        <f>IF(ISNA(VLOOKUP($E253,'SERIE.015-1'!$E$3:$R$302,14,FALSE)),"",(VLOOKUP($E253,'SERIE.015-1'!$E$3:$R$302,14,FALSE)))</f>
        <v/>
      </c>
      <c r="S253" s="448">
        <f t="shared" si="97"/>
        <v>0</v>
      </c>
      <c r="T253" s="516">
        <f t="shared" ref="T253" si="127">SUM(I253:R254)</f>
        <v>0</v>
      </c>
      <c r="U253" s="374"/>
      <c r="V253" s="374">
        <f t="shared" si="99"/>
        <v>251</v>
      </c>
      <c r="W253" s="374">
        <f>IF(S253="","",IFERROR(SUM(I253:J253:L253:M253)+LARGE(I253:J253:L253:M253,1)/100+LARGE(I253:J253:L253:M253,2)/1000+LARGE(I253:J253:L253:M253,3)/10000+LARGE(I253:J253:L253:M253,4)/100000-0.01/V253,0))</f>
        <v>0</v>
      </c>
      <c r="X253" s="354" t="str">
        <f>$D$253</f>
        <v/>
      </c>
      <c r="Y253" s="364" t="str">
        <f>$C$253</f>
        <v/>
      </c>
      <c r="Z253" s="374"/>
      <c r="AA253" s="374"/>
      <c r="AB253" s="374"/>
      <c r="AC253" s="374"/>
      <c r="AD253" s="374"/>
      <c r="AE253" s="374"/>
    </row>
    <row r="254" spans="1:31" ht="13.95" customHeight="1" thickBot="1" x14ac:dyDescent="0.35">
      <c r="A254" s="679"/>
      <c r="B254" s="680"/>
      <c r="C254" s="681"/>
      <c r="D254" s="682"/>
      <c r="E254" s="323" t="str">
        <f>IF(ISNA(VLOOKUP($A$253,'SERIE.015-1'!$A$3:$R$302,5,FALSE)+$U$3),"",(VLOOKUP($A$253,'SERIE.015-1'!$A$3:$R$302,5,FALSE)+$U$3))</f>
        <v/>
      </c>
      <c r="F254" s="43" t="str">
        <f>IF(ISNA(VLOOKUP(E254,'SERIE.015-1'!$E$3:$G$302,2,FALSE)),"",(VLOOKUP(E254,'SERIE.015-1'!$E$3:$G$302,2,FALSE)))</f>
        <v/>
      </c>
      <c r="G254" s="683"/>
      <c r="H254" s="84" t="str">
        <f>IF(ISNA(VLOOKUP(E254,'SERIE.015-1'!$E$3:$R$302,4,FALSE)),"",(VLOOKUP(E254,'SERIE.015-1'!$E$3:$R$302,4,FALSE)))</f>
        <v/>
      </c>
      <c r="I254" s="292" t="str">
        <f>IF(ISNA(VLOOKUP($E254,'SERIE.015-1'!$E$3:$R$302,5,FALSE)),"",(VLOOKUP($E254,'SERIE.015-1'!$E$3:$R$302,5,FALSE)))</f>
        <v/>
      </c>
      <c r="J254" s="292" t="str">
        <f>IF(ISNA(VLOOKUP($E254,'SERIE.015-1'!$E$3:$R$302,6,FALSE)),"",(VLOOKUP($E254,'SERIE.015-1'!$E$3:$R$302,6,FALSE)))</f>
        <v/>
      </c>
      <c r="K254" s="292" t="str">
        <f>IF(ISNA(VLOOKUP($E254,'SERIE.015-1'!$E$3:$R$302,7,FALSE)),"",(VLOOKUP($E254,'SERIE.015-1'!$E$3:$R$302,7,FALSE)))</f>
        <v/>
      </c>
      <c r="L254" s="292" t="str">
        <f>IF(ISNA(VLOOKUP($E254,'SERIE.015-1'!$E$3:$R$302,8,FALSE)),"",(VLOOKUP($E254,'SERIE.015-1'!$E$3:$R$302,8,FALSE)))</f>
        <v/>
      </c>
      <c r="M254" s="292" t="str">
        <f>IF(ISNA(VLOOKUP($E254,'SERIE.015-1'!$E$3:$R$302,9,FALSE)),"",(VLOOKUP($E254,'SERIE.015-1'!$E$3:$R$302,9,FALSE)))</f>
        <v/>
      </c>
      <c r="N254" s="292" t="str">
        <f>IF(ISNA(VLOOKUP($E254,'SERIE.015-1'!$E$3:$R$302,10,FALSE)),"",(VLOOKUP($E254,'SERIE.015-1'!$E$3:$R$302,10,FALSE)))</f>
        <v/>
      </c>
      <c r="O254" s="292" t="str">
        <f>IF(ISNA(VLOOKUP($E254,'SERIE.015-1'!$E$3:$R$302,11,FALSE)),"",(VLOOKUP($E254,'SERIE.015-1'!$E$3:$R$302,11,FALSE)))</f>
        <v/>
      </c>
      <c r="P254" s="292" t="str">
        <f>IF(ISNA(VLOOKUP($E254,'SERIE.015-1'!$E$3:$R$302,12,FALSE)),"",(VLOOKUP($E254,'SERIE.015-1'!$E$3:$R$302,12,FALSE)))</f>
        <v/>
      </c>
      <c r="Q254" s="292" t="str">
        <f>IF(ISNA(VLOOKUP($E254,'SERIE.015-1'!$E$3:$R$302,13,FALSE)),"",(VLOOKUP($E254,'SERIE.015-1'!$E$3:$R$302,13,FALSE)))</f>
        <v/>
      </c>
      <c r="R254" s="350" t="str">
        <f>IF(ISNA(VLOOKUP($E254,'SERIE.015-1'!$E$3:$R$302,14,FALSE)),"",(VLOOKUP($E254,'SERIE.015-1'!$E$3:$R$302,14,FALSE)))</f>
        <v/>
      </c>
      <c r="S254" s="448">
        <f t="shared" si="97"/>
        <v>0</v>
      </c>
      <c r="T254" s="516"/>
      <c r="U254" s="374"/>
      <c r="V254" s="374">
        <f t="shared" si="99"/>
        <v>252</v>
      </c>
      <c r="W254" s="374">
        <f>IF(S254="","",IFERROR(SUM(I254:J254:L254:M254)+LARGE(I254:J254:L254:M254,1)/100+LARGE(I254:J254:L254:M254,2)/1000+LARGE(I254:J254:L254:M254,3)/10000+LARGE(I254:J254:L254:M254,4)/100000-0.01/V254,0))</f>
        <v>0</v>
      </c>
      <c r="X254" s="354" t="str">
        <f>$D$253</f>
        <v/>
      </c>
      <c r="Y254" s="364" t="str">
        <f>$C$253</f>
        <v/>
      </c>
      <c r="Z254" s="374"/>
      <c r="AA254" s="374"/>
      <c r="AB254" s="374"/>
      <c r="AC254" s="374"/>
      <c r="AD254" s="374"/>
      <c r="AE254" s="374"/>
    </row>
    <row r="255" spans="1:31" ht="13.95" customHeight="1" x14ac:dyDescent="0.3">
      <c r="A255" s="669">
        <v>127</v>
      </c>
      <c r="B255" s="671" t="str">
        <f>IF(ISNA(VLOOKUP(A255,'SERIE.015-1'!$A$3:$R$302,2,FALSE)),"",(VLOOKUP(A255,'SERIE.015-1'!$A$3:$R$302,2,FALSE)))</f>
        <v/>
      </c>
      <c r="C255" s="673" t="str">
        <f>IF(ISNA(VLOOKUP(A255,'SERIE.015-1'!$A$3:$R$302,3,FALSE)),"",(VLOOKUP(A255,'SERIE.015-1'!$A$3:$R$302,3,FALSE)))</f>
        <v/>
      </c>
      <c r="D255" s="675" t="str">
        <f>IF(ISNA(VLOOKUP(A255,'SERIE.015-1'!$A$3:$R$302,4,FALSE)),"",(VLOOKUP(A255,'SERIE.015-1'!$A$3:$R$302,4,FALSE)))</f>
        <v/>
      </c>
      <c r="E255" s="322" t="str">
        <f>IF(ISNA(VLOOKUP($A255,'SERIE.015-1'!$A$3:$R$302,5,FALSE)),"",(VLOOKUP($A255,'SERIE.015-1'!$A$3:$R$302,5,FALSE)))</f>
        <v/>
      </c>
      <c r="F255" s="237" t="str">
        <f>IF(ISNA(VLOOKUP(E255,'SERIE.015-1'!$E$3:$G$302,2,FALSE)),"",(VLOOKUP(E255,'SERIE.015-1'!$E$3:$G$302,2,FALSE)))</f>
        <v/>
      </c>
      <c r="G255" s="677" t="str">
        <f>IF(ISNA(VLOOKUP(E255,'SERIE.015-1'!$E$3:$G$302,3,FALSE)),"",(VLOOKUP(E255,'SERIE.015-1'!$E$3:$G$302,3,FALSE)))</f>
        <v/>
      </c>
      <c r="H255" s="237" t="str">
        <f>IF(ISNA(VLOOKUP(E255,'SERIE.015-1'!$E$3:$R$302,4,FALSE)),"",(VLOOKUP(E255,'SERIE.015-1'!$E$3:$R$302,4,FALSE)))</f>
        <v/>
      </c>
      <c r="I255" s="291" t="str">
        <f>IF(ISNA(VLOOKUP($E255,'SERIE.015-1'!$E$3:$R$302,5,FALSE)),"",(VLOOKUP($E255,'SERIE.015-1'!$E$3:$R$302,5,FALSE)))</f>
        <v/>
      </c>
      <c r="J255" s="291" t="str">
        <f>IF(ISNA(VLOOKUP($E255,'SERIE.015-1'!$E$3:$R$302,6,FALSE)),"",(VLOOKUP($E255,'SERIE.015-1'!$E$3:$R$302,6,FALSE)))</f>
        <v/>
      </c>
      <c r="K255" s="291" t="str">
        <f>IF(ISNA(VLOOKUP($E255,'SERIE.015-1'!$E$3:$R$302,7,FALSE)),"",(VLOOKUP($E255,'SERIE.015-1'!$E$3:$R$302,7,FALSE)))</f>
        <v/>
      </c>
      <c r="L255" s="291" t="str">
        <f>IF(ISNA(VLOOKUP($E255,'SERIE.015-1'!$E$3:$R$302,8,FALSE)),"",(VLOOKUP($E255,'SERIE.015-1'!$E$3:$R$302,8,FALSE)))</f>
        <v/>
      </c>
      <c r="M255" s="291" t="str">
        <f>IF(ISNA(VLOOKUP($E255,'SERIE.015-1'!$E$3:$R$302,9,FALSE)),"",(VLOOKUP($E255,'SERIE.015-1'!$E$3:$R$302,9,FALSE)))</f>
        <v/>
      </c>
      <c r="N255" s="291" t="str">
        <f>IF(ISNA(VLOOKUP($E255,'SERIE.015-1'!$E$3:$R$302,10,FALSE)),"",(VLOOKUP($E255,'SERIE.015-1'!$E$3:$R$302,10,FALSE)))</f>
        <v/>
      </c>
      <c r="O255" s="291" t="str">
        <f>IF(ISNA(VLOOKUP($E255,'SERIE.015-1'!$E$3:$R$302,11,FALSE)),"",(VLOOKUP($E255,'SERIE.015-1'!$E$3:$R$302,11,FALSE)))</f>
        <v/>
      </c>
      <c r="P255" s="291" t="str">
        <f>IF(ISNA(VLOOKUP($E255,'SERIE.015-1'!$E$3:$R$302,12,FALSE)),"",(VLOOKUP($E255,'SERIE.015-1'!$E$3:$R$302,12,FALSE)))</f>
        <v/>
      </c>
      <c r="Q255" s="291" t="str">
        <f>IF(ISNA(VLOOKUP($E255,'SERIE.015-1'!$E$3:$R$302,13,FALSE)),"",(VLOOKUP($E255,'SERIE.015-1'!$E$3:$R$302,13,FALSE)))</f>
        <v/>
      </c>
      <c r="R255" s="349" t="str">
        <f>IF(ISNA(VLOOKUP($E255,'SERIE.015-1'!$E$3:$R$302,14,FALSE)),"",(VLOOKUP($E255,'SERIE.015-1'!$E$3:$R$302,14,FALSE)))</f>
        <v/>
      </c>
      <c r="S255" s="448">
        <f t="shared" si="97"/>
        <v>0</v>
      </c>
      <c r="T255" s="516">
        <f t="shared" ref="T255" si="128">SUM(I255:R256)</f>
        <v>0</v>
      </c>
      <c r="U255" s="374"/>
      <c r="V255" s="374">
        <f t="shared" si="99"/>
        <v>253</v>
      </c>
      <c r="W255" s="374">
        <f>IF(S255="","",IFERROR(SUM(I255:J255:L255:M255)+LARGE(I255:J255:L255:M255,1)/100+LARGE(I255:J255:L255:M255,2)/1000+LARGE(I255:J255:L255:M255,3)/10000+LARGE(I255:J255:L255:M255,4)/100000-0.01/V255,0))</f>
        <v>0</v>
      </c>
      <c r="X255" s="354" t="str">
        <f>$D$255</f>
        <v/>
      </c>
      <c r="Y255" s="364" t="str">
        <f>$C$255</f>
        <v/>
      </c>
      <c r="Z255" s="374"/>
      <c r="AA255" s="374"/>
      <c r="AB255" s="374"/>
      <c r="AC255" s="374"/>
      <c r="AD255" s="374"/>
      <c r="AE255" s="374"/>
    </row>
    <row r="256" spans="1:31" ht="13.95" customHeight="1" thickBot="1" x14ac:dyDescent="0.35">
      <c r="A256" s="679"/>
      <c r="B256" s="680"/>
      <c r="C256" s="681"/>
      <c r="D256" s="682"/>
      <c r="E256" s="323" t="str">
        <f>IF(ISNA(VLOOKUP($A$255,'SERIE.015-1'!$A$3:$R$302,5,FALSE)+$U$3),"",(VLOOKUP($A$255,'SERIE.015-1'!$A$3:$R$302,5,FALSE)+$U$3))</f>
        <v/>
      </c>
      <c r="F256" s="43" t="str">
        <f>IF(ISNA(VLOOKUP(E256,'SERIE.015-1'!$E$3:$G$302,2,FALSE)),"",(VLOOKUP(E256,'SERIE.015-1'!$E$3:$G$302,2,FALSE)))</f>
        <v/>
      </c>
      <c r="G256" s="683"/>
      <c r="H256" s="84" t="str">
        <f>IF(ISNA(VLOOKUP(E256,'SERIE.015-1'!$E$3:$R$302,4,FALSE)),"",(VLOOKUP(E256,'SERIE.015-1'!$E$3:$R$302,4,FALSE)))</f>
        <v/>
      </c>
      <c r="I256" s="292" t="str">
        <f>IF(ISNA(VLOOKUP($E256,'SERIE.015-1'!$E$3:$R$302,5,FALSE)),"",(VLOOKUP($E256,'SERIE.015-1'!$E$3:$R$302,5,FALSE)))</f>
        <v/>
      </c>
      <c r="J256" s="292" t="str">
        <f>IF(ISNA(VLOOKUP($E256,'SERIE.015-1'!$E$3:$R$302,6,FALSE)),"",(VLOOKUP($E256,'SERIE.015-1'!$E$3:$R$302,6,FALSE)))</f>
        <v/>
      </c>
      <c r="K256" s="292" t="str">
        <f>IF(ISNA(VLOOKUP($E256,'SERIE.015-1'!$E$3:$R$302,7,FALSE)),"",(VLOOKUP($E256,'SERIE.015-1'!$E$3:$R$302,7,FALSE)))</f>
        <v/>
      </c>
      <c r="L256" s="292" t="str">
        <f>IF(ISNA(VLOOKUP($E256,'SERIE.015-1'!$E$3:$R$302,8,FALSE)),"",(VLOOKUP($E256,'SERIE.015-1'!$E$3:$R$302,8,FALSE)))</f>
        <v/>
      </c>
      <c r="M256" s="292" t="str">
        <f>IF(ISNA(VLOOKUP($E256,'SERIE.015-1'!$E$3:$R$302,9,FALSE)),"",(VLOOKUP($E256,'SERIE.015-1'!$E$3:$R$302,9,FALSE)))</f>
        <v/>
      </c>
      <c r="N256" s="292" t="str">
        <f>IF(ISNA(VLOOKUP($E256,'SERIE.015-1'!$E$3:$R$302,10,FALSE)),"",(VLOOKUP($E256,'SERIE.015-1'!$E$3:$R$302,10,FALSE)))</f>
        <v/>
      </c>
      <c r="O256" s="292" t="str">
        <f>IF(ISNA(VLOOKUP($E256,'SERIE.015-1'!$E$3:$R$302,11,FALSE)),"",(VLOOKUP($E256,'SERIE.015-1'!$E$3:$R$302,11,FALSE)))</f>
        <v/>
      </c>
      <c r="P256" s="292" t="str">
        <f>IF(ISNA(VLOOKUP($E256,'SERIE.015-1'!$E$3:$R$302,12,FALSE)),"",(VLOOKUP($E256,'SERIE.015-1'!$E$3:$R$302,12,FALSE)))</f>
        <v/>
      </c>
      <c r="Q256" s="292" t="str">
        <f>IF(ISNA(VLOOKUP($E256,'SERIE.015-1'!$E$3:$R$302,13,FALSE)),"",(VLOOKUP($E256,'SERIE.015-1'!$E$3:$R$302,13,FALSE)))</f>
        <v/>
      </c>
      <c r="R256" s="350" t="str">
        <f>IF(ISNA(VLOOKUP($E256,'SERIE.015-1'!$E$3:$R$302,14,FALSE)),"",(VLOOKUP($E256,'SERIE.015-1'!$E$3:$R$302,14,FALSE)))</f>
        <v/>
      </c>
      <c r="S256" s="448">
        <f t="shared" si="97"/>
        <v>0</v>
      </c>
      <c r="T256" s="516"/>
      <c r="U256" s="374"/>
      <c r="V256" s="374">
        <f t="shared" si="99"/>
        <v>254</v>
      </c>
      <c r="W256" s="374">
        <f>IF(S256="","",IFERROR(SUM(I256:J256:L256:M256)+LARGE(I256:J256:L256:M256,1)/100+LARGE(I256:J256:L256:M256,2)/1000+LARGE(I256:J256:L256:M256,3)/10000+LARGE(I256:J256:L256:M256,4)/100000-0.01/V256,0))</f>
        <v>0</v>
      </c>
      <c r="X256" s="354" t="str">
        <f>$D$255</f>
        <v/>
      </c>
      <c r="Y256" s="364" t="str">
        <f>$C$255</f>
        <v/>
      </c>
      <c r="Z256" s="374"/>
      <c r="AA256" s="374"/>
      <c r="AB256" s="374"/>
      <c r="AC256" s="374"/>
      <c r="AD256" s="374"/>
      <c r="AE256" s="374"/>
    </row>
    <row r="257" spans="1:31" ht="13.95" customHeight="1" x14ac:dyDescent="0.3">
      <c r="A257" s="669">
        <v>128</v>
      </c>
      <c r="B257" s="671" t="str">
        <f>IF(ISNA(VLOOKUP(A257,'SERIE.015-1'!$A$3:$R$302,2,FALSE)),"",(VLOOKUP(A257,'SERIE.015-1'!$A$3:$R$302,2,FALSE)))</f>
        <v/>
      </c>
      <c r="C257" s="673" t="str">
        <f>IF(ISNA(VLOOKUP(A257,'SERIE.015-1'!$A$3:$R$302,3,FALSE)),"",(VLOOKUP(A257,'SERIE.015-1'!$A$3:$R$302,3,FALSE)))</f>
        <v/>
      </c>
      <c r="D257" s="675" t="str">
        <f>IF(ISNA(VLOOKUP(A257,'SERIE.015-1'!$A$3:$R$302,4,FALSE)),"",(VLOOKUP(A257,'SERIE.015-1'!$A$3:$R$302,4,FALSE)))</f>
        <v/>
      </c>
      <c r="E257" s="322" t="str">
        <f>IF(ISNA(VLOOKUP($A257,'SERIE.015-1'!$A$3:$R$302,5,FALSE)),"",(VLOOKUP($A257,'SERIE.015-1'!$A$3:$R$302,5,FALSE)))</f>
        <v/>
      </c>
      <c r="F257" s="237" t="str">
        <f>IF(ISNA(VLOOKUP(E257,'SERIE.015-1'!$E$3:$G$302,2,FALSE)),"",(VLOOKUP(E257,'SERIE.015-1'!$E$3:$G$302,2,FALSE)))</f>
        <v/>
      </c>
      <c r="G257" s="677" t="str">
        <f>IF(ISNA(VLOOKUP(E257,'SERIE.015-1'!$E$3:$G$302,3,FALSE)),"",(VLOOKUP(E257,'SERIE.015-1'!$E$3:$G$302,3,FALSE)))</f>
        <v/>
      </c>
      <c r="H257" s="237" t="str">
        <f>IF(ISNA(VLOOKUP(E257,'SERIE.015-1'!$E$3:$R$302,4,FALSE)),"",(VLOOKUP(E257,'SERIE.015-1'!$E$3:$R$302,4,FALSE)))</f>
        <v/>
      </c>
      <c r="I257" s="291" t="str">
        <f>IF(ISNA(VLOOKUP($E257,'SERIE.015-1'!$E$3:$R$302,5,FALSE)),"",(VLOOKUP($E257,'SERIE.015-1'!$E$3:$R$302,5,FALSE)))</f>
        <v/>
      </c>
      <c r="J257" s="291" t="str">
        <f>IF(ISNA(VLOOKUP($E257,'SERIE.015-1'!$E$3:$R$302,6,FALSE)),"",(VLOOKUP($E257,'SERIE.015-1'!$E$3:$R$302,6,FALSE)))</f>
        <v/>
      </c>
      <c r="K257" s="291" t="str">
        <f>IF(ISNA(VLOOKUP($E257,'SERIE.015-1'!$E$3:$R$302,7,FALSE)),"",(VLOOKUP($E257,'SERIE.015-1'!$E$3:$R$302,7,FALSE)))</f>
        <v/>
      </c>
      <c r="L257" s="291" t="str">
        <f>IF(ISNA(VLOOKUP($E257,'SERIE.015-1'!$E$3:$R$302,8,FALSE)),"",(VLOOKUP($E257,'SERIE.015-1'!$E$3:$R$302,8,FALSE)))</f>
        <v/>
      </c>
      <c r="M257" s="291" t="str">
        <f>IF(ISNA(VLOOKUP($E257,'SERIE.015-1'!$E$3:$R$302,9,FALSE)),"",(VLOOKUP($E257,'SERIE.015-1'!$E$3:$R$302,9,FALSE)))</f>
        <v/>
      </c>
      <c r="N257" s="291" t="str">
        <f>IF(ISNA(VLOOKUP($E257,'SERIE.015-1'!$E$3:$R$302,10,FALSE)),"",(VLOOKUP($E257,'SERIE.015-1'!$E$3:$R$302,10,FALSE)))</f>
        <v/>
      </c>
      <c r="O257" s="291" t="str">
        <f>IF(ISNA(VLOOKUP($E257,'SERIE.015-1'!$E$3:$R$302,11,FALSE)),"",(VLOOKUP($E257,'SERIE.015-1'!$E$3:$R$302,11,FALSE)))</f>
        <v/>
      </c>
      <c r="P257" s="291" t="str">
        <f>IF(ISNA(VLOOKUP($E257,'SERIE.015-1'!$E$3:$R$302,12,FALSE)),"",(VLOOKUP($E257,'SERIE.015-1'!$E$3:$R$302,12,FALSE)))</f>
        <v/>
      </c>
      <c r="Q257" s="291" t="str">
        <f>IF(ISNA(VLOOKUP($E257,'SERIE.015-1'!$E$3:$R$302,13,FALSE)),"",(VLOOKUP($E257,'SERIE.015-1'!$E$3:$R$302,13,FALSE)))</f>
        <v/>
      </c>
      <c r="R257" s="349" t="str">
        <f>IF(ISNA(VLOOKUP($E257,'SERIE.015-1'!$E$3:$R$302,14,FALSE)),"",(VLOOKUP($E257,'SERIE.015-1'!$E$3:$R$302,14,FALSE)))</f>
        <v/>
      </c>
      <c r="S257" s="448">
        <f t="shared" si="97"/>
        <v>0</v>
      </c>
      <c r="T257" s="516">
        <f t="shared" ref="T257" si="129">SUM(I257:R258)</f>
        <v>0</v>
      </c>
      <c r="U257" s="374"/>
      <c r="V257" s="374">
        <f t="shared" si="99"/>
        <v>255</v>
      </c>
      <c r="W257" s="374">
        <f>IF(S257="","",IFERROR(SUM(I257:J257:L257:M257)+LARGE(I257:J257:L257:M257,1)/100+LARGE(I257:J257:L257:M257,2)/1000+LARGE(I257:J257:L257:M257,3)/10000+LARGE(I257:J257:L257:M257,4)/100000-0.01/V257,0))</f>
        <v>0</v>
      </c>
      <c r="X257" s="354" t="str">
        <f>$D$257</f>
        <v/>
      </c>
      <c r="Y257" s="364" t="str">
        <f>$C$257</f>
        <v/>
      </c>
      <c r="Z257" s="374"/>
      <c r="AA257" s="374"/>
      <c r="AB257" s="374"/>
      <c r="AC257" s="374"/>
      <c r="AD257" s="374"/>
      <c r="AE257" s="374"/>
    </row>
    <row r="258" spans="1:31" ht="13.95" customHeight="1" thickBot="1" x14ac:dyDescent="0.35">
      <c r="A258" s="679"/>
      <c r="B258" s="680"/>
      <c r="C258" s="681"/>
      <c r="D258" s="682"/>
      <c r="E258" s="323" t="str">
        <f>IF(ISNA(VLOOKUP($A$257,'SERIE.015-1'!$A$3:$R$302,5,FALSE)+$U$3),"",(VLOOKUP($A$257,'SERIE.015-1'!$A$3:$R$302,5,FALSE)+$U$3))</f>
        <v/>
      </c>
      <c r="F258" s="43" t="str">
        <f>IF(ISNA(VLOOKUP(E258,'SERIE.015-1'!$E$3:$G$302,2,FALSE)),"",(VLOOKUP(E258,'SERIE.015-1'!$E$3:$G$302,2,FALSE)))</f>
        <v/>
      </c>
      <c r="G258" s="683"/>
      <c r="H258" s="84" t="str">
        <f>IF(ISNA(VLOOKUP(E258,'SERIE.015-1'!$E$3:$R$302,4,FALSE)),"",(VLOOKUP(E258,'SERIE.015-1'!$E$3:$R$302,4,FALSE)))</f>
        <v/>
      </c>
      <c r="I258" s="292" t="str">
        <f>IF(ISNA(VLOOKUP($E258,'SERIE.015-1'!$E$3:$R$302,5,FALSE)),"",(VLOOKUP($E258,'SERIE.015-1'!$E$3:$R$302,5,FALSE)))</f>
        <v/>
      </c>
      <c r="J258" s="292" t="str">
        <f>IF(ISNA(VLOOKUP($E258,'SERIE.015-1'!$E$3:$R$302,6,FALSE)),"",(VLOOKUP($E258,'SERIE.015-1'!$E$3:$R$302,6,FALSE)))</f>
        <v/>
      </c>
      <c r="K258" s="292" t="str">
        <f>IF(ISNA(VLOOKUP($E258,'SERIE.015-1'!$E$3:$R$302,7,FALSE)),"",(VLOOKUP($E258,'SERIE.015-1'!$E$3:$R$302,7,FALSE)))</f>
        <v/>
      </c>
      <c r="L258" s="292" t="str">
        <f>IF(ISNA(VLOOKUP($E258,'SERIE.015-1'!$E$3:$R$302,8,FALSE)),"",(VLOOKUP($E258,'SERIE.015-1'!$E$3:$R$302,8,FALSE)))</f>
        <v/>
      </c>
      <c r="M258" s="292" t="str">
        <f>IF(ISNA(VLOOKUP($E258,'SERIE.015-1'!$E$3:$R$302,9,FALSE)),"",(VLOOKUP($E258,'SERIE.015-1'!$E$3:$R$302,9,FALSE)))</f>
        <v/>
      </c>
      <c r="N258" s="292" t="str">
        <f>IF(ISNA(VLOOKUP($E258,'SERIE.015-1'!$E$3:$R$302,10,FALSE)),"",(VLOOKUP($E258,'SERIE.015-1'!$E$3:$R$302,10,FALSE)))</f>
        <v/>
      </c>
      <c r="O258" s="292" t="str">
        <f>IF(ISNA(VLOOKUP($E258,'SERIE.015-1'!$E$3:$R$302,11,FALSE)),"",(VLOOKUP($E258,'SERIE.015-1'!$E$3:$R$302,11,FALSE)))</f>
        <v/>
      </c>
      <c r="P258" s="292" t="str">
        <f>IF(ISNA(VLOOKUP($E258,'SERIE.015-1'!$E$3:$R$302,12,FALSE)),"",(VLOOKUP($E258,'SERIE.015-1'!$E$3:$R$302,12,FALSE)))</f>
        <v/>
      </c>
      <c r="Q258" s="292" t="str">
        <f>IF(ISNA(VLOOKUP($E258,'SERIE.015-1'!$E$3:$R$302,13,FALSE)),"",(VLOOKUP($E258,'SERIE.015-1'!$E$3:$R$302,13,FALSE)))</f>
        <v/>
      </c>
      <c r="R258" s="350" t="str">
        <f>IF(ISNA(VLOOKUP($E258,'SERIE.015-1'!$E$3:$R$302,14,FALSE)),"",(VLOOKUP($E258,'SERIE.015-1'!$E$3:$R$302,14,FALSE)))</f>
        <v/>
      </c>
      <c r="S258" s="448">
        <f t="shared" si="97"/>
        <v>0</v>
      </c>
      <c r="T258" s="516"/>
      <c r="U258" s="374"/>
      <c r="V258" s="374">
        <f t="shared" si="99"/>
        <v>256</v>
      </c>
      <c r="W258" s="374">
        <f>IF(S258="","",IFERROR(SUM(I258:J258:L258:M258)+LARGE(I258:J258:L258:M258,1)/100+LARGE(I258:J258:L258:M258,2)/1000+LARGE(I258:J258:L258:M258,3)/10000+LARGE(I258:J258:L258:M258,4)/100000-0.01/V258,0))</f>
        <v>0</v>
      </c>
      <c r="X258" s="354" t="str">
        <f>$D$257</f>
        <v/>
      </c>
      <c r="Y258" s="364" t="str">
        <f>$C$257</f>
        <v/>
      </c>
      <c r="Z258" s="374"/>
      <c r="AA258" s="374"/>
      <c r="AB258" s="374"/>
      <c r="AC258" s="374"/>
      <c r="AD258" s="374"/>
      <c r="AE258" s="374"/>
    </row>
    <row r="259" spans="1:31" ht="13.95" customHeight="1" x14ac:dyDescent="0.3">
      <c r="A259" s="669">
        <v>129</v>
      </c>
      <c r="B259" s="671" t="str">
        <f>IF(ISNA(VLOOKUP(A259,'SERIE.015-1'!$A$3:$R$302,2,FALSE)),"",(VLOOKUP(A259,'SERIE.015-1'!$A$3:$R$302,2,FALSE)))</f>
        <v/>
      </c>
      <c r="C259" s="673" t="str">
        <f>IF(ISNA(VLOOKUP(A259,'SERIE.015-1'!$A$3:$R$302,3,FALSE)),"",(VLOOKUP(A259,'SERIE.015-1'!$A$3:$R$302,3,FALSE)))</f>
        <v/>
      </c>
      <c r="D259" s="675" t="str">
        <f>IF(ISNA(VLOOKUP(A259,'SERIE.015-1'!$A$3:$R$302,4,FALSE)),"",(VLOOKUP(A259,'SERIE.015-1'!$A$3:$R$302,4,FALSE)))</f>
        <v/>
      </c>
      <c r="E259" s="322" t="str">
        <f>IF(ISNA(VLOOKUP($A259,'SERIE.015-1'!$A$3:$R$302,5,FALSE)),"",(VLOOKUP($A259,'SERIE.015-1'!$A$3:$R$302,5,FALSE)))</f>
        <v/>
      </c>
      <c r="F259" s="237" t="str">
        <f>IF(ISNA(VLOOKUP(E259,'SERIE.015-1'!$E$3:$G$302,2,FALSE)),"",(VLOOKUP(E259,'SERIE.015-1'!$E$3:$G$302,2,FALSE)))</f>
        <v/>
      </c>
      <c r="G259" s="677" t="str">
        <f>IF(ISNA(VLOOKUP(E259,'SERIE.015-1'!$E$3:$G$302,3,FALSE)),"",(VLOOKUP(E259,'SERIE.015-1'!$E$3:$G$302,3,FALSE)))</f>
        <v/>
      </c>
      <c r="H259" s="237" t="str">
        <f>IF(ISNA(VLOOKUP(E259,'SERIE.015-1'!$E$3:$R$302,4,FALSE)),"",(VLOOKUP(E259,'SERIE.015-1'!$E$3:$R$302,4,FALSE)))</f>
        <v/>
      </c>
      <c r="I259" s="291" t="str">
        <f>IF(ISNA(VLOOKUP($E259,'SERIE.015-1'!$E$3:$R$302,5,FALSE)),"",(VLOOKUP($E259,'SERIE.015-1'!$E$3:$R$302,5,FALSE)))</f>
        <v/>
      </c>
      <c r="J259" s="291" t="str">
        <f>IF(ISNA(VLOOKUP($E259,'SERIE.015-1'!$E$3:$R$302,6,FALSE)),"",(VLOOKUP($E259,'SERIE.015-1'!$E$3:$R$302,6,FALSE)))</f>
        <v/>
      </c>
      <c r="K259" s="291" t="str">
        <f>IF(ISNA(VLOOKUP($E259,'SERIE.015-1'!$E$3:$R$302,7,FALSE)),"",(VLOOKUP($E259,'SERIE.015-1'!$E$3:$R$302,7,FALSE)))</f>
        <v/>
      </c>
      <c r="L259" s="291" t="str">
        <f>IF(ISNA(VLOOKUP($E259,'SERIE.015-1'!$E$3:$R$302,8,FALSE)),"",(VLOOKUP($E259,'SERIE.015-1'!$E$3:$R$302,8,FALSE)))</f>
        <v/>
      </c>
      <c r="M259" s="291" t="str">
        <f>IF(ISNA(VLOOKUP($E259,'SERIE.015-1'!$E$3:$R$302,9,FALSE)),"",(VLOOKUP($E259,'SERIE.015-1'!$E$3:$R$302,9,FALSE)))</f>
        <v/>
      </c>
      <c r="N259" s="291" t="str">
        <f>IF(ISNA(VLOOKUP($E259,'SERIE.015-1'!$E$3:$R$302,10,FALSE)),"",(VLOOKUP($E259,'SERIE.015-1'!$E$3:$R$302,10,FALSE)))</f>
        <v/>
      </c>
      <c r="O259" s="291" t="str">
        <f>IF(ISNA(VLOOKUP($E259,'SERIE.015-1'!$E$3:$R$302,11,FALSE)),"",(VLOOKUP($E259,'SERIE.015-1'!$E$3:$R$302,11,FALSE)))</f>
        <v/>
      </c>
      <c r="P259" s="291" t="str">
        <f>IF(ISNA(VLOOKUP($E259,'SERIE.015-1'!$E$3:$R$302,12,FALSE)),"",(VLOOKUP($E259,'SERIE.015-1'!$E$3:$R$302,12,FALSE)))</f>
        <v/>
      </c>
      <c r="Q259" s="291" t="str">
        <f>IF(ISNA(VLOOKUP($E259,'SERIE.015-1'!$E$3:$R$302,13,FALSE)),"",(VLOOKUP($E259,'SERIE.015-1'!$E$3:$R$302,13,FALSE)))</f>
        <v/>
      </c>
      <c r="R259" s="349" t="str">
        <f>IF(ISNA(VLOOKUP($E259,'SERIE.015-1'!$E$3:$R$302,14,FALSE)),"",(VLOOKUP($E259,'SERIE.015-1'!$E$3:$R$302,14,FALSE)))</f>
        <v/>
      </c>
      <c r="S259" s="448">
        <f t="shared" si="97"/>
        <v>0</v>
      </c>
      <c r="T259" s="516">
        <f t="shared" ref="T259" si="130">SUM(I259:R260)</f>
        <v>0</v>
      </c>
      <c r="U259" s="374"/>
      <c r="V259" s="374">
        <f t="shared" si="99"/>
        <v>257</v>
      </c>
      <c r="W259" s="374">
        <f>IF(S259="","",IFERROR(SUM(I259:J259:L259:M259)+LARGE(I259:J259:L259:M259,1)/100+LARGE(I259:J259:L259:M259,2)/1000+LARGE(I259:J259:L259:M259,3)/10000+LARGE(I259:J259:L259:M259,4)/100000-0.01/V259,0))</f>
        <v>0</v>
      </c>
      <c r="X259" s="354" t="str">
        <f>$D$259</f>
        <v/>
      </c>
      <c r="Y259" s="364" t="str">
        <f>$C$259</f>
        <v/>
      </c>
      <c r="Z259" s="374"/>
      <c r="AA259" s="374"/>
      <c r="AB259" s="374"/>
      <c r="AC259" s="374"/>
      <c r="AD259" s="374"/>
      <c r="AE259" s="374"/>
    </row>
    <row r="260" spans="1:31" ht="13.95" customHeight="1" thickBot="1" x14ac:dyDescent="0.35">
      <c r="A260" s="679"/>
      <c r="B260" s="680"/>
      <c r="C260" s="681"/>
      <c r="D260" s="682"/>
      <c r="E260" s="323" t="str">
        <f>IF(ISNA(VLOOKUP($A$259,'SERIE.015-1'!$A$3:$R$302,5,FALSE)+$U$3),"",(VLOOKUP($A$259,'SERIE.015-1'!$A$3:$R$302,5,FALSE)+$U$3))</f>
        <v/>
      </c>
      <c r="F260" s="43" t="str">
        <f>IF(ISNA(VLOOKUP(E260,'SERIE.015-1'!$E$3:$G$302,2,FALSE)),"",(VLOOKUP(E260,'SERIE.015-1'!$E$3:$G$302,2,FALSE)))</f>
        <v/>
      </c>
      <c r="G260" s="683"/>
      <c r="H260" s="84" t="str">
        <f>IF(ISNA(VLOOKUP(E260,'SERIE.015-1'!$E$3:$R$302,4,FALSE)),"",(VLOOKUP(E260,'SERIE.015-1'!$E$3:$R$302,4,FALSE)))</f>
        <v/>
      </c>
      <c r="I260" s="292" t="str">
        <f>IF(ISNA(VLOOKUP($E260,'SERIE.015-1'!$E$3:$R$302,5,FALSE)),"",(VLOOKUP($E260,'SERIE.015-1'!$E$3:$R$302,5,FALSE)))</f>
        <v/>
      </c>
      <c r="J260" s="292" t="str">
        <f>IF(ISNA(VLOOKUP($E260,'SERIE.015-1'!$E$3:$R$302,6,FALSE)),"",(VLOOKUP($E260,'SERIE.015-1'!$E$3:$R$302,6,FALSE)))</f>
        <v/>
      </c>
      <c r="K260" s="292" t="str">
        <f>IF(ISNA(VLOOKUP($E260,'SERIE.015-1'!$E$3:$R$302,7,FALSE)),"",(VLOOKUP($E260,'SERIE.015-1'!$E$3:$R$302,7,FALSE)))</f>
        <v/>
      </c>
      <c r="L260" s="292" t="str">
        <f>IF(ISNA(VLOOKUP($E260,'SERIE.015-1'!$E$3:$R$302,8,FALSE)),"",(VLOOKUP($E260,'SERIE.015-1'!$E$3:$R$302,8,FALSE)))</f>
        <v/>
      </c>
      <c r="M260" s="292" t="str">
        <f>IF(ISNA(VLOOKUP($E260,'SERIE.015-1'!$E$3:$R$302,9,FALSE)),"",(VLOOKUP($E260,'SERIE.015-1'!$E$3:$R$302,9,FALSE)))</f>
        <v/>
      </c>
      <c r="N260" s="292" t="str">
        <f>IF(ISNA(VLOOKUP($E260,'SERIE.015-1'!$E$3:$R$302,10,FALSE)),"",(VLOOKUP($E260,'SERIE.015-1'!$E$3:$R$302,10,FALSE)))</f>
        <v/>
      </c>
      <c r="O260" s="292" t="str">
        <f>IF(ISNA(VLOOKUP($E260,'SERIE.015-1'!$E$3:$R$302,11,FALSE)),"",(VLOOKUP($E260,'SERIE.015-1'!$E$3:$R$302,11,FALSE)))</f>
        <v/>
      </c>
      <c r="P260" s="292" t="str">
        <f>IF(ISNA(VLOOKUP($E260,'SERIE.015-1'!$E$3:$R$302,12,FALSE)),"",(VLOOKUP($E260,'SERIE.015-1'!$E$3:$R$302,12,FALSE)))</f>
        <v/>
      </c>
      <c r="Q260" s="292" t="str">
        <f>IF(ISNA(VLOOKUP($E260,'SERIE.015-1'!$E$3:$R$302,13,FALSE)),"",(VLOOKUP($E260,'SERIE.015-1'!$E$3:$R$302,13,FALSE)))</f>
        <v/>
      </c>
      <c r="R260" s="350" t="str">
        <f>IF(ISNA(VLOOKUP($E260,'SERIE.015-1'!$E$3:$R$302,14,FALSE)),"",(VLOOKUP($E260,'SERIE.015-1'!$E$3:$R$302,14,FALSE)))</f>
        <v/>
      </c>
      <c r="S260" s="448">
        <f t="shared" ref="S260:S302" si="131">SUM(I260:R260)</f>
        <v>0</v>
      </c>
      <c r="T260" s="516"/>
      <c r="U260" s="374"/>
      <c r="V260" s="374">
        <f t="shared" si="99"/>
        <v>258</v>
      </c>
      <c r="W260" s="374">
        <f>IF(S260="","",IFERROR(SUM(I260:J260:L260:M260)+LARGE(I260:J260:L260:M260,1)/100+LARGE(I260:J260:L260:M260,2)/1000+LARGE(I260:J260:L260:M260,3)/10000+LARGE(I260:J260:L260:M260,4)/100000-0.01/V260,0))</f>
        <v>0</v>
      </c>
      <c r="X260" s="354" t="str">
        <f>$D$259</f>
        <v/>
      </c>
      <c r="Y260" s="364" t="str">
        <f>$C$259</f>
        <v/>
      </c>
      <c r="Z260" s="374"/>
      <c r="AA260" s="374"/>
      <c r="AB260" s="374"/>
      <c r="AC260" s="374"/>
      <c r="AD260" s="374"/>
      <c r="AE260" s="374"/>
    </row>
    <row r="261" spans="1:31" ht="13.95" customHeight="1" x14ac:dyDescent="0.3">
      <c r="A261" s="669">
        <v>130</v>
      </c>
      <c r="B261" s="671" t="str">
        <f>IF(ISNA(VLOOKUP(A261,'SERIE.015-1'!$A$3:$R$302,2,FALSE)),"",(VLOOKUP(A261,'SERIE.015-1'!$A$3:$R$302,2,FALSE)))</f>
        <v/>
      </c>
      <c r="C261" s="673" t="str">
        <f>IF(ISNA(VLOOKUP(A261,'SERIE.015-1'!$A$3:$R$302,3,FALSE)),"",(VLOOKUP(A261,'SERIE.015-1'!$A$3:$R$302,3,FALSE)))</f>
        <v/>
      </c>
      <c r="D261" s="675" t="str">
        <f>IF(ISNA(VLOOKUP(A261,'SERIE.015-1'!$A$3:$R$302,4,FALSE)),"",(VLOOKUP(A261,'SERIE.015-1'!$A$3:$R$302,4,FALSE)))</f>
        <v/>
      </c>
      <c r="E261" s="322" t="str">
        <f>IF(ISNA(VLOOKUP($A261,'SERIE.015-1'!$A$3:$R$302,5,FALSE)),"",(VLOOKUP($A261,'SERIE.015-1'!$A$3:$R$302,5,FALSE)))</f>
        <v/>
      </c>
      <c r="F261" s="237" t="str">
        <f>IF(ISNA(VLOOKUP(E261,'SERIE.015-1'!$E$3:$G$302,2,FALSE)),"",(VLOOKUP(E261,'SERIE.015-1'!$E$3:$G$302,2,FALSE)))</f>
        <v/>
      </c>
      <c r="G261" s="677" t="str">
        <f>IF(ISNA(VLOOKUP(E261,'SERIE.015-1'!$E$3:$G$302,3,FALSE)),"",(VLOOKUP(E261,'SERIE.015-1'!$E$3:$G$302,3,FALSE)))</f>
        <v/>
      </c>
      <c r="H261" s="237" t="str">
        <f>IF(ISNA(VLOOKUP(E261,'SERIE.015-1'!$E$3:$R$302,4,FALSE)),"",(VLOOKUP(E261,'SERIE.015-1'!$E$3:$R$302,4,FALSE)))</f>
        <v/>
      </c>
      <c r="I261" s="291" t="str">
        <f>IF(ISNA(VLOOKUP($E261,'SERIE.015-1'!$E$3:$R$302,5,FALSE)),"",(VLOOKUP($E261,'SERIE.015-1'!$E$3:$R$302,5,FALSE)))</f>
        <v/>
      </c>
      <c r="J261" s="291" t="str">
        <f>IF(ISNA(VLOOKUP($E261,'SERIE.015-1'!$E$3:$R$302,6,FALSE)),"",(VLOOKUP($E261,'SERIE.015-1'!$E$3:$R$302,6,FALSE)))</f>
        <v/>
      </c>
      <c r="K261" s="291" t="str">
        <f>IF(ISNA(VLOOKUP($E261,'SERIE.015-1'!$E$3:$R$302,7,FALSE)),"",(VLOOKUP($E261,'SERIE.015-1'!$E$3:$R$302,7,FALSE)))</f>
        <v/>
      </c>
      <c r="L261" s="291" t="str">
        <f>IF(ISNA(VLOOKUP($E261,'SERIE.015-1'!$E$3:$R$302,8,FALSE)),"",(VLOOKUP($E261,'SERIE.015-1'!$E$3:$R$302,8,FALSE)))</f>
        <v/>
      </c>
      <c r="M261" s="291" t="str">
        <f>IF(ISNA(VLOOKUP($E261,'SERIE.015-1'!$E$3:$R$302,9,FALSE)),"",(VLOOKUP($E261,'SERIE.015-1'!$E$3:$R$302,9,FALSE)))</f>
        <v/>
      </c>
      <c r="N261" s="291" t="str">
        <f>IF(ISNA(VLOOKUP($E261,'SERIE.015-1'!$E$3:$R$302,10,FALSE)),"",(VLOOKUP($E261,'SERIE.015-1'!$E$3:$R$302,10,FALSE)))</f>
        <v/>
      </c>
      <c r="O261" s="291" t="str">
        <f>IF(ISNA(VLOOKUP($E261,'SERIE.015-1'!$E$3:$R$302,11,FALSE)),"",(VLOOKUP($E261,'SERIE.015-1'!$E$3:$R$302,11,FALSE)))</f>
        <v/>
      </c>
      <c r="P261" s="291" t="str">
        <f>IF(ISNA(VLOOKUP($E261,'SERIE.015-1'!$E$3:$R$302,12,FALSE)),"",(VLOOKUP($E261,'SERIE.015-1'!$E$3:$R$302,12,FALSE)))</f>
        <v/>
      </c>
      <c r="Q261" s="291" t="str">
        <f>IF(ISNA(VLOOKUP($E261,'SERIE.015-1'!$E$3:$R$302,13,FALSE)),"",(VLOOKUP($E261,'SERIE.015-1'!$E$3:$R$302,13,FALSE)))</f>
        <v/>
      </c>
      <c r="R261" s="349" t="str">
        <f>IF(ISNA(VLOOKUP($E261,'SERIE.015-1'!$E$3:$R$302,14,FALSE)),"",(VLOOKUP($E261,'SERIE.015-1'!$E$3:$R$302,14,FALSE)))</f>
        <v/>
      </c>
      <c r="S261" s="448">
        <f t="shared" si="131"/>
        <v>0</v>
      </c>
      <c r="T261" s="516">
        <f t="shared" ref="T261" si="132">SUM(I261:R262)</f>
        <v>0</v>
      </c>
      <c r="U261" s="374"/>
      <c r="V261" s="374">
        <f t="shared" ref="V261:V302" si="133">V260+1</f>
        <v>259</v>
      </c>
      <c r="W261" s="374">
        <f>IF(S261="","",IFERROR(SUM(I261:J261:L261:M261)+LARGE(I261:J261:L261:M261,1)/100+LARGE(I261:J261:L261:M261,2)/1000+LARGE(I261:J261:L261:M261,3)/10000+LARGE(I261:J261:L261:M261,4)/100000-0.01/V261,0))</f>
        <v>0</v>
      </c>
      <c r="X261" s="354" t="str">
        <f>$D$261</f>
        <v/>
      </c>
      <c r="Y261" s="364" t="str">
        <f>$C$261</f>
        <v/>
      </c>
      <c r="Z261" s="374"/>
      <c r="AA261" s="374"/>
      <c r="AB261" s="374"/>
      <c r="AC261" s="374"/>
      <c r="AD261" s="374"/>
      <c r="AE261" s="374"/>
    </row>
    <row r="262" spans="1:31" ht="13.95" customHeight="1" thickBot="1" x14ac:dyDescent="0.35">
      <c r="A262" s="679"/>
      <c r="B262" s="680"/>
      <c r="C262" s="681"/>
      <c r="D262" s="682"/>
      <c r="E262" s="323" t="str">
        <f>IF(ISNA(VLOOKUP($A$261,'SERIE.015-1'!$A$3:$R$302,5,FALSE)+$U$3),"",(VLOOKUP($A$261,'SERIE.015-1'!$A$3:$R$302,5,FALSE)+$U$3))</f>
        <v/>
      </c>
      <c r="F262" s="43" t="str">
        <f>IF(ISNA(VLOOKUP(E262,'SERIE.015-1'!$E$3:$G$302,2,FALSE)),"",(VLOOKUP(E262,'SERIE.015-1'!$E$3:$G$302,2,FALSE)))</f>
        <v/>
      </c>
      <c r="G262" s="683"/>
      <c r="H262" s="84" t="str">
        <f>IF(ISNA(VLOOKUP(E262,'SERIE.015-1'!$E$3:$R$302,4,FALSE)),"",(VLOOKUP(E262,'SERIE.015-1'!$E$3:$R$302,4,FALSE)))</f>
        <v/>
      </c>
      <c r="I262" s="292" t="str">
        <f>IF(ISNA(VLOOKUP($E262,'SERIE.015-1'!$E$3:$R$302,5,FALSE)),"",(VLOOKUP($E262,'SERIE.015-1'!$E$3:$R$302,5,FALSE)))</f>
        <v/>
      </c>
      <c r="J262" s="292" t="str">
        <f>IF(ISNA(VLOOKUP($E262,'SERIE.015-1'!$E$3:$R$302,6,FALSE)),"",(VLOOKUP($E262,'SERIE.015-1'!$E$3:$R$302,6,FALSE)))</f>
        <v/>
      </c>
      <c r="K262" s="292" t="str">
        <f>IF(ISNA(VLOOKUP($E262,'SERIE.015-1'!$E$3:$R$302,7,FALSE)),"",(VLOOKUP($E262,'SERIE.015-1'!$E$3:$R$302,7,FALSE)))</f>
        <v/>
      </c>
      <c r="L262" s="292" t="str">
        <f>IF(ISNA(VLOOKUP($E262,'SERIE.015-1'!$E$3:$R$302,8,FALSE)),"",(VLOOKUP($E262,'SERIE.015-1'!$E$3:$R$302,8,FALSE)))</f>
        <v/>
      </c>
      <c r="M262" s="292" t="str">
        <f>IF(ISNA(VLOOKUP($E262,'SERIE.015-1'!$E$3:$R$302,9,FALSE)),"",(VLOOKUP($E262,'SERIE.015-1'!$E$3:$R$302,9,FALSE)))</f>
        <v/>
      </c>
      <c r="N262" s="292" t="str">
        <f>IF(ISNA(VLOOKUP($E262,'SERIE.015-1'!$E$3:$R$302,10,FALSE)),"",(VLOOKUP($E262,'SERIE.015-1'!$E$3:$R$302,10,FALSE)))</f>
        <v/>
      </c>
      <c r="O262" s="292" t="str">
        <f>IF(ISNA(VLOOKUP($E262,'SERIE.015-1'!$E$3:$R$302,11,FALSE)),"",(VLOOKUP($E262,'SERIE.015-1'!$E$3:$R$302,11,FALSE)))</f>
        <v/>
      </c>
      <c r="P262" s="292" t="str">
        <f>IF(ISNA(VLOOKUP($E262,'SERIE.015-1'!$E$3:$R$302,12,FALSE)),"",(VLOOKUP($E262,'SERIE.015-1'!$E$3:$R$302,12,FALSE)))</f>
        <v/>
      </c>
      <c r="Q262" s="292" t="str">
        <f>IF(ISNA(VLOOKUP($E262,'SERIE.015-1'!$E$3:$R$302,13,FALSE)),"",(VLOOKUP($E262,'SERIE.015-1'!$E$3:$R$302,13,FALSE)))</f>
        <v/>
      </c>
      <c r="R262" s="350" t="str">
        <f>IF(ISNA(VLOOKUP($E262,'SERIE.015-1'!$E$3:$R$302,14,FALSE)),"",(VLOOKUP($E262,'SERIE.015-1'!$E$3:$R$302,14,FALSE)))</f>
        <v/>
      </c>
      <c r="S262" s="448">
        <f t="shared" si="131"/>
        <v>0</v>
      </c>
      <c r="T262" s="516"/>
      <c r="U262" s="374"/>
      <c r="V262" s="374">
        <f t="shared" si="133"/>
        <v>260</v>
      </c>
      <c r="W262" s="374">
        <f>IF(S262="","",IFERROR(SUM(I262:J262:L262:M262)+LARGE(I262:J262:L262:M262,1)/100+LARGE(I262:J262:L262:M262,2)/1000+LARGE(I262:J262:L262:M262,3)/10000+LARGE(I262:J262:L262:M262,4)/100000-0.01/V262,0))</f>
        <v>0</v>
      </c>
      <c r="X262" s="354" t="str">
        <f>$D$261</f>
        <v/>
      </c>
      <c r="Y262" s="364" t="str">
        <f>$C$261</f>
        <v/>
      </c>
      <c r="Z262" s="374"/>
      <c r="AA262" s="374"/>
      <c r="AB262" s="374"/>
      <c r="AC262" s="374"/>
      <c r="AD262" s="374"/>
      <c r="AE262" s="374"/>
    </row>
    <row r="263" spans="1:31" ht="13.95" customHeight="1" x14ac:dyDescent="0.3">
      <c r="A263" s="669">
        <v>131</v>
      </c>
      <c r="B263" s="671" t="str">
        <f>IF(ISNA(VLOOKUP(A263,'SERIE.015-1'!$A$3:$R$302,2,FALSE)),"",(VLOOKUP(A263,'SERIE.015-1'!$A$3:$R$302,2,FALSE)))</f>
        <v/>
      </c>
      <c r="C263" s="673" t="str">
        <f>IF(ISNA(VLOOKUP(A263,'SERIE.015-1'!$A$3:$R$302,3,FALSE)),"",(VLOOKUP(A263,'SERIE.015-1'!$A$3:$R$302,3,FALSE)))</f>
        <v/>
      </c>
      <c r="D263" s="675" t="str">
        <f>IF(ISNA(VLOOKUP(A263,'SERIE.015-1'!$A$3:$R$302,4,FALSE)),"",(VLOOKUP(A263,'SERIE.015-1'!$A$3:$R$302,4,FALSE)))</f>
        <v/>
      </c>
      <c r="E263" s="322" t="str">
        <f>IF(ISNA(VLOOKUP($A263,'SERIE.015-1'!$A$3:$R$302,5,FALSE)),"",(VLOOKUP($A263,'SERIE.015-1'!$A$3:$R$302,5,FALSE)))</f>
        <v/>
      </c>
      <c r="F263" s="237" t="str">
        <f>IF(ISNA(VLOOKUP(E263,'SERIE.015-1'!$E$3:$G$302,2,FALSE)),"",(VLOOKUP(E263,'SERIE.015-1'!$E$3:$G$302,2,FALSE)))</f>
        <v/>
      </c>
      <c r="G263" s="677" t="str">
        <f>IF(ISNA(VLOOKUP(E263,'SERIE.015-1'!$E$3:$G$302,3,FALSE)),"",(VLOOKUP(E263,'SERIE.015-1'!$E$3:$G$302,3,FALSE)))</f>
        <v/>
      </c>
      <c r="H263" s="237" t="str">
        <f>IF(ISNA(VLOOKUP(E263,'SERIE.015-1'!$E$3:$R$302,4,FALSE)),"",(VLOOKUP(E263,'SERIE.015-1'!$E$3:$R$302,4,FALSE)))</f>
        <v/>
      </c>
      <c r="I263" s="291" t="str">
        <f>IF(ISNA(VLOOKUP($E263,'SERIE.015-1'!$E$3:$R$302,5,FALSE)),"",(VLOOKUP($E263,'SERIE.015-1'!$E$3:$R$302,5,FALSE)))</f>
        <v/>
      </c>
      <c r="J263" s="291" t="str">
        <f>IF(ISNA(VLOOKUP($E263,'SERIE.015-1'!$E$3:$R$302,6,FALSE)),"",(VLOOKUP($E263,'SERIE.015-1'!$E$3:$R$302,6,FALSE)))</f>
        <v/>
      </c>
      <c r="K263" s="291" t="str">
        <f>IF(ISNA(VLOOKUP($E263,'SERIE.015-1'!$E$3:$R$302,7,FALSE)),"",(VLOOKUP($E263,'SERIE.015-1'!$E$3:$R$302,7,FALSE)))</f>
        <v/>
      </c>
      <c r="L263" s="291" t="str">
        <f>IF(ISNA(VLOOKUP($E263,'SERIE.015-1'!$E$3:$R$302,8,FALSE)),"",(VLOOKUP($E263,'SERIE.015-1'!$E$3:$R$302,8,FALSE)))</f>
        <v/>
      </c>
      <c r="M263" s="291" t="str">
        <f>IF(ISNA(VLOOKUP($E263,'SERIE.015-1'!$E$3:$R$302,9,FALSE)),"",(VLOOKUP($E263,'SERIE.015-1'!$E$3:$R$302,9,FALSE)))</f>
        <v/>
      </c>
      <c r="N263" s="291" t="str">
        <f>IF(ISNA(VLOOKUP($E263,'SERIE.015-1'!$E$3:$R$302,10,FALSE)),"",(VLOOKUP($E263,'SERIE.015-1'!$E$3:$R$302,10,FALSE)))</f>
        <v/>
      </c>
      <c r="O263" s="291" t="str">
        <f>IF(ISNA(VLOOKUP($E263,'SERIE.015-1'!$E$3:$R$302,11,FALSE)),"",(VLOOKUP($E263,'SERIE.015-1'!$E$3:$R$302,11,FALSE)))</f>
        <v/>
      </c>
      <c r="P263" s="291" t="str">
        <f>IF(ISNA(VLOOKUP($E263,'SERIE.015-1'!$E$3:$R$302,12,FALSE)),"",(VLOOKUP($E263,'SERIE.015-1'!$E$3:$R$302,12,FALSE)))</f>
        <v/>
      </c>
      <c r="Q263" s="291" t="str">
        <f>IF(ISNA(VLOOKUP($E263,'SERIE.015-1'!$E$3:$R$302,13,FALSE)),"",(VLOOKUP($E263,'SERIE.015-1'!$E$3:$R$302,13,FALSE)))</f>
        <v/>
      </c>
      <c r="R263" s="349" t="str">
        <f>IF(ISNA(VLOOKUP($E263,'SERIE.015-1'!$E$3:$R$302,14,FALSE)),"",(VLOOKUP($E263,'SERIE.015-1'!$E$3:$R$302,14,FALSE)))</f>
        <v/>
      </c>
      <c r="S263" s="448">
        <f t="shared" si="131"/>
        <v>0</v>
      </c>
      <c r="T263" s="516">
        <f t="shared" ref="T263" si="134">SUM(I263:R264)</f>
        <v>0</v>
      </c>
      <c r="U263" s="374"/>
      <c r="V263" s="374">
        <f t="shared" si="133"/>
        <v>261</v>
      </c>
      <c r="W263" s="374">
        <f>IF(S263="","",IFERROR(SUM(I263:J263:L263:M263)+LARGE(I263:J263:L263:M263,1)/100+LARGE(I263:J263:L263:M263,2)/1000+LARGE(I263:J263:L263:M263,3)/10000+LARGE(I263:J263:L263:M263,4)/100000-0.01/V263,0))</f>
        <v>0</v>
      </c>
      <c r="X263" s="354" t="str">
        <f>$D$263</f>
        <v/>
      </c>
      <c r="Y263" s="364" t="str">
        <f>$C$263</f>
        <v/>
      </c>
      <c r="Z263" s="374"/>
      <c r="AA263" s="374"/>
      <c r="AB263" s="374"/>
      <c r="AC263" s="374"/>
      <c r="AD263" s="374"/>
      <c r="AE263" s="374"/>
    </row>
    <row r="264" spans="1:31" ht="13.95" customHeight="1" thickBot="1" x14ac:dyDescent="0.35">
      <c r="A264" s="679"/>
      <c r="B264" s="680"/>
      <c r="C264" s="681"/>
      <c r="D264" s="682"/>
      <c r="E264" s="323" t="str">
        <f>IF(ISNA(VLOOKUP($A$263,'SERIE.015-1'!$A$3:$R$302,5,FALSE)+$U$3),"",(VLOOKUP($A$263,'SERIE.015-1'!$A$3:$R$302,5,FALSE)+$U$3))</f>
        <v/>
      </c>
      <c r="F264" s="43" t="str">
        <f>IF(ISNA(VLOOKUP(E264,'SERIE.015-1'!$E$3:$G$302,2,FALSE)),"",(VLOOKUP(E264,'SERIE.015-1'!$E$3:$G$302,2,FALSE)))</f>
        <v/>
      </c>
      <c r="G264" s="683"/>
      <c r="H264" s="84" t="str">
        <f>IF(ISNA(VLOOKUP(E264,'SERIE.015-1'!$E$3:$R$302,4,FALSE)),"",(VLOOKUP(E264,'SERIE.015-1'!$E$3:$R$302,4,FALSE)))</f>
        <v/>
      </c>
      <c r="I264" s="292" t="str">
        <f>IF(ISNA(VLOOKUP($E264,'SERIE.015-1'!$E$3:$R$302,5,FALSE)),"",(VLOOKUP($E264,'SERIE.015-1'!$E$3:$R$302,5,FALSE)))</f>
        <v/>
      </c>
      <c r="J264" s="292" t="str">
        <f>IF(ISNA(VLOOKUP($E264,'SERIE.015-1'!$E$3:$R$302,6,FALSE)),"",(VLOOKUP($E264,'SERIE.015-1'!$E$3:$R$302,6,FALSE)))</f>
        <v/>
      </c>
      <c r="K264" s="292" t="str">
        <f>IF(ISNA(VLOOKUP($E264,'SERIE.015-1'!$E$3:$R$302,7,FALSE)),"",(VLOOKUP($E264,'SERIE.015-1'!$E$3:$R$302,7,FALSE)))</f>
        <v/>
      </c>
      <c r="L264" s="292" t="str">
        <f>IF(ISNA(VLOOKUP($E264,'SERIE.015-1'!$E$3:$R$302,8,FALSE)),"",(VLOOKUP($E264,'SERIE.015-1'!$E$3:$R$302,8,FALSE)))</f>
        <v/>
      </c>
      <c r="M264" s="292" t="str">
        <f>IF(ISNA(VLOOKUP($E264,'SERIE.015-1'!$E$3:$R$302,9,FALSE)),"",(VLOOKUP($E264,'SERIE.015-1'!$E$3:$R$302,9,FALSE)))</f>
        <v/>
      </c>
      <c r="N264" s="292" t="str">
        <f>IF(ISNA(VLOOKUP($E264,'SERIE.015-1'!$E$3:$R$302,10,FALSE)),"",(VLOOKUP($E264,'SERIE.015-1'!$E$3:$R$302,10,FALSE)))</f>
        <v/>
      </c>
      <c r="O264" s="292" t="str">
        <f>IF(ISNA(VLOOKUP($E264,'SERIE.015-1'!$E$3:$R$302,11,FALSE)),"",(VLOOKUP($E264,'SERIE.015-1'!$E$3:$R$302,11,FALSE)))</f>
        <v/>
      </c>
      <c r="P264" s="292" t="str">
        <f>IF(ISNA(VLOOKUP($E264,'SERIE.015-1'!$E$3:$R$302,12,FALSE)),"",(VLOOKUP($E264,'SERIE.015-1'!$E$3:$R$302,12,FALSE)))</f>
        <v/>
      </c>
      <c r="Q264" s="292" t="str">
        <f>IF(ISNA(VLOOKUP($E264,'SERIE.015-1'!$E$3:$R$302,13,FALSE)),"",(VLOOKUP($E264,'SERIE.015-1'!$E$3:$R$302,13,FALSE)))</f>
        <v/>
      </c>
      <c r="R264" s="350" t="str">
        <f>IF(ISNA(VLOOKUP($E264,'SERIE.015-1'!$E$3:$R$302,14,FALSE)),"",(VLOOKUP($E264,'SERIE.015-1'!$E$3:$R$302,14,FALSE)))</f>
        <v/>
      </c>
      <c r="S264" s="448">
        <f t="shared" si="131"/>
        <v>0</v>
      </c>
      <c r="T264" s="516"/>
      <c r="U264" s="374"/>
      <c r="V264" s="374">
        <f t="shared" si="133"/>
        <v>262</v>
      </c>
      <c r="W264" s="374">
        <f>IF(S264="","",IFERROR(SUM(I264:J264:L264:M264)+LARGE(I264:J264:L264:M264,1)/100+LARGE(I264:J264:L264:M264,2)/1000+LARGE(I264:J264:L264:M264,3)/10000+LARGE(I264:J264:L264:M264,4)/100000-0.01/V264,0))</f>
        <v>0</v>
      </c>
      <c r="X264" s="354" t="str">
        <f>$D$263</f>
        <v/>
      </c>
      <c r="Y264" s="364" t="str">
        <f>$C$263</f>
        <v/>
      </c>
      <c r="Z264" s="374"/>
      <c r="AA264" s="374"/>
      <c r="AB264" s="374"/>
      <c r="AC264" s="374"/>
      <c r="AD264" s="374"/>
      <c r="AE264" s="374"/>
    </row>
    <row r="265" spans="1:31" ht="13.95" customHeight="1" x14ac:dyDescent="0.3">
      <c r="A265" s="669">
        <v>132</v>
      </c>
      <c r="B265" s="671" t="str">
        <f>IF(ISNA(VLOOKUP(A265,'SERIE.015-1'!$A$3:$R$302,2,FALSE)),"",(VLOOKUP(A265,'SERIE.015-1'!$A$3:$R$302,2,FALSE)))</f>
        <v/>
      </c>
      <c r="C265" s="673" t="str">
        <f>IF(ISNA(VLOOKUP(A265,'SERIE.015-1'!$A$3:$R$302,3,FALSE)),"",(VLOOKUP(A265,'SERIE.015-1'!$A$3:$R$302,3,FALSE)))</f>
        <v/>
      </c>
      <c r="D265" s="675" t="str">
        <f>IF(ISNA(VLOOKUP(A265,'SERIE.015-1'!$A$3:$R$302,4,FALSE)),"",(VLOOKUP(A265,'SERIE.015-1'!$A$3:$R$302,4,FALSE)))</f>
        <v/>
      </c>
      <c r="E265" s="322" t="str">
        <f>IF(ISNA(VLOOKUP($A265,'SERIE.015-1'!$A$3:$R$302,5,FALSE)),"",(VLOOKUP($A265,'SERIE.015-1'!$A$3:$R$302,5,FALSE)))</f>
        <v/>
      </c>
      <c r="F265" s="237" t="str">
        <f>IF(ISNA(VLOOKUP(E265,'SERIE.015-1'!$E$3:$G$302,2,FALSE)),"",(VLOOKUP(E265,'SERIE.015-1'!$E$3:$G$302,2,FALSE)))</f>
        <v/>
      </c>
      <c r="G265" s="677" t="str">
        <f>IF(ISNA(VLOOKUP(E265,'SERIE.015-1'!$E$3:$G$302,3,FALSE)),"",(VLOOKUP(E265,'SERIE.015-1'!$E$3:$G$302,3,FALSE)))</f>
        <v/>
      </c>
      <c r="H265" s="237" t="str">
        <f>IF(ISNA(VLOOKUP(E265,'SERIE.015-1'!$E$3:$R$302,4,FALSE)),"",(VLOOKUP(E265,'SERIE.015-1'!$E$3:$R$302,4,FALSE)))</f>
        <v/>
      </c>
      <c r="I265" s="291" t="str">
        <f>IF(ISNA(VLOOKUP($E265,'SERIE.015-1'!$E$3:$R$302,5,FALSE)),"",(VLOOKUP($E265,'SERIE.015-1'!$E$3:$R$302,5,FALSE)))</f>
        <v/>
      </c>
      <c r="J265" s="291" t="str">
        <f>IF(ISNA(VLOOKUP($E265,'SERIE.015-1'!$E$3:$R$302,6,FALSE)),"",(VLOOKUP($E265,'SERIE.015-1'!$E$3:$R$302,6,FALSE)))</f>
        <v/>
      </c>
      <c r="K265" s="291" t="str">
        <f>IF(ISNA(VLOOKUP($E265,'SERIE.015-1'!$E$3:$R$302,7,FALSE)),"",(VLOOKUP($E265,'SERIE.015-1'!$E$3:$R$302,7,FALSE)))</f>
        <v/>
      </c>
      <c r="L265" s="291" t="str">
        <f>IF(ISNA(VLOOKUP($E265,'SERIE.015-1'!$E$3:$R$302,8,FALSE)),"",(VLOOKUP($E265,'SERIE.015-1'!$E$3:$R$302,8,FALSE)))</f>
        <v/>
      </c>
      <c r="M265" s="291" t="str">
        <f>IF(ISNA(VLOOKUP($E265,'SERIE.015-1'!$E$3:$R$302,9,FALSE)),"",(VLOOKUP($E265,'SERIE.015-1'!$E$3:$R$302,9,FALSE)))</f>
        <v/>
      </c>
      <c r="N265" s="291" t="str">
        <f>IF(ISNA(VLOOKUP($E265,'SERIE.015-1'!$E$3:$R$302,10,FALSE)),"",(VLOOKUP($E265,'SERIE.015-1'!$E$3:$R$302,10,FALSE)))</f>
        <v/>
      </c>
      <c r="O265" s="291" t="str">
        <f>IF(ISNA(VLOOKUP($E265,'SERIE.015-1'!$E$3:$R$302,11,FALSE)),"",(VLOOKUP($E265,'SERIE.015-1'!$E$3:$R$302,11,FALSE)))</f>
        <v/>
      </c>
      <c r="P265" s="291" t="str">
        <f>IF(ISNA(VLOOKUP($E265,'SERIE.015-1'!$E$3:$R$302,12,FALSE)),"",(VLOOKUP($E265,'SERIE.015-1'!$E$3:$R$302,12,FALSE)))</f>
        <v/>
      </c>
      <c r="Q265" s="291" t="str">
        <f>IF(ISNA(VLOOKUP($E265,'SERIE.015-1'!$E$3:$R$302,13,FALSE)),"",(VLOOKUP($E265,'SERIE.015-1'!$E$3:$R$302,13,FALSE)))</f>
        <v/>
      </c>
      <c r="R265" s="349" t="str">
        <f>IF(ISNA(VLOOKUP($E265,'SERIE.015-1'!$E$3:$R$302,14,FALSE)),"",(VLOOKUP($E265,'SERIE.015-1'!$E$3:$R$302,14,FALSE)))</f>
        <v/>
      </c>
      <c r="S265" s="448">
        <f t="shared" si="131"/>
        <v>0</v>
      </c>
      <c r="T265" s="516">
        <f t="shared" ref="T265" si="135">SUM(I265:R266)</f>
        <v>0</v>
      </c>
      <c r="U265" s="374"/>
      <c r="V265" s="374">
        <f t="shared" si="133"/>
        <v>263</v>
      </c>
      <c r="W265" s="374">
        <f>IF(S265="","",IFERROR(SUM(I265:J265:L265:M265)+LARGE(I265:J265:L265:M265,1)/100+LARGE(I265:J265:L265:M265,2)/1000+LARGE(I265:J265:L265:M265,3)/10000+LARGE(I265:J265:L265:M265,4)/100000-0.01/V265,0))</f>
        <v>0</v>
      </c>
      <c r="X265" s="354" t="str">
        <f>$D$265</f>
        <v/>
      </c>
      <c r="Y265" s="364" t="str">
        <f>$C$265</f>
        <v/>
      </c>
      <c r="Z265" s="374"/>
      <c r="AA265" s="374"/>
      <c r="AB265" s="374"/>
      <c r="AC265" s="374"/>
      <c r="AD265" s="374"/>
      <c r="AE265" s="374"/>
    </row>
    <row r="266" spans="1:31" ht="13.95" customHeight="1" thickBot="1" x14ac:dyDescent="0.35">
      <c r="A266" s="679"/>
      <c r="B266" s="680"/>
      <c r="C266" s="681"/>
      <c r="D266" s="682"/>
      <c r="E266" s="323" t="str">
        <f>IF(ISNA(VLOOKUP($A$265,'SERIE.015-1'!$A$3:$R$302,5,FALSE)+$U$3),"",(VLOOKUP($A$265,'SERIE.015-1'!$A$3:$R$302,5,FALSE)+$U$3))</f>
        <v/>
      </c>
      <c r="F266" s="43" t="str">
        <f>IF(ISNA(VLOOKUP(E266,'SERIE.015-1'!$E$3:$G$302,2,FALSE)),"",(VLOOKUP(E266,'SERIE.015-1'!$E$3:$G$302,2,FALSE)))</f>
        <v/>
      </c>
      <c r="G266" s="683"/>
      <c r="H266" s="84" t="str">
        <f>IF(ISNA(VLOOKUP(E266,'SERIE.015-1'!$E$3:$R$302,4,FALSE)),"",(VLOOKUP(E266,'SERIE.015-1'!$E$3:$R$302,4,FALSE)))</f>
        <v/>
      </c>
      <c r="I266" s="292" t="str">
        <f>IF(ISNA(VLOOKUP($E266,'SERIE.015-1'!$E$3:$R$302,5,FALSE)),"",(VLOOKUP($E266,'SERIE.015-1'!$E$3:$R$302,5,FALSE)))</f>
        <v/>
      </c>
      <c r="J266" s="292" t="str">
        <f>IF(ISNA(VLOOKUP($E266,'SERIE.015-1'!$E$3:$R$302,6,FALSE)),"",(VLOOKUP($E266,'SERIE.015-1'!$E$3:$R$302,6,FALSE)))</f>
        <v/>
      </c>
      <c r="K266" s="292" t="str">
        <f>IF(ISNA(VLOOKUP($E266,'SERIE.015-1'!$E$3:$R$302,7,FALSE)),"",(VLOOKUP($E266,'SERIE.015-1'!$E$3:$R$302,7,FALSE)))</f>
        <v/>
      </c>
      <c r="L266" s="292" t="str">
        <f>IF(ISNA(VLOOKUP($E266,'SERIE.015-1'!$E$3:$R$302,8,FALSE)),"",(VLOOKUP($E266,'SERIE.015-1'!$E$3:$R$302,8,FALSE)))</f>
        <v/>
      </c>
      <c r="M266" s="292" t="str">
        <f>IF(ISNA(VLOOKUP($E266,'SERIE.015-1'!$E$3:$R$302,9,FALSE)),"",(VLOOKUP($E266,'SERIE.015-1'!$E$3:$R$302,9,FALSE)))</f>
        <v/>
      </c>
      <c r="N266" s="292" t="str">
        <f>IF(ISNA(VLOOKUP($E266,'SERIE.015-1'!$E$3:$R$302,10,FALSE)),"",(VLOOKUP($E266,'SERIE.015-1'!$E$3:$R$302,10,FALSE)))</f>
        <v/>
      </c>
      <c r="O266" s="292" t="str">
        <f>IF(ISNA(VLOOKUP($E266,'SERIE.015-1'!$E$3:$R$302,11,FALSE)),"",(VLOOKUP($E266,'SERIE.015-1'!$E$3:$R$302,11,FALSE)))</f>
        <v/>
      </c>
      <c r="P266" s="292" t="str">
        <f>IF(ISNA(VLOOKUP($E266,'SERIE.015-1'!$E$3:$R$302,12,FALSE)),"",(VLOOKUP($E266,'SERIE.015-1'!$E$3:$R$302,12,FALSE)))</f>
        <v/>
      </c>
      <c r="Q266" s="292" t="str">
        <f>IF(ISNA(VLOOKUP($E266,'SERIE.015-1'!$E$3:$R$302,13,FALSE)),"",(VLOOKUP($E266,'SERIE.015-1'!$E$3:$R$302,13,FALSE)))</f>
        <v/>
      </c>
      <c r="R266" s="350" t="str">
        <f>IF(ISNA(VLOOKUP($E266,'SERIE.015-1'!$E$3:$R$302,14,FALSE)),"",(VLOOKUP($E266,'SERIE.015-1'!$E$3:$R$302,14,FALSE)))</f>
        <v/>
      </c>
      <c r="S266" s="448">
        <f t="shared" si="131"/>
        <v>0</v>
      </c>
      <c r="T266" s="516"/>
      <c r="U266" s="374"/>
      <c r="V266" s="374">
        <f t="shared" si="133"/>
        <v>264</v>
      </c>
      <c r="W266" s="374">
        <f>IF(S266="","",IFERROR(SUM(I266:J266:L266:M266)+LARGE(I266:J266:L266:M266,1)/100+LARGE(I266:J266:L266:M266,2)/1000+LARGE(I266:J266:L266:M266,3)/10000+LARGE(I266:J266:L266:M266,4)/100000-0.01/V266,0))</f>
        <v>0</v>
      </c>
      <c r="X266" s="354" t="str">
        <f>$D$265</f>
        <v/>
      </c>
      <c r="Y266" s="364" t="str">
        <f>$C$265</f>
        <v/>
      </c>
      <c r="Z266" s="374"/>
      <c r="AA266" s="374"/>
      <c r="AB266" s="374"/>
      <c r="AC266" s="374"/>
      <c r="AD266" s="374"/>
      <c r="AE266" s="374"/>
    </row>
    <row r="267" spans="1:31" ht="13.95" customHeight="1" x14ac:dyDescent="0.3">
      <c r="A267" s="669">
        <v>133</v>
      </c>
      <c r="B267" s="671" t="str">
        <f>IF(ISNA(VLOOKUP(A267,'SERIE.015-1'!$A$3:$R$302,2,FALSE)),"",(VLOOKUP(A267,'SERIE.015-1'!$A$3:$R$302,2,FALSE)))</f>
        <v/>
      </c>
      <c r="C267" s="673" t="str">
        <f>IF(ISNA(VLOOKUP(A267,'SERIE.015-1'!$A$3:$R$302,3,FALSE)),"",(VLOOKUP(A267,'SERIE.015-1'!$A$3:$R$302,3,FALSE)))</f>
        <v/>
      </c>
      <c r="D267" s="675" t="str">
        <f>IF(ISNA(VLOOKUP(A267,'SERIE.015-1'!$A$3:$R$302,4,FALSE)),"",(VLOOKUP(A267,'SERIE.015-1'!$A$3:$R$302,4,FALSE)))</f>
        <v/>
      </c>
      <c r="E267" s="322" t="str">
        <f>IF(ISNA(VLOOKUP($A267,'SERIE.015-1'!$A$3:$R$302,5,FALSE)),"",(VLOOKUP($A267,'SERIE.015-1'!$A$3:$R$302,5,FALSE)))</f>
        <v/>
      </c>
      <c r="F267" s="237" t="str">
        <f>IF(ISNA(VLOOKUP(E267,'SERIE.015-1'!$E$3:$G$302,2,FALSE)),"",(VLOOKUP(E267,'SERIE.015-1'!$E$3:$G$302,2,FALSE)))</f>
        <v/>
      </c>
      <c r="G267" s="677" t="str">
        <f>IF(ISNA(VLOOKUP(E267,'SERIE.015-1'!$E$3:$G$302,3,FALSE)),"",(VLOOKUP(E267,'SERIE.015-1'!$E$3:$G$302,3,FALSE)))</f>
        <v/>
      </c>
      <c r="H267" s="237" t="str">
        <f>IF(ISNA(VLOOKUP(E267,'SERIE.015-1'!$E$3:$R$302,4,FALSE)),"",(VLOOKUP(E267,'SERIE.015-1'!$E$3:$R$302,4,FALSE)))</f>
        <v/>
      </c>
      <c r="I267" s="291" t="str">
        <f>IF(ISNA(VLOOKUP($E267,'SERIE.015-1'!$E$3:$R$302,5,FALSE)),"",(VLOOKUP($E267,'SERIE.015-1'!$E$3:$R$302,5,FALSE)))</f>
        <v/>
      </c>
      <c r="J267" s="291" t="str">
        <f>IF(ISNA(VLOOKUP($E267,'SERIE.015-1'!$E$3:$R$302,6,FALSE)),"",(VLOOKUP($E267,'SERIE.015-1'!$E$3:$R$302,6,FALSE)))</f>
        <v/>
      </c>
      <c r="K267" s="291" t="str">
        <f>IF(ISNA(VLOOKUP($E267,'SERIE.015-1'!$E$3:$R$302,7,FALSE)),"",(VLOOKUP($E267,'SERIE.015-1'!$E$3:$R$302,7,FALSE)))</f>
        <v/>
      </c>
      <c r="L267" s="291" t="str">
        <f>IF(ISNA(VLOOKUP($E267,'SERIE.015-1'!$E$3:$R$302,8,FALSE)),"",(VLOOKUP($E267,'SERIE.015-1'!$E$3:$R$302,8,FALSE)))</f>
        <v/>
      </c>
      <c r="M267" s="291" t="str">
        <f>IF(ISNA(VLOOKUP($E267,'SERIE.015-1'!$E$3:$R$302,9,FALSE)),"",(VLOOKUP($E267,'SERIE.015-1'!$E$3:$R$302,9,FALSE)))</f>
        <v/>
      </c>
      <c r="N267" s="291" t="str">
        <f>IF(ISNA(VLOOKUP($E267,'SERIE.015-1'!$E$3:$R$302,10,FALSE)),"",(VLOOKUP($E267,'SERIE.015-1'!$E$3:$R$302,10,FALSE)))</f>
        <v/>
      </c>
      <c r="O267" s="291" t="str">
        <f>IF(ISNA(VLOOKUP($E267,'SERIE.015-1'!$E$3:$R$302,11,FALSE)),"",(VLOOKUP($E267,'SERIE.015-1'!$E$3:$R$302,11,FALSE)))</f>
        <v/>
      </c>
      <c r="P267" s="291" t="str">
        <f>IF(ISNA(VLOOKUP($E267,'SERIE.015-1'!$E$3:$R$302,12,FALSE)),"",(VLOOKUP($E267,'SERIE.015-1'!$E$3:$R$302,12,FALSE)))</f>
        <v/>
      </c>
      <c r="Q267" s="291" t="str">
        <f>IF(ISNA(VLOOKUP($E267,'SERIE.015-1'!$E$3:$R$302,13,FALSE)),"",(VLOOKUP($E267,'SERIE.015-1'!$E$3:$R$302,13,FALSE)))</f>
        <v/>
      </c>
      <c r="R267" s="349" t="str">
        <f>IF(ISNA(VLOOKUP($E267,'SERIE.015-1'!$E$3:$R$302,14,FALSE)),"",(VLOOKUP($E267,'SERIE.015-1'!$E$3:$R$302,14,FALSE)))</f>
        <v/>
      </c>
      <c r="S267" s="448">
        <f t="shared" si="131"/>
        <v>0</v>
      </c>
      <c r="T267" s="516">
        <f t="shared" ref="T267" si="136">SUM(I267:R268)</f>
        <v>0</v>
      </c>
      <c r="U267" s="374"/>
      <c r="V267" s="374">
        <f t="shared" si="133"/>
        <v>265</v>
      </c>
      <c r="W267" s="374">
        <f>IF(S267="","",IFERROR(SUM(I267:J267:L267:M267)+LARGE(I267:J267:L267:M267,1)/100+LARGE(I267:J267:L267:M267,2)/1000+LARGE(I267:J267:L267:M267,3)/10000+LARGE(I267:J267:L267:M267,4)/100000-0.01/V267,0))</f>
        <v>0</v>
      </c>
      <c r="X267" s="354" t="str">
        <f>$D$267</f>
        <v/>
      </c>
      <c r="Y267" s="364" t="str">
        <f>$C$267</f>
        <v/>
      </c>
      <c r="Z267" s="374"/>
      <c r="AA267" s="374"/>
      <c r="AB267" s="374"/>
      <c r="AC267" s="374"/>
      <c r="AD267" s="374"/>
      <c r="AE267" s="374"/>
    </row>
    <row r="268" spans="1:31" ht="13.95" customHeight="1" thickBot="1" x14ac:dyDescent="0.35">
      <c r="A268" s="679"/>
      <c r="B268" s="680"/>
      <c r="C268" s="681"/>
      <c r="D268" s="682"/>
      <c r="E268" s="323" t="str">
        <f>IF(ISNA(VLOOKUP($A$267,'SERIE.015-1'!$A$3:$R$302,5,FALSE)+$U$3),"",(VLOOKUP($A$267,'SERIE.015-1'!$A$3:$R$302,5,FALSE)+$U$3))</f>
        <v/>
      </c>
      <c r="F268" s="43" t="str">
        <f>IF(ISNA(VLOOKUP(E268,'SERIE.015-1'!$E$3:$G$302,2,FALSE)),"",(VLOOKUP(E268,'SERIE.015-1'!$E$3:$G$302,2,FALSE)))</f>
        <v/>
      </c>
      <c r="G268" s="683"/>
      <c r="H268" s="84" t="str">
        <f>IF(ISNA(VLOOKUP(E268,'SERIE.015-1'!$E$3:$R$302,4,FALSE)),"",(VLOOKUP(E268,'SERIE.015-1'!$E$3:$R$302,4,FALSE)))</f>
        <v/>
      </c>
      <c r="I268" s="292" t="str">
        <f>IF(ISNA(VLOOKUP($E268,'SERIE.015-1'!$E$3:$R$302,5,FALSE)),"",(VLOOKUP($E268,'SERIE.015-1'!$E$3:$R$302,5,FALSE)))</f>
        <v/>
      </c>
      <c r="J268" s="292" t="str">
        <f>IF(ISNA(VLOOKUP($E268,'SERIE.015-1'!$E$3:$R$302,6,FALSE)),"",(VLOOKUP($E268,'SERIE.015-1'!$E$3:$R$302,6,FALSE)))</f>
        <v/>
      </c>
      <c r="K268" s="292" t="str">
        <f>IF(ISNA(VLOOKUP($E268,'SERIE.015-1'!$E$3:$R$302,7,FALSE)),"",(VLOOKUP($E268,'SERIE.015-1'!$E$3:$R$302,7,FALSE)))</f>
        <v/>
      </c>
      <c r="L268" s="292" t="str">
        <f>IF(ISNA(VLOOKUP($E268,'SERIE.015-1'!$E$3:$R$302,8,FALSE)),"",(VLOOKUP($E268,'SERIE.015-1'!$E$3:$R$302,8,FALSE)))</f>
        <v/>
      </c>
      <c r="M268" s="292" t="str">
        <f>IF(ISNA(VLOOKUP($E268,'SERIE.015-1'!$E$3:$R$302,9,FALSE)),"",(VLOOKUP($E268,'SERIE.015-1'!$E$3:$R$302,9,FALSE)))</f>
        <v/>
      </c>
      <c r="N268" s="292" t="str">
        <f>IF(ISNA(VLOOKUP($E268,'SERIE.015-1'!$E$3:$R$302,10,FALSE)),"",(VLOOKUP($E268,'SERIE.015-1'!$E$3:$R$302,10,FALSE)))</f>
        <v/>
      </c>
      <c r="O268" s="292" t="str">
        <f>IF(ISNA(VLOOKUP($E268,'SERIE.015-1'!$E$3:$R$302,11,FALSE)),"",(VLOOKUP($E268,'SERIE.015-1'!$E$3:$R$302,11,FALSE)))</f>
        <v/>
      </c>
      <c r="P268" s="292" t="str">
        <f>IF(ISNA(VLOOKUP($E268,'SERIE.015-1'!$E$3:$R$302,12,FALSE)),"",(VLOOKUP($E268,'SERIE.015-1'!$E$3:$R$302,12,FALSE)))</f>
        <v/>
      </c>
      <c r="Q268" s="292" t="str">
        <f>IF(ISNA(VLOOKUP($E268,'SERIE.015-1'!$E$3:$R$302,13,FALSE)),"",(VLOOKUP($E268,'SERIE.015-1'!$E$3:$R$302,13,FALSE)))</f>
        <v/>
      </c>
      <c r="R268" s="350" t="str">
        <f>IF(ISNA(VLOOKUP($E268,'SERIE.015-1'!$E$3:$R$302,14,FALSE)),"",(VLOOKUP($E268,'SERIE.015-1'!$E$3:$R$302,14,FALSE)))</f>
        <v/>
      </c>
      <c r="S268" s="448">
        <f t="shared" si="131"/>
        <v>0</v>
      </c>
      <c r="T268" s="516"/>
      <c r="U268" s="374"/>
      <c r="V268" s="374">
        <f t="shared" si="133"/>
        <v>266</v>
      </c>
      <c r="W268" s="374">
        <f>IF(S268="","",IFERROR(SUM(I268:J268:L268:M268)+LARGE(I268:J268:L268:M268,1)/100+LARGE(I268:J268:L268:M268,2)/1000+LARGE(I268:J268:L268:M268,3)/10000+LARGE(I268:J268:L268:M268,4)/100000-0.01/V268,0))</f>
        <v>0</v>
      </c>
      <c r="X268" s="354" t="str">
        <f>$D$267</f>
        <v/>
      </c>
      <c r="Y268" s="364" t="str">
        <f>$C$267</f>
        <v/>
      </c>
      <c r="Z268" s="374"/>
      <c r="AA268" s="374"/>
      <c r="AB268" s="374"/>
      <c r="AC268" s="374"/>
      <c r="AD268" s="374"/>
      <c r="AE268" s="374"/>
    </row>
    <row r="269" spans="1:31" ht="13.95" customHeight="1" x14ac:dyDescent="0.3">
      <c r="A269" s="669">
        <v>134</v>
      </c>
      <c r="B269" s="671" t="str">
        <f>IF(ISNA(VLOOKUP(A269,'SERIE.015-1'!$A$3:$R$302,2,FALSE)),"",(VLOOKUP(A269,'SERIE.015-1'!$A$3:$R$302,2,FALSE)))</f>
        <v/>
      </c>
      <c r="C269" s="673" t="str">
        <f>IF(ISNA(VLOOKUP(A269,'SERIE.015-1'!$A$3:$R$302,3,FALSE)),"",(VLOOKUP(A269,'SERIE.015-1'!$A$3:$R$302,3,FALSE)))</f>
        <v/>
      </c>
      <c r="D269" s="675" t="str">
        <f>IF(ISNA(VLOOKUP(A269,'SERIE.015-1'!$A$3:$R$302,4,FALSE)),"",(VLOOKUP(A269,'SERIE.015-1'!$A$3:$R$302,4,FALSE)))</f>
        <v/>
      </c>
      <c r="E269" s="322" t="str">
        <f>IF(ISNA(VLOOKUP($A269,'SERIE.015-1'!$A$3:$R$302,5,FALSE)),"",(VLOOKUP($A269,'SERIE.015-1'!$A$3:$R$302,5,FALSE)))</f>
        <v/>
      </c>
      <c r="F269" s="237" t="str">
        <f>IF(ISNA(VLOOKUP(E269,'SERIE.015-1'!$E$3:$G$302,2,FALSE)),"",(VLOOKUP(E269,'SERIE.015-1'!$E$3:$G$302,2,FALSE)))</f>
        <v/>
      </c>
      <c r="G269" s="677" t="str">
        <f>IF(ISNA(VLOOKUP(E269,'SERIE.015-1'!$E$3:$G$302,3,FALSE)),"",(VLOOKUP(E269,'SERIE.015-1'!$E$3:$G$302,3,FALSE)))</f>
        <v/>
      </c>
      <c r="H269" s="237" t="str">
        <f>IF(ISNA(VLOOKUP(E269,'SERIE.015-1'!$E$3:$R$302,4,FALSE)),"",(VLOOKUP(E269,'SERIE.015-1'!$E$3:$R$302,4,FALSE)))</f>
        <v/>
      </c>
      <c r="I269" s="291" t="str">
        <f>IF(ISNA(VLOOKUP($E269,'SERIE.015-1'!$E$3:$R$302,5,FALSE)),"",(VLOOKUP($E269,'SERIE.015-1'!$E$3:$R$302,5,FALSE)))</f>
        <v/>
      </c>
      <c r="J269" s="291" t="str">
        <f>IF(ISNA(VLOOKUP($E269,'SERIE.015-1'!$E$3:$R$302,6,FALSE)),"",(VLOOKUP($E269,'SERIE.015-1'!$E$3:$R$302,6,FALSE)))</f>
        <v/>
      </c>
      <c r="K269" s="291" t="str">
        <f>IF(ISNA(VLOOKUP($E269,'SERIE.015-1'!$E$3:$R$302,7,FALSE)),"",(VLOOKUP($E269,'SERIE.015-1'!$E$3:$R$302,7,FALSE)))</f>
        <v/>
      </c>
      <c r="L269" s="291" t="str">
        <f>IF(ISNA(VLOOKUP($E269,'SERIE.015-1'!$E$3:$R$302,8,FALSE)),"",(VLOOKUP($E269,'SERIE.015-1'!$E$3:$R$302,8,FALSE)))</f>
        <v/>
      </c>
      <c r="M269" s="291" t="str">
        <f>IF(ISNA(VLOOKUP($E269,'SERIE.015-1'!$E$3:$R$302,9,FALSE)),"",(VLOOKUP($E269,'SERIE.015-1'!$E$3:$R$302,9,FALSE)))</f>
        <v/>
      </c>
      <c r="N269" s="291" t="str">
        <f>IF(ISNA(VLOOKUP($E269,'SERIE.015-1'!$E$3:$R$302,10,FALSE)),"",(VLOOKUP($E269,'SERIE.015-1'!$E$3:$R$302,10,FALSE)))</f>
        <v/>
      </c>
      <c r="O269" s="291" t="str">
        <f>IF(ISNA(VLOOKUP($E269,'SERIE.015-1'!$E$3:$R$302,11,FALSE)),"",(VLOOKUP($E269,'SERIE.015-1'!$E$3:$R$302,11,FALSE)))</f>
        <v/>
      </c>
      <c r="P269" s="291" t="str">
        <f>IF(ISNA(VLOOKUP($E269,'SERIE.015-1'!$E$3:$R$302,12,FALSE)),"",(VLOOKUP($E269,'SERIE.015-1'!$E$3:$R$302,12,FALSE)))</f>
        <v/>
      </c>
      <c r="Q269" s="291" t="str">
        <f>IF(ISNA(VLOOKUP($E269,'SERIE.015-1'!$E$3:$R$302,13,FALSE)),"",(VLOOKUP($E269,'SERIE.015-1'!$E$3:$R$302,13,FALSE)))</f>
        <v/>
      </c>
      <c r="R269" s="349" t="str">
        <f>IF(ISNA(VLOOKUP($E269,'SERIE.015-1'!$E$3:$R$302,14,FALSE)),"",(VLOOKUP($E269,'SERIE.015-1'!$E$3:$R$302,14,FALSE)))</f>
        <v/>
      </c>
      <c r="S269" s="448">
        <f t="shared" si="131"/>
        <v>0</v>
      </c>
      <c r="T269" s="516">
        <f t="shared" ref="T269" si="137">SUM(I269:R270)</f>
        <v>0</v>
      </c>
      <c r="U269" s="374"/>
      <c r="V269" s="374">
        <f t="shared" si="133"/>
        <v>267</v>
      </c>
      <c r="W269" s="374">
        <f>IF(S269="","",IFERROR(SUM(I269:J269:L269:M269)+LARGE(I269:J269:L269:M269,1)/100+LARGE(I269:J269:L269:M269,2)/1000+LARGE(I269:J269:L269:M269,3)/10000+LARGE(I269:J269:L269:M269,4)/100000-0.01/V269,0))</f>
        <v>0</v>
      </c>
      <c r="X269" s="354" t="str">
        <f>$D$269</f>
        <v/>
      </c>
      <c r="Y269" s="364" t="str">
        <f>$C$269</f>
        <v/>
      </c>
      <c r="Z269" s="374"/>
      <c r="AA269" s="374"/>
      <c r="AB269" s="374"/>
      <c r="AC269" s="374"/>
      <c r="AD269" s="374"/>
      <c r="AE269" s="374"/>
    </row>
    <row r="270" spans="1:31" ht="13.95" customHeight="1" thickBot="1" x14ac:dyDescent="0.35">
      <c r="A270" s="679"/>
      <c r="B270" s="680"/>
      <c r="C270" s="681"/>
      <c r="D270" s="682"/>
      <c r="E270" s="323" t="str">
        <f>IF(ISNA(VLOOKUP($A$269,'SERIE.015-1'!$A$3:$R$302,5,FALSE)+$U$3),"",(VLOOKUP($A$269,'SERIE.015-1'!$A$3:$R$302,5,FALSE)+$U$3))</f>
        <v/>
      </c>
      <c r="F270" s="43" t="str">
        <f>IF(ISNA(VLOOKUP(E270,'SERIE.015-1'!$E$3:$G$302,2,FALSE)),"",(VLOOKUP(E270,'SERIE.015-1'!$E$3:$G$302,2,FALSE)))</f>
        <v/>
      </c>
      <c r="G270" s="683"/>
      <c r="H270" s="84" t="str">
        <f>IF(ISNA(VLOOKUP(E270,'SERIE.015-1'!$E$3:$R$302,4,FALSE)),"",(VLOOKUP(E270,'SERIE.015-1'!$E$3:$R$302,4,FALSE)))</f>
        <v/>
      </c>
      <c r="I270" s="292" t="str">
        <f>IF(ISNA(VLOOKUP($E270,'SERIE.015-1'!$E$3:$R$302,5,FALSE)),"",(VLOOKUP($E270,'SERIE.015-1'!$E$3:$R$302,5,FALSE)))</f>
        <v/>
      </c>
      <c r="J270" s="292" t="str">
        <f>IF(ISNA(VLOOKUP($E270,'SERIE.015-1'!$E$3:$R$302,6,FALSE)),"",(VLOOKUP($E270,'SERIE.015-1'!$E$3:$R$302,6,FALSE)))</f>
        <v/>
      </c>
      <c r="K270" s="292" t="str">
        <f>IF(ISNA(VLOOKUP($E270,'SERIE.015-1'!$E$3:$R$302,7,FALSE)),"",(VLOOKUP($E270,'SERIE.015-1'!$E$3:$R$302,7,FALSE)))</f>
        <v/>
      </c>
      <c r="L270" s="292" t="str">
        <f>IF(ISNA(VLOOKUP($E270,'SERIE.015-1'!$E$3:$R$302,8,FALSE)),"",(VLOOKUP($E270,'SERIE.015-1'!$E$3:$R$302,8,FALSE)))</f>
        <v/>
      </c>
      <c r="M270" s="292" t="str">
        <f>IF(ISNA(VLOOKUP($E270,'SERIE.015-1'!$E$3:$R$302,9,FALSE)),"",(VLOOKUP($E270,'SERIE.015-1'!$E$3:$R$302,9,FALSE)))</f>
        <v/>
      </c>
      <c r="N270" s="292" t="str">
        <f>IF(ISNA(VLOOKUP($E270,'SERIE.015-1'!$E$3:$R$302,10,FALSE)),"",(VLOOKUP($E270,'SERIE.015-1'!$E$3:$R$302,10,FALSE)))</f>
        <v/>
      </c>
      <c r="O270" s="292" t="str">
        <f>IF(ISNA(VLOOKUP($E270,'SERIE.015-1'!$E$3:$R$302,11,FALSE)),"",(VLOOKUP($E270,'SERIE.015-1'!$E$3:$R$302,11,FALSE)))</f>
        <v/>
      </c>
      <c r="P270" s="292" t="str">
        <f>IF(ISNA(VLOOKUP($E270,'SERIE.015-1'!$E$3:$R$302,12,FALSE)),"",(VLOOKUP($E270,'SERIE.015-1'!$E$3:$R$302,12,FALSE)))</f>
        <v/>
      </c>
      <c r="Q270" s="292" t="str">
        <f>IF(ISNA(VLOOKUP($E270,'SERIE.015-1'!$E$3:$R$302,13,FALSE)),"",(VLOOKUP($E270,'SERIE.015-1'!$E$3:$R$302,13,FALSE)))</f>
        <v/>
      </c>
      <c r="R270" s="350" t="str">
        <f>IF(ISNA(VLOOKUP($E270,'SERIE.015-1'!$E$3:$R$302,14,FALSE)),"",(VLOOKUP($E270,'SERIE.015-1'!$E$3:$R$302,14,FALSE)))</f>
        <v/>
      </c>
      <c r="S270" s="448">
        <f t="shared" si="131"/>
        <v>0</v>
      </c>
      <c r="T270" s="516"/>
      <c r="U270" s="374"/>
      <c r="V270" s="374">
        <f t="shared" si="133"/>
        <v>268</v>
      </c>
      <c r="W270" s="374">
        <f>IF(S270="","",IFERROR(SUM(I270:J270:L270:M270)+LARGE(I270:J270:L270:M270,1)/100+LARGE(I270:J270:L270:M270,2)/1000+LARGE(I270:J270:L270:M270,3)/10000+LARGE(I270:J270:L270:M270,4)/100000-0.01/V270,0))</f>
        <v>0</v>
      </c>
      <c r="X270" s="354" t="str">
        <f>$D$269</f>
        <v/>
      </c>
      <c r="Y270" s="364" t="str">
        <f>$C$269</f>
        <v/>
      </c>
      <c r="Z270" s="374"/>
      <c r="AA270" s="374"/>
      <c r="AB270" s="374"/>
      <c r="AC270" s="374"/>
      <c r="AD270" s="374"/>
      <c r="AE270" s="374"/>
    </row>
    <row r="271" spans="1:31" ht="13.95" customHeight="1" x14ac:dyDescent="0.3">
      <c r="A271" s="669">
        <v>135</v>
      </c>
      <c r="B271" s="671" t="str">
        <f>IF(ISNA(VLOOKUP(A271,'SERIE.015-1'!$A$3:$R$302,2,FALSE)),"",(VLOOKUP(A271,'SERIE.015-1'!$A$3:$R$302,2,FALSE)))</f>
        <v/>
      </c>
      <c r="C271" s="673" t="str">
        <f>IF(ISNA(VLOOKUP(A271,'SERIE.015-1'!$A$3:$R$302,3,FALSE)),"",(VLOOKUP(A271,'SERIE.015-1'!$A$3:$R$302,3,FALSE)))</f>
        <v/>
      </c>
      <c r="D271" s="675" t="str">
        <f>IF(ISNA(VLOOKUP(A271,'SERIE.015-1'!$A$3:$R$302,4,FALSE)),"",(VLOOKUP(A271,'SERIE.015-1'!$A$3:$R$302,4,FALSE)))</f>
        <v/>
      </c>
      <c r="E271" s="322" t="str">
        <f>IF(ISNA(VLOOKUP($A271,'SERIE.015-1'!$A$3:$R$302,5,FALSE)),"",(VLOOKUP($A271,'SERIE.015-1'!$A$3:$R$302,5,FALSE)))</f>
        <v/>
      </c>
      <c r="F271" s="237" t="str">
        <f>IF(ISNA(VLOOKUP(E271,'SERIE.015-1'!$E$3:$G$302,2,FALSE)),"",(VLOOKUP(E271,'SERIE.015-1'!$E$3:$G$302,2,FALSE)))</f>
        <v/>
      </c>
      <c r="G271" s="677" t="str">
        <f>IF(ISNA(VLOOKUP(E271,'SERIE.015-1'!$E$3:$G$302,3,FALSE)),"",(VLOOKUP(E271,'SERIE.015-1'!$E$3:$G$302,3,FALSE)))</f>
        <v/>
      </c>
      <c r="H271" s="237" t="str">
        <f>IF(ISNA(VLOOKUP(E271,'SERIE.015-1'!$E$3:$R$302,4,FALSE)),"",(VLOOKUP(E271,'SERIE.015-1'!$E$3:$R$302,4,FALSE)))</f>
        <v/>
      </c>
      <c r="I271" s="291" t="str">
        <f>IF(ISNA(VLOOKUP($E271,'SERIE.015-1'!$E$3:$R$302,5,FALSE)),"",(VLOOKUP($E271,'SERIE.015-1'!$E$3:$R$302,5,FALSE)))</f>
        <v/>
      </c>
      <c r="J271" s="291" t="str">
        <f>IF(ISNA(VLOOKUP($E271,'SERIE.015-1'!$E$3:$R$302,6,FALSE)),"",(VLOOKUP($E271,'SERIE.015-1'!$E$3:$R$302,6,FALSE)))</f>
        <v/>
      </c>
      <c r="K271" s="291" t="str">
        <f>IF(ISNA(VLOOKUP($E271,'SERIE.015-1'!$E$3:$R$302,7,FALSE)),"",(VLOOKUP($E271,'SERIE.015-1'!$E$3:$R$302,7,FALSE)))</f>
        <v/>
      </c>
      <c r="L271" s="291" t="str">
        <f>IF(ISNA(VLOOKUP($E271,'SERIE.015-1'!$E$3:$R$302,8,FALSE)),"",(VLOOKUP($E271,'SERIE.015-1'!$E$3:$R$302,8,FALSE)))</f>
        <v/>
      </c>
      <c r="M271" s="291" t="str">
        <f>IF(ISNA(VLOOKUP($E271,'SERIE.015-1'!$E$3:$R$302,9,FALSE)),"",(VLOOKUP($E271,'SERIE.015-1'!$E$3:$R$302,9,FALSE)))</f>
        <v/>
      </c>
      <c r="N271" s="291" t="str">
        <f>IF(ISNA(VLOOKUP($E271,'SERIE.015-1'!$E$3:$R$302,10,FALSE)),"",(VLOOKUP($E271,'SERIE.015-1'!$E$3:$R$302,10,FALSE)))</f>
        <v/>
      </c>
      <c r="O271" s="291" t="str">
        <f>IF(ISNA(VLOOKUP($E271,'SERIE.015-1'!$E$3:$R$302,11,FALSE)),"",(VLOOKUP($E271,'SERIE.015-1'!$E$3:$R$302,11,FALSE)))</f>
        <v/>
      </c>
      <c r="P271" s="291" t="str">
        <f>IF(ISNA(VLOOKUP($E271,'SERIE.015-1'!$E$3:$R$302,12,FALSE)),"",(VLOOKUP($E271,'SERIE.015-1'!$E$3:$R$302,12,FALSE)))</f>
        <v/>
      </c>
      <c r="Q271" s="291" t="str">
        <f>IF(ISNA(VLOOKUP($E271,'SERIE.015-1'!$E$3:$R$302,13,FALSE)),"",(VLOOKUP($E271,'SERIE.015-1'!$E$3:$R$302,13,FALSE)))</f>
        <v/>
      </c>
      <c r="R271" s="349" t="str">
        <f>IF(ISNA(VLOOKUP($E271,'SERIE.015-1'!$E$3:$R$302,14,FALSE)),"",(VLOOKUP($E271,'SERIE.015-1'!$E$3:$R$302,14,FALSE)))</f>
        <v/>
      </c>
      <c r="S271" s="448">
        <f t="shared" si="131"/>
        <v>0</v>
      </c>
      <c r="T271" s="516">
        <f t="shared" ref="T271" si="138">SUM(I271:R272)</f>
        <v>0</v>
      </c>
      <c r="U271" s="374"/>
      <c r="V271" s="374">
        <f t="shared" si="133"/>
        <v>269</v>
      </c>
      <c r="W271" s="374">
        <f>IF(S271="","",IFERROR(SUM(I271:J271:L271:M271)+LARGE(I271:J271:L271:M271,1)/100+LARGE(I271:J271:L271:M271,2)/1000+LARGE(I271:J271:L271:M271,3)/10000+LARGE(I271:J271:L271:M271,4)/100000-0.01/V271,0))</f>
        <v>0</v>
      </c>
      <c r="X271" s="354" t="str">
        <f>$D$271</f>
        <v/>
      </c>
      <c r="Y271" s="364" t="str">
        <f>$C$271</f>
        <v/>
      </c>
      <c r="Z271" s="374"/>
      <c r="AA271" s="374"/>
      <c r="AB271" s="374"/>
      <c r="AC271" s="374"/>
      <c r="AD271" s="374"/>
      <c r="AE271" s="374"/>
    </row>
    <row r="272" spans="1:31" ht="13.95" customHeight="1" thickBot="1" x14ac:dyDescent="0.35">
      <c r="A272" s="679"/>
      <c r="B272" s="680"/>
      <c r="C272" s="681"/>
      <c r="D272" s="682"/>
      <c r="E272" s="323" t="str">
        <f>IF(ISNA(VLOOKUP($A$271,'SERIE.015-1'!$A$3:$R$302,5,FALSE)+$U$3),"",(VLOOKUP($A$271,'SERIE.015-1'!$A$3:$R$302,5,FALSE)+$U$3))</f>
        <v/>
      </c>
      <c r="F272" s="43" t="str">
        <f>IF(ISNA(VLOOKUP(E272,'SERIE.015-1'!$E$3:$G$302,2,FALSE)),"",(VLOOKUP(E272,'SERIE.015-1'!$E$3:$G$302,2,FALSE)))</f>
        <v/>
      </c>
      <c r="G272" s="683"/>
      <c r="H272" s="84" t="str">
        <f>IF(ISNA(VLOOKUP(E272,'SERIE.015-1'!$E$3:$R$302,4,FALSE)),"",(VLOOKUP(E272,'SERIE.015-1'!$E$3:$R$302,4,FALSE)))</f>
        <v/>
      </c>
      <c r="I272" s="292" t="str">
        <f>IF(ISNA(VLOOKUP($E272,'SERIE.015-1'!$E$3:$R$302,5,FALSE)),"",(VLOOKUP($E272,'SERIE.015-1'!$E$3:$R$302,5,FALSE)))</f>
        <v/>
      </c>
      <c r="J272" s="292" t="str">
        <f>IF(ISNA(VLOOKUP($E272,'SERIE.015-1'!$E$3:$R$302,6,FALSE)),"",(VLOOKUP($E272,'SERIE.015-1'!$E$3:$R$302,6,FALSE)))</f>
        <v/>
      </c>
      <c r="K272" s="292" t="str">
        <f>IF(ISNA(VLOOKUP($E272,'SERIE.015-1'!$E$3:$R$302,7,FALSE)),"",(VLOOKUP($E272,'SERIE.015-1'!$E$3:$R$302,7,FALSE)))</f>
        <v/>
      </c>
      <c r="L272" s="292" t="str">
        <f>IF(ISNA(VLOOKUP($E272,'SERIE.015-1'!$E$3:$R$302,8,FALSE)),"",(VLOOKUP($E272,'SERIE.015-1'!$E$3:$R$302,8,FALSE)))</f>
        <v/>
      </c>
      <c r="M272" s="292" t="str">
        <f>IF(ISNA(VLOOKUP($E272,'SERIE.015-1'!$E$3:$R$302,9,FALSE)),"",(VLOOKUP($E272,'SERIE.015-1'!$E$3:$R$302,9,FALSE)))</f>
        <v/>
      </c>
      <c r="N272" s="292" t="str">
        <f>IF(ISNA(VLOOKUP($E272,'SERIE.015-1'!$E$3:$R$302,10,FALSE)),"",(VLOOKUP($E272,'SERIE.015-1'!$E$3:$R$302,10,FALSE)))</f>
        <v/>
      </c>
      <c r="O272" s="292" t="str">
        <f>IF(ISNA(VLOOKUP($E272,'SERIE.015-1'!$E$3:$R$302,11,FALSE)),"",(VLOOKUP($E272,'SERIE.015-1'!$E$3:$R$302,11,FALSE)))</f>
        <v/>
      </c>
      <c r="P272" s="292" t="str">
        <f>IF(ISNA(VLOOKUP($E272,'SERIE.015-1'!$E$3:$R$302,12,FALSE)),"",(VLOOKUP($E272,'SERIE.015-1'!$E$3:$R$302,12,FALSE)))</f>
        <v/>
      </c>
      <c r="Q272" s="292" t="str">
        <f>IF(ISNA(VLOOKUP($E272,'SERIE.015-1'!$E$3:$R$302,13,FALSE)),"",(VLOOKUP($E272,'SERIE.015-1'!$E$3:$R$302,13,FALSE)))</f>
        <v/>
      </c>
      <c r="R272" s="350" t="str">
        <f>IF(ISNA(VLOOKUP($E272,'SERIE.015-1'!$E$3:$R$302,14,FALSE)),"",(VLOOKUP($E272,'SERIE.015-1'!$E$3:$R$302,14,FALSE)))</f>
        <v/>
      </c>
      <c r="S272" s="448">
        <f t="shared" si="131"/>
        <v>0</v>
      </c>
      <c r="T272" s="516"/>
      <c r="U272" s="374"/>
      <c r="V272" s="374">
        <f t="shared" si="133"/>
        <v>270</v>
      </c>
      <c r="W272" s="374">
        <f>IF(S272="","",IFERROR(SUM(I272:J272:L272:M272)+LARGE(I272:J272:L272:M272,1)/100+LARGE(I272:J272:L272:M272,2)/1000+LARGE(I272:J272:L272:M272,3)/10000+LARGE(I272:J272:L272:M272,4)/100000-0.01/V272,0))</f>
        <v>0</v>
      </c>
      <c r="X272" s="354" t="str">
        <f>$D$271</f>
        <v/>
      </c>
      <c r="Y272" s="364" t="str">
        <f>$C$271</f>
        <v/>
      </c>
      <c r="Z272" s="374"/>
      <c r="AA272" s="374"/>
      <c r="AB272" s="374"/>
      <c r="AC272" s="374"/>
      <c r="AD272" s="374"/>
      <c r="AE272" s="374"/>
    </row>
    <row r="273" spans="1:31" ht="13.95" customHeight="1" x14ac:dyDescent="0.3">
      <c r="A273" s="669">
        <v>136</v>
      </c>
      <c r="B273" s="671" t="str">
        <f>IF(ISNA(VLOOKUP(A273,'SERIE.015-1'!$A$3:$R$302,2,FALSE)),"",(VLOOKUP(A273,'SERIE.015-1'!$A$3:$R$302,2,FALSE)))</f>
        <v/>
      </c>
      <c r="C273" s="673" t="str">
        <f>IF(ISNA(VLOOKUP(A273,'SERIE.015-1'!$A$3:$R$302,3,FALSE)),"",(VLOOKUP(A273,'SERIE.015-1'!$A$3:$R$302,3,FALSE)))</f>
        <v/>
      </c>
      <c r="D273" s="675" t="str">
        <f>IF(ISNA(VLOOKUP(A273,'SERIE.015-1'!$A$3:$R$302,4,FALSE)),"",(VLOOKUP(A273,'SERIE.015-1'!$A$3:$R$302,4,FALSE)))</f>
        <v/>
      </c>
      <c r="E273" s="322" t="str">
        <f>IF(ISNA(VLOOKUP($A273,'SERIE.015-1'!$A$3:$R$302,5,FALSE)),"",(VLOOKUP($A273,'SERIE.015-1'!$A$3:$R$302,5,FALSE)))</f>
        <v/>
      </c>
      <c r="F273" s="237" t="str">
        <f>IF(ISNA(VLOOKUP(E273,'SERIE.015-1'!$E$3:$G$302,2,FALSE)),"",(VLOOKUP(E273,'SERIE.015-1'!$E$3:$G$302,2,FALSE)))</f>
        <v/>
      </c>
      <c r="G273" s="677" t="str">
        <f>IF(ISNA(VLOOKUP(E273,'SERIE.015-1'!$E$3:$G$302,3,FALSE)),"",(VLOOKUP(E273,'SERIE.015-1'!$E$3:$G$302,3,FALSE)))</f>
        <v/>
      </c>
      <c r="H273" s="237" t="str">
        <f>IF(ISNA(VLOOKUP(E273,'SERIE.015-1'!$E$3:$R$302,4,FALSE)),"",(VLOOKUP(E273,'SERIE.015-1'!$E$3:$R$302,4,FALSE)))</f>
        <v/>
      </c>
      <c r="I273" s="291" t="str">
        <f>IF(ISNA(VLOOKUP($E273,'SERIE.015-1'!$E$3:$R$302,5,FALSE)),"",(VLOOKUP($E273,'SERIE.015-1'!$E$3:$R$302,5,FALSE)))</f>
        <v/>
      </c>
      <c r="J273" s="291" t="str">
        <f>IF(ISNA(VLOOKUP($E273,'SERIE.015-1'!$E$3:$R$302,6,FALSE)),"",(VLOOKUP($E273,'SERIE.015-1'!$E$3:$R$302,6,FALSE)))</f>
        <v/>
      </c>
      <c r="K273" s="291" t="str">
        <f>IF(ISNA(VLOOKUP($E273,'SERIE.015-1'!$E$3:$R$302,7,FALSE)),"",(VLOOKUP($E273,'SERIE.015-1'!$E$3:$R$302,7,FALSE)))</f>
        <v/>
      </c>
      <c r="L273" s="291" t="str">
        <f>IF(ISNA(VLOOKUP($E273,'SERIE.015-1'!$E$3:$R$302,8,FALSE)),"",(VLOOKUP($E273,'SERIE.015-1'!$E$3:$R$302,8,FALSE)))</f>
        <v/>
      </c>
      <c r="M273" s="291" t="str">
        <f>IF(ISNA(VLOOKUP($E273,'SERIE.015-1'!$E$3:$R$302,9,FALSE)),"",(VLOOKUP($E273,'SERIE.015-1'!$E$3:$R$302,9,FALSE)))</f>
        <v/>
      </c>
      <c r="N273" s="291" t="str">
        <f>IF(ISNA(VLOOKUP($E273,'SERIE.015-1'!$E$3:$R$302,10,FALSE)),"",(VLOOKUP($E273,'SERIE.015-1'!$E$3:$R$302,10,FALSE)))</f>
        <v/>
      </c>
      <c r="O273" s="291" t="str">
        <f>IF(ISNA(VLOOKUP($E273,'SERIE.015-1'!$E$3:$R$302,11,FALSE)),"",(VLOOKUP($E273,'SERIE.015-1'!$E$3:$R$302,11,FALSE)))</f>
        <v/>
      </c>
      <c r="P273" s="291" t="str">
        <f>IF(ISNA(VLOOKUP($E273,'SERIE.015-1'!$E$3:$R$302,12,FALSE)),"",(VLOOKUP($E273,'SERIE.015-1'!$E$3:$R$302,12,FALSE)))</f>
        <v/>
      </c>
      <c r="Q273" s="291" t="str">
        <f>IF(ISNA(VLOOKUP($E273,'SERIE.015-1'!$E$3:$R$302,13,FALSE)),"",(VLOOKUP($E273,'SERIE.015-1'!$E$3:$R$302,13,FALSE)))</f>
        <v/>
      </c>
      <c r="R273" s="349" t="str">
        <f>IF(ISNA(VLOOKUP($E273,'SERIE.015-1'!$E$3:$R$302,14,FALSE)),"",(VLOOKUP($E273,'SERIE.015-1'!$E$3:$R$302,14,FALSE)))</f>
        <v/>
      </c>
      <c r="S273" s="448">
        <f t="shared" si="131"/>
        <v>0</v>
      </c>
      <c r="T273" s="516">
        <f t="shared" ref="T273" si="139">SUM(I273:R274)</f>
        <v>0</v>
      </c>
      <c r="U273" s="374"/>
      <c r="V273" s="374">
        <f t="shared" si="133"/>
        <v>271</v>
      </c>
      <c r="W273" s="374">
        <f>IF(S273="","",IFERROR(SUM(I273:J273:L273:M273)+LARGE(I273:J273:L273:M273,1)/100+LARGE(I273:J273:L273:M273,2)/1000+LARGE(I273:J273:L273:M273,3)/10000+LARGE(I273:J273:L273:M273,4)/100000-0.01/V273,0))</f>
        <v>0</v>
      </c>
      <c r="X273" s="354" t="str">
        <f>$D$273</f>
        <v/>
      </c>
      <c r="Y273" s="364" t="str">
        <f>$C$273</f>
        <v/>
      </c>
      <c r="Z273" s="374"/>
      <c r="AA273" s="374"/>
      <c r="AB273" s="374"/>
      <c r="AC273" s="374"/>
      <c r="AD273" s="374"/>
      <c r="AE273" s="374"/>
    </row>
    <row r="274" spans="1:31" ht="13.95" customHeight="1" thickBot="1" x14ac:dyDescent="0.35">
      <c r="A274" s="679"/>
      <c r="B274" s="680"/>
      <c r="C274" s="681"/>
      <c r="D274" s="682"/>
      <c r="E274" s="323" t="str">
        <f>IF(ISNA(VLOOKUP($A$273,'SERIE.015-1'!$A$3:$R$302,5,FALSE)+$U$3),"",(VLOOKUP($A$273,'SERIE.015-1'!$A$3:$R$302,5,FALSE)+$U$3))</f>
        <v/>
      </c>
      <c r="F274" s="43" t="str">
        <f>IF(ISNA(VLOOKUP(E274,'SERIE.015-1'!$E$3:$G$302,2,FALSE)),"",(VLOOKUP(E274,'SERIE.015-1'!$E$3:$G$302,2,FALSE)))</f>
        <v/>
      </c>
      <c r="G274" s="683"/>
      <c r="H274" s="84" t="str">
        <f>IF(ISNA(VLOOKUP(E274,'SERIE.015-1'!$E$3:$R$302,4,FALSE)),"",(VLOOKUP(E274,'SERIE.015-1'!$E$3:$R$302,4,FALSE)))</f>
        <v/>
      </c>
      <c r="I274" s="292" t="str">
        <f>IF(ISNA(VLOOKUP($E274,'SERIE.015-1'!$E$3:$R$302,5,FALSE)),"",(VLOOKUP($E274,'SERIE.015-1'!$E$3:$R$302,5,FALSE)))</f>
        <v/>
      </c>
      <c r="J274" s="292" t="str">
        <f>IF(ISNA(VLOOKUP($E274,'SERIE.015-1'!$E$3:$R$302,6,FALSE)),"",(VLOOKUP($E274,'SERIE.015-1'!$E$3:$R$302,6,FALSE)))</f>
        <v/>
      </c>
      <c r="K274" s="292" t="str">
        <f>IF(ISNA(VLOOKUP($E274,'SERIE.015-1'!$E$3:$R$302,7,FALSE)),"",(VLOOKUP($E274,'SERIE.015-1'!$E$3:$R$302,7,FALSE)))</f>
        <v/>
      </c>
      <c r="L274" s="292" t="str">
        <f>IF(ISNA(VLOOKUP($E274,'SERIE.015-1'!$E$3:$R$302,8,FALSE)),"",(VLOOKUP($E274,'SERIE.015-1'!$E$3:$R$302,8,FALSE)))</f>
        <v/>
      </c>
      <c r="M274" s="292" t="str">
        <f>IF(ISNA(VLOOKUP($E274,'SERIE.015-1'!$E$3:$R$302,9,FALSE)),"",(VLOOKUP($E274,'SERIE.015-1'!$E$3:$R$302,9,FALSE)))</f>
        <v/>
      </c>
      <c r="N274" s="292" t="str">
        <f>IF(ISNA(VLOOKUP($E274,'SERIE.015-1'!$E$3:$R$302,10,FALSE)),"",(VLOOKUP($E274,'SERIE.015-1'!$E$3:$R$302,10,FALSE)))</f>
        <v/>
      </c>
      <c r="O274" s="292" t="str">
        <f>IF(ISNA(VLOOKUP($E274,'SERIE.015-1'!$E$3:$R$302,11,FALSE)),"",(VLOOKUP($E274,'SERIE.015-1'!$E$3:$R$302,11,FALSE)))</f>
        <v/>
      </c>
      <c r="P274" s="292" t="str">
        <f>IF(ISNA(VLOOKUP($E274,'SERIE.015-1'!$E$3:$R$302,12,FALSE)),"",(VLOOKUP($E274,'SERIE.015-1'!$E$3:$R$302,12,FALSE)))</f>
        <v/>
      </c>
      <c r="Q274" s="292" t="str">
        <f>IF(ISNA(VLOOKUP($E274,'SERIE.015-1'!$E$3:$R$302,13,FALSE)),"",(VLOOKUP($E274,'SERIE.015-1'!$E$3:$R$302,13,FALSE)))</f>
        <v/>
      </c>
      <c r="R274" s="350" t="str">
        <f>IF(ISNA(VLOOKUP($E274,'SERIE.015-1'!$E$3:$R$302,14,FALSE)),"",(VLOOKUP($E274,'SERIE.015-1'!$E$3:$R$302,14,FALSE)))</f>
        <v/>
      </c>
      <c r="S274" s="448">
        <f t="shared" si="131"/>
        <v>0</v>
      </c>
      <c r="T274" s="516"/>
      <c r="U274" s="374"/>
      <c r="V274" s="374">
        <f t="shared" si="133"/>
        <v>272</v>
      </c>
      <c r="W274" s="374">
        <f>IF(S274="","",IFERROR(SUM(I274:J274:L274:M274)+LARGE(I274:J274:L274:M274,1)/100+LARGE(I274:J274:L274:M274,2)/1000+LARGE(I274:J274:L274:M274,3)/10000+LARGE(I274:J274:L274:M274,4)/100000-0.01/V274,0))</f>
        <v>0</v>
      </c>
      <c r="X274" s="354" t="str">
        <f>$D$273</f>
        <v/>
      </c>
      <c r="Y274" s="364" t="str">
        <f>$C$273</f>
        <v/>
      </c>
      <c r="Z274" s="374"/>
      <c r="AA274" s="374"/>
      <c r="AB274" s="374"/>
      <c r="AC274" s="374"/>
      <c r="AD274" s="374"/>
      <c r="AE274" s="374"/>
    </row>
    <row r="275" spans="1:31" ht="13.95" customHeight="1" x14ac:dyDescent="0.3">
      <c r="A275" s="669">
        <v>137</v>
      </c>
      <c r="B275" s="671" t="str">
        <f>IF(ISNA(VLOOKUP(A275,'SERIE.015-1'!$A$3:$R$302,2,FALSE)),"",(VLOOKUP(A275,'SERIE.015-1'!$A$3:$R$302,2,FALSE)))</f>
        <v/>
      </c>
      <c r="C275" s="673" t="str">
        <f>IF(ISNA(VLOOKUP(A275,'SERIE.015-1'!$A$3:$R$302,3,FALSE)),"",(VLOOKUP(A275,'SERIE.015-1'!$A$3:$R$302,3,FALSE)))</f>
        <v/>
      </c>
      <c r="D275" s="675" t="str">
        <f>IF(ISNA(VLOOKUP(A275,'SERIE.015-1'!$A$3:$R$302,4,FALSE)),"",(VLOOKUP(A275,'SERIE.015-1'!$A$3:$R$302,4,FALSE)))</f>
        <v/>
      </c>
      <c r="E275" s="322" t="str">
        <f>IF(ISNA(VLOOKUP($A275,'SERIE.015-1'!$A$3:$R$302,5,FALSE)),"",(VLOOKUP($A275,'SERIE.015-1'!$A$3:$R$302,5,FALSE)))</f>
        <v/>
      </c>
      <c r="F275" s="237" t="str">
        <f>IF(ISNA(VLOOKUP(E275,'SERIE.015-1'!$E$3:$G$302,2,FALSE)),"",(VLOOKUP(E275,'SERIE.015-1'!$E$3:$G$302,2,FALSE)))</f>
        <v/>
      </c>
      <c r="G275" s="677" t="str">
        <f>IF(ISNA(VLOOKUP(E275,'SERIE.015-1'!$E$3:$G$302,3,FALSE)),"",(VLOOKUP(E275,'SERIE.015-1'!$E$3:$G$302,3,FALSE)))</f>
        <v/>
      </c>
      <c r="H275" s="237" t="str">
        <f>IF(ISNA(VLOOKUP(E275,'SERIE.015-1'!$E$3:$R$302,4,FALSE)),"",(VLOOKUP(E275,'SERIE.015-1'!$E$3:$R$302,4,FALSE)))</f>
        <v/>
      </c>
      <c r="I275" s="291" t="str">
        <f>IF(ISNA(VLOOKUP($E275,'SERIE.015-1'!$E$3:$R$302,5,FALSE)),"",(VLOOKUP($E275,'SERIE.015-1'!$E$3:$R$302,5,FALSE)))</f>
        <v/>
      </c>
      <c r="J275" s="291" t="str">
        <f>IF(ISNA(VLOOKUP($E275,'SERIE.015-1'!$E$3:$R$302,6,FALSE)),"",(VLOOKUP($E275,'SERIE.015-1'!$E$3:$R$302,6,FALSE)))</f>
        <v/>
      </c>
      <c r="K275" s="291" t="str">
        <f>IF(ISNA(VLOOKUP($E275,'SERIE.015-1'!$E$3:$R$302,7,FALSE)),"",(VLOOKUP($E275,'SERIE.015-1'!$E$3:$R$302,7,FALSE)))</f>
        <v/>
      </c>
      <c r="L275" s="291" t="str">
        <f>IF(ISNA(VLOOKUP($E275,'SERIE.015-1'!$E$3:$R$302,8,FALSE)),"",(VLOOKUP($E275,'SERIE.015-1'!$E$3:$R$302,8,FALSE)))</f>
        <v/>
      </c>
      <c r="M275" s="291" t="str">
        <f>IF(ISNA(VLOOKUP($E275,'SERIE.015-1'!$E$3:$R$302,9,FALSE)),"",(VLOOKUP($E275,'SERIE.015-1'!$E$3:$R$302,9,FALSE)))</f>
        <v/>
      </c>
      <c r="N275" s="291" t="str">
        <f>IF(ISNA(VLOOKUP($E275,'SERIE.015-1'!$E$3:$R$302,10,FALSE)),"",(VLOOKUP($E275,'SERIE.015-1'!$E$3:$R$302,10,FALSE)))</f>
        <v/>
      </c>
      <c r="O275" s="291" t="str">
        <f>IF(ISNA(VLOOKUP($E275,'SERIE.015-1'!$E$3:$R$302,11,FALSE)),"",(VLOOKUP($E275,'SERIE.015-1'!$E$3:$R$302,11,FALSE)))</f>
        <v/>
      </c>
      <c r="P275" s="291" t="str">
        <f>IF(ISNA(VLOOKUP($E275,'SERIE.015-1'!$E$3:$R$302,12,FALSE)),"",(VLOOKUP($E275,'SERIE.015-1'!$E$3:$R$302,12,FALSE)))</f>
        <v/>
      </c>
      <c r="Q275" s="291" t="str">
        <f>IF(ISNA(VLOOKUP($E275,'SERIE.015-1'!$E$3:$R$302,13,FALSE)),"",(VLOOKUP($E275,'SERIE.015-1'!$E$3:$R$302,13,FALSE)))</f>
        <v/>
      </c>
      <c r="R275" s="349" t="str">
        <f>IF(ISNA(VLOOKUP($E275,'SERIE.015-1'!$E$3:$R$302,14,FALSE)),"",(VLOOKUP($E275,'SERIE.015-1'!$E$3:$R$302,14,FALSE)))</f>
        <v/>
      </c>
      <c r="S275" s="448">
        <f t="shared" si="131"/>
        <v>0</v>
      </c>
      <c r="T275" s="516">
        <f t="shared" ref="T275" si="140">SUM(I275:R276)</f>
        <v>0</v>
      </c>
      <c r="U275" s="374"/>
      <c r="V275" s="374">
        <f t="shared" si="133"/>
        <v>273</v>
      </c>
      <c r="W275" s="374">
        <f>IF(S275="","",IFERROR(SUM(I275:J275:L275:M275)+LARGE(I275:J275:L275:M275,1)/100+LARGE(I275:J275:L275:M275,2)/1000+LARGE(I275:J275:L275:M275,3)/10000+LARGE(I275:J275:L275:M275,4)/100000-0.01/V275,0))</f>
        <v>0</v>
      </c>
      <c r="X275" s="354" t="str">
        <f>$D$275</f>
        <v/>
      </c>
      <c r="Y275" s="364" t="str">
        <f>$C$275</f>
        <v/>
      </c>
      <c r="Z275" s="374"/>
      <c r="AA275" s="374"/>
      <c r="AB275" s="374"/>
      <c r="AC275" s="374"/>
      <c r="AD275" s="374"/>
      <c r="AE275" s="374"/>
    </row>
    <row r="276" spans="1:31" ht="13.95" customHeight="1" thickBot="1" x14ac:dyDescent="0.35">
      <c r="A276" s="679"/>
      <c r="B276" s="680"/>
      <c r="C276" s="681"/>
      <c r="D276" s="682"/>
      <c r="E276" s="323" t="str">
        <f>IF(ISNA(VLOOKUP($A$275,'SERIE.015-1'!$A$3:$R$302,5,FALSE)+$U$3),"",(VLOOKUP($A$275,'SERIE.015-1'!$A$3:$R$302,5,FALSE)+$U$3))</f>
        <v/>
      </c>
      <c r="F276" s="43" t="str">
        <f>IF(ISNA(VLOOKUP(E276,'SERIE.015-1'!$E$3:$G$302,2,FALSE)),"",(VLOOKUP(E276,'SERIE.015-1'!$E$3:$G$302,2,FALSE)))</f>
        <v/>
      </c>
      <c r="G276" s="683"/>
      <c r="H276" s="84" t="str">
        <f>IF(ISNA(VLOOKUP(E276,'SERIE.015-1'!$E$3:$R$302,4,FALSE)),"",(VLOOKUP(E276,'SERIE.015-1'!$E$3:$R$302,4,FALSE)))</f>
        <v/>
      </c>
      <c r="I276" s="292" t="str">
        <f>IF(ISNA(VLOOKUP($E276,'SERIE.015-1'!$E$3:$R$302,5,FALSE)),"",(VLOOKUP($E276,'SERIE.015-1'!$E$3:$R$302,5,FALSE)))</f>
        <v/>
      </c>
      <c r="J276" s="292" t="str">
        <f>IF(ISNA(VLOOKUP($E276,'SERIE.015-1'!$E$3:$R$302,6,FALSE)),"",(VLOOKUP($E276,'SERIE.015-1'!$E$3:$R$302,6,FALSE)))</f>
        <v/>
      </c>
      <c r="K276" s="292" t="str">
        <f>IF(ISNA(VLOOKUP($E276,'SERIE.015-1'!$E$3:$R$302,7,FALSE)),"",(VLOOKUP($E276,'SERIE.015-1'!$E$3:$R$302,7,FALSE)))</f>
        <v/>
      </c>
      <c r="L276" s="292" t="str">
        <f>IF(ISNA(VLOOKUP($E276,'SERIE.015-1'!$E$3:$R$302,8,FALSE)),"",(VLOOKUP($E276,'SERIE.015-1'!$E$3:$R$302,8,FALSE)))</f>
        <v/>
      </c>
      <c r="M276" s="292" t="str">
        <f>IF(ISNA(VLOOKUP($E276,'SERIE.015-1'!$E$3:$R$302,9,FALSE)),"",(VLOOKUP($E276,'SERIE.015-1'!$E$3:$R$302,9,FALSE)))</f>
        <v/>
      </c>
      <c r="N276" s="292" t="str">
        <f>IF(ISNA(VLOOKUP($E276,'SERIE.015-1'!$E$3:$R$302,10,FALSE)),"",(VLOOKUP($E276,'SERIE.015-1'!$E$3:$R$302,10,FALSE)))</f>
        <v/>
      </c>
      <c r="O276" s="292" t="str">
        <f>IF(ISNA(VLOOKUP($E276,'SERIE.015-1'!$E$3:$R$302,11,FALSE)),"",(VLOOKUP($E276,'SERIE.015-1'!$E$3:$R$302,11,FALSE)))</f>
        <v/>
      </c>
      <c r="P276" s="292" t="str">
        <f>IF(ISNA(VLOOKUP($E276,'SERIE.015-1'!$E$3:$R$302,12,FALSE)),"",(VLOOKUP($E276,'SERIE.015-1'!$E$3:$R$302,12,FALSE)))</f>
        <v/>
      </c>
      <c r="Q276" s="292" t="str">
        <f>IF(ISNA(VLOOKUP($E276,'SERIE.015-1'!$E$3:$R$302,13,FALSE)),"",(VLOOKUP($E276,'SERIE.015-1'!$E$3:$R$302,13,FALSE)))</f>
        <v/>
      </c>
      <c r="R276" s="350" t="str">
        <f>IF(ISNA(VLOOKUP($E276,'SERIE.015-1'!$E$3:$R$302,14,FALSE)),"",(VLOOKUP($E276,'SERIE.015-1'!$E$3:$R$302,14,FALSE)))</f>
        <v/>
      </c>
      <c r="S276" s="448">
        <f t="shared" si="131"/>
        <v>0</v>
      </c>
      <c r="T276" s="516"/>
      <c r="U276" s="374"/>
      <c r="V276" s="374">
        <f t="shared" si="133"/>
        <v>274</v>
      </c>
      <c r="W276" s="374">
        <f>IF(S276="","",IFERROR(SUM(I276:J276:L276:M276)+LARGE(I276:J276:L276:M276,1)/100+LARGE(I276:J276:L276:M276,2)/1000+LARGE(I276:J276:L276:M276,3)/10000+LARGE(I276:J276:L276:M276,4)/100000-0.01/V276,0))</f>
        <v>0</v>
      </c>
      <c r="X276" s="354" t="str">
        <f>$D$275</f>
        <v/>
      </c>
      <c r="Y276" s="364" t="str">
        <f>$C$275</f>
        <v/>
      </c>
      <c r="Z276" s="374"/>
      <c r="AA276" s="374"/>
      <c r="AB276" s="374"/>
      <c r="AC276" s="374"/>
      <c r="AD276" s="374"/>
      <c r="AE276" s="374"/>
    </row>
    <row r="277" spans="1:31" ht="13.95" customHeight="1" x14ac:dyDescent="0.3">
      <c r="A277" s="669">
        <v>138</v>
      </c>
      <c r="B277" s="671" t="str">
        <f>IF(ISNA(VLOOKUP(A277,'SERIE.015-1'!$A$3:$R$302,2,FALSE)),"",(VLOOKUP(A277,'SERIE.015-1'!$A$3:$R$302,2,FALSE)))</f>
        <v/>
      </c>
      <c r="C277" s="673" t="str">
        <f>IF(ISNA(VLOOKUP(A277,'SERIE.015-1'!$A$3:$R$302,3,FALSE)),"",(VLOOKUP(A277,'SERIE.015-1'!$A$3:$R$302,3,FALSE)))</f>
        <v/>
      </c>
      <c r="D277" s="675" t="str">
        <f>IF(ISNA(VLOOKUP(A277,'SERIE.015-1'!$A$3:$R$302,4,FALSE)),"",(VLOOKUP(A277,'SERIE.015-1'!$A$3:$R$302,4,FALSE)))</f>
        <v/>
      </c>
      <c r="E277" s="322" t="str">
        <f>IF(ISNA(VLOOKUP($A277,'SERIE.015-1'!$A$3:$R$302,5,FALSE)),"",(VLOOKUP($A277,'SERIE.015-1'!$A$3:$R$302,5,FALSE)))</f>
        <v/>
      </c>
      <c r="F277" s="237" t="str">
        <f>IF(ISNA(VLOOKUP(E277,'SERIE.015-1'!$E$3:$G$302,2,FALSE)),"",(VLOOKUP(E277,'SERIE.015-1'!$E$3:$G$302,2,FALSE)))</f>
        <v/>
      </c>
      <c r="G277" s="677" t="str">
        <f>IF(ISNA(VLOOKUP(E277,'SERIE.015-1'!$E$3:$G$302,3,FALSE)),"",(VLOOKUP(E277,'SERIE.015-1'!$E$3:$G$302,3,FALSE)))</f>
        <v/>
      </c>
      <c r="H277" s="237" t="str">
        <f>IF(ISNA(VLOOKUP(E277,'SERIE.015-1'!$E$3:$R$302,4,FALSE)),"",(VLOOKUP(E277,'SERIE.015-1'!$E$3:$R$302,4,FALSE)))</f>
        <v/>
      </c>
      <c r="I277" s="291" t="str">
        <f>IF(ISNA(VLOOKUP($E277,'SERIE.015-1'!$E$3:$R$302,5,FALSE)),"",(VLOOKUP($E277,'SERIE.015-1'!$E$3:$R$302,5,FALSE)))</f>
        <v/>
      </c>
      <c r="J277" s="291" t="str">
        <f>IF(ISNA(VLOOKUP($E277,'SERIE.015-1'!$E$3:$R$302,6,FALSE)),"",(VLOOKUP($E277,'SERIE.015-1'!$E$3:$R$302,6,FALSE)))</f>
        <v/>
      </c>
      <c r="K277" s="291" t="str">
        <f>IF(ISNA(VLOOKUP($E277,'SERIE.015-1'!$E$3:$R$302,7,FALSE)),"",(VLOOKUP($E277,'SERIE.015-1'!$E$3:$R$302,7,FALSE)))</f>
        <v/>
      </c>
      <c r="L277" s="291" t="str">
        <f>IF(ISNA(VLOOKUP($E277,'SERIE.015-1'!$E$3:$R$302,8,FALSE)),"",(VLOOKUP($E277,'SERIE.015-1'!$E$3:$R$302,8,FALSE)))</f>
        <v/>
      </c>
      <c r="M277" s="291" t="str">
        <f>IF(ISNA(VLOOKUP($E277,'SERIE.015-1'!$E$3:$R$302,9,FALSE)),"",(VLOOKUP($E277,'SERIE.015-1'!$E$3:$R$302,9,FALSE)))</f>
        <v/>
      </c>
      <c r="N277" s="291" t="str">
        <f>IF(ISNA(VLOOKUP($E277,'SERIE.015-1'!$E$3:$R$302,10,FALSE)),"",(VLOOKUP($E277,'SERIE.015-1'!$E$3:$R$302,10,FALSE)))</f>
        <v/>
      </c>
      <c r="O277" s="291" t="str">
        <f>IF(ISNA(VLOOKUP($E277,'SERIE.015-1'!$E$3:$R$302,11,FALSE)),"",(VLOOKUP($E277,'SERIE.015-1'!$E$3:$R$302,11,FALSE)))</f>
        <v/>
      </c>
      <c r="P277" s="291" t="str">
        <f>IF(ISNA(VLOOKUP($E277,'SERIE.015-1'!$E$3:$R$302,12,FALSE)),"",(VLOOKUP($E277,'SERIE.015-1'!$E$3:$R$302,12,FALSE)))</f>
        <v/>
      </c>
      <c r="Q277" s="291" t="str">
        <f>IF(ISNA(VLOOKUP($E277,'SERIE.015-1'!$E$3:$R$302,13,FALSE)),"",(VLOOKUP($E277,'SERIE.015-1'!$E$3:$R$302,13,FALSE)))</f>
        <v/>
      </c>
      <c r="R277" s="349" t="str">
        <f>IF(ISNA(VLOOKUP($E277,'SERIE.015-1'!$E$3:$R$302,14,FALSE)),"",(VLOOKUP($E277,'SERIE.015-1'!$E$3:$R$302,14,FALSE)))</f>
        <v/>
      </c>
      <c r="S277" s="448">
        <f t="shared" si="131"/>
        <v>0</v>
      </c>
      <c r="T277" s="516">
        <f t="shared" ref="T277" si="141">SUM(I277:R278)</f>
        <v>0</v>
      </c>
      <c r="U277" s="374"/>
      <c r="V277" s="374">
        <f t="shared" si="133"/>
        <v>275</v>
      </c>
      <c r="W277" s="374">
        <f>IF(S277="","",IFERROR(SUM(I277:J277:L277:M277)+LARGE(I277:J277:L277:M277,1)/100+LARGE(I277:J277:L277:M277,2)/1000+LARGE(I277:J277:L277:M277,3)/10000+LARGE(I277:J277:L277:M277,4)/100000-0.01/V277,0))</f>
        <v>0</v>
      </c>
      <c r="X277" s="354" t="str">
        <f>$D$277</f>
        <v/>
      </c>
      <c r="Y277" s="364" t="str">
        <f>$C$277</f>
        <v/>
      </c>
      <c r="Z277" s="374"/>
      <c r="AA277" s="374"/>
      <c r="AB277" s="374"/>
      <c r="AC277" s="374"/>
      <c r="AD277" s="374"/>
      <c r="AE277" s="374"/>
    </row>
    <row r="278" spans="1:31" ht="13.95" customHeight="1" thickBot="1" x14ac:dyDescent="0.35">
      <c r="A278" s="679"/>
      <c r="B278" s="680"/>
      <c r="C278" s="681"/>
      <c r="D278" s="682"/>
      <c r="E278" s="323" t="str">
        <f>IF(ISNA(VLOOKUP($A$277,'SERIE.015-1'!$A$3:$R$302,5,FALSE)+$U$3),"",(VLOOKUP($A$277,'SERIE.015-1'!$A$3:$R$302,5,FALSE)+$U$3))</f>
        <v/>
      </c>
      <c r="F278" s="43" t="str">
        <f>IF(ISNA(VLOOKUP(E278,'SERIE.015-1'!$E$3:$G$302,2,FALSE)),"",(VLOOKUP(E278,'SERIE.015-1'!$E$3:$G$302,2,FALSE)))</f>
        <v/>
      </c>
      <c r="G278" s="683"/>
      <c r="H278" s="84" t="str">
        <f>IF(ISNA(VLOOKUP(E278,'SERIE.015-1'!$E$3:$R$302,4,FALSE)),"",(VLOOKUP(E278,'SERIE.015-1'!$E$3:$R$302,4,FALSE)))</f>
        <v/>
      </c>
      <c r="I278" s="295" t="str">
        <f>IF(ISNA(VLOOKUP($E278,'SERIE.015-1'!$E$3:$R$302,5,FALSE)),"",(VLOOKUP($E278,'SERIE.015-1'!$E$3:$R$302,5,FALSE)))</f>
        <v/>
      </c>
      <c r="J278" s="295" t="str">
        <f>IF(ISNA(VLOOKUP($E278,'SERIE.015-1'!$E$3:$R$302,6,FALSE)),"",(VLOOKUP($E278,'SERIE.015-1'!$E$3:$R$302,6,FALSE)))</f>
        <v/>
      </c>
      <c r="K278" s="295" t="str">
        <f>IF(ISNA(VLOOKUP($E278,'SERIE.015-1'!$E$3:$R$302,7,FALSE)),"",(VLOOKUP($E278,'SERIE.015-1'!$E$3:$R$302,7,FALSE)))</f>
        <v/>
      </c>
      <c r="L278" s="295" t="str">
        <f>IF(ISNA(VLOOKUP($E278,'SERIE.015-1'!$E$3:$R$302,8,FALSE)),"",(VLOOKUP($E278,'SERIE.015-1'!$E$3:$R$302,8,FALSE)))</f>
        <v/>
      </c>
      <c r="M278" s="295" t="str">
        <f>IF(ISNA(VLOOKUP($E278,'SERIE.015-1'!$E$3:$R$302,9,FALSE)),"",(VLOOKUP($E278,'SERIE.015-1'!$E$3:$R$302,9,FALSE)))</f>
        <v/>
      </c>
      <c r="N278" s="295" t="str">
        <f>IF(ISNA(VLOOKUP($E278,'SERIE.015-1'!$E$3:$R$302,10,FALSE)),"",(VLOOKUP($E278,'SERIE.015-1'!$E$3:$R$302,10,FALSE)))</f>
        <v/>
      </c>
      <c r="O278" s="295" t="str">
        <f>IF(ISNA(VLOOKUP($E278,'SERIE.015-1'!$E$3:$R$302,11,FALSE)),"",(VLOOKUP($E278,'SERIE.015-1'!$E$3:$R$302,11,FALSE)))</f>
        <v/>
      </c>
      <c r="P278" s="295" t="str">
        <f>IF(ISNA(VLOOKUP($E278,'SERIE.015-1'!$E$3:$R$302,12,FALSE)),"",(VLOOKUP($E278,'SERIE.015-1'!$E$3:$R$302,12,FALSE)))</f>
        <v/>
      </c>
      <c r="Q278" s="295" t="str">
        <f>IF(ISNA(VLOOKUP($E278,'SERIE.015-1'!$E$3:$R$302,13,FALSE)),"",(VLOOKUP($E278,'SERIE.015-1'!$E$3:$R$302,13,FALSE)))</f>
        <v/>
      </c>
      <c r="R278" s="351" t="str">
        <f>IF(ISNA(VLOOKUP($E278,'SERIE.015-1'!$E$3:$R$302,14,FALSE)),"",(VLOOKUP($E278,'SERIE.015-1'!$E$3:$R$302,14,FALSE)))</f>
        <v/>
      </c>
      <c r="S278" s="448">
        <f t="shared" si="131"/>
        <v>0</v>
      </c>
      <c r="T278" s="516"/>
      <c r="U278" s="374"/>
      <c r="V278" s="374">
        <f t="shared" si="133"/>
        <v>276</v>
      </c>
      <c r="W278" s="374">
        <f>IF(S278="","",IFERROR(SUM(I278:J278:L278:M278)+LARGE(I278:J278:L278:M278,1)/100+LARGE(I278:J278:L278:M278,2)/1000+LARGE(I278:J278:L278:M278,3)/10000+LARGE(I278:J278:L278:M278,4)/100000-0.01/V278,0))</f>
        <v>0</v>
      </c>
      <c r="X278" s="354" t="str">
        <f>$D$277</f>
        <v/>
      </c>
      <c r="Y278" s="364" t="str">
        <f>$C$277</f>
        <v/>
      </c>
      <c r="Z278" s="374"/>
      <c r="AA278" s="374"/>
      <c r="AB278" s="374"/>
      <c r="AC278" s="374"/>
      <c r="AD278" s="374"/>
      <c r="AE278" s="374"/>
    </row>
    <row r="279" spans="1:31" ht="13.95" customHeight="1" x14ac:dyDescent="0.3">
      <c r="A279" s="669">
        <v>139</v>
      </c>
      <c r="B279" s="671" t="str">
        <f>IF(ISNA(VLOOKUP(A279,'SERIE.015-1'!$A$3:$R$302,2,FALSE)),"",(VLOOKUP(A279,'SERIE.015-1'!$A$3:$R$302,2,FALSE)))</f>
        <v/>
      </c>
      <c r="C279" s="673" t="str">
        <f>IF(ISNA(VLOOKUP(A279,'SERIE.015-1'!$A$3:$R$302,3,FALSE)),"",(VLOOKUP(A279,'SERIE.015-1'!$A$3:$R$302,3,FALSE)))</f>
        <v/>
      </c>
      <c r="D279" s="675" t="str">
        <f>IF(ISNA(VLOOKUP(A279,'SERIE.015-1'!$A$3:$R$302,4,FALSE)),"",(VLOOKUP(A279,'SERIE.015-1'!$A$3:$R$302,4,FALSE)))</f>
        <v/>
      </c>
      <c r="E279" s="322" t="str">
        <f>IF(ISNA(VLOOKUP($A279,'SERIE.015-1'!$A$3:$R$302,5,FALSE)),"",(VLOOKUP($A279,'SERIE.015-1'!$A$3:$R$302,5,FALSE)))</f>
        <v/>
      </c>
      <c r="F279" s="237" t="str">
        <f>IF(ISNA(VLOOKUP(E279,'SERIE.015-1'!$E$3:$G$302,2,FALSE)),"",(VLOOKUP(E279,'SERIE.015-1'!$E$3:$G$302,2,FALSE)))</f>
        <v/>
      </c>
      <c r="G279" s="677" t="str">
        <f>IF(ISNA(VLOOKUP(E279,'SERIE.015-1'!$E$3:$G$302,3,FALSE)),"",(VLOOKUP(E279,'SERIE.015-1'!$E$3:$G$302,3,FALSE)))</f>
        <v/>
      </c>
      <c r="H279" s="237" t="str">
        <f>IF(ISNA(VLOOKUP(E279,'SERIE.015-1'!$E$3:$R$302,4,FALSE)),"",(VLOOKUP(E279,'SERIE.015-1'!$E$3:$R$302,4,FALSE)))</f>
        <v/>
      </c>
      <c r="I279" s="291" t="str">
        <f>IF(ISNA(VLOOKUP($E279,'SERIE.015-1'!$E$3:$R$302,5,FALSE)),"",(VLOOKUP($E279,'SERIE.015-1'!$E$3:$R$302,5,FALSE)))</f>
        <v/>
      </c>
      <c r="J279" s="291" t="str">
        <f>IF(ISNA(VLOOKUP($E279,'SERIE.015-1'!$E$3:$R$302,6,FALSE)),"",(VLOOKUP($E279,'SERIE.015-1'!$E$3:$R$302,6,FALSE)))</f>
        <v/>
      </c>
      <c r="K279" s="291" t="str">
        <f>IF(ISNA(VLOOKUP($E279,'SERIE.015-1'!$E$3:$R$302,7,FALSE)),"",(VLOOKUP($E279,'SERIE.015-1'!$E$3:$R$302,7,FALSE)))</f>
        <v/>
      </c>
      <c r="L279" s="291" t="str">
        <f>IF(ISNA(VLOOKUP($E279,'SERIE.015-1'!$E$3:$R$302,8,FALSE)),"",(VLOOKUP($E279,'SERIE.015-1'!$E$3:$R$302,8,FALSE)))</f>
        <v/>
      </c>
      <c r="M279" s="291" t="str">
        <f>IF(ISNA(VLOOKUP($E279,'SERIE.015-1'!$E$3:$R$302,9,FALSE)),"",(VLOOKUP($E279,'SERIE.015-1'!$E$3:$R$302,9,FALSE)))</f>
        <v/>
      </c>
      <c r="N279" s="291" t="str">
        <f>IF(ISNA(VLOOKUP($E279,'SERIE.015-1'!$E$3:$R$302,10,FALSE)),"",(VLOOKUP($E279,'SERIE.015-1'!$E$3:$R$302,10,FALSE)))</f>
        <v/>
      </c>
      <c r="O279" s="291" t="str">
        <f>IF(ISNA(VLOOKUP($E279,'SERIE.015-1'!$E$3:$R$302,11,FALSE)),"",(VLOOKUP($E279,'SERIE.015-1'!$E$3:$R$302,11,FALSE)))</f>
        <v/>
      </c>
      <c r="P279" s="291" t="str">
        <f>IF(ISNA(VLOOKUP($E279,'SERIE.015-1'!$E$3:$R$302,12,FALSE)),"",(VLOOKUP($E279,'SERIE.015-1'!$E$3:$R$302,12,FALSE)))</f>
        <v/>
      </c>
      <c r="Q279" s="291" t="str">
        <f>IF(ISNA(VLOOKUP($E279,'SERIE.015-1'!$E$3:$R$302,13,FALSE)),"",(VLOOKUP($E279,'SERIE.015-1'!$E$3:$R$302,13,FALSE)))</f>
        <v/>
      </c>
      <c r="R279" s="349" t="str">
        <f>IF(ISNA(VLOOKUP($E279,'SERIE.015-1'!$E$3:$R$302,14,FALSE)),"",(VLOOKUP($E279,'SERIE.015-1'!$E$3:$R$302,14,FALSE)))</f>
        <v/>
      </c>
      <c r="S279" s="448">
        <f t="shared" si="131"/>
        <v>0</v>
      </c>
      <c r="T279" s="516">
        <f t="shared" ref="T279" si="142">SUM(I279:R280)</f>
        <v>0</v>
      </c>
      <c r="U279" s="374"/>
      <c r="V279" s="374">
        <f t="shared" si="133"/>
        <v>277</v>
      </c>
      <c r="W279" s="374">
        <f>IF(S279="","",IFERROR(SUM(I279:J279:L279:M279)+LARGE(I279:J279:L279:M279,1)/100+LARGE(I279:J279:L279:M279,2)/1000+LARGE(I279:J279:L279:M279,3)/10000+LARGE(I279:J279:L279:M279,4)/100000-0.01/V279,0))</f>
        <v>0</v>
      </c>
      <c r="X279" s="354" t="str">
        <f>$D$279</f>
        <v/>
      </c>
      <c r="Y279" s="364" t="str">
        <f>$C$279</f>
        <v/>
      </c>
      <c r="Z279" s="374"/>
      <c r="AA279" s="374"/>
      <c r="AB279" s="374"/>
      <c r="AC279" s="374"/>
      <c r="AD279" s="374"/>
      <c r="AE279" s="374"/>
    </row>
    <row r="280" spans="1:31" ht="13.95" customHeight="1" thickBot="1" x14ac:dyDescent="0.35">
      <c r="A280" s="679"/>
      <c r="B280" s="680"/>
      <c r="C280" s="681"/>
      <c r="D280" s="682"/>
      <c r="E280" s="323" t="str">
        <f>IF(ISNA(VLOOKUP($A$279,'SERIE.015-1'!$A$3:$R$302,5,FALSE)+$U$3),"",(VLOOKUP($A$279,'SERIE.015-1'!$A$3:$R$302,5,FALSE)+$U$3))</f>
        <v/>
      </c>
      <c r="F280" s="43" t="str">
        <f>IF(ISNA(VLOOKUP(E280,'SERIE.015-1'!$E$3:$G$302,2,FALSE)),"",(VLOOKUP(E280,'SERIE.015-1'!$E$3:$G$302,2,FALSE)))</f>
        <v/>
      </c>
      <c r="G280" s="683"/>
      <c r="H280" s="84" t="str">
        <f>IF(ISNA(VLOOKUP(E280,'SERIE.015-1'!$E$3:$R$302,4,FALSE)),"",(VLOOKUP(E280,'SERIE.015-1'!$E$3:$R$302,4,FALSE)))</f>
        <v/>
      </c>
      <c r="I280" s="295" t="str">
        <f>IF(ISNA(VLOOKUP($E280,'SERIE.015-1'!$E$3:$R$302,5,FALSE)),"",(VLOOKUP($E280,'SERIE.015-1'!$E$3:$R$302,5,FALSE)))</f>
        <v/>
      </c>
      <c r="J280" s="295" t="str">
        <f>IF(ISNA(VLOOKUP($E280,'SERIE.015-1'!$E$3:$R$302,6,FALSE)),"",(VLOOKUP($E280,'SERIE.015-1'!$E$3:$R$302,6,FALSE)))</f>
        <v/>
      </c>
      <c r="K280" s="295" t="str">
        <f>IF(ISNA(VLOOKUP($E280,'SERIE.015-1'!$E$3:$R$302,7,FALSE)),"",(VLOOKUP($E280,'SERIE.015-1'!$E$3:$R$302,7,FALSE)))</f>
        <v/>
      </c>
      <c r="L280" s="295" t="str">
        <f>IF(ISNA(VLOOKUP($E280,'SERIE.015-1'!$E$3:$R$302,8,FALSE)),"",(VLOOKUP($E280,'SERIE.015-1'!$E$3:$R$302,8,FALSE)))</f>
        <v/>
      </c>
      <c r="M280" s="295" t="str">
        <f>IF(ISNA(VLOOKUP($E280,'SERIE.015-1'!$E$3:$R$302,9,FALSE)),"",(VLOOKUP($E280,'SERIE.015-1'!$E$3:$R$302,9,FALSE)))</f>
        <v/>
      </c>
      <c r="N280" s="295" t="str">
        <f>IF(ISNA(VLOOKUP($E280,'SERIE.015-1'!$E$3:$R$302,10,FALSE)),"",(VLOOKUP($E280,'SERIE.015-1'!$E$3:$R$302,10,FALSE)))</f>
        <v/>
      </c>
      <c r="O280" s="295" t="str">
        <f>IF(ISNA(VLOOKUP($E280,'SERIE.015-1'!$E$3:$R$302,11,FALSE)),"",(VLOOKUP($E280,'SERIE.015-1'!$E$3:$R$302,11,FALSE)))</f>
        <v/>
      </c>
      <c r="P280" s="295" t="str">
        <f>IF(ISNA(VLOOKUP($E280,'SERIE.015-1'!$E$3:$R$302,12,FALSE)),"",(VLOOKUP($E280,'SERIE.015-1'!$E$3:$R$302,12,FALSE)))</f>
        <v/>
      </c>
      <c r="Q280" s="295" t="str">
        <f>IF(ISNA(VLOOKUP($E280,'SERIE.015-1'!$E$3:$R$302,13,FALSE)),"",(VLOOKUP($E280,'SERIE.015-1'!$E$3:$R$302,13,FALSE)))</f>
        <v/>
      </c>
      <c r="R280" s="351" t="str">
        <f>IF(ISNA(VLOOKUP($E280,'SERIE.015-1'!$E$3:$R$302,14,FALSE)),"",(VLOOKUP($E280,'SERIE.015-1'!$E$3:$R$302,14,FALSE)))</f>
        <v/>
      </c>
      <c r="S280" s="448">
        <f t="shared" si="131"/>
        <v>0</v>
      </c>
      <c r="T280" s="516"/>
      <c r="U280" s="374"/>
      <c r="V280" s="374">
        <f t="shared" si="133"/>
        <v>278</v>
      </c>
      <c r="W280" s="374">
        <f>IF(S280="","",IFERROR(SUM(I280:J280:L280:M280)+LARGE(I280:J280:L280:M280,1)/100+LARGE(I280:J280:L280:M280,2)/1000+LARGE(I280:J280:L280:M280,3)/10000+LARGE(I280:J280:L280:M280,4)/100000-0.01/V280,0))</f>
        <v>0</v>
      </c>
      <c r="X280" s="354" t="str">
        <f>$D$279</f>
        <v/>
      </c>
      <c r="Y280" s="364" t="str">
        <f>$C$279</f>
        <v/>
      </c>
      <c r="Z280" s="374"/>
      <c r="AA280" s="374"/>
      <c r="AB280" s="374"/>
      <c r="AC280" s="374"/>
      <c r="AD280" s="374"/>
      <c r="AE280" s="374"/>
    </row>
    <row r="281" spans="1:31" ht="13.95" customHeight="1" x14ac:dyDescent="0.3">
      <c r="A281" s="669">
        <v>140</v>
      </c>
      <c r="B281" s="671" t="str">
        <f>IF(ISNA(VLOOKUP(A281,'SERIE.015-1'!$A$3:$R$302,2,FALSE)),"",(VLOOKUP(A281,'SERIE.015-1'!$A$3:$R$302,2,FALSE)))</f>
        <v/>
      </c>
      <c r="C281" s="673" t="str">
        <f>IF(ISNA(VLOOKUP(A281,'SERIE.015-1'!$A$3:$R$302,3,FALSE)),"",(VLOOKUP(A281,'SERIE.015-1'!$A$3:$R$302,3,FALSE)))</f>
        <v/>
      </c>
      <c r="D281" s="675" t="str">
        <f>IF(ISNA(VLOOKUP(A281,'SERIE.015-1'!$A$3:$R$302,4,FALSE)),"",(VLOOKUP(A281,'SERIE.015-1'!$A$3:$R$302,4,FALSE)))</f>
        <v/>
      </c>
      <c r="E281" s="322" t="str">
        <f>IF(ISNA(VLOOKUP($A281,'SERIE.015-1'!$A$3:$R$302,5,FALSE)),"",(VLOOKUP($A281,'SERIE.015-1'!$A$3:$R$302,5,FALSE)))</f>
        <v/>
      </c>
      <c r="F281" s="237" t="str">
        <f>IF(ISNA(VLOOKUP(E281,'SERIE.015-1'!$E$3:$G$302,2,FALSE)),"",(VLOOKUP(E281,'SERIE.015-1'!$E$3:$G$302,2,FALSE)))</f>
        <v/>
      </c>
      <c r="G281" s="677" t="str">
        <f>IF(ISNA(VLOOKUP(E281,'SERIE.015-1'!$E$3:$G$302,3,FALSE)),"",(VLOOKUP(E281,'SERIE.015-1'!$E$3:$G$302,3,FALSE)))</f>
        <v/>
      </c>
      <c r="H281" s="237" t="str">
        <f>IF(ISNA(VLOOKUP(E281,'SERIE.015-1'!$E$3:$R$302,4,FALSE)),"",(VLOOKUP(E281,'SERIE.015-1'!$E$3:$R$302,4,FALSE)))</f>
        <v/>
      </c>
      <c r="I281" s="291" t="str">
        <f>IF(ISNA(VLOOKUP($E281,'SERIE.015-1'!$E$3:$R$302,5,FALSE)),"",(VLOOKUP($E281,'SERIE.015-1'!$E$3:$R$302,5,FALSE)))</f>
        <v/>
      </c>
      <c r="J281" s="291" t="str">
        <f>IF(ISNA(VLOOKUP($E281,'SERIE.015-1'!$E$3:$R$302,6,FALSE)),"",(VLOOKUP($E281,'SERIE.015-1'!$E$3:$R$302,6,FALSE)))</f>
        <v/>
      </c>
      <c r="K281" s="291" t="str">
        <f>IF(ISNA(VLOOKUP($E281,'SERIE.015-1'!$E$3:$R$302,7,FALSE)),"",(VLOOKUP($E281,'SERIE.015-1'!$E$3:$R$302,7,FALSE)))</f>
        <v/>
      </c>
      <c r="L281" s="291" t="str">
        <f>IF(ISNA(VLOOKUP($E281,'SERIE.015-1'!$E$3:$R$302,8,FALSE)),"",(VLOOKUP($E281,'SERIE.015-1'!$E$3:$R$302,8,FALSE)))</f>
        <v/>
      </c>
      <c r="M281" s="291" t="str">
        <f>IF(ISNA(VLOOKUP($E281,'SERIE.015-1'!$E$3:$R$302,9,FALSE)),"",(VLOOKUP($E281,'SERIE.015-1'!$E$3:$R$302,9,FALSE)))</f>
        <v/>
      </c>
      <c r="N281" s="291" t="str">
        <f>IF(ISNA(VLOOKUP($E281,'SERIE.015-1'!$E$3:$R$302,10,FALSE)),"",(VLOOKUP($E281,'SERIE.015-1'!$E$3:$R$302,10,FALSE)))</f>
        <v/>
      </c>
      <c r="O281" s="291" t="str">
        <f>IF(ISNA(VLOOKUP($E281,'SERIE.015-1'!$E$3:$R$302,11,FALSE)),"",(VLOOKUP($E281,'SERIE.015-1'!$E$3:$R$302,11,FALSE)))</f>
        <v/>
      </c>
      <c r="P281" s="291" t="str">
        <f>IF(ISNA(VLOOKUP($E281,'SERIE.015-1'!$E$3:$R$302,12,FALSE)),"",(VLOOKUP($E281,'SERIE.015-1'!$E$3:$R$302,12,FALSE)))</f>
        <v/>
      </c>
      <c r="Q281" s="291" t="str">
        <f>IF(ISNA(VLOOKUP($E281,'SERIE.015-1'!$E$3:$R$302,13,FALSE)),"",(VLOOKUP($E281,'SERIE.015-1'!$E$3:$R$302,13,FALSE)))</f>
        <v/>
      </c>
      <c r="R281" s="349" t="str">
        <f>IF(ISNA(VLOOKUP($E281,'SERIE.015-1'!$E$3:$R$302,14,FALSE)),"",(VLOOKUP($E281,'SERIE.015-1'!$E$3:$R$302,14,FALSE)))</f>
        <v/>
      </c>
      <c r="S281" s="448">
        <f t="shared" si="131"/>
        <v>0</v>
      </c>
      <c r="T281" s="516">
        <f t="shared" ref="T281" si="143">SUM(I281:R282)</f>
        <v>0</v>
      </c>
      <c r="U281" s="374"/>
      <c r="V281" s="374">
        <f t="shared" si="133"/>
        <v>279</v>
      </c>
      <c r="W281" s="374">
        <f>IF(S281="","",IFERROR(SUM(I281:J281:L281:M281)+LARGE(I281:J281:L281:M281,1)/100+LARGE(I281:J281:L281:M281,2)/1000+LARGE(I281:J281:L281:M281,3)/10000+LARGE(I281:J281:L281:M281,4)/100000-0.01/V281,0))</f>
        <v>0</v>
      </c>
      <c r="X281" s="354" t="str">
        <f>$D$281</f>
        <v/>
      </c>
      <c r="Y281" s="364" t="str">
        <f>$C$281</f>
        <v/>
      </c>
      <c r="Z281" s="374"/>
      <c r="AA281" s="374"/>
      <c r="AB281" s="374"/>
      <c r="AC281" s="374"/>
      <c r="AD281" s="374"/>
      <c r="AE281" s="374"/>
    </row>
    <row r="282" spans="1:31" ht="13.95" customHeight="1" thickBot="1" x14ac:dyDescent="0.35">
      <c r="A282" s="679"/>
      <c r="B282" s="680"/>
      <c r="C282" s="681"/>
      <c r="D282" s="682"/>
      <c r="E282" s="323" t="str">
        <f>IF(ISNA(VLOOKUP($A$281,'SERIE.015-1'!$A$3:$R$302,5,FALSE)+$U$3),"",(VLOOKUP($A$281,'SERIE.015-1'!$A$3:$R$302,5,FALSE)+$U$3))</f>
        <v/>
      </c>
      <c r="F282" s="43" t="str">
        <f>IF(ISNA(VLOOKUP(E282,'SERIE.015-1'!$E$3:$G$302,2,FALSE)),"",(VLOOKUP(E282,'SERIE.015-1'!$E$3:$G$302,2,FALSE)))</f>
        <v/>
      </c>
      <c r="G282" s="683"/>
      <c r="H282" s="84" t="str">
        <f>IF(ISNA(VLOOKUP(E282,'SERIE.015-1'!$E$3:$R$302,4,FALSE)),"",(VLOOKUP(E282,'SERIE.015-1'!$E$3:$R$302,4,FALSE)))</f>
        <v/>
      </c>
      <c r="I282" s="295" t="str">
        <f>IF(ISNA(VLOOKUP($E282,'SERIE.015-1'!$E$3:$R$302,5,FALSE)),"",(VLOOKUP($E282,'SERIE.015-1'!$E$3:$R$302,5,FALSE)))</f>
        <v/>
      </c>
      <c r="J282" s="295" t="str">
        <f>IF(ISNA(VLOOKUP($E282,'SERIE.015-1'!$E$3:$R$302,6,FALSE)),"",(VLOOKUP($E282,'SERIE.015-1'!$E$3:$R$302,6,FALSE)))</f>
        <v/>
      </c>
      <c r="K282" s="295" t="str">
        <f>IF(ISNA(VLOOKUP($E282,'SERIE.015-1'!$E$3:$R$302,7,FALSE)),"",(VLOOKUP($E282,'SERIE.015-1'!$E$3:$R$302,7,FALSE)))</f>
        <v/>
      </c>
      <c r="L282" s="295" t="str">
        <f>IF(ISNA(VLOOKUP($E282,'SERIE.015-1'!$E$3:$R$302,8,FALSE)),"",(VLOOKUP($E282,'SERIE.015-1'!$E$3:$R$302,8,FALSE)))</f>
        <v/>
      </c>
      <c r="M282" s="295" t="str">
        <f>IF(ISNA(VLOOKUP($E282,'SERIE.015-1'!$E$3:$R$302,9,FALSE)),"",(VLOOKUP($E282,'SERIE.015-1'!$E$3:$R$302,9,FALSE)))</f>
        <v/>
      </c>
      <c r="N282" s="295" t="str">
        <f>IF(ISNA(VLOOKUP($E282,'SERIE.015-1'!$E$3:$R$302,10,FALSE)),"",(VLOOKUP($E282,'SERIE.015-1'!$E$3:$R$302,10,FALSE)))</f>
        <v/>
      </c>
      <c r="O282" s="295" t="str">
        <f>IF(ISNA(VLOOKUP($E282,'SERIE.015-1'!$E$3:$R$302,11,FALSE)),"",(VLOOKUP($E282,'SERIE.015-1'!$E$3:$R$302,11,FALSE)))</f>
        <v/>
      </c>
      <c r="P282" s="295" t="str">
        <f>IF(ISNA(VLOOKUP($E282,'SERIE.015-1'!$E$3:$R$302,12,FALSE)),"",(VLOOKUP($E282,'SERIE.015-1'!$E$3:$R$302,12,FALSE)))</f>
        <v/>
      </c>
      <c r="Q282" s="295" t="str">
        <f>IF(ISNA(VLOOKUP($E282,'SERIE.015-1'!$E$3:$R$302,13,FALSE)),"",(VLOOKUP($E282,'SERIE.015-1'!$E$3:$R$302,13,FALSE)))</f>
        <v/>
      </c>
      <c r="R282" s="351" t="str">
        <f>IF(ISNA(VLOOKUP($E282,'SERIE.015-1'!$E$3:$R$302,14,FALSE)),"",(VLOOKUP($E282,'SERIE.015-1'!$E$3:$R$302,14,FALSE)))</f>
        <v/>
      </c>
      <c r="S282" s="448">
        <f t="shared" si="131"/>
        <v>0</v>
      </c>
      <c r="T282" s="516"/>
      <c r="U282" s="374"/>
      <c r="V282" s="374">
        <f t="shared" si="133"/>
        <v>280</v>
      </c>
      <c r="W282" s="374">
        <f>IF(S282="","",IFERROR(SUM(I282:J282:L282:M282)+LARGE(I282:J282:L282:M282,1)/100+LARGE(I282:J282:L282:M282,2)/1000+LARGE(I282:J282:L282:M282,3)/10000+LARGE(I282:J282:L282:M282,4)/100000-0.01/V282,0))</f>
        <v>0</v>
      </c>
      <c r="X282" s="354" t="str">
        <f>$D$281</f>
        <v/>
      </c>
      <c r="Y282" s="364" t="str">
        <f>$C$281</f>
        <v/>
      </c>
      <c r="Z282" s="374"/>
      <c r="AA282" s="374"/>
      <c r="AB282" s="374"/>
      <c r="AC282" s="374"/>
      <c r="AD282" s="374"/>
      <c r="AE282" s="374"/>
    </row>
    <row r="283" spans="1:31" ht="13.95" customHeight="1" x14ac:dyDescent="0.3">
      <c r="A283" s="669">
        <v>141</v>
      </c>
      <c r="B283" s="671" t="str">
        <f>IF(ISNA(VLOOKUP(A283,'SERIE.015-1'!$A$3:$R$302,2,FALSE)),"",(VLOOKUP(A283,'SERIE.015-1'!$A$3:$R$302,2,FALSE)))</f>
        <v/>
      </c>
      <c r="C283" s="673" t="str">
        <f>IF(ISNA(VLOOKUP(A283,'SERIE.015-1'!$A$3:$R$302,3,FALSE)),"",(VLOOKUP(A283,'SERIE.015-1'!$A$3:$R$302,3,FALSE)))</f>
        <v/>
      </c>
      <c r="D283" s="675" t="str">
        <f>IF(ISNA(VLOOKUP(A283,'SERIE.015-1'!$A$3:$R$302,4,FALSE)),"",(VLOOKUP(A283,'SERIE.015-1'!$A$3:$R$302,4,FALSE)))</f>
        <v/>
      </c>
      <c r="E283" s="322" t="str">
        <f>IF(ISNA(VLOOKUP($A283,'SERIE.015-1'!$A$3:$R$302,5,FALSE)),"",(VLOOKUP($A283,'SERIE.015-1'!$A$3:$R$302,5,FALSE)))</f>
        <v/>
      </c>
      <c r="F283" s="237" t="str">
        <f>IF(ISNA(VLOOKUP(E283,'SERIE.015-1'!$E$3:$G$302,2,FALSE)),"",(VLOOKUP(E283,'SERIE.015-1'!$E$3:$G$302,2,FALSE)))</f>
        <v/>
      </c>
      <c r="G283" s="677" t="str">
        <f>IF(ISNA(VLOOKUP(E283,'SERIE.015-1'!$E$3:$G$302,3,FALSE)),"",(VLOOKUP(E283,'SERIE.015-1'!$E$3:$G$302,3,FALSE)))</f>
        <v/>
      </c>
      <c r="H283" s="237" t="str">
        <f>IF(ISNA(VLOOKUP(E283,'SERIE.015-1'!$E$3:$R$302,4,FALSE)),"",(VLOOKUP(E283,'SERIE.015-1'!$E$3:$R$302,4,FALSE)))</f>
        <v/>
      </c>
      <c r="I283" s="291" t="str">
        <f>IF(ISNA(VLOOKUP($E283,'SERIE.015-1'!$E$3:$R$302,5,FALSE)),"",(VLOOKUP($E283,'SERIE.015-1'!$E$3:$R$302,5,FALSE)))</f>
        <v/>
      </c>
      <c r="J283" s="291" t="str">
        <f>IF(ISNA(VLOOKUP($E283,'SERIE.015-1'!$E$3:$R$302,6,FALSE)),"",(VLOOKUP($E283,'SERIE.015-1'!$E$3:$R$302,6,FALSE)))</f>
        <v/>
      </c>
      <c r="K283" s="291" t="str">
        <f>IF(ISNA(VLOOKUP($E283,'SERIE.015-1'!$E$3:$R$302,7,FALSE)),"",(VLOOKUP($E283,'SERIE.015-1'!$E$3:$R$302,7,FALSE)))</f>
        <v/>
      </c>
      <c r="L283" s="291" t="str">
        <f>IF(ISNA(VLOOKUP($E283,'SERIE.015-1'!$E$3:$R$302,8,FALSE)),"",(VLOOKUP($E283,'SERIE.015-1'!$E$3:$R$302,8,FALSE)))</f>
        <v/>
      </c>
      <c r="M283" s="291" t="str">
        <f>IF(ISNA(VLOOKUP($E283,'SERIE.015-1'!$E$3:$R$302,9,FALSE)),"",(VLOOKUP($E283,'SERIE.015-1'!$E$3:$R$302,9,FALSE)))</f>
        <v/>
      </c>
      <c r="N283" s="291" t="str">
        <f>IF(ISNA(VLOOKUP($E283,'SERIE.015-1'!$E$3:$R$302,10,FALSE)),"",(VLOOKUP($E283,'SERIE.015-1'!$E$3:$R$302,10,FALSE)))</f>
        <v/>
      </c>
      <c r="O283" s="291" t="str">
        <f>IF(ISNA(VLOOKUP($E283,'SERIE.015-1'!$E$3:$R$302,11,FALSE)),"",(VLOOKUP($E283,'SERIE.015-1'!$E$3:$R$302,11,FALSE)))</f>
        <v/>
      </c>
      <c r="P283" s="291" t="str">
        <f>IF(ISNA(VLOOKUP($E283,'SERIE.015-1'!$E$3:$R$302,12,FALSE)),"",(VLOOKUP($E283,'SERIE.015-1'!$E$3:$R$302,12,FALSE)))</f>
        <v/>
      </c>
      <c r="Q283" s="291" t="str">
        <f>IF(ISNA(VLOOKUP($E283,'SERIE.015-1'!$E$3:$R$302,13,FALSE)),"",(VLOOKUP($E283,'SERIE.015-1'!$E$3:$R$302,13,FALSE)))</f>
        <v/>
      </c>
      <c r="R283" s="349" t="str">
        <f>IF(ISNA(VLOOKUP($E283,'SERIE.015-1'!$E$3:$R$302,14,FALSE)),"",(VLOOKUP($E283,'SERIE.015-1'!$E$3:$R$302,14,FALSE)))</f>
        <v/>
      </c>
      <c r="S283" s="448">
        <f t="shared" si="131"/>
        <v>0</v>
      </c>
      <c r="T283" s="516">
        <f t="shared" ref="T283" si="144">SUM(I283:R284)</f>
        <v>0</v>
      </c>
      <c r="U283" s="374"/>
      <c r="V283" s="374">
        <f t="shared" si="133"/>
        <v>281</v>
      </c>
      <c r="W283" s="374">
        <f>IF(S283="","",IFERROR(SUM(I283:J283:L283:M283)+LARGE(I283:J283:L283:M283,1)/100+LARGE(I283:J283:L283:M283,2)/1000+LARGE(I283:J283:L283:M283,3)/10000+LARGE(I283:J283:L283:M283,4)/100000-0.01/V283,0))</f>
        <v>0</v>
      </c>
      <c r="X283" s="354" t="str">
        <f>$D$283</f>
        <v/>
      </c>
      <c r="Y283" s="364" t="str">
        <f>$C$283</f>
        <v/>
      </c>
      <c r="Z283" s="374"/>
      <c r="AA283" s="374"/>
      <c r="AB283" s="374"/>
      <c r="AC283" s="374"/>
      <c r="AD283" s="374"/>
      <c r="AE283" s="374"/>
    </row>
    <row r="284" spans="1:31" ht="13.95" customHeight="1" thickBot="1" x14ac:dyDescent="0.35">
      <c r="A284" s="679"/>
      <c r="B284" s="680"/>
      <c r="C284" s="681"/>
      <c r="D284" s="682"/>
      <c r="E284" s="323" t="str">
        <f>IF(ISNA(VLOOKUP($A$283,'SERIE.015-1'!$A$3:$R$302,5,FALSE)+$U$3),"",(VLOOKUP($A$283,'SERIE.015-1'!$A$3:$R$302,5,FALSE)+$U$3))</f>
        <v/>
      </c>
      <c r="F284" s="43" t="str">
        <f>IF(ISNA(VLOOKUP(E284,'SERIE.015-1'!$E$3:$G$302,2,FALSE)),"",(VLOOKUP(E284,'SERIE.015-1'!$E$3:$G$302,2,FALSE)))</f>
        <v/>
      </c>
      <c r="G284" s="683"/>
      <c r="H284" s="84" t="str">
        <f>IF(ISNA(VLOOKUP(E284,'SERIE.015-1'!$E$3:$R$302,4,FALSE)),"",(VLOOKUP(E284,'SERIE.015-1'!$E$3:$R$302,4,FALSE)))</f>
        <v/>
      </c>
      <c r="I284" s="295" t="str">
        <f>IF(ISNA(VLOOKUP($E284,'SERIE.015-1'!$E$3:$R$302,5,FALSE)),"",(VLOOKUP($E284,'SERIE.015-1'!$E$3:$R$302,5,FALSE)))</f>
        <v/>
      </c>
      <c r="J284" s="295" t="str">
        <f>IF(ISNA(VLOOKUP($E284,'SERIE.015-1'!$E$3:$R$302,6,FALSE)),"",(VLOOKUP($E284,'SERIE.015-1'!$E$3:$R$302,6,FALSE)))</f>
        <v/>
      </c>
      <c r="K284" s="295" t="str">
        <f>IF(ISNA(VLOOKUP($E284,'SERIE.015-1'!$E$3:$R$302,7,FALSE)),"",(VLOOKUP($E284,'SERIE.015-1'!$E$3:$R$302,7,FALSE)))</f>
        <v/>
      </c>
      <c r="L284" s="295" t="str">
        <f>IF(ISNA(VLOOKUP($E284,'SERIE.015-1'!$E$3:$R$302,8,FALSE)),"",(VLOOKUP($E284,'SERIE.015-1'!$E$3:$R$302,8,FALSE)))</f>
        <v/>
      </c>
      <c r="M284" s="295" t="str">
        <f>IF(ISNA(VLOOKUP($E284,'SERIE.015-1'!$E$3:$R$302,9,FALSE)),"",(VLOOKUP($E284,'SERIE.015-1'!$E$3:$R$302,9,FALSE)))</f>
        <v/>
      </c>
      <c r="N284" s="295" t="str">
        <f>IF(ISNA(VLOOKUP($E284,'SERIE.015-1'!$E$3:$R$302,10,FALSE)),"",(VLOOKUP($E284,'SERIE.015-1'!$E$3:$R$302,10,FALSE)))</f>
        <v/>
      </c>
      <c r="O284" s="295" t="str">
        <f>IF(ISNA(VLOOKUP($E284,'SERIE.015-1'!$E$3:$R$302,11,FALSE)),"",(VLOOKUP($E284,'SERIE.015-1'!$E$3:$R$302,11,FALSE)))</f>
        <v/>
      </c>
      <c r="P284" s="295" t="str">
        <f>IF(ISNA(VLOOKUP($E284,'SERIE.015-1'!$E$3:$R$302,12,FALSE)),"",(VLOOKUP($E284,'SERIE.015-1'!$E$3:$R$302,12,FALSE)))</f>
        <v/>
      </c>
      <c r="Q284" s="295" t="str">
        <f>IF(ISNA(VLOOKUP($E284,'SERIE.015-1'!$E$3:$R$302,13,FALSE)),"",(VLOOKUP($E284,'SERIE.015-1'!$E$3:$R$302,13,FALSE)))</f>
        <v/>
      </c>
      <c r="R284" s="351" t="str">
        <f>IF(ISNA(VLOOKUP($E284,'SERIE.015-1'!$E$3:$R$302,14,FALSE)),"",(VLOOKUP($E284,'SERIE.015-1'!$E$3:$R$302,14,FALSE)))</f>
        <v/>
      </c>
      <c r="S284" s="448">
        <f t="shared" si="131"/>
        <v>0</v>
      </c>
      <c r="T284" s="516"/>
      <c r="U284" s="374"/>
      <c r="V284" s="374">
        <f t="shared" si="133"/>
        <v>282</v>
      </c>
      <c r="W284" s="374">
        <f>IF(S284="","",IFERROR(SUM(I284:J284:L284:M284)+LARGE(I284:J284:L284:M284,1)/100+LARGE(I284:J284:L284:M284,2)/1000+LARGE(I284:J284:L284:M284,3)/10000+LARGE(I284:J284:L284:M284,4)/100000-0.01/V284,0))</f>
        <v>0</v>
      </c>
      <c r="X284" s="354" t="str">
        <f>$D$283</f>
        <v/>
      </c>
      <c r="Y284" s="364" t="str">
        <f>$C$283</f>
        <v/>
      </c>
      <c r="Z284" s="374"/>
      <c r="AA284" s="374"/>
      <c r="AB284" s="374"/>
      <c r="AC284" s="374"/>
      <c r="AD284" s="374"/>
      <c r="AE284" s="374"/>
    </row>
    <row r="285" spans="1:31" ht="13.95" customHeight="1" x14ac:dyDescent="0.3">
      <c r="A285" s="669">
        <v>142</v>
      </c>
      <c r="B285" s="671" t="str">
        <f>IF(ISNA(VLOOKUP(A285,'SERIE.015-1'!$A$3:$R$302,2,FALSE)),"",(VLOOKUP(A285,'SERIE.015-1'!$A$3:$R$302,2,FALSE)))</f>
        <v/>
      </c>
      <c r="C285" s="673" t="str">
        <f>IF(ISNA(VLOOKUP(A285,'SERIE.015-1'!$A$3:$R$302,3,FALSE)),"",(VLOOKUP(A285,'SERIE.015-1'!$A$3:$R$302,3,FALSE)))</f>
        <v/>
      </c>
      <c r="D285" s="675" t="str">
        <f>IF(ISNA(VLOOKUP(A285,'SERIE.015-1'!$A$3:$R$302,4,FALSE)),"",(VLOOKUP(A285,'SERIE.015-1'!$A$3:$R$302,4,FALSE)))</f>
        <v/>
      </c>
      <c r="E285" s="322" t="str">
        <f>IF(ISNA(VLOOKUP($A285,'SERIE.015-1'!$A$3:$R$302,5,FALSE)),"",(VLOOKUP($A285,'SERIE.015-1'!$A$3:$R$302,5,FALSE)))</f>
        <v/>
      </c>
      <c r="F285" s="237" t="str">
        <f>IF(ISNA(VLOOKUP(E285,'SERIE.015-1'!$E$3:$G$302,2,FALSE)),"",(VLOOKUP(E285,'SERIE.015-1'!$E$3:$G$302,2,FALSE)))</f>
        <v/>
      </c>
      <c r="G285" s="677" t="str">
        <f>IF(ISNA(VLOOKUP(E285,'SERIE.015-1'!$E$3:$G$302,3,FALSE)),"",(VLOOKUP(E285,'SERIE.015-1'!$E$3:$G$302,3,FALSE)))</f>
        <v/>
      </c>
      <c r="H285" s="237" t="str">
        <f>IF(ISNA(VLOOKUP(E285,'SERIE.015-1'!$E$3:$R$302,4,FALSE)),"",(VLOOKUP(E285,'SERIE.015-1'!$E$3:$R$302,4,FALSE)))</f>
        <v/>
      </c>
      <c r="I285" s="291" t="str">
        <f>IF(ISNA(VLOOKUP($E285,'SERIE.015-1'!$E$3:$R$302,5,FALSE)),"",(VLOOKUP($E285,'SERIE.015-1'!$E$3:$R$302,5,FALSE)))</f>
        <v/>
      </c>
      <c r="J285" s="291" t="str">
        <f>IF(ISNA(VLOOKUP($E285,'SERIE.015-1'!$E$3:$R$302,6,FALSE)),"",(VLOOKUP($E285,'SERIE.015-1'!$E$3:$R$302,6,FALSE)))</f>
        <v/>
      </c>
      <c r="K285" s="291" t="str">
        <f>IF(ISNA(VLOOKUP($E285,'SERIE.015-1'!$E$3:$R$302,7,FALSE)),"",(VLOOKUP($E285,'SERIE.015-1'!$E$3:$R$302,7,FALSE)))</f>
        <v/>
      </c>
      <c r="L285" s="291" t="str">
        <f>IF(ISNA(VLOOKUP($E285,'SERIE.015-1'!$E$3:$R$302,8,FALSE)),"",(VLOOKUP($E285,'SERIE.015-1'!$E$3:$R$302,8,FALSE)))</f>
        <v/>
      </c>
      <c r="M285" s="291" t="str">
        <f>IF(ISNA(VLOOKUP($E285,'SERIE.015-1'!$E$3:$R$302,9,FALSE)),"",(VLOOKUP($E285,'SERIE.015-1'!$E$3:$R$302,9,FALSE)))</f>
        <v/>
      </c>
      <c r="N285" s="291" t="str">
        <f>IF(ISNA(VLOOKUP($E285,'SERIE.015-1'!$E$3:$R$302,10,FALSE)),"",(VLOOKUP($E285,'SERIE.015-1'!$E$3:$R$302,10,FALSE)))</f>
        <v/>
      </c>
      <c r="O285" s="291" t="str">
        <f>IF(ISNA(VLOOKUP($E285,'SERIE.015-1'!$E$3:$R$302,11,FALSE)),"",(VLOOKUP($E285,'SERIE.015-1'!$E$3:$R$302,11,FALSE)))</f>
        <v/>
      </c>
      <c r="P285" s="291" t="str">
        <f>IF(ISNA(VLOOKUP($E285,'SERIE.015-1'!$E$3:$R$302,12,FALSE)),"",(VLOOKUP($E285,'SERIE.015-1'!$E$3:$R$302,12,FALSE)))</f>
        <v/>
      </c>
      <c r="Q285" s="291" t="str">
        <f>IF(ISNA(VLOOKUP($E285,'SERIE.015-1'!$E$3:$R$302,13,FALSE)),"",(VLOOKUP($E285,'SERIE.015-1'!$E$3:$R$302,13,FALSE)))</f>
        <v/>
      </c>
      <c r="R285" s="349" t="str">
        <f>IF(ISNA(VLOOKUP($E285,'SERIE.015-1'!$E$3:$R$302,14,FALSE)),"",(VLOOKUP($E285,'SERIE.015-1'!$E$3:$R$302,14,FALSE)))</f>
        <v/>
      </c>
      <c r="S285" s="448">
        <f t="shared" si="131"/>
        <v>0</v>
      </c>
      <c r="T285" s="516">
        <f t="shared" ref="T285" si="145">SUM(I285:R286)</f>
        <v>0</v>
      </c>
      <c r="U285" s="374"/>
      <c r="V285" s="374">
        <f t="shared" si="133"/>
        <v>283</v>
      </c>
      <c r="W285" s="374">
        <f>IF(S285="","",IFERROR(SUM(I285:J285:L285:M285)+LARGE(I285:J285:L285:M285,1)/100+LARGE(I285:J285:L285:M285,2)/1000+LARGE(I285:J285:L285:M285,3)/10000+LARGE(I285:J285:L285:M285,4)/100000-0.01/V285,0))</f>
        <v>0</v>
      </c>
      <c r="X285" s="354" t="str">
        <f>$D$285</f>
        <v/>
      </c>
      <c r="Y285" s="364" t="str">
        <f>$C$285</f>
        <v/>
      </c>
      <c r="Z285" s="374"/>
      <c r="AA285" s="374"/>
      <c r="AB285" s="374"/>
      <c r="AC285" s="374"/>
      <c r="AD285" s="374"/>
      <c r="AE285" s="374"/>
    </row>
    <row r="286" spans="1:31" ht="13.95" customHeight="1" thickBot="1" x14ac:dyDescent="0.35">
      <c r="A286" s="679"/>
      <c r="B286" s="680"/>
      <c r="C286" s="681"/>
      <c r="D286" s="682"/>
      <c r="E286" s="323" t="str">
        <f>IF(ISNA(VLOOKUP($A$285,'SERIE.015-1'!$A$3:$R$302,5,FALSE)+$U$3),"",(VLOOKUP($A$285,'SERIE.015-1'!$A$3:$R$302,5,FALSE)+$U$3))</f>
        <v/>
      </c>
      <c r="F286" s="43" t="str">
        <f>IF(ISNA(VLOOKUP(E286,'SERIE.015-1'!$E$3:$G$302,2,FALSE)),"",(VLOOKUP(E286,'SERIE.015-1'!$E$3:$G$302,2,FALSE)))</f>
        <v/>
      </c>
      <c r="G286" s="683"/>
      <c r="H286" s="84" t="str">
        <f>IF(ISNA(VLOOKUP(E286,'SERIE.015-1'!$E$3:$R$302,4,FALSE)),"",(VLOOKUP(E286,'SERIE.015-1'!$E$3:$R$302,4,FALSE)))</f>
        <v/>
      </c>
      <c r="I286" s="295" t="str">
        <f>IF(ISNA(VLOOKUP($E286,'SERIE.015-1'!$E$3:$R$302,5,FALSE)),"",(VLOOKUP($E286,'SERIE.015-1'!$E$3:$R$302,5,FALSE)))</f>
        <v/>
      </c>
      <c r="J286" s="295" t="str">
        <f>IF(ISNA(VLOOKUP($E286,'SERIE.015-1'!$E$3:$R$302,6,FALSE)),"",(VLOOKUP($E286,'SERIE.015-1'!$E$3:$R$302,6,FALSE)))</f>
        <v/>
      </c>
      <c r="K286" s="295" t="str">
        <f>IF(ISNA(VLOOKUP($E286,'SERIE.015-1'!$E$3:$R$302,7,FALSE)),"",(VLOOKUP($E286,'SERIE.015-1'!$E$3:$R$302,7,FALSE)))</f>
        <v/>
      </c>
      <c r="L286" s="295" t="str">
        <f>IF(ISNA(VLOOKUP($E286,'SERIE.015-1'!$E$3:$R$302,8,FALSE)),"",(VLOOKUP($E286,'SERIE.015-1'!$E$3:$R$302,8,FALSE)))</f>
        <v/>
      </c>
      <c r="M286" s="295" t="str">
        <f>IF(ISNA(VLOOKUP($E286,'SERIE.015-1'!$E$3:$R$302,9,FALSE)),"",(VLOOKUP($E286,'SERIE.015-1'!$E$3:$R$302,9,FALSE)))</f>
        <v/>
      </c>
      <c r="N286" s="295" t="str">
        <f>IF(ISNA(VLOOKUP($E286,'SERIE.015-1'!$E$3:$R$302,10,FALSE)),"",(VLOOKUP($E286,'SERIE.015-1'!$E$3:$R$302,10,FALSE)))</f>
        <v/>
      </c>
      <c r="O286" s="295" t="str">
        <f>IF(ISNA(VLOOKUP($E286,'SERIE.015-1'!$E$3:$R$302,11,FALSE)),"",(VLOOKUP($E286,'SERIE.015-1'!$E$3:$R$302,11,FALSE)))</f>
        <v/>
      </c>
      <c r="P286" s="295" t="str">
        <f>IF(ISNA(VLOOKUP($E286,'SERIE.015-1'!$E$3:$R$302,12,FALSE)),"",(VLOOKUP($E286,'SERIE.015-1'!$E$3:$R$302,12,FALSE)))</f>
        <v/>
      </c>
      <c r="Q286" s="295" t="str">
        <f>IF(ISNA(VLOOKUP($E286,'SERIE.015-1'!$E$3:$R$302,13,FALSE)),"",(VLOOKUP($E286,'SERIE.015-1'!$E$3:$R$302,13,FALSE)))</f>
        <v/>
      </c>
      <c r="R286" s="351" t="str">
        <f>IF(ISNA(VLOOKUP($E286,'SERIE.015-1'!$E$3:$R$302,14,FALSE)),"",(VLOOKUP($E286,'SERIE.015-1'!$E$3:$R$302,14,FALSE)))</f>
        <v/>
      </c>
      <c r="S286" s="448">
        <f t="shared" si="131"/>
        <v>0</v>
      </c>
      <c r="T286" s="516"/>
      <c r="U286" s="374"/>
      <c r="V286" s="374">
        <f t="shared" si="133"/>
        <v>284</v>
      </c>
      <c r="W286" s="374">
        <f>IF(S286="","",IFERROR(SUM(I286:J286:L286:M286)+LARGE(I286:J286:L286:M286,1)/100+LARGE(I286:J286:L286:M286,2)/1000+LARGE(I286:J286:L286:M286,3)/10000+LARGE(I286:J286:L286:M286,4)/100000-0.01/V286,0))</f>
        <v>0</v>
      </c>
      <c r="X286" s="354" t="str">
        <f>$D$285</f>
        <v/>
      </c>
      <c r="Y286" s="364" t="str">
        <f>$C$285</f>
        <v/>
      </c>
      <c r="Z286" s="374"/>
      <c r="AA286" s="374"/>
      <c r="AB286" s="374"/>
      <c r="AC286" s="374"/>
      <c r="AD286" s="374"/>
      <c r="AE286" s="374"/>
    </row>
    <row r="287" spans="1:31" ht="13.95" customHeight="1" x14ac:dyDescent="0.3">
      <c r="A287" s="669">
        <v>143</v>
      </c>
      <c r="B287" s="671" t="str">
        <f>IF(ISNA(VLOOKUP(A287,'SERIE.015-1'!$A$3:$R$302,2,FALSE)),"",(VLOOKUP(A287,'SERIE.015-1'!$A$3:$R$302,2,FALSE)))</f>
        <v/>
      </c>
      <c r="C287" s="673" t="str">
        <f>IF(ISNA(VLOOKUP(A287,'SERIE.015-1'!$A$3:$R$302,3,FALSE)),"",(VLOOKUP(A287,'SERIE.015-1'!$A$3:$R$302,3,FALSE)))</f>
        <v/>
      </c>
      <c r="D287" s="675" t="str">
        <f>IF(ISNA(VLOOKUP(A287,'SERIE.015-1'!$A$3:$R$302,4,FALSE)),"",(VLOOKUP(A287,'SERIE.015-1'!$A$3:$R$302,4,FALSE)))</f>
        <v/>
      </c>
      <c r="E287" s="322" t="str">
        <f>IF(ISNA(VLOOKUP($A287,'SERIE.015-1'!$A$3:$R$302,5,FALSE)),"",(VLOOKUP($A287,'SERIE.015-1'!$A$3:$R$302,5,FALSE)))</f>
        <v/>
      </c>
      <c r="F287" s="237" t="str">
        <f>IF(ISNA(VLOOKUP(E287,'SERIE.015-1'!$E$3:$G$302,2,FALSE)),"",(VLOOKUP(E287,'SERIE.015-1'!$E$3:$G$302,2,FALSE)))</f>
        <v/>
      </c>
      <c r="G287" s="677" t="str">
        <f>IF(ISNA(VLOOKUP(E287,'SERIE.015-1'!$E$3:$G$302,3,FALSE)),"",(VLOOKUP(E287,'SERIE.015-1'!$E$3:$G$302,3,FALSE)))</f>
        <v/>
      </c>
      <c r="H287" s="237" t="str">
        <f>IF(ISNA(VLOOKUP(E287,'SERIE.015-1'!$E$3:$R$302,4,FALSE)),"",(VLOOKUP(E287,'SERIE.015-1'!$E$3:$R$302,4,FALSE)))</f>
        <v/>
      </c>
      <c r="I287" s="291" t="str">
        <f>IF(ISNA(VLOOKUP($E287,'SERIE.015-1'!$E$3:$R$302,5,FALSE)),"",(VLOOKUP($E287,'SERIE.015-1'!$E$3:$R$302,5,FALSE)))</f>
        <v/>
      </c>
      <c r="J287" s="291" t="str">
        <f>IF(ISNA(VLOOKUP($E287,'SERIE.015-1'!$E$3:$R$302,6,FALSE)),"",(VLOOKUP($E287,'SERIE.015-1'!$E$3:$R$302,6,FALSE)))</f>
        <v/>
      </c>
      <c r="K287" s="291" t="str">
        <f>IF(ISNA(VLOOKUP($E287,'SERIE.015-1'!$E$3:$R$302,7,FALSE)),"",(VLOOKUP($E287,'SERIE.015-1'!$E$3:$R$302,7,FALSE)))</f>
        <v/>
      </c>
      <c r="L287" s="291" t="str">
        <f>IF(ISNA(VLOOKUP($E287,'SERIE.015-1'!$E$3:$R$302,8,FALSE)),"",(VLOOKUP($E287,'SERIE.015-1'!$E$3:$R$302,8,FALSE)))</f>
        <v/>
      </c>
      <c r="M287" s="291" t="str">
        <f>IF(ISNA(VLOOKUP($E287,'SERIE.015-1'!$E$3:$R$302,9,FALSE)),"",(VLOOKUP($E287,'SERIE.015-1'!$E$3:$R$302,9,FALSE)))</f>
        <v/>
      </c>
      <c r="N287" s="291" t="str">
        <f>IF(ISNA(VLOOKUP($E287,'SERIE.015-1'!$E$3:$R$302,10,FALSE)),"",(VLOOKUP($E287,'SERIE.015-1'!$E$3:$R$302,10,FALSE)))</f>
        <v/>
      </c>
      <c r="O287" s="291" t="str">
        <f>IF(ISNA(VLOOKUP($E287,'SERIE.015-1'!$E$3:$R$302,11,FALSE)),"",(VLOOKUP($E287,'SERIE.015-1'!$E$3:$R$302,11,FALSE)))</f>
        <v/>
      </c>
      <c r="P287" s="291" t="str">
        <f>IF(ISNA(VLOOKUP($E287,'SERIE.015-1'!$E$3:$R$302,12,FALSE)),"",(VLOOKUP($E287,'SERIE.015-1'!$E$3:$R$302,12,FALSE)))</f>
        <v/>
      </c>
      <c r="Q287" s="291" t="str">
        <f>IF(ISNA(VLOOKUP($E287,'SERIE.015-1'!$E$3:$R$302,13,FALSE)),"",(VLOOKUP($E287,'SERIE.015-1'!$E$3:$R$302,13,FALSE)))</f>
        <v/>
      </c>
      <c r="R287" s="349" t="str">
        <f>IF(ISNA(VLOOKUP($E287,'SERIE.015-1'!$E$3:$R$302,14,FALSE)),"",(VLOOKUP($E287,'SERIE.015-1'!$E$3:$R$302,14,FALSE)))</f>
        <v/>
      </c>
      <c r="S287" s="448">
        <f t="shared" si="131"/>
        <v>0</v>
      </c>
      <c r="T287" s="516">
        <f t="shared" ref="T287" si="146">SUM(I287:R288)</f>
        <v>0</v>
      </c>
      <c r="U287" s="374"/>
      <c r="V287" s="374">
        <f t="shared" si="133"/>
        <v>285</v>
      </c>
      <c r="W287" s="374">
        <f>IF(S287="","",IFERROR(SUM(I287:J287:L287:M287)+LARGE(I287:J287:L287:M287,1)/100+LARGE(I287:J287:L287:M287,2)/1000+LARGE(I287:J287:L287:M287,3)/10000+LARGE(I287:J287:L287:M287,4)/100000-0.01/V287,0))</f>
        <v>0</v>
      </c>
      <c r="X287" s="354" t="str">
        <f>$D$287</f>
        <v/>
      </c>
      <c r="Y287" s="364" t="str">
        <f>$C$287</f>
        <v/>
      </c>
      <c r="Z287" s="374"/>
      <c r="AA287" s="374"/>
      <c r="AB287" s="374"/>
      <c r="AC287" s="374"/>
      <c r="AD287" s="374"/>
      <c r="AE287" s="374"/>
    </row>
    <row r="288" spans="1:31" ht="13.95" customHeight="1" thickBot="1" x14ac:dyDescent="0.35">
      <c r="A288" s="679"/>
      <c r="B288" s="680"/>
      <c r="C288" s="681"/>
      <c r="D288" s="682"/>
      <c r="E288" s="323" t="str">
        <f>IF(ISNA(VLOOKUP($A$287,'SERIE.015-1'!$A$3:$R$302,5,FALSE)+$U$3),"",(VLOOKUP($A$287,'SERIE.015-1'!$A$3:$R$302,5,FALSE)+$U$3))</f>
        <v/>
      </c>
      <c r="F288" s="43" t="str">
        <f>IF(ISNA(VLOOKUP(E288,'SERIE.015-1'!$E$3:$G$302,2,FALSE)),"",(VLOOKUP(E288,'SERIE.015-1'!$E$3:$G$302,2,FALSE)))</f>
        <v/>
      </c>
      <c r="G288" s="683"/>
      <c r="H288" s="84" t="str">
        <f>IF(ISNA(VLOOKUP(E288,'SERIE.015-1'!$E$3:$R$302,4,FALSE)),"",(VLOOKUP(E288,'SERIE.015-1'!$E$3:$R$302,4,FALSE)))</f>
        <v/>
      </c>
      <c r="I288" s="295" t="str">
        <f>IF(ISNA(VLOOKUP($E288,'SERIE.015-1'!$E$3:$R$302,5,FALSE)),"",(VLOOKUP($E288,'SERIE.015-1'!$E$3:$R$302,5,FALSE)))</f>
        <v/>
      </c>
      <c r="J288" s="295" t="str">
        <f>IF(ISNA(VLOOKUP($E288,'SERIE.015-1'!$E$3:$R$302,6,FALSE)),"",(VLOOKUP($E288,'SERIE.015-1'!$E$3:$R$302,6,FALSE)))</f>
        <v/>
      </c>
      <c r="K288" s="295" t="str">
        <f>IF(ISNA(VLOOKUP($E288,'SERIE.015-1'!$E$3:$R$302,7,FALSE)),"",(VLOOKUP($E288,'SERIE.015-1'!$E$3:$R$302,7,FALSE)))</f>
        <v/>
      </c>
      <c r="L288" s="295" t="str">
        <f>IF(ISNA(VLOOKUP($E288,'SERIE.015-1'!$E$3:$R$302,8,FALSE)),"",(VLOOKUP($E288,'SERIE.015-1'!$E$3:$R$302,8,FALSE)))</f>
        <v/>
      </c>
      <c r="M288" s="295" t="str">
        <f>IF(ISNA(VLOOKUP($E288,'SERIE.015-1'!$E$3:$R$302,9,FALSE)),"",(VLOOKUP($E288,'SERIE.015-1'!$E$3:$R$302,9,FALSE)))</f>
        <v/>
      </c>
      <c r="N288" s="295" t="str">
        <f>IF(ISNA(VLOOKUP($E288,'SERIE.015-1'!$E$3:$R$302,10,FALSE)),"",(VLOOKUP($E288,'SERIE.015-1'!$E$3:$R$302,10,FALSE)))</f>
        <v/>
      </c>
      <c r="O288" s="295" t="str">
        <f>IF(ISNA(VLOOKUP($E288,'SERIE.015-1'!$E$3:$R$302,11,FALSE)),"",(VLOOKUP($E288,'SERIE.015-1'!$E$3:$R$302,11,FALSE)))</f>
        <v/>
      </c>
      <c r="P288" s="295" t="str">
        <f>IF(ISNA(VLOOKUP($E288,'SERIE.015-1'!$E$3:$R$302,12,FALSE)),"",(VLOOKUP($E288,'SERIE.015-1'!$E$3:$R$302,12,FALSE)))</f>
        <v/>
      </c>
      <c r="Q288" s="295" t="str">
        <f>IF(ISNA(VLOOKUP($E288,'SERIE.015-1'!$E$3:$R$302,13,FALSE)),"",(VLOOKUP($E288,'SERIE.015-1'!$E$3:$R$302,13,FALSE)))</f>
        <v/>
      </c>
      <c r="R288" s="351" t="str">
        <f>IF(ISNA(VLOOKUP($E288,'SERIE.015-1'!$E$3:$R$302,14,FALSE)),"",(VLOOKUP($E288,'SERIE.015-1'!$E$3:$R$302,14,FALSE)))</f>
        <v/>
      </c>
      <c r="S288" s="448">
        <f t="shared" si="131"/>
        <v>0</v>
      </c>
      <c r="T288" s="516"/>
      <c r="U288" s="374"/>
      <c r="V288" s="374">
        <f t="shared" si="133"/>
        <v>286</v>
      </c>
      <c r="W288" s="374">
        <f>IF(S288="","",IFERROR(SUM(I288:J288:L288:M288)+LARGE(I288:J288:L288:M288,1)/100+LARGE(I288:J288:L288:M288,2)/1000+LARGE(I288:J288:L288:M288,3)/10000+LARGE(I288:J288:L288:M288,4)/100000-0.01/V288,0))</f>
        <v>0</v>
      </c>
      <c r="X288" s="354" t="str">
        <f>$D$287</f>
        <v/>
      </c>
      <c r="Y288" s="364" t="str">
        <f>$C$287</f>
        <v/>
      </c>
      <c r="Z288" s="374"/>
      <c r="AA288" s="374"/>
      <c r="AB288" s="374"/>
      <c r="AC288" s="374"/>
      <c r="AD288" s="374"/>
      <c r="AE288" s="374"/>
    </row>
    <row r="289" spans="1:31" ht="13.95" customHeight="1" x14ac:dyDescent="0.3">
      <c r="A289" s="669">
        <v>144</v>
      </c>
      <c r="B289" s="671" t="str">
        <f>IF(ISNA(VLOOKUP(A289,'SERIE.015-1'!$A$3:$R$302,2,FALSE)),"",(VLOOKUP(A289,'SERIE.015-1'!$A$3:$R$302,2,FALSE)))</f>
        <v/>
      </c>
      <c r="C289" s="673" t="str">
        <f>IF(ISNA(VLOOKUP(A289,'SERIE.015-1'!$A$3:$R$302,3,FALSE)),"",(VLOOKUP(A289,'SERIE.015-1'!$A$3:$R$302,3,FALSE)))</f>
        <v/>
      </c>
      <c r="D289" s="675" t="str">
        <f>IF(ISNA(VLOOKUP(A289,'SERIE.015-1'!$A$3:$R$302,4,FALSE)),"",(VLOOKUP(A289,'SERIE.015-1'!$A$3:$R$302,4,FALSE)))</f>
        <v/>
      </c>
      <c r="E289" s="322" t="str">
        <f>IF(ISNA(VLOOKUP($A289,'SERIE.015-1'!$A$3:$R$302,5,FALSE)),"",(VLOOKUP($A289,'SERIE.015-1'!$A$3:$R$302,5,FALSE)))</f>
        <v/>
      </c>
      <c r="F289" s="237" t="str">
        <f>IF(ISNA(VLOOKUP(E289,'SERIE.015-1'!$E$3:$G$302,2,FALSE)),"",(VLOOKUP(E289,'SERIE.015-1'!$E$3:$G$302,2,FALSE)))</f>
        <v/>
      </c>
      <c r="G289" s="677" t="str">
        <f>IF(ISNA(VLOOKUP(E289,'SERIE.015-1'!$E$3:$G$302,3,FALSE)),"",(VLOOKUP(E289,'SERIE.015-1'!$E$3:$G$302,3,FALSE)))</f>
        <v/>
      </c>
      <c r="H289" s="237" t="str">
        <f>IF(ISNA(VLOOKUP(E289,'SERIE.015-1'!$E$3:$R$302,4,FALSE)),"",(VLOOKUP(E289,'SERIE.015-1'!$E$3:$R$302,4,FALSE)))</f>
        <v/>
      </c>
      <c r="I289" s="291" t="str">
        <f>IF(ISNA(VLOOKUP($E289,'SERIE.015-1'!$E$3:$R$302,5,FALSE)),"",(VLOOKUP($E289,'SERIE.015-1'!$E$3:$R$302,5,FALSE)))</f>
        <v/>
      </c>
      <c r="J289" s="291" t="str">
        <f>IF(ISNA(VLOOKUP($E289,'SERIE.015-1'!$E$3:$R$302,6,FALSE)),"",(VLOOKUP($E289,'SERIE.015-1'!$E$3:$R$302,6,FALSE)))</f>
        <v/>
      </c>
      <c r="K289" s="291" t="str">
        <f>IF(ISNA(VLOOKUP($E289,'SERIE.015-1'!$E$3:$R$302,7,FALSE)),"",(VLOOKUP($E289,'SERIE.015-1'!$E$3:$R$302,7,FALSE)))</f>
        <v/>
      </c>
      <c r="L289" s="291" t="str">
        <f>IF(ISNA(VLOOKUP($E289,'SERIE.015-1'!$E$3:$R$302,8,FALSE)),"",(VLOOKUP($E289,'SERIE.015-1'!$E$3:$R$302,8,FALSE)))</f>
        <v/>
      </c>
      <c r="M289" s="291" t="str">
        <f>IF(ISNA(VLOOKUP($E289,'SERIE.015-1'!$E$3:$R$302,9,FALSE)),"",(VLOOKUP($E289,'SERIE.015-1'!$E$3:$R$302,9,FALSE)))</f>
        <v/>
      </c>
      <c r="N289" s="291" t="str">
        <f>IF(ISNA(VLOOKUP($E289,'SERIE.015-1'!$E$3:$R$302,10,FALSE)),"",(VLOOKUP($E289,'SERIE.015-1'!$E$3:$R$302,10,FALSE)))</f>
        <v/>
      </c>
      <c r="O289" s="291" t="str">
        <f>IF(ISNA(VLOOKUP($E289,'SERIE.015-1'!$E$3:$R$302,11,FALSE)),"",(VLOOKUP($E289,'SERIE.015-1'!$E$3:$R$302,11,FALSE)))</f>
        <v/>
      </c>
      <c r="P289" s="291" t="str">
        <f>IF(ISNA(VLOOKUP($E289,'SERIE.015-1'!$E$3:$R$302,12,FALSE)),"",(VLOOKUP($E289,'SERIE.015-1'!$E$3:$R$302,12,FALSE)))</f>
        <v/>
      </c>
      <c r="Q289" s="291" t="str">
        <f>IF(ISNA(VLOOKUP($E289,'SERIE.015-1'!$E$3:$R$302,13,FALSE)),"",(VLOOKUP($E289,'SERIE.015-1'!$E$3:$R$302,13,FALSE)))</f>
        <v/>
      </c>
      <c r="R289" s="349" t="str">
        <f>IF(ISNA(VLOOKUP($E289,'SERIE.015-1'!$E$3:$R$302,14,FALSE)),"",(VLOOKUP($E289,'SERIE.015-1'!$E$3:$R$302,14,FALSE)))</f>
        <v/>
      </c>
      <c r="S289" s="448">
        <f t="shared" si="131"/>
        <v>0</v>
      </c>
      <c r="T289" s="516">
        <f t="shared" ref="T289" si="147">SUM(I289:R290)</f>
        <v>0</v>
      </c>
      <c r="U289" s="374"/>
      <c r="V289" s="374">
        <f t="shared" si="133"/>
        <v>287</v>
      </c>
      <c r="W289" s="374">
        <f>IF(S289="","",IFERROR(SUM(I289:J289:L289:M289)+LARGE(I289:J289:L289:M289,1)/100+LARGE(I289:J289:L289:M289,2)/1000+LARGE(I289:J289:L289:M289,3)/10000+LARGE(I289:J289:L289:M289,4)/100000-0.01/V289,0))</f>
        <v>0</v>
      </c>
      <c r="X289" s="354" t="str">
        <f>$D$289</f>
        <v/>
      </c>
      <c r="Y289" s="364" t="str">
        <f>$C$289</f>
        <v/>
      </c>
      <c r="Z289" s="374"/>
      <c r="AA289" s="374"/>
      <c r="AB289" s="374"/>
      <c r="AC289" s="374"/>
      <c r="AD289" s="374"/>
      <c r="AE289" s="374"/>
    </row>
    <row r="290" spans="1:31" ht="13.95" customHeight="1" thickBot="1" x14ac:dyDescent="0.35">
      <c r="A290" s="679"/>
      <c r="B290" s="680"/>
      <c r="C290" s="681"/>
      <c r="D290" s="682"/>
      <c r="E290" s="323" t="str">
        <f>IF(ISNA(VLOOKUP($A$289,'SERIE.015-1'!$A$3:$R$302,5,FALSE)+$U$3),"",(VLOOKUP($A$289,'SERIE.015-1'!$A$3:$R$302,5,FALSE)+$U$3))</f>
        <v/>
      </c>
      <c r="F290" s="43" t="str">
        <f>IF(ISNA(VLOOKUP(E290,'SERIE.015-1'!$E$3:$G$302,2,FALSE)),"",(VLOOKUP(E290,'SERIE.015-1'!$E$3:$G$302,2,FALSE)))</f>
        <v/>
      </c>
      <c r="G290" s="683"/>
      <c r="H290" s="84" t="str">
        <f>IF(ISNA(VLOOKUP(E290,'SERIE.015-1'!$E$3:$R$302,4,FALSE)),"",(VLOOKUP(E290,'SERIE.015-1'!$E$3:$R$302,4,FALSE)))</f>
        <v/>
      </c>
      <c r="I290" s="295" t="str">
        <f>IF(ISNA(VLOOKUP($E290,'SERIE.015-1'!$E$3:$R$302,5,FALSE)),"",(VLOOKUP($E290,'SERIE.015-1'!$E$3:$R$302,5,FALSE)))</f>
        <v/>
      </c>
      <c r="J290" s="295" t="str">
        <f>IF(ISNA(VLOOKUP($E290,'SERIE.015-1'!$E$3:$R$302,6,FALSE)),"",(VLOOKUP($E290,'SERIE.015-1'!$E$3:$R$302,6,FALSE)))</f>
        <v/>
      </c>
      <c r="K290" s="295" t="str">
        <f>IF(ISNA(VLOOKUP($E290,'SERIE.015-1'!$E$3:$R$302,7,FALSE)),"",(VLOOKUP($E290,'SERIE.015-1'!$E$3:$R$302,7,FALSE)))</f>
        <v/>
      </c>
      <c r="L290" s="295" t="str">
        <f>IF(ISNA(VLOOKUP($E290,'SERIE.015-1'!$E$3:$R$302,8,FALSE)),"",(VLOOKUP($E290,'SERIE.015-1'!$E$3:$R$302,8,FALSE)))</f>
        <v/>
      </c>
      <c r="M290" s="295" t="str">
        <f>IF(ISNA(VLOOKUP($E290,'SERIE.015-1'!$E$3:$R$302,9,FALSE)),"",(VLOOKUP($E290,'SERIE.015-1'!$E$3:$R$302,9,FALSE)))</f>
        <v/>
      </c>
      <c r="N290" s="295" t="str">
        <f>IF(ISNA(VLOOKUP($E290,'SERIE.015-1'!$E$3:$R$302,10,FALSE)),"",(VLOOKUP($E290,'SERIE.015-1'!$E$3:$R$302,10,FALSE)))</f>
        <v/>
      </c>
      <c r="O290" s="295" t="str">
        <f>IF(ISNA(VLOOKUP($E290,'SERIE.015-1'!$E$3:$R$302,11,FALSE)),"",(VLOOKUP($E290,'SERIE.015-1'!$E$3:$R$302,11,FALSE)))</f>
        <v/>
      </c>
      <c r="P290" s="295" t="str">
        <f>IF(ISNA(VLOOKUP($E290,'SERIE.015-1'!$E$3:$R$302,12,FALSE)),"",(VLOOKUP($E290,'SERIE.015-1'!$E$3:$R$302,12,FALSE)))</f>
        <v/>
      </c>
      <c r="Q290" s="295" t="str">
        <f>IF(ISNA(VLOOKUP($E290,'SERIE.015-1'!$E$3:$R$302,13,FALSE)),"",(VLOOKUP($E290,'SERIE.015-1'!$E$3:$R$302,13,FALSE)))</f>
        <v/>
      </c>
      <c r="R290" s="351" t="str">
        <f>IF(ISNA(VLOOKUP($E290,'SERIE.015-1'!$E$3:$R$302,14,FALSE)),"",(VLOOKUP($E290,'SERIE.015-1'!$E$3:$R$302,14,FALSE)))</f>
        <v/>
      </c>
      <c r="S290" s="448">
        <f t="shared" si="131"/>
        <v>0</v>
      </c>
      <c r="T290" s="516"/>
      <c r="U290" s="374"/>
      <c r="V290" s="374">
        <f t="shared" si="133"/>
        <v>288</v>
      </c>
      <c r="W290" s="374">
        <f>IF(S290="","",IFERROR(SUM(I290:J290:L290:M290)+LARGE(I290:J290:L290:M290,1)/100+LARGE(I290:J290:L290:M290,2)/1000+LARGE(I290:J290:L290:M290,3)/10000+LARGE(I290:J290:L290:M290,4)/100000-0.01/V290,0))</f>
        <v>0</v>
      </c>
      <c r="X290" s="354" t="str">
        <f>$D$289</f>
        <v/>
      </c>
      <c r="Y290" s="364" t="str">
        <f>$C$289</f>
        <v/>
      </c>
      <c r="Z290" s="374"/>
      <c r="AA290" s="374"/>
      <c r="AB290" s="374"/>
      <c r="AC290" s="374"/>
      <c r="AD290" s="374"/>
      <c r="AE290" s="374"/>
    </row>
    <row r="291" spans="1:31" ht="13.95" customHeight="1" x14ac:dyDescent="0.3">
      <c r="A291" s="669">
        <v>145</v>
      </c>
      <c r="B291" s="671" t="str">
        <f>IF(ISNA(VLOOKUP(A291,'SERIE.015-1'!$A$3:$R$302,2,FALSE)),"",(VLOOKUP(A291,'SERIE.015-1'!$A$3:$R$302,2,FALSE)))</f>
        <v/>
      </c>
      <c r="C291" s="673" t="str">
        <f>IF(ISNA(VLOOKUP(A291,'SERIE.015-1'!$A$3:$R$302,3,FALSE)),"",(VLOOKUP(A291,'SERIE.015-1'!$A$3:$R$302,3,FALSE)))</f>
        <v/>
      </c>
      <c r="D291" s="675" t="str">
        <f>IF(ISNA(VLOOKUP(A291,'SERIE.015-1'!$A$3:$R$302,4,FALSE)),"",(VLOOKUP(A291,'SERIE.015-1'!$A$3:$R$302,4,FALSE)))</f>
        <v/>
      </c>
      <c r="E291" s="322" t="str">
        <f>IF(ISNA(VLOOKUP($A291,'SERIE.015-1'!$A$3:$R$302,5,FALSE)),"",(VLOOKUP($A291,'SERIE.015-1'!$A$3:$R$302,5,FALSE)))</f>
        <v/>
      </c>
      <c r="F291" s="237" t="str">
        <f>IF(ISNA(VLOOKUP(E291,'SERIE.015-1'!$E$3:$G$302,2,FALSE)),"",(VLOOKUP(E291,'SERIE.015-1'!$E$3:$G$302,2,FALSE)))</f>
        <v/>
      </c>
      <c r="G291" s="677" t="str">
        <f>IF(ISNA(VLOOKUP(E291,'SERIE.015-1'!$E$3:$G$302,3,FALSE)),"",(VLOOKUP(E291,'SERIE.015-1'!$E$3:$G$302,3,FALSE)))</f>
        <v/>
      </c>
      <c r="H291" s="237" t="str">
        <f>IF(ISNA(VLOOKUP(E291,'SERIE.015-1'!$E$3:$R$302,4,FALSE)),"",(VLOOKUP(E291,'SERIE.015-1'!$E$3:$R$302,4,FALSE)))</f>
        <v/>
      </c>
      <c r="I291" s="291" t="str">
        <f>IF(ISNA(VLOOKUP($E291,'SERIE.015-1'!$E$3:$R$302,5,FALSE)),"",(VLOOKUP($E291,'SERIE.015-1'!$E$3:$R$302,5,FALSE)))</f>
        <v/>
      </c>
      <c r="J291" s="291" t="str">
        <f>IF(ISNA(VLOOKUP($E291,'SERIE.015-1'!$E$3:$R$302,6,FALSE)),"",(VLOOKUP($E291,'SERIE.015-1'!$E$3:$R$302,6,FALSE)))</f>
        <v/>
      </c>
      <c r="K291" s="291" t="str">
        <f>IF(ISNA(VLOOKUP($E291,'SERIE.015-1'!$E$3:$R$302,7,FALSE)),"",(VLOOKUP($E291,'SERIE.015-1'!$E$3:$R$302,7,FALSE)))</f>
        <v/>
      </c>
      <c r="L291" s="291" t="str">
        <f>IF(ISNA(VLOOKUP($E291,'SERIE.015-1'!$E$3:$R$302,8,FALSE)),"",(VLOOKUP($E291,'SERIE.015-1'!$E$3:$R$302,8,FALSE)))</f>
        <v/>
      </c>
      <c r="M291" s="291" t="str">
        <f>IF(ISNA(VLOOKUP($E291,'SERIE.015-1'!$E$3:$R$302,9,FALSE)),"",(VLOOKUP($E291,'SERIE.015-1'!$E$3:$R$302,9,FALSE)))</f>
        <v/>
      </c>
      <c r="N291" s="291" t="str">
        <f>IF(ISNA(VLOOKUP($E291,'SERIE.015-1'!$E$3:$R$302,10,FALSE)),"",(VLOOKUP($E291,'SERIE.015-1'!$E$3:$R$302,10,FALSE)))</f>
        <v/>
      </c>
      <c r="O291" s="291" t="str">
        <f>IF(ISNA(VLOOKUP($E291,'SERIE.015-1'!$E$3:$R$302,11,FALSE)),"",(VLOOKUP($E291,'SERIE.015-1'!$E$3:$R$302,11,FALSE)))</f>
        <v/>
      </c>
      <c r="P291" s="291" t="str">
        <f>IF(ISNA(VLOOKUP($E291,'SERIE.015-1'!$E$3:$R$302,12,FALSE)),"",(VLOOKUP($E291,'SERIE.015-1'!$E$3:$R$302,12,FALSE)))</f>
        <v/>
      </c>
      <c r="Q291" s="291" t="str">
        <f>IF(ISNA(VLOOKUP($E291,'SERIE.015-1'!$E$3:$R$302,13,FALSE)),"",(VLOOKUP($E291,'SERIE.015-1'!$E$3:$R$302,13,FALSE)))</f>
        <v/>
      </c>
      <c r="R291" s="349" t="str">
        <f>IF(ISNA(VLOOKUP($E291,'SERIE.015-1'!$E$3:$R$302,14,FALSE)),"",(VLOOKUP($E291,'SERIE.015-1'!$E$3:$R$302,14,FALSE)))</f>
        <v/>
      </c>
      <c r="S291" s="448">
        <f t="shared" si="131"/>
        <v>0</v>
      </c>
      <c r="T291" s="516">
        <f t="shared" ref="T291" si="148">SUM(I291:R292)</f>
        <v>0</v>
      </c>
      <c r="U291" s="374"/>
      <c r="V291" s="374">
        <f t="shared" si="133"/>
        <v>289</v>
      </c>
      <c r="W291" s="374">
        <f>IF(S291="","",IFERROR(SUM(I291:J291:L291:M291)+LARGE(I291:J291:L291:M291,1)/100+LARGE(I291:J291:L291:M291,2)/1000+LARGE(I291:J291:L291:M291,3)/10000+LARGE(I291:J291:L291:M291,4)/100000-0.01/V291,0))</f>
        <v>0</v>
      </c>
      <c r="X291" s="354" t="str">
        <f>$D$291</f>
        <v/>
      </c>
      <c r="Y291" s="364" t="str">
        <f>$C$291</f>
        <v/>
      </c>
      <c r="Z291" s="374"/>
      <c r="AA291" s="374"/>
      <c r="AB291" s="374"/>
      <c r="AC291" s="374"/>
      <c r="AD291" s="374"/>
      <c r="AE291" s="374"/>
    </row>
    <row r="292" spans="1:31" ht="13.95" customHeight="1" thickBot="1" x14ac:dyDescent="0.35">
      <c r="A292" s="679"/>
      <c r="B292" s="680"/>
      <c r="C292" s="681"/>
      <c r="D292" s="682"/>
      <c r="E292" s="323" t="str">
        <f>IF(ISNA(VLOOKUP($A$291,'SERIE.015-1'!$A$3:$R$302,5,FALSE)+$U$3),"",(VLOOKUP($A$291,'SERIE.015-1'!$A$3:$R$302,5,FALSE)+$U$3))</f>
        <v/>
      </c>
      <c r="F292" s="43" t="str">
        <f>IF(ISNA(VLOOKUP(E292,'SERIE.015-1'!$E$3:$G$302,2,FALSE)),"",(VLOOKUP(E292,'SERIE.015-1'!$E$3:$G$302,2,FALSE)))</f>
        <v/>
      </c>
      <c r="G292" s="683"/>
      <c r="H292" s="84" t="str">
        <f>IF(ISNA(VLOOKUP(E292,'SERIE.015-1'!$E$3:$R$302,4,FALSE)),"",(VLOOKUP(E292,'SERIE.015-1'!$E$3:$R$302,4,FALSE)))</f>
        <v/>
      </c>
      <c r="I292" s="295" t="str">
        <f>IF(ISNA(VLOOKUP($E292,'SERIE.015-1'!$E$3:$R$302,5,FALSE)),"",(VLOOKUP($E292,'SERIE.015-1'!$E$3:$R$302,5,FALSE)))</f>
        <v/>
      </c>
      <c r="J292" s="295" t="str">
        <f>IF(ISNA(VLOOKUP($E292,'SERIE.015-1'!$E$3:$R$302,6,FALSE)),"",(VLOOKUP($E292,'SERIE.015-1'!$E$3:$R$302,6,FALSE)))</f>
        <v/>
      </c>
      <c r="K292" s="295" t="str">
        <f>IF(ISNA(VLOOKUP($E292,'SERIE.015-1'!$E$3:$R$302,7,FALSE)),"",(VLOOKUP($E292,'SERIE.015-1'!$E$3:$R$302,7,FALSE)))</f>
        <v/>
      </c>
      <c r="L292" s="295" t="str">
        <f>IF(ISNA(VLOOKUP($E292,'SERIE.015-1'!$E$3:$R$302,8,FALSE)),"",(VLOOKUP($E292,'SERIE.015-1'!$E$3:$R$302,8,FALSE)))</f>
        <v/>
      </c>
      <c r="M292" s="295" t="str">
        <f>IF(ISNA(VLOOKUP($E292,'SERIE.015-1'!$E$3:$R$302,9,FALSE)),"",(VLOOKUP($E292,'SERIE.015-1'!$E$3:$R$302,9,FALSE)))</f>
        <v/>
      </c>
      <c r="N292" s="295" t="str">
        <f>IF(ISNA(VLOOKUP($E292,'SERIE.015-1'!$E$3:$R$302,10,FALSE)),"",(VLOOKUP($E292,'SERIE.015-1'!$E$3:$R$302,10,FALSE)))</f>
        <v/>
      </c>
      <c r="O292" s="295" t="str">
        <f>IF(ISNA(VLOOKUP($E292,'SERIE.015-1'!$E$3:$R$302,11,FALSE)),"",(VLOOKUP($E292,'SERIE.015-1'!$E$3:$R$302,11,FALSE)))</f>
        <v/>
      </c>
      <c r="P292" s="295" t="str">
        <f>IF(ISNA(VLOOKUP($E292,'SERIE.015-1'!$E$3:$R$302,12,FALSE)),"",(VLOOKUP($E292,'SERIE.015-1'!$E$3:$R$302,12,FALSE)))</f>
        <v/>
      </c>
      <c r="Q292" s="295" t="str">
        <f>IF(ISNA(VLOOKUP($E292,'SERIE.015-1'!$E$3:$R$302,13,FALSE)),"",(VLOOKUP($E292,'SERIE.015-1'!$E$3:$R$302,13,FALSE)))</f>
        <v/>
      </c>
      <c r="R292" s="351" t="str">
        <f>IF(ISNA(VLOOKUP($E292,'SERIE.015-1'!$E$3:$R$302,14,FALSE)),"",(VLOOKUP($E292,'SERIE.015-1'!$E$3:$R$302,14,FALSE)))</f>
        <v/>
      </c>
      <c r="S292" s="448">
        <f t="shared" si="131"/>
        <v>0</v>
      </c>
      <c r="T292" s="516"/>
      <c r="U292" s="374"/>
      <c r="V292" s="374">
        <f t="shared" si="133"/>
        <v>290</v>
      </c>
      <c r="W292" s="374">
        <f>IF(S292="","",IFERROR(SUM(I292:J292:L292:M292)+LARGE(I292:J292:L292:M292,1)/100+LARGE(I292:J292:L292:M292,2)/1000+LARGE(I292:J292:L292:M292,3)/10000+LARGE(I292:J292:L292:M292,4)/100000-0.01/V292,0))</f>
        <v>0</v>
      </c>
      <c r="X292" s="354" t="str">
        <f>$D$291</f>
        <v/>
      </c>
      <c r="Y292" s="364" t="str">
        <f>$C$291</f>
        <v/>
      </c>
      <c r="Z292" s="374"/>
      <c r="AA292" s="374"/>
      <c r="AB292" s="374"/>
      <c r="AC292" s="374"/>
      <c r="AD292" s="374"/>
      <c r="AE292" s="374"/>
    </row>
    <row r="293" spans="1:31" ht="13.95" customHeight="1" x14ac:dyDescent="0.3">
      <c r="A293" s="669">
        <v>146</v>
      </c>
      <c r="B293" s="671" t="str">
        <f>IF(ISNA(VLOOKUP(A293,'SERIE.015-1'!$A$3:$R$302,2,FALSE)),"",(VLOOKUP(A293,'SERIE.015-1'!$A$3:$R$302,2,FALSE)))</f>
        <v/>
      </c>
      <c r="C293" s="673" t="str">
        <f>IF(ISNA(VLOOKUP(A293,'SERIE.015-1'!$A$3:$R$302,3,FALSE)),"",(VLOOKUP(A293,'SERIE.015-1'!$A$3:$R$302,3,FALSE)))</f>
        <v/>
      </c>
      <c r="D293" s="675" t="str">
        <f>IF(ISNA(VLOOKUP(A293,'SERIE.015-1'!$A$3:$R$302,4,FALSE)),"",(VLOOKUP(A293,'SERIE.015-1'!$A$3:$R$302,4,FALSE)))</f>
        <v/>
      </c>
      <c r="E293" s="322" t="str">
        <f>IF(ISNA(VLOOKUP($A293,'SERIE.015-1'!$A$3:$R$302,5,FALSE)),"",(VLOOKUP($A293,'SERIE.015-1'!$A$3:$R$302,5,FALSE)))</f>
        <v/>
      </c>
      <c r="F293" s="237" t="str">
        <f>IF(ISNA(VLOOKUP(E293,'SERIE.015-1'!$E$3:$G$302,2,FALSE)),"",(VLOOKUP(E293,'SERIE.015-1'!$E$3:$G$302,2,FALSE)))</f>
        <v/>
      </c>
      <c r="G293" s="677" t="str">
        <f>IF(ISNA(VLOOKUP(E293,'SERIE.015-1'!$E$3:$G$302,3,FALSE)),"",(VLOOKUP(E293,'SERIE.015-1'!$E$3:$G$302,3,FALSE)))</f>
        <v/>
      </c>
      <c r="H293" s="237" t="str">
        <f>IF(ISNA(VLOOKUP(E293,'SERIE.015-1'!$E$3:$R$302,4,FALSE)),"",(VLOOKUP(E293,'SERIE.015-1'!$E$3:$R$302,4,FALSE)))</f>
        <v/>
      </c>
      <c r="I293" s="291" t="str">
        <f>IF(ISNA(VLOOKUP($E293,'SERIE.015-1'!$E$3:$R$302,5,FALSE)),"",(VLOOKUP($E293,'SERIE.015-1'!$E$3:$R$302,5,FALSE)))</f>
        <v/>
      </c>
      <c r="J293" s="291" t="str">
        <f>IF(ISNA(VLOOKUP($E293,'SERIE.015-1'!$E$3:$R$302,6,FALSE)),"",(VLOOKUP($E293,'SERIE.015-1'!$E$3:$R$302,6,FALSE)))</f>
        <v/>
      </c>
      <c r="K293" s="291" t="str">
        <f>IF(ISNA(VLOOKUP($E293,'SERIE.015-1'!$E$3:$R$302,7,FALSE)),"",(VLOOKUP($E293,'SERIE.015-1'!$E$3:$R$302,7,FALSE)))</f>
        <v/>
      </c>
      <c r="L293" s="291" t="str">
        <f>IF(ISNA(VLOOKUP($E293,'SERIE.015-1'!$E$3:$R$302,8,FALSE)),"",(VLOOKUP($E293,'SERIE.015-1'!$E$3:$R$302,8,FALSE)))</f>
        <v/>
      </c>
      <c r="M293" s="291" t="str">
        <f>IF(ISNA(VLOOKUP($E293,'SERIE.015-1'!$E$3:$R$302,9,FALSE)),"",(VLOOKUP($E293,'SERIE.015-1'!$E$3:$R$302,9,FALSE)))</f>
        <v/>
      </c>
      <c r="N293" s="291" t="str">
        <f>IF(ISNA(VLOOKUP($E293,'SERIE.015-1'!$E$3:$R$302,10,FALSE)),"",(VLOOKUP($E293,'SERIE.015-1'!$E$3:$R$302,10,FALSE)))</f>
        <v/>
      </c>
      <c r="O293" s="291" t="str">
        <f>IF(ISNA(VLOOKUP($E293,'SERIE.015-1'!$E$3:$R$302,11,FALSE)),"",(VLOOKUP($E293,'SERIE.015-1'!$E$3:$R$302,11,FALSE)))</f>
        <v/>
      </c>
      <c r="P293" s="291" t="str">
        <f>IF(ISNA(VLOOKUP($E293,'SERIE.015-1'!$E$3:$R$302,12,FALSE)),"",(VLOOKUP($E293,'SERIE.015-1'!$E$3:$R$302,12,FALSE)))</f>
        <v/>
      </c>
      <c r="Q293" s="291" t="str">
        <f>IF(ISNA(VLOOKUP($E293,'SERIE.015-1'!$E$3:$R$302,13,FALSE)),"",(VLOOKUP($E293,'SERIE.015-1'!$E$3:$R$302,13,FALSE)))</f>
        <v/>
      </c>
      <c r="R293" s="349" t="str">
        <f>IF(ISNA(VLOOKUP($E293,'SERIE.015-1'!$E$3:$R$302,14,FALSE)),"",(VLOOKUP($E293,'SERIE.015-1'!$E$3:$R$302,14,FALSE)))</f>
        <v/>
      </c>
      <c r="S293" s="448">
        <f t="shared" si="131"/>
        <v>0</v>
      </c>
      <c r="T293" s="516">
        <f t="shared" ref="T293" si="149">SUM(I293:R294)</f>
        <v>0</v>
      </c>
      <c r="U293" s="374"/>
      <c r="V293" s="374">
        <f t="shared" si="133"/>
        <v>291</v>
      </c>
      <c r="W293" s="374">
        <f>IF(S293="","",IFERROR(SUM(I293:J293:L293:M293)+LARGE(I293:J293:L293:M293,1)/100+LARGE(I293:J293:L293:M293,2)/1000+LARGE(I293:J293:L293:M293,3)/10000+LARGE(I293:J293:L293:M293,4)/100000-0.01/V293,0))</f>
        <v>0</v>
      </c>
      <c r="X293" s="354" t="str">
        <f>$D$293</f>
        <v/>
      </c>
      <c r="Y293" s="364" t="str">
        <f>$C$293</f>
        <v/>
      </c>
      <c r="Z293" s="374"/>
      <c r="AA293" s="374"/>
      <c r="AB293" s="374"/>
      <c r="AC293" s="374"/>
      <c r="AD293" s="374"/>
      <c r="AE293" s="374"/>
    </row>
    <row r="294" spans="1:31" ht="13.95" customHeight="1" thickBot="1" x14ac:dyDescent="0.35">
      <c r="A294" s="679"/>
      <c r="B294" s="680"/>
      <c r="C294" s="681"/>
      <c r="D294" s="682"/>
      <c r="E294" s="323" t="str">
        <f>IF(ISNA(VLOOKUP($A$293,'SERIE.015-1'!$A$3:$R$302,5,FALSE)+$U$3),"",(VLOOKUP($A$293,'SERIE.015-1'!$A$3:$R$302,5,FALSE)+$U$3))</f>
        <v/>
      </c>
      <c r="F294" s="43" t="str">
        <f>IF(ISNA(VLOOKUP(E294,'SERIE.015-1'!$E$3:$G$302,2,FALSE)),"",(VLOOKUP(E294,'SERIE.015-1'!$E$3:$G$302,2,FALSE)))</f>
        <v/>
      </c>
      <c r="G294" s="683"/>
      <c r="H294" s="84" t="str">
        <f>IF(ISNA(VLOOKUP(E294,'SERIE.015-1'!$E$3:$R$302,4,FALSE)),"",(VLOOKUP(E294,'SERIE.015-1'!$E$3:$R$302,4,FALSE)))</f>
        <v/>
      </c>
      <c r="I294" s="295" t="str">
        <f>IF(ISNA(VLOOKUP($E294,'SERIE.015-1'!$E$3:$R$302,5,FALSE)),"",(VLOOKUP($E294,'SERIE.015-1'!$E$3:$R$302,5,FALSE)))</f>
        <v/>
      </c>
      <c r="J294" s="295" t="str">
        <f>IF(ISNA(VLOOKUP($E294,'SERIE.015-1'!$E$3:$R$302,6,FALSE)),"",(VLOOKUP($E294,'SERIE.015-1'!$E$3:$R$302,6,FALSE)))</f>
        <v/>
      </c>
      <c r="K294" s="295" t="str">
        <f>IF(ISNA(VLOOKUP($E294,'SERIE.015-1'!$E$3:$R$302,7,FALSE)),"",(VLOOKUP($E294,'SERIE.015-1'!$E$3:$R$302,7,FALSE)))</f>
        <v/>
      </c>
      <c r="L294" s="295" t="str">
        <f>IF(ISNA(VLOOKUP($E294,'SERIE.015-1'!$E$3:$R$302,8,FALSE)),"",(VLOOKUP($E294,'SERIE.015-1'!$E$3:$R$302,8,FALSE)))</f>
        <v/>
      </c>
      <c r="M294" s="295" t="str">
        <f>IF(ISNA(VLOOKUP($E294,'SERIE.015-1'!$E$3:$R$302,9,FALSE)),"",(VLOOKUP($E294,'SERIE.015-1'!$E$3:$R$302,9,FALSE)))</f>
        <v/>
      </c>
      <c r="N294" s="295" t="str">
        <f>IF(ISNA(VLOOKUP($E294,'SERIE.015-1'!$E$3:$R$302,10,FALSE)),"",(VLOOKUP($E294,'SERIE.015-1'!$E$3:$R$302,10,FALSE)))</f>
        <v/>
      </c>
      <c r="O294" s="295" t="str">
        <f>IF(ISNA(VLOOKUP($E294,'SERIE.015-1'!$E$3:$R$302,11,FALSE)),"",(VLOOKUP($E294,'SERIE.015-1'!$E$3:$R$302,11,FALSE)))</f>
        <v/>
      </c>
      <c r="P294" s="295" t="str">
        <f>IF(ISNA(VLOOKUP($E294,'SERIE.015-1'!$E$3:$R$302,12,FALSE)),"",(VLOOKUP($E294,'SERIE.015-1'!$E$3:$R$302,12,FALSE)))</f>
        <v/>
      </c>
      <c r="Q294" s="295" t="str">
        <f>IF(ISNA(VLOOKUP($E294,'SERIE.015-1'!$E$3:$R$302,13,FALSE)),"",(VLOOKUP($E294,'SERIE.015-1'!$E$3:$R$302,13,FALSE)))</f>
        <v/>
      </c>
      <c r="R294" s="351" t="str">
        <f>IF(ISNA(VLOOKUP($E294,'SERIE.015-1'!$E$3:$R$302,14,FALSE)),"",(VLOOKUP($E294,'SERIE.015-1'!$E$3:$R$302,14,FALSE)))</f>
        <v/>
      </c>
      <c r="S294" s="448">
        <f t="shared" si="131"/>
        <v>0</v>
      </c>
      <c r="T294" s="516"/>
      <c r="U294" s="374"/>
      <c r="V294" s="374">
        <f t="shared" si="133"/>
        <v>292</v>
      </c>
      <c r="W294" s="374">
        <f>IF(S294="","",IFERROR(SUM(I294:J294:L294:M294)+LARGE(I294:J294:L294:M294,1)/100+LARGE(I294:J294:L294:M294,2)/1000+LARGE(I294:J294:L294:M294,3)/10000+LARGE(I294:J294:L294:M294,4)/100000-0.01/V294,0))</f>
        <v>0</v>
      </c>
      <c r="X294" s="354" t="str">
        <f>$D$293</f>
        <v/>
      </c>
      <c r="Y294" s="364" t="str">
        <f>$C$293</f>
        <v/>
      </c>
      <c r="Z294" s="374"/>
      <c r="AA294" s="374"/>
      <c r="AB294" s="374"/>
      <c r="AC294" s="374"/>
      <c r="AD294" s="374"/>
      <c r="AE294" s="374"/>
    </row>
    <row r="295" spans="1:31" ht="13.95" customHeight="1" x14ac:dyDescent="0.3">
      <c r="A295" s="669">
        <v>147</v>
      </c>
      <c r="B295" s="671" t="str">
        <f>IF(ISNA(VLOOKUP(A295,'SERIE.015-1'!$A$3:$R$302,2,FALSE)),"",(VLOOKUP(A295,'SERIE.015-1'!$A$3:$R$302,2,FALSE)))</f>
        <v/>
      </c>
      <c r="C295" s="673" t="str">
        <f>IF(ISNA(VLOOKUP(A295,'SERIE.015-1'!$A$3:$R$302,3,FALSE)),"",(VLOOKUP(A295,'SERIE.015-1'!$A$3:$R$302,3,FALSE)))</f>
        <v/>
      </c>
      <c r="D295" s="675" t="str">
        <f>IF(ISNA(VLOOKUP(A295,'SERIE.015-1'!$A$3:$R$302,4,FALSE)),"",(VLOOKUP(A295,'SERIE.015-1'!$A$3:$R$302,4,FALSE)))</f>
        <v/>
      </c>
      <c r="E295" s="322" t="str">
        <f>IF(ISNA(VLOOKUP($A295,'SERIE.015-1'!$A$3:$R$302,5,FALSE)),"",(VLOOKUP($A295,'SERIE.015-1'!$A$3:$R$302,5,FALSE)))</f>
        <v/>
      </c>
      <c r="F295" s="237" t="str">
        <f>IF(ISNA(VLOOKUP(E295,'SERIE.015-1'!$E$3:$G$302,2,FALSE)),"",(VLOOKUP(E295,'SERIE.015-1'!$E$3:$G$302,2,FALSE)))</f>
        <v/>
      </c>
      <c r="G295" s="677" t="str">
        <f>IF(ISNA(VLOOKUP(E295,'SERIE.015-1'!$E$3:$G$302,3,FALSE)),"",(VLOOKUP(E295,'SERIE.015-1'!$E$3:$G$302,3,FALSE)))</f>
        <v/>
      </c>
      <c r="H295" s="237" t="str">
        <f>IF(ISNA(VLOOKUP(E295,'SERIE.015-1'!$E$3:$R$302,4,FALSE)),"",(VLOOKUP(E295,'SERIE.015-1'!$E$3:$R$302,4,FALSE)))</f>
        <v/>
      </c>
      <c r="I295" s="291" t="str">
        <f>IF(ISNA(VLOOKUP($E295,'SERIE.015-1'!$E$3:$R$302,5,FALSE)),"",(VLOOKUP($E295,'SERIE.015-1'!$E$3:$R$302,5,FALSE)))</f>
        <v/>
      </c>
      <c r="J295" s="291" t="str">
        <f>IF(ISNA(VLOOKUP($E295,'SERIE.015-1'!$E$3:$R$302,6,FALSE)),"",(VLOOKUP($E295,'SERIE.015-1'!$E$3:$R$302,6,FALSE)))</f>
        <v/>
      </c>
      <c r="K295" s="291" t="str">
        <f>IF(ISNA(VLOOKUP($E295,'SERIE.015-1'!$E$3:$R$302,7,FALSE)),"",(VLOOKUP($E295,'SERIE.015-1'!$E$3:$R$302,7,FALSE)))</f>
        <v/>
      </c>
      <c r="L295" s="291" t="str">
        <f>IF(ISNA(VLOOKUP($E295,'SERIE.015-1'!$E$3:$R$302,8,FALSE)),"",(VLOOKUP($E295,'SERIE.015-1'!$E$3:$R$302,8,FALSE)))</f>
        <v/>
      </c>
      <c r="M295" s="291" t="str">
        <f>IF(ISNA(VLOOKUP($E295,'SERIE.015-1'!$E$3:$R$302,9,FALSE)),"",(VLOOKUP($E295,'SERIE.015-1'!$E$3:$R$302,9,FALSE)))</f>
        <v/>
      </c>
      <c r="N295" s="291" t="str">
        <f>IF(ISNA(VLOOKUP($E295,'SERIE.015-1'!$E$3:$R$302,10,FALSE)),"",(VLOOKUP($E295,'SERIE.015-1'!$E$3:$R$302,10,FALSE)))</f>
        <v/>
      </c>
      <c r="O295" s="291" t="str">
        <f>IF(ISNA(VLOOKUP($E295,'SERIE.015-1'!$E$3:$R$302,11,FALSE)),"",(VLOOKUP($E295,'SERIE.015-1'!$E$3:$R$302,11,FALSE)))</f>
        <v/>
      </c>
      <c r="P295" s="291" t="str">
        <f>IF(ISNA(VLOOKUP($E295,'SERIE.015-1'!$E$3:$R$302,12,FALSE)),"",(VLOOKUP($E295,'SERIE.015-1'!$E$3:$R$302,12,FALSE)))</f>
        <v/>
      </c>
      <c r="Q295" s="291" t="str">
        <f>IF(ISNA(VLOOKUP($E295,'SERIE.015-1'!$E$3:$R$302,13,FALSE)),"",(VLOOKUP($E295,'SERIE.015-1'!$E$3:$R$302,13,FALSE)))</f>
        <v/>
      </c>
      <c r="R295" s="349" t="str">
        <f>IF(ISNA(VLOOKUP($E295,'SERIE.015-1'!$E$3:$R$302,14,FALSE)),"",(VLOOKUP($E295,'SERIE.015-1'!$E$3:$R$302,14,FALSE)))</f>
        <v/>
      </c>
      <c r="S295" s="448">
        <f t="shared" si="131"/>
        <v>0</v>
      </c>
      <c r="T295" s="516">
        <f t="shared" ref="T295" si="150">SUM(I295:R296)</f>
        <v>0</v>
      </c>
      <c r="U295" s="374"/>
      <c r="V295" s="374">
        <f t="shared" si="133"/>
        <v>293</v>
      </c>
      <c r="W295" s="374">
        <f>IF(S295="","",IFERROR(SUM(I295:J295:L295:M295)+LARGE(I295:J295:L295:M295,1)/100+LARGE(I295:J295:L295:M295,2)/1000+LARGE(I295:J295:L295:M295,3)/10000+LARGE(I295:J295:L295:M295,4)/100000-0.01/V295,0))</f>
        <v>0</v>
      </c>
      <c r="X295" s="354" t="str">
        <f>$D$295</f>
        <v/>
      </c>
      <c r="Y295" s="364" t="str">
        <f>$C$295</f>
        <v/>
      </c>
      <c r="Z295" s="374"/>
      <c r="AA295" s="374"/>
      <c r="AB295" s="374"/>
      <c r="AC295" s="374"/>
      <c r="AD295" s="374"/>
      <c r="AE295" s="374"/>
    </row>
    <row r="296" spans="1:31" ht="13.95" customHeight="1" thickBot="1" x14ac:dyDescent="0.35">
      <c r="A296" s="679"/>
      <c r="B296" s="680"/>
      <c r="C296" s="681"/>
      <c r="D296" s="682"/>
      <c r="E296" s="323" t="str">
        <f>IF(ISNA(VLOOKUP($A$295,'SERIE.015-1'!$A$3:$R$302,5,FALSE)+$U$3),"",(VLOOKUP($A$295,'SERIE.015-1'!$A$3:$R$302,5,FALSE)+$U$3))</f>
        <v/>
      </c>
      <c r="F296" s="43" t="str">
        <f>IF(ISNA(VLOOKUP(E296,'SERIE.015-1'!$E$3:$G$302,2,FALSE)),"",(VLOOKUP(E296,'SERIE.015-1'!$E$3:$G$302,2,FALSE)))</f>
        <v/>
      </c>
      <c r="G296" s="683"/>
      <c r="H296" s="84" t="str">
        <f>IF(ISNA(VLOOKUP(E296,'SERIE.015-1'!$E$3:$R$302,4,FALSE)),"",(VLOOKUP(E296,'SERIE.015-1'!$E$3:$R$302,4,FALSE)))</f>
        <v/>
      </c>
      <c r="I296" s="295" t="str">
        <f>IF(ISNA(VLOOKUP($E296,'SERIE.015-1'!$E$3:$R$302,5,FALSE)),"",(VLOOKUP($E296,'SERIE.015-1'!$E$3:$R$302,5,FALSE)))</f>
        <v/>
      </c>
      <c r="J296" s="295" t="str">
        <f>IF(ISNA(VLOOKUP($E296,'SERIE.015-1'!$E$3:$R$302,6,FALSE)),"",(VLOOKUP($E296,'SERIE.015-1'!$E$3:$R$302,6,FALSE)))</f>
        <v/>
      </c>
      <c r="K296" s="295" t="str">
        <f>IF(ISNA(VLOOKUP($E296,'SERIE.015-1'!$E$3:$R$302,7,FALSE)),"",(VLOOKUP($E296,'SERIE.015-1'!$E$3:$R$302,7,FALSE)))</f>
        <v/>
      </c>
      <c r="L296" s="295" t="str">
        <f>IF(ISNA(VLOOKUP($E296,'SERIE.015-1'!$E$3:$R$302,8,FALSE)),"",(VLOOKUP($E296,'SERIE.015-1'!$E$3:$R$302,8,FALSE)))</f>
        <v/>
      </c>
      <c r="M296" s="295" t="str">
        <f>IF(ISNA(VLOOKUP($E296,'SERIE.015-1'!$E$3:$R$302,9,FALSE)),"",(VLOOKUP($E296,'SERIE.015-1'!$E$3:$R$302,9,FALSE)))</f>
        <v/>
      </c>
      <c r="N296" s="295" t="str">
        <f>IF(ISNA(VLOOKUP($E296,'SERIE.015-1'!$E$3:$R$302,10,FALSE)),"",(VLOOKUP($E296,'SERIE.015-1'!$E$3:$R$302,10,FALSE)))</f>
        <v/>
      </c>
      <c r="O296" s="295" t="str">
        <f>IF(ISNA(VLOOKUP($E296,'SERIE.015-1'!$E$3:$R$302,11,FALSE)),"",(VLOOKUP($E296,'SERIE.015-1'!$E$3:$R$302,11,FALSE)))</f>
        <v/>
      </c>
      <c r="P296" s="295" t="str">
        <f>IF(ISNA(VLOOKUP($E296,'SERIE.015-1'!$E$3:$R$302,12,FALSE)),"",(VLOOKUP($E296,'SERIE.015-1'!$E$3:$R$302,12,FALSE)))</f>
        <v/>
      </c>
      <c r="Q296" s="295" t="str">
        <f>IF(ISNA(VLOOKUP($E296,'SERIE.015-1'!$E$3:$R$302,13,FALSE)),"",(VLOOKUP($E296,'SERIE.015-1'!$E$3:$R$302,13,FALSE)))</f>
        <v/>
      </c>
      <c r="R296" s="351" t="str">
        <f>IF(ISNA(VLOOKUP($E296,'SERIE.015-1'!$E$3:$R$302,14,FALSE)),"",(VLOOKUP($E296,'SERIE.015-1'!$E$3:$R$302,14,FALSE)))</f>
        <v/>
      </c>
      <c r="S296" s="448">
        <f t="shared" si="131"/>
        <v>0</v>
      </c>
      <c r="T296" s="516"/>
      <c r="U296" s="374"/>
      <c r="V296" s="374">
        <f t="shared" si="133"/>
        <v>294</v>
      </c>
      <c r="W296" s="374">
        <f>IF(S296="","",IFERROR(SUM(I296:J296:L296:M296)+LARGE(I296:J296:L296:M296,1)/100+LARGE(I296:J296:L296:M296,2)/1000+LARGE(I296:J296:L296:M296,3)/10000+LARGE(I296:J296:L296:M296,4)/100000-0.01/V296,0))</f>
        <v>0</v>
      </c>
      <c r="X296" s="354" t="str">
        <f>$D$295</f>
        <v/>
      </c>
      <c r="Y296" s="364" t="str">
        <f>$C$295</f>
        <v/>
      </c>
      <c r="Z296" s="374"/>
      <c r="AA296" s="374"/>
      <c r="AB296" s="374"/>
      <c r="AC296" s="374"/>
      <c r="AD296" s="374"/>
      <c r="AE296" s="374"/>
    </row>
    <row r="297" spans="1:31" ht="13.95" customHeight="1" x14ac:dyDescent="0.3">
      <c r="A297" s="669">
        <v>148</v>
      </c>
      <c r="B297" s="671" t="str">
        <f>IF(ISNA(VLOOKUP(A297,'SERIE.015-1'!$A$3:$R$302,2,FALSE)),"",(VLOOKUP(A297,'SERIE.015-1'!$A$3:$R$302,2,FALSE)))</f>
        <v/>
      </c>
      <c r="C297" s="673" t="str">
        <f>IF(ISNA(VLOOKUP(A297,'SERIE.015-1'!$A$3:$R$302,3,FALSE)),"",(VLOOKUP(A297,'SERIE.015-1'!$A$3:$R$302,3,FALSE)))</f>
        <v/>
      </c>
      <c r="D297" s="675" t="str">
        <f>IF(ISNA(VLOOKUP(A297,'SERIE.015-1'!$A$3:$R$302,4,FALSE)),"",(VLOOKUP(A297,'SERIE.015-1'!$A$3:$R$302,4,FALSE)))</f>
        <v/>
      </c>
      <c r="E297" s="322" t="str">
        <f>IF(ISNA(VLOOKUP($A297,'SERIE.015-1'!$A$3:$R$302,5,FALSE)),"",(VLOOKUP($A297,'SERIE.015-1'!$A$3:$R$302,5,FALSE)))</f>
        <v/>
      </c>
      <c r="F297" s="237" t="str">
        <f>IF(ISNA(VLOOKUP(E297,'SERIE.015-1'!$E$3:$G$302,2,FALSE)),"",(VLOOKUP(E297,'SERIE.015-1'!$E$3:$G$302,2,FALSE)))</f>
        <v/>
      </c>
      <c r="G297" s="677" t="str">
        <f>IF(ISNA(VLOOKUP(E297,'SERIE.015-1'!$E$3:$G$302,3,FALSE)),"",(VLOOKUP(E297,'SERIE.015-1'!$E$3:$G$302,3,FALSE)))</f>
        <v/>
      </c>
      <c r="H297" s="237" t="str">
        <f>IF(ISNA(VLOOKUP(E297,'SERIE.015-1'!$E$3:$R$302,4,FALSE)),"",(VLOOKUP(E297,'SERIE.015-1'!$E$3:$R$302,4,FALSE)))</f>
        <v/>
      </c>
      <c r="I297" s="291" t="str">
        <f>IF(ISNA(VLOOKUP($E297,'SERIE.015-1'!$E$3:$R$302,5,FALSE)),"",(VLOOKUP($E297,'SERIE.015-1'!$E$3:$R$302,5,FALSE)))</f>
        <v/>
      </c>
      <c r="J297" s="291" t="str">
        <f>IF(ISNA(VLOOKUP($E297,'SERIE.015-1'!$E$3:$R$302,6,FALSE)),"",(VLOOKUP($E297,'SERIE.015-1'!$E$3:$R$302,6,FALSE)))</f>
        <v/>
      </c>
      <c r="K297" s="291" t="str">
        <f>IF(ISNA(VLOOKUP($E297,'SERIE.015-1'!$E$3:$R$302,7,FALSE)),"",(VLOOKUP($E297,'SERIE.015-1'!$E$3:$R$302,7,FALSE)))</f>
        <v/>
      </c>
      <c r="L297" s="291" t="str">
        <f>IF(ISNA(VLOOKUP($E297,'SERIE.015-1'!$E$3:$R$302,8,FALSE)),"",(VLOOKUP($E297,'SERIE.015-1'!$E$3:$R$302,8,FALSE)))</f>
        <v/>
      </c>
      <c r="M297" s="291" t="str">
        <f>IF(ISNA(VLOOKUP($E297,'SERIE.015-1'!$E$3:$R$302,9,FALSE)),"",(VLOOKUP($E297,'SERIE.015-1'!$E$3:$R$302,9,FALSE)))</f>
        <v/>
      </c>
      <c r="N297" s="291" t="str">
        <f>IF(ISNA(VLOOKUP($E297,'SERIE.015-1'!$E$3:$R$302,10,FALSE)),"",(VLOOKUP($E297,'SERIE.015-1'!$E$3:$R$302,10,FALSE)))</f>
        <v/>
      </c>
      <c r="O297" s="291" t="str">
        <f>IF(ISNA(VLOOKUP($E297,'SERIE.015-1'!$E$3:$R$302,11,FALSE)),"",(VLOOKUP($E297,'SERIE.015-1'!$E$3:$R$302,11,FALSE)))</f>
        <v/>
      </c>
      <c r="P297" s="291" t="str">
        <f>IF(ISNA(VLOOKUP($E297,'SERIE.015-1'!$E$3:$R$302,12,FALSE)),"",(VLOOKUP($E297,'SERIE.015-1'!$E$3:$R$302,12,FALSE)))</f>
        <v/>
      </c>
      <c r="Q297" s="291" t="str">
        <f>IF(ISNA(VLOOKUP($E297,'SERIE.015-1'!$E$3:$R$302,13,FALSE)),"",(VLOOKUP($E297,'SERIE.015-1'!$E$3:$R$302,13,FALSE)))</f>
        <v/>
      </c>
      <c r="R297" s="349" t="str">
        <f>IF(ISNA(VLOOKUP($E297,'SERIE.015-1'!$E$3:$R$302,14,FALSE)),"",(VLOOKUP($E297,'SERIE.015-1'!$E$3:$R$302,14,FALSE)))</f>
        <v/>
      </c>
      <c r="S297" s="448">
        <f t="shared" si="131"/>
        <v>0</v>
      </c>
      <c r="T297" s="516">
        <f t="shared" ref="T297" si="151">SUM(I297:R298)</f>
        <v>0</v>
      </c>
      <c r="U297" s="374"/>
      <c r="V297" s="374">
        <f t="shared" si="133"/>
        <v>295</v>
      </c>
      <c r="W297" s="374">
        <f>IF(S297="","",IFERROR(SUM(I297:J297:L297:M297)+LARGE(I297:J297:L297:M297,1)/100+LARGE(I297:J297:L297:M297,2)/1000+LARGE(I297:J297:L297:M297,3)/10000+LARGE(I297:J297:L297:M297,4)/100000-0.01/V297,0))</f>
        <v>0</v>
      </c>
      <c r="X297" s="354" t="str">
        <f>$D$297</f>
        <v/>
      </c>
      <c r="Y297" s="364" t="str">
        <f>$C$297</f>
        <v/>
      </c>
      <c r="Z297" s="374"/>
      <c r="AA297" s="374"/>
      <c r="AB297" s="374"/>
      <c r="AC297" s="374"/>
      <c r="AD297" s="374"/>
      <c r="AE297" s="374"/>
    </row>
    <row r="298" spans="1:31" ht="13.95" customHeight="1" thickBot="1" x14ac:dyDescent="0.35">
      <c r="A298" s="679"/>
      <c r="B298" s="680"/>
      <c r="C298" s="681"/>
      <c r="D298" s="682"/>
      <c r="E298" s="323" t="str">
        <f>IF(ISNA(VLOOKUP($A$297,'SERIE.015-1'!$A$3:$R$302,5,FALSE)+$U$3),"",(VLOOKUP($A$297,'SERIE.015-1'!$A$3:$R$302,5,FALSE)+$U$3))</f>
        <v/>
      </c>
      <c r="F298" s="43" t="str">
        <f>IF(ISNA(VLOOKUP(E298,'SERIE.015-1'!$E$3:$G$302,2,FALSE)),"",(VLOOKUP(E298,'SERIE.015-1'!$E$3:$G$302,2,FALSE)))</f>
        <v/>
      </c>
      <c r="G298" s="683"/>
      <c r="H298" s="84" t="str">
        <f>IF(ISNA(VLOOKUP(E298,'SERIE.015-1'!$E$3:$R$302,4,FALSE)),"",(VLOOKUP(E298,'SERIE.015-1'!$E$3:$R$302,4,FALSE)))</f>
        <v/>
      </c>
      <c r="I298" s="295" t="str">
        <f>IF(ISNA(VLOOKUP($E298,'SERIE.015-1'!$E$3:$R$302,5,FALSE)),"",(VLOOKUP($E298,'SERIE.015-1'!$E$3:$R$302,5,FALSE)))</f>
        <v/>
      </c>
      <c r="J298" s="295" t="str">
        <f>IF(ISNA(VLOOKUP($E298,'SERIE.015-1'!$E$3:$R$302,6,FALSE)),"",(VLOOKUP($E298,'SERIE.015-1'!$E$3:$R$302,6,FALSE)))</f>
        <v/>
      </c>
      <c r="K298" s="295" t="str">
        <f>IF(ISNA(VLOOKUP($E298,'SERIE.015-1'!$E$3:$R$302,7,FALSE)),"",(VLOOKUP($E298,'SERIE.015-1'!$E$3:$R$302,7,FALSE)))</f>
        <v/>
      </c>
      <c r="L298" s="295" t="str">
        <f>IF(ISNA(VLOOKUP($E298,'SERIE.015-1'!$E$3:$R$302,8,FALSE)),"",(VLOOKUP($E298,'SERIE.015-1'!$E$3:$R$302,8,FALSE)))</f>
        <v/>
      </c>
      <c r="M298" s="295" t="str">
        <f>IF(ISNA(VLOOKUP($E298,'SERIE.015-1'!$E$3:$R$302,9,FALSE)),"",(VLOOKUP($E298,'SERIE.015-1'!$E$3:$R$302,9,FALSE)))</f>
        <v/>
      </c>
      <c r="N298" s="295" t="str">
        <f>IF(ISNA(VLOOKUP($E298,'SERIE.015-1'!$E$3:$R$302,10,FALSE)),"",(VLOOKUP($E298,'SERIE.015-1'!$E$3:$R$302,10,FALSE)))</f>
        <v/>
      </c>
      <c r="O298" s="295" t="str">
        <f>IF(ISNA(VLOOKUP($E298,'SERIE.015-1'!$E$3:$R$302,11,FALSE)),"",(VLOOKUP($E298,'SERIE.015-1'!$E$3:$R$302,11,FALSE)))</f>
        <v/>
      </c>
      <c r="P298" s="295" t="str">
        <f>IF(ISNA(VLOOKUP($E298,'SERIE.015-1'!$E$3:$R$302,12,FALSE)),"",(VLOOKUP($E298,'SERIE.015-1'!$E$3:$R$302,12,FALSE)))</f>
        <v/>
      </c>
      <c r="Q298" s="295" t="str">
        <f>IF(ISNA(VLOOKUP($E298,'SERIE.015-1'!$E$3:$R$302,13,FALSE)),"",(VLOOKUP($E298,'SERIE.015-1'!$E$3:$R$302,13,FALSE)))</f>
        <v/>
      </c>
      <c r="R298" s="351" t="str">
        <f>IF(ISNA(VLOOKUP($E298,'SERIE.015-1'!$E$3:$R$302,14,FALSE)),"",(VLOOKUP($E298,'SERIE.015-1'!$E$3:$R$302,14,FALSE)))</f>
        <v/>
      </c>
      <c r="S298" s="448">
        <f t="shared" si="131"/>
        <v>0</v>
      </c>
      <c r="T298" s="516"/>
      <c r="U298" s="374"/>
      <c r="V298" s="374">
        <f t="shared" si="133"/>
        <v>296</v>
      </c>
      <c r="W298" s="374">
        <f>IF(S298="","",IFERROR(SUM(I298:J298:L298:M298)+LARGE(I298:J298:L298:M298,1)/100+LARGE(I298:J298:L298:M298,2)/1000+LARGE(I298:J298:L298:M298,3)/10000+LARGE(I298:J298:L298:M298,4)/100000-0.01/V298,0))</f>
        <v>0</v>
      </c>
      <c r="X298" s="354" t="str">
        <f>$D$297</f>
        <v/>
      </c>
      <c r="Y298" s="364" t="str">
        <f>$C$297</f>
        <v/>
      </c>
      <c r="Z298" s="374"/>
      <c r="AA298" s="374"/>
      <c r="AB298" s="374"/>
      <c r="AC298" s="374"/>
      <c r="AD298" s="374"/>
      <c r="AE298" s="374"/>
    </row>
    <row r="299" spans="1:31" ht="13.95" customHeight="1" x14ac:dyDescent="0.3">
      <c r="A299" s="669">
        <v>149</v>
      </c>
      <c r="B299" s="671" t="str">
        <f>IF(ISNA(VLOOKUP(A299,'SERIE.015-1'!$A$3:$R$302,2,FALSE)),"",(VLOOKUP(A299,'SERIE.015-1'!$A$3:$R$302,2,FALSE)))</f>
        <v/>
      </c>
      <c r="C299" s="673" t="str">
        <f>IF(ISNA(VLOOKUP(A299,'SERIE.015-1'!$A$3:$R$302,3,FALSE)),"",(VLOOKUP(A299,'SERIE.015-1'!$A$3:$R$302,3,FALSE)))</f>
        <v/>
      </c>
      <c r="D299" s="675" t="str">
        <f>IF(ISNA(VLOOKUP(A299,'SERIE.015-1'!$A$3:$R$302,4,FALSE)),"",(VLOOKUP(A299,'SERIE.015-1'!$A$3:$R$302,4,FALSE)))</f>
        <v/>
      </c>
      <c r="E299" s="322" t="str">
        <f>IF(ISNA(VLOOKUP($A299,'SERIE.015-1'!$A$3:$R$302,5,FALSE)),"",(VLOOKUP($A299,'SERIE.015-1'!$A$3:$R$302,5,FALSE)))</f>
        <v/>
      </c>
      <c r="F299" s="237" t="str">
        <f>IF(ISNA(VLOOKUP(E299,'SERIE.015-1'!$E$3:$G$302,2,FALSE)),"",(VLOOKUP(E299,'SERIE.015-1'!$E$3:$G$302,2,FALSE)))</f>
        <v/>
      </c>
      <c r="G299" s="677" t="str">
        <f>IF(ISNA(VLOOKUP(E299,'SERIE.015-1'!$E$3:$G$302,3,FALSE)),"",(VLOOKUP(E299,'SERIE.015-1'!$E$3:$G$302,3,FALSE)))</f>
        <v/>
      </c>
      <c r="H299" s="237" t="str">
        <f>IF(ISNA(VLOOKUP(E299,'SERIE.015-1'!$E$3:$R$302,4,FALSE)),"",(VLOOKUP(E299,'SERIE.015-1'!$E$3:$R$302,4,FALSE)))</f>
        <v/>
      </c>
      <c r="I299" s="291" t="str">
        <f>IF(ISNA(VLOOKUP($E299,'SERIE.015-1'!$E$3:$R$302,5,FALSE)),"",(VLOOKUP($E299,'SERIE.015-1'!$E$3:$R$302,5,FALSE)))</f>
        <v/>
      </c>
      <c r="J299" s="291" t="str">
        <f>IF(ISNA(VLOOKUP($E299,'SERIE.015-1'!$E$3:$R$302,6,FALSE)),"",(VLOOKUP($E299,'SERIE.015-1'!$E$3:$R$302,6,FALSE)))</f>
        <v/>
      </c>
      <c r="K299" s="291" t="str">
        <f>IF(ISNA(VLOOKUP($E299,'SERIE.015-1'!$E$3:$R$302,7,FALSE)),"",(VLOOKUP($E299,'SERIE.015-1'!$E$3:$R$302,7,FALSE)))</f>
        <v/>
      </c>
      <c r="L299" s="291" t="str">
        <f>IF(ISNA(VLOOKUP($E299,'SERIE.015-1'!$E$3:$R$302,8,FALSE)),"",(VLOOKUP($E299,'SERIE.015-1'!$E$3:$R$302,8,FALSE)))</f>
        <v/>
      </c>
      <c r="M299" s="291" t="str">
        <f>IF(ISNA(VLOOKUP($E299,'SERIE.015-1'!$E$3:$R$302,9,FALSE)),"",(VLOOKUP($E299,'SERIE.015-1'!$E$3:$R$302,9,FALSE)))</f>
        <v/>
      </c>
      <c r="N299" s="291" t="str">
        <f>IF(ISNA(VLOOKUP($E299,'SERIE.015-1'!$E$3:$R$302,10,FALSE)),"",(VLOOKUP($E299,'SERIE.015-1'!$E$3:$R$302,10,FALSE)))</f>
        <v/>
      </c>
      <c r="O299" s="291" t="str">
        <f>IF(ISNA(VLOOKUP($E299,'SERIE.015-1'!$E$3:$R$302,11,FALSE)),"",(VLOOKUP($E299,'SERIE.015-1'!$E$3:$R$302,11,FALSE)))</f>
        <v/>
      </c>
      <c r="P299" s="291" t="str">
        <f>IF(ISNA(VLOOKUP($E299,'SERIE.015-1'!$E$3:$R$302,12,FALSE)),"",(VLOOKUP($E299,'SERIE.015-1'!$E$3:$R$302,12,FALSE)))</f>
        <v/>
      </c>
      <c r="Q299" s="291" t="str">
        <f>IF(ISNA(VLOOKUP($E299,'SERIE.015-1'!$E$3:$R$302,13,FALSE)),"",(VLOOKUP($E299,'SERIE.015-1'!$E$3:$R$302,13,FALSE)))</f>
        <v/>
      </c>
      <c r="R299" s="349" t="str">
        <f>IF(ISNA(VLOOKUP($E299,'SERIE.015-1'!$E$3:$R$302,14,FALSE)),"",(VLOOKUP($E299,'SERIE.015-1'!$E$3:$R$302,14,FALSE)))</f>
        <v/>
      </c>
      <c r="S299" s="448">
        <f t="shared" si="131"/>
        <v>0</v>
      </c>
      <c r="T299" s="516">
        <f t="shared" ref="T299" si="152">SUM(I299:R300)</f>
        <v>0</v>
      </c>
      <c r="U299" s="374"/>
      <c r="V299" s="374">
        <f t="shared" si="133"/>
        <v>297</v>
      </c>
      <c r="W299" s="374">
        <f>IF(S299="","",IFERROR(SUM(I299:J299:L299:M299)+LARGE(I299:J299:L299:M299,1)/100+LARGE(I299:J299:L299:M299,2)/1000+LARGE(I299:J299:L299:M299,3)/10000+LARGE(I299:J299:L299:M299,4)/100000-0.01/V299,0))</f>
        <v>0</v>
      </c>
      <c r="X299" s="354" t="str">
        <f>$D$299</f>
        <v/>
      </c>
      <c r="Y299" s="364" t="str">
        <f>$C$299</f>
        <v/>
      </c>
      <c r="Z299" s="374"/>
      <c r="AA299" s="374"/>
      <c r="AB299" s="374"/>
      <c r="AC299" s="374"/>
      <c r="AD299" s="374"/>
      <c r="AE299" s="374"/>
    </row>
    <row r="300" spans="1:31" ht="13.95" customHeight="1" thickBot="1" x14ac:dyDescent="0.35">
      <c r="A300" s="679"/>
      <c r="B300" s="680"/>
      <c r="C300" s="681"/>
      <c r="D300" s="682"/>
      <c r="E300" s="323" t="str">
        <f>IF(ISNA(VLOOKUP($A$299,'SERIE.015-1'!$A$3:$R$302,5,FALSE)+$U$3),"",(VLOOKUP($A$299,'SERIE.015-1'!$A$3:$R$302,5,FALSE)+$U$3))</f>
        <v/>
      </c>
      <c r="F300" s="43" t="str">
        <f>IF(ISNA(VLOOKUP(E300,'SERIE.015-1'!$E$3:$G$302,2,FALSE)),"",(VLOOKUP(E300,'SERIE.015-1'!$E$3:$G$302,2,FALSE)))</f>
        <v/>
      </c>
      <c r="G300" s="683"/>
      <c r="H300" s="84" t="str">
        <f>IF(ISNA(VLOOKUP(E300,'SERIE.015-1'!$E$3:$R$302,4,FALSE)),"",(VLOOKUP(E300,'SERIE.015-1'!$E$3:$R$302,4,FALSE)))</f>
        <v/>
      </c>
      <c r="I300" s="295" t="str">
        <f>IF(ISNA(VLOOKUP($E300,'SERIE.015-1'!$E$3:$R$302,5,FALSE)),"",(VLOOKUP($E300,'SERIE.015-1'!$E$3:$R$302,5,FALSE)))</f>
        <v/>
      </c>
      <c r="J300" s="295" t="str">
        <f>IF(ISNA(VLOOKUP($E300,'SERIE.015-1'!$E$3:$R$302,6,FALSE)),"",(VLOOKUP($E300,'SERIE.015-1'!$E$3:$R$302,6,FALSE)))</f>
        <v/>
      </c>
      <c r="K300" s="295" t="str">
        <f>IF(ISNA(VLOOKUP($E300,'SERIE.015-1'!$E$3:$R$302,7,FALSE)),"",(VLOOKUP($E300,'SERIE.015-1'!$E$3:$R$302,7,FALSE)))</f>
        <v/>
      </c>
      <c r="L300" s="295" t="str">
        <f>IF(ISNA(VLOOKUP($E300,'SERIE.015-1'!$E$3:$R$302,8,FALSE)),"",(VLOOKUP($E300,'SERIE.015-1'!$E$3:$R$302,8,FALSE)))</f>
        <v/>
      </c>
      <c r="M300" s="295" t="str">
        <f>IF(ISNA(VLOOKUP($E300,'SERIE.015-1'!$E$3:$R$302,9,FALSE)),"",(VLOOKUP($E300,'SERIE.015-1'!$E$3:$R$302,9,FALSE)))</f>
        <v/>
      </c>
      <c r="N300" s="295" t="str">
        <f>IF(ISNA(VLOOKUP($E300,'SERIE.015-1'!$E$3:$R$302,10,FALSE)),"",(VLOOKUP($E300,'SERIE.015-1'!$E$3:$R$302,10,FALSE)))</f>
        <v/>
      </c>
      <c r="O300" s="295" t="str">
        <f>IF(ISNA(VLOOKUP($E300,'SERIE.015-1'!$E$3:$R$302,11,FALSE)),"",(VLOOKUP($E300,'SERIE.015-1'!$E$3:$R$302,11,FALSE)))</f>
        <v/>
      </c>
      <c r="P300" s="295" t="str">
        <f>IF(ISNA(VLOOKUP($E300,'SERIE.015-1'!$E$3:$R$302,12,FALSE)),"",(VLOOKUP($E300,'SERIE.015-1'!$E$3:$R$302,12,FALSE)))</f>
        <v/>
      </c>
      <c r="Q300" s="295" t="str">
        <f>IF(ISNA(VLOOKUP($E300,'SERIE.015-1'!$E$3:$R$302,13,FALSE)),"",(VLOOKUP($E300,'SERIE.015-1'!$E$3:$R$302,13,FALSE)))</f>
        <v/>
      </c>
      <c r="R300" s="351" t="str">
        <f>IF(ISNA(VLOOKUP($E300,'SERIE.015-1'!$E$3:$R$302,14,FALSE)),"",(VLOOKUP($E300,'SERIE.015-1'!$E$3:$R$302,14,FALSE)))</f>
        <v/>
      </c>
      <c r="S300" s="448">
        <f t="shared" si="131"/>
        <v>0</v>
      </c>
      <c r="T300" s="516"/>
      <c r="U300" s="374"/>
      <c r="V300" s="374">
        <f t="shared" si="133"/>
        <v>298</v>
      </c>
      <c r="W300" s="374">
        <f>IF(S300="","",IFERROR(SUM(I300:J300:L300:M300)+LARGE(I300:J300:L300:M300,1)/100+LARGE(I300:J300:L300:M300,2)/1000+LARGE(I300:J300:L300:M300,3)/10000+LARGE(I300:J300:L300:M300,4)/100000-0.01/V300,0))</f>
        <v>0</v>
      </c>
      <c r="X300" s="354" t="str">
        <f>$D$299</f>
        <v/>
      </c>
      <c r="Y300" s="364" t="str">
        <f>$C$299</f>
        <v/>
      </c>
      <c r="Z300" s="374"/>
      <c r="AA300" s="374"/>
      <c r="AB300" s="374"/>
      <c r="AC300" s="374"/>
      <c r="AD300" s="374"/>
      <c r="AE300" s="374"/>
    </row>
    <row r="301" spans="1:31" ht="13.95" customHeight="1" x14ac:dyDescent="0.3">
      <c r="A301" s="669">
        <v>150</v>
      </c>
      <c r="B301" s="671" t="str">
        <f>IF(ISNA(VLOOKUP(A301,'SERIE.015-1'!$A$3:$R$302,2,FALSE)),"",(VLOOKUP(A301,'SERIE.015-1'!$A$3:$R$302,2,FALSE)))</f>
        <v/>
      </c>
      <c r="C301" s="673" t="str">
        <f>IF(ISNA(VLOOKUP(A301,'SERIE.015-1'!$A$3:$R$302,3,FALSE)),"",(VLOOKUP(A301,'SERIE.015-1'!$A$3:$R$302,3,FALSE)))</f>
        <v/>
      </c>
      <c r="D301" s="675" t="str">
        <f>IF(ISNA(VLOOKUP(A301,'SERIE.015-1'!$A$3:$R$302,4,FALSE)),"",(VLOOKUP(A301,'SERIE.015-1'!$A$3:$R$302,4,FALSE)))</f>
        <v/>
      </c>
      <c r="E301" s="322" t="str">
        <f>IF(ISNA(VLOOKUP($A301,'SERIE.015-1'!$A$3:$R$302,5,FALSE)),"",(VLOOKUP($A301,'SERIE.015-1'!$A$3:$R$302,5,FALSE)))</f>
        <v/>
      </c>
      <c r="F301" s="237" t="str">
        <f>IF(ISNA(VLOOKUP(E301,'SERIE.015-1'!$E$3:$G$302,2,FALSE)),"",(VLOOKUP(E301,'SERIE.015-1'!$E$3:$G$302,2,FALSE)))</f>
        <v/>
      </c>
      <c r="G301" s="677" t="str">
        <f>IF(ISNA(VLOOKUP(E301,'SERIE.015-1'!$E$3:$G$302,3,FALSE)),"",(VLOOKUP(E301,'SERIE.015-1'!$E$3:$G$302,3,FALSE)))</f>
        <v/>
      </c>
      <c r="H301" s="237" t="str">
        <f>IF(ISNA(VLOOKUP(E301,'SERIE.015-1'!$E$3:$R$302,4,FALSE)),"",(VLOOKUP(E301,'SERIE.015-1'!$E$3:$R$302,4,FALSE)))</f>
        <v/>
      </c>
      <c r="I301" s="291" t="str">
        <f>IF(ISNA(VLOOKUP($E301,'SERIE.015-1'!$E$3:$R$302,5,FALSE)),"",(VLOOKUP($E301,'SERIE.015-1'!$E$3:$R$302,5,FALSE)))</f>
        <v/>
      </c>
      <c r="J301" s="291" t="str">
        <f>IF(ISNA(VLOOKUP($E301,'SERIE.015-1'!$E$3:$R$302,6,FALSE)),"",(VLOOKUP($E301,'SERIE.015-1'!$E$3:$R$302,6,FALSE)))</f>
        <v/>
      </c>
      <c r="K301" s="291" t="str">
        <f>IF(ISNA(VLOOKUP($E301,'SERIE.015-1'!$E$3:$R$302,7,FALSE)),"",(VLOOKUP($E301,'SERIE.015-1'!$E$3:$R$302,7,FALSE)))</f>
        <v/>
      </c>
      <c r="L301" s="291" t="str">
        <f>IF(ISNA(VLOOKUP($E301,'SERIE.015-1'!$E$3:$R$302,8,FALSE)),"",(VLOOKUP($E301,'SERIE.015-1'!$E$3:$R$302,8,FALSE)))</f>
        <v/>
      </c>
      <c r="M301" s="291" t="str">
        <f>IF(ISNA(VLOOKUP($E301,'SERIE.015-1'!$E$3:$R$302,9,FALSE)),"",(VLOOKUP($E301,'SERIE.015-1'!$E$3:$R$302,9,FALSE)))</f>
        <v/>
      </c>
      <c r="N301" s="291" t="str">
        <f>IF(ISNA(VLOOKUP($E301,'SERIE.015-1'!$E$3:$R$302,10,FALSE)),"",(VLOOKUP($E301,'SERIE.015-1'!$E$3:$R$302,10,FALSE)))</f>
        <v/>
      </c>
      <c r="O301" s="291" t="str">
        <f>IF(ISNA(VLOOKUP($E301,'SERIE.015-1'!$E$3:$R$302,11,FALSE)),"",(VLOOKUP($E301,'SERIE.015-1'!$E$3:$R$302,11,FALSE)))</f>
        <v/>
      </c>
      <c r="P301" s="291" t="str">
        <f>IF(ISNA(VLOOKUP($E301,'SERIE.015-1'!$E$3:$R$302,12,FALSE)),"",(VLOOKUP($E301,'SERIE.015-1'!$E$3:$R$302,12,FALSE)))</f>
        <v/>
      </c>
      <c r="Q301" s="291" t="str">
        <f>IF(ISNA(VLOOKUP($E301,'SERIE.015-1'!$E$3:$R$302,13,FALSE)),"",(VLOOKUP($E301,'SERIE.015-1'!$E$3:$R$302,13,FALSE)))</f>
        <v/>
      </c>
      <c r="R301" s="349" t="str">
        <f>IF(ISNA(VLOOKUP($E301,'SERIE.015-1'!$E$3:$R$302,14,FALSE)),"",(VLOOKUP($E301,'SERIE.015-1'!$E$3:$R$302,14,FALSE)))</f>
        <v/>
      </c>
      <c r="S301" s="448">
        <f t="shared" si="131"/>
        <v>0</v>
      </c>
      <c r="T301" s="516">
        <f t="shared" ref="T301" si="153">SUM(I301:R302)</f>
        <v>0</v>
      </c>
      <c r="U301" s="374"/>
      <c r="V301" s="374">
        <f t="shared" si="133"/>
        <v>299</v>
      </c>
      <c r="W301" s="374">
        <f>IF(S301="","",IFERROR(SUM(I301:J301:L301:M301)+LARGE(I301:J301:L301:M301,1)/100+LARGE(I301:J301:L301:M301,2)/1000+LARGE(I301:J301:L301:M301,3)/10000+LARGE(I301:J301:L301:M301,4)/100000-0.01/V301,0))</f>
        <v>0</v>
      </c>
      <c r="X301" s="354" t="str">
        <f>$D$301</f>
        <v/>
      </c>
      <c r="Y301" s="364" t="str">
        <f>$C$301</f>
        <v/>
      </c>
      <c r="Z301" s="374"/>
      <c r="AA301" s="374"/>
      <c r="AB301" s="374"/>
      <c r="AC301" s="374"/>
      <c r="AD301" s="374"/>
      <c r="AE301" s="374"/>
    </row>
    <row r="302" spans="1:31" ht="13.95" customHeight="1" thickBot="1" x14ac:dyDescent="0.35">
      <c r="A302" s="670"/>
      <c r="B302" s="672"/>
      <c r="C302" s="674"/>
      <c r="D302" s="676"/>
      <c r="E302" s="324" t="str">
        <f>IF(ISNA(VLOOKUP($A$301,'SERIE.015-1'!$A$3:$R$302,5,FALSE)+$U$3),"",(VLOOKUP($A$301,'SERIE.015-1'!$A$3:$R$302,5,FALSE)+$U$3))</f>
        <v/>
      </c>
      <c r="F302" s="44" t="str">
        <f>IF(ISNA(VLOOKUP(E302,'SERIE.015-1'!$E$3:$G$302,2,FALSE)),"",(VLOOKUP(E302,'SERIE.015-1'!$E$3:$G$302,2,FALSE)))</f>
        <v/>
      </c>
      <c r="G302" s="678"/>
      <c r="H302" s="44" t="str">
        <f>IF(ISNA(VLOOKUP(E302,'SERIE.015-1'!$E$3:$R$302,4,FALSE)),"",(VLOOKUP(E302,'SERIE.015-1'!$E$3:$R$302,4,FALSE)))</f>
        <v/>
      </c>
      <c r="I302" s="296" t="str">
        <f>IF(ISNA(VLOOKUP($E302,'SERIE.015-1'!$E$3:$R$302,5,FALSE)),"",(VLOOKUP($E302,'SERIE.015-1'!$E$3:$R$302,5,FALSE)))</f>
        <v/>
      </c>
      <c r="J302" s="296" t="str">
        <f>IF(ISNA(VLOOKUP($E302,'SERIE.015-1'!$E$3:$R$302,6,FALSE)),"",(VLOOKUP($E302,'SERIE.015-1'!$E$3:$R$302,6,FALSE)))</f>
        <v/>
      </c>
      <c r="K302" s="296" t="str">
        <f>IF(ISNA(VLOOKUP($E302,'SERIE.015-1'!$E$3:$R$302,7,FALSE)),"",(VLOOKUP($E302,'SERIE.015-1'!$E$3:$R$302,7,FALSE)))</f>
        <v/>
      </c>
      <c r="L302" s="296" t="str">
        <f>IF(ISNA(VLOOKUP($E302,'SERIE.015-1'!$E$3:$R$302,8,FALSE)),"",(VLOOKUP($E302,'SERIE.015-1'!$E$3:$R$302,8,FALSE)))</f>
        <v/>
      </c>
      <c r="M302" s="296" t="str">
        <f>IF(ISNA(VLOOKUP($E302,'SERIE.015-1'!$E$3:$R$302,9,FALSE)),"",(VLOOKUP($E302,'SERIE.015-1'!$E$3:$R$302,9,FALSE)))</f>
        <v/>
      </c>
      <c r="N302" s="296" t="str">
        <f>IF(ISNA(VLOOKUP($E302,'SERIE.015-1'!$E$3:$R$302,10,FALSE)),"",(VLOOKUP($E302,'SERIE.015-1'!$E$3:$R$302,10,FALSE)))</f>
        <v/>
      </c>
      <c r="O302" s="296" t="str">
        <f>IF(ISNA(VLOOKUP($E302,'SERIE.015-1'!$E$3:$R$302,11,FALSE)),"",(VLOOKUP($E302,'SERIE.015-1'!$E$3:$R$302,11,FALSE)))</f>
        <v/>
      </c>
      <c r="P302" s="296" t="str">
        <f>IF(ISNA(VLOOKUP($E302,'SERIE.015-1'!$E$3:$R$302,12,FALSE)),"",(VLOOKUP($E302,'SERIE.015-1'!$E$3:$R$302,12,FALSE)))</f>
        <v/>
      </c>
      <c r="Q302" s="296" t="str">
        <f>IF(ISNA(VLOOKUP($E302,'SERIE.015-1'!$E$3:$R$302,13,FALSE)),"",(VLOOKUP($E302,'SERIE.015-1'!$E$3:$R$302,13,FALSE)))</f>
        <v/>
      </c>
      <c r="R302" s="352" t="str">
        <f>IF(ISNA(VLOOKUP($E302,'SERIE.015-1'!$E$3:$R$302,14,FALSE)),"",(VLOOKUP($E302,'SERIE.015-1'!$E$3:$R$302,14,FALSE)))</f>
        <v/>
      </c>
      <c r="S302" s="448">
        <f t="shared" si="131"/>
        <v>0</v>
      </c>
      <c r="T302" s="516"/>
      <c r="U302" s="374"/>
      <c r="V302" s="374">
        <f t="shared" si="133"/>
        <v>300</v>
      </c>
      <c r="W302" s="374">
        <f>IF(S302="","",IFERROR(SUM(I302:J302:L302:M302)+LARGE(I302:J302:L302:M302,1)/100+LARGE(I302:J302:L302:M302,2)/1000+LARGE(I302:J302:L302:M302,3)/10000+LARGE(I302:J302:L302:M302,4)/100000-0.01/V302,0))</f>
        <v>0</v>
      </c>
      <c r="X302" s="354" t="str">
        <f>$D$301</f>
        <v/>
      </c>
      <c r="Y302" s="364" t="str">
        <f>$C$301</f>
        <v/>
      </c>
      <c r="Z302" s="374"/>
      <c r="AA302" s="374"/>
      <c r="AB302" s="374"/>
      <c r="AC302" s="374"/>
      <c r="AD302" s="374"/>
      <c r="AE302" s="374"/>
    </row>
    <row r="303" spans="1:31" ht="15" thickTop="1" x14ac:dyDescent="0.3"/>
  </sheetData>
  <sheetProtection algorithmName="SHA-512" hashValue="Eu6h0X8toQNGXIUqcTU9ayjBL0v7hERnDdYahBhJsC/Yq/sQIwosSfBSPWC1wGovs2K51A/bH+63pDdWFe9dWw==" saltValue="s+sP05x2W+rM+xrhGFutZA==" spinCount="100000" sheet="1" objects="1" scenarios="1"/>
  <mergeCells count="906">
    <mergeCell ref="A1:B1"/>
    <mergeCell ref="C1:D1"/>
    <mergeCell ref="I1:K1"/>
    <mergeCell ref="N1:R1"/>
    <mergeCell ref="E1:H1"/>
    <mergeCell ref="A5:A6"/>
    <mergeCell ref="B5:B6"/>
    <mergeCell ref="C5:C6"/>
    <mergeCell ref="D5:D6"/>
    <mergeCell ref="G5:G6"/>
    <mergeCell ref="L1:M1"/>
    <mergeCell ref="T5:T6"/>
    <mergeCell ref="A3:A4"/>
    <mergeCell ref="B3:B4"/>
    <mergeCell ref="C3:C4"/>
    <mergeCell ref="D3:D4"/>
    <mergeCell ref="G3:G4"/>
    <mergeCell ref="T3:T4"/>
    <mergeCell ref="A9:A10"/>
    <mergeCell ref="B9:B10"/>
    <mergeCell ref="C9:C10"/>
    <mergeCell ref="D9:D10"/>
    <mergeCell ref="G9:G10"/>
    <mergeCell ref="T9:T10"/>
    <mergeCell ref="A7:A8"/>
    <mergeCell ref="B7:B8"/>
    <mergeCell ref="C7:C8"/>
    <mergeCell ref="D7:D8"/>
    <mergeCell ref="G7:G8"/>
    <mergeCell ref="T7:T8"/>
    <mergeCell ref="A13:A14"/>
    <mergeCell ref="B13:B14"/>
    <mergeCell ref="C13:C14"/>
    <mergeCell ref="D13:D14"/>
    <mergeCell ref="G13:G14"/>
    <mergeCell ref="T13:T14"/>
    <mergeCell ref="A11:A12"/>
    <mergeCell ref="B11:B12"/>
    <mergeCell ref="C11:C12"/>
    <mergeCell ref="D11:D12"/>
    <mergeCell ref="G11:G12"/>
    <mergeCell ref="T11:T12"/>
    <mergeCell ref="A17:A18"/>
    <mergeCell ref="B17:B18"/>
    <mergeCell ref="C17:C18"/>
    <mergeCell ref="D17:D18"/>
    <mergeCell ref="G17:G18"/>
    <mergeCell ref="A15:A16"/>
    <mergeCell ref="B15:B16"/>
    <mergeCell ref="C15:C16"/>
    <mergeCell ref="D15:D16"/>
    <mergeCell ref="G15:G16"/>
    <mergeCell ref="A21:A22"/>
    <mergeCell ref="B21:B22"/>
    <mergeCell ref="C21:C22"/>
    <mergeCell ref="D21:D22"/>
    <mergeCell ref="G21:G22"/>
    <mergeCell ref="A19:A20"/>
    <mergeCell ref="B19:B20"/>
    <mergeCell ref="C19:C20"/>
    <mergeCell ref="D19:D20"/>
    <mergeCell ref="G19:G20"/>
    <mergeCell ref="A25:A26"/>
    <mergeCell ref="B25:B26"/>
    <mergeCell ref="C25:C26"/>
    <mergeCell ref="D25:D26"/>
    <mergeCell ref="G25:G26"/>
    <mergeCell ref="A23:A24"/>
    <mergeCell ref="B23:B24"/>
    <mergeCell ref="C23:C24"/>
    <mergeCell ref="D23:D24"/>
    <mergeCell ref="G23:G24"/>
    <mergeCell ref="A29:A30"/>
    <mergeCell ref="B29:B30"/>
    <mergeCell ref="C29:C30"/>
    <mergeCell ref="D29:D30"/>
    <mergeCell ref="G29:G30"/>
    <mergeCell ref="A27:A28"/>
    <mergeCell ref="B27:B28"/>
    <mergeCell ref="C27:C28"/>
    <mergeCell ref="D27:D28"/>
    <mergeCell ref="G27:G28"/>
    <mergeCell ref="A33:A34"/>
    <mergeCell ref="B33:B34"/>
    <mergeCell ref="C33:C34"/>
    <mergeCell ref="D33:D34"/>
    <mergeCell ref="G33:G34"/>
    <mergeCell ref="A31:A32"/>
    <mergeCell ref="B31:B32"/>
    <mergeCell ref="C31:C32"/>
    <mergeCell ref="D31:D32"/>
    <mergeCell ref="G31:G32"/>
    <mergeCell ref="A37:A38"/>
    <mergeCell ref="B37:B38"/>
    <mergeCell ref="C37:C38"/>
    <mergeCell ref="D37:D38"/>
    <mergeCell ref="G37:G38"/>
    <mergeCell ref="A35:A36"/>
    <mergeCell ref="B35:B36"/>
    <mergeCell ref="C35:C36"/>
    <mergeCell ref="D35:D36"/>
    <mergeCell ref="G35:G36"/>
    <mergeCell ref="A41:A42"/>
    <mergeCell ref="B41:B42"/>
    <mergeCell ref="C41:C42"/>
    <mergeCell ref="D41:D42"/>
    <mergeCell ref="G41:G42"/>
    <mergeCell ref="A39:A40"/>
    <mergeCell ref="B39:B40"/>
    <mergeCell ref="C39:C40"/>
    <mergeCell ref="D39:D40"/>
    <mergeCell ref="G39:G40"/>
    <mergeCell ref="A45:A46"/>
    <mergeCell ref="B45:B46"/>
    <mergeCell ref="C45:C46"/>
    <mergeCell ref="D45:D46"/>
    <mergeCell ref="G45:G46"/>
    <mergeCell ref="A43:A44"/>
    <mergeCell ref="B43:B44"/>
    <mergeCell ref="C43:C44"/>
    <mergeCell ref="D43:D44"/>
    <mergeCell ref="G43:G44"/>
    <mergeCell ref="A49:A50"/>
    <mergeCell ref="B49:B50"/>
    <mergeCell ref="C49:C50"/>
    <mergeCell ref="D49:D50"/>
    <mergeCell ref="G49:G50"/>
    <mergeCell ref="A47:A48"/>
    <mergeCell ref="B47:B48"/>
    <mergeCell ref="C47:C48"/>
    <mergeCell ref="D47:D48"/>
    <mergeCell ref="G47:G48"/>
    <mergeCell ref="A53:A54"/>
    <mergeCell ref="B53:B54"/>
    <mergeCell ref="C53:C54"/>
    <mergeCell ref="D53:D54"/>
    <mergeCell ref="G53:G54"/>
    <mergeCell ref="A51:A52"/>
    <mergeCell ref="B51:B52"/>
    <mergeCell ref="C51:C52"/>
    <mergeCell ref="D51:D52"/>
    <mergeCell ref="G51:G52"/>
    <mergeCell ref="A57:A58"/>
    <mergeCell ref="B57:B58"/>
    <mergeCell ref="C57:C58"/>
    <mergeCell ref="D57:D58"/>
    <mergeCell ref="G57:G58"/>
    <mergeCell ref="A55:A56"/>
    <mergeCell ref="B55:B56"/>
    <mergeCell ref="C55:C56"/>
    <mergeCell ref="D55:D56"/>
    <mergeCell ref="G55:G56"/>
    <mergeCell ref="A61:A62"/>
    <mergeCell ref="B61:B62"/>
    <mergeCell ref="C61:C62"/>
    <mergeCell ref="D61:D62"/>
    <mergeCell ref="G61:G62"/>
    <mergeCell ref="A59:A60"/>
    <mergeCell ref="B59:B60"/>
    <mergeCell ref="C59:C60"/>
    <mergeCell ref="D59:D60"/>
    <mergeCell ref="G59:G60"/>
    <mergeCell ref="A65:A66"/>
    <mergeCell ref="B65:B66"/>
    <mergeCell ref="C65:C66"/>
    <mergeCell ref="D65:D66"/>
    <mergeCell ref="G65:G66"/>
    <mergeCell ref="A63:A64"/>
    <mergeCell ref="B63:B64"/>
    <mergeCell ref="C63:C64"/>
    <mergeCell ref="D63:D64"/>
    <mergeCell ref="G63:G64"/>
    <mergeCell ref="A69:A70"/>
    <mergeCell ref="B69:B70"/>
    <mergeCell ref="C69:C70"/>
    <mergeCell ref="D69:D70"/>
    <mergeCell ref="G69:G70"/>
    <mergeCell ref="A67:A68"/>
    <mergeCell ref="B67:B68"/>
    <mergeCell ref="C67:C68"/>
    <mergeCell ref="D67:D68"/>
    <mergeCell ref="G67:G68"/>
    <mergeCell ref="A73:A74"/>
    <mergeCell ref="B73:B74"/>
    <mergeCell ref="C73:C74"/>
    <mergeCell ref="D73:D74"/>
    <mergeCell ref="G73:G74"/>
    <mergeCell ref="A71:A72"/>
    <mergeCell ref="B71:B72"/>
    <mergeCell ref="C71:C72"/>
    <mergeCell ref="D71:D72"/>
    <mergeCell ref="G71:G72"/>
    <mergeCell ref="A77:A78"/>
    <mergeCell ref="B77:B78"/>
    <mergeCell ref="C77:C78"/>
    <mergeCell ref="D77:D78"/>
    <mergeCell ref="G77:G78"/>
    <mergeCell ref="A75:A76"/>
    <mergeCell ref="B75:B76"/>
    <mergeCell ref="C75:C76"/>
    <mergeCell ref="D75:D76"/>
    <mergeCell ref="G75:G76"/>
    <mergeCell ref="A81:A82"/>
    <mergeCell ref="B81:B82"/>
    <mergeCell ref="C81:C82"/>
    <mergeCell ref="D81:D82"/>
    <mergeCell ref="G81:G82"/>
    <mergeCell ref="A79:A80"/>
    <mergeCell ref="B79:B80"/>
    <mergeCell ref="C79:C80"/>
    <mergeCell ref="D79:D80"/>
    <mergeCell ref="G79:G80"/>
    <mergeCell ref="A85:A86"/>
    <mergeCell ref="B85:B86"/>
    <mergeCell ref="C85:C86"/>
    <mergeCell ref="D85:D86"/>
    <mergeCell ref="G85:G86"/>
    <mergeCell ref="A83:A84"/>
    <mergeCell ref="B83:B84"/>
    <mergeCell ref="C83:C84"/>
    <mergeCell ref="D83:D84"/>
    <mergeCell ref="G83:G84"/>
    <mergeCell ref="A89:A90"/>
    <mergeCell ref="B89:B90"/>
    <mergeCell ref="C89:C90"/>
    <mergeCell ref="D89:D90"/>
    <mergeCell ref="G89:G90"/>
    <mergeCell ref="A87:A88"/>
    <mergeCell ref="B87:B88"/>
    <mergeCell ref="C87:C88"/>
    <mergeCell ref="D87:D88"/>
    <mergeCell ref="G87:G88"/>
    <mergeCell ref="A93:A94"/>
    <mergeCell ref="B93:B94"/>
    <mergeCell ref="C93:C94"/>
    <mergeCell ref="D93:D94"/>
    <mergeCell ref="G93:G94"/>
    <mergeCell ref="A91:A92"/>
    <mergeCell ref="B91:B92"/>
    <mergeCell ref="C91:C92"/>
    <mergeCell ref="D91:D92"/>
    <mergeCell ref="G91:G92"/>
    <mergeCell ref="A97:A98"/>
    <mergeCell ref="B97:B98"/>
    <mergeCell ref="C97:C98"/>
    <mergeCell ref="D97:D98"/>
    <mergeCell ref="G97:G98"/>
    <mergeCell ref="A95:A96"/>
    <mergeCell ref="B95:B96"/>
    <mergeCell ref="C95:C96"/>
    <mergeCell ref="D95:D96"/>
    <mergeCell ref="G95:G96"/>
    <mergeCell ref="A101:A102"/>
    <mergeCell ref="B101:B102"/>
    <mergeCell ref="C101:C102"/>
    <mergeCell ref="D101:D102"/>
    <mergeCell ref="G101:G102"/>
    <mergeCell ref="A99:A100"/>
    <mergeCell ref="B99:B100"/>
    <mergeCell ref="C99:C100"/>
    <mergeCell ref="D99:D100"/>
    <mergeCell ref="G99:G100"/>
    <mergeCell ref="A105:A106"/>
    <mergeCell ref="B105:B106"/>
    <mergeCell ref="C105:C106"/>
    <mergeCell ref="D105:D106"/>
    <mergeCell ref="G105:G106"/>
    <mergeCell ref="A103:A104"/>
    <mergeCell ref="B103:B104"/>
    <mergeCell ref="C103:C104"/>
    <mergeCell ref="D103:D104"/>
    <mergeCell ref="G103:G104"/>
    <mergeCell ref="A109:A110"/>
    <mergeCell ref="B109:B110"/>
    <mergeCell ref="C109:C110"/>
    <mergeCell ref="D109:D110"/>
    <mergeCell ref="G109:G110"/>
    <mergeCell ref="A107:A108"/>
    <mergeCell ref="B107:B108"/>
    <mergeCell ref="C107:C108"/>
    <mergeCell ref="D107:D108"/>
    <mergeCell ref="G107:G108"/>
    <mergeCell ref="A113:A114"/>
    <mergeCell ref="B113:B114"/>
    <mergeCell ref="C113:C114"/>
    <mergeCell ref="D113:D114"/>
    <mergeCell ref="G113:G114"/>
    <mergeCell ref="A111:A112"/>
    <mergeCell ref="B111:B112"/>
    <mergeCell ref="C111:C112"/>
    <mergeCell ref="D111:D112"/>
    <mergeCell ref="G111:G112"/>
    <mergeCell ref="A117:A118"/>
    <mergeCell ref="B117:B118"/>
    <mergeCell ref="C117:C118"/>
    <mergeCell ref="D117:D118"/>
    <mergeCell ref="G117:G118"/>
    <mergeCell ref="A115:A116"/>
    <mergeCell ref="B115:B116"/>
    <mergeCell ref="C115:C116"/>
    <mergeCell ref="D115:D116"/>
    <mergeCell ref="G115:G116"/>
    <mergeCell ref="A121:A122"/>
    <mergeCell ref="B121:B122"/>
    <mergeCell ref="C121:C122"/>
    <mergeCell ref="D121:D122"/>
    <mergeCell ref="G121:G122"/>
    <mergeCell ref="A119:A120"/>
    <mergeCell ref="B119:B120"/>
    <mergeCell ref="C119:C120"/>
    <mergeCell ref="D119:D120"/>
    <mergeCell ref="G119:G120"/>
    <mergeCell ref="A125:A126"/>
    <mergeCell ref="B125:B126"/>
    <mergeCell ref="C125:C126"/>
    <mergeCell ref="D125:D126"/>
    <mergeCell ref="G125:G126"/>
    <mergeCell ref="A123:A124"/>
    <mergeCell ref="B123:B124"/>
    <mergeCell ref="C123:C124"/>
    <mergeCell ref="D123:D124"/>
    <mergeCell ref="G123:G124"/>
    <mergeCell ref="A129:A130"/>
    <mergeCell ref="B129:B130"/>
    <mergeCell ref="C129:C130"/>
    <mergeCell ref="D129:D130"/>
    <mergeCell ref="G129:G130"/>
    <mergeCell ref="A127:A128"/>
    <mergeCell ref="B127:B128"/>
    <mergeCell ref="C127:C128"/>
    <mergeCell ref="D127:D128"/>
    <mergeCell ref="G127:G128"/>
    <mergeCell ref="A133:A134"/>
    <mergeCell ref="B133:B134"/>
    <mergeCell ref="C133:C134"/>
    <mergeCell ref="D133:D134"/>
    <mergeCell ref="G133:G134"/>
    <mergeCell ref="A131:A132"/>
    <mergeCell ref="B131:B132"/>
    <mergeCell ref="C131:C132"/>
    <mergeCell ref="D131:D132"/>
    <mergeCell ref="G131:G132"/>
    <mergeCell ref="A137:A138"/>
    <mergeCell ref="B137:B138"/>
    <mergeCell ref="C137:C138"/>
    <mergeCell ref="D137:D138"/>
    <mergeCell ref="G137:G138"/>
    <mergeCell ref="A135:A136"/>
    <mergeCell ref="B135:B136"/>
    <mergeCell ref="C135:C136"/>
    <mergeCell ref="D135:D136"/>
    <mergeCell ref="G135:G136"/>
    <mergeCell ref="A141:A142"/>
    <mergeCell ref="B141:B142"/>
    <mergeCell ref="C141:C142"/>
    <mergeCell ref="D141:D142"/>
    <mergeCell ref="G141:G142"/>
    <mergeCell ref="A139:A140"/>
    <mergeCell ref="B139:B140"/>
    <mergeCell ref="C139:C140"/>
    <mergeCell ref="D139:D140"/>
    <mergeCell ref="G139:G140"/>
    <mergeCell ref="A145:A146"/>
    <mergeCell ref="B145:B146"/>
    <mergeCell ref="C145:C146"/>
    <mergeCell ref="D145:D146"/>
    <mergeCell ref="G145:G146"/>
    <mergeCell ref="A143:A144"/>
    <mergeCell ref="B143:B144"/>
    <mergeCell ref="C143:C144"/>
    <mergeCell ref="D143:D144"/>
    <mergeCell ref="G143:G144"/>
    <mergeCell ref="A149:A150"/>
    <mergeCell ref="B149:B150"/>
    <mergeCell ref="C149:C150"/>
    <mergeCell ref="D149:D150"/>
    <mergeCell ref="G149:G150"/>
    <mergeCell ref="A147:A148"/>
    <mergeCell ref="B147:B148"/>
    <mergeCell ref="C147:C148"/>
    <mergeCell ref="D147:D148"/>
    <mergeCell ref="G147:G148"/>
    <mergeCell ref="A153:A154"/>
    <mergeCell ref="B153:B154"/>
    <mergeCell ref="C153:C154"/>
    <mergeCell ref="D153:D154"/>
    <mergeCell ref="G153:G154"/>
    <mergeCell ref="A151:A152"/>
    <mergeCell ref="B151:B152"/>
    <mergeCell ref="C151:C152"/>
    <mergeCell ref="D151:D152"/>
    <mergeCell ref="G151:G152"/>
    <mergeCell ref="A157:A158"/>
    <mergeCell ref="B157:B158"/>
    <mergeCell ref="C157:C158"/>
    <mergeCell ref="D157:D158"/>
    <mergeCell ref="G157:G158"/>
    <mergeCell ref="A155:A156"/>
    <mergeCell ref="B155:B156"/>
    <mergeCell ref="C155:C156"/>
    <mergeCell ref="D155:D156"/>
    <mergeCell ref="G155:G156"/>
    <mergeCell ref="A161:A162"/>
    <mergeCell ref="B161:B162"/>
    <mergeCell ref="C161:C162"/>
    <mergeCell ref="D161:D162"/>
    <mergeCell ref="G161:G162"/>
    <mergeCell ref="A159:A160"/>
    <mergeCell ref="B159:B160"/>
    <mergeCell ref="C159:C160"/>
    <mergeCell ref="D159:D160"/>
    <mergeCell ref="G159:G160"/>
    <mergeCell ref="A165:A166"/>
    <mergeCell ref="B165:B166"/>
    <mergeCell ref="C165:C166"/>
    <mergeCell ref="D165:D166"/>
    <mergeCell ref="G165:G166"/>
    <mergeCell ref="A163:A164"/>
    <mergeCell ref="B163:B164"/>
    <mergeCell ref="C163:C164"/>
    <mergeCell ref="D163:D164"/>
    <mergeCell ref="G163:G164"/>
    <mergeCell ref="A169:A170"/>
    <mergeCell ref="B169:B170"/>
    <mergeCell ref="C169:C170"/>
    <mergeCell ref="D169:D170"/>
    <mergeCell ref="G169:G170"/>
    <mergeCell ref="A167:A168"/>
    <mergeCell ref="B167:B168"/>
    <mergeCell ref="C167:C168"/>
    <mergeCell ref="D167:D168"/>
    <mergeCell ref="G167:G168"/>
    <mergeCell ref="A173:A174"/>
    <mergeCell ref="B173:B174"/>
    <mergeCell ref="C173:C174"/>
    <mergeCell ref="D173:D174"/>
    <mergeCell ref="G173:G174"/>
    <mergeCell ref="A171:A172"/>
    <mergeCell ref="B171:B172"/>
    <mergeCell ref="C171:C172"/>
    <mergeCell ref="D171:D172"/>
    <mergeCell ref="G171:G172"/>
    <mergeCell ref="A177:A178"/>
    <mergeCell ref="B177:B178"/>
    <mergeCell ref="C177:C178"/>
    <mergeCell ref="D177:D178"/>
    <mergeCell ref="G177:G178"/>
    <mergeCell ref="A175:A176"/>
    <mergeCell ref="B175:B176"/>
    <mergeCell ref="C175:C176"/>
    <mergeCell ref="D175:D176"/>
    <mergeCell ref="G175:G176"/>
    <mergeCell ref="A181:A182"/>
    <mergeCell ref="B181:B182"/>
    <mergeCell ref="C181:C182"/>
    <mergeCell ref="D181:D182"/>
    <mergeCell ref="G181:G182"/>
    <mergeCell ref="A179:A180"/>
    <mergeCell ref="B179:B180"/>
    <mergeCell ref="C179:C180"/>
    <mergeCell ref="D179:D180"/>
    <mergeCell ref="G179:G180"/>
    <mergeCell ref="A185:A186"/>
    <mergeCell ref="B185:B186"/>
    <mergeCell ref="C185:C186"/>
    <mergeCell ref="D185:D186"/>
    <mergeCell ref="G185:G186"/>
    <mergeCell ref="A183:A184"/>
    <mergeCell ref="B183:B184"/>
    <mergeCell ref="C183:C184"/>
    <mergeCell ref="D183:D184"/>
    <mergeCell ref="G183:G184"/>
    <mergeCell ref="A189:A190"/>
    <mergeCell ref="B189:B190"/>
    <mergeCell ref="C189:C190"/>
    <mergeCell ref="D189:D190"/>
    <mergeCell ref="G189:G190"/>
    <mergeCell ref="A187:A188"/>
    <mergeCell ref="B187:B188"/>
    <mergeCell ref="C187:C188"/>
    <mergeCell ref="D187:D188"/>
    <mergeCell ref="G187:G188"/>
    <mergeCell ref="A193:A194"/>
    <mergeCell ref="B193:B194"/>
    <mergeCell ref="C193:C194"/>
    <mergeCell ref="D193:D194"/>
    <mergeCell ref="G193:G194"/>
    <mergeCell ref="A191:A192"/>
    <mergeCell ref="B191:B192"/>
    <mergeCell ref="C191:C192"/>
    <mergeCell ref="D191:D192"/>
    <mergeCell ref="G191:G192"/>
    <mergeCell ref="A197:A198"/>
    <mergeCell ref="B197:B198"/>
    <mergeCell ref="C197:C198"/>
    <mergeCell ref="D197:D198"/>
    <mergeCell ref="G197:G198"/>
    <mergeCell ref="A195:A196"/>
    <mergeCell ref="B195:B196"/>
    <mergeCell ref="C195:C196"/>
    <mergeCell ref="D195:D196"/>
    <mergeCell ref="G195:G196"/>
    <mergeCell ref="A201:A202"/>
    <mergeCell ref="B201:B202"/>
    <mergeCell ref="C201:C202"/>
    <mergeCell ref="D201:D202"/>
    <mergeCell ref="G201:G202"/>
    <mergeCell ref="A199:A200"/>
    <mergeCell ref="B199:B200"/>
    <mergeCell ref="C199:C200"/>
    <mergeCell ref="D199:D200"/>
    <mergeCell ref="G199:G200"/>
    <mergeCell ref="A205:A206"/>
    <mergeCell ref="B205:B206"/>
    <mergeCell ref="C205:C206"/>
    <mergeCell ref="D205:D206"/>
    <mergeCell ref="G205:G206"/>
    <mergeCell ref="A203:A204"/>
    <mergeCell ref="B203:B204"/>
    <mergeCell ref="C203:C204"/>
    <mergeCell ref="D203:D204"/>
    <mergeCell ref="G203:G204"/>
    <mergeCell ref="A209:A210"/>
    <mergeCell ref="B209:B210"/>
    <mergeCell ref="C209:C210"/>
    <mergeCell ref="D209:D210"/>
    <mergeCell ref="G209:G210"/>
    <mergeCell ref="A207:A208"/>
    <mergeCell ref="B207:B208"/>
    <mergeCell ref="C207:C208"/>
    <mergeCell ref="D207:D208"/>
    <mergeCell ref="G207:G208"/>
    <mergeCell ref="A213:A214"/>
    <mergeCell ref="B213:B214"/>
    <mergeCell ref="C213:C214"/>
    <mergeCell ref="D213:D214"/>
    <mergeCell ref="G213:G214"/>
    <mergeCell ref="A211:A212"/>
    <mergeCell ref="B211:B212"/>
    <mergeCell ref="C211:C212"/>
    <mergeCell ref="D211:D212"/>
    <mergeCell ref="G211:G212"/>
    <mergeCell ref="A217:A218"/>
    <mergeCell ref="B217:B218"/>
    <mergeCell ref="C217:C218"/>
    <mergeCell ref="D217:D218"/>
    <mergeCell ref="G217:G218"/>
    <mergeCell ref="A215:A216"/>
    <mergeCell ref="B215:B216"/>
    <mergeCell ref="C215:C216"/>
    <mergeCell ref="D215:D216"/>
    <mergeCell ref="G215:G216"/>
    <mergeCell ref="A221:A222"/>
    <mergeCell ref="B221:B222"/>
    <mergeCell ref="C221:C222"/>
    <mergeCell ref="D221:D222"/>
    <mergeCell ref="G221:G222"/>
    <mergeCell ref="A219:A220"/>
    <mergeCell ref="B219:B220"/>
    <mergeCell ref="C219:C220"/>
    <mergeCell ref="D219:D220"/>
    <mergeCell ref="G219:G220"/>
    <mergeCell ref="A225:A226"/>
    <mergeCell ref="B225:B226"/>
    <mergeCell ref="C225:C226"/>
    <mergeCell ref="D225:D226"/>
    <mergeCell ref="G225:G226"/>
    <mergeCell ref="A223:A224"/>
    <mergeCell ref="B223:B224"/>
    <mergeCell ref="C223:C224"/>
    <mergeCell ref="D223:D224"/>
    <mergeCell ref="G223:G224"/>
    <mergeCell ref="A229:A230"/>
    <mergeCell ref="B229:B230"/>
    <mergeCell ref="C229:C230"/>
    <mergeCell ref="D229:D230"/>
    <mergeCell ref="G229:G230"/>
    <mergeCell ref="A227:A228"/>
    <mergeCell ref="B227:B228"/>
    <mergeCell ref="C227:C228"/>
    <mergeCell ref="D227:D228"/>
    <mergeCell ref="G227:G228"/>
    <mergeCell ref="A233:A234"/>
    <mergeCell ref="B233:B234"/>
    <mergeCell ref="C233:C234"/>
    <mergeCell ref="D233:D234"/>
    <mergeCell ref="G233:G234"/>
    <mergeCell ref="A231:A232"/>
    <mergeCell ref="B231:B232"/>
    <mergeCell ref="C231:C232"/>
    <mergeCell ref="D231:D232"/>
    <mergeCell ref="G231:G232"/>
    <mergeCell ref="A237:A238"/>
    <mergeCell ref="B237:B238"/>
    <mergeCell ref="C237:C238"/>
    <mergeCell ref="D237:D238"/>
    <mergeCell ref="G237:G238"/>
    <mergeCell ref="A235:A236"/>
    <mergeCell ref="B235:B236"/>
    <mergeCell ref="C235:C236"/>
    <mergeCell ref="D235:D236"/>
    <mergeCell ref="G235:G236"/>
    <mergeCell ref="A241:A242"/>
    <mergeCell ref="B241:B242"/>
    <mergeCell ref="C241:C242"/>
    <mergeCell ref="D241:D242"/>
    <mergeCell ref="G241:G242"/>
    <mergeCell ref="A239:A240"/>
    <mergeCell ref="B239:B240"/>
    <mergeCell ref="C239:C240"/>
    <mergeCell ref="D239:D240"/>
    <mergeCell ref="G239:G240"/>
    <mergeCell ref="A245:A246"/>
    <mergeCell ref="B245:B246"/>
    <mergeCell ref="C245:C246"/>
    <mergeCell ref="D245:D246"/>
    <mergeCell ref="G245:G246"/>
    <mergeCell ref="A243:A244"/>
    <mergeCell ref="B243:B244"/>
    <mergeCell ref="C243:C244"/>
    <mergeCell ref="D243:D244"/>
    <mergeCell ref="G243:G244"/>
    <mergeCell ref="A249:A250"/>
    <mergeCell ref="B249:B250"/>
    <mergeCell ref="C249:C250"/>
    <mergeCell ref="D249:D250"/>
    <mergeCell ref="G249:G250"/>
    <mergeCell ref="A247:A248"/>
    <mergeCell ref="B247:B248"/>
    <mergeCell ref="C247:C248"/>
    <mergeCell ref="D247:D248"/>
    <mergeCell ref="G247:G248"/>
    <mergeCell ref="A253:A254"/>
    <mergeCell ref="B253:B254"/>
    <mergeCell ref="C253:C254"/>
    <mergeCell ref="D253:D254"/>
    <mergeCell ref="G253:G254"/>
    <mergeCell ref="A251:A252"/>
    <mergeCell ref="B251:B252"/>
    <mergeCell ref="C251:C252"/>
    <mergeCell ref="D251:D252"/>
    <mergeCell ref="G251:G252"/>
    <mergeCell ref="A257:A258"/>
    <mergeCell ref="B257:B258"/>
    <mergeCell ref="C257:C258"/>
    <mergeCell ref="D257:D258"/>
    <mergeCell ref="G257:G258"/>
    <mergeCell ref="A255:A256"/>
    <mergeCell ref="B255:B256"/>
    <mergeCell ref="C255:C256"/>
    <mergeCell ref="D255:D256"/>
    <mergeCell ref="G255:G256"/>
    <mergeCell ref="A261:A262"/>
    <mergeCell ref="B261:B262"/>
    <mergeCell ref="C261:C262"/>
    <mergeCell ref="D261:D262"/>
    <mergeCell ref="G261:G262"/>
    <mergeCell ref="A259:A260"/>
    <mergeCell ref="B259:B260"/>
    <mergeCell ref="C259:C260"/>
    <mergeCell ref="D259:D260"/>
    <mergeCell ref="G259:G260"/>
    <mergeCell ref="A265:A266"/>
    <mergeCell ref="B265:B266"/>
    <mergeCell ref="C265:C266"/>
    <mergeCell ref="D265:D266"/>
    <mergeCell ref="G265:G266"/>
    <mergeCell ref="A263:A264"/>
    <mergeCell ref="B263:B264"/>
    <mergeCell ref="C263:C264"/>
    <mergeCell ref="D263:D264"/>
    <mergeCell ref="G263:G264"/>
    <mergeCell ref="A269:A270"/>
    <mergeCell ref="B269:B270"/>
    <mergeCell ref="C269:C270"/>
    <mergeCell ref="D269:D270"/>
    <mergeCell ref="G269:G270"/>
    <mergeCell ref="A267:A268"/>
    <mergeCell ref="B267:B268"/>
    <mergeCell ref="C267:C268"/>
    <mergeCell ref="D267:D268"/>
    <mergeCell ref="G267:G268"/>
    <mergeCell ref="A273:A274"/>
    <mergeCell ref="B273:B274"/>
    <mergeCell ref="C273:C274"/>
    <mergeCell ref="D273:D274"/>
    <mergeCell ref="G273:G274"/>
    <mergeCell ref="A271:A272"/>
    <mergeCell ref="B271:B272"/>
    <mergeCell ref="C271:C272"/>
    <mergeCell ref="D271:D272"/>
    <mergeCell ref="G271:G272"/>
    <mergeCell ref="A277:A278"/>
    <mergeCell ref="B277:B278"/>
    <mergeCell ref="C277:C278"/>
    <mergeCell ref="D277:D278"/>
    <mergeCell ref="G277:G278"/>
    <mergeCell ref="A275:A276"/>
    <mergeCell ref="B275:B276"/>
    <mergeCell ref="C275:C276"/>
    <mergeCell ref="D275:D276"/>
    <mergeCell ref="G275:G276"/>
    <mergeCell ref="A281:A282"/>
    <mergeCell ref="B281:B282"/>
    <mergeCell ref="C281:C282"/>
    <mergeCell ref="D281:D282"/>
    <mergeCell ref="G281:G282"/>
    <mergeCell ref="A279:A280"/>
    <mergeCell ref="B279:B280"/>
    <mergeCell ref="C279:C280"/>
    <mergeCell ref="D279:D280"/>
    <mergeCell ref="G279:G280"/>
    <mergeCell ref="A285:A286"/>
    <mergeCell ref="B285:B286"/>
    <mergeCell ref="C285:C286"/>
    <mergeCell ref="D285:D286"/>
    <mergeCell ref="G285:G286"/>
    <mergeCell ref="A283:A284"/>
    <mergeCell ref="B283:B284"/>
    <mergeCell ref="C283:C284"/>
    <mergeCell ref="D283:D284"/>
    <mergeCell ref="G283:G284"/>
    <mergeCell ref="A289:A290"/>
    <mergeCell ref="B289:B290"/>
    <mergeCell ref="C289:C290"/>
    <mergeCell ref="D289:D290"/>
    <mergeCell ref="G289:G290"/>
    <mergeCell ref="A287:A288"/>
    <mergeCell ref="B287:B288"/>
    <mergeCell ref="C287:C288"/>
    <mergeCell ref="D287:D288"/>
    <mergeCell ref="G287:G288"/>
    <mergeCell ref="A293:A294"/>
    <mergeCell ref="B293:B294"/>
    <mergeCell ref="C293:C294"/>
    <mergeCell ref="D293:D294"/>
    <mergeCell ref="G293:G294"/>
    <mergeCell ref="A291:A292"/>
    <mergeCell ref="B291:B292"/>
    <mergeCell ref="C291:C292"/>
    <mergeCell ref="D291:D292"/>
    <mergeCell ref="G291:G292"/>
    <mergeCell ref="A297:A298"/>
    <mergeCell ref="B297:B298"/>
    <mergeCell ref="C297:C298"/>
    <mergeCell ref="D297:D298"/>
    <mergeCell ref="G297:G298"/>
    <mergeCell ref="A295:A296"/>
    <mergeCell ref="B295:B296"/>
    <mergeCell ref="C295:C296"/>
    <mergeCell ref="D295:D296"/>
    <mergeCell ref="G295:G296"/>
    <mergeCell ref="A301:A302"/>
    <mergeCell ref="B301:B302"/>
    <mergeCell ref="C301:C302"/>
    <mergeCell ref="D301:D302"/>
    <mergeCell ref="G301:G302"/>
    <mergeCell ref="A299:A300"/>
    <mergeCell ref="B299:B300"/>
    <mergeCell ref="C299:C300"/>
    <mergeCell ref="D299:D300"/>
    <mergeCell ref="G299:G300"/>
    <mergeCell ref="T15:T16"/>
    <mergeCell ref="T17:T18"/>
    <mergeCell ref="T19:T20"/>
    <mergeCell ref="T21:T22"/>
    <mergeCell ref="T23:T24"/>
    <mergeCell ref="T25:T26"/>
    <mergeCell ref="T27:T28"/>
    <mergeCell ref="T29:T30"/>
    <mergeCell ref="T31:T32"/>
    <mergeCell ref="T33:T34"/>
    <mergeCell ref="T35:T36"/>
    <mergeCell ref="T37:T38"/>
    <mergeCell ref="T39:T40"/>
    <mergeCell ref="T41:T42"/>
    <mergeCell ref="T43:T44"/>
    <mergeCell ref="T45:T46"/>
    <mergeCell ref="T47:T48"/>
    <mergeCell ref="T49:T50"/>
    <mergeCell ref="T51:T52"/>
    <mergeCell ref="T53:T54"/>
    <mergeCell ref="T55:T56"/>
    <mergeCell ref="T57:T58"/>
    <mergeCell ref="T59:T60"/>
    <mergeCell ref="T61:T62"/>
    <mergeCell ref="T63:T64"/>
    <mergeCell ref="T65:T66"/>
    <mergeCell ref="T67:T68"/>
    <mergeCell ref="T69:T70"/>
    <mergeCell ref="T71:T72"/>
    <mergeCell ref="T73:T74"/>
    <mergeCell ref="T75:T76"/>
    <mergeCell ref="T77:T78"/>
    <mergeCell ref="T79:T80"/>
    <mergeCell ref="T81:T82"/>
    <mergeCell ref="T83:T84"/>
    <mergeCell ref="T85:T86"/>
    <mergeCell ref="T87:T88"/>
    <mergeCell ref="T89:T90"/>
    <mergeCell ref="T91:T92"/>
    <mergeCell ref="T93:T94"/>
    <mergeCell ref="T95:T96"/>
    <mergeCell ref="T97:T98"/>
    <mergeCell ref="T99:T100"/>
    <mergeCell ref="T101:T102"/>
    <mergeCell ref="T103:T104"/>
    <mergeCell ref="T105:T106"/>
    <mergeCell ref="T107:T108"/>
    <mergeCell ref="T109:T110"/>
    <mergeCell ref="T111:T112"/>
    <mergeCell ref="T113:T114"/>
    <mergeCell ref="T115:T116"/>
    <mergeCell ref="T117:T118"/>
    <mergeCell ref="T119:T120"/>
    <mergeCell ref="T121:T122"/>
    <mergeCell ref="T123:T124"/>
    <mergeCell ref="T125:T126"/>
    <mergeCell ref="T127:T128"/>
    <mergeCell ref="T129:T130"/>
    <mergeCell ref="T131:T132"/>
    <mergeCell ref="T133:T134"/>
    <mergeCell ref="T135:T136"/>
    <mergeCell ref="T137:T138"/>
    <mergeCell ref="T139:T140"/>
    <mergeCell ref="T141:T142"/>
    <mergeCell ref="T143:T144"/>
    <mergeCell ref="T145:T146"/>
    <mergeCell ref="T147:T148"/>
    <mergeCell ref="T149:T150"/>
    <mergeCell ref="T151:T152"/>
    <mergeCell ref="T153:T154"/>
    <mergeCell ref="T155:T156"/>
    <mergeCell ref="T157:T158"/>
    <mergeCell ref="T159:T160"/>
    <mergeCell ref="T161:T162"/>
    <mergeCell ref="T163:T164"/>
    <mergeCell ref="T165:T166"/>
    <mergeCell ref="T167:T168"/>
    <mergeCell ref="T169:T170"/>
    <mergeCell ref="T171:T172"/>
    <mergeCell ref="T173:T174"/>
    <mergeCell ref="T175:T176"/>
    <mergeCell ref="T177:T178"/>
    <mergeCell ref="T179:T180"/>
    <mergeCell ref="T181:T182"/>
    <mergeCell ref="T183:T184"/>
    <mergeCell ref="T185:T186"/>
    <mergeCell ref="T187:T188"/>
    <mergeCell ref="T189:T190"/>
    <mergeCell ref="T191:T192"/>
    <mergeCell ref="T193:T194"/>
    <mergeCell ref="T195:T196"/>
    <mergeCell ref="T197:T198"/>
    <mergeCell ref="T199:T200"/>
    <mergeCell ref="T201:T202"/>
    <mergeCell ref="T203:T204"/>
    <mergeCell ref="T205:T206"/>
    <mergeCell ref="T207:T208"/>
    <mergeCell ref="T209:T210"/>
    <mergeCell ref="T211:T212"/>
    <mergeCell ref="T213:T214"/>
    <mergeCell ref="T215:T216"/>
    <mergeCell ref="T217:T218"/>
    <mergeCell ref="T219:T220"/>
    <mergeCell ref="T221:T222"/>
    <mergeCell ref="T223:T224"/>
    <mergeCell ref="T225:T226"/>
    <mergeCell ref="T227:T228"/>
    <mergeCell ref="T229:T230"/>
    <mergeCell ref="T231:T232"/>
    <mergeCell ref="T233:T234"/>
    <mergeCell ref="T235:T236"/>
    <mergeCell ref="T237:T238"/>
    <mergeCell ref="T239:T240"/>
    <mergeCell ref="T241:T242"/>
    <mergeCell ref="T243:T244"/>
    <mergeCell ref="T245:T246"/>
    <mergeCell ref="T247:T248"/>
    <mergeCell ref="T249:T250"/>
    <mergeCell ref="T251:T252"/>
    <mergeCell ref="T253:T254"/>
    <mergeCell ref="T255:T256"/>
    <mergeCell ref="T257:T258"/>
    <mergeCell ref="T259:T260"/>
    <mergeCell ref="T261:T262"/>
    <mergeCell ref="T263:T264"/>
    <mergeCell ref="T265:T266"/>
    <mergeCell ref="T267:T268"/>
    <mergeCell ref="T269:T270"/>
    <mergeCell ref="T271:T272"/>
    <mergeCell ref="T273:T274"/>
    <mergeCell ref="T275:T276"/>
    <mergeCell ref="T277:T278"/>
    <mergeCell ref="T279:T280"/>
    <mergeCell ref="T281:T282"/>
    <mergeCell ref="T283:T284"/>
    <mergeCell ref="T285:T286"/>
    <mergeCell ref="T287:T288"/>
    <mergeCell ref="T289:T290"/>
    <mergeCell ref="T291:T292"/>
    <mergeCell ref="T293:T294"/>
    <mergeCell ref="T295:T296"/>
    <mergeCell ref="T297:T298"/>
    <mergeCell ref="T299:T300"/>
    <mergeCell ref="T301:T302"/>
  </mergeCells>
  <conditionalFormatting sqref="H2:H1048576">
    <cfRule type="cellIs" dxfId="21" priority="3" operator="equal">
      <formula>90</formula>
    </cfRule>
  </conditionalFormatting>
  <conditionalFormatting sqref="I3:R302">
    <cfRule type="cellIs" dxfId="20" priority="2" operator="equal">
      <formula>90</formula>
    </cfRule>
  </conditionalFormatting>
  <printOptions horizontalCentered="1"/>
  <pageMargins left="0" right="0" top="0" bottom="0" header="0" footer="0"/>
  <pageSetup paperSize="9" scale="80" orientation="portrait" horizontalDpi="4294967293" verticalDpi="4294967293" r:id="rId1"/>
  <ignoredErrors>
    <ignoredError sqref="F8 E38 E40 E42 E44 E46 E48 E52 E50 E54 E56 E58 E60 E62 E64 E66 E68 E70 E72 E74 E76 E78 E80 E82 E84 E86 E88 E90 E92 E94 E96 E98 E100 E102 E104 E106 E108 E110 E112 E114 E116 E118 E120 E122 E124 E126 E128 E130 E132 E134 E136 E138 E140 E142 E144 E146 E148 E150 E152 E154 E156 E158 E160 E162 E164 E166 E168 E170 E172 E174 E176 E178 E180 E182 E184 E186 E188 E190 E192 E194 E196 E198 E200 E202 E204 E206 E208 E210 E212 E214 E216 E218 E220 E222 E224 E226 E228 E230 E232 E234 E236 E238 E240 E242 E244 E246 E248 E250 E252 E254 E256 E258 E260 E262 E264 E266 E268 E270 E272 E274 E276 E278 E280 E282 E284 E286 E288 E290 E292 E294 E296 E298 E300"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8">
    <tabColor rgb="FFFF0000"/>
  </sheetPr>
  <dimension ref="A1:AP307"/>
  <sheetViews>
    <sheetView showGridLines="0" showRowColHeaders="0" showZeros="0" zoomScaleNormal="100" workbookViewId="0">
      <selection activeCell="D3" sqref="D3:D6"/>
    </sheetView>
  </sheetViews>
  <sheetFormatPr baseColWidth="10" defaultRowHeight="14.4" x14ac:dyDescent="0.3"/>
  <cols>
    <col min="1" max="1" width="7.77734375" customWidth="1"/>
    <col min="2" max="2" width="20.77734375" customWidth="1"/>
    <col min="3" max="3" width="16.109375" style="11" customWidth="1"/>
    <col min="4" max="4" width="7.77734375" style="20" customWidth="1"/>
    <col min="5" max="5" width="7.33203125" style="14" customWidth="1"/>
    <col min="6" max="6" width="7.33203125" style="12" customWidth="1"/>
    <col min="7" max="7" width="7.77734375" style="12" customWidth="1"/>
    <col min="8" max="8" width="7.77734375" customWidth="1"/>
    <col min="9" max="9" width="5.77734375" customWidth="1"/>
    <col min="10" max="19" width="4.33203125" customWidth="1"/>
    <col min="20" max="22" width="4.33203125" hidden="1" customWidth="1"/>
    <col min="23" max="23" width="11.5546875" hidden="1" customWidth="1"/>
    <col min="24" max="24" width="9.109375" hidden="1" customWidth="1"/>
    <col min="25" max="25" width="6.33203125" style="6" hidden="1" customWidth="1"/>
    <col min="26" max="26" width="10.77734375" hidden="1" customWidth="1"/>
    <col min="27" max="27" width="10.77734375" customWidth="1"/>
    <col min="28" max="28" width="7.88671875" customWidth="1"/>
    <col min="29" max="29" width="8.77734375" customWidth="1"/>
    <col min="30" max="31" width="7.77734375" customWidth="1"/>
    <col min="32" max="32" width="6.77734375" customWidth="1"/>
  </cols>
  <sheetData>
    <row r="1" spans="1:42" ht="42" customHeight="1" thickTop="1" thickBot="1" x14ac:dyDescent="0.35">
      <c r="A1" s="522" t="s">
        <v>881</v>
      </c>
      <c r="B1" s="538"/>
      <c r="C1" s="538" t="s">
        <v>0</v>
      </c>
      <c r="D1" s="538"/>
      <c r="E1" s="666" t="s">
        <v>700</v>
      </c>
      <c r="F1" s="666"/>
      <c r="G1" s="666"/>
      <c r="H1" s="666"/>
      <c r="I1" s="665" t="str">
        <f>'STAM.011-1'!I1:J1</f>
        <v/>
      </c>
      <c r="J1" s="665"/>
      <c r="K1" s="102" t="s">
        <v>764</v>
      </c>
      <c r="L1" s="504"/>
      <c r="M1" s="102"/>
      <c r="N1" s="595" t="str">
        <f>IF('STAM.011-1'!M1=0,"",('STAM.011-1'!M1))</f>
        <v/>
      </c>
      <c r="O1" s="595"/>
      <c r="P1" s="595"/>
      <c r="Q1" s="595"/>
      <c r="R1" s="595"/>
      <c r="S1" s="685"/>
      <c r="T1" s="431"/>
      <c r="U1" s="432"/>
      <c r="V1" s="433"/>
      <c r="W1" s="374"/>
      <c r="X1" s="374"/>
      <c r="Y1" s="434"/>
      <c r="Z1" s="374"/>
      <c r="AA1" s="374"/>
      <c r="AB1" s="374"/>
      <c r="AC1" s="374"/>
      <c r="AD1" s="374"/>
      <c r="AE1" s="374"/>
      <c r="AF1" s="374"/>
      <c r="AG1" s="374"/>
      <c r="AH1" s="374"/>
      <c r="AI1" s="374"/>
    </row>
    <row r="2" spans="1:42" s="28" customFormat="1" ht="37.799999999999997" customHeight="1" thickTop="1" thickBot="1" x14ac:dyDescent="0.35">
      <c r="A2" s="325" t="s">
        <v>813</v>
      </c>
      <c r="B2" s="326" t="s">
        <v>1</v>
      </c>
      <c r="C2" s="327" t="s">
        <v>819</v>
      </c>
      <c r="D2" s="328" t="s">
        <v>0</v>
      </c>
      <c r="E2" s="329" t="s">
        <v>679</v>
      </c>
      <c r="F2" s="330" t="s">
        <v>695</v>
      </c>
      <c r="G2" s="698" t="s">
        <v>698</v>
      </c>
      <c r="H2" s="699"/>
      <c r="I2" s="330" t="s">
        <v>680</v>
      </c>
      <c r="J2" s="331" t="s">
        <v>681</v>
      </c>
      <c r="K2" s="331" t="s">
        <v>682</v>
      </c>
      <c r="L2" s="331" t="s">
        <v>683</v>
      </c>
      <c r="M2" s="331" t="s">
        <v>684</v>
      </c>
      <c r="N2" s="331" t="s">
        <v>685</v>
      </c>
      <c r="O2" s="331" t="s">
        <v>686</v>
      </c>
      <c r="P2" s="331" t="s">
        <v>687</v>
      </c>
      <c r="Q2" s="331" t="s">
        <v>688</v>
      </c>
      <c r="R2" s="331" t="s">
        <v>689</v>
      </c>
      <c r="S2" s="342" t="s">
        <v>690</v>
      </c>
      <c r="T2" s="435"/>
      <c r="U2" s="436"/>
      <c r="V2" s="437"/>
      <c r="W2" s="374"/>
      <c r="X2" s="374"/>
      <c r="Y2" s="354" t="s">
        <v>0</v>
      </c>
      <c r="Z2" s="354" t="s">
        <v>819</v>
      </c>
      <c r="AA2" s="374"/>
      <c r="AB2" s="374"/>
      <c r="AC2" s="374"/>
      <c r="AD2" s="374"/>
      <c r="AE2" s="374"/>
      <c r="AF2" s="374"/>
      <c r="AG2" s="374"/>
      <c r="AH2" s="374"/>
      <c r="AI2" s="374"/>
      <c r="AJ2"/>
      <c r="AK2"/>
      <c r="AL2"/>
      <c r="AM2"/>
      <c r="AN2"/>
      <c r="AO2"/>
      <c r="AP2"/>
    </row>
    <row r="3" spans="1:42" ht="12" customHeight="1" x14ac:dyDescent="0.3">
      <c r="A3" s="581">
        <v>1</v>
      </c>
      <c r="B3" s="686" t="str">
        <f>IF(ISNA(VLOOKUP($A3,'STAM.011-1'!$A$3:$S$306,2,FALSE)),"",(VLOOKUP($A3,'STAM.011-1'!$A$3:$S$306,2,FALSE)))</f>
        <v/>
      </c>
      <c r="C3" s="692" t="str">
        <f>IF(ISNA(VLOOKUP($A3,'STAM.011-1'!$A$3:$S$306,3,FALSE)),"",(VLOOKUP($A3,'STAM.011-1'!$A$3:$S$306,3,FALSE)))</f>
        <v/>
      </c>
      <c r="D3" s="689" t="str">
        <f>IF(ISNA(VLOOKUP($A3,'STAM.011-1'!$A$3:$S$306,4,FALSE)),"",(VLOOKUP($A3,'STAM.011-1'!$A$3:$S$306,4,FALSE)))</f>
        <v/>
      </c>
      <c r="E3" s="29" t="str">
        <f>IF(ISNA(VLOOKUP($A$3,'STAM.011-1'!$A$3:$S$306,5,FALSE)),"",(VLOOKUP($A$3,'STAM.011-1'!$A$3:$S$306,5,FALSE)))</f>
        <v/>
      </c>
      <c r="F3" s="30" t="str">
        <f>IF(ISNA(VLOOKUP($E3,'STAM.011-1'!$E$3:$F$306,2,FALSE)),"",(VLOOKUP($E3,'STAM.011-1'!$E$3:$F$306,2,FALSE)))</f>
        <v/>
      </c>
      <c r="G3" s="149"/>
      <c r="H3" s="31"/>
      <c r="I3" s="30" t="str">
        <f>IF(ISNA(VLOOKUP(E3,'STAM.011-1'!$E$3:$S$306,5,FALSE)),"",(VLOOKUP(E3,'STAM.011-1'!$E$3:$S$306,5,FALSE)))</f>
        <v/>
      </c>
      <c r="J3" s="30" t="str">
        <f>IF(ISNA(VLOOKUP($E3,'STAM.011-1'!$E$3:$S$306,6,FALSE)),"",(VLOOKUP($E3,'STAM.011-1'!$E$3:$S$306,6,FALSE)))</f>
        <v/>
      </c>
      <c r="K3" s="30" t="str">
        <f>IF(ISNA(VLOOKUP($E3,'STAM.011-1'!$E$3:$S$306,7,FALSE)),"",(VLOOKUP($E3,'STAM.011-1'!$E$3:$S$306,7,FALSE)))</f>
        <v/>
      </c>
      <c r="L3" s="30" t="str">
        <f>IF(ISNA(VLOOKUP($E3,'STAM.011-1'!$E$3:$S$306,8,FALSE)),"",(VLOOKUP($E3,'STAM.011-1'!$E$3:$S$306,8,FALSE)))</f>
        <v/>
      </c>
      <c r="M3" s="30" t="str">
        <f>IF(ISNA(VLOOKUP($E3,'STAM.011-1'!$E$3:$S$306,9,FALSE)),"",(VLOOKUP($E3,'STAM.011-1'!$E$3:$S$306,9,FALSE)))</f>
        <v/>
      </c>
      <c r="N3" s="30" t="str">
        <f>IF(ISNA(VLOOKUP($E3,'STAM.011-1'!$E$3:$S$306,10,FALSE)),"",(VLOOKUP($E3,'STAM.011-1'!$E$3:$S$306,10,FALSE)))</f>
        <v/>
      </c>
      <c r="O3" s="30" t="str">
        <f>IF(ISNA(VLOOKUP($E3,'STAM.011-1'!$E$3:$S$306,11,FALSE)),"",(VLOOKUP($E3,'STAM.011-1'!$E$3:$S$306,11,FALSE)))</f>
        <v/>
      </c>
      <c r="P3" s="30" t="str">
        <f>IF(ISNA(VLOOKUP($E3,'STAM.011-1'!$E$3:$S$306,12,FALSE)),"",(VLOOKUP($E3,'STAM.011-1'!$E$3:$S$306,12,FALSE)))</f>
        <v/>
      </c>
      <c r="Q3" s="30" t="str">
        <f>IF(ISNA(VLOOKUP($E3,'STAM.011-1'!$E$3:$S$306,13,FALSE)),"",(VLOOKUP($E3,'STAM.011-1'!$E$3:$S$306,13,FALSE)))</f>
        <v/>
      </c>
      <c r="R3" s="30" t="str">
        <f>IF(ISNA(VLOOKUP($E3,'STAM.011-1'!$E$3:$S$306,14,FALSE)),"",(VLOOKUP($E3,'STAM.011-1'!$E$3:$S$306,14,FALSE)))</f>
        <v/>
      </c>
      <c r="S3" s="343" t="str">
        <f>IF(ISNA(VLOOKUP($E3,'STAM.011-1'!$E$3:$S$306,15,FALSE)),"",(VLOOKUP($E3,'STAM.011-1'!$E$3:$S$306,15,FALSE)))</f>
        <v/>
      </c>
      <c r="T3" s="438">
        <v>1</v>
      </c>
      <c r="U3" s="439"/>
      <c r="V3" s="440">
        <f>SUM(J3:S3)</f>
        <v>0</v>
      </c>
      <c r="W3" s="516" t="str">
        <f>IFERROR(SUM(J3:S6)+H5,"")</f>
        <v/>
      </c>
      <c r="X3" s="441">
        <f>IF(V3="","",IFERROR(SUM(J3:K3:M3:N3)+LARGE(J3:K3:M3,1)/100+LARGE(J3:K3:M3:N3,2)/1000+LARGE(J3:K3:M3:N3,3)/10000+LARGE(J3:K3:M3:N3,4)/100000-0.01/T3,0))</f>
        <v>0</v>
      </c>
      <c r="Y3" s="354" t="str">
        <f>$D$3</f>
        <v/>
      </c>
      <c r="Z3" s="364" t="str">
        <f>$C$3</f>
        <v/>
      </c>
      <c r="AA3" s="434"/>
      <c r="AB3" s="374"/>
      <c r="AC3" s="374"/>
      <c r="AD3" s="374"/>
      <c r="AE3" s="374"/>
      <c r="AF3" s="374"/>
      <c r="AG3" s="374"/>
      <c r="AH3" s="374"/>
      <c r="AI3" s="374"/>
    </row>
    <row r="4" spans="1:42" ht="12" customHeight="1" x14ac:dyDescent="0.3">
      <c r="A4" s="582"/>
      <c r="B4" s="687"/>
      <c r="C4" s="693"/>
      <c r="D4" s="690"/>
      <c r="E4" s="32" t="str">
        <f>IF(ISNA(VLOOKUP($A$3,'STAM.011-1'!$A$3:$S$306,5,FALSE)+U4),"",(VLOOKUP($A$3,'STAM.011-1'!$A$3:$S$306,5,FALSE)+U4))</f>
        <v/>
      </c>
      <c r="F4" s="34" t="str">
        <f>IF(ISNA(VLOOKUP($E4,'STAM.011-1'!$E$3:$F$306,2,FALSE)),"",(VLOOKUP($E4,'STAM.011-1'!$E$3:$F$306,2,FALSE)))</f>
        <v/>
      </c>
      <c r="G4" s="150"/>
      <c r="H4" s="141" t="str">
        <f>IF(ISNA(VLOOKUP($E4,'STAM.011-1'!$E$3:$H$306,4,FALSE)),"",(VLOOKUP($E4,'STAM.011-1'!$E$3:$H$306,4,FALSE)))</f>
        <v/>
      </c>
      <c r="I4" s="34" t="str">
        <f>IF(ISNA(VLOOKUP(E4,'STAM.011-1'!$E$3:$S$306,5,FALSE)),"",(VLOOKUP(E4,'STAM.011-1'!$E$3:$S$306,5,FALSE)))</f>
        <v/>
      </c>
      <c r="J4" s="34" t="str">
        <f>IF(ISNA(VLOOKUP($E4,'STAM.011-1'!$E$3:$S$306,6,FALSE)),"",(VLOOKUP($E4,'STAM.011-1'!$E$3:$S$306,6,FALSE)))</f>
        <v/>
      </c>
      <c r="K4" s="34" t="str">
        <f>IF(ISNA(VLOOKUP($E4,'STAM.011-1'!$E$3:$S$306,7,FALSE)),"",(VLOOKUP($E4,'STAM.011-1'!$E$3:$S$306,7,FALSE)))</f>
        <v/>
      </c>
      <c r="L4" s="34" t="str">
        <f>IF(ISNA(VLOOKUP($E4,'STAM.011-1'!$E$3:$S$306,8,FALSE)),"",(VLOOKUP($E4,'STAM.011-1'!$E$3:$S$306,8,FALSE)))</f>
        <v/>
      </c>
      <c r="M4" s="34" t="str">
        <f>IF(ISNA(VLOOKUP($E4,'STAM.011-1'!$E$3:$S$306,9,FALSE)),"",(VLOOKUP($E4,'STAM.011-1'!$E$3:$S$306,9,FALSE)))</f>
        <v/>
      </c>
      <c r="N4" s="34" t="str">
        <f>IF(ISNA(VLOOKUP($E4,'STAM.011-1'!$E$3:$S$306,10,FALSE)),"",(VLOOKUP($E4,'STAM.011-1'!$E$3:$S$306,10,FALSE)))</f>
        <v/>
      </c>
      <c r="O4" s="34" t="str">
        <f>IF(ISNA(VLOOKUP($E4,'STAM.011-1'!$E$3:$S$306,11,FALSE)),"",(VLOOKUP($E4,'STAM.011-1'!$E$3:$S$306,11,FALSE)))</f>
        <v/>
      </c>
      <c r="P4" s="34" t="str">
        <f>IF(ISNA(VLOOKUP($E4,'STAM.011-1'!$E$3:$S$306,12,FALSE)),"",(VLOOKUP($E4,'STAM.011-1'!$E$3:$S$306,12,FALSE)))</f>
        <v/>
      </c>
      <c r="Q4" s="34" t="str">
        <f>IF(ISNA(VLOOKUP($E4,'STAM.011-1'!$E$3:$S$306,13,FALSE)),"",(VLOOKUP($E4,'STAM.011-1'!$E$3:$S$306,13,FALSE)))</f>
        <v/>
      </c>
      <c r="R4" s="34" t="str">
        <f>IF(ISNA(VLOOKUP($E4,'STAM.011-1'!$E$3:$S$306,14,FALSE)),"",(VLOOKUP($E4,'STAM.011-1'!$E$3:$S$306,14,FALSE)))</f>
        <v/>
      </c>
      <c r="S4" s="344" t="str">
        <f>IF(ISNA(VLOOKUP($E4,'STAM.011-1'!$E$3:$S$306,15,FALSE)),"",(VLOOKUP($E4,'STAM.011-1'!$E$3:$S$306,15,FALSE)))</f>
        <v/>
      </c>
      <c r="T4" s="438">
        <v>2</v>
      </c>
      <c r="U4" s="442">
        <v>1</v>
      </c>
      <c r="V4" s="443">
        <f t="shared" ref="V4:V67" si="0">SUM(J4:S4)</f>
        <v>0</v>
      </c>
      <c r="W4" s="516"/>
      <c r="X4" s="374">
        <f>IF(V4="","",IFERROR(SUM(J4:K4:M4:N4)+LARGE(J4:K4:M4,1)/100+LARGE(J4:K4:M4:N4,2)/1000+LARGE(J4:K4:M4:N4,3)/10000+LARGE(J4:K4:M4:N4,4)/100000-0.01/T4,0))</f>
        <v>0</v>
      </c>
      <c r="Y4" s="354" t="str">
        <f t="shared" ref="Y4:Y6" si="1">$D$3</f>
        <v/>
      </c>
      <c r="Z4" s="364" t="str">
        <f t="shared" ref="Z4:Z6" si="2">$C$3</f>
        <v/>
      </c>
      <c r="AA4" s="374"/>
      <c r="AB4" s="374"/>
      <c r="AC4" s="374"/>
      <c r="AD4" s="374"/>
      <c r="AE4" s="374"/>
      <c r="AF4" s="374"/>
      <c r="AG4" s="374"/>
      <c r="AH4" s="374"/>
      <c r="AI4" s="374"/>
    </row>
    <row r="5" spans="1:42" ht="12" customHeight="1" thickBot="1" x14ac:dyDescent="0.35">
      <c r="A5" s="582"/>
      <c r="B5" s="687"/>
      <c r="C5" s="693"/>
      <c r="D5" s="690"/>
      <c r="E5" s="32" t="str">
        <f>IF(ISNA(VLOOKUP($A$3,'STAM.011-1'!$A$3:$S$306,5,FALSE)+U5),"",(VLOOKUP($A$3,'STAM.011-1'!$A$3:$S$306,5,FALSE)+U5))</f>
        <v/>
      </c>
      <c r="F5" s="34" t="str">
        <f>IF(ISNA(VLOOKUP($E5,'STAM.011-1'!$E$3:$F$306,2,FALSE)),"",(VLOOKUP($E5,'STAM.011-1'!$E$3:$F$306,2,FALSE)))</f>
        <v/>
      </c>
      <c r="G5" s="35" t="s">
        <v>677</v>
      </c>
      <c r="H5" s="141" t="str">
        <f>IF(ISNA(VLOOKUP(E5,'STAM.011-1'!$E$3:$H$306,4,FALSE)),"",(VLOOKUP(E5,'STAM.011-1'!$E$3:$H$306,4,FALSE)))</f>
        <v/>
      </c>
      <c r="I5" s="34" t="str">
        <f>IF(ISNA(VLOOKUP(E5,'STAM.011-1'!$E$3:$S$306,5,FALSE)),"",(VLOOKUP(E5,'STAM.011-1'!$E$3:$S$306,5,FALSE)))</f>
        <v/>
      </c>
      <c r="J5" s="34" t="str">
        <f>IF(ISNA(VLOOKUP($E5,'STAM.011-1'!$E$3:$S$306,6,FALSE)),"",(VLOOKUP($E5,'STAM.011-1'!$E$3:$S$306,6,FALSE)))</f>
        <v/>
      </c>
      <c r="K5" s="34" t="str">
        <f>IF(ISNA(VLOOKUP($E5,'STAM.011-1'!$E$3:$S$306,7,FALSE)),"",(VLOOKUP($E5,'STAM.011-1'!$E$3:$S$306,7,FALSE)))</f>
        <v/>
      </c>
      <c r="L5" s="34" t="str">
        <f>IF(ISNA(VLOOKUP($E5,'STAM.011-1'!$E$3:$S$306,8,FALSE)),"",(VLOOKUP($E5,'STAM.011-1'!$E$3:$S$306,8,FALSE)))</f>
        <v/>
      </c>
      <c r="M5" s="34" t="str">
        <f>IF(ISNA(VLOOKUP($E5,'STAM.011-1'!$E$3:$S$306,9,FALSE)),"",(VLOOKUP($E5,'STAM.011-1'!$E$3:$S$306,9,FALSE)))</f>
        <v/>
      </c>
      <c r="N5" s="34" t="str">
        <f>IF(ISNA(VLOOKUP($E5,'STAM.011-1'!$E$3:$S$306,10,FALSE)),"",(VLOOKUP($E5,'STAM.011-1'!$E$3:$S$306,10,FALSE)))</f>
        <v/>
      </c>
      <c r="O5" s="34" t="str">
        <f>IF(ISNA(VLOOKUP($E5,'STAM.011-1'!$E$3:$S$306,11,FALSE)),"",(VLOOKUP($E5,'STAM.011-1'!$E$3:$S$306,11,FALSE)))</f>
        <v/>
      </c>
      <c r="P5" s="34" t="str">
        <f>IF(ISNA(VLOOKUP($E5,'STAM.011-1'!$E$3:$S$306,12,FALSE)),"",(VLOOKUP($E5,'STAM.011-1'!$E$3:$S$306,12,FALSE)))</f>
        <v/>
      </c>
      <c r="Q5" s="34" t="str">
        <f>IF(ISNA(VLOOKUP($E5,'STAM.011-1'!$E$3:$S$306,13,FALSE)),"",(VLOOKUP($E5,'STAM.011-1'!$E$3:$S$306,13,FALSE)))</f>
        <v/>
      </c>
      <c r="R5" s="34" t="str">
        <f>IF(ISNA(VLOOKUP($E5,'STAM.011-1'!$E$3:$S$306,14,FALSE)),"",(VLOOKUP($E5,'STAM.011-1'!$E$3:$S$306,14,FALSE)))</f>
        <v/>
      </c>
      <c r="S5" s="344" t="str">
        <f>IF(ISNA(VLOOKUP($E5,'STAM.011-1'!$E$3:$S$306,15,FALSE)),"",(VLOOKUP($E5,'STAM.011-1'!$E$3:$S$306,15,FALSE)))</f>
        <v/>
      </c>
      <c r="T5" s="438">
        <v>3</v>
      </c>
      <c r="U5" s="442">
        <v>2</v>
      </c>
      <c r="V5" s="443">
        <f t="shared" si="0"/>
        <v>0</v>
      </c>
      <c r="W5" s="516"/>
      <c r="X5" s="374">
        <f>IF(V5="","",IFERROR(SUM(J5:K5:M5:N5)+LARGE(J5:K5:M5,1)/100+LARGE(J5:K5:M5:N5,2)/1000+LARGE(J5:K5:M5:N5,3)/10000+LARGE(J5:K5:M5:N5,4)/100000-0.01/T5,0))</f>
        <v>0</v>
      </c>
      <c r="Y5" s="354" t="str">
        <f t="shared" si="1"/>
        <v/>
      </c>
      <c r="Z5" s="364" t="str">
        <f t="shared" si="2"/>
        <v/>
      </c>
      <c r="AA5" s="374"/>
      <c r="AB5" s="374"/>
      <c r="AC5" s="374"/>
      <c r="AD5" s="374"/>
      <c r="AE5" s="374"/>
      <c r="AF5" s="374"/>
      <c r="AG5" s="374"/>
      <c r="AH5" s="374"/>
      <c r="AI5" s="374"/>
    </row>
    <row r="6" spans="1:42" ht="12" customHeight="1" thickBot="1" x14ac:dyDescent="0.35">
      <c r="A6" s="583"/>
      <c r="B6" s="688"/>
      <c r="C6" s="694"/>
      <c r="D6" s="691"/>
      <c r="E6" s="32" t="str">
        <f>IF(ISNA(VLOOKUP($A$3,'STAM.011-1'!$A$3:$S$306,5,FALSE)+U6),"",(VLOOKUP($A$3,'STAM.011-1'!$A$3:$S$306,5,FALSE)+U6))</f>
        <v/>
      </c>
      <c r="F6" s="38" t="str">
        <f>IF(ISNA(VLOOKUP($E6,'STAM.011-1'!$E$3:$F$306,2,FALSE)),"",(VLOOKUP($E6,'STAM.011-1'!$E$3:$F$306,2,FALSE)))</f>
        <v/>
      </c>
      <c r="G6" s="36" t="s">
        <v>678</v>
      </c>
      <c r="H6" s="37" t="str">
        <f>IF(ISNA(VLOOKUP(E6,'STAM.011-1'!$E$3:$H$306,4,FALSE)),"",(VLOOKUP(E6,'STAM.011-1'!$E$3:$H$306,4,FALSE)))</f>
        <v/>
      </c>
      <c r="I6" s="38" t="str">
        <f>IF(ISNA(VLOOKUP(E6,'STAM.011-1'!$E$3:$S$306,5,FALSE)),"",(VLOOKUP(E6,'STAM.011-1'!$E$3:$S$306,5,FALSE)))</f>
        <v/>
      </c>
      <c r="J6" s="38" t="str">
        <f>IF(ISNA(VLOOKUP($E6,'STAM.011-1'!$E$3:$S$306,6,FALSE)),"",(VLOOKUP($E6,'STAM.011-1'!$E$3:$S$306,6,FALSE)))</f>
        <v/>
      </c>
      <c r="K6" s="38" t="str">
        <f>IF(ISNA(VLOOKUP($E6,'STAM.011-1'!$E$3:$S$306,7,FALSE)),"",(VLOOKUP($E6,'STAM.011-1'!$E$3:$S$306,7,FALSE)))</f>
        <v/>
      </c>
      <c r="L6" s="38" t="str">
        <f>IF(ISNA(VLOOKUP($E6,'STAM.011-1'!$E$3:$S$306,8,FALSE)),"",(VLOOKUP($E6,'STAM.011-1'!$E$3:$S$306,8,FALSE)))</f>
        <v/>
      </c>
      <c r="M6" s="38" t="str">
        <f>IF(ISNA(VLOOKUP($E6,'STAM.011-1'!$E$3:$S$306,9,FALSE)),"",(VLOOKUP($E6,'STAM.011-1'!$E$3:$S$306,9,FALSE)))</f>
        <v/>
      </c>
      <c r="N6" s="38" t="str">
        <f>IF(ISNA(VLOOKUP($E6,'STAM.011-1'!$E$3:$S$306,10,FALSE)),"",(VLOOKUP($E6,'STAM.011-1'!$E$3:$S$306,10,FALSE)))</f>
        <v/>
      </c>
      <c r="O6" s="38" t="str">
        <f>IF(ISNA(VLOOKUP($E6,'STAM.011-1'!$E$3:$S$306,11,FALSE)),"",(VLOOKUP($E6,'STAM.011-1'!$E$3:$S$306,11,FALSE)))</f>
        <v/>
      </c>
      <c r="P6" s="38" t="str">
        <f>IF(ISNA(VLOOKUP($E6,'STAM.011-1'!$E$3:$S$306,12,FALSE)),"",(VLOOKUP($E6,'STAM.011-1'!$E$3:$S$306,12,FALSE)))</f>
        <v/>
      </c>
      <c r="Q6" s="38" t="str">
        <f>IF(ISNA(VLOOKUP($E6,'STAM.011-1'!$E$3:$S$306,13,FALSE)),"",(VLOOKUP($E6,'STAM.011-1'!$E$3:$S$306,13,FALSE)))</f>
        <v/>
      </c>
      <c r="R6" s="38" t="str">
        <f>IF(ISNA(VLOOKUP($E6,'STAM.011-1'!$E$3:$S$306,14,FALSE)),"",(VLOOKUP($E6,'STAM.011-1'!$E$3:$S$306,14,FALSE)))</f>
        <v/>
      </c>
      <c r="S6" s="345" t="str">
        <f>IF(ISNA(VLOOKUP($E6,'STAM.011-1'!$E$3:$S$306,15,FALSE)),"",(VLOOKUP($E6,'STAM.011-1'!$E$3:$S$306,15,FALSE)))</f>
        <v/>
      </c>
      <c r="T6" s="438">
        <v>4</v>
      </c>
      <c r="U6" s="442">
        <v>3</v>
      </c>
      <c r="V6" s="443">
        <f t="shared" si="0"/>
        <v>0</v>
      </c>
      <c r="W6" s="516"/>
      <c r="X6" s="374">
        <f>IF(V6="","",IFERROR(SUM(J6:K6:M6:N6)+LARGE(J6:K6:M6,1)/100+LARGE(J6:K6:M6:N6,2)/1000+LARGE(J6:K6:M6:N6,3)/10000+LARGE(J6:K6:M6:N6,4)/100000-0.01/T6,0))</f>
        <v>0</v>
      </c>
      <c r="Y6" s="354" t="str">
        <f t="shared" si="1"/>
        <v/>
      </c>
      <c r="Z6" s="364" t="str">
        <f t="shared" si="2"/>
        <v/>
      </c>
      <c r="AA6" s="374"/>
      <c r="AB6" s="374"/>
      <c r="AC6" s="374"/>
      <c r="AD6" s="374"/>
      <c r="AE6" s="374"/>
      <c r="AF6" s="374"/>
      <c r="AG6" s="374"/>
      <c r="AH6" s="374"/>
      <c r="AI6" s="374"/>
    </row>
    <row r="7" spans="1:42" ht="12" customHeight="1" x14ac:dyDescent="0.3">
      <c r="A7" s="581">
        <v>2</v>
      </c>
      <c r="B7" s="686" t="str">
        <f>IF(ISNA(VLOOKUP($A7,'STAM.011-1'!$A$3:$S$306,2,FALSE)),"",(VLOOKUP($A7,'STAM.011-1'!$A$3:$S$306,2,FALSE)))</f>
        <v/>
      </c>
      <c r="C7" s="692" t="str">
        <f>IF(ISNA(VLOOKUP($A7,'STAM.011-1'!$A$3:$S$306,3,FALSE)),"",(VLOOKUP($A7,'STAM.011-1'!$A$3:$S$306,3,FALSE)))</f>
        <v/>
      </c>
      <c r="D7" s="689" t="str">
        <f>IF(ISNA(VLOOKUP($A7,'STAM.011-1'!$A$3:$S$306,4,FALSE)),"",(VLOOKUP($A7,'STAM.011-1'!$A$3:$S$306,4,FALSE)))</f>
        <v/>
      </c>
      <c r="E7" s="29" t="str">
        <f>IF(ISNA(VLOOKUP($A7,'STAM.011-1'!$A$3:$S$306,5,FALSE)),"",(VLOOKUP($A7,'STAM.011-1'!$A$3:$S$306,5,FALSE)))</f>
        <v/>
      </c>
      <c r="F7" s="30" t="str">
        <f>IF(ISNA(VLOOKUP($E7,'STAM.011-1'!$E$3:$F$306,2,FALSE)),"",(VLOOKUP($E7,'STAM.011-1'!$E$3:$F$306,2,FALSE)))</f>
        <v/>
      </c>
      <c r="G7" s="149"/>
      <c r="H7" s="39"/>
      <c r="I7" s="30" t="str">
        <f>IF(ISNA(VLOOKUP(E7,'STAM.011-1'!$E$3:$S$306,5,FALSE)),"",(VLOOKUP(E7,'STAM.011-1'!$E$3:$S$306,5,FALSE)))</f>
        <v/>
      </c>
      <c r="J7" s="30" t="str">
        <f>IF(ISNA(VLOOKUP($E7,'STAM.011-1'!$E$3:$S$306,6,FALSE)),"",(VLOOKUP($E7,'STAM.011-1'!$E$3:$S$306,6,FALSE)))</f>
        <v/>
      </c>
      <c r="K7" s="30" t="str">
        <f>IF(ISNA(VLOOKUP($E7,'STAM.011-1'!$E$3:$S$306,7,FALSE)),"",(VLOOKUP($E7,'STAM.011-1'!$E$3:$S$306,7,FALSE)))</f>
        <v/>
      </c>
      <c r="L7" s="30" t="str">
        <f>IF(ISNA(VLOOKUP($E7,'STAM.011-1'!$E$3:$S$306,8,FALSE)),"",(VLOOKUP($E7,'STAM.011-1'!$E$3:$S$306,8,FALSE)))</f>
        <v/>
      </c>
      <c r="M7" s="30" t="str">
        <f>IF(ISNA(VLOOKUP($E7,'STAM.011-1'!$E$3:$S$306,9,FALSE)),"",(VLOOKUP($E7,'STAM.011-1'!$E$3:$S$306,9,FALSE)))</f>
        <v/>
      </c>
      <c r="N7" s="30" t="str">
        <f>IF(ISNA(VLOOKUP($E7,'STAM.011-1'!$E$3:$S$306,10,FALSE)),"",(VLOOKUP($E7,'STAM.011-1'!$E$3:$S$306,10,FALSE)))</f>
        <v/>
      </c>
      <c r="O7" s="30" t="str">
        <f>IF(ISNA(VLOOKUP($E7,'STAM.011-1'!$E$3:$S$306,11,FALSE)),"",(VLOOKUP($E7,'STAM.011-1'!$E$3:$S$306,11,FALSE)))</f>
        <v/>
      </c>
      <c r="P7" s="30" t="str">
        <f>IF(ISNA(VLOOKUP($E7,'STAM.011-1'!$E$3:$S$306,12,FALSE)),"",(VLOOKUP($E7,'STAM.011-1'!$E$3:$S$306,12,FALSE)))</f>
        <v/>
      </c>
      <c r="Q7" s="30" t="str">
        <f>IF(ISNA(VLOOKUP($E7,'STAM.011-1'!$E$3:$S$306,13,FALSE)),"",(VLOOKUP($E7,'STAM.011-1'!$E$3:$S$306,13,FALSE)))</f>
        <v/>
      </c>
      <c r="R7" s="30" t="str">
        <f>IF(ISNA(VLOOKUP($E7,'STAM.011-1'!$E$3:$S$306,14,FALSE)),"",(VLOOKUP($E7,'STAM.011-1'!$E$3:$S$306,14,FALSE)))</f>
        <v/>
      </c>
      <c r="S7" s="343" t="str">
        <f>IF(ISNA(VLOOKUP($E7,'STAM.011-1'!$E$3:$S$306,15,FALSE)),"",(VLOOKUP($E7,'STAM.011-1'!$E$3:$S$306,15,FALSE)))</f>
        <v/>
      </c>
      <c r="T7" s="438">
        <v>5</v>
      </c>
      <c r="U7" s="439"/>
      <c r="V7" s="443">
        <f t="shared" si="0"/>
        <v>0</v>
      </c>
      <c r="W7" s="516" t="str">
        <f t="shared" ref="W7" si="3">IFERROR(SUM(J7:S10)+H9,"")</f>
        <v/>
      </c>
      <c r="X7" s="374">
        <f>IF(V7="","",IFERROR(SUM(J7:K7:M7:N7)+LARGE(J7:K7:M7,1)/100+LARGE(J7:K7:M7:N7,2)/1000+LARGE(J7:K7:M7:N7,3)/10000+LARGE(J7:K7:M7:N7,4)/100000-0.01/T7,0))</f>
        <v>0</v>
      </c>
      <c r="Y7" s="354" t="str">
        <f>$D$7</f>
        <v/>
      </c>
      <c r="Z7" s="364" t="str">
        <f>$C$7</f>
        <v/>
      </c>
      <c r="AA7" s="374"/>
      <c r="AB7" s="374"/>
      <c r="AC7" s="374"/>
      <c r="AD7" s="374"/>
      <c r="AE7" s="374"/>
      <c r="AF7" s="374"/>
      <c r="AG7" s="374"/>
      <c r="AH7" s="374"/>
      <c r="AI7" s="374"/>
    </row>
    <row r="8" spans="1:42" ht="12" customHeight="1" x14ac:dyDescent="0.3">
      <c r="A8" s="582"/>
      <c r="B8" s="687"/>
      <c r="C8" s="693"/>
      <c r="D8" s="690"/>
      <c r="E8" s="32" t="str">
        <f>IF(ISNA(VLOOKUP($A$7,'STAM.011-1'!$A$3:$S$306,5,FALSE)+U4),"",(VLOOKUP($A$7,'STAM.011-1'!$A$3:$S$306,5,FALSE)+U4))</f>
        <v/>
      </c>
      <c r="F8" s="34" t="str">
        <f>IF(ISNA(VLOOKUP($E8,'STAM.011-1'!$E$3:$F$306,2,FALSE)),"",(VLOOKUP($E8,'STAM.011-1'!$E$3:$F$306,2,FALSE)))</f>
        <v/>
      </c>
      <c r="G8" s="150"/>
      <c r="H8" s="141" t="str">
        <f>IF(ISNA(VLOOKUP($E8,'STAM.011-1'!$E$3:$H$306,4,FALSE)),"",(VLOOKUP($E8,'STAM.011-1'!$E$3:$H$306,4,FALSE)))</f>
        <v/>
      </c>
      <c r="I8" s="34" t="str">
        <f>IF(ISNA(VLOOKUP(E8,'STAM.011-1'!$E$3:$S$306,5,FALSE)),"",(VLOOKUP(E8,'STAM.011-1'!$E$3:$S$306,5,FALSE)))</f>
        <v/>
      </c>
      <c r="J8" s="34" t="str">
        <f>IF(ISNA(VLOOKUP($E8,'STAM.011-1'!$E$3:$S$306,6,FALSE)),"",(VLOOKUP($E8,'STAM.011-1'!$E$3:$S$306,6,FALSE)))</f>
        <v/>
      </c>
      <c r="K8" s="34" t="str">
        <f>IF(ISNA(VLOOKUP($E8,'STAM.011-1'!$E$3:$S$306,7,FALSE)),"",(VLOOKUP($E8,'STAM.011-1'!$E$3:$S$306,7,FALSE)))</f>
        <v/>
      </c>
      <c r="L8" s="34" t="str">
        <f>IF(ISNA(VLOOKUP($E8,'STAM.011-1'!$E$3:$S$306,8,FALSE)),"",(VLOOKUP($E8,'STAM.011-1'!$E$3:$S$306,8,FALSE)))</f>
        <v/>
      </c>
      <c r="M8" s="34" t="str">
        <f>IF(ISNA(VLOOKUP($E8,'STAM.011-1'!$E$3:$S$306,9,FALSE)),"",(VLOOKUP($E8,'STAM.011-1'!$E$3:$S$306,9,FALSE)))</f>
        <v/>
      </c>
      <c r="N8" s="34" t="str">
        <f>IF(ISNA(VLOOKUP($E8,'STAM.011-1'!$E$3:$S$306,10,FALSE)),"",(VLOOKUP($E8,'STAM.011-1'!$E$3:$S$306,10,FALSE)))</f>
        <v/>
      </c>
      <c r="O8" s="34" t="str">
        <f>IF(ISNA(VLOOKUP($E8,'STAM.011-1'!$E$3:$S$306,11,FALSE)),"",(VLOOKUP($E8,'STAM.011-1'!$E$3:$S$306,11,FALSE)))</f>
        <v/>
      </c>
      <c r="P8" s="34" t="str">
        <f>IF(ISNA(VLOOKUP($E8,'STAM.011-1'!$E$3:$S$306,12,FALSE)),"",(VLOOKUP($E8,'STAM.011-1'!$E$3:$S$306,12,FALSE)))</f>
        <v/>
      </c>
      <c r="Q8" s="34" t="str">
        <f>IF(ISNA(VLOOKUP($E8,'STAM.011-1'!$E$3:$S$306,13,FALSE)),"",(VLOOKUP($E8,'STAM.011-1'!$E$3:$S$306,13,FALSE)))</f>
        <v/>
      </c>
      <c r="R8" s="34" t="str">
        <f>IF(ISNA(VLOOKUP($E8,'STAM.011-1'!$E$3:$S$306,14,FALSE)),"",(VLOOKUP($E8,'STAM.011-1'!$E$3:$S$306,14,FALSE)))</f>
        <v/>
      </c>
      <c r="S8" s="344" t="str">
        <f>IF(ISNA(VLOOKUP($E8,'STAM.011-1'!$E$3:$S$306,15,FALSE)),"",(VLOOKUP($E8,'STAM.011-1'!$E$3:$S$306,15,FALSE)))</f>
        <v/>
      </c>
      <c r="T8" s="438">
        <v>6</v>
      </c>
      <c r="U8" s="439"/>
      <c r="V8" s="443">
        <f t="shared" si="0"/>
        <v>0</v>
      </c>
      <c r="W8" s="516"/>
      <c r="X8" s="374">
        <f>IF(V8="","",IFERROR(SUM(J8:K8:M8:N8)+LARGE(J8:K8:M8,1)/100+LARGE(J8:K8:M8:N8,2)/1000+LARGE(J8:K8:M8:N8,3)/10000+LARGE(J8:K8:M8:N8,4)/100000-0.01/T8,0))</f>
        <v>0</v>
      </c>
      <c r="Y8" s="354" t="str">
        <f t="shared" ref="Y8:Y10" si="4">$D$7</f>
        <v/>
      </c>
      <c r="Z8" s="364" t="str">
        <f t="shared" ref="Z8:Z10" si="5">$C$7</f>
        <v/>
      </c>
      <c r="AA8" s="374"/>
      <c r="AB8" s="374"/>
      <c r="AC8" s="374"/>
      <c r="AD8" s="374"/>
      <c r="AE8" s="374"/>
      <c r="AF8" s="374"/>
      <c r="AG8" s="374"/>
      <c r="AH8" s="374"/>
      <c r="AI8" s="374"/>
    </row>
    <row r="9" spans="1:42" ht="12" customHeight="1" thickBot="1" x14ac:dyDescent="0.35">
      <c r="A9" s="582"/>
      <c r="B9" s="687"/>
      <c r="C9" s="693"/>
      <c r="D9" s="690"/>
      <c r="E9" s="32" t="str">
        <f>IF(ISNA(VLOOKUP($A$7,'STAM.011-1'!$A$3:$S$306,5,FALSE)+U5),"",(VLOOKUP($A$7,'STAM.011-1'!$A$3:$S$306,5,FALSE)+U5))</f>
        <v/>
      </c>
      <c r="F9" s="34" t="str">
        <f>IF(ISNA(VLOOKUP($E9,'STAM.011-1'!$E$3:$F$306,2,FALSE)),"",(VLOOKUP($E9,'STAM.011-1'!$E$3:$F$306,2,FALSE)))</f>
        <v/>
      </c>
      <c r="G9" s="35" t="s">
        <v>677</v>
      </c>
      <c r="H9" s="141" t="str">
        <f>IF(ISNA(VLOOKUP(E9,'STAM.011-1'!$E$3:$H$306,4,FALSE)),"",(VLOOKUP(E9,'STAM.011-1'!$E$3:$H$306,4,FALSE)))</f>
        <v/>
      </c>
      <c r="I9" s="34" t="str">
        <f>IF(ISNA(VLOOKUP(E9,'STAM.011-1'!$E$3:$S$306,5,FALSE)),"",(VLOOKUP(E9,'STAM.011-1'!$E$3:$S$306,5,FALSE)))</f>
        <v/>
      </c>
      <c r="J9" s="34" t="str">
        <f>IF(ISNA(VLOOKUP($E9,'STAM.011-1'!$E$3:$S$306,6,FALSE)),"",(VLOOKUP($E9,'STAM.011-1'!$E$3:$S$306,6,FALSE)))</f>
        <v/>
      </c>
      <c r="K9" s="34" t="str">
        <f>IF(ISNA(VLOOKUP($E9,'STAM.011-1'!$E$3:$S$306,7,FALSE)),"",(VLOOKUP($E9,'STAM.011-1'!$E$3:$S$306,7,FALSE)))</f>
        <v/>
      </c>
      <c r="L9" s="34" t="str">
        <f>IF(ISNA(VLOOKUP($E9,'STAM.011-1'!$E$3:$S$306,8,FALSE)),"",(VLOOKUP($E9,'STAM.011-1'!$E$3:$S$306,8,FALSE)))</f>
        <v/>
      </c>
      <c r="M9" s="34" t="str">
        <f>IF(ISNA(VLOOKUP($E9,'STAM.011-1'!$E$3:$S$306,9,FALSE)),"",(VLOOKUP($E9,'STAM.011-1'!$E$3:$S$306,9,FALSE)))</f>
        <v/>
      </c>
      <c r="N9" s="34" t="str">
        <f>IF(ISNA(VLOOKUP($E9,'STAM.011-1'!$E$3:$S$306,10,FALSE)),"",(VLOOKUP($E9,'STAM.011-1'!$E$3:$S$306,10,FALSE)))</f>
        <v/>
      </c>
      <c r="O9" s="34" t="str">
        <f>IF(ISNA(VLOOKUP($E9,'STAM.011-1'!$E$3:$S$306,11,FALSE)),"",(VLOOKUP($E9,'STAM.011-1'!$E$3:$S$306,11,FALSE)))</f>
        <v/>
      </c>
      <c r="P9" s="34" t="str">
        <f>IF(ISNA(VLOOKUP($E9,'STAM.011-1'!$E$3:$S$306,12,FALSE)),"",(VLOOKUP($E9,'STAM.011-1'!$E$3:$S$306,12,FALSE)))</f>
        <v/>
      </c>
      <c r="Q9" s="34" t="str">
        <f>IF(ISNA(VLOOKUP($E9,'STAM.011-1'!$E$3:$S$306,13,FALSE)),"",(VLOOKUP($E9,'STAM.011-1'!$E$3:$S$306,13,FALSE)))</f>
        <v/>
      </c>
      <c r="R9" s="34" t="str">
        <f>IF(ISNA(VLOOKUP($E9,'STAM.011-1'!$E$3:$S$306,14,FALSE)),"",(VLOOKUP($E9,'STAM.011-1'!$E$3:$S$306,14,FALSE)))</f>
        <v/>
      </c>
      <c r="S9" s="344" t="str">
        <f>IF(ISNA(VLOOKUP($E9,'STAM.011-1'!$E$3:$S$306,15,FALSE)),"",(VLOOKUP($E9,'STAM.011-1'!$E$3:$S$306,15,FALSE)))</f>
        <v/>
      </c>
      <c r="T9" s="438">
        <v>7</v>
      </c>
      <c r="U9" s="439"/>
      <c r="V9" s="443">
        <f t="shared" si="0"/>
        <v>0</v>
      </c>
      <c r="W9" s="516"/>
      <c r="X9" s="374">
        <f>IF(V9="","",IFERROR(SUM(J9:K9:M9:N9)+LARGE(J9:K9:M9,1)/100+LARGE(J9:K9:M9:N9,2)/1000+LARGE(J9:K9:M9:N9,3)/10000+LARGE(J9:K9:M9:N9,4)/100000-0.01/T9,0))</f>
        <v>0</v>
      </c>
      <c r="Y9" s="354" t="str">
        <f t="shared" si="4"/>
        <v/>
      </c>
      <c r="Z9" s="364" t="str">
        <f t="shared" si="5"/>
        <v/>
      </c>
      <c r="AA9" s="374"/>
      <c r="AB9" s="374"/>
      <c r="AC9" s="374"/>
      <c r="AD9" s="374"/>
      <c r="AE9" s="374"/>
      <c r="AF9" s="374"/>
      <c r="AG9" s="374"/>
      <c r="AH9" s="374"/>
      <c r="AI9" s="374"/>
    </row>
    <row r="10" spans="1:42" ht="12" customHeight="1" thickBot="1" x14ac:dyDescent="0.35">
      <c r="A10" s="583"/>
      <c r="B10" s="688"/>
      <c r="C10" s="694"/>
      <c r="D10" s="691"/>
      <c r="E10" s="32" t="str">
        <f>IF(ISNA(VLOOKUP($A$7,'STAM.011-1'!$A$3:$S$306,5,FALSE)+U6),"",(VLOOKUP($A$7,'STAM.011-1'!$A$3:$S$306,5,FALSE)+U6))</f>
        <v/>
      </c>
      <c r="F10" s="38" t="str">
        <f>IF(ISNA(VLOOKUP($E10,'STAM.011-1'!$E$3:$F$306,2,FALSE)),"",(VLOOKUP($E10,'STAM.011-1'!$E$3:$F$306,2,FALSE)))</f>
        <v/>
      </c>
      <c r="G10" s="36" t="s">
        <v>678</v>
      </c>
      <c r="H10" s="37" t="str">
        <f>IF(ISNA(VLOOKUP(E10,'STAM.011-1'!$E$3:$H$306,4,FALSE)),"",(VLOOKUP(E10,'STAM.011-1'!$E$3:$H$306,4,FALSE)))</f>
        <v/>
      </c>
      <c r="I10" s="38" t="str">
        <f>IF(ISNA(VLOOKUP(E10,'STAM.011-1'!$E$3:$S$306,5,FALSE)),"",(VLOOKUP(E10,'STAM.011-1'!$E$3:$S$306,5,FALSE)))</f>
        <v/>
      </c>
      <c r="J10" s="38" t="str">
        <f>IF(ISNA(VLOOKUP($E10,'STAM.011-1'!$E$3:$S$306,6,FALSE)),"",(VLOOKUP($E10,'STAM.011-1'!$E$3:$S$306,6,FALSE)))</f>
        <v/>
      </c>
      <c r="K10" s="38" t="str">
        <f>IF(ISNA(VLOOKUP($E10,'STAM.011-1'!$E$3:$S$306,7,FALSE)),"",(VLOOKUP($E10,'STAM.011-1'!$E$3:$S$306,7,FALSE)))</f>
        <v/>
      </c>
      <c r="L10" s="38" t="str">
        <f>IF(ISNA(VLOOKUP($E10,'STAM.011-1'!$E$3:$S$306,8,FALSE)),"",(VLOOKUP($E10,'STAM.011-1'!$E$3:$S$306,8,FALSE)))</f>
        <v/>
      </c>
      <c r="M10" s="38" t="str">
        <f>IF(ISNA(VLOOKUP($E10,'STAM.011-1'!$E$3:$S$306,9,FALSE)),"",(VLOOKUP($E10,'STAM.011-1'!$E$3:$S$306,9,FALSE)))</f>
        <v/>
      </c>
      <c r="N10" s="38" t="str">
        <f>IF(ISNA(VLOOKUP($E10,'STAM.011-1'!$E$3:$S$306,10,FALSE)),"",(VLOOKUP($E10,'STAM.011-1'!$E$3:$S$306,10,FALSE)))</f>
        <v/>
      </c>
      <c r="O10" s="38" t="str">
        <f>IF(ISNA(VLOOKUP($E10,'STAM.011-1'!$E$3:$S$306,11,FALSE)),"",(VLOOKUP($E10,'STAM.011-1'!$E$3:$S$306,11,FALSE)))</f>
        <v/>
      </c>
      <c r="P10" s="38" t="str">
        <f>IF(ISNA(VLOOKUP($E10,'STAM.011-1'!$E$3:$S$306,12,FALSE)),"",(VLOOKUP($E10,'STAM.011-1'!$E$3:$S$306,12,FALSE)))</f>
        <v/>
      </c>
      <c r="Q10" s="38" t="str">
        <f>IF(ISNA(VLOOKUP($E10,'STAM.011-1'!$E$3:$S$306,13,FALSE)),"",(VLOOKUP($E10,'STAM.011-1'!$E$3:$S$306,13,FALSE)))</f>
        <v/>
      </c>
      <c r="R10" s="38" t="str">
        <f>IF(ISNA(VLOOKUP($E10,'STAM.011-1'!$E$3:$S$306,14,FALSE)),"",(VLOOKUP($E10,'STAM.011-1'!$E$3:$S$306,14,FALSE)))</f>
        <v/>
      </c>
      <c r="S10" s="345" t="str">
        <f>IF(ISNA(VLOOKUP($E10,'STAM.011-1'!$E$3:$S$306,15,FALSE)),"",(VLOOKUP($E10,'STAM.011-1'!$E$3:$S$306,15,FALSE)))</f>
        <v/>
      </c>
      <c r="T10" s="438">
        <v>8</v>
      </c>
      <c r="U10" s="439"/>
      <c r="V10" s="443">
        <f t="shared" si="0"/>
        <v>0</v>
      </c>
      <c r="W10" s="516"/>
      <c r="X10" s="374">
        <f>IF(V10="","",IFERROR(SUM(J10:K10:M10:N10)+LARGE(J10:K10:M10,1)/100+LARGE(J10:K10:M10:N10,2)/1000+LARGE(J10:K10:M10:N10,3)/10000+LARGE(J10:K10:M10:N10,4)/100000-0.01/T10,0))</f>
        <v>0</v>
      </c>
      <c r="Y10" s="354" t="str">
        <f t="shared" si="4"/>
        <v/>
      </c>
      <c r="Z10" s="364" t="str">
        <f t="shared" si="5"/>
        <v/>
      </c>
      <c r="AA10" s="374"/>
      <c r="AB10" s="374"/>
      <c r="AC10" s="374"/>
      <c r="AD10" s="374"/>
      <c r="AE10" s="374"/>
      <c r="AF10" s="374"/>
      <c r="AG10" s="374"/>
      <c r="AH10" s="374"/>
      <c r="AI10" s="374"/>
    </row>
    <row r="11" spans="1:42" ht="12" customHeight="1" x14ac:dyDescent="0.3">
      <c r="A11" s="581">
        <v>3</v>
      </c>
      <c r="B11" s="686" t="str">
        <f>IF(ISNA(VLOOKUP($A11,'STAM.011-1'!$A$3:$S$306,2,FALSE)),"",(VLOOKUP($A11,'STAM.011-1'!$A$3:$S$306,2,FALSE)))</f>
        <v/>
      </c>
      <c r="C11" s="692" t="str">
        <f>IF(ISNA(VLOOKUP($A11,'STAM.011-1'!$A$3:$S$306,3,FALSE)),"",(VLOOKUP($A11,'STAM.011-1'!$A$3:$S$306,3,FALSE)))</f>
        <v/>
      </c>
      <c r="D11" s="695" t="str">
        <f>IF(ISNA(VLOOKUP($A11,'STAM.011-1'!$A$3:$S$306,4,FALSE)),"",(VLOOKUP($A11,'STAM.011-1'!$A$3:$S$306,4,FALSE)))</f>
        <v/>
      </c>
      <c r="E11" s="29" t="str">
        <f>IF(ISNA(VLOOKUP($A$11,'STAM.011-1'!$A$3:$S$306,5,FALSE)),"",(VLOOKUP($A11,'STAM.011-1'!$A$3:$S$306,5,FALSE)))</f>
        <v/>
      </c>
      <c r="F11" s="30" t="str">
        <f>IF(ISNA(VLOOKUP($E11,'STAM.011-1'!$E$3:$F$306,2,FALSE)),"",(VLOOKUP($E11,'STAM.011-1'!$E$3:$F$306,2,FALSE)))</f>
        <v/>
      </c>
      <c r="G11" s="149"/>
      <c r="H11" s="31"/>
      <c r="I11" s="30" t="str">
        <f>IF(ISNA(VLOOKUP(E11,'STAM.011-1'!$E$3:$S$306,5,FALSE)),"",(VLOOKUP(E11,'STAM.011-1'!$E$3:$S$306,5,FALSE)))</f>
        <v/>
      </c>
      <c r="J11" s="30" t="str">
        <f>IF(ISNA(VLOOKUP($E11,'STAM.011-1'!$E$3:$S$306,6,FALSE)),"",(VLOOKUP($E11,'STAM.011-1'!$E$3:$S$306,6,FALSE)))</f>
        <v/>
      </c>
      <c r="K11" s="30" t="str">
        <f>IF(ISNA(VLOOKUP($E11,'STAM.011-1'!$E$3:$S$306,7,FALSE)),"",(VLOOKUP($E11,'STAM.011-1'!$E$3:$S$306,7,FALSE)))</f>
        <v/>
      </c>
      <c r="L11" s="30" t="str">
        <f>IF(ISNA(VLOOKUP($E11,'STAM.011-1'!$E$3:$S$306,8,FALSE)),"",(VLOOKUP($E11,'STAM.011-1'!$E$3:$S$306,8,FALSE)))</f>
        <v/>
      </c>
      <c r="M11" s="30" t="str">
        <f>IF(ISNA(VLOOKUP($E11,'STAM.011-1'!$E$3:$S$306,9,FALSE)),"",(VLOOKUP($E11,'STAM.011-1'!$E$3:$S$306,9,FALSE)))</f>
        <v/>
      </c>
      <c r="N11" s="30" t="str">
        <f>IF(ISNA(VLOOKUP($E11,'STAM.011-1'!$E$3:$S$306,10,FALSE)),"",(VLOOKUP($E11,'STAM.011-1'!$E$3:$S$306,10,FALSE)))</f>
        <v/>
      </c>
      <c r="O11" s="30" t="str">
        <f>IF(ISNA(VLOOKUP($E11,'STAM.011-1'!$E$3:$S$306,11,FALSE)),"",(VLOOKUP($E11,'STAM.011-1'!$E$3:$S$306,11,FALSE)))</f>
        <v/>
      </c>
      <c r="P11" s="30" t="str">
        <f>IF(ISNA(VLOOKUP($E11,'STAM.011-1'!$E$3:$S$306,12,FALSE)),"",(VLOOKUP($E11,'STAM.011-1'!$E$3:$S$306,12,FALSE)))</f>
        <v/>
      </c>
      <c r="Q11" s="30" t="str">
        <f>IF(ISNA(VLOOKUP($E11,'STAM.011-1'!$E$3:$S$306,13,FALSE)),"",(VLOOKUP($E11,'STAM.011-1'!$E$3:$S$306,13,FALSE)))</f>
        <v/>
      </c>
      <c r="R11" s="30" t="str">
        <f>IF(ISNA(VLOOKUP($E11,'STAM.011-1'!$E$3:$S$306,14,FALSE)),"",(VLOOKUP($E11,'STAM.011-1'!$E$3:$S$306,14,FALSE)))</f>
        <v/>
      </c>
      <c r="S11" s="343" t="str">
        <f>IF(ISNA(VLOOKUP($E11,'STAM.011-1'!$E$3:$S$306,15,FALSE)),"",(VLOOKUP($E11,'STAM.011-1'!$E$3:$S$306,15,FALSE)))</f>
        <v/>
      </c>
      <c r="T11" s="438">
        <v>9</v>
      </c>
      <c r="U11" s="439"/>
      <c r="V11" s="443">
        <f t="shared" si="0"/>
        <v>0</v>
      </c>
      <c r="W11" s="516" t="str">
        <f t="shared" ref="W11" si="6">IFERROR(SUM(J11:S14)+H13,"")</f>
        <v/>
      </c>
      <c r="X11" s="374">
        <f>IF(V11="","",IFERROR(SUM(J11:K11:M11:N11)+LARGE(J11:K11:M11,1)/100+LARGE(J11:K11:M11:N11,2)/1000+LARGE(J11:K11:M11:N11,3)/10000+LARGE(J11:K11:M11:N11,4)/100000-0.01/T11,0))</f>
        <v>0</v>
      </c>
      <c r="Y11" s="354" t="str">
        <f>D11</f>
        <v/>
      </c>
      <c r="Z11" s="364" t="str">
        <f>$C$11</f>
        <v/>
      </c>
      <c r="AA11" s="374"/>
      <c r="AB11" s="374"/>
      <c r="AC11" s="374"/>
      <c r="AD11" s="374"/>
      <c r="AE11" s="374"/>
      <c r="AF11" s="374"/>
      <c r="AG11" s="374"/>
      <c r="AH11" s="374"/>
      <c r="AI11" s="374"/>
    </row>
    <row r="12" spans="1:42" ht="12" customHeight="1" x14ac:dyDescent="0.3">
      <c r="A12" s="582"/>
      <c r="B12" s="687"/>
      <c r="C12" s="693"/>
      <c r="D12" s="696"/>
      <c r="E12" s="32" t="str">
        <f>IF(ISNA(VLOOKUP($A$11,'STAM.011-1'!$A$3:$S$306,5,FALSE)+U4),"",(VLOOKUP($A$11,'STAM.011-1'!$A$3:$S$306,5,FALSE)+U4))</f>
        <v/>
      </c>
      <c r="F12" s="34" t="str">
        <f>IF(ISNA(VLOOKUP($E12,'STAM.011-1'!$E$3:$F$306,2,FALSE)),"",(VLOOKUP($E12,'STAM.011-1'!$E$3:$F$306,2,FALSE)))</f>
        <v/>
      </c>
      <c r="G12" s="150"/>
      <c r="H12" s="141" t="str">
        <f>IF(ISNA(VLOOKUP($E12,'STAM.011-1'!$E$3:$H$306,4,FALSE)),"",(VLOOKUP($E12,'STAM.011-1'!$E$3:$H$306,4,FALSE)))</f>
        <v/>
      </c>
      <c r="I12" s="34" t="str">
        <f>IF(ISNA(VLOOKUP(E12,'STAM.011-1'!$E$3:$S$306,5,FALSE)),"",(VLOOKUP(E12,'STAM.011-1'!$E$3:$S$306,5,FALSE)))</f>
        <v/>
      </c>
      <c r="J12" s="34" t="str">
        <f>IF(ISNA(VLOOKUP($E12,'STAM.011-1'!$E$3:$S$306,6,FALSE)),"",(VLOOKUP($E12,'STAM.011-1'!$E$3:$S$306,6,FALSE)))</f>
        <v/>
      </c>
      <c r="K12" s="34" t="str">
        <f>IF(ISNA(VLOOKUP($E12,'STAM.011-1'!$E$3:$S$306,7,FALSE)),"",(VLOOKUP($E12,'STAM.011-1'!$E$3:$S$306,7,FALSE)))</f>
        <v/>
      </c>
      <c r="L12" s="34" t="str">
        <f>IF(ISNA(VLOOKUP($E12,'STAM.011-1'!$E$3:$S$306,8,FALSE)),"",(VLOOKUP($E12,'STAM.011-1'!$E$3:$S$306,8,FALSE)))</f>
        <v/>
      </c>
      <c r="M12" s="34" t="str">
        <f>IF(ISNA(VLOOKUP($E12,'STAM.011-1'!$E$3:$S$306,9,FALSE)),"",(VLOOKUP($E12,'STAM.011-1'!$E$3:$S$306,9,FALSE)))</f>
        <v/>
      </c>
      <c r="N12" s="34" t="str">
        <f>IF(ISNA(VLOOKUP($E12,'STAM.011-1'!$E$3:$S$306,10,FALSE)),"",(VLOOKUP($E12,'STAM.011-1'!$E$3:$S$306,10,FALSE)))</f>
        <v/>
      </c>
      <c r="O12" s="34" t="str">
        <f>IF(ISNA(VLOOKUP($E12,'STAM.011-1'!$E$3:$S$306,11,FALSE)),"",(VLOOKUP($E12,'STAM.011-1'!$E$3:$S$306,11,FALSE)))</f>
        <v/>
      </c>
      <c r="P12" s="34" t="str">
        <f>IF(ISNA(VLOOKUP($E12,'STAM.011-1'!$E$3:$S$306,12,FALSE)),"",(VLOOKUP($E12,'STAM.011-1'!$E$3:$S$306,12,FALSE)))</f>
        <v/>
      </c>
      <c r="Q12" s="34" t="str">
        <f>IF(ISNA(VLOOKUP($E12,'STAM.011-1'!$E$3:$S$306,13,FALSE)),"",(VLOOKUP($E12,'STAM.011-1'!$E$3:$S$306,13,FALSE)))</f>
        <v/>
      </c>
      <c r="R12" s="34" t="str">
        <f>IF(ISNA(VLOOKUP($E12,'STAM.011-1'!$E$3:$S$306,14,FALSE)),"",(VLOOKUP($E12,'STAM.011-1'!$E$3:$S$306,14,FALSE)))</f>
        <v/>
      </c>
      <c r="S12" s="344" t="str">
        <f>IF(ISNA(VLOOKUP($E12,'STAM.011-1'!$E$3:$S$306,15,FALSE)),"",(VLOOKUP($E12,'STAM.011-1'!$E$3:$S$306,15,FALSE)))</f>
        <v/>
      </c>
      <c r="T12" s="438">
        <v>10</v>
      </c>
      <c r="U12" s="439"/>
      <c r="V12" s="443">
        <f t="shared" si="0"/>
        <v>0</v>
      </c>
      <c r="W12" s="516"/>
      <c r="X12" s="374">
        <f>IF(V12="","",IFERROR(SUM(J12:K12:M12:N12)+LARGE(J12:K12:M12,1)/100+LARGE(J12:K12:M12:N12,2)/1000+LARGE(J12:K12:M12:N12,3)/10000+LARGE(J12:K12:M12:N12,4)/100000-0.01/T12,0))</f>
        <v>0</v>
      </c>
      <c r="Y12" s="354" t="str">
        <f>$D$11</f>
        <v/>
      </c>
      <c r="Z12" s="364" t="str">
        <f t="shared" ref="Z12:Z14" si="7">$C$11</f>
        <v/>
      </c>
      <c r="AA12" s="374"/>
      <c r="AB12" s="374"/>
      <c r="AC12" s="374"/>
      <c r="AD12" s="374"/>
      <c r="AE12" s="374"/>
      <c r="AF12" s="374"/>
      <c r="AG12" s="374"/>
      <c r="AH12" s="374"/>
      <c r="AI12" s="374"/>
    </row>
    <row r="13" spans="1:42" ht="12" customHeight="1" thickBot="1" x14ac:dyDescent="0.35">
      <c r="A13" s="582"/>
      <c r="B13" s="687"/>
      <c r="C13" s="693"/>
      <c r="D13" s="696"/>
      <c r="E13" s="32" t="str">
        <f>IF(ISNA(VLOOKUP($A$11,'STAM.011-1'!$A$3:$S$306,5,FALSE)+U5),"",(VLOOKUP($A$11,'STAM.011-1'!$A$3:$S$306,5,FALSE)+U5))</f>
        <v/>
      </c>
      <c r="F13" s="34" t="str">
        <f>IF(ISNA(VLOOKUP($E13,'STAM.011-1'!$E$3:$F$306,2,FALSE)),"",(VLOOKUP($E13,'STAM.011-1'!$E$3:$F$306,2,FALSE)))</f>
        <v/>
      </c>
      <c r="G13" s="35" t="s">
        <v>677</v>
      </c>
      <c r="H13" s="141" t="str">
        <f>IF(ISNA(VLOOKUP(E13,'STAM.011-1'!$E$3:$H$306,4,FALSE)),"",(VLOOKUP(E13,'STAM.011-1'!$E$3:$H$306,4,FALSE)))</f>
        <v/>
      </c>
      <c r="I13" s="34" t="str">
        <f>IF(ISNA(VLOOKUP(E13,'STAM.011-1'!$E$3:$S$306,5,FALSE)),"",(VLOOKUP(E13,'STAM.011-1'!$E$3:$S$306,5,FALSE)))</f>
        <v/>
      </c>
      <c r="J13" s="34" t="str">
        <f>IF(ISNA(VLOOKUP($E13,'STAM.011-1'!$E$3:$S$306,6,FALSE)),"",(VLOOKUP($E13,'STAM.011-1'!$E$3:$S$306,6,FALSE)))</f>
        <v/>
      </c>
      <c r="K13" s="34" t="str">
        <f>IF(ISNA(VLOOKUP($E13,'STAM.011-1'!$E$3:$S$306,7,FALSE)),"",(VLOOKUP($E13,'STAM.011-1'!$E$3:$S$306,7,FALSE)))</f>
        <v/>
      </c>
      <c r="L13" s="34" t="str">
        <f>IF(ISNA(VLOOKUP($E13,'STAM.011-1'!$E$3:$S$306,8,FALSE)),"",(VLOOKUP($E13,'STAM.011-1'!$E$3:$S$306,8,FALSE)))</f>
        <v/>
      </c>
      <c r="M13" s="34" t="str">
        <f>IF(ISNA(VLOOKUP($E13,'STAM.011-1'!$E$3:$S$306,9,FALSE)),"",(VLOOKUP($E13,'STAM.011-1'!$E$3:$S$306,9,FALSE)))</f>
        <v/>
      </c>
      <c r="N13" s="34" t="str">
        <f>IF(ISNA(VLOOKUP($E13,'STAM.011-1'!$E$3:$S$306,10,FALSE)),"",(VLOOKUP($E13,'STAM.011-1'!$E$3:$S$306,10,FALSE)))</f>
        <v/>
      </c>
      <c r="O13" s="34" t="str">
        <f>IF(ISNA(VLOOKUP($E13,'STAM.011-1'!$E$3:$S$306,11,FALSE)),"",(VLOOKUP($E13,'STAM.011-1'!$E$3:$S$306,11,FALSE)))</f>
        <v/>
      </c>
      <c r="P13" s="34" t="str">
        <f>IF(ISNA(VLOOKUP($E13,'STAM.011-1'!$E$3:$S$306,12,FALSE)),"",(VLOOKUP($E13,'STAM.011-1'!$E$3:$S$306,12,FALSE)))</f>
        <v/>
      </c>
      <c r="Q13" s="34" t="str">
        <f>IF(ISNA(VLOOKUP($E13,'STAM.011-1'!$E$3:$S$306,13,FALSE)),"",(VLOOKUP($E13,'STAM.011-1'!$E$3:$S$306,13,FALSE)))</f>
        <v/>
      </c>
      <c r="R13" s="34" t="str">
        <f>IF(ISNA(VLOOKUP($E13,'STAM.011-1'!$E$3:$S$306,14,FALSE)),"",(VLOOKUP($E13,'STAM.011-1'!$E$3:$S$306,14,FALSE)))</f>
        <v/>
      </c>
      <c r="S13" s="344" t="str">
        <f>IF(ISNA(VLOOKUP($E13,'STAM.011-1'!$E$3:$S$306,15,FALSE)),"",(VLOOKUP($E13,'STAM.011-1'!$E$3:$S$306,15,FALSE)))</f>
        <v/>
      </c>
      <c r="T13" s="438">
        <v>11</v>
      </c>
      <c r="U13" s="439"/>
      <c r="V13" s="443">
        <f t="shared" si="0"/>
        <v>0</v>
      </c>
      <c r="W13" s="516"/>
      <c r="X13" s="374">
        <f>IF(V13="","",IFERROR(SUM(J13:K13:M13:N13)+LARGE(J13:K13:M13,1)/100+LARGE(J13:K13:M13:N13,2)/1000+LARGE(J13:K13:M13:N13,3)/10000+LARGE(J13:K13:M13:N13,4)/100000-0.01/T13,0))</f>
        <v>0</v>
      </c>
      <c r="Y13" s="354" t="str">
        <f t="shared" ref="Y13:Y14" si="8">$D$11</f>
        <v/>
      </c>
      <c r="Z13" s="364" t="str">
        <f t="shared" si="7"/>
        <v/>
      </c>
      <c r="AA13" s="374"/>
      <c r="AB13" s="374"/>
      <c r="AC13" s="374"/>
      <c r="AD13" s="374"/>
      <c r="AE13" s="374"/>
      <c r="AF13" s="374"/>
      <c r="AG13" s="374"/>
      <c r="AH13" s="374"/>
      <c r="AI13" s="374"/>
    </row>
    <row r="14" spans="1:42" ht="12" customHeight="1" thickBot="1" x14ac:dyDescent="0.35">
      <c r="A14" s="583"/>
      <c r="B14" s="688"/>
      <c r="C14" s="694"/>
      <c r="D14" s="697"/>
      <c r="E14" s="32" t="str">
        <f>IF(ISNA(VLOOKUP($A$11,'STAM.011-1'!$A$3:$S$306,5,FALSE)+U6),"",(VLOOKUP($A$11,'STAM.011-1'!$A$3:$S$306,5,FALSE)+U6))</f>
        <v/>
      </c>
      <c r="F14" s="38" t="str">
        <f>IF(ISNA(VLOOKUP($E14,'STAM.011-1'!$E$3:$F$306,2,FALSE)),"",(VLOOKUP($E14,'STAM.011-1'!$E$3:$F$306,2,FALSE)))</f>
        <v/>
      </c>
      <c r="G14" s="36" t="s">
        <v>678</v>
      </c>
      <c r="H14" s="37" t="str">
        <f>IF(ISNA(VLOOKUP(E14,'STAM.011-1'!$E$3:$H$306,4,FALSE)),"",(VLOOKUP(E14,'STAM.011-1'!$E$3:$H$306,4,FALSE)))</f>
        <v/>
      </c>
      <c r="I14" s="38" t="str">
        <f>IF(ISNA(VLOOKUP(E14,'STAM.011-1'!$E$3:$S$306,5,FALSE)),"",(VLOOKUP(E14,'STAM.011-1'!$E$3:$S$306,5,FALSE)))</f>
        <v/>
      </c>
      <c r="J14" s="38" t="str">
        <f>IF(ISNA(VLOOKUP($E14,'STAM.011-1'!$E$3:$S$306,6,FALSE)),"",(VLOOKUP($E14,'STAM.011-1'!$E$3:$S$306,6,FALSE)))</f>
        <v/>
      </c>
      <c r="K14" s="38" t="str">
        <f>IF(ISNA(VLOOKUP($E14,'STAM.011-1'!$E$3:$S$306,7,FALSE)),"",(VLOOKUP($E14,'STAM.011-1'!$E$3:$S$306,7,FALSE)))</f>
        <v/>
      </c>
      <c r="L14" s="38" t="str">
        <f>IF(ISNA(VLOOKUP($E14,'STAM.011-1'!$E$3:$S$306,8,FALSE)),"",(VLOOKUP($E14,'STAM.011-1'!$E$3:$S$306,8,FALSE)))</f>
        <v/>
      </c>
      <c r="M14" s="38" t="str">
        <f>IF(ISNA(VLOOKUP($E14,'STAM.011-1'!$E$3:$S$306,9,FALSE)),"",(VLOOKUP($E14,'STAM.011-1'!$E$3:$S$306,9,FALSE)))</f>
        <v/>
      </c>
      <c r="N14" s="34" t="str">
        <f>IF(ISNA(VLOOKUP($E14,'STAM.011-1'!$E$3:$S$306,10,FALSE)),"",(VLOOKUP($E14,'STAM.011-1'!$E$3:$S$306,10,FALSE)))</f>
        <v/>
      </c>
      <c r="O14" s="38" t="str">
        <f>IF(ISNA(VLOOKUP($E14,'STAM.011-1'!$E$3:$S$306,11,FALSE)),"",(VLOOKUP($E14,'STAM.011-1'!$E$3:$S$306,11,FALSE)))</f>
        <v/>
      </c>
      <c r="P14" s="38" t="str">
        <f>IF(ISNA(VLOOKUP($E14,'STAM.011-1'!$E$3:$S$306,12,FALSE)),"",(VLOOKUP($E14,'STAM.011-1'!$E$3:$S$306,12,FALSE)))</f>
        <v/>
      </c>
      <c r="Q14" s="38" t="str">
        <f>IF(ISNA(VLOOKUP($E14,'STAM.011-1'!$E$3:$S$306,13,FALSE)),"",(VLOOKUP($E14,'STAM.011-1'!$E$3:$S$306,13,FALSE)))</f>
        <v/>
      </c>
      <c r="R14" s="38" t="str">
        <f>IF(ISNA(VLOOKUP($E14,'STAM.011-1'!$E$3:$S$306,14,FALSE)),"",(VLOOKUP($E14,'STAM.011-1'!$E$3:$S$306,14,FALSE)))</f>
        <v/>
      </c>
      <c r="S14" s="345" t="str">
        <f>IF(ISNA(VLOOKUP($E14,'STAM.011-1'!$E$3:$S$306,15,FALSE)),"",(VLOOKUP($E14,'STAM.011-1'!$E$3:$S$306,15,FALSE)))</f>
        <v/>
      </c>
      <c r="T14" s="438">
        <v>12</v>
      </c>
      <c r="U14" s="439"/>
      <c r="V14" s="440">
        <f t="shared" si="0"/>
        <v>0</v>
      </c>
      <c r="W14" s="516"/>
      <c r="X14" s="441">
        <f>IF(V14="","",IFERROR(SUM(J14:K14:M14:N14)+LARGE(J14:K14:M14,1)/100+LARGE(J14:K14:M14:N14,2)/1000+LARGE(J14:K14:M14:N14,3)/10000+LARGE(J14:K14:M14:N14,4)/100000-0.01/T14,0))</f>
        <v>0</v>
      </c>
      <c r="Y14" s="354" t="str">
        <f t="shared" si="8"/>
        <v/>
      </c>
      <c r="Z14" s="364" t="str">
        <f t="shared" si="7"/>
        <v/>
      </c>
      <c r="AA14" s="374"/>
      <c r="AB14" s="374"/>
      <c r="AC14" s="374"/>
      <c r="AD14" s="374"/>
      <c r="AE14" s="374"/>
      <c r="AF14" s="374"/>
      <c r="AG14" s="374"/>
      <c r="AH14" s="374"/>
      <c r="AI14" s="374"/>
    </row>
    <row r="15" spans="1:42" ht="12" customHeight="1" x14ac:dyDescent="0.3">
      <c r="A15" s="581">
        <v>4</v>
      </c>
      <c r="B15" s="686" t="str">
        <f>IF(ISNA(VLOOKUP($A15,'STAM.011-1'!$A$3:$S$306,2,FALSE)),"",(VLOOKUP($A15,'STAM.011-1'!$A$3:$S$306,2,FALSE)))</f>
        <v/>
      </c>
      <c r="C15" s="692" t="str">
        <f>IF(ISNA(VLOOKUP($A15,'STAM.011-1'!$A$3:$S$306,3,FALSE)),"",(VLOOKUP($A15,'STAM.011-1'!$A$3:$S$306,3,FALSE)))</f>
        <v/>
      </c>
      <c r="D15" s="689" t="str">
        <f>IF(ISNA(VLOOKUP($A15,'STAM.011-1'!$A$3:$S$306,4,FALSE)),"",(VLOOKUP($A15,'STAM.011-1'!$A$3:$S$306,4,FALSE)))</f>
        <v/>
      </c>
      <c r="E15" s="29" t="str">
        <f>IF(ISNA(VLOOKUP($A15,'STAM.011-1'!$A$3:$S$306,5,FALSE)),"",(VLOOKUP($A15,'STAM.011-1'!$A$3:$S$306,5,FALSE)))</f>
        <v/>
      </c>
      <c r="F15" s="30" t="str">
        <f>IF(ISNA(VLOOKUP($E15,'STAM.011-1'!$E$3:$F$306,2,FALSE)),"",(VLOOKUP($E15,'STAM.011-1'!$E$3:$F$306,2,FALSE)))</f>
        <v/>
      </c>
      <c r="G15" s="149"/>
      <c r="H15" s="31"/>
      <c r="I15" s="30" t="str">
        <f>IF(ISNA(VLOOKUP(E15,'STAM.011-1'!$E$3:$S$306,5,FALSE)),"",(VLOOKUP(E15,'STAM.011-1'!$E$3:$S$306,5,FALSE)))</f>
        <v/>
      </c>
      <c r="J15" s="30" t="str">
        <f>IF(ISNA(VLOOKUP($E15,'STAM.011-1'!$E$3:$S$306,6,FALSE)),"",(VLOOKUP($E15,'STAM.011-1'!$E$3:$S$306,6,FALSE)))</f>
        <v/>
      </c>
      <c r="K15" s="30" t="str">
        <f>IF(ISNA(VLOOKUP($E15,'STAM.011-1'!$E$3:$S$306,7,FALSE)),"",(VLOOKUP($E15,'STAM.011-1'!$E$3:$S$306,7,FALSE)))</f>
        <v/>
      </c>
      <c r="L15" s="30" t="str">
        <f>IF(ISNA(VLOOKUP($E15,'STAM.011-1'!$E$3:$S$306,8,FALSE)),"",(VLOOKUP($E15,'STAM.011-1'!$E$3:$S$306,8,FALSE)))</f>
        <v/>
      </c>
      <c r="M15" s="30" t="str">
        <f>IF(ISNA(VLOOKUP($E15,'STAM.011-1'!$E$3:$S$306,9,FALSE)),"",(VLOOKUP($E15,'STAM.011-1'!$E$3:$S$306,9,FALSE)))</f>
        <v/>
      </c>
      <c r="N15" s="30" t="str">
        <f>IF(ISNA(VLOOKUP($E15,'STAM.011-1'!$E$3:$S$306,10,FALSE)),"",(VLOOKUP($E15,'STAM.011-1'!$E$3:$S$306,10,FALSE)))</f>
        <v/>
      </c>
      <c r="O15" s="30" t="str">
        <f>IF(ISNA(VLOOKUP($E15,'STAM.011-1'!$E$3:$S$306,11,FALSE)),"",(VLOOKUP($E15,'STAM.011-1'!$E$3:$S$306,11,FALSE)))</f>
        <v/>
      </c>
      <c r="P15" s="30" t="str">
        <f>IF(ISNA(VLOOKUP($E15,'STAM.011-1'!$E$3:$S$306,12,FALSE)),"",(VLOOKUP($E15,'STAM.011-1'!$E$3:$S$306,12,FALSE)))</f>
        <v/>
      </c>
      <c r="Q15" s="30" t="str">
        <f>IF(ISNA(VLOOKUP($E15,'STAM.011-1'!$E$3:$S$306,13,FALSE)),"",(VLOOKUP($E15,'STAM.011-1'!$E$3:$S$306,13,FALSE)))</f>
        <v/>
      </c>
      <c r="R15" s="30" t="str">
        <f>IF(ISNA(VLOOKUP($E15,'STAM.011-1'!$E$3:$S$306,14,FALSE)),"",(VLOOKUP($E15,'STAM.011-1'!$E$3:$S$306,14,FALSE)))</f>
        <v/>
      </c>
      <c r="S15" s="343" t="str">
        <f>IF(ISNA(VLOOKUP($E15,'STAM.011-1'!$E$3:$S$306,15,FALSE)),"",(VLOOKUP($E15,'STAM.011-1'!$E$3:$S$306,15,FALSE)))</f>
        <v/>
      </c>
      <c r="T15" s="438">
        <v>13</v>
      </c>
      <c r="U15" s="439"/>
      <c r="V15" s="443">
        <f t="shared" si="0"/>
        <v>0</v>
      </c>
      <c r="W15" s="516" t="str">
        <f t="shared" ref="W15" si="9">IFERROR(SUM(J15:S18)+H17,"")</f>
        <v/>
      </c>
      <c r="X15" s="374">
        <f>IF(V15="","",IFERROR(SUM(J15:K15:M15:N15)+LARGE(J15:K15:M15,1)/100+LARGE(J15:K15:M15:N15,2)/1000+LARGE(J15:K15:M15:N15,3)/10000+LARGE(J15:K15:M15:N15,4)/100000-0.01/T15,0))</f>
        <v>0</v>
      </c>
      <c r="Y15" s="354" t="str">
        <f>$D$15</f>
        <v/>
      </c>
      <c r="Z15" s="364" t="str">
        <f>$C$15</f>
        <v/>
      </c>
      <c r="AA15" s="374"/>
      <c r="AB15" s="374"/>
      <c r="AC15" s="374"/>
      <c r="AD15" s="374"/>
      <c r="AE15" s="374"/>
      <c r="AF15" s="374"/>
      <c r="AG15" s="374"/>
      <c r="AH15" s="374"/>
      <c r="AI15" s="374"/>
    </row>
    <row r="16" spans="1:42" ht="12" customHeight="1" x14ac:dyDescent="0.3">
      <c r="A16" s="582"/>
      <c r="B16" s="687"/>
      <c r="C16" s="693"/>
      <c r="D16" s="690"/>
      <c r="E16" s="32" t="str">
        <f>IF(ISNA(VLOOKUP($A$15,'STAM.011-1'!$A$3:$S$306,5,FALSE)+U4),"",(VLOOKUP($A$15,'STAM.011-1'!$A$3:$S$306,5,FALSE)+U4))</f>
        <v/>
      </c>
      <c r="F16" s="34" t="str">
        <f>IF(ISNA(VLOOKUP($E16,'STAM.011-1'!$E$3:$F$306,2,FALSE)),"",(VLOOKUP($E16,'STAM.011-1'!$E$3:$F$306,2,FALSE)))</f>
        <v/>
      </c>
      <c r="G16" s="150"/>
      <c r="H16" s="141" t="str">
        <f>IF(ISNA(VLOOKUP($E16,'STAM.011-1'!$E$3:$H$306,4,FALSE)),"",(VLOOKUP($E16,'STAM.011-1'!$E$3:$H$306,4,FALSE)))</f>
        <v/>
      </c>
      <c r="I16" s="34" t="str">
        <f>IF(ISNA(VLOOKUP(E16,'STAM.011-1'!$E$3:$S$306,5,FALSE)),"",(VLOOKUP(E16,'STAM.011-1'!$E$3:$S$306,5,FALSE)))</f>
        <v/>
      </c>
      <c r="J16" s="34" t="str">
        <f>IF(ISNA(VLOOKUP($E16,'STAM.011-1'!$E$3:$S$306,6,FALSE)),"",(VLOOKUP($E16,'STAM.011-1'!$E$3:$S$306,6,FALSE)))</f>
        <v/>
      </c>
      <c r="K16" s="34" t="str">
        <f>IF(ISNA(VLOOKUP($E16,'STAM.011-1'!$E$3:$S$306,7,FALSE)),"",(VLOOKUP($E16,'STAM.011-1'!$E$3:$S$306,7,FALSE)))</f>
        <v/>
      </c>
      <c r="L16" s="34" t="str">
        <f>IF(ISNA(VLOOKUP($E16,'STAM.011-1'!$E$3:$S$306,8,FALSE)),"",(VLOOKUP($E16,'STAM.011-1'!$E$3:$S$306,8,FALSE)))</f>
        <v/>
      </c>
      <c r="M16" s="34" t="str">
        <f>IF(ISNA(VLOOKUP($E16,'STAM.011-1'!$E$3:$S$306,9,FALSE)),"",(VLOOKUP($E16,'STAM.011-1'!$E$3:$S$306,9,FALSE)))</f>
        <v/>
      </c>
      <c r="N16" s="34" t="str">
        <f>IF(ISNA(VLOOKUP($E16,'STAM.011-1'!$E$3:$S$306,10,FALSE)),"",(VLOOKUP($E16,'STAM.011-1'!$E$3:$S$306,10,FALSE)))</f>
        <v/>
      </c>
      <c r="O16" s="34" t="str">
        <f>IF(ISNA(VLOOKUP($E16,'STAM.011-1'!$E$3:$S$306,11,FALSE)),"",(VLOOKUP($E16,'STAM.011-1'!$E$3:$S$306,11,FALSE)))</f>
        <v/>
      </c>
      <c r="P16" s="34" t="str">
        <f>IF(ISNA(VLOOKUP($E16,'STAM.011-1'!$E$3:$S$306,12,FALSE)),"",(VLOOKUP($E16,'STAM.011-1'!$E$3:$S$306,12,FALSE)))</f>
        <v/>
      </c>
      <c r="Q16" s="34" t="str">
        <f>IF(ISNA(VLOOKUP($E16,'STAM.011-1'!$E$3:$S$306,13,FALSE)),"",(VLOOKUP($E16,'STAM.011-1'!$E$3:$S$306,13,FALSE)))</f>
        <v/>
      </c>
      <c r="R16" s="34" t="str">
        <f>IF(ISNA(VLOOKUP($E16,'STAM.011-1'!$E$3:$S$306,14,FALSE)),"",(VLOOKUP($E16,'STAM.011-1'!$E$3:$S$306,14,FALSE)))</f>
        <v/>
      </c>
      <c r="S16" s="344" t="str">
        <f>IF(ISNA(VLOOKUP($E16,'STAM.011-1'!$E$3:$S$306,15,FALSE)),"",(VLOOKUP($E16,'STAM.011-1'!$E$3:$S$306,15,FALSE)))</f>
        <v/>
      </c>
      <c r="T16" s="438">
        <v>14</v>
      </c>
      <c r="U16" s="439"/>
      <c r="V16" s="443">
        <f t="shared" si="0"/>
        <v>0</v>
      </c>
      <c r="W16" s="516"/>
      <c r="X16" s="374">
        <f>IF(V16="","",IFERROR(SUM(J16:K16:M16:N16)+LARGE(J16:K16:M16,1)/100+LARGE(J16:K16:M16:N16,2)/1000+LARGE(J16:K16:M16:N16,3)/10000+LARGE(J16:K16:M16:N16,4)/100000-0.01/T16,0))</f>
        <v>0</v>
      </c>
      <c r="Y16" s="354" t="str">
        <f t="shared" ref="Y16:Y18" si="10">$D$15</f>
        <v/>
      </c>
      <c r="Z16" s="364" t="str">
        <f t="shared" ref="Z16:Z18" si="11">$C$15</f>
        <v/>
      </c>
      <c r="AA16" s="374"/>
      <c r="AB16" s="374"/>
      <c r="AC16" s="374"/>
      <c r="AD16" s="374"/>
      <c r="AE16" s="374"/>
      <c r="AF16" s="374"/>
      <c r="AG16" s="374"/>
      <c r="AH16" s="374"/>
      <c r="AI16" s="374"/>
    </row>
    <row r="17" spans="1:35" ht="12" customHeight="1" thickBot="1" x14ac:dyDescent="0.35">
      <c r="A17" s="582"/>
      <c r="B17" s="687"/>
      <c r="C17" s="693"/>
      <c r="D17" s="690"/>
      <c r="E17" s="32" t="str">
        <f>IF(ISNA(VLOOKUP($A$15,'STAM.011-1'!$A$3:$S$306,5,FALSE)+U5),"",(VLOOKUP($A$15,'STAM.011-1'!$A$3:$S$306,5,FALSE)+U5))</f>
        <v/>
      </c>
      <c r="F17" s="34" t="str">
        <f>IF(ISNA(VLOOKUP($E17,'STAM.011-1'!$E$3:$F$306,2,FALSE)),"",(VLOOKUP($E17,'STAM.011-1'!$E$3:$F$306,2,FALSE)))</f>
        <v/>
      </c>
      <c r="G17" s="35" t="s">
        <v>677</v>
      </c>
      <c r="H17" s="141" t="str">
        <f>IF(ISNA(VLOOKUP(E17,'STAM.011-1'!$E$3:$H$306,4,FALSE)),"",(VLOOKUP(E17,'STAM.011-1'!$E$3:$H$306,4,FALSE)))</f>
        <v/>
      </c>
      <c r="I17" s="34" t="str">
        <f>IF(ISNA(VLOOKUP(E17,'STAM.011-1'!$E$3:$S$306,5,FALSE)),"",(VLOOKUP(E17,'STAM.011-1'!$E$3:$S$306,5,FALSE)))</f>
        <v/>
      </c>
      <c r="J17" s="34" t="str">
        <f>IF(ISNA(VLOOKUP($E17,'STAM.011-1'!$E$3:$S$306,6,FALSE)),"",(VLOOKUP($E17,'STAM.011-1'!$E$3:$S$306,6,FALSE)))</f>
        <v/>
      </c>
      <c r="K17" s="34" t="str">
        <f>IF(ISNA(VLOOKUP($E17,'STAM.011-1'!$E$3:$S$306,7,FALSE)),"",(VLOOKUP($E17,'STAM.011-1'!$E$3:$S$306,7,FALSE)))</f>
        <v/>
      </c>
      <c r="L17" s="34" t="str">
        <f>IF(ISNA(VLOOKUP($E17,'STAM.011-1'!$E$3:$S$306,8,FALSE)),"",(VLOOKUP($E17,'STAM.011-1'!$E$3:$S$306,8,FALSE)))</f>
        <v/>
      </c>
      <c r="M17" s="34" t="str">
        <f>IF(ISNA(VLOOKUP($E17,'STAM.011-1'!$E$3:$S$306,9,FALSE)),"",(VLOOKUP($E17,'STAM.011-1'!$E$3:$S$306,9,FALSE)))</f>
        <v/>
      </c>
      <c r="N17" s="34" t="str">
        <f>IF(ISNA(VLOOKUP($E17,'STAM.011-1'!$E$3:$S$306,10,FALSE)),"",(VLOOKUP($E17,'STAM.011-1'!$E$3:$S$306,10,FALSE)))</f>
        <v/>
      </c>
      <c r="O17" s="34" t="str">
        <f>IF(ISNA(VLOOKUP($E17,'STAM.011-1'!$E$3:$S$306,11,FALSE)),"",(VLOOKUP($E17,'STAM.011-1'!$E$3:$S$306,11,FALSE)))</f>
        <v/>
      </c>
      <c r="P17" s="34" t="str">
        <f>IF(ISNA(VLOOKUP($E17,'STAM.011-1'!$E$3:$S$306,12,FALSE)),"",(VLOOKUP($E17,'STAM.011-1'!$E$3:$S$306,12,FALSE)))</f>
        <v/>
      </c>
      <c r="Q17" s="34" t="str">
        <f>IF(ISNA(VLOOKUP($E17,'STAM.011-1'!$E$3:$S$306,13,FALSE)),"",(VLOOKUP($E17,'STAM.011-1'!$E$3:$S$306,13,FALSE)))</f>
        <v/>
      </c>
      <c r="R17" s="34" t="str">
        <f>IF(ISNA(VLOOKUP($E17,'STAM.011-1'!$E$3:$S$306,14,FALSE)),"",(VLOOKUP($E17,'STAM.011-1'!$E$3:$S$306,14,FALSE)))</f>
        <v/>
      </c>
      <c r="S17" s="344" t="str">
        <f>IF(ISNA(VLOOKUP($E17,'STAM.011-1'!$E$3:$S$306,15,FALSE)),"",(VLOOKUP($E17,'STAM.011-1'!$E$3:$S$306,15,FALSE)))</f>
        <v/>
      </c>
      <c r="T17" s="438">
        <v>15</v>
      </c>
      <c r="U17" s="439"/>
      <c r="V17" s="443">
        <f t="shared" si="0"/>
        <v>0</v>
      </c>
      <c r="W17" s="516"/>
      <c r="X17" s="374">
        <f>IF(V17="","",IFERROR(SUM(J17:K17:M17:N17)+LARGE(J17:K17:M17,1)/100+LARGE(J17:K17:M17:N17,2)/1000+LARGE(J17:K17:M17:N17,3)/10000+LARGE(J17:K17:M17:N17,4)/100000-0.01/T17,0))</f>
        <v>0</v>
      </c>
      <c r="Y17" s="354" t="str">
        <f t="shared" si="10"/>
        <v/>
      </c>
      <c r="Z17" s="364" t="str">
        <f t="shared" si="11"/>
        <v/>
      </c>
      <c r="AA17" s="374"/>
      <c r="AB17" s="374"/>
      <c r="AC17" s="374"/>
      <c r="AD17" s="374"/>
      <c r="AE17" s="374"/>
      <c r="AF17" s="374"/>
      <c r="AG17" s="374"/>
      <c r="AH17" s="374"/>
      <c r="AI17" s="374"/>
    </row>
    <row r="18" spans="1:35" ht="12" customHeight="1" thickBot="1" x14ac:dyDescent="0.35">
      <c r="A18" s="583"/>
      <c r="B18" s="688"/>
      <c r="C18" s="694"/>
      <c r="D18" s="691"/>
      <c r="E18" s="32" t="str">
        <f>IF(ISNA(VLOOKUP($A$15,'STAM.011-1'!$A$3:$S$306,5,FALSE)+U6),"",(VLOOKUP($A$15,'STAM.011-1'!$A$3:$S$306,5,FALSE)+U6))</f>
        <v/>
      </c>
      <c r="F18" s="38" t="str">
        <f>IF(ISNA(VLOOKUP($E18,'STAM.011-1'!$E$3:$F$306,2,FALSE)),"",(VLOOKUP($E18,'STAM.011-1'!$E$3:$F$306,2,FALSE)))</f>
        <v/>
      </c>
      <c r="G18" s="36" t="s">
        <v>678</v>
      </c>
      <c r="H18" s="37" t="str">
        <f>IF(ISNA(VLOOKUP(E18,'STAM.011-1'!$E$3:$H$306,4,FALSE)),"",(VLOOKUP(E18,'STAM.011-1'!$E$3:$H$306,4,FALSE)))</f>
        <v/>
      </c>
      <c r="I18" s="38" t="str">
        <f>IF(ISNA(VLOOKUP(E18,'STAM.011-1'!$E$3:$S$306,5,FALSE)),"",(VLOOKUP(E18,'STAM.011-1'!$E$3:$S$306,5,FALSE)))</f>
        <v/>
      </c>
      <c r="J18" s="38" t="str">
        <f>IF(ISNA(VLOOKUP($E18,'STAM.011-1'!$E$3:$S$306,6,FALSE)),"",(VLOOKUP($E18,'STAM.011-1'!$E$3:$S$306,6,FALSE)))</f>
        <v/>
      </c>
      <c r="K18" s="38" t="str">
        <f>IF(ISNA(VLOOKUP($E18,'STAM.011-1'!$E$3:$S$306,7,FALSE)),"",(VLOOKUP($E18,'STAM.011-1'!$E$3:$S$306,7,FALSE)))</f>
        <v/>
      </c>
      <c r="L18" s="38" t="str">
        <f>IF(ISNA(VLOOKUP($E18,'STAM.011-1'!$E$3:$S$306,8,FALSE)),"",(VLOOKUP($E18,'STAM.011-1'!$E$3:$S$306,8,FALSE)))</f>
        <v/>
      </c>
      <c r="M18" s="38" t="str">
        <f>IF(ISNA(VLOOKUP($E18,'STAM.011-1'!$E$3:$S$306,9,FALSE)),"",(VLOOKUP($E18,'STAM.011-1'!$E$3:$S$306,9,FALSE)))</f>
        <v/>
      </c>
      <c r="N18" s="38" t="str">
        <f>IF(ISNA(VLOOKUP($E18,'STAM.011-1'!$E$3:$S$306,10,FALSE)),"",(VLOOKUP($E18,'STAM.011-1'!$E$3:$S$306,10,FALSE)))</f>
        <v/>
      </c>
      <c r="O18" s="38" t="str">
        <f>IF(ISNA(VLOOKUP($E18,'STAM.011-1'!$E$3:$S$306,11,FALSE)),"",(VLOOKUP($E18,'STAM.011-1'!$E$3:$S$306,11,FALSE)))</f>
        <v/>
      </c>
      <c r="P18" s="38" t="str">
        <f>IF(ISNA(VLOOKUP($E18,'STAM.011-1'!$E$3:$S$306,12,FALSE)),"",(VLOOKUP($E18,'STAM.011-1'!$E$3:$S$306,12,FALSE)))</f>
        <v/>
      </c>
      <c r="Q18" s="38" t="str">
        <f>IF(ISNA(VLOOKUP($E18,'STAM.011-1'!$E$3:$S$306,13,FALSE)),"",(VLOOKUP($E18,'STAM.011-1'!$E$3:$S$306,13,FALSE)))</f>
        <v/>
      </c>
      <c r="R18" s="38" t="str">
        <f>IF(ISNA(VLOOKUP($E18,'STAM.011-1'!$E$3:$S$306,14,FALSE)),"",(VLOOKUP($E18,'STAM.011-1'!$E$3:$S$306,14,FALSE)))</f>
        <v/>
      </c>
      <c r="S18" s="345" t="str">
        <f>IF(ISNA(VLOOKUP($E18,'STAM.011-1'!$E$3:$S$306,15,FALSE)),"",(VLOOKUP($E18,'STAM.011-1'!$E$3:$S$306,15,FALSE)))</f>
        <v/>
      </c>
      <c r="T18" s="438">
        <v>16</v>
      </c>
      <c r="U18" s="439"/>
      <c r="V18" s="443">
        <f t="shared" si="0"/>
        <v>0</v>
      </c>
      <c r="W18" s="516"/>
      <c r="X18" s="374">
        <f>IF(V18="","",IFERROR(SUM(J18:K18:M18:N18)+LARGE(J18:K18:M18,1)/100+LARGE(J18:K18:M18:N18,2)/1000+LARGE(J18:K18:M18:N18,3)/10000+LARGE(J18:K18:M18:N18,4)/100000-0.01/T18,0))</f>
        <v>0</v>
      </c>
      <c r="Y18" s="354" t="str">
        <f t="shared" si="10"/>
        <v/>
      </c>
      <c r="Z18" s="364" t="str">
        <f t="shared" si="11"/>
        <v/>
      </c>
      <c r="AA18" s="374"/>
      <c r="AB18" s="374"/>
      <c r="AC18" s="374"/>
      <c r="AD18" s="374"/>
      <c r="AE18" s="374"/>
      <c r="AF18" s="374"/>
      <c r="AG18" s="374"/>
      <c r="AH18" s="374"/>
      <c r="AI18" s="374"/>
    </row>
    <row r="19" spans="1:35" ht="12" customHeight="1" x14ac:dyDescent="0.3">
      <c r="A19" s="581">
        <v>5</v>
      </c>
      <c r="B19" s="686" t="str">
        <f>IF(ISNA(VLOOKUP($A19,'STAM.011-1'!$A$3:$S$306,2,FALSE)),"",(VLOOKUP($A19,'STAM.011-1'!$A$3:$S$306,2,FALSE)))</f>
        <v/>
      </c>
      <c r="C19" s="692" t="str">
        <f>IF(ISNA(VLOOKUP($A19,'STAM.011-1'!$A$3:$S$306,3,FALSE)),"",(VLOOKUP($A19,'STAM.011-1'!$A$3:$S$306,3,FALSE)))</f>
        <v/>
      </c>
      <c r="D19" s="689" t="str">
        <f>IF(ISNA(VLOOKUP($A19,'STAM.011-1'!$A$3:$S$306,4,FALSE)),"",(VLOOKUP($A19,'STAM.011-1'!$A$3:$S$306,4,FALSE)))</f>
        <v/>
      </c>
      <c r="E19" s="29" t="str">
        <f>IF(ISNA(VLOOKUP($A$19,'STAM.011-1'!$A$3:$S$306,5,FALSE)),"",(VLOOKUP($A$19,'STAM.011-1'!$A$3:$S$306,5,FALSE)))</f>
        <v/>
      </c>
      <c r="F19" s="30" t="str">
        <f>IF(ISNA(VLOOKUP($E19,'STAM.011-1'!$E$3:$F$306,2,FALSE)),"",(VLOOKUP($E19,'STAM.011-1'!$E$3:$F$306,2,FALSE)))</f>
        <v/>
      </c>
      <c r="G19" s="149"/>
      <c r="H19" s="31"/>
      <c r="I19" s="30" t="str">
        <f>IF(ISNA(VLOOKUP(E19,'STAM.011-1'!$E$3:$S$306,5,FALSE)),"",(VLOOKUP(E19,'STAM.011-1'!$E$3:$S$306,5,FALSE)))</f>
        <v/>
      </c>
      <c r="J19" s="30" t="str">
        <f>IF(ISNA(VLOOKUP($E19,'STAM.011-1'!$E$3:$S$306,6,FALSE)),"",(VLOOKUP($E19,'STAM.011-1'!$E$3:$S$306,6,FALSE)))</f>
        <v/>
      </c>
      <c r="K19" s="30" t="str">
        <f>IF(ISNA(VLOOKUP($E19,'STAM.011-1'!$E$3:$S$306,7,FALSE)),"",(VLOOKUP($E19,'STAM.011-1'!$E$3:$S$306,7,FALSE)))</f>
        <v/>
      </c>
      <c r="L19" s="30" t="str">
        <f>IF(ISNA(VLOOKUP($E19,'STAM.011-1'!$E$3:$S$306,8,FALSE)),"",(VLOOKUP($E19,'STAM.011-1'!$E$3:$S$306,8,FALSE)))</f>
        <v/>
      </c>
      <c r="M19" s="30" t="str">
        <f>IF(ISNA(VLOOKUP($E19,'STAM.011-1'!$E$3:$S$306,9,FALSE)),"",(VLOOKUP($E19,'STAM.011-1'!$E$3:$S$306,9,FALSE)))</f>
        <v/>
      </c>
      <c r="N19" s="30" t="str">
        <f>IF(ISNA(VLOOKUP($E19,'STAM.011-1'!$E$3:$S$306,10,FALSE)),"",(VLOOKUP($E19,'STAM.011-1'!$E$3:$S$306,10,FALSE)))</f>
        <v/>
      </c>
      <c r="O19" s="30" t="str">
        <f>IF(ISNA(VLOOKUP($E19,'STAM.011-1'!$E$3:$S$306,11,FALSE)),"",(VLOOKUP($E19,'STAM.011-1'!$E$3:$S$306,11,FALSE)))</f>
        <v/>
      </c>
      <c r="P19" s="30" t="str">
        <f>IF(ISNA(VLOOKUP($E19,'STAM.011-1'!$E$3:$S$306,12,FALSE)),"",(VLOOKUP($E19,'STAM.011-1'!$E$3:$S$306,12,FALSE)))</f>
        <v/>
      </c>
      <c r="Q19" s="30" t="str">
        <f>IF(ISNA(VLOOKUP($E19,'STAM.011-1'!$E$3:$S$306,13,FALSE)),"",(VLOOKUP($E19,'STAM.011-1'!$E$3:$S$306,13,FALSE)))</f>
        <v/>
      </c>
      <c r="R19" s="30" t="str">
        <f>IF(ISNA(VLOOKUP($E19,'STAM.011-1'!$E$3:$S$306,14,FALSE)),"",(VLOOKUP($E19,'STAM.011-1'!$E$3:$S$306,14,FALSE)))</f>
        <v/>
      </c>
      <c r="S19" s="343" t="str">
        <f>IF(ISNA(VLOOKUP($E19,'STAM.011-1'!$E$3:$S$306,15,FALSE)),"",(VLOOKUP($E19,'STAM.011-1'!$E$3:$S$306,15,FALSE)))</f>
        <v/>
      </c>
      <c r="T19" s="438">
        <v>17</v>
      </c>
      <c r="U19" s="439"/>
      <c r="V19" s="443">
        <f t="shared" si="0"/>
        <v>0</v>
      </c>
      <c r="W19" s="516" t="str">
        <f t="shared" ref="W19:W79" si="12">IFERROR(SUM(J19:S22)+H21,"")</f>
        <v/>
      </c>
      <c r="X19" s="374">
        <f>IF(V19="","",IFERROR(SUM(J19:K19:M19:N19)+LARGE(J19:K19:M19,1)/100+LARGE(J19:K19:M19:N19,2)/1000+LARGE(J19:K19:M19:N19,3)/10000+LARGE(J19:K19:M19:N19,4)/100000-0.01/T19,0))</f>
        <v>0</v>
      </c>
      <c r="Y19" s="354" t="str">
        <f>$D$19</f>
        <v/>
      </c>
      <c r="Z19" s="364" t="str">
        <f>$C$19</f>
        <v/>
      </c>
      <c r="AA19" s="374"/>
      <c r="AB19" s="374"/>
      <c r="AC19" s="374"/>
      <c r="AD19" s="374"/>
      <c r="AE19" s="374"/>
      <c r="AF19" s="374"/>
      <c r="AG19" s="374"/>
      <c r="AH19" s="374"/>
      <c r="AI19" s="374"/>
    </row>
    <row r="20" spans="1:35" ht="12" customHeight="1" x14ac:dyDescent="0.3">
      <c r="A20" s="582"/>
      <c r="B20" s="687"/>
      <c r="C20" s="693"/>
      <c r="D20" s="690"/>
      <c r="E20" s="32" t="str">
        <f>IF(ISNA(VLOOKUP($A$19,'STAM.011-1'!$A$3:$S$306,5,FALSE)+U4),"",(VLOOKUP($A$19,'STAM.011-1'!$A$3:$S$306,5,FALSE)+U4))</f>
        <v/>
      </c>
      <c r="F20" s="34" t="str">
        <f>IF(ISNA(VLOOKUP($E20,'STAM.011-1'!$E$3:$F$306,2,FALSE)),"",(VLOOKUP($E20,'STAM.011-1'!$E$3:$F$306,2,FALSE)))</f>
        <v/>
      </c>
      <c r="G20" s="150"/>
      <c r="H20" s="141" t="str">
        <f>IF(ISNA(VLOOKUP($E20,'STAM.011-1'!$E$3:$H$306,4,FALSE)),"",(VLOOKUP($E20,'STAM.011-1'!$E$3:$H$306,4,FALSE)))</f>
        <v/>
      </c>
      <c r="I20" s="34" t="str">
        <f>IF(ISNA(VLOOKUP(E20,'STAM.011-1'!$E$3:$S$306,5,FALSE)),"",(VLOOKUP(E20,'STAM.011-1'!$E$3:$S$306,5,FALSE)))</f>
        <v/>
      </c>
      <c r="J20" s="34" t="str">
        <f>IF(ISNA(VLOOKUP($E20,'STAM.011-1'!$E$3:$S$306,6,FALSE)),"",(VLOOKUP($E20,'STAM.011-1'!$E$3:$S$306,6,FALSE)))</f>
        <v/>
      </c>
      <c r="K20" s="34" t="str">
        <f>IF(ISNA(VLOOKUP($E20,'STAM.011-1'!$E$3:$S$306,7,FALSE)),"",(VLOOKUP($E20,'STAM.011-1'!$E$3:$S$306,7,FALSE)))</f>
        <v/>
      </c>
      <c r="L20" s="34" t="str">
        <f>IF(ISNA(VLOOKUP($E20,'STAM.011-1'!$E$3:$S$306,8,FALSE)),"",(VLOOKUP($E20,'STAM.011-1'!$E$3:$S$306,8,FALSE)))</f>
        <v/>
      </c>
      <c r="M20" s="34" t="str">
        <f>IF(ISNA(VLOOKUP($E20,'STAM.011-1'!$E$3:$S$306,9,FALSE)),"",(VLOOKUP($E20,'STAM.011-1'!$E$3:$S$306,9,FALSE)))</f>
        <v/>
      </c>
      <c r="N20" s="34" t="str">
        <f>IF(ISNA(VLOOKUP($E20,'STAM.011-1'!$E$3:$S$306,10,FALSE)),"",(VLOOKUP($E20,'STAM.011-1'!$E$3:$S$306,10,FALSE)))</f>
        <v/>
      </c>
      <c r="O20" s="34" t="str">
        <f>IF(ISNA(VLOOKUP($E20,'STAM.011-1'!$E$3:$S$306,11,FALSE)),"",(VLOOKUP($E20,'STAM.011-1'!$E$3:$S$306,11,FALSE)))</f>
        <v/>
      </c>
      <c r="P20" s="34" t="str">
        <f>IF(ISNA(VLOOKUP($E20,'STAM.011-1'!$E$3:$S$306,12,FALSE)),"",(VLOOKUP($E20,'STAM.011-1'!$E$3:$S$306,12,FALSE)))</f>
        <v/>
      </c>
      <c r="Q20" s="34" t="str">
        <f>IF(ISNA(VLOOKUP($E20,'STAM.011-1'!$E$3:$S$306,13,FALSE)),"",(VLOOKUP($E20,'STAM.011-1'!$E$3:$S$306,13,FALSE)))</f>
        <v/>
      </c>
      <c r="R20" s="34" t="str">
        <f>IF(ISNA(VLOOKUP($E20,'STAM.011-1'!$E$3:$S$306,14,FALSE)),"",(VLOOKUP($E20,'STAM.011-1'!$E$3:$S$306,14,FALSE)))</f>
        <v/>
      </c>
      <c r="S20" s="344" t="str">
        <f>IF(ISNA(VLOOKUP($E20,'STAM.011-1'!$E$3:$S$306,15,FALSE)),"",(VLOOKUP($E20,'STAM.011-1'!$E$3:$S$306,15,FALSE)))</f>
        <v/>
      </c>
      <c r="T20" s="438">
        <v>18</v>
      </c>
      <c r="U20" s="439"/>
      <c r="V20" s="443">
        <f t="shared" si="0"/>
        <v>0</v>
      </c>
      <c r="W20" s="516"/>
      <c r="X20" s="374">
        <f>IF(V20="","",IFERROR(SUM(J20:K20:M20:N20)+LARGE(J20:K20:M20,1)/100+LARGE(J20:K20:M20:N20,2)/1000+LARGE(J20:K20:M20:N20,3)/10000+LARGE(J20:K20:M20:N20,4)/100000-0.01/T20,0))</f>
        <v>0</v>
      </c>
      <c r="Y20" s="354" t="str">
        <f t="shared" ref="Y20:Y22" si="13">$D$19</f>
        <v/>
      </c>
      <c r="Z20" s="364" t="str">
        <f t="shared" ref="Z20:Z22" si="14">$C$19</f>
        <v/>
      </c>
      <c r="AA20" s="374"/>
      <c r="AB20" s="374"/>
      <c r="AC20" s="374"/>
      <c r="AD20" s="374"/>
      <c r="AE20" s="374"/>
      <c r="AF20" s="374"/>
      <c r="AG20" s="374"/>
      <c r="AH20" s="374"/>
      <c r="AI20" s="374"/>
    </row>
    <row r="21" spans="1:35" ht="12" customHeight="1" thickBot="1" x14ac:dyDescent="0.35">
      <c r="A21" s="582"/>
      <c r="B21" s="687"/>
      <c r="C21" s="693"/>
      <c r="D21" s="690"/>
      <c r="E21" s="32" t="str">
        <f>IF(ISNA(VLOOKUP($A$19,'STAM.011-1'!$A$3:$S$306,5,FALSE)+U5),"",(VLOOKUP($A$19,'STAM.011-1'!$A$3:$S$306,5,FALSE)+U5))</f>
        <v/>
      </c>
      <c r="F21" s="34" t="str">
        <f>IF(ISNA(VLOOKUP($E21,'STAM.011-1'!$E$3:$F$306,2,FALSE)),"",(VLOOKUP($E21,'STAM.011-1'!$E$3:$F$306,2,FALSE)))</f>
        <v/>
      </c>
      <c r="G21" s="35" t="s">
        <v>677</v>
      </c>
      <c r="H21" s="141" t="str">
        <f>IF(ISNA(VLOOKUP(E21,'STAM.011-1'!$E$3:$H$306,4,FALSE)),"",(VLOOKUP(E21,'STAM.011-1'!$E$3:$H$306,4,FALSE)))</f>
        <v/>
      </c>
      <c r="I21" s="34" t="str">
        <f>IF(ISNA(VLOOKUP(E21,'STAM.011-1'!$E$3:$S$306,5,FALSE)),"",(VLOOKUP(E21,'STAM.011-1'!$E$3:$S$306,5,FALSE)))</f>
        <v/>
      </c>
      <c r="J21" s="34" t="str">
        <f>IF(ISNA(VLOOKUP($E21,'STAM.011-1'!$E$3:$S$306,6,FALSE)),"",(VLOOKUP($E21,'STAM.011-1'!$E$3:$S$306,6,FALSE)))</f>
        <v/>
      </c>
      <c r="K21" s="34" t="str">
        <f>IF(ISNA(VLOOKUP($E21,'STAM.011-1'!$E$3:$S$306,7,FALSE)),"",(VLOOKUP($E21,'STAM.011-1'!$E$3:$S$306,7,FALSE)))</f>
        <v/>
      </c>
      <c r="L21" s="34" t="str">
        <f>IF(ISNA(VLOOKUP($E21,'STAM.011-1'!$E$3:$S$306,8,FALSE)),"",(VLOOKUP($E21,'STAM.011-1'!$E$3:$S$306,8,FALSE)))</f>
        <v/>
      </c>
      <c r="M21" s="34" t="str">
        <f>IF(ISNA(VLOOKUP($E21,'STAM.011-1'!$E$3:$S$306,9,FALSE)),"",(VLOOKUP($E21,'STAM.011-1'!$E$3:$S$306,9,FALSE)))</f>
        <v/>
      </c>
      <c r="N21" s="34" t="str">
        <f>IF(ISNA(VLOOKUP($E21,'STAM.011-1'!$E$3:$S$306,10,FALSE)),"",(VLOOKUP($E21,'STAM.011-1'!$E$3:$S$306,10,FALSE)))</f>
        <v/>
      </c>
      <c r="O21" s="34" t="str">
        <f>IF(ISNA(VLOOKUP($E21,'STAM.011-1'!$E$3:$S$306,11,FALSE)),"",(VLOOKUP($E21,'STAM.011-1'!$E$3:$S$306,11,FALSE)))</f>
        <v/>
      </c>
      <c r="P21" s="34" t="str">
        <f>IF(ISNA(VLOOKUP($E21,'STAM.011-1'!$E$3:$S$306,12,FALSE)),"",(VLOOKUP($E21,'STAM.011-1'!$E$3:$S$306,12,FALSE)))</f>
        <v/>
      </c>
      <c r="Q21" s="34" t="str">
        <f>IF(ISNA(VLOOKUP($E21,'STAM.011-1'!$E$3:$S$306,13,FALSE)),"",(VLOOKUP($E21,'STAM.011-1'!$E$3:$S$306,13,FALSE)))</f>
        <v/>
      </c>
      <c r="R21" s="34" t="str">
        <f>IF(ISNA(VLOOKUP($E21,'STAM.011-1'!$E$3:$S$306,14,FALSE)),"",(VLOOKUP($E21,'STAM.011-1'!$E$3:$S$306,14,FALSE)))</f>
        <v/>
      </c>
      <c r="S21" s="344" t="str">
        <f>IF(ISNA(VLOOKUP($E21,'STAM.011-1'!$E$3:$S$306,15,FALSE)),"",(VLOOKUP($E21,'STAM.011-1'!$E$3:$S$306,15,FALSE)))</f>
        <v/>
      </c>
      <c r="T21" s="438">
        <v>19</v>
      </c>
      <c r="U21" s="439"/>
      <c r="V21" s="443">
        <f t="shared" si="0"/>
        <v>0</v>
      </c>
      <c r="W21" s="516"/>
      <c r="X21" s="374">
        <f>IF(V21="","",IFERROR(SUM(J21:K21:M21:N21)+LARGE(J21:K21:M21,1)/100+LARGE(J21:K21:M21:N21,2)/1000+LARGE(J21:K21:M21:N21,3)/10000+LARGE(J21:K21:M21:N21,4)/100000-0.01/T21,0))</f>
        <v>0</v>
      </c>
      <c r="Y21" s="354" t="str">
        <f t="shared" si="13"/>
        <v/>
      </c>
      <c r="Z21" s="364" t="str">
        <f t="shared" si="14"/>
        <v/>
      </c>
      <c r="AA21" s="374"/>
      <c r="AB21" s="374"/>
      <c r="AC21" s="374"/>
      <c r="AD21" s="374"/>
      <c r="AE21" s="374"/>
      <c r="AF21" s="374"/>
      <c r="AG21" s="374"/>
      <c r="AH21" s="374"/>
      <c r="AI21" s="374"/>
    </row>
    <row r="22" spans="1:35" ht="12" customHeight="1" thickBot="1" x14ac:dyDescent="0.35">
      <c r="A22" s="583"/>
      <c r="B22" s="688"/>
      <c r="C22" s="694"/>
      <c r="D22" s="691"/>
      <c r="E22" s="85" t="str">
        <f>IF(ISNA(VLOOKUP($A$19,'STAM.011-1'!$A$3:$S$306,5,FALSE)+U6),"",(VLOOKUP($A$19,'STAM.011-1'!$A$3:$S$306,5,FALSE)+U6))</f>
        <v/>
      </c>
      <c r="F22" s="38" t="str">
        <f>IF(ISNA(VLOOKUP($E22,'STAM.011-1'!$E$3:$F$306,2,FALSE)),"",(VLOOKUP($E22,'STAM.011-1'!$E$3:$F$306,2,FALSE)))</f>
        <v/>
      </c>
      <c r="G22" s="36" t="s">
        <v>678</v>
      </c>
      <c r="H22" s="37" t="str">
        <f>IF(ISNA(VLOOKUP(E22,'STAM.011-1'!$E$3:$H$306,4,FALSE)),"",(VLOOKUP(E22,'STAM.011-1'!$E$3:$H$306,4,FALSE)))</f>
        <v/>
      </c>
      <c r="I22" s="38" t="str">
        <f>IF(ISNA(VLOOKUP(E22,'STAM.011-1'!$E$3:$S$306,5,FALSE)),"",(VLOOKUP(E22,'STAM.011-1'!$E$3:$S$306,5,FALSE)))</f>
        <v/>
      </c>
      <c r="J22" s="38" t="str">
        <f>IF(ISNA(VLOOKUP($E22,'STAM.011-1'!$E$3:$S$306,6,FALSE)),"",(VLOOKUP($E22,'STAM.011-1'!$E$3:$S$306,6,FALSE)))</f>
        <v/>
      </c>
      <c r="K22" s="38" t="str">
        <f>IF(ISNA(VLOOKUP($E22,'STAM.011-1'!$E$3:$S$306,7,FALSE)),"",(VLOOKUP($E22,'STAM.011-1'!$E$3:$S$306,7,FALSE)))</f>
        <v/>
      </c>
      <c r="L22" s="38" t="str">
        <f>IF(ISNA(VLOOKUP($E22,'STAM.011-1'!$E$3:$S$306,8,FALSE)),"",(VLOOKUP($E22,'STAM.011-1'!$E$3:$S$306,8,FALSE)))</f>
        <v/>
      </c>
      <c r="M22" s="38" t="str">
        <f>IF(ISNA(VLOOKUP($E22,'STAM.011-1'!$E$3:$S$306,9,FALSE)),"",(VLOOKUP($E22,'STAM.011-1'!$E$3:$S$306,9,FALSE)))</f>
        <v/>
      </c>
      <c r="N22" s="38" t="str">
        <f>IF(ISNA(VLOOKUP($E22,'STAM.011-1'!$E$3:$S$306,10,FALSE)),"",(VLOOKUP($E22,'STAM.011-1'!$E$3:$S$306,10,FALSE)))</f>
        <v/>
      </c>
      <c r="O22" s="38" t="str">
        <f>IF(ISNA(VLOOKUP($E22,'STAM.011-1'!$E$3:$S$306,11,FALSE)),"",(VLOOKUP($E22,'STAM.011-1'!$E$3:$S$306,11,FALSE)))</f>
        <v/>
      </c>
      <c r="P22" s="38" t="str">
        <f>IF(ISNA(VLOOKUP($E22,'STAM.011-1'!$E$3:$S$306,12,FALSE)),"",(VLOOKUP($E22,'STAM.011-1'!$E$3:$S$306,12,FALSE)))</f>
        <v/>
      </c>
      <c r="Q22" s="38" t="str">
        <f>IF(ISNA(VLOOKUP($E22,'STAM.011-1'!$E$3:$S$306,13,FALSE)),"",(VLOOKUP($E22,'STAM.011-1'!$E$3:$S$306,13,FALSE)))</f>
        <v/>
      </c>
      <c r="R22" s="38" t="str">
        <f>IF(ISNA(VLOOKUP($E22,'STAM.011-1'!$E$3:$S$306,14,FALSE)),"",(VLOOKUP($E22,'STAM.011-1'!$E$3:$S$306,14,FALSE)))</f>
        <v/>
      </c>
      <c r="S22" s="345" t="str">
        <f>IF(ISNA(VLOOKUP($E22,'STAM.011-1'!$E$3:$S$306,15,FALSE)),"",(VLOOKUP($E22,'STAM.011-1'!$E$3:$S$306,15,FALSE)))</f>
        <v/>
      </c>
      <c r="T22" s="438">
        <v>20</v>
      </c>
      <c r="U22" s="439"/>
      <c r="V22" s="443">
        <f t="shared" si="0"/>
        <v>0</v>
      </c>
      <c r="W22" s="516"/>
      <c r="X22" s="374">
        <f>IF(V22="","",IFERROR(SUM(J22:K22:M22:N22)+LARGE(J22:K22:M22,1)/100+LARGE(J22:K22:M22:N22,2)/1000+LARGE(J22:K22:M22:N22,3)/10000+LARGE(J22:K22:M22:N22,4)/100000-0.01/T22,0))</f>
        <v>0</v>
      </c>
      <c r="Y22" s="354" t="str">
        <f t="shared" si="13"/>
        <v/>
      </c>
      <c r="Z22" s="364" t="str">
        <f t="shared" si="14"/>
        <v/>
      </c>
      <c r="AA22" s="374"/>
      <c r="AB22" s="374"/>
      <c r="AC22" s="374"/>
      <c r="AD22" s="374"/>
      <c r="AE22" s="374"/>
      <c r="AF22" s="374"/>
      <c r="AG22" s="374"/>
      <c r="AH22" s="374"/>
      <c r="AI22" s="374"/>
    </row>
    <row r="23" spans="1:35" ht="12" customHeight="1" x14ac:dyDescent="0.3">
      <c r="A23" s="581">
        <v>6</v>
      </c>
      <c r="B23" s="686" t="str">
        <f>IF(ISNA(VLOOKUP($A23,'STAM.011-1'!$A$3:$S$306,2,FALSE)),"",(VLOOKUP($A23,'STAM.011-1'!$A$3:$S$306,2,FALSE)))</f>
        <v/>
      </c>
      <c r="C23" s="692" t="str">
        <f>IF(ISNA(VLOOKUP($A23,'STAM.011-1'!$A$3:$S$306,3,FALSE)),"",(VLOOKUP($A23,'STAM.011-1'!$A$3:$S$306,3,FALSE)))</f>
        <v/>
      </c>
      <c r="D23" s="689" t="str">
        <f>IF(ISNA(VLOOKUP($A23,'STAM.011-1'!$A$3:$S$306,4,FALSE)),"",(VLOOKUP($A23,'STAM.011-1'!$A$3:$S$306,4,FALSE)))</f>
        <v/>
      </c>
      <c r="E23" s="29" t="str">
        <f>IF(ISNA(VLOOKUP($A$23,'STAM.011-1'!$A$3:$S$306,5,FALSE)),"",(VLOOKUP($A$23,'STAM.011-1'!$A$3:$S$306,5,FALSE)))</f>
        <v/>
      </c>
      <c r="F23" s="30" t="str">
        <f>IF(ISNA(VLOOKUP($E23,'STAM.011-1'!$E$3:$F$306,2,FALSE)),"",(VLOOKUP($E23,'STAM.011-1'!$E$3:$F$306,2,FALSE)))</f>
        <v/>
      </c>
      <c r="G23" s="149"/>
      <c r="H23" s="39"/>
      <c r="I23" s="30" t="str">
        <f>IF(ISNA(VLOOKUP(E23,'STAM.011-1'!$E$3:$S$306,5,FALSE)),"",(VLOOKUP(E23,'STAM.011-1'!$E$3:$S$306,5,FALSE)))</f>
        <v/>
      </c>
      <c r="J23" s="30" t="str">
        <f>IF(ISNA(VLOOKUP($E23,'STAM.011-1'!$E$3:$S$306,6,FALSE)),"",(VLOOKUP($E23,'STAM.011-1'!$E$3:$S$306,6,FALSE)))</f>
        <v/>
      </c>
      <c r="K23" s="30" t="str">
        <f>IF(ISNA(VLOOKUP($E23,'STAM.011-1'!$E$3:$S$306,7,FALSE)),"",(VLOOKUP($E23,'STAM.011-1'!$E$3:$S$306,7,FALSE)))</f>
        <v/>
      </c>
      <c r="L23" s="30" t="str">
        <f>IF(ISNA(VLOOKUP($E23,'STAM.011-1'!$E$3:$S$306,8,FALSE)),"",(VLOOKUP($E23,'STAM.011-1'!$E$3:$S$306,8,FALSE)))</f>
        <v/>
      </c>
      <c r="M23" s="30" t="str">
        <f>IF(ISNA(VLOOKUP($E23,'STAM.011-1'!$E$3:$S$306,9,FALSE)),"",(VLOOKUP($E23,'STAM.011-1'!$E$3:$S$306,9,FALSE)))</f>
        <v/>
      </c>
      <c r="N23" s="30" t="str">
        <f>IF(ISNA(VLOOKUP($E23,'STAM.011-1'!$E$3:$S$306,10,FALSE)),"",(VLOOKUP($E23,'STAM.011-1'!$E$3:$S$306,10,FALSE)))</f>
        <v/>
      </c>
      <c r="O23" s="30" t="str">
        <f>IF(ISNA(VLOOKUP($E23,'STAM.011-1'!$E$3:$S$306,11,FALSE)),"",(VLOOKUP($E23,'STAM.011-1'!$E$3:$S$306,11,FALSE)))</f>
        <v/>
      </c>
      <c r="P23" s="30" t="str">
        <f>IF(ISNA(VLOOKUP($E23,'STAM.011-1'!$E$3:$S$306,12,FALSE)),"",(VLOOKUP($E23,'STAM.011-1'!$E$3:$S$306,12,FALSE)))</f>
        <v/>
      </c>
      <c r="Q23" s="30" t="str">
        <f>IF(ISNA(VLOOKUP($E23,'STAM.011-1'!$E$3:$S$306,13,FALSE)),"",(VLOOKUP($E23,'STAM.011-1'!$E$3:$S$306,13,FALSE)))</f>
        <v/>
      </c>
      <c r="R23" s="30" t="str">
        <f>IF(ISNA(VLOOKUP($E23,'STAM.011-1'!$E$3:$S$306,14,FALSE)),"",(VLOOKUP($E23,'STAM.011-1'!$E$3:$S$306,14,FALSE)))</f>
        <v/>
      </c>
      <c r="S23" s="343" t="str">
        <f>IF(ISNA(VLOOKUP($E23,'STAM.011-1'!$E$3:$S$306,15,FALSE)),"",(VLOOKUP($E23,'STAM.011-1'!$E$3:$S$306,15,FALSE)))</f>
        <v/>
      </c>
      <c r="T23" s="438">
        <v>21</v>
      </c>
      <c r="U23" s="439"/>
      <c r="V23" s="443">
        <f t="shared" si="0"/>
        <v>0</v>
      </c>
      <c r="W23" s="516" t="str">
        <f t="shared" ref="W23:W83" si="15">IFERROR(SUM(J23:S26)+H25,"")</f>
        <v/>
      </c>
      <c r="X23" s="374">
        <f>IF(V23="","",IFERROR(SUM(J23:K23:M23:N23)+LARGE(J23:K23:M23,1)/100+LARGE(J23:K23:M23:N23,2)/1000+LARGE(J23:K23:M23:N23,3)/10000+LARGE(J23:K23:M23:N23,4)/100000-0.01/T23,0))</f>
        <v>0</v>
      </c>
      <c r="Y23" s="354" t="str">
        <f>$D$23</f>
        <v/>
      </c>
      <c r="Z23" s="364" t="str">
        <f>$C$23</f>
        <v/>
      </c>
      <c r="AA23" s="374"/>
      <c r="AB23" s="374"/>
      <c r="AC23" s="374"/>
      <c r="AD23" s="374"/>
      <c r="AE23" s="374"/>
      <c r="AF23" s="374"/>
      <c r="AG23" s="374"/>
      <c r="AH23" s="374"/>
      <c r="AI23" s="374"/>
    </row>
    <row r="24" spans="1:35" ht="12" customHeight="1" x14ac:dyDescent="0.3">
      <c r="A24" s="582"/>
      <c r="B24" s="687"/>
      <c r="C24" s="693"/>
      <c r="D24" s="690"/>
      <c r="E24" s="32" t="str">
        <f>IF(ISNA(VLOOKUP($A$23,'STAM.011-1'!$A$3:$S$306,5,FALSE)+U4),"",(VLOOKUP($A$23,'STAM.011-1'!$A$3:$S$306,5,FALSE)+U4))</f>
        <v/>
      </c>
      <c r="F24" s="34" t="str">
        <f>IF(ISNA(VLOOKUP($E24,'STAM.011-1'!$E$3:$F$306,2,FALSE)),"",(VLOOKUP($E24,'STAM.011-1'!$E$3:$F$306,2,FALSE)))</f>
        <v/>
      </c>
      <c r="G24" s="150"/>
      <c r="H24" s="141" t="str">
        <f>IF(ISNA(VLOOKUP($E24,'STAM.011-1'!$E$3:$H$306,4,FALSE)),"",(VLOOKUP($E24,'STAM.011-1'!$E$3:$H$306,4,FALSE)))</f>
        <v/>
      </c>
      <c r="I24" s="34" t="str">
        <f>IF(ISNA(VLOOKUP(E24,'STAM.011-1'!$E$3:$S$306,5,FALSE)),"",(VLOOKUP(E24,'STAM.011-1'!$E$3:$S$306,5,FALSE)))</f>
        <v/>
      </c>
      <c r="J24" s="34" t="str">
        <f>IF(ISNA(VLOOKUP($E24,'STAM.011-1'!$E$3:$S$306,6,FALSE)),"",(VLOOKUP($E24,'STAM.011-1'!$E$3:$S$306,6,FALSE)))</f>
        <v/>
      </c>
      <c r="K24" s="34" t="str">
        <f>IF(ISNA(VLOOKUP($E24,'STAM.011-1'!$E$3:$S$306,7,FALSE)),"",(VLOOKUP($E24,'STAM.011-1'!$E$3:$S$306,7,FALSE)))</f>
        <v/>
      </c>
      <c r="L24" s="34" t="str">
        <f>IF(ISNA(VLOOKUP($E24,'STAM.011-1'!$E$3:$S$306,8,FALSE)),"",(VLOOKUP($E24,'STAM.011-1'!$E$3:$S$306,8,FALSE)))</f>
        <v/>
      </c>
      <c r="M24" s="34" t="str">
        <f>IF(ISNA(VLOOKUP($E24,'STAM.011-1'!$E$3:$S$306,9,FALSE)),"",(VLOOKUP($E24,'STAM.011-1'!$E$3:$S$306,9,FALSE)))</f>
        <v/>
      </c>
      <c r="N24" s="34" t="str">
        <f>IF(ISNA(VLOOKUP($E24,'STAM.011-1'!$E$3:$S$306,10,FALSE)),"",(VLOOKUP($E24,'STAM.011-1'!$E$3:$S$306,10,FALSE)))</f>
        <v/>
      </c>
      <c r="O24" s="34" t="str">
        <f>IF(ISNA(VLOOKUP($E24,'STAM.011-1'!$E$3:$S$306,11,FALSE)),"",(VLOOKUP($E24,'STAM.011-1'!$E$3:$S$306,11,FALSE)))</f>
        <v/>
      </c>
      <c r="P24" s="34" t="str">
        <f>IF(ISNA(VLOOKUP($E24,'STAM.011-1'!$E$3:$S$306,12,FALSE)),"",(VLOOKUP($E24,'STAM.011-1'!$E$3:$S$306,12,FALSE)))</f>
        <v/>
      </c>
      <c r="Q24" s="34" t="str">
        <f>IF(ISNA(VLOOKUP($E24,'STAM.011-1'!$E$3:$S$306,13,FALSE)),"",(VLOOKUP($E24,'STAM.011-1'!$E$3:$S$306,13,FALSE)))</f>
        <v/>
      </c>
      <c r="R24" s="34" t="str">
        <f>IF(ISNA(VLOOKUP($E24,'STAM.011-1'!$E$3:$S$306,14,FALSE)),"",(VLOOKUP($E24,'STAM.011-1'!$E$3:$S$306,14,FALSE)))</f>
        <v/>
      </c>
      <c r="S24" s="344" t="str">
        <f>IF(ISNA(VLOOKUP($E24,'STAM.011-1'!$E$3:$S$306,15,FALSE)),"",(VLOOKUP($E24,'STAM.011-1'!$E$3:$S$306,15,FALSE)))</f>
        <v/>
      </c>
      <c r="T24" s="438">
        <v>22</v>
      </c>
      <c r="U24" s="439"/>
      <c r="V24" s="443">
        <f t="shared" si="0"/>
        <v>0</v>
      </c>
      <c r="W24" s="516"/>
      <c r="X24" s="374">
        <f>IF(V24="","",IFERROR(SUM(J24:K24:M24:N24)+LARGE(J24:K24:M24,1)/100+LARGE(J24:K24:M24:N24,2)/1000+LARGE(J24:K24:M24:N24,3)/10000+LARGE(J24:K24:M24:N24,4)/100000-0.01/T24,0))</f>
        <v>0</v>
      </c>
      <c r="Y24" s="354" t="str">
        <f t="shared" ref="Y24:Y26" si="16">$D$23</f>
        <v/>
      </c>
      <c r="Z24" s="364" t="str">
        <f t="shared" ref="Z24:Z26" si="17">$C$23</f>
        <v/>
      </c>
      <c r="AA24" s="374"/>
      <c r="AB24" s="374"/>
      <c r="AC24" s="374"/>
      <c r="AD24" s="374"/>
      <c r="AE24" s="374"/>
      <c r="AF24" s="374"/>
      <c r="AG24" s="374"/>
      <c r="AH24" s="374"/>
      <c r="AI24" s="374"/>
    </row>
    <row r="25" spans="1:35" ht="12" customHeight="1" thickBot="1" x14ac:dyDescent="0.35">
      <c r="A25" s="582"/>
      <c r="B25" s="687"/>
      <c r="C25" s="693"/>
      <c r="D25" s="690"/>
      <c r="E25" s="32" t="str">
        <f>IF(ISNA(VLOOKUP($A$23,'STAM.011-1'!$A$3:$S$306,5,FALSE)+U5),"",(VLOOKUP($A$23,'STAM.011-1'!$A$3:$S$306,5,FALSE)+U5))</f>
        <v/>
      </c>
      <c r="F25" s="34" t="str">
        <f>IF(ISNA(VLOOKUP($E25,'STAM.011-1'!$E$3:$F$306,2,FALSE)),"",(VLOOKUP($E25,'STAM.011-1'!$E$3:$F$306,2,FALSE)))</f>
        <v/>
      </c>
      <c r="G25" s="35" t="s">
        <v>677</v>
      </c>
      <c r="H25" s="141" t="str">
        <f>IF(ISNA(VLOOKUP(E25,'STAM.011-1'!$E$3:$H$306,4,FALSE)),"",(VLOOKUP(E25,'STAM.011-1'!$E$3:$H$306,4,FALSE)))</f>
        <v/>
      </c>
      <c r="I25" s="34" t="str">
        <f>IF(ISNA(VLOOKUP(E25,'STAM.011-1'!$E$3:$S$306,5,FALSE)),"",(VLOOKUP(E25,'STAM.011-1'!$E$3:$S$306,5,FALSE)))</f>
        <v/>
      </c>
      <c r="J25" s="34" t="str">
        <f>IF(ISNA(VLOOKUP($E25,'STAM.011-1'!$E$3:$S$306,6,FALSE)),"",(VLOOKUP($E25,'STAM.011-1'!$E$3:$S$306,6,FALSE)))</f>
        <v/>
      </c>
      <c r="K25" s="34" t="str">
        <f>IF(ISNA(VLOOKUP($E25,'STAM.011-1'!$E$3:$S$306,7,FALSE)),"",(VLOOKUP($E25,'STAM.011-1'!$E$3:$S$306,7,FALSE)))</f>
        <v/>
      </c>
      <c r="L25" s="34" t="str">
        <f>IF(ISNA(VLOOKUP($E25,'STAM.011-1'!$E$3:$S$306,8,FALSE)),"",(VLOOKUP($E25,'STAM.011-1'!$E$3:$S$306,8,FALSE)))</f>
        <v/>
      </c>
      <c r="M25" s="34" t="str">
        <f>IF(ISNA(VLOOKUP($E25,'STAM.011-1'!$E$3:$S$306,9,FALSE)),"",(VLOOKUP($E25,'STAM.011-1'!$E$3:$S$306,9,FALSE)))</f>
        <v/>
      </c>
      <c r="N25" s="34" t="str">
        <f>IF(ISNA(VLOOKUP($E25,'STAM.011-1'!$E$3:$S$306,10,FALSE)),"",(VLOOKUP($E25,'STAM.011-1'!$E$3:$S$306,10,FALSE)))</f>
        <v/>
      </c>
      <c r="O25" s="34" t="str">
        <f>IF(ISNA(VLOOKUP($E25,'STAM.011-1'!$E$3:$S$306,11,FALSE)),"",(VLOOKUP($E25,'STAM.011-1'!$E$3:$S$306,11,FALSE)))</f>
        <v/>
      </c>
      <c r="P25" s="34" t="str">
        <f>IF(ISNA(VLOOKUP($E25,'STAM.011-1'!$E$3:$S$306,12,FALSE)),"",(VLOOKUP($E25,'STAM.011-1'!$E$3:$S$306,12,FALSE)))</f>
        <v/>
      </c>
      <c r="Q25" s="34" t="str">
        <f>IF(ISNA(VLOOKUP($E25,'STAM.011-1'!$E$3:$S$306,13,FALSE)),"",(VLOOKUP($E25,'STAM.011-1'!$E$3:$S$306,13,FALSE)))</f>
        <v/>
      </c>
      <c r="R25" s="34" t="str">
        <f>IF(ISNA(VLOOKUP($E25,'STAM.011-1'!$E$3:$S$306,14,FALSE)),"",(VLOOKUP($E25,'STAM.011-1'!$E$3:$S$306,14,FALSE)))</f>
        <v/>
      </c>
      <c r="S25" s="344" t="str">
        <f>IF(ISNA(VLOOKUP($E25,'STAM.011-1'!$E$3:$S$306,15,FALSE)),"",(VLOOKUP($E25,'STAM.011-1'!$E$3:$S$306,15,FALSE)))</f>
        <v/>
      </c>
      <c r="T25" s="438">
        <v>23</v>
      </c>
      <c r="U25" s="439"/>
      <c r="V25" s="443">
        <f t="shared" si="0"/>
        <v>0</v>
      </c>
      <c r="W25" s="516"/>
      <c r="X25" s="374">
        <f>IF(V25="","",IFERROR(SUM(J25:K25:M25:N25)+LARGE(J25:K25:M25,1)/100+LARGE(J25:K25:M25:N25,2)/1000+LARGE(J25:K25:M25:N25,3)/10000+LARGE(J25:K25:M25:N25,4)/100000-0.01/T25,0))</f>
        <v>0</v>
      </c>
      <c r="Y25" s="354" t="str">
        <f t="shared" si="16"/>
        <v/>
      </c>
      <c r="Z25" s="364" t="str">
        <f t="shared" si="17"/>
        <v/>
      </c>
      <c r="AA25" s="374"/>
      <c r="AB25" s="374"/>
      <c r="AC25" s="374"/>
      <c r="AD25" s="374"/>
      <c r="AE25" s="374"/>
      <c r="AF25" s="374"/>
      <c r="AG25" s="374"/>
      <c r="AH25" s="374"/>
      <c r="AI25" s="374"/>
    </row>
    <row r="26" spans="1:35" ht="12" customHeight="1" thickBot="1" x14ac:dyDescent="0.35">
      <c r="A26" s="583"/>
      <c r="B26" s="688"/>
      <c r="C26" s="694"/>
      <c r="D26" s="691"/>
      <c r="E26" s="32" t="str">
        <f>IF(ISNA(VLOOKUP($A$23,'STAM.011-1'!$A$3:$S$306,5,FALSE)+U6),"",(VLOOKUP($A$23,'STAM.011-1'!$A$3:$S$306,5,FALSE)+U6))</f>
        <v/>
      </c>
      <c r="F26" s="38" t="str">
        <f>IF(ISNA(VLOOKUP($E26,'STAM.011-1'!$E$3:$F$306,2,FALSE)),"",(VLOOKUP($E26,'STAM.011-1'!$E$3:$F$306,2,FALSE)))</f>
        <v/>
      </c>
      <c r="G26" s="36" t="s">
        <v>678</v>
      </c>
      <c r="H26" s="37" t="str">
        <f>IF(ISNA(VLOOKUP(E26,'STAM.011-1'!$E$3:$H$306,4,FALSE)),"",(VLOOKUP(E26,'STAM.011-1'!$E$3:$H$306,4,FALSE)))</f>
        <v/>
      </c>
      <c r="I26" s="38" t="str">
        <f>IF(ISNA(VLOOKUP(E26,'STAM.011-1'!$E$3:$S$306,5,FALSE)),"",(VLOOKUP(E26,'STAM.011-1'!$E$3:$S$306,5,FALSE)))</f>
        <v/>
      </c>
      <c r="J26" s="38" t="str">
        <f>IF(ISNA(VLOOKUP($E26,'STAM.011-1'!$E$3:$S$306,6,FALSE)),"",(VLOOKUP($E26,'STAM.011-1'!$E$3:$S$306,6,FALSE)))</f>
        <v/>
      </c>
      <c r="K26" s="38" t="str">
        <f>IF(ISNA(VLOOKUP($E26,'STAM.011-1'!$E$3:$S$306,7,FALSE)),"",(VLOOKUP($E26,'STAM.011-1'!$E$3:$S$306,7,FALSE)))</f>
        <v/>
      </c>
      <c r="L26" s="38" t="str">
        <f>IF(ISNA(VLOOKUP($E26,'STAM.011-1'!$E$3:$S$306,8,FALSE)),"",(VLOOKUP($E26,'STAM.011-1'!$E$3:$S$306,8,FALSE)))</f>
        <v/>
      </c>
      <c r="M26" s="38" t="str">
        <f>IF(ISNA(VLOOKUP($E26,'STAM.011-1'!$E$3:$S$306,9,FALSE)),"",(VLOOKUP($E26,'STAM.011-1'!$E$3:$S$306,9,FALSE)))</f>
        <v/>
      </c>
      <c r="N26" s="38" t="str">
        <f>IF(ISNA(VLOOKUP($E26,'STAM.011-1'!$E$3:$S$306,10,FALSE)),"",(VLOOKUP($E26,'STAM.011-1'!$E$3:$S$306,10,FALSE)))</f>
        <v/>
      </c>
      <c r="O26" s="38" t="str">
        <f>IF(ISNA(VLOOKUP($E26,'STAM.011-1'!$E$3:$S$306,11,FALSE)),"",(VLOOKUP($E26,'STAM.011-1'!$E$3:$S$306,11,FALSE)))</f>
        <v/>
      </c>
      <c r="P26" s="38" t="str">
        <f>IF(ISNA(VLOOKUP($E26,'STAM.011-1'!$E$3:$S$306,12,FALSE)),"",(VLOOKUP($E26,'STAM.011-1'!$E$3:$S$306,12,FALSE)))</f>
        <v/>
      </c>
      <c r="Q26" s="38" t="str">
        <f>IF(ISNA(VLOOKUP($E26,'STAM.011-1'!$E$3:$S$306,13,FALSE)),"",(VLOOKUP($E26,'STAM.011-1'!$E$3:$S$306,13,FALSE)))</f>
        <v/>
      </c>
      <c r="R26" s="38" t="str">
        <f>IF(ISNA(VLOOKUP($E26,'STAM.011-1'!$E$3:$S$306,14,FALSE)),"",(VLOOKUP($E26,'STAM.011-1'!$E$3:$S$306,14,FALSE)))</f>
        <v/>
      </c>
      <c r="S26" s="345" t="str">
        <f>IF(ISNA(VLOOKUP($E26,'STAM.011-1'!$E$3:$S$306,15,FALSE)),"",(VLOOKUP($E26,'STAM.011-1'!$E$3:$S$306,15,FALSE)))</f>
        <v/>
      </c>
      <c r="T26" s="438">
        <v>24</v>
      </c>
      <c r="U26" s="439"/>
      <c r="V26" s="443">
        <f t="shared" si="0"/>
        <v>0</v>
      </c>
      <c r="W26" s="516"/>
      <c r="X26" s="374">
        <f>IF(V26="","",IFERROR(SUM(J26:K26:M26:N26)+LARGE(J26:K26:M26,1)/100+LARGE(J26:K26:M26:N26,2)/1000+LARGE(J26:K26:M26:N26,3)/10000+LARGE(J26:K26:M26:N26,4)/100000-0.01/T26,0))</f>
        <v>0</v>
      </c>
      <c r="Y26" s="354" t="str">
        <f t="shared" si="16"/>
        <v/>
      </c>
      <c r="Z26" s="364" t="str">
        <f t="shared" si="17"/>
        <v/>
      </c>
      <c r="AA26" s="374"/>
      <c r="AB26" s="374"/>
      <c r="AC26" s="374"/>
      <c r="AD26" s="374"/>
      <c r="AE26" s="374"/>
      <c r="AF26" s="374"/>
      <c r="AG26" s="374"/>
      <c r="AH26" s="374"/>
      <c r="AI26" s="374"/>
    </row>
    <row r="27" spans="1:35" ht="12" customHeight="1" x14ac:dyDescent="0.3">
      <c r="A27" s="581">
        <v>7</v>
      </c>
      <c r="B27" s="686" t="str">
        <f>IF(ISNA(VLOOKUP($A27,'STAM.011-1'!$A$3:$S$306,2,FALSE)),"",(VLOOKUP($A27,'STAM.011-1'!$A$3:$S$306,2,FALSE)))</f>
        <v/>
      </c>
      <c r="C27" s="692" t="str">
        <f>IF(ISNA(VLOOKUP($A27,'STAM.011-1'!$A$3:$S$306,3,FALSE)),"",(VLOOKUP($A27,'STAM.011-1'!$A$3:$S$306,3,FALSE)))</f>
        <v/>
      </c>
      <c r="D27" s="689" t="str">
        <f>IF(ISNA(VLOOKUP($A27,'STAM.011-1'!$A$3:$S$306,4,FALSE)),"",(VLOOKUP($A27,'STAM.011-1'!$A$3:$S$306,4,FALSE)))</f>
        <v/>
      </c>
      <c r="E27" s="29" t="str">
        <f>IF(ISNA(VLOOKUP($A$27,'STAM.011-1'!$A$3:$S$306,5,FALSE)),"",(VLOOKUP($A$27,'STAM.011-1'!$A$3:$S$306,5,FALSE)))</f>
        <v/>
      </c>
      <c r="F27" s="30" t="str">
        <f>IF(ISNA(VLOOKUP($E27,'STAM.011-1'!$E$3:$F$306,2,FALSE)),"",(VLOOKUP($E27,'STAM.011-1'!$E$3:$F$306,2,FALSE)))</f>
        <v/>
      </c>
      <c r="G27" s="149"/>
      <c r="H27" s="31"/>
      <c r="I27" s="30" t="str">
        <f>IF(ISNA(VLOOKUP(E27,'STAM.011-1'!$E$3:$S$306,5,FALSE)),"",(VLOOKUP(E27,'STAM.011-1'!$E$3:$S$306,5,FALSE)))</f>
        <v/>
      </c>
      <c r="J27" s="30" t="str">
        <f>IF(ISNA(VLOOKUP($E27,'STAM.011-1'!$E$3:$S$306,6,FALSE)),"",(VLOOKUP($E27,'STAM.011-1'!$E$3:$S$306,6,FALSE)))</f>
        <v/>
      </c>
      <c r="K27" s="30" t="str">
        <f>IF(ISNA(VLOOKUP($E27,'STAM.011-1'!$E$3:$S$306,7,FALSE)),"",(VLOOKUP($E27,'STAM.011-1'!$E$3:$S$306,7,FALSE)))</f>
        <v/>
      </c>
      <c r="L27" s="30" t="str">
        <f>IF(ISNA(VLOOKUP($E27,'STAM.011-1'!$E$3:$S$306,8,FALSE)),"",(VLOOKUP($E27,'STAM.011-1'!$E$3:$S$306,8,FALSE)))</f>
        <v/>
      </c>
      <c r="M27" s="30" t="str">
        <f>IF(ISNA(VLOOKUP($E27,'STAM.011-1'!$E$3:$S$306,9,FALSE)),"",(VLOOKUP($E27,'STAM.011-1'!$E$3:$S$306,9,FALSE)))</f>
        <v/>
      </c>
      <c r="N27" s="30" t="str">
        <f>IF(ISNA(VLOOKUP($E27,'STAM.011-1'!$E$3:$S$306,10,FALSE)),"",(VLOOKUP($E27,'STAM.011-1'!$E$3:$S$306,10,FALSE)))</f>
        <v/>
      </c>
      <c r="O27" s="30" t="str">
        <f>IF(ISNA(VLOOKUP($E27,'STAM.011-1'!$E$3:$S$306,11,FALSE)),"",(VLOOKUP($E27,'STAM.011-1'!$E$3:$S$306,11,FALSE)))</f>
        <v/>
      </c>
      <c r="P27" s="30" t="str">
        <f>IF(ISNA(VLOOKUP($E27,'STAM.011-1'!$E$3:$S$306,12,FALSE)),"",(VLOOKUP($E27,'STAM.011-1'!$E$3:$S$306,12,FALSE)))</f>
        <v/>
      </c>
      <c r="Q27" s="30" t="str">
        <f>IF(ISNA(VLOOKUP($E27,'STAM.011-1'!$E$3:$S$306,13,FALSE)),"",(VLOOKUP($E27,'STAM.011-1'!$E$3:$S$306,13,FALSE)))</f>
        <v/>
      </c>
      <c r="R27" s="30" t="str">
        <f>IF(ISNA(VLOOKUP($E27,'STAM.011-1'!$E$3:$S$306,14,FALSE)),"",(VLOOKUP($E27,'STAM.011-1'!$E$3:$S$306,14,FALSE)))</f>
        <v/>
      </c>
      <c r="S27" s="343" t="str">
        <f>IF(ISNA(VLOOKUP($E27,'STAM.011-1'!$E$3:$S$306,15,FALSE)),"",(VLOOKUP($E27,'STAM.011-1'!$E$3:$S$306,15,FALSE)))</f>
        <v/>
      </c>
      <c r="T27" s="438">
        <v>25</v>
      </c>
      <c r="U27" s="439"/>
      <c r="V27" s="443">
        <f t="shared" si="0"/>
        <v>0</v>
      </c>
      <c r="W27" s="516" t="str">
        <f t="shared" ref="W27" si="18">IFERROR(SUM(J27:S30)+H29,"")</f>
        <v/>
      </c>
      <c r="X27" s="374">
        <f>IF(V27="","",IFERROR(SUM(J27:K27:M27:N27)+LARGE(J27:K27:M27,1)/100+LARGE(J27:K27:M27:N27,2)/1000+LARGE(J27:K27:M27:N27,3)/10000+LARGE(J27:K27:M27:N27,4)/100000-0.01/T27,0))</f>
        <v>0</v>
      </c>
      <c r="Y27" s="354" t="str">
        <f>$D$27</f>
        <v/>
      </c>
      <c r="Z27" s="364" t="str">
        <f>$C$27</f>
        <v/>
      </c>
      <c r="AA27" s="374"/>
      <c r="AB27" s="374"/>
      <c r="AC27" s="374"/>
      <c r="AD27" s="374"/>
      <c r="AE27" s="374"/>
      <c r="AF27" s="374"/>
      <c r="AG27" s="374"/>
      <c r="AH27" s="374"/>
      <c r="AI27" s="374"/>
    </row>
    <row r="28" spans="1:35" ht="12" customHeight="1" x14ac:dyDescent="0.3">
      <c r="A28" s="582"/>
      <c r="B28" s="687"/>
      <c r="C28" s="693"/>
      <c r="D28" s="690"/>
      <c r="E28" s="32" t="str">
        <f>IF(ISNA(VLOOKUP($A$27,'STAM.011-1'!$A$3:$S$306,5,FALSE)+U4),"",(VLOOKUP($A$27,'STAM.011-1'!$A$3:$S$306,5,FALSE)+U4))</f>
        <v/>
      </c>
      <c r="F28" s="34" t="str">
        <f>IF(ISNA(VLOOKUP($E28,'STAM.011-1'!$E$3:$F$306,2,FALSE)),"",(VLOOKUP($E28,'STAM.011-1'!$E$3:$F$306,2,FALSE)))</f>
        <v/>
      </c>
      <c r="G28" s="150"/>
      <c r="H28" s="141" t="str">
        <f>IF(ISNA(VLOOKUP($E28,'STAM.011-1'!$E$3:$H$306,4,FALSE)),"",(VLOOKUP($E28,'STAM.011-1'!$E$3:$H$306,4,FALSE)))</f>
        <v/>
      </c>
      <c r="I28" s="34" t="str">
        <f>IF(ISNA(VLOOKUP(E28,'STAM.011-1'!$E$3:$S$306,5,FALSE)),"",(VLOOKUP(E28,'STAM.011-1'!$E$3:$S$306,5,FALSE)))</f>
        <v/>
      </c>
      <c r="J28" s="34" t="str">
        <f>IF(ISNA(VLOOKUP($E28,'STAM.011-1'!$E$3:$S$306,6,FALSE)),"",(VLOOKUP($E28,'STAM.011-1'!$E$3:$S$306,6,FALSE)))</f>
        <v/>
      </c>
      <c r="K28" s="34" t="str">
        <f>IF(ISNA(VLOOKUP($E28,'STAM.011-1'!$E$3:$S$306,7,FALSE)),"",(VLOOKUP($E28,'STAM.011-1'!$E$3:$S$306,7,FALSE)))</f>
        <v/>
      </c>
      <c r="L28" s="34" t="str">
        <f>IF(ISNA(VLOOKUP($E28,'STAM.011-1'!$E$3:$S$306,8,FALSE)),"",(VLOOKUP($E28,'STAM.011-1'!$E$3:$S$306,8,FALSE)))</f>
        <v/>
      </c>
      <c r="M28" s="34" t="str">
        <f>IF(ISNA(VLOOKUP($E28,'STAM.011-1'!$E$3:$S$306,9,FALSE)),"",(VLOOKUP($E28,'STAM.011-1'!$E$3:$S$306,9,FALSE)))</f>
        <v/>
      </c>
      <c r="N28" s="34" t="str">
        <f>IF(ISNA(VLOOKUP($E28,'STAM.011-1'!$E$3:$S$306,10,FALSE)),"",(VLOOKUP($E28,'STAM.011-1'!$E$3:$S$306,10,FALSE)))</f>
        <v/>
      </c>
      <c r="O28" s="34" t="str">
        <f>IF(ISNA(VLOOKUP($E28,'STAM.011-1'!$E$3:$S$306,11,FALSE)),"",(VLOOKUP($E28,'STAM.011-1'!$E$3:$S$306,11,FALSE)))</f>
        <v/>
      </c>
      <c r="P28" s="34" t="str">
        <f>IF(ISNA(VLOOKUP($E28,'STAM.011-1'!$E$3:$S$306,12,FALSE)),"",(VLOOKUP($E28,'STAM.011-1'!$E$3:$S$306,12,FALSE)))</f>
        <v/>
      </c>
      <c r="Q28" s="34" t="str">
        <f>IF(ISNA(VLOOKUP($E28,'STAM.011-1'!$E$3:$S$306,13,FALSE)),"",(VLOOKUP($E28,'STAM.011-1'!$E$3:$S$306,13,FALSE)))</f>
        <v/>
      </c>
      <c r="R28" s="34" t="str">
        <f>IF(ISNA(VLOOKUP($E28,'STAM.011-1'!$E$3:$S$306,14,FALSE)),"",(VLOOKUP($E28,'STAM.011-1'!$E$3:$S$306,14,FALSE)))</f>
        <v/>
      </c>
      <c r="S28" s="344" t="str">
        <f>IF(ISNA(VLOOKUP($E28,'STAM.011-1'!$E$3:$S$306,15,FALSE)),"",(VLOOKUP($E28,'STAM.011-1'!$E$3:$S$306,15,FALSE)))</f>
        <v/>
      </c>
      <c r="T28" s="438">
        <v>26</v>
      </c>
      <c r="U28" s="439"/>
      <c r="V28" s="443">
        <f t="shared" si="0"/>
        <v>0</v>
      </c>
      <c r="W28" s="516"/>
      <c r="X28" s="374">
        <f>IF(V28="","",IFERROR(SUM(J28:K28:M28:N28)+LARGE(J28:K28:M28,1)/100+LARGE(J28:K28:M28:N28,2)/1000+LARGE(J28:K28:M28:N28,3)/10000+LARGE(J28:K28:M28:N28,4)/100000-0.01/T28,0))</f>
        <v>0</v>
      </c>
      <c r="Y28" s="354" t="str">
        <f t="shared" ref="Y28:Y30" si="19">$D$27</f>
        <v/>
      </c>
      <c r="Z28" s="364" t="str">
        <f t="shared" ref="Z28:Z30" si="20">$C$27</f>
        <v/>
      </c>
      <c r="AA28" s="374"/>
      <c r="AB28" s="374"/>
      <c r="AC28" s="374"/>
      <c r="AD28" s="374"/>
      <c r="AE28" s="374"/>
      <c r="AF28" s="374"/>
      <c r="AG28" s="374"/>
      <c r="AH28" s="374"/>
      <c r="AI28" s="374"/>
    </row>
    <row r="29" spans="1:35" ht="12" customHeight="1" thickBot="1" x14ac:dyDescent="0.35">
      <c r="A29" s="582"/>
      <c r="B29" s="687"/>
      <c r="C29" s="693"/>
      <c r="D29" s="690"/>
      <c r="E29" s="32" t="str">
        <f>IF(ISNA(VLOOKUP($A$27,'STAM.011-1'!$A$3:$S$306,5,FALSE)+U5),"",(VLOOKUP($A$27,'STAM.011-1'!$A$3:$S$306,5,FALSE)+U5))</f>
        <v/>
      </c>
      <c r="F29" s="34" t="str">
        <f>IF(ISNA(VLOOKUP($E29,'STAM.011-1'!$E$3:$F$306,2,FALSE)),"",(VLOOKUP($E29,'STAM.011-1'!$E$3:$F$306,2,FALSE)))</f>
        <v/>
      </c>
      <c r="G29" s="35" t="s">
        <v>677</v>
      </c>
      <c r="H29" s="141" t="str">
        <f>IF(ISNA(VLOOKUP(E29,'STAM.011-1'!$E$3:$H$306,4,FALSE)),"",(VLOOKUP(E29,'STAM.011-1'!$E$3:$H$306,4,FALSE)))</f>
        <v/>
      </c>
      <c r="I29" s="34" t="str">
        <f>IF(ISNA(VLOOKUP(E29,'STAM.011-1'!$E$3:$S$306,5,FALSE)),"",(VLOOKUP(E29,'STAM.011-1'!$E$3:$S$306,5,FALSE)))</f>
        <v/>
      </c>
      <c r="J29" s="34" t="str">
        <f>IF(ISNA(VLOOKUP($E29,'STAM.011-1'!$E$3:$S$306,6,FALSE)),"",(VLOOKUP($E29,'STAM.011-1'!$E$3:$S$306,6,FALSE)))</f>
        <v/>
      </c>
      <c r="K29" s="34" t="str">
        <f>IF(ISNA(VLOOKUP($E29,'STAM.011-1'!$E$3:$S$306,7,FALSE)),"",(VLOOKUP($E29,'STAM.011-1'!$E$3:$S$306,7,FALSE)))</f>
        <v/>
      </c>
      <c r="L29" s="34" t="str">
        <f>IF(ISNA(VLOOKUP($E29,'STAM.011-1'!$E$3:$S$306,8,FALSE)),"",(VLOOKUP($E29,'STAM.011-1'!$E$3:$S$306,8,FALSE)))</f>
        <v/>
      </c>
      <c r="M29" s="34" t="str">
        <f>IF(ISNA(VLOOKUP($E29,'STAM.011-1'!$E$3:$S$306,9,FALSE)),"",(VLOOKUP($E29,'STAM.011-1'!$E$3:$S$306,9,FALSE)))</f>
        <v/>
      </c>
      <c r="N29" s="34" t="str">
        <f>IF(ISNA(VLOOKUP($E29,'STAM.011-1'!$E$3:$S$306,10,FALSE)),"",(VLOOKUP($E29,'STAM.011-1'!$E$3:$S$306,10,FALSE)))</f>
        <v/>
      </c>
      <c r="O29" s="34" t="str">
        <f>IF(ISNA(VLOOKUP($E29,'STAM.011-1'!$E$3:$S$306,11,FALSE)),"",(VLOOKUP($E29,'STAM.011-1'!$E$3:$S$306,11,FALSE)))</f>
        <v/>
      </c>
      <c r="P29" s="34" t="str">
        <f>IF(ISNA(VLOOKUP($E29,'STAM.011-1'!$E$3:$S$306,12,FALSE)),"",(VLOOKUP($E29,'STAM.011-1'!$E$3:$S$306,12,FALSE)))</f>
        <v/>
      </c>
      <c r="Q29" s="34" t="str">
        <f>IF(ISNA(VLOOKUP($E29,'STAM.011-1'!$E$3:$S$306,13,FALSE)),"",(VLOOKUP($E29,'STAM.011-1'!$E$3:$S$306,13,FALSE)))</f>
        <v/>
      </c>
      <c r="R29" s="34" t="str">
        <f>IF(ISNA(VLOOKUP($E29,'STAM.011-1'!$E$3:$S$306,14,FALSE)),"",(VLOOKUP($E29,'STAM.011-1'!$E$3:$S$306,14,FALSE)))</f>
        <v/>
      </c>
      <c r="S29" s="344" t="str">
        <f>IF(ISNA(VLOOKUP($E29,'STAM.011-1'!$E$3:$S$306,15,FALSE)),"",(VLOOKUP($E29,'STAM.011-1'!$E$3:$S$306,15,FALSE)))</f>
        <v/>
      </c>
      <c r="T29" s="438">
        <v>27</v>
      </c>
      <c r="U29" s="439"/>
      <c r="V29" s="443">
        <f t="shared" si="0"/>
        <v>0</v>
      </c>
      <c r="W29" s="516"/>
      <c r="X29" s="374">
        <f>IF(V29="","",IFERROR(SUM(J29:K29:M29:N29)+LARGE(J29:K29:M29,1)/100+LARGE(J29:K29:M29:N29,2)/1000+LARGE(J29:K29:M29:N29,3)/10000+LARGE(J29:K29:M29:N29,4)/100000-0.01/T29,0))</f>
        <v>0</v>
      </c>
      <c r="Y29" s="354" t="str">
        <f t="shared" si="19"/>
        <v/>
      </c>
      <c r="Z29" s="364" t="str">
        <f t="shared" si="20"/>
        <v/>
      </c>
      <c r="AA29" s="374"/>
      <c r="AB29" s="374"/>
      <c r="AC29" s="374"/>
      <c r="AD29" s="374"/>
      <c r="AE29" s="374"/>
      <c r="AF29" s="374"/>
      <c r="AG29" s="374"/>
      <c r="AH29" s="374"/>
      <c r="AI29" s="374"/>
    </row>
    <row r="30" spans="1:35" ht="12" customHeight="1" thickBot="1" x14ac:dyDescent="0.35">
      <c r="A30" s="583"/>
      <c r="B30" s="688"/>
      <c r="C30" s="694"/>
      <c r="D30" s="691"/>
      <c r="E30" s="32" t="str">
        <f>IF(ISNA(VLOOKUP($A$27,'STAM.011-1'!$A$3:$S$306,5,FALSE)+U6),"",(VLOOKUP($A$27,'STAM.011-1'!$A$3:$S$306,5,FALSE)+U6))</f>
        <v/>
      </c>
      <c r="F30" s="38" t="str">
        <f>IF(ISNA(VLOOKUP($E30,'STAM.011-1'!$E$3:$F$306,2,FALSE)),"",(VLOOKUP($E30,'STAM.011-1'!$E$3:$F$306,2,FALSE)))</f>
        <v/>
      </c>
      <c r="G30" s="36" t="s">
        <v>678</v>
      </c>
      <c r="H30" s="37" t="str">
        <f>IF(ISNA(VLOOKUP(E30,'STAM.011-1'!$E$3:$H$306,4,FALSE)),"",(VLOOKUP(E30,'STAM.011-1'!$E$3:$H$306,4,FALSE)))</f>
        <v/>
      </c>
      <c r="I30" s="38" t="str">
        <f>IF(ISNA(VLOOKUP(E30,'STAM.011-1'!$E$3:$S$306,5,FALSE)),"",(VLOOKUP(E30,'STAM.011-1'!$E$3:$S$306,5,FALSE)))</f>
        <v/>
      </c>
      <c r="J30" s="38" t="str">
        <f>IF(ISNA(VLOOKUP($E30,'STAM.011-1'!$E$3:$S$306,6,FALSE)),"",(VLOOKUP($E30,'STAM.011-1'!$E$3:$S$306,6,FALSE)))</f>
        <v/>
      </c>
      <c r="K30" s="38" t="str">
        <f>IF(ISNA(VLOOKUP($E30,'STAM.011-1'!$E$3:$S$306,7,FALSE)),"",(VLOOKUP($E30,'STAM.011-1'!$E$3:$S$306,7,FALSE)))</f>
        <v/>
      </c>
      <c r="L30" s="38" t="str">
        <f>IF(ISNA(VLOOKUP($E30,'STAM.011-1'!$E$3:$S$306,8,FALSE)),"",(VLOOKUP($E30,'STAM.011-1'!$E$3:$S$306,8,FALSE)))</f>
        <v/>
      </c>
      <c r="M30" s="38" t="str">
        <f>IF(ISNA(VLOOKUP($E30,'STAM.011-1'!$E$3:$S$306,9,FALSE)),"",(VLOOKUP($E30,'STAM.011-1'!$E$3:$S$306,9,FALSE)))</f>
        <v/>
      </c>
      <c r="N30" s="38" t="str">
        <f>IF(ISNA(VLOOKUP($E30,'STAM.011-1'!$E$3:$S$306,10,FALSE)),"",(VLOOKUP($E30,'STAM.011-1'!$E$3:$S$306,10,FALSE)))</f>
        <v/>
      </c>
      <c r="O30" s="38" t="str">
        <f>IF(ISNA(VLOOKUP($E30,'STAM.011-1'!$E$3:$S$306,11,FALSE)),"",(VLOOKUP($E30,'STAM.011-1'!$E$3:$S$306,11,FALSE)))</f>
        <v/>
      </c>
      <c r="P30" s="38" t="str">
        <f>IF(ISNA(VLOOKUP($E30,'STAM.011-1'!$E$3:$S$306,12,FALSE)),"",(VLOOKUP($E30,'STAM.011-1'!$E$3:$S$306,12,FALSE)))</f>
        <v/>
      </c>
      <c r="Q30" s="38" t="str">
        <f>IF(ISNA(VLOOKUP($E30,'STAM.011-1'!$E$3:$S$306,13,FALSE)),"",(VLOOKUP($E30,'STAM.011-1'!$E$3:$S$306,13,FALSE)))</f>
        <v/>
      </c>
      <c r="R30" s="38" t="str">
        <f>IF(ISNA(VLOOKUP($E30,'STAM.011-1'!$E$3:$S$306,14,FALSE)),"",(VLOOKUP($E30,'STAM.011-1'!$E$3:$S$306,14,FALSE)))</f>
        <v/>
      </c>
      <c r="S30" s="345" t="str">
        <f>IF(ISNA(VLOOKUP($E30,'STAM.011-1'!$E$3:$S$306,15,FALSE)),"",(VLOOKUP($E30,'STAM.011-1'!$E$3:$S$306,15,FALSE)))</f>
        <v/>
      </c>
      <c r="T30" s="438">
        <v>28</v>
      </c>
      <c r="U30" s="439"/>
      <c r="V30" s="443">
        <f t="shared" si="0"/>
        <v>0</v>
      </c>
      <c r="W30" s="516"/>
      <c r="X30" s="374">
        <f>IF(V30="","",IFERROR(SUM(J30:K30:M30:N30)+LARGE(J30:K30:M30,1)/100+LARGE(J30:K30:M30:N30,2)/1000+LARGE(J30:K30:M30:N30,3)/10000+LARGE(J30:K30:M30:N30,4)/100000-0.01/T30,0))</f>
        <v>0</v>
      </c>
      <c r="Y30" s="354" t="str">
        <f t="shared" si="19"/>
        <v/>
      </c>
      <c r="Z30" s="364" t="str">
        <f t="shared" si="20"/>
        <v/>
      </c>
      <c r="AA30" s="374"/>
      <c r="AB30" s="374"/>
      <c r="AC30" s="374"/>
      <c r="AD30" s="374"/>
      <c r="AE30" s="374"/>
      <c r="AF30" s="374"/>
      <c r="AG30" s="374"/>
      <c r="AH30" s="374"/>
      <c r="AI30" s="374"/>
    </row>
    <row r="31" spans="1:35" ht="12" customHeight="1" x14ac:dyDescent="0.3">
      <c r="A31" s="581">
        <v>8</v>
      </c>
      <c r="B31" s="686" t="str">
        <f>IF(ISNA(VLOOKUP($A31,'STAM.011-1'!$A$3:$S$306,2,FALSE)),"",(VLOOKUP($A31,'STAM.011-1'!$A$3:$S$306,2,FALSE)))</f>
        <v/>
      </c>
      <c r="C31" s="692" t="str">
        <f>IF(ISNA(VLOOKUP($A31,'STAM.011-1'!$A$3:$S$306,3,FALSE)),"",(VLOOKUP($A31,'STAM.011-1'!$A$3:$S$306,3,FALSE)))</f>
        <v/>
      </c>
      <c r="D31" s="689" t="str">
        <f>IF(ISNA(VLOOKUP($A31,'STAM.011-1'!$A$3:$S$306,4,FALSE)),"",(VLOOKUP($A31,'STAM.011-1'!$A$3:$S$306,4,FALSE)))</f>
        <v/>
      </c>
      <c r="E31" s="29" t="str">
        <f>IF(ISNA(VLOOKUP($A$31,'STAM.011-1'!$A$3:$S$306,5,FALSE)),"",(VLOOKUP($A$31,'STAM.011-1'!$A$3:$S$306,5,FALSE)))</f>
        <v/>
      </c>
      <c r="F31" s="30" t="str">
        <f>IF(ISNA(VLOOKUP($E31,'STAM.011-1'!$E$3:$F$306,2,FALSE)),"",(VLOOKUP($E31,'STAM.011-1'!$E$3:$F$306,2,FALSE)))</f>
        <v/>
      </c>
      <c r="G31" s="149"/>
      <c r="H31" s="39"/>
      <c r="I31" s="30" t="str">
        <f>IF(ISNA(VLOOKUP(E31,'STAM.011-1'!$E$3:$S$306,5,FALSE)),"",(VLOOKUP(E31,'STAM.011-1'!$E$3:$S$306,5,FALSE)))</f>
        <v/>
      </c>
      <c r="J31" s="30" t="str">
        <f>IF(ISNA(VLOOKUP($E31,'STAM.011-1'!$E$3:$S$306,6,FALSE)),"",(VLOOKUP($E31,'STAM.011-1'!$E$3:$S$306,6,FALSE)))</f>
        <v/>
      </c>
      <c r="K31" s="30" t="str">
        <f>IF(ISNA(VLOOKUP($E31,'STAM.011-1'!$E$3:$S$306,7,FALSE)),"",(VLOOKUP($E31,'STAM.011-1'!$E$3:$S$306,7,FALSE)))</f>
        <v/>
      </c>
      <c r="L31" s="30" t="str">
        <f>IF(ISNA(VLOOKUP($E31,'STAM.011-1'!$E$3:$S$306,8,FALSE)),"",(VLOOKUP($E31,'STAM.011-1'!$E$3:$S$306,8,FALSE)))</f>
        <v/>
      </c>
      <c r="M31" s="30" t="str">
        <f>IF(ISNA(VLOOKUP($E31,'STAM.011-1'!$E$3:$S$306,9,FALSE)),"",(VLOOKUP($E31,'STAM.011-1'!$E$3:$S$306,9,FALSE)))</f>
        <v/>
      </c>
      <c r="N31" s="30" t="str">
        <f>IF(ISNA(VLOOKUP($E31,'STAM.011-1'!$E$3:$S$306,10,FALSE)),"",(VLOOKUP($E31,'STAM.011-1'!$E$3:$S$306,10,FALSE)))</f>
        <v/>
      </c>
      <c r="O31" s="30" t="str">
        <f>IF(ISNA(VLOOKUP($E31,'STAM.011-1'!$E$3:$S$306,11,FALSE)),"",(VLOOKUP($E31,'STAM.011-1'!$E$3:$S$306,11,FALSE)))</f>
        <v/>
      </c>
      <c r="P31" s="30" t="str">
        <f>IF(ISNA(VLOOKUP($E31,'STAM.011-1'!$E$3:$S$306,12,FALSE)),"",(VLOOKUP($E31,'STAM.011-1'!$E$3:$S$306,12,FALSE)))</f>
        <v/>
      </c>
      <c r="Q31" s="30" t="str">
        <f>IF(ISNA(VLOOKUP($E31,'STAM.011-1'!$E$3:$S$306,13,FALSE)),"",(VLOOKUP($E31,'STAM.011-1'!$E$3:$S$306,13,FALSE)))</f>
        <v/>
      </c>
      <c r="R31" s="30" t="str">
        <f>IF(ISNA(VLOOKUP($E31,'STAM.011-1'!$E$3:$S$306,14,FALSE)),"",(VLOOKUP($E31,'STAM.011-1'!$E$3:$S$306,14,FALSE)))</f>
        <v/>
      </c>
      <c r="S31" s="343" t="str">
        <f>IF(ISNA(VLOOKUP($E31,'STAM.011-1'!$E$3:$S$306,15,FALSE)),"",(VLOOKUP($E31,'STAM.011-1'!$E$3:$S$306,15,FALSE)))</f>
        <v/>
      </c>
      <c r="T31" s="438">
        <v>29</v>
      </c>
      <c r="U31" s="439"/>
      <c r="V31" s="443">
        <f t="shared" si="0"/>
        <v>0</v>
      </c>
      <c r="W31" s="516" t="str">
        <f t="shared" si="12"/>
        <v/>
      </c>
      <c r="X31" s="374">
        <f>IF(V31="","",IFERROR(SUM(J31:K31:M31:N31)+LARGE(J31:K31:M31,1)/100+LARGE(J31:K31:M31:N31,2)/1000+LARGE(J31:K31:M31:N31,3)/10000+LARGE(J31:K31:M31:N31,4)/100000-0.01/T31,0))</f>
        <v>0</v>
      </c>
      <c r="Y31" s="354" t="str">
        <f>$D$31</f>
        <v/>
      </c>
      <c r="Z31" s="364" t="str">
        <f>$C$31</f>
        <v/>
      </c>
      <c r="AA31" s="374"/>
      <c r="AB31" s="374"/>
      <c r="AC31" s="374"/>
      <c r="AD31" s="374"/>
      <c r="AE31" s="374"/>
      <c r="AF31" s="374"/>
      <c r="AG31" s="374"/>
      <c r="AH31" s="374"/>
      <c r="AI31" s="374"/>
    </row>
    <row r="32" spans="1:35" ht="12" customHeight="1" x14ac:dyDescent="0.3">
      <c r="A32" s="582"/>
      <c r="B32" s="687"/>
      <c r="C32" s="693"/>
      <c r="D32" s="690"/>
      <c r="E32" s="32" t="str">
        <f>IF(ISNA(VLOOKUP($A$31,'STAM.011-1'!$A$3:$S$306,5,FALSE)+U4),"",(VLOOKUP($A$31,'STAM.011-1'!$A$3:$S$306,5,FALSE)+U4))</f>
        <v/>
      </c>
      <c r="F32" s="34" t="str">
        <f>IF(ISNA(VLOOKUP($E32,'STAM.011-1'!$E$3:$F$306,2,FALSE)),"",(VLOOKUP($E32,'STAM.011-1'!$E$3:$F$306,2,FALSE)))</f>
        <v/>
      </c>
      <c r="G32" s="150"/>
      <c r="H32" s="141" t="str">
        <f>IF(ISNA(VLOOKUP($E32,'STAM.011-1'!$E$3:$H$306,4,FALSE)),"",(VLOOKUP($E32,'STAM.011-1'!$E$3:$H$306,4,FALSE)))</f>
        <v/>
      </c>
      <c r="I32" s="34" t="str">
        <f>IF(ISNA(VLOOKUP(E32,'STAM.011-1'!$E$3:$S$306,5,FALSE)),"",(VLOOKUP(E32,'STAM.011-1'!$E$3:$S$306,5,FALSE)))</f>
        <v/>
      </c>
      <c r="J32" s="34" t="str">
        <f>IF(ISNA(VLOOKUP($E32,'STAM.011-1'!$E$3:$S$306,6,FALSE)),"",(VLOOKUP($E32,'STAM.011-1'!$E$3:$S$306,6,FALSE)))</f>
        <v/>
      </c>
      <c r="K32" s="34" t="str">
        <f>IF(ISNA(VLOOKUP($E32,'STAM.011-1'!$E$3:$S$306,7,FALSE)),"",(VLOOKUP($E32,'STAM.011-1'!$E$3:$S$306,7,FALSE)))</f>
        <v/>
      </c>
      <c r="L32" s="34" t="str">
        <f>IF(ISNA(VLOOKUP($E32,'STAM.011-1'!$E$3:$S$306,8,FALSE)),"",(VLOOKUP($E32,'STAM.011-1'!$E$3:$S$306,8,FALSE)))</f>
        <v/>
      </c>
      <c r="M32" s="34" t="str">
        <f>IF(ISNA(VLOOKUP($E32,'STAM.011-1'!$E$3:$S$306,9,FALSE)),"",(VLOOKUP($E32,'STAM.011-1'!$E$3:$S$306,9,FALSE)))</f>
        <v/>
      </c>
      <c r="N32" s="34" t="str">
        <f>IF(ISNA(VLOOKUP($E32,'STAM.011-1'!$E$3:$S$306,10,FALSE)),"",(VLOOKUP($E32,'STAM.011-1'!$E$3:$S$306,10,FALSE)))</f>
        <v/>
      </c>
      <c r="O32" s="34" t="str">
        <f>IF(ISNA(VLOOKUP($E32,'STAM.011-1'!$E$3:$S$306,11,FALSE)),"",(VLOOKUP($E32,'STAM.011-1'!$E$3:$S$306,11,FALSE)))</f>
        <v/>
      </c>
      <c r="P32" s="34" t="str">
        <f>IF(ISNA(VLOOKUP($E32,'STAM.011-1'!$E$3:$S$306,12,FALSE)),"",(VLOOKUP($E32,'STAM.011-1'!$E$3:$S$306,12,FALSE)))</f>
        <v/>
      </c>
      <c r="Q32" s="34" t="str">
        <f>IF(ISNA(VLOOKUP($E32,'STAM.011-1'!$E$3:$S$306,13,FALSE)),"",(VLOOKUP($E32,'STAM.011-1'!$E$3:$S$306,13,FALSE)))</f>
        <v/>
      </c>
      <c r="R32" s="34" t="str">
        <f>IF(ISNA(VLOOKUP($E32,'STAM.011-1'!$E$3:$S$306,14,FALSE)),"",(VLOOKUP($E32,'STAM.011-1'!$E$3:$S$306,14,FALSE)))</f>
        <v/>
      </c>
      <c r="S32" s="344" t="str">
        <f>IF(ISNA(VLOOKUP($E32,'STAM.011-1'!$E$3:$S$306,15,FALSE)),"",(VLOOKUP($E32,'STAM.011-1'!$E$3:$S$306,15,FALSE)))</f>
        <v/>
      </c>
      <c r="T32" s="438">
        <v>30</v>
      </c>
      <c r="U32" s="439"/>
      <c r="V32" s="443">
        <f t="shared" si="0"/>
        <v>0</v>
      </c>
      <c r="W32" s="516"/>
      <c r="X32" s="374">
        <f>IF(V32="","",IFERROR(SUM(J32:K32:M32:N32)+LARGE(J32:K32:M32,1)/100+LARGE(J32:K32:M32:N32,2)/1000+LARGE(J32:K32:M32:N32,3)/10000+LARGE(J32:K32:M32:N32,4)/100000-0.01/T32,0))</f>
        <v>0</v>
      </c>
      <c r="Y32" s="354" t="str">
        <f t="shared" ref="Y32:Y34" si="21">$D$31</f>
        <v/>
      </c>
      <c r="Z32" s="364" t="str">
        <f t="shared" ref="Z32:Z34" si="22">$C$31</f>
        <v/>
      </c>
      <c r="AA32" s="374"/>
      <c r="AB32" s="374"/>
      <c r="AC32" s="374"/>
      <c r="AD32" s="374"/>
      <c r="AE32" s="374"/>
      <c r="AF32" s="374"/>
      <c r="AG32" s="374"/>
      <c r="AH32" s="374"/>
      <c r="AI32" s="374"/>
    </row>
    <row r="33" spans="1:35" ht="12" customHeight="1" thickBot="1" x14ac:dyDescent="0.35">
      <c r="A33" s="582"/>
      <c r="B33" s="687"/>
      <c r="C33" s="693"/>
      <c r="D33" s="690"/>
      <c r="E33" s="32" t="str">
        <f>IF(ISNA(VLOOKUP($A$31,'STAM.011-1'!$A$3:$S$306,5,FALSE)+U5),"",(VLOOKUP($A$31,'STAM.011-1'!$A$3:$S$306,5,FALSE)+U5))</f>
        <v/>
      </c>
      <c r="F33" s="34" t="str">
        <f>IF(ISNA(VLOOKUP($E33,'STAM.011-1'!$E$3:$F$306,2,FALSE)),"",(VLOOKUP($E33,'STAM.011-1'!$E$3:$F$306,2,FALSE)))</f>
        <v/>
      </c>
      <c r="G33" s="35" t="s">
        <v>677</v>
      </c>
      <c r="H33" s="141" t="str">
        <f>IF(ISNA(VLOOKUP(E33,'STAM.011-1'!$E$3:$H$306,4,FALSE)),"",(VLOOKUP(E33,'STAM.011-1'!$E$3:$H$306,4,FALSE)))</f>
        <v/>
      </c>
      <c r="I33" s="34" t="str">
        <f>IF(ISNA(VLOOKUP(E33,'STAM.011-1'!$E$3:$S$306,5,FALSE)),"",(VLOOKUP(E33,'STAM.011-1'!$E$3:$S$306,5,FALSE)))</f>
        <v/>
      </c>
      <c r="J33" s="34" t="str">
        <f>IF(ISNA(VLOOKUP($E33,'STAM.011-1'!$E$3:$S$306,6,FALSE)),"",(VLOOKUP($E33,'STAM.011-1'!$E$3:$S$306,6,FALSE)))</f>
        <v/>
      </c>
      <c r="K33" s="34" t="str">
        <f>IF(ISNA(VLOOKUP($E33,'STAM.011-1'!$E$3:$S$306,7,FALSE)),"",(VLOOKUP($E33,'STAM.011-1'!$E$3:$S$306,7,FALSE)))</f>
        <v/>
      </c>
      <c r="L33" s="34" t="str">
        <f>IF(ISNA(VLOOKUP($E33,'STAM.011-1'!$E$3:$S$306,8,FALSE)),"",(VLOOKUP($E33,'STAM.011-1'!$E$3:$S$306,8,FALSE)))</f>
        <v/>
      </c>
      <c r="M33" s="34" t="str">
        <f>IF(ISNA(VLOOKUP($E33,'STAM.011-1'!$E$3:$S$306,9,FALSE)),"",(VLOOKUP($E33,'STAM.011-1'!$E$3:$S$306,9,FALSE)))</f>
        <v/>
      </c>
      <c r="N33" s="34" t="str">
        <f>IF(ISNA(VLOOKUP($E33,'STAM.011-1'!$E$3:$S$306,10,FALSE)),"",(VLOOKUP($E33,'STAM.011-1'!$E$3:$S$306,10,FALSE)))</f>
        <v/>
      </c>
      <c r="O33" s="34" t="str">
        <f>IF(ISNA(VLOOKUP($E33,'STAM.011-1'!$E$3:$S$306,11,FALSE)),"",(VLOOKUP($E33,'STAM.011-1'!$E$3:$S$306,11,FALSE)))</f>
        <v/>
      </c>
      <c r="P33" s="34" t="str">
        <f>IF(ISNA(VLOOKUP($E33,'STAM.011-1'!$E$3:$S$306,12,FALSE)),"",(VLOOKUP($E33,'STAM.011-1'!$E$3:$S$306,12,FALSE)))</f>
        <v/>
      </c>
      <c r="Q33" s="34" t="str">
        <f>IF(ISNA(VLOOKUP($E33,'STAM.011-1'!$E$3:$S$306,13,FALSE)),"",(VLOOKUP($E33,'STAM.011-1'!$E$3:$S$306,13,FALSE)))</f>
        <v/>
      </c>
      <c r="R33" s="34" t="str">
        <f>IF(ISNA(VLOOKUP($E33,'STAM.011-1'!$E$3:$S$306,14,FALSE)),"",(VLOOKUP($E33,'STAM.011-1'!$E$3:$S$306,14,FALSE)))</f>
        <v/>
      </c>
      <c r="S33" s="344" t="str">
        <f>IF(ISNA(VLOOKUP($E33,'STAM.011-1'!$E$3:$S$306,15,FALSE)),"",(VLOOKUP($E33,'STAM.011-1'!$E$3:$S$306,15,FALSE)))</f>
        <v/>
      </c>
      <c r="T33" s="438">
        <v>31</v>
      </c>
      <c r="U33" s="439"/>
      <c r="V33" s="443">
        <f t="shared" si="0"/>
        <v>0</v>
      </c>
      <c r="W33" s="516"/>
      <c r="X33" s="374">
        <f>IF(V33="","",IFERROR(SUM(J33:K33:M33:N33)+LARGE(J33:K33:M33,1)/100+LARGE(J33:K33:M33:N33,2)/1000+LARGE(J33:K33:M33:N33,3)/10000+LARGE(J33:K33:M33:N33,4)/100000-0.01/T33,0))</f>
        <v>0</v>
      </c>
      <c r="Y33" s="354" t="str">
        <f t="shared" si="21"/>
        <v/>
      </c>
      <c r="Z33" s="364" t="str">
        <f t="shared" si="22"/>
        <v/>
      </c>
      <c r="AA33" s="374"/>
      <c r="AB33" s="374"/>
      <c r="AC33" s="374"/>
      <c r="AD33" s="374"/>
      <c r="AE33" s="374"/>
      <c r="AF33" s="374"/>
      <c r="AG33" s="374"/>
      <c r="AH33" s="374"/>
      <c r="AI33" s="374"/>
    </row>
    <row r="34" spans="1:35" ht="12" customHeight="1" thickBot="1" x14ac:dyDescent="0.35">
      <c r="A34" s="583"/>
      <c r="B34" s="688"/>
      <c r="C34" s="694"/>
      <c r="D34" s="691"/>
      <c r="E34" s="32" t="str">
        <f>IF(ISNA(VLOOKUP($A$31,'STAM.011-1'!$A$3:$S$306,5,FALSE)+U6),"",(VLOOKUP($A$31,'STAM.011-1'!$A$3:$S$306,5,FALSE)+U6))</f>
        <v/>
      </c>
      <c r="F34" s="38" t="str">
        <f>IF(ISNA(VLOOKUP($E34,'STAM.011-1'!$E$3:$F$306,2,FALSE)),"",(VLOOKUP($E34,'STAM.011-1'!$E$3:$F$306,2,FALSE)))</f>
        <v/>
      </c>
      <c r="G34" s="36" t="s">
        <v>678</v>
      </c>
      <c r="H34" s="37" t="str">
        <f>IF(ISNA(VLOOKUP(E34,'STAM.011-1'!$E$3:$H$306,4,FALSE)),"",(VLOOKUP(E34,'STAM.011-1'!$E$3:$H$306,4,FALSE)))</f>
        <v/>
      </c>
      <c r="I34" s="38" t="str">
        <f>IF(ISNA(VLOOKUP(E34,'STAM.011-1'!$E$3:$S$306,5,FALSE)),"",(VLOOKUP(E34,'STAM.011-1'!$E$3:$S$306,5,FALSE)))</f>
        <v/>
      </c>
      <c r="J34" s="38" t="str">
        <f>IF(ISNA(VLOOKUP($E34,'STAM.011-1'!$E$3:$S$306,6,FALSE)),"",(VLOOKUP($E34,'STAM.011-1'!$E$3:$S$306,6,FALSE)))</f>
        <v/>
      </c>
      <c r="K34" s="38" t="str">
        <f>IF(ISNA(VLOOKUP($E34,'STAM.011-1'!$E$3:$S$306,7,FALSE)),"",(VLOOKUP($E34,'STAM.011-1'!$E$3:$S$306,7,FALSE)))</f>
        <v/>
      </c>
      <c r="L34" s="38" t="str">
        <f>IF(ISNA(VLOOKUP($E34,'STAM.011-1'!$E$3:$S$306,8,FALSE)),"",(VLOOKUP($E34,'STAM.011-1'!$E$3:$S$306,8,FALSE)))</f>
        <v/>
      </c>
      <c r="M34" s="38" t="str">
        <f>IF(ISNA(VLOOKUP($E34,'STAM.011-1'!$E$3:$S$306,9,FALSE)),"",(VLOOKUP($E34,'STAM.011-1'!$E$3:$S$306,9,FALSE)))</f>
        <v/>
      </c>
      <c r="N34" s="38" t="str">
        <f>IF(ISNA(VLOOKUP($E34,'STAM.011-1'!$E$3:$S$306,10,FALSE)),"",(VLOOKUP($E34,'STAM.011-1'!$E$3:$S$306,10,FALSE)))</f>
        <v/>
      </c>
      <c r="O34" s="38" t="str">
        <f>IF(ISNA(VLOOKUP($E34,'STAM.011-1'!$E$3:$S$306,11,FALSE)),"",(VLOOKUP($E34,'STAM.011-1'!$E$3:$S$306,11,FALSE)))</f>
        <v/>
      </c>
      <c r="P34" s="38" t="str">
        <f>IF(ISNA(VLOOKUP($E34,'STAM.011-1'!$E$3:$S$306,12,FALSE)),"",(VLOOKUP($E34,'STAM.011-1'!$E$3:$S$306,12,FALSE)))</f>
        <v/>
      </c>
      <c r="Q34" s="38" t="str">
        <f>IF(ISNA(VLOOKUP($E34,'STAM.011-1'!$E$3:$S$306,13,FALSE)),"",(VLOOKUP($E34,'STAM.011-1'!$E$3:$S$306,13,FALSE)))</f>
        <v/>
      </c>
      <c r="R34" s="38" t="str">
        <f>IF(ISNA(VLOOKUP($E34,'STAM.011-1'!$E$3:$S$306,14,FALSE)),"",(VLOOKUP($E34,'STAM.011-1'!$E$3:$S$306,14,FALSE)))</f>
        <v/>
      </c>
      <c r="S34" s="345" t="str">
        <f>IF(ISNA(VLOOKUP($E34,'STAM.011-1'!$E$3:$S$306,15,FALSE)),"",(VLOOKUP($E34,'STAM.011-1'!$E$3:$S$306,15,FALSE)))</f>
        <v/>
      </c>
      <c r="T34" s="438">
        <v>32</v>
      </c>
      <c r="U34" s="439"/>
      <c r="V34" s="443">
        <f t="shared" si="0"/>
        <v>0</v>
      </c>
      <c r="W34" s="516"/>
      <c r="X34" s="374">
        <f>IF(V34="","",IFERROR(SUM(J34:K34:M34:N34)+LARGE(J34:K34:M34,1)/100+LARGE(J34:K34:M34:N34,2)/1000+LARGE(J34:K34:M34:N34,3)/10000+LARGE(J34:K34:M34:N34,4)/100000-0.01/T34,0))</f>
        <v>0</v>
      </c>
      <c r="Y34" s="354" t="str">
        <f t="shared" si="21"/>
        <v/>
      </c>
      <c r="Z34" s="364" t="str">
        <f t="shared" si="22"/>
        <v/>
      </c>
      <c r="AA34" s="374"/>
      <c r="AB34" s="374"/>
      <c r="AC34" s="374"/>
      <c r="AD34" s="374"/>
      <c r="AE34" s="374"/>
      <c r="AF34" s="374"/>
      <c r="AG34" s="374"/>
      <c r="AH34" s="374"/>
      <c r="AI34" s="374"/>
    </row>
    <row r="35" spans="1:35" ht="12" customHeight="1" x14ac:dyDescent="0.3">
      <c r="A35" s="581">
        <v>9</v>
      </c>
      <c r="B35" s="686" t="str">
        <f>IF(ISNA(VLOOKUP($A35,'STAM.011-1'!$A$3:$S$306,2,FALSE)),"",(VLOOKUP($A35,'STAM.011-1'!$A$3:$S$306,2,FALSE)))</f>
        <v/>
      </c>
      <c r="C35" s="692" t="str">
        <f>IF(ISNA(VLOOKUP($A35,'STAM.011-1'!$A$3:$S$306,3,FALSE)),"",(VLOOKUP($A35,'STAM.011-1'!$A$3:$S$306,3,FALSE)))</f>
        <v/>
      </c>
      <c r="D35" s="689" t="str">
        <f>IF(ISNA(VLOOKUP($A35,'STAM.011-1'!$A$3:$S$306,4,FALSE)),"",(VLOOKUP($A35,'STAM.011-1'!$A$3:$S$306,4,FALSE)))</f>
        <v/>
      </c>
      <c r="E35" s="29" t="str">
        <f>IF(ISNA(VLOOKUP($A$35,'STAM.011-1'!$A$3:$S$306,5,FALSE)),"",(VLOOKUP($A$35,'STAM.011-1'!$A$3:$S$306,5,FALSE)))</f>
        <v/>
      </c>
      <c r="F35" s="30" t="str">
        <f>IF(ISNA(VLOOKUP($E35,'STAM.011-1'!$E$3:$F$306,2,FALSE)),"",(VLOOKUP($E35,'STAM.011-1'!$E$3:$F$306,2,FALSE)))</f>
        <v/>
      </c>
      <c r="G35" s="149"/>
      <c r="H35" s="31"/>
      <c r="I35" s="30" t="str">
        <f>IF(ISNA(VLOOKUP(E35,'STAM.011-1'!$E$3:$S$306,5,FALSE)),"",(VLOOKUP(E35,'STAM.011-1'!$E$3:$S$306,5,FALSE)))</f>
        <v/>
      </c>
      <c r="J35" s="30" t="str">
        <f>IF(ISNA(VLOOKUP($E35,'STAM.011-1'!$E$3:$S$306,6,FALSE)),"",(VLOOKUP($E35,'STAM.011-1'!$E$3:$S$306,6,FALSE)))</f>
        <v/>
      </c>
      <c r="K35" s="30" t="str">
        <f>IF(ISNA(VLOOKUP($E35,'STAM.011-1'!$E$3:$S$306,7,FALSE)),"",(VLOOKUP($E35,'STAM.011-1'!$E$3:$S$306,7,FALSE)))</f>
        <v/>
      </c>
      <c r="L35" s="30" t="str">
        <f>IF(ISNA(VLOOKUP($E35,'STAM.011-1'!$E$3:$S$306,8,FALSE)),"",(VLOOKUP($E35,'STAM.011-1'!$E$3:$S$306,8,FALSE)))</f>
        <v/>
      </c>
      <c r="M35" s="30" t="str">
        <f>IF(ISNA(VLOOKUP($E35,'STAM.011-1'!$E$3:$S$306,9,FALSE)),"",(VLOOKUP($E35,'STAM.011-1'!$E$3:$S$306,9,FALSE)))</f>
        <v/>
      </c>
      <c r="N35" s="30" t="str">
        <f>IF(ISNA(VLOOKUP($E35,'STAM.011-1'!$E$3:$S$306,10,FALSE)),"",(VLOOKUP($E35,'STAM.011-1'!$E$3:$S$306,10,FALSE)))</f>
        <v/>
      </c>
      <c r="O35" s="30" t="str">
        <f>IF(ISNA(VLOOKUP($E35,'STAM.011-1'!$E$3:$S$306,11,FALSE)),"",(VLOOKUP($E35,'STAM.011-1'!$E$3:$S$306,11,FALSE)))</f>
        <v/>
      </c>
      <c r="P35" s="30" t="str">
        <f>IF(ISNA(VLOOKUP($E35,'STAM.011-1'!$E$3:$S$306,12,FALSE)),"",(VLOOKUP($E35,'STAM.011-1'!$E$3:$S$306,12,FALSE)))</f>
        <v/>
      </c>
      <c r="Q35" s="30" t="str">
        <f>IF(ISNA(VLOOKUP($E35,'STAM.011-1'!$E$3:$S$306,13,FALSE)),"",(VLOOKUP($E35,'STAM.011-1'!$E$3:$S$306,13,FALSE)))</f>
        <v/>
      </c>
      <c r="R35" s="30" t="str">
        <f>IF(ISNA(VLOOKUP($E35,'STAM.011-1'!$E$3:$S$306,14,FALSE)),"",(VLOOKUP($E35,'STAM.011-1'!$E$3:$S$306,14,FALSE)))</f>
        <v/>
      </c>
      <c r="S35" s="343" t="str">
        <f>IF(ISNA(VLOOKUP($E35,'STAM.011-1'!$E$3:$S$306,15,FALSE)),"",(VLOOKUP($E35,'STAM.011-1'!$E$3:$S$306,15,FALSE)))</f>
        <v/>
      </c>
      <c r="T35" s="438">
        <v>33</v>
      </c>
      <c r="U35" s="439"/>
      <c r="V35" s="443">
        <f t="shared" si="0"/>
        <v>0</v>
      </c>
      <c r="W35" s="516" t="str">
        <f t="shared" si="15"/>
        <v/>
      </c>
      <c r="X35" s="374">
        <f>IF(V35="","",IFERROR(SUM(J35:K35:M35:N35)+LARGE(J35:K35:M35,1)/100+LARGE(J35:K35:M35:N35,2)/1000+LARGE(J35:K35:M35:N35,3)/10000+LARGE(J35:K35:M35:N35,4)/100000-0.01/T35,0))</f>
        <v>0</v>
      </c>
      <c r="Y35" s="354" t="str">
        <f>$D$35</f>
        <v/>
      </c>
      <c r="Z35" s="364" t="str">
        <f>$C$35</f>
        <v/>
      </c>
      <c r="AA35" s="374"/>
      <c r="AB35" s="374"/>
      <c r="AC35" s="374"/>
      <c r="AD35" s="374"/>
      <c r="AE35" s="374"/>
      <c r="AF35" s="374"/>
      <c r="AG35" s="374"/>
      <c r="AH35" s="374"/>
      <c r="AI35" s="374"/>
    </row>
    <row r="36" spans="1:35" ht="12" customHeight="1" x14ac:dyDescent="0.3">
      <c r="A36" s="582"/>
      <c r="B36" s="687"/>
      <c r="C36" s="693"/>
      <c r="D36" s="690"/>
      <c r="E36" s="32" t="str">
        <f>IF(ISNA(VLOOKUP($A$35,'STAM.011-1'!$A$3:$S$306,5,FALSE)+U4),"",(VLOOKUP($A$35,'STAM.011-1'!$A$3:$S$306,5,FALSE)+U4))</f>
        <v/>
      </c>
      <c r="F36" s="34" t="str">
        <f>IF(ISNA(VLOOKUP($E36,'STAM.011-1'!$E$3:$F$306,2,FALSE)),"",(VLOOKUP($E36,'STAM.011-1'!$E$3:$F$306,2,FALSE)))</f>
        <v/>
      </c>
      <c r="G36" s="150"/>
      <c r="H36" s="141" t="str">
        <f>IF(ISNA(VLOOKUP($E36,'STAM.011-1'!$E$3:$H$306,4,FALSE)),"",(VLOOKUP($E36,'STAM.011-1'!$E$3:$H$306,4,FALSE)))</f>
        <v/>
      </c>
      <c r="I36" s="34" t="str">
        <f>IF(ISNA(VLOOKUP(E36,'STAM.011-1'!$E$3:$S$306,5,FALSE)),"",(VLOOKUP(E36,'STAM.011-1'!$E$3:$S$306,5,FALSE)))</f>
        <v/>
      </c>
      <c r="J36" s="34" t="str">
        <f>IF(ISNA(VLOOKUP($E36,'STAM.011-1'!$E$3:$S$306,6,FALSE)),"",(VLOOKUP($E36,'STAM.011-1'!$E$3:$S$306,6,FALSE)))</f>
        <v/>
      </c>
      <c r="K36" s="34" t="str">
        <f>IF(ISNA(VLOOKUP($E36,'STAM.011-1'!$E$3:$S$306,7,FALSE)),"",(VLOOKUP($E36,'STAM.011-1'!$E$3:$S$306,7,FALSE)))</f>
        <v/>
      </c>
      <c r="L36" s="34" t="str">
        <f>IF(ISNA(VLOOKUP($E36,'STAM.011-1'!$E$3:$S$306,8,FALSE)),"",(VLOOKUP($E36,'STAM.011-1'!$E$3:$S$306,8,FALSE)))</f>
        <v/>
      </c>
      <c r="M36" s="34" t="str">
        <f>IF(ISNA(VLOOKUP($E36,'STAM.011-1'!$E$3:$S$306,9,FALSE)),"",(VLOOKUP($E36,'STAM.011-1'!$E$3:$S$306,9,FALSE)))</f>
        <v/>
      </c>
      <c r="N36" s="34" t="str">
        <f>IF(ISNA(VLOOKUP($E36,'STAM.011-1'!$E$3:$S$306,10,FALSE)),"",(VLOOKUP($E36,'STAM.011-1'!$E$3:$S$306,10,FALSE)))</f>
        <v/>
      </c>
      <c r="O36" s="34" t="str">
        <f>IF(ISNA(VLOOKUP($E36,'STAM.011-1'!$E$3:$S$306,11,FALSE)),"",(VLOOKUP($E36,'STAM.011-1'!$E$3:$S$306,11,FALSE)))</f>
        <v/>
      </c>
      <c r="P36" s="34" t="str">
        <f>IF(ISNA(VLOOKUP($E36,'STAM.011-1'!$E$3:$S$306,12,FALSE)),"",(VLOOKUP($E36,'STAM.011-1'!$E$3:$S$306,12,FALSE)))</f>
        <v/>
      </c>
      <c r="Q36" s="34" t="str">
        <f>IF(ISNA(VLOOKUP($E36,'STAM.011-1'!$E$3:$S$306,13,FALSE)),"",(VLOOKUP($E36,'STAM.011-1'!$E$3:$S$306,13,FALSE)))</f>
        <v/>
      </c>
      <c r="R36" s="34" t="str">
        <f>IF(ISNA(VLOOKUP($E36,'STAM.011-1'!$E$3:$S$306,14,FALSE)),"",(VLOOKUP($E36,'STAM.011-1'!$E$3:$S$306,14,FALSE)))</f>
        <v/>
      </c>
      <c r="S36" s="344" t="str">
        <f>IF(ISNA(VLOOKUP($E36,'STAM.011-1'!$E$3:$S$306,15,FALSE)),"",(VLOOKUP($E36,'STAM.011-1'!$E$3:$S$306,15,FALSE)))</f>
        <v/>
      </c>
      <c r="T36" s="438">
        <v>34</v>
      </c>
      <c r="U36" s="439"/>
      <c r="V36" s="443">
        <f t="shared" si="0"/>
        <v>0</v>
      </c>
      <c r="W36" s="516"/>
      <c r="X36" s="374">
        <f>IF(V36="","",IFERROR(SUM(J36:K36:M36:N36)+LARGE(J36:K36:M36,1)/100+LARGE(J36:K36:M36:N36,2)/1000+LARGE(J36:K36:M36:N36,3)/10000+LARGE(J36:K36:M36:N36,4)/100000-0.01/T36,0))</f>
        <v>0</v>
      </c>
      <c r="Y36" s="354" t="str">
        <f t="shared" ref="Y36:Y38" si="23">$D$35</f>
        <v/>
      </c>
      <c r="Z36" s="364" t="str">
        <f t="shared" ref="Z36:Z38" si="24">$C$35</f>
        <v/>
      </c>
      <c r="AA36" s="374"/>
      <c r="AB36" s="374"/>
      <c r="AC36" s="374"/>
      <c r="AD36" s="374"/>
      <c r="AE36" s="374"/>
      <c r="AF36" s="374"/>
      <c r="AG36" s="374"/>
      <c r="AH36" s="374"/>
      <c r="AI36" s="374"/>
    </row>
    <row r="37" spans="1:35" ht="12" customHeight="1" thickBot="1" x14ac:dyDescent="0.35">
      <c r="A37" s="582"/>
      <c r="B37" s="687"/>
      <c r="C37" s="693"/>
      <c r="D37" s="690"/>
      <c r="E37" s="32" t="str">
        <f>IF(ISNA(VLOOKUP($A$35,'STAM.011-1'!$A$3:$S$306,5,FALSE)+U5),"",(VLOOKUP($A$35,'STAM.011-1'!$A$3:$S$306,5,FALSE)+U5))</f>
        <v/>
      </c>
      <c r="F37" s="34" t="str">
        <f>IF(ISNA(VLOOKUP($E37,'STAM.011-1'!$E$3:$F$306,2,FALSE)),"",(VLOOKUP($E37,'STAM.011-1'!$E$3:$F$306,2,FALSE)))</f>
        <v/>
      </c>
      <c r="G37" s="35" t="s">
        <v>677</v>
      </c>
      <c r="H37" s="141" t="str">
        <f>IF(ISNA(VLOOKUP(E37,'STAM.011-1'!$E$3:$H$306,4,FALSE)),"",(VLOOKUP(E37,'STAM.011-1'!$E$3:$H$306,4,FALSE)))</f>
        <v/>
      </c>
      <c r="I37" s="34" t="str">
        <f>IF(ISNA(VLOOKUP(E37,'STAM.011-1'!$E$3:$S$306,5,FALSE)),"",(VLOOKUP(E37,'STAM.011-1'!$E$3:$S$306,5,FALSE)))</f>
        <v/>
      </c>
      <c r="J37" s="34" t="str">
        <f>IF(ISNA(VLOOKUP($E37,'STAM.011-1'!$E$3:$S$306,6,FALSE)),"",(VLOOKUP($E37,'STAM.011-1'!$E$3:$S$306,6,FALSE)))</f>
        <v/>
      </c>
      <c r="K37" s="34" t="str">
        <f>IF(ISNA(VLOOKUP($E37,'STAM.011-1'!$E$3:$S$306,7,FALSE)),"",(VLOOKUP($E37,'STAM.011-1'!$E$3:$S$306,7,FALSE)))</f>
        <v/>
      </c>
      <c r="L37" s="34" t="str">
        <f>IF(ISNA(VLOOKUP($E37,'STAM.011-1'!$E$3:$S$306,8,FALSE)),"",(VLOOKUP($E37,'STAM.011-1'!$E$3:$S$306,8,FALSE)))</f>
        <v/>
      </c>
      <c r="M37" s="34" t="str">
        <f>IF(ISNA(VLOOKUP($E37,'STAM.011-1'!$E$3:$S$306,9,FALSE)),"",(VLOOKUP($E37,'STAM.011-1'!$E$3:$S$306,9,FALSE)))</f>
        <v/>
      </c>
      <c r="N37" s="34" t="str">
        <f>IF(ISNA(VLOOKUP($E37,'STAM.011-1'!$E$3:$S$306,10,FALSE)),"",(VLOOKUP($E37,'STAM.011-1'!$E$3:$S$306,10,FALSE)))</f>
        <v/>
      </c>
      <c r="O37" s="34" t="str">
        <f>IF(ISNA(VLOOKUP($E37,'STAM.011-1'!$E$3:$S$306,11,FALSE)),"",(VLOOKUP($E37,'STAM.011-1'!$E$3:$S$306,11,FALSE)))</f>
        <v/>
      </c>
      <c r="P37" s="34" t="str">
        <f>IF(ISNA(VLOOKUP($E37,'STAM.011-1'!$E$3:$S$306,12,FALSE)),"",(VLOOKUP($E37,'STAM.011-1'!$E$3:$S$306,12,FALSE)))</f>
        <v/>
      </c>
      <c r="Q37" s="34" t="str">
        <f>IF(ISNA(VLOOKUP($E37,'STAM.011-1'!$E$3:$S$306,13,FALSE)),"",(VLOOKUP($E37,'STAM.011-1'!$E$3:$S$306,13,FALSE)))</f>
        <v/>
      </c>
      <c r="R37" s="34" t="str">
        <f>IF(ISNA(VLOOKUP($E37,'STAM.011-1'!$E$3:$S$306,14,FALSE)),"",(VLOOKUP($E37,'STAM.011-1'!$E$3:$S$306,14,FALSE)))</f>
        <v/>
      </c>
      <c r="S37" s="344" t="str">
        <f>IF(ISNA(VLOOKUP($E37,'STAM.011-1'!$E$3:$S$306,15,FALSE)),"",(VLOOKUP($E37,'STAM.011-1'!$E$3:$S$306,15,FALSE)))</f>
        <v/>
      </c>
      <c r="T37" s="438">
        <v>35</v>
      </c>
      <c r="U37" s="439"/>
      <c r="V37" s="443">
        <f t="shared" si="0"/>
        <v>0</v>
      </c>
      <c r="W37" s="516"/>
      <c r="X37" s="374">
        <f>IF(V37="","",IFERROR(SUM(J37:K37:M37:N37)+LARGE(J37:K37:M37,1)/100+LARGE(J37:K37:M37:N37,2)/1000+LARGE(J37:K37:M37:N37,3)/10000+LARGE(J37:K37:M37:N37,4)/100000-0.01/T37,0))</f>
        <v>0</v>
      </c>
      <c r="Y37" s="354" t="str">
        <f t="shared" si="23"/>
        <v/>
      </c>
      <c r="Z37" s="364" t="str">
        <f t="shared" si="24"/>
        <v/>
      </c>
      <c r="AA37" s="374"/>
      <c r="AB37" s="374"/>
      <c r="AC37" s="374"/>
      <c r="AD37" s="374"/>
      <c r="AE37" s="374"/>
      <c r="AF37" s="374"/>
      <c r="AG37" s="374"/>
      <c r="AH37" s="374"/>
      <c r="AI37" s="374"/>
    </row>
    <row r="38" spans="1:35" ht="12" customHeight="1" thickBot="1" x14ac:dyDescent="0.35">
      <c r="A38" s="583"/>
      <c r="B38" s="688"/>
      <c r="C38" s="694"/>
      <c r="D38" s="691"/>
      <c r="E38" s="32" t="str">
        <f>IF(ISNA(VLOOKUP($A$35,'STAM.011-1'!$A$3:$S$306,5,FALSE)+U6),"",(VLOOKUP($A$35,'STAM.011-1'!$A$3:$S$306,5,FALSE)+U6))</f>
        <v/>
      </c>
      <c r="F38" s="38" t="str">
        <f>IF(ISNA(VLOOKUP($E38,'STAM.011-1'!$E$3:$F$306,2,FALSE)),"",(VLOOKUP($E38,'STAM.011-1'!$E$3:$F$306,2,FALSE)))</f>
        <v/>
      </c>
      <c r="G38" s="36" t="s">
        <v>678</v>
      </c>
      <c r="H38" s="37" t="str">
        <f>IF(ISNA(VLOOKUP(E38,'STAM.011-1'!$E$3:$H$306,4,FALSE)),"",(VLOOKUP(E38,'STAM.011-1'!$E$3:$H$306,4,FALSE)))</f>
        <v/>
      </c>
      <c r="I38" s="38" t="str">
        <f>IF(ISNA(VLOOKUP(E38,'STAM.011-1'!$E$3:$S$306,5,FALSE)),"",(VLOOKUP(E38,'STAM.011-1'!$E$3:$S$306,5,FALSE)))</f>
        <v/>
      </c>
      <c r="J38" s="38" t="str">
        <f>IF(ISNA(VLOOKUP($E38,'STAM.011-1'!$E$3:$S$306,6,FALSE)),"",(VLOOKUP($E38,'STAM.011-1'!$E$3:$S$306,6,FALSE)))</f>
        <v/>
      </c>
      <c r="K38" s="38" t="str">
        <f>IF(ISNA(VLOOKUP($E38,'STAM.011-1'!$E$3:$S$306,7,FALSE)),"",(VLOOKUP($E38,'STAM.011-1'!$E$3:$S$306,7,FALSE)))</f>
        <v/>
      </c>
      <c r="L38" s="38" t="str">
        <f>IF(ISNA(VLOOKUP($E38,'STAM.011-1'!$E$3:$S$306,8,FALSE)),"",(VLOOKUP($E38,'STAM.011-1'!$E$3:$S$306,8,FALSE)))</f>
        <v/>
      </c>
      <c r="M38" s="38" t="str">
        <f>IF(ISNA(VLOOKUP($E38,'STAM.011-1'!$E$3:$S$306,9,FALSE)),"",(VLOOKUP($E38,'STAM.011-1'!$E$3:$S$306,9,FALSE)))</f>
        <v/>
      </c>
      <c r="N38" s="38" t="str">
        <f>IF(ISNA(VLOOKUP($E38,'STAM.011-1'!$E$3:$S$306,10,FALSE)),"",(VLOOKUP($E38,'STAM.011-1'!$E$3:$S$306,10,FALSE)))</f>
        <v/>
      </c>
      <c r="O38" s="38" t="str">
        <f>IF(ISNA(VLOOKUP($E38,'STAM.011-1'!$E$3:$S$306,11,FALSE)),"",(VLOOKUP($E38,'STAM.011-1'!$E$3:$S$306,11,FALSE)))</f>
        <v/>
      </c>
      <c r="P38" s="38" t="str">
        <f>IF(ISNA(VLOOKUP($E38,'STAM.011-1'!$E$3:$S$306,12,FALSE)),"",(VLOOKUP($E38,'STAM.011-1'!$E$3:$S$306,12,FALSE)))</f>
        <v/>
      </c>
      <c r="Q38" s="38" t="str">
        <f>IF(ISNA(VLOOKUP($E38,'STAM.011-1'!$E$3:$S$306,13,FALSE)),"",(VLOOKUP($E38,'STAM.011-1'!$E$3:$S$306,13,FALSE)))</f>
        <v/>
      </c>
      <c r="R38" s="38" t="str">
        <f>IF(ISNA(VLOOKUP($E38,'STAM.011-1'!$E$3:$S$306,14,FALSE)),"",(VLOOKUP($E38,'STAM.011-1'!$E$3:$S$306,14,FALSE)))</f>
        <v/>
      </c>
      <c r="S38" s="345" t="str">
        <f>IF(ISNA(VLOOKUP($E38,'STAM.011-1'!$E$3:$S$306,15,FALSE)),"",(VLOOKUP($E38,'STAM.011-1'!$E$3:$S$306,15,FALSE)))</f>
        <v/>
      </c>
      <c r="T38" s="438">
        <v>36</v>
      </c>
      <c r="U38" s="439"/>
      <c r="V38" s="443">
        <f t="shared" si="0"/>
        <v>0</v>
      </c>
      <c r="W38" s="516"/>
      <c r="X38" s="374">
        <f>IF(V38="","",IFERROR(SUM(J38:K38:M38:N38)+LARGE(J38:K38:M38,1)/100+LARGE(J38:K38:M38:N38,2)/1000+LARGE(J38:K38:M38:N38,3)/10000+LARGE(J38:K38:M38:N38,4)/100000-0.01/T38,0))</f>
        <v>0</v>
      </c>
      <c r="Y38" s="354" t="str">
        <f t="shared" si="23"/>
        <v/>
      </c>
      <c r="Z38" s="364" t="str">
        <f t="shared" si="24"/>
        <v/>
      </c>
      <c r="AA38" s="374"/>
      <c r="AB38" s="374"/>
      <c r="AC38" s="374"/>
      <c r="AD38" s="374"/>
      <c r="AE38" s="374"/>
      <c r="AF38" s="374"/>
      <c r="AG38" s="374"/>
      <c r="AH38" s="374"/>
      <c r="AI38" s="374"/>
    </row>
    <row r="39" spans="1:35" ht="12" customHeight="1" x14ac:dyDescent="0.3">
      <c r="A39" s="581">
        <v>10</v>
      </c>
      <c r="B39" s="686" t="str">
        <f>IF(ISNA(VLOOKUP($A39,'STAM.011-1'!$A$3:$S$306,2,FALSE)),"",(VLOOKUP($A39,'STAM.011-1'!$A$3:$S$306,2,FALSE)))</f>
        <v/>
      </c>
      <c r="C39" s="692" t="str">
        <f>IF(ISNA(VLOOKUP($A39,'STAM.011-1'!$A$3:$S$306,3,FALSE)),"",(VLOOKUP($A39,'STAM.011-1'!$A$3:$S$306,3,FALSE)))</f>
        <v/>
      </c>
      <c r="D39" s="689" t="str">
        <f>IF(ISNA(VLOOKUP($A39,'STAM.011-1'!$A$3:$S$306,4,FALSE)),"",(VLOOKUP($A39,'STAM.011-1'!$A$3:$S$306,4,FALSE)))</f>
        <v/>
      </c>
      <c r="E39" s="29" t="str">
        <f>IF(ISNA(VLOOKUP($A$39,'STAM.011-1'!$A$3:$S$306,5,FALSE)),"",(VLOOKUP($A$39,'STAM.011-1'!$A$3:$S$306,5,FALSE)))</f>
        <v/>
      </c>
      <c r="F39" s="30" t="str">
        <f>IF(ISNA(VLOOKUP($E39,'STAM.011-1'!$E$3:$F$306,2,FALSE)),"",(VLOOKUP($E39,'STAM.011-1'!$E$3:$F$306,2,FALSE)))</f>
        <v/>
      </c>
      <c r="G39" s="149"/>
      <c r="H39" s="39"/>
      <c r="I39" s="30" t="str">
        <f>IF(ISNA(VLOOKUP(E39,'STAM.011-1'!$E$3:$S$306,5,FALSE)),"",(VLOOKUP(E39,'STAM.011-1'!$E$3:$S$306,5,FALSE)))</f>
        <v/>
      </c>
      <c r="J39" s="30" t="str">
        <f>IF(ISNA(VLOOKUP($E39,'STAM.011-1'!$E$3:$S$306,6,FALSE)),"",(VLOOKUP($E39,'STAM.011-1'!$E$3:$S$306,6,FALSE)))</f>
        <v/>
      </c>
      <c r="K39" s="30" t="str">
        <f>IF(ISNA(VLOOKUP($E39,'STAM.011-1'!$E$3:$S$306,7,FALSE)),"",(VLOOKUP($E39,'STAM.011-1'!$E$3:$S$306,7,FALSE)))</f>
        <v/>
      </c>
      <c r="L39" s="30" t="str">
        <f>IF(ISNA(VLOOKUP($E39,'STAM.011-1'!$E$3:$S$306,8,FALSE)),"",(VLOOKUP($E39,'STAM.011-1'!$E$3:$S$306,8,FALSE)))</f>
        <v/>
      </c>
      <c r="M39" s="30" t="str">
        <f>IF(ISNA(VLOOKUP($E39,'STAM.011-1'!$E$3:$S$306,9,FALSE)),"",(VLOOKUP($E39,'STAM.011-1'!$E$3:$S$306,9,FALSE)))</f>
        <v/>
      </c>
      <c r="N39" s="30" t="str">
        <f>IF(ISNA(VLOOKUP($E39,'STAM.011-1'!$E$3:$S$306,10,FALSE)),"",(VLOOKUP($E39,'STAM.011-1'!$E$3:$S$306,10,FALSE)))</f>
        <v/>
      </c>
      <c r="O39" s="30" t="str">
        <f>IF(ISNA(VLOOKUP($E39,'STAM.011-1'!$E$3:$S$306,11,FALSE)),"",(VLOOKUP($E39,'STAM.011-1'!$E$3:$S$306,11,FALSE)))</f>
        <v/>
      </c>
      <c r="P39" s="30" t="str">
        <f>IF(ISNA(VLOOKUP($E39,'STAM.011-1'!$E$3:$S$306,12,FALSE)),"",(VLOOKUP($E39,'STAM.011-1'!$E$3:$S$306,12,FALSE)))</f>
        <v/>
      </c>
      <c r="Q39" s="30" t="str">
        <f>IF(ISNA(VLOOKUP($E39,'STAM.011-1'!$E$3:$S$306,13,FALSE)),"",(VLOOKUP($E39,'STAM.011-1'!$E$3:$S$306,13,FALSE)))</f>
        <v/>
      </c>
      <c r="R39" s="30" t="str">
        <f>IF(ISNA(VLOOKUP($E39,'STAM.011-1'!$E$3:$S$306,14,FALSE)),"",(VLOOKUP($E39,'STAM.011-1'!$E$3:$S$306,14,FALSE)))</f>
        <v/>
      </c>
      <c r="S39" s="343" t="str">
        <f>IF(ISNA(VLOOKUP($E39,'STAM.011-1'!$E$3:$S$306,15,FALSE)),"",(VLOOKUP($E39,'STAM.011-1'!$E$3:$S$306,15,FALSE)))</f>
        <v/>
      </c>
      <c r="T39" s="438">
        <v>37</v>
      </c>
      <c r="U39" s="439"/>
      <c r="V39" s="443">
        <f t="shared" si="0"/>
        <v>0</v>
      </c>
      <c r="W39" s="516" t="str">
        <f t="shared" ref="W39" si="25">IFERROR(SUM(J39:S42)+H41,"")</f>
        <v/>
      </c>
      <c r="X39" s="374">
        <f>IF(V39="","",IFERROR(SUM(J39:K39:M39:N39)+LARGE(J39:K39:M39,1)/100+LARGE(J39:K39:M39:N39,2)/1000+LARGE(J39:K39:M39:N39,3)/10000+LARGE(J39:K39:M39:N39,4)/100000-0.01/T39,0))</f>
        <v>0</v>
      </c>
      <c r="Y39" s="354" t="str">
        <f>$D$39</f>
        <v/>
      </c>
      <c r="Z39" s="364" t="str">
        <f>$C$39</f>
        <v/>
      </c>
      <c r="AA39" s="374"/>
      <c r="AB39" s="374"/>
      <c r="AC39" s="374"/>
      <c r="AD39" s="374"/>
      <c r="AE39" s="374"/>
      <c r="AF39" s="374"/>
      <c r="AG39" s="374"/>
      <c r="AH39" s="374"/>
      <c r="AI39" s="374"/>
    </row>
    <row r="40" spans="1:35" ht="12" customHeight="1" x14ac:dyDescent="0.3">
      <c r="A40" s="582"/>
      <c r="B40" s="687"/>
      <c r="C40" s="693"/>
      <c r="D40" s="690"/>
      <c r="E40" s="32" t="str">
        <f>IF(ISNA(VLOOKUP($A$39,'STAM.011-1'!$A$3:$S$306,5,FALSE)+U4),"",(VLOOKUP($A$39,'STAM.011-1'!$A$3:$S$306,5,FALSE)+U4))</f>
        <v/>
      </c>
      <c r="F40" s="34" t="str">
        <f>IF(ISNA(VLOOKUP($E40,'STAM.011-1'!$E$3:$F$306,2,FALSE)),"",(VLOOKUP($E40,'STAM.011-1'!$E$3:$F$306,2,FALSE)))</f>
        <v/>
      </c>
      <c r="G40" s="150"/>
      <c r="H40" s="141" t="str">
        <f>IF(ISNA(VLOOKUP($E40,'STAM.011-1'!$E$3:$H$306,4,FALSE)),"",(VLOOKUP($E40,'STAM.011-1'!$E$3:$H$306,4,FALSE)))</f>
        <v/>
      </c>
      <c r="I40" s="34" t="str">
        <f>IF(ISNA(VLOOKUP(E40,'STAM.011-1'!$E$3:$S$306,5,FALSE)),"",(VLOOKUP(E40,'STAM.011-1'!$E$3:$S$306,5,FALSE)))</f>
        <v/>
      </c>
      <c r="J40" s="34" t="str">
        <f>IF(ISNA(VLOOKUP($E40,'STAM.011-1'!$E$3:$S$306,6,FALSE)),"",(VLOOKUP($E40,'STAM.011-1'!$E$3:$S$306,6,FALSE)))</f>
        <v/>
      </c>
      <c r="K40" s="34" t="str">
        <f>IF(ISNA(VLOOKUP($E40,'STAM.011-1'!$E$3:$S$306,7,FALSE)),"",(VLOOKUP($E40,'STAM.011-1'!$E$3:$S$306,7,FALSE)))</f>
        <v/>
      </c>
      <c r="L40" s="34" t="str">
        <f>IF(ISNA(VLOOKUP($E40,'STAM.011-1'!$E$3:$S$306,8,FALSE)),"",(VLOOKUP($E40,'STAM.011-1'!$E$3:$S$306,8,FALSE)))</f>
        <v/>
      </c>
      <c r="M40" s="34" t="str">
        <f>IF(ISNA(VLOOKUP($E40,'STAM.011-1'!$E$3:$S$306,9,FALSE)),"",(VLOOKUP($E40,'STAM.011-1'!$E$3:$S$306,9,FALSE)))</f>
        <v/>
      </c>
      <c r="N40" s="34" t="str">
        <f>IF(ISNA(VLOOKUP($E40,'STAM.011-1'!$E$3:$S$306,10,FALSE)),"",(VLOOKUP($E40,'STAM.011-1'!$E$3:$S$306,10,FALSE)))</f>
        <v/>
      </c>
      <c r="O40" s="34" t="str">
        <f>IF(ISNA(VLOOKUP($E40,'STAM.011-1'!$E$3:$S$306,11,FALSE)),"",(VLOOKUP($E40,'STAM.011-1'!$E$3:$S$306,11,FALSE)))</f>
        <v/>
      </c>
      <c r="P40" s="34" t="str">
        <f>IF(ISNA(VLOOKUP($E40,'STAM.011-1'!$E$3:$S$306,12,FALSE)),"",(VLOOKUP($E40,'STAM.011-1'!$E$3:$S$306,12,FALSE)))</f>
        <v/>
      </c>
      <c r="Q40" s="34" t="str">
        <f>IF(ISNA(VLOOKUP($E40,'STAM.011-1'!$E$3:$S$306,13,FALSE)),"",(VLOOKUP($E40,'STAM.011-1'!$E$3:$S$306,13,FALSE)))</f>
        <v/>
      </c>
      <c r="R40" s="34" t="str">
        <f>IF(ISNA(VLOOKUP($E40,'STAM.011-1'!$E$3:$S$306,14,FALSE)),"",(VLOOKUP($E40,'STAM.011-1'!$E$3:$S$306,14,FALSE)))</f>
        <v/>
      </c>
      <c r="S40" s="344" t="str">
        <f>IF(ISNA(VLOOKUP($E40,'STAM.011-1'!$E$3:$S$306,15,FALSE)),"",(VLOOKUP($E40,'STAM.011-1'!$E$3:$S$306,15,FALSE)))</f>
        <v/>
      </c>
      <c r="T40" s="438">
        <v>38</v>
      </c>
      <c r="U40" s="439"/>
      <c r="V40" s="443">
        <f t="shared" si="0"/>
        <v>0</v>
      </c>
      <c r="W40" s="516"/>
      <c r="X40" s="374">
        <f>IF(V40="","",IFERROR(SUM(J40:K40:M40:N40)+LARGE(J40:K40:M40,1)/100+LARGE(J40:K40:M40:N40,2)/1000+LARGE(J40:K40:M40:N40,3)/10000+LARGE(J40:K40:M40:N40,4)/100000-0.01/T40,0))</f>
        <v>0</v>
      </c>
      <c r="Y40" s="354" t="str">
        <f t="shared" ref="Y40:Y42" si="26">$D$39</f>
        <v/>
      </c>
      <c r="Z40" s="364" t="str">
        <f t="shared" ref="Z40:Z42" si="27">$C$39</f>
        <v/>
      </c>
      <c r="AA40" s="374"/>
      <c r="AB40" s="374"/>
      <c r="AC40" s="374"/>
      <c r="AD40" s="374"/>
      <c r="AE40" s="374"/>
      <c r="AF40" s="374"/>
      <c r="AG40" s="374"/>
      <c r="AH40" s="374"/>
      <c r="AI40" s="374"/>
    </row>
    <row r="41" spans="1:35" ht="12" customHeight="1" thickBot="1" x14ac:dyDescent="0.35">
      <c r="A41" s="582"/>
      <c r="B41" s="687"/>
      <c r="C41" s="693"/>
      <c r="D41" s="690"/>
      <c r="E41" s="32" t="str">
        <f>IF(ISNA(VLOOKUP($A$39,'STAM.011-1'!$A$3:$S$306,5,FALSE)+U5),"",(VLOOKUP($A$39,'STAM.011-1'!$A$3:$S$306,5,FALSE)+U5))</f>
        <v/>
      </c>
      <c r="F41" s="34" t="str">
        <f>IF(ISNA(VLOOKUP($E41,'STAM.011-1'!$E$3:$F$306,2,FALSE)),"",(VLOOKUP($E41,'STAM.011-1'!$E$3:$F$306,2,FALSE)))</f>
        <v/>
      </c>
      <c r="G41" s="35" t="s">
        <v>677</v>
      </c>
      <c r="H41" s="141" t="str">
        <f>IF(ISNA(VLOOKUP(E41,'STAM.011-1'!$E$3:$H$306,4,FALSE)),"",(VLOOKUP(E41,'STAM.011-1'!$E$3:$H$306,4,FALSE)))</f>
        <v/>
      </c>
      <c r="I41" s="34" t="str">
        <f>IF(ISNA(VLOOKUP(E41,'STAM.011-1'!$E$3:$S$306,5,FALSE)),"",(VLOOKUP(E41,'STAM.011-1'!$E$3:$S$306,5,FALSE)))</f>
        <v/>
      </c>
      <c r="J41" s="34" t="str">
        <f>IF(ISNA(VLOOKUP($E41,'STAM.011-1'!$E$3:$S$306,6,FALSE)),"",(VLOOKUP($E41,'STAM.011-1'!$E$3:$S$306,6,FALSE)))</f>
        <v/>
      </c>
      <c r="K41" s="34" t="str">
        <f>IF(ISNA(VLOOKUP($E41,'STAM.011-1'!$E$3:$S$306,7,FALSE)),"",(VLOOKUP($E41,'STAM.011-1'!$E$3:$S$306,7,FALSE)))</f>
        <v/>
      </c>
      <c r="L41" s="34" t="str">
        <f>IF(ISNA(VLOOKUP($E41,'STAM.011-1'!$E$3:$S$306,8,FALSE)),"",(VLOOKUP($E41,'STAM.011-1'!$E$3:$S$306,8,FALSE)))</f>
        <v/>
      </c>
      <c r="M41" s="34" t="str">
        <f>IF(ISNA(VLOOKUP($E41,'STAM.011-1'!$E$3:$S$306,9,FALSE)),"",(VLOOKUP($E41,'STAM.011-1'!$E$3:$S$306,9,FALSE)))</f>
        <v/>
      </c>
      <c r="N41" s="34" t="str">
        <f>IF(ISNA(VLOOKUP($E41,'STAM.011-1'!$E$3:$S$306,10,FALSE)),"",(VLOOKUP($E41,'STAM.011-1'!$E$3:$S$306,10,FALSE)))</f>
        <v/>
      </c>
      <c r="O41" s="34" t="str">
        <f>IF(ISNA(VLOOKUP($E41,'STAM.011-1'!$E$3:$S$306,11,FALSE)),"",(VLOOKUP($E41,'STAM.011-1'!$E$3:$S$306,11,FALSE)))</f>
        <v/>
      </c>
      <c r="P41" s="34" t="str">
        <f>IF(ISNA(VLOOKUP($E41,'STAM.011-1'!$E$3:$S$306,12,FALSE)),"",(VLOOKUP($E41,'STAM.011-1'!$E$3:$S$306,12,FALSE)))</f>
        <v/>
      </c>
      <c r="Q41" s="34" t="str">
        <f>IF(ISNA(VLOOKUP($E41,'STAM.011-1'!$E$3:$S$306,13,FALSE)),"",(VLOOKUP($E41,'STAM.011-1'!$E$3:$S$306,13,FALSE)))</f>
        <v/>
      </c>
      <c r="R41" s="34" t="str">
        <f>IF(ISNA(VLOOKUP($E41,'STAM.011-1'!$E$3:$S$306,14,FALSE)),"",(VLOOKUP($E41,'STAM.011-1'!$E$3:$S$306,14,FALSE)))</f>
        <v/>
      </c>
      <c r="S41" s="344" t="str">
        <f>IF(ISNA(VLOOKUP($E41,'STAM.011-1'!$E$3:$S$306,15,FALSE)),"",(VLOOKUP($E41,'STAM.011-1'!$E$3:$S$306,15,FALSE)))</f>
        <v/>
      </c>
      <c r="T41" s="438">
        <v>39</v>
      </c>
      <c r="U41" s="439"/>
      <c r="V41" s="443">
        <f t="shared" si="0"/>
        <v>0</v>
      </c>
      <c r="W41" s="516"/>
      <c r="X41" s="374">
        <f>IF(V41="","",IFERROR(SUM(J41:K41:M41:N41)+LARGE(J41:K41:M41,1)/100+LARGE(J41:K41:M41:N41,2)/1000+LARGE(J41:K41:M41:N41,3)/10000+LARGE(J41:K41:M41:N41,4)/100000-0.01/T41,0))</f>
        <v>0</v>
      </c>
      <c r="Y41" s="354" t="str">
        <f t="shared" si="26"/>
        <v/>
      </c>
      <c r="Z41" s="364" t="str">
        <f t="shared" si="27"/>
        <v/>
      </c>
      <c r="AA41" s="374"/>
      <c r="AB41" s="374"/>
      <c r="AC41" s="374"/>
      <c r="AD41" s="374"/>
      <c r="AE41" s="374"/>
      <c r="AF41" s="374"/>
      <c r="AG41" s="374"/>
      <c r="AH41" s="374"/>
      <c r="AI41" s="374"/>
    </row>
    <row r="42" spans="1:35" ht="12" customHeight="1" thickBot="1" x14ac:dyDescent="0.35">
      <c r="A42" s="583"/>
      <c r="B42" s="688"/>
      <c r="C42" s="694"/>
      <c r="D42" s="691"/>
      <c r="E42" s="32" t="str">
        <f>IF(ISNA(VLOOKUP($A$39,'STAM.011-1'!$A$3:$S$306,5,FALSE)+U6),"",(VLOOKUP($A$39,'STAM.011-1'!$A$3:$S$306,5,FALSE)+U6))</f>
        <v/>
      </c>
      <c r="F42" s="38" t="str">
        <f>IF(ISNA(VLOOKUP($E42,'STAM.011-1'!$E$3:$F$306,2,FALSE)),"",(VLOOKUP($E42,'STAM.011-1'!$E$3:$F$306,2,FALSE)))</f>
        <v/>
      </c>
      <c r="G42" s="36" t="s">
        <v>678</v>
      </c>
      <c r="H42" s="37" t="str">
        <f>IF(ISNA(VLOOKUP(E42,'STAM.011-1'!$E$3:$H$306,4,FALSE)),"",(VLOOKUP(E42,'STAM.011-1'!$E$3:$H$306,4,FALSE)))</f>
        <v/>
      </c>
      <c r="I42" s="38" t="str">
        <f>IF(ISNA(VLOOKUP(E42,'STAM.011-1'!$E$3:$S$306,5,FALSE)),"",(VLOOKUP(E42,'STAM.011-1'!$E$3:$S$306,5,FALSE)))</f>
        <v/>
      </c>
      <c r="J42" s="38" t="str">
        <f>IF(ISNA(VLOOKUP($E42,'STAM.011-1'!$E$3:$S$306,6,FALSE)),"",(VLOOKUP($E42,'STAM.011-1'!$E$3:$S$306,6,FALSE)))</f>
        <v/>
      </c>
      <c r="K42" s="38" t="str">
        <f>IF(ISNA(VLOOKUP($E42,'STAM.011-1'!$E$3:$S$306,7,FALSE)),"",(VLOOKUP($E42,'STAM.011-1'!$E$3:$S$306,7,FALSE)))</f>
        <v/>
      </c>
      <c r="L42" s="38" t="str">
        <f>IF(ISNA(VLOOKUP($E42,'STAM.011-1'!$E$3:$S$306,8,FALSE)),"",(VLOOKUP($E42,'STAM.011-1'!$E$3:$S$306,8,FALSE)))</f>
        <v/>
      </c>
      <c r="M42" s="38" t="str">
        <f>IF(ISNA(VLOOKUP($E42,'STAM.011-1'!$E$3:$S$306,9,FALSE)),"",(VLOOKUP($E42,'STAM.011-1'!$E$3:$S$306,9,FALSE)))</f>
        <v/>
      </c>
      <c r="N42" s="38" t="str">
        <f>IF(ISNA(VLOOKUP($E42,'STAM.011-1'!$E$3:$S$306,10,FALSE)),"",(VLOOKUP($E42,'STAM.011-1'!$E$3:$S$306,10,FALSE)))</f>
        <v/>
      </c>
      <c r="O42" s="38" t="str">
        <f>IF(ISNA(VLOOKUP($E42,'STAM.011-1'!$E$3:$S$306,11,FALSE)),"",(VLOOKUP($E42,'STAM.011-1'!$E$3:$S$306,11,FALSE)))</f>
        <v/>
      </c>
      <c r="P42" s="38" t="str">
        <f>IF(ISNA(VLOOKUP($E42,'STAM.011-1'!$E$3:$S$306,12,FALSE)),"",(VLOOKUP($E42,'STAM.011-1'!$E$3:$S$306,12,FALSE)))</f>
        <v/>
      </c>
      <c r="Q42" s="38" t="str">
        <f>IF(ISNA(VLOOKUP($E42,'STAM.011-1'!$E$3:$S$306,13,FALSE)),"",(VLOOKUP($E42,'STAM.011-1'!$E$3:$S$306,13,FALSE)))</f>
        <v/>
      </c>
      <c r="R42" s="38" t="str">
        <f>IF(ISNA(VLOOKUP($E42,'STAM.011-1'!$E$3:$S$306,14,FALSE)),"",(VLOOKUP($E42,'STAM.011-1'!$E$3:$S$306,14,FALSE)))</f>
        <v/>
      </c>
      <c r="S42" s="345" t="str">
        <f>IF(ISNA(VLOOKUP($E42,'STAM.011-1'!$E$3:$S$306,15,FALSE)),"",(VLOOKUP($E42,'STAM.011-1'!$E$3:$S$306,15,FALSE)))</f>
        <v/>
      </c>
      <c r="T42" s="438">
        <v>40</v>
      </c>
      <c r="U42" s="439"/>
      <c r="V42" s="443">
        <f t="shared" si="0"/>
        <v>0</v>
      </c>
      <c r="W42" s="516"/>
      <c r="X42" s="374">
        <f>IF(V42="","",IFERROR(SUM(J42:K42:M42:N42)+LARGE(J42:K42:M42,1)/100+LARGE(J42:K42:M42:N42,2)/1000+LARGE(J42:K42:M42:N42,3)/10000+LARGE(J42:K42:M42:N42,4)/100000-0.01/T42,0))</f>
        <v>0</v>
      </c>
      <c r="Y42" s="354" t="str">
        <f t="shared" si="26"/>
        <v/>
      </c>
      <c r="Z42" s="364" t="str">
        <f t="shared" si="27"/>
        <v/>
      </c>
      <c r="AA42" s="374"/>
      <c r="AB42" s="374"/>
      <c r="AC42" s="374"/>
      <c r="AD42" s="374"/>
      <c r="AE42" s="374"/>
      <c r="AF42" s="374"/>
      <c r="AG42" s="374"/>
      <c r="AH42" s="374"/>
      <c r="AI42" s="374"/>
    </row>
    <row r="43" spans="1:35" ht="12" customHeight="1" x14ac:dyDescent="0.3">
      <c r="A43" s="581">
        <v>11</v>
      </c>
      <c r="B43" s="686" t="str">
        <f>IF(ISNA(VLOOKUP($A43,'STAM.011-1'!$A$3:$S$306,2,FALSE)),"",(VLOOKUP($A43,'STAM.011-1'!$A$3:$S$306,2,FALSE)))</f>
        <v/>
      </c>
      <c r="C43" s="692" t="str">
        <f>IF(ISNA(VLOOKUP($A43,'STAM.011-1'!$A$3:$S$306,3,FALSE)),"",(VLOOKUP($A43,'STAM.011-1'!$A$3:$S$306,3,FALSE)))</f>
        <v/>
      </c>
      <c r="D43" s="689" t="str">
        <f>IF(ISNA(VLOOKUP($A43,'STAM.011-1'!$A$3:$S$306,4,FALSE)),"",(VLOOKUP($A43,'STAM.011-1'!$A$3:$S$306,4,FALSE)))</f>
        <v/>
      </c>
      <c r="E43" s="29" t="str">
        <f>IF(ISNA(VLOOKUP($A$43,'STAM.011-1'!$A$3:$S$306,5,FALSE)),"",(VLOOKUP($A$43,'STAM.011-1'!$A$3:$S$306,5,FALSE)))</f>
        <v/>
      </c>
      <c r="F43" s="30" t="str">
        <f>IF(ISNA(VLOOKUP($E43,'STAM.011-1'!$E$3:$F$306,2,FALSE)),"",(VLOOKUP($E43,'STAM.011-1'!$E$3:$F$306,2,FALSE)))</f>
        <v/>
      </c>
      <c r="G43" s="149"/>
      <c r="H43" s="31"/>
      <c r="I43" s="30" t="str">
        <f>IF(ISNA(VLOOKUP(E43,'STAM.011-1'!$E$3:$S$306,5,FALSE)),"",(VLOOKUP(E43,'STAM.011-1'!$E$3:$S$306,5,FALSE)))</f>
        <v/>
      </c>
      <c r="J43" s="30" t="str">
        <f>IF(ISNA(VLOOKUP($E43,'STAM.011-1'!$E$3:$S$306,6,FALSE)),"",(VLOOKUP($E43,'STAM.011-1'!$E$3:$S$306,6,FALSE)))</f>
        <v/>
      </c>
      <c r="K43" s="30" t="str">
        <f>IF(ISNA(VLOOKUP($E43,'STAM.011-1'!$E$3:$S$306,7,FALSE)),"",(VLOOKUP($E43,'STAM.011-1'!$E$3:$S$306,7,FALSE)))</f>
        <v/>
      </c>
      <c r="L43" s="30" t="str">
        <f>IF(ISNA(VLOOKUP($E43,'STAM.011-1'!$E$3:$S$306,8,FALSE)),"",(VLOOKUP($E43,'STAM.011-1'!$E$3:$S$306,8,FALSE)))</f>
        <v/>
      </c>
      <c r="M43" s="30" t="str">
        <f>IF(ISNA(VLOOKUP($E43,'STAM.011-1'!$E$3:$S$306,9,FALSE)),"",(VLOOKUP($E43,'STAM.011-1'!$E$3:$S$306,9,FALSE)))</f>
        <v/>
      </c>
      <c r="N43" s="30" t="str">
        <f>IF(ISNA(VLOOKUP($E43,'STAM.011-1'!$E$3:$S$306,10,FALSE)),"",(VLOOKUP($E43,'STAM.011-1'!$E$3:$S$306,10,FALSE)))</f>
        <v/>
      </c>
      <c r="O43" s="30" t="str">
        <f>IF(ISNA(VLOOKUP($E43,'STAM.011-1'!$E$3:$S$306,11,FALSE)),"",(VLOOKUP($E43,'STAM.011-1'!$E$3:$S$306,11,FALSE)))</f>
        <v/>
      </c>
      <c r="P43" s="30" t="str">
        <f>IF(ISNA(VLOOKUP($E43,'STAM.011-1'!$E$3:$S$306,12,FALSE)),"",(VLOOKUP($E43,'STAM.011-1'!$E$3:$S$306,12,FALSE)))</f>
        <v/>
      </c>
      <c r="Q43" s="30" t="str">
        <f>IF(ISNA(VLOOKUP($E43,'STAM.011-1'!$E$3:$S$306,13,FALSE)),"",(VLOOKUP($E43,'STAM.011-1'!$E$3:$S$306,13,FALSE)))</f>
        <v/>
      </c>
      <c r="R43" s="30" t="str">
        <f>IF(ISNA(VLOOKUP($E43,'STAM.011-1'!$E$3:$S$306,14,FALSE)),"",(VLOOKUP($E43,'STAM.011-1'!$E$3:$S$306,14,FALSE)))</f>
        <v/>
      </c>
      <c r="S43" s="343" t="str">
        <f>IF(ISNA(VLOOKUP($E43,'STAM.011-1'!$E$3:$S$306,15,FALSE)),"",(VLOOKUP($E43,'STAM.011-1'!$E$3:$S$306,15,FALSE)))</f>
        <v/>
      </c>
      <c r="T43" s="438">
        <v>41</v>
      </c>
      <c r="U43" s="439"/>
      <c r="V43" s="443">
        <f t="shared" si="0"/>
        <v>0</v>
      </c>
      <c r="W43" s="516" t="str">
        <f t="shared" si="12"/>
        <v/>
      </c>
      <c r="X43" s="374">
        <f>IF(V43="","",IFERROR(SUM(J43:K43:M43:N43)+LARGE(J43:K43:M43,1)/100+LARGE(J43:K43:M43:N43,2)/1000+LARGE(J43:K43:M43:N43,3)/10000+LARGE(J43:K43:M43:N43,4)/100000-0.01/T43,0))</f>
        <v>0</v>
      </c>
      <c r="Y43" s="354" t="str">
        <f>$D$43</f>
        <v/>
      </c>
      <c r="Z43" s="364" t="str">
        <f>$C$43</f>
        <v/>
      </c>
      <c r="AA43" s="374"/>
      <c r="AB43" s="374"/>
      <c r="AC43" s="374"/>
      <c r="AD43" s="374"/>
      <c r="AE43" s="374"/>
      <c r="AF43" s="374"/>
      <c r="AG43" s="374"/>
      <c r="AH43" s="374"/>
      <c r="AI43" s="374"/>
    </row>
    <row r="44" spans="1:35" ht="12" customHeight="1" x14ac:dyDescent="0.3">
      <c r="A44" s="582"/>
      <c r="B44" s="687"/>
      <c r="C44" s="693"/>
      <c r="D44" s="690"/>
      <c r="E44" s="32" t="str">
        <f>IF(ISNA(VLOOKUP($A$43,'STAM.011-1'!$A$3:$S$306,5,FALSE)+U4),"",(VLOOKUP($A$43,'STAM.011-1'!$A$3:$S$306,5,FALSE)+U4))</f>
        <v/>
      </c>
      <c r="F44" s="34" t="str">
        <f>IF(ISNA(VLOOKUP($E44,'STAM.011-1'!$E$3:$F$306,2,FALSE)),"",(VLOOKUP($E44,'STAM.011-1'!$E$3:$F$306,2,FALSE)))</f>
        <v/>
      </c>
      <c r="G44" s="150"/>
      <c r="H44" s="141" t="str">
        <f>IF(ISNA(VLOOKUP($E44,'STAM.011-1'!$E$3:$H$306,4,FALSE)),"",(VLOOKUP($E44,'STAM.011-1'!$E$3:$H$306,4,FALSE)))</f>
        <v/>
      </c>
      <c r="I44" s="34" t="str">
        <f>IF(ISNA(VLOOKUP(E44,'STAM.011-1'!$E$3:$S$306,5,FALSE)),"",(VLOOKUP(E44,'STAM.011-1'!$E$3:$S$306,5,FALSE)))</f>
        <v/>
      </c>
      <c r="J44" s="34" t="str">
        <f>IF(ISNA(VLOOKUP($E44,'STAM.011-1'!$E$3:$S$306,6,FALSE)),"",(VLOOKUP($E44,'STAM.011-1'!$E$3:$S$306,6,FALSE)))</f>
        <v/>
      </c>
      <c r="K44" s="34" t="str">
        <f>IF(ISNA(VLOOKUP($E44,'STAM.011-1'!$E$3:$S$306,7,FALSE)),"",(VLOOKUP($E44,'STAM.011-1'!$E$3:$S$306,7,FALSE)))</f>
        <v/>
      </c>
      <c r="L44" s="34" t="str">
        <f>IF(ISNA(VLOOKUP($E44,'STAM.011-1'!$E$3:$S$306,8,FALSE)),"",(VLOOKUP($E44,'STAM.011-1'!$E$3:$S$306,8,FALSE)))</f>
        <v/>
      </c>
      <c r="M44" s="34" t="str">
        <f>IF(ISNA(VLOOKUP($E44,'STAM.011-1'!$E$3:$S$306,9,FALSE)),"",(VLOOKUP($E44,'STAM.011-1'!$E$3:$S$306,9,FALSE)))</f>
        <v/>
      </c>
      <c r="N44" s="34" t="str">
        <f>IF(ISNA(VLOOKUP($E44,'STAM.011-1'!$E$3:$S$306,10,FALSE)),"",(VLOOKUP($E44,'STAM.011-1'!$E$3:$S$306,10,FALSE)))</f>
        <v/>
      </c>
      <c r="O44" s="34" t="str">
        <f>IF(ISNA(VLOOKUP($E44,'STAM.011-1'!$E$3:$S$306,11,FALSE)),"",(VLOOKUP($E44,'STAM.011-1'!$E$3:$S$306,11,FALSE)))</f>
        <v/>
      </c>
      <c r="P44" s="34" t="str">
        <f>IF(ISNA(VLOOKUP($E44,'STAM.011-1'!$E$3:$S$306,12,FALSE)),"",(VLOOKUP($E44,'STAM.011-1'!$E$3:$S$306,12,FALSE)))</f>
        <v/>
      </c>
      <c r="Q44" s="34" t="str">
        <f>IF(ISNA(VLOOKUP($E44,'STAM.011-1'!$E$3:$S$306,13,FALSE)),"",(VLOOKUP($E44,'STAM.011-1'!$E$3:$S$306,13,FALSE)))</f>
        <v/>
      </c>
      <c r="R44" s="34" t="str">
        <f>IF(ISNA(VLOOKUP($E44,'STAM.011-1'!$E$3:$S$306,14,FALSE)),"",(VLOOKUP($E44,'STAM.011-1'!$E$3:$S$306,14,FALSE)))</f>
        <v/>
      </c>
      <c r="S44" s="344" t="str">
        <f>IF(ISNA(VLOOKUP($E44,'STAM.011-1'!$E$3:$S$306,15,FALSE)),"",(VLOOKUP($E44,'STAM.011-1'!$E$3:$S$306,15,FALSE)))</f>
        <v/>
      </c>
      <c r="T44" s="438">
        <v>42</v>
      </c>
      <c r="U44" s="439"/>
      <c r="V44" s="443">
        <f t="shared" si="0"/>
        <v>0</v>
      </c>
      <c r="W44" s="516"/>
      <c r="X44" s="374">
        <f>IF(V44="","",IFERROR(SUM(J44:K44:M44:N44)+LARGE(J44:K44:M44,1)/100+LARGE(J44:K44:M44:N44,2)/1000+LARGE(J44:K44:M44:N44,3)/10000+LARGE(J44:K44:M44:N44,4)/100000-0.01/T44,0))</f>
        <v>0</v>
      </c>
      <c r="Y44" s="354" t="str">
        <f t="shared" ref="Y44:Y46" si="28">$D$43</f>
        <v/>
      </c>
      <c r="Z44" s="364" t="str">
        <f t="shared" ref="Z44:Z46" si="29">$C$43</f>
        <v/>
      </c>
      <c r="AA44" s="374"/>
      <c r="AB44" s="374"/>
      <c r="AC44" s="374"/>
      <c r="AD44" s="374"/>
      <c r="AE44" s="374"/>
      <c r="AF44" s="374"/>
      <c r="AG44" s="374"/>
      <c r="AH44" s="374"/>
      <c r="AI44" s="374"/>
    </row>
    <row r="45" spans="1:35" ht="12" customHeight="1" thickBot="1" x14ac:dyDescent="0.35">
      <c r="A45" s="582"/>
      <c r="B45" s="687"/>
      <c r="C45" s="693"/>
      <c r="D45" s="690"/>
      <c r="E45" s="32" t="str">
        <f>IF(ISNA(VLOOKUP($A$43,'STAM.011-1'!$A$3:$S$306,5,FALSE)+U5),"",(VLOOKUP($A$43,'STAM.011-1'!$A$3:$S$306,5,FALSE)+U5))</f>
        <v/>
      </c>
      <c r="F45" s="34" t="str">
        <f>IF(ISNA(VLOOKUP($E45,'STAM.011-1'!$E$3:$F$306,2,FALSE)),"",(VLOOKUP($E45,'STAM.011-1'!$E$3:$F$306,2,FALSE)))</f>
        <v/>
      </c>
      <c r="G45" s="35" t="s">
        <v>677</v>
      </c>
      <c r="H45" s="141" t="str">
        <f>IF(ISNA(VLOOKUP(E45,'STAM.011-1'!$E$3:$H$306,4,FALSE)),"",(VLOOKUP(E45,'STAM.011-1'!$E$3:$H$306,4,FALSE)))</f>
        <v/>
      </c>
      <c r="I45" s="34" t="str">
        <f>IF(ISNA(VLOOKUP(E45,'STAM.011-1'!$E$3:$S$306,5,FALSE)),"",(VLOOKUP(E45,'STAM.011-1'!$E$3:$S$306,5,FALSE)))</f>
        <v/>
      </c>
      <c r="J45" s="34" t="str">
        <f>IF(ISNA(VLOOKUP($E45,'STAM.011-1'!$E$3:$S$306,6,FALSE)),"",(VLOOKUP($E45,'STAM.011-1'!$E$3:$S$306,6,FALSE)))</f>
        <v/>
      </c>
      <c r="K45" s="34" t="str">
        <f>IF(ISNA(VLOOKUP($E45,'STAM.011-1'!$E$3:$S$306,7,FALSE)),"",(VLOOKUP($E45,'STAM.011-1'!$E$3:$S$306,7,FALSE)))</f>
        <v/>
      </c>
      <c r="L45" s="34" t="str">
        <f>IF(ISNA(VLOOKUP($E45,'STAM.011-1'!$E$3:$S$306,8,FALSE)),"",(VLOOKUP($E45,'STAM.011-1'!$E$3:$S$306,8,FALSE)))</f>
        <v/>
      </c>
      <c r="M45" s="34" t="str">
        <f>IF(ISNA(VLOOKUP($E45,'STAM.011-1'!$E$3:$S$306,9,FALSE)),"",(VLOOKUP($E45,'STAM.011-1'!$E$3:$S$306,9,FALSE)))</f>
        <v/>
      </c>
      <c r="N45" s="34" t="str">
        <f>IF(ISNA(VLOOKUP($E45,'STAM.011-1'!$E$3:$S$306,10,FALSE)),"",(VLOOKUP($E45,'STAM.011-1'!$E$3:$S$306,10,FALSE)))</f>
        <v/>
      </c>
      <c r="O45" s="34" t="str">
        <f>IF(ISNA(VLOOKUP($E45,'STAM.011-1'!$E$3:$S$306,11,FALSE)),"",(VLOOKUP($E45,'STAM.011-1'!$E$3:$S$306,11,FALSE)))</f>
        <v/>
      </c>
      <c r="P45" s="34" t="str">
        <f>IF(ISNA(VLOOKUP($E45,'STAM.011-1'!$E$3:$S$306,12,FALSE)),"",(VLOOKUP($E45,'STAM.011-1'!$E$3:$S$306,12,FALSE)))</f>
        <v/>
      </c>
      <c r="Q45" s="34" t="str">
        <f>IF(ISNA(VLOOKUP($E45,'STAM.011-1'!$E$3:$S$306,13,FALSE)),"",(VLOOKUP($E45,'STAM.011-1'!$E$3:$S$306,13,FALSE)))</f>
        <v/>
      </c>
      <c r="R45" s="34" t="str">
        <f>IF(ISNA(VLOOKUP($E45,'STAM.011-1'!$E$3:$S$306,14,FALSE)),"",(VLOOKUP($E45,'STAM.011-1'!$E$3:$S$306,14,FALSE)))</f>
        <v/>
      </c>
      <c r="S45" s="344" t="str">
        <f>IF(ISNA(VLOOKUP($E45,'STAM.011-1'!$E$3:$S$306,15,FALSE)),"",(VLOOKUP($E45,'STAM.011-1'!$E$3:$S$306,15,FALSE)))</f>
        <v/>
      </c>
      <c r="T45" s="438">
        <v>43</v>
      </c>
      <c r="U45" s="439"/>
      <c r="V45" s="443">
        <f t="shared" si="0"/>
        <v>0</v>
      </c>
      <c r="W45" s="516"/>
      <c r="X45" s="374">
        <f>IF(V45="","",IFERROR(SUM(J45:K45:M45:N45)+LARGE(J45:K45:M45,1)/100+LARGE(J45:K45:M45:N45,2)/1000+LARGE(J45:K45:M45:N45,3)/10000+LARGE(J45:K45:M45:N45,4)/100000-0.01/T45,0))</f>
        <v>0</v>
      </c>
      <c r="Y45" s="354" t="str">
        <f t="shared" si="28"/>
        <v/>
      </c>
      <c r="Z45" s="364" t="str">
        <f t="shared" si="29"/>
        <v/>
      </c>
      <c r="AA45" s="374"/>
      <c r="AB45" s="374"/>
      <c r="AC45" s="374"/>
      <c r="AD45" s="374"/>
      <c r="AE45" s="374"/>
      <c r="AF45" s="374"/>
      <c r="AG45" s="374"/>
      <c r="AH45" s="374"/>
      <c r="AI45" s="374"/>
    </row>
    <row r="46" spans="1:35" ht="12" customHeight="1" thickBot="1" x14ac:dyDescent="0.35">
      <c r="A46" s="583"/>
      <c r="B46" s="688"/>
      <c r="C46" s="694"/>
      <c r="D46" s="691"/>
      <c r="E46" s="32" t="str">
        <f>IF(ISNA(VLOOKUP($A$43,'STAM.011-1'!$A$3:$S$306,5,FALSE)+U6),"",(VLOOKUP($A$43,'STAM.011-1'!$A$3:$S$306,5,FALSE)+U6))</f>
        <v/>
      </c>
      <c r="F46" s="38" t="str">
        <f>IF(ISNA(VLOOKUP($E46,'STAM.011-1'!$E$3:$F$306,2,FALSE)),"",(VLOOKUP($E46,'STAM.011-1'!$E$3:$F$306,2,FALSE)))</f>
        <v/>
      </c>
      <c r="G46" s="36" t="s">
        <v>678</v>
      </c>
      <c r="H46" s="37" t="str">
        <f>IF(ISNA(VLOOKUP(E46,'STAM.011-1'!$E$3:$H$306,4,FALSE)),"",(VLOOKUP(E46,'STAM.011-1'!$E$3:$H$306,4,FALSE)))</f>
        <v/>
      </c>
      <c r="I46" s="38" t="str">
        <f>IF(ISNA(VLOOKUP(E46,'STAM.011-1'!$E$3:$S$306,5,FALSE)),"",(VLOOKUP(E46,'STAM.011-1'!$E$3:$S$306,5,FALSE)))</f>
        <v/>
      </c>
      <c r="J46" s="38" t="str">
        <f>IF(ISNA(VLOOKUP($E46,'STAM.011-1'!$E$3:$S$306,6,FALSE)),"",(VLOOKUP($E46,'STAM.011-1'!$E$3:$S$306,6,FALSE)))</f>
        <v/>
      </c>
      <c r="K46" s="38" t="str">
        <f>IF(ISNA(VLOOKUP($E46,'STAM.011-1'!$E$3:$S$306,7,FALSE)),"",(VLOOKUP($E46,'STAM.011-1'!$E$3:$S$306,7,FALSE)))</f>
        <v/>
      </c>
      <c r="L46" s="38" t="str">
        <f>IF(ISNA(VLOOKUP($E46,'STAM.011-1'!$E$3:$S$306,8,FALSE)),"",(VLOOKUP($E46,'STAM.011-1'!$E$3:$S$306,8,FALSE)))</f>
        <v/>
      </c>
      <c r="M46" s="38" t="str">
        <f>IF(ISNA(VLOOKUP($E46,'STAM.011-1'!$E$3:$S$306,9,FALSE)),"",(VLOOKUP($E46,'STAM.011-1'!$E$3:$S$306,9,FALSE)))</f>
        <v/>
      </c>
      <c r="N46" s="38" t="str">
        <f>IF(ISNA(VLOOKUP($E46,'STAM.011-1'!$E$3:$S$306,10,FALSE)),"",(VLOOKUP($E46,'STAM.011-1'!$E$3:$S$306,10,FALSE)))</f>
        <v/>
      </c>
      <c r="O46" s="38" t="str">
        <f>IF(ISNA(VLOOKUP($E46,'STAM.011-1'!$E$3:$S$306,11,FALSE)),"",(VLOOKUP($E46,'STAM.011-1'!$E$3:$S$306,11,FALSE)))</f>
        <v/>
      </c>
      <c r="P46" s="38" t="str">
        <f>IF(ISNA(VLOOKUP($E46,'STAM.011-1'!$E$3:$S$306,12,FALSE)),"",(VLOOKUP($E46,'STAM.011-1'!$E$3:$S$306,12,FALSE)))</f>
        <v/>
      </c>
      <c r="Q46" s="38" t="str">
        <f>IF(ISNA(VLOOKUP($E46,'STAM.011-1'!$E$3:$S$306,13,FALSE)),"",(VLOOKUP($E46,'STAM.011-1'!$E$3:$S$306,13,FALSE)))</f>
        <v/>
      </c>
      <c r="R46" s="38" t="str">
        <f>IF(ISNA(VLOOKUP($E46,'STAM.011-1'!$E$3:$S$306,14,FALSE)),"",(VLOOKUP($E46,'STAM.011-1'!$E$3:$S$306,14,FALSE)))</f>
        <v/>
      </c>
      <c r="S46" s="345" t="str">
        <f>IF(ISNA(VLOOKUP($E46,'STAM.011-1'!$E$3:$S$306,15,FALSE)),"",(VLOOKUP($E46,'STAM.011-1'!$E$3:$S$306,15,FALSE)))</f>
        <v/>
      </c>
      <c r="T46" s="438">
        <v>44</v>
      </c>
      <c r="U46" s="439"/>
      <c r="V46" s="443">
        <f t="shared" si="0"/>
        <v>0</v>
      </c>
      <c r="W46" s="516"/>
      <c r="X46" s="374">
        <f>IF(V46="","",IFERROR(SUM(J46:K46:M46:N46)+LARGE(J46:K46:M46,1)/100+LARGE(J46:K46:M46:N46,2)/1000+LARGE(J46:K46:M46:N46,3)/10000+LARGE(J46:K46:M46:N46,4)/100000-0.01/T46,0))</f>
        <v>0</v>
      </c>
      <c r="Y46" s="354" t="str">
        <f t="shared" si="28"/>
        <v/>
      </c>
      <c r="Z46" s="364" t="str">
        <f t="shared" si="29"/>
        <v/>
      </c>
      <c r="AA46" s="374"/>
      <c r="AB46" s="374"/>
      <c r="AC46" s="374"/>
      <c r="AD46" s="374"/>
      <c r="AE46" s="374"/>
      <c r="AF46" s="374"/>
      <c r="AG46" s="374"/>
      <c r="AH46" s="374"/>
      <c r="AI46" s="374"/>
    </row>
    <row r="47" spans="1:35" ht="12" customHeight="1" x14ac:dyDescent="0.3">
      <c r="A47" s="581">
        <v>12</v>
      </c>
      <c r="B47" s="686" t="str">
        <f>IF(ISNA(VLOOKUP($A47,'STAM.011-1'!$A$3:$S$306,2,FALSE)),"",(VLOOKUP($A47,'STAM.011-1'!$A$3:$S$306,2,FALSE)))</f>
        <v/>
      </c>
      <c r="C47" s="692" t="str">
        <f>IF(ISNA(VLOOKUP($A47,'STAM.011-1'!$A$3:$S$306,3,FALSE)),"",(VLOOKUP($A47,'STAM.011-1'!$A$3:$S$306,3,FALSE)))</f>
        <v/>
      </c>
      <c r="D47" s="689" t="str">
        <f>IF(ISNA(VLOOKUP($A47,'STAM.011-1'!$A$3:$S$306,4,FALSE)),"",(VLOOKUP($A47,'STAM.011-1'!$A$3:$S$306,4,FALSE)))</f>
        <v/>
      </c>
      <c r="E47" s="29" t="str">
        <f>IF(ISNA(VLOOKUP($A$47,'STAM.011-1'!$A$3:$S$306,5,FALSE)),"",(VLOOKUP($A$47,'STAM.011-1'!$A$3:$S$306,5,FALSE)))</f>
        <v/>
      </c>
      <c r="F47" s="30" t="str">
        <f>IF(ISNA(VLOOKUP($E47,'STAM.011-1'!$E$3:$F$306,2,FALSE)),"",(VLOOKUP($E47,'STAM.011-1'!$E$3:$F$306,2,FALSE)))</f>
        <v/>
      </c>
      <c r="G47" s="149"/>
      <c r="H47" s="39"/>
      <c r="I47" s="30" t="str">
        <f>IF(ISNA(VLOOKUP(E47,'STAM.011-1'!$E$3:$S$306,5,FALSE)),"",(VLOOKUP(E47,'STAM.011-1'!$E$3:$S$306,5,FALSE)))</f>
        <v/>
      </c>
      <c r="J47" s="30" t="str">
        <f>IF(ISNA(VLOOKUP($E47,'STAM.011-1'!$E$3:$S$306,6,FALSE)),"",(VLOOKUP($E47,'STAM.011-1'!$E$3:$S$306,6,FALSE)))</f>
        <v/>
      </c>
      <c r="K47" s="30" t="str">
        <f>IF(ISNA(VLOOKUP($E47,'STAM.011-1'!$E$3:$S$306,7,FALSE)),"",(VLOOKUP($E47,'STAM.011-1'!$E$3:$S$306,7,FALSE)))</f>
        <v/>
      </c>
      <c r="L47" s="30" t="str">
        <f>IF(ISNA(VLOOKUP($E47,'STAM.011-1'!$E$3:$S$306,8,FALSE)),"",(VLOOKUP($E47,'STAM.011-1'!$E$3:$S$306,8,FALSE)))</f>
        <v/>
      </c>
      <c r="M47" s="30" t="str">
        <f>IF(ISNA(VLOOKUP($E47,'STAM.011-1'!$E$3:$S$306,9,FALSE)),"",(VLOOKUP($E47,'STAM.011-1'!$E$3:$S$306,9,FALSE)))</f>
        <v/>
      </c>
      <c r="N47" s="30" t="str">
        <f>IF(ISNA(VLOOKUP($E47,'STAM.011-1'!$E$3:$S$306,10,FALSE)),"",(VLOOKUP($E47,'STAM.011-1'!$E$3:$S$306,10,FALSE)))</f>
        <v/>
      </c>
      <c r="O47" s="30" t="str">
        <f>IF(ISNA(VLOOKUP($E47,'STAM.011-1'!$E$3:$S$306,11,FALSE)),"",(VLOOKUP($E47,'STAM.011-1'!$E$3:$S$306,11,FALSE)))</f>
        <v/>
      </c>
      <c r="P47" s="30" t="str">
        <f>IF(ISNA(VLOOKUP($E47,'STAM.011-1'!$E$3:$S$306,12,FALSE)),"",(VLOOKUP($E47,'STAM.011-1'!$E$3:$S$306,12,FALSE)))</f>
        <v/>
      </c>
      <c r="Q47" s="30" t="str">
        <f>IF(ISNA(VLOOKUP($E47,'STAM.011-1'!$E$3:$S$306,13,FALSE)),"",(VLOOKUP($E47,'STAM.011-1'!$E$3:$S$306,13,FALSE)))</f>
        <v/>
      </c>
      <c r="R47" s="30" t="str">
        <f>IF(ISNA(VLOOKUP($E47,'STAM.011-1'!$E$3:$S$306,14,FALSE)),"",(VLOOKUP($E47,'STAM.011-1'!$E$3:$S$306,14,FALSE)))</f>
        <v/>
      </c>
      <c r="S47" s="343" t="str">
        <f>IF(ISNA(VLOOKUP($E47,'STAM.011-1'!$E$3:$S$306,15,FALSE)),"",(VLOOKUP($E47,'STAM.011-1'!$E$3:$S$306,15,FALSE)))</f>
        <v/>
      </c>
      <c r="T47" s="438">
        <v>45</v>
      </c>
      <c r="U47" s="439"/>
      <c r="V47" s="443">
        <f t="shared" si="0"/>
        <v>0</v>
      </c>
      <c r="W47" s="516" t="str">
        <f t="shared" si="15"/>
        <v/>
      </c>
      <c r="X47" s="374">
        <f>IF(V47="","",IFERROR(SUM(J47:K47:M47:N47)+LARGE(J47:K47:M47,1)/100+LARGE(J47:K47:M47:N47,2)/1000+LARGE(J47:K47:M47:N47,3)/10000+LARGE(J47:K47:M47:N47,4)/100000-0.01/T47,0))</f>
        <v>0</v>
      </c>
      <c r="Y47" s="354" t="str">
        <f>$D$47</f>
        <v/>
      </c>
      <c r="Z47" s="364" t="str">
        <f>$C$47</f>
        <v/>
      </c>
      <c r="AA47" s="374"/>
      <c r="AB47" s="374"/>
      <c r="AC47" s="374"/>
      <c r="AD47" s="374"/>
      <c r="AE47" s="374"/>
      <c r="AF47" s="374"/>
      <c r="AG47" s="374"/>
      <c r="AH47" s="374"/>
      <c r="AI47" s="374"/>
    </row>
    <row r="48" spans="1:35" ht="12" customHeight="1" x14ac:dyDescent="0.3">
      <c r="A48" s="582"/>
      <c r="B48" s="687"/>
      <c r="C48" s="693"/>
      <c r="D48" s="690"/>
      <c r="E48" s="32" t="str">
        <f>IF(ISNA(VLOOKUP($A$47,'STAM.011-1'!$A$3:$S$306,5,FALSE)+U4),"",(VLOOKUP($A$47,'STAM.011-1'!$A$3:$S$306,5,FALSE)+U4))</f>
        <v/>
      </c>
      <c r="F48" s="34" t="str">
        <f>IF(ISNA(VLOOKUP($E48,'STAM.011-1'!$E$3:$F$306,2,FALSE)),"",(VLOOKUP($E48,'STAM.011-1'!$E$3:$F$306,2,FALSE)))</f>
        <v/>
      </c>
      <c r="G48" s="150"/>
      <c r="H48" s="141" t="str">
        <f>IF(ISNA(VLOOKUP($E48,'STAM.011-1'!$E$3:$H$306,4,FALSE)),"",(VLOOKUP($E48,'STAM.011-1'!$E$3:$H$306,4,FALSE)))</f>
        <v/>
      </c>
      <c r="I48" s="34" t="str">
        <f>IF(ISNA(VLOOKUP(E48,'STAM.011-1'!$E$3:$S$306,5,FALSE)),"",(VLOOKUP(E48,'STAM.011-1'!$E$3:$S$306,5,FALSE)))</f>
        <v/>
      </c>
      <c r="J48" s="34" t="str">
        <f>IF(ISNA(VLOOKUP($E48,'STAM.011-1'!$E$3:$S$306,6,FALSE)),"",(VLOOKUP($E48,'STAM.011-1'!$E$3:$S$306,6,FALSE)))</f>
        <v/>
      </c>
      <c r="K48" s="34" t="str">
        <f>IF(ISNA(VLOOKUP($E48,'STAM.011-1'!$E$3:$S$306,7,FALSE)),"",(VLOOKUP($E48,'STAM.011-1'!$E$3:$S$306,7,FALSE)))</f>
        <v/>
      </c>
      <c r="L48" s="34" t="str">
        <f>IF(ISNA(VLOOKUP($E48,'STAM.011-1'!$E$3:$S$306,8,FALSE)),"",(VLOOKUP($E48,'STAM.011-1'!$E$3:$S$306,8,FALSE)))</f>
        <v/>
      </c>
      <c r="M48" s="34" t="str">
        <f>IF(ISNA(VLOOKUP($E48,'STAM.011-1'!$E$3:$S$306,9,FALSE)),"",(VLOOKUP($E48,'STAM.011-1'!$E$3:$S$306,9,FALSE)))</f>
        <v/>
      </c>
      <c r="N48" s="34" t="str">
        <f>IF(ISNA(VLOOKUP($E48,'STAM.011-1'!$E$3:$S$306,10,FALSE)),"",(VLOOKUP($E48,'STAM.011-1'!$E$3:$S$306,10,FALSE)))</f>
        <v/>
      </c>
      <c r="O48" s="34" t="str">
        <f>IF(ISNA(VLOOKUP($E48,'STAM.011-1'!$E$3:$S$306,11,FALSE)),"",(VLOOKUP($E48,'STAM.011-1'!$E$3:$S$306,11,FALSE)))</f>
        <v/>
      </c>
      <c r="P48" s="34" t="str">
        <f>IF(ISNA(VLOOKUP($E48,'STAM.011-1'!$E$3:$S$306,12,FALSE)),"",(VLOOKUP($E48,'STAM.011-1'!$E$3:$S$306,12,FALSE)))</f>
        <v/>
      </c>
      <c r="Q48" s="34" t="str">
        <f>IF(ISNA(VLOOKUP($E48,'STAM.011-1'!$E$3:$S$306,13,FALSE)),"",(VLOOKUP($E48,'STAM.011-1'!$E$3:$S$306,13,FALSE)))</f>
        <v/>
      </c>
      <c r="R48" s="34" t="str">
        <f>IF(ISNA(VLOOKUP($E48,'STAM.011-1'!$E$3:$S$306,14,FALSE)),"",(VLOOKUP($E48,'STAM.011-1'!$E$3:$S$306,14,FALSE)))</f>
        <v/>
      </c>
      <c r="S48" s="344" t="str">
        <f>IF(ISNA(VLOOKUP($E48,'STAM.011-1'!$E$3:$S$306,15,FALSE)),"",(VLOOKUP($E48,'STAM.011-1'!$E$3:$S$306,15,FALSE)))</f>
        <v/>
      </c>
      <c r="T48" s="438">
        <v>46</v>
      </c>
      <c r="U48" s="439"/>
      <c r="V48" s="443">
        <f t="shared" si="0"/>
        <v>0</v>
      </c>
      <c r="W48" s="516"/>
      <c r="X48" s="374">
        <f>IF(V48="","",IFERROR(SUM(J48:K48:M48:N48)+LARGE(J48:K48:M48,1)/100+LARGE(J48:K48:M48:N48,2)/1000+LARGE(J48:K48:M48:N48,3)/10000+LARGE(J48:K48:M48:N48,4)/100000-0.01/T48,0))</f>
        <v>0</v>
      </c>
      <c r="Y48" s="354" t="str">
        <f t="shared" ref="Y48:Y50" si="30">$D$47</f>
        <v/>
      </c>
      <c r="Z48" s="364" t="str">
        <f t="shared" ref="Z48:Z50" si="31">$C$47</f>
        <v/>
      </c>
      <c r="AA48" s="374"/>
      <c r="AB48" s="374"/>
      <c r="AC48" s="374"/>
      <c r="AD48" s="374"/>
      <c r="AE48" s="374"/>
      <c r="AF48" s="374"/>
      <c r="AG48" s="374"/>
      <c r="AH48" s="374"/>
      <c r="AI48" s="374"/>
    </row>
    <row r="49" spans="1:35" ht="12" customHeight="1" thickBot="1" x14ac:dyDescent="0.35">
      <c r="A49" s="582"/>
      <c r="B49" s="687"/>
      <c r="C49" s="693"/>
      <c r="D49" s="690"/>
      <c r="E49" s="32" t="str">
        <f>IF(ISNA(VLOOKUP($A$47,'STAM.011-1'!$A$3:$S$306,5,FALSE)+U5),"",(VLOOKUP($A$47,'STAM.011-1'!$A$3:$S$306,5,FALSE)+U5))</f>
        <v/>
      </c>
      <c r="F49" s="34" t="str">
        <f>IF(ISNA(VLOOKUP($E49,'STAM.011-1'!$E$3:$F$306,2,FALSE)),"",(VLOOKUP($E49,'STAM.011-1'!$E$3:$F$306,2,FALSE)))</f>
        <v/>
      </c>
      <c r="G49" s="35" t="s">
        <v>677</v>
      </c>
      <c r="H49" s="141" t="str">
        <f>IF(ISNA(VLOOKUP(E49,'STAM.011-1'!$E$3:$H$306,4,FALSE)),"",(VLOOKUP(E49,'STAM.011-1'!$E$3:$H$306,4,FALSE)))</f>
        <v/>
      </c>
      <c r="I49" s="34" t="str">
        <f>IF(ISNA(VLOOKUP(E49,'STAM.011-1'!$E$3:$S$306,5,FALSE)),"",(VLOOKUP(E49,'STAM.011-1'!$E$3:$S$306,5,FALSE)))</f>
        <v/>
      </c>
      <c r="J49" s="34" t="str">
        <f>IF(ISNA(VLOOKUP($E49,'STAM.011-1'!$E$3:$S$306,6,FALSE)),"",(VLOOKUP($E49,'STAM.011-1'!$E$3:$S$306,6,FALSE)))</f>
        <v/>
      </c>
      <c r="K49" s="34" t="str">
        <f>IF(ISNA(VLOOKUP($E49,'STAM.011-1'!$E$3:$S$306,7,FALSE)),"",(VLOOKUP($E49,'STAM.011-1'!$E$3:$S$306,7,FALSE)))</f>
        <v/>
      </c>
      <c r="L49" s="34" t="str">
        <f>IF(ISNA(VLOOKUP($E49,'STAM.011-1'!$E$3:$S$306,8,FALSE)),"",(VLOOKUP($E49,'STAM.011-1'!$E$3:$S$306,8,FALSE)))</f>
        <v/>
      </c>
      <c r="M49" s="34" t="str">
        <f>IF(ISNA(VLOOKUP($E49,'STAM.011-1'!$E$3:$S$306,9,FALSE)),"",(VLOOKUP($E49,'STAM.011-1'!$E$3:$S$306,9,FALSE)))</f>
        <v/>
      </c>
      <c r="N49" s="34" t="str">
        <f>IF(ISNA(VLOOKUP($E49,'STAM.011-1'!$E$3:$S$306,10,FALSE)),"",(VLOOKUP($E49,'STAM.011-1'!$E$3:$S$306,10,FALSE)))</f>
        <v/>
      </c>
      <c r="O49" s="34" t="str">
        <f>IF(ISNA(VLOOKUP($E49,'STAM.011-1'!$E$3:$S$306,11,FALSE)),"",(VLOOKUP($E49,'STAM.011-1'!$E$3:$S$306,11,FALSE)))</f>
        <v/>
      </c>
      <c r="P49" s="34" t="str">
        <f>IF(ISNA(VLOOKUP($E49,'STAM.011-1'!$E$3:$S$306,12,FALSE)),"",(VLOOKUP($E49,'STAM.011-1'!$E$3:$S$306,12,FALSE)))</f>
        <v/>
      </c>
      <c r="Q49" s="34" t="str">
        <f>IF(ISNA(VLOOKUP($E49,'STAM.011-1'!$E$3:$S$306,13,FALSE)),"",(VLOOKUP($E49,'STAM.011-1'!$E$3:$S$306,13,FALSE)))</f>
        <v/>
      </c>
      <c r="R49" s="34" t="str">
        <f>IF(ISNA(VLOOKUP($E49,'STAM.011-1'!$E$3:$S$306,14,FALSE)),"",(VLOOKUP($E49,'STAM.011-1'!$E$3:$S$306,14,FALSE)))</f>
        <v/>
      </c>
      <c r="S49" s="344" t="str">
        <f>IF(ISNA(VLOOKUP($E49,'STAM.011-1'!$E$3:$S$306,15,FALSE)),"",(VLOOKUP($E49,'STAM.011-1'!$E$3:$S$306,15,FALSE)))</f>
        <v/>
      </c>
      <c r="T49" s="438">
        <v>47</v>
      </c>
      <c r="U49" s="439"/>
      <c r="V49" s="443">
        <f t="shared" si="0"/>
        <v>0</v>
      </c>
      <c r="W49" s="516"/>
      <c r="X49" s="374">
        <f>IF(V49="","",IFERROR(SUM(J49:K49:M49:N49)+LARGE(J49:K49:M49,1)/100+LARGE(J49:K49:M49:N49,2)/1000+LARGE(J49:K49:M49:N49,3)/10000+LARGE(J49:K49:M49:N49,4)/100000-0.01/T49,0))</f>
        <v>0</v>
      </c>
      <c r="Y49" s="354" t="str">
        <f t="shared" si="30"/>
        <v/>
      </c>
      <c r="Z49" s="364" t="str">
        <f t="shared" si="31"/>
        <v/>
      </c>
      <c r="AA49" s="374"/>
      <c r="AB49" s="374"/>
      <c r="AC49" s="374"/>
      <c r="AD49" s="374"/>
      <c r="AE49" s="374"/>
      <c r="AF49" s="374"/>
      <c r="AG49" s="374"/>
      <c r="AH49" s="374"/>
      <c r="AI49" s="374"/>
    </row>
    <row r="50" spans="1:35" ht="12" customHeight="1" thickBot="1" x14ac:dyDescent="0.35">
      <c r="A50" s="583"/>
      <c r="B50" s="688"/>
      <c r="C50" s="694"/>
      <c r="D50" s="691"/>
      <c r="E50" s="32" t="str">
        <f>IF(ISNA(VLOOKUP($A$47,'STAM.011-1'!$A$3:$S$306,5,FALSE)+U6),"",(VLOOKUP($A$47,'STAM.011-1'!$A$3:$S$306,5,FALSE)+U6))</f>
        <v/>
      </c>
      <c r="F50" s="38" t="str">
        <f>IF(ISNA(VLOOKUP($E50,'STAM.011-1'!$E$3:$F$306,2,FALSE)),"",(VLOOKUP($E50,'STAM.011-1'!$E$3:$F$306,2,FALSE)))</f>
        <v/>
      </c>
      <c r="G50" s="36" t="s">
        <v>678</v>
      </c>
      <c r="H50" s="37" t="str">
        <f>IF(ISNA(VLOOKUP(E50,'STAM.011-1'!$E$3:$H$306,4,FALSE)),"",(VLOOKUP(E50,'STAM.011-1'!$E$3:$H$306,4,FALSE)))</f>
        <v/>
      </c>
      <c r="I50" s="38" t="str">
        <f>IF(ISNA(VLOOKUP(E50,'STAM.011-1'!$E$3:$S$306,5,FALSE)),"",(VLOOKUP(E50,'STAM.011-1'!$E$3:$S$306,5,FALSE)))</f>
        <v/>
      </c>
      <c r="J50" s="38" t="str">
        <f>IF(ISNA(VLOOKUP($E50,'STAM.011-1'!$E$3:$S$306,6,FALSE)),"",(VLOOKUP($E50,'STAM.011-1'!$E$3:$S$306,6,FALSE)))</f>
        <v/>
      </c>
      <c r="K50" s="38" t="str">
        <f>IF(ISNA(VLOOKUP($E50,'STAM.011-1'!$E$3:$S$306,7,FALSE)),"",(VLOOKUP($E50,'STAM.011-1'!$E$3:$S$306,7,FALSE)))</f>
        <v/>
      </c>
      <c r="L50" s="38" t="str">
        <f>IF(ISNA(VLOOKUP($E50,'STAM.011-1'!$E$3:$S$306,8,FALSE)),"",(VLOOKUP($E50,'STAM.011-1'!$E$3:$S$306,8,FALSE)))</f>
        <v/>
      </c>
      <c r="M50" s="38" t="str">
        <f>IF(ISNA(VLOOKUP($E50,'STAM.011-1'!$E$3:$S$306,9,FALSE)),"",(VLOOKUP($E50,'STAM.011-1'!$E$3:$S$306,9,FALSE)))</f>
        <v/>
      </c>
      <c r="N50" s="38" t="str">
        <f>IF(ISNA(VLOOKUP($E50,'STAM.011-1'!$E$3:$S$306,10,FALSE)),"",(VLOOKUP($E50,'STAM.011-1'!$E$3:$S$306,10,FALSE)))</f>
        <v/>
      </c>
      <c r="O50" s="38" t="str">
        <f>IF(ISNA(VLOOKUP($E50,'STAM.011-1'!$E$3:$S$306,11,FALSE)),"",(VLOOKUP($E50,'STAM.011-1'!$E$3:$S$306,11,FALSE)))</f>
        <v/>
      </c>
      <c r="P50" s="38" t="str">
        <f>IF(ISNA(VLOOKUP($E50,'STAM.011-1'!$E$3:$S$306,12,FALSE)),"",(VLOOKUP($E50,'STAM.011-1'!$E$3:$S$306,12,FALSE)))</f>
        <v/>
      </c>
      <c r="Q50" s="38" t="str">
        <f>IF(ISNA(VLOOKUP($E50,'STAM.011-1'!$E$3:$S$306,13,FALSE)),"",(VLOOKUP($E50,'STAM.011-1'!$E$3:$S$306,13,FALSE)))</f>
        <v/>
      </c>
      <c r="R50" s="38" t="str">
        <f>IF(ISNA(VLOOKUP($E50,'STAM.011-1'!$E$3:$S$306,14,FALSE)),"",(VLOOKUP($E50,'STAM.011-1'!$E$3:$S$306,14,FALSE)))</f>
        <v/>
      </c>
      <c r="S50" s="345" t="str">
        <f>IF(ISNA(VLOOKUP($E50,'STAM.011-1'!$E$3:$S$306,15,FALSE)),"",(VLOOKUP($E50,'STAM.011-1'!$E$3:$S$306,15,FALSE)))</f>
        <v/>
      </c>
      <c r="T50" s="438">
        <v>48</v>
      </c>
      <c r="U50" s="439"/>
      <c r="V50" s="443">
        <f t="shared" si="0"/>
        <v>0</v>
      </c>
      <c r="W50" s="516"/>
      <c r="X50" s="374">
        <f>IF(V50="","",IFERROR(SUM(J50:K50:M50:N50)+LARGE(J50:K50:M50,1)/100+LARGE(J50:K50:M50:N50,2)/1000+LARGE(J50:K50:M50:N50,3)/10000+LARGE(J50:K50:M50:N50,4)/100000-0.01/T50,0))</f>
        <v>0</v>
      </c>
      <c r="Y50" s="354" t="str">
        <f t="shared" si="30"/>
        <v/>
      </c>
      <c r="Z50" s="364" t="str">
        <f t="shared" si="31"/>
        <v/>
      </c>
      <c r="AA50" s="374"/>
      <c r="AB50" s="374"/>
      <c r="AC50" s="374"/>
      <c r="AD50" s="374"/>
      <c r="AE50" s="374"/>
      <c r="AF50" s="374"/>
      <c r="AG50" s="374"/>
      <c r="AH50" s="374"/>
      <c r="AI50" s="374"/>
    </row>
    <row r="51" spans="1:35" ht="12" customHeight="1" x14ac:dyDescent="0.3">
      <c r="A51" s="581">
        <v>13</v>
      </c>
      <c r="B51" s="686" t="str">
        <f>IF(ISNA(VLOOKUP($A51,'STAM.011-1'!$A$3:$S$306,2,FALSE)),"",(VLOOKUP($A51,'STAM.011-1'!$A$3:$S$306,2,FALSE)))</f>
        <v/>
      </c>
      <c r="C51" s="692" t="str">
        <f>IF(ISNA(VLOOKUP($A51,'STAM.011-1'!$A$3:$S$306,3,FALSE)),"",(VLOOKUP($A51,'STAM.011-1'!$A$3:$S$306,3,FALSE)))</f>
        <v/>
      </c>
      <c r="D51" s="689" t="str">
        <f>IF(ISNA(VLOOKUP($A51,'STAM.011-1'!$A$3:$S$306,4,FALSE)),"",(VLOOKUP($A51,'STAM.011-1'!$A$3:$S$306,4,FALSE)))</f>
        <v/>
      </c>
      <c r="E51" s="29" t="str">
        <f>IF(ISNA(VLOOKUP($A$51,'STAM.011-1'!$A$3:$S$306,5,FALSE)),"",(VLOOKUP($A$51,'STAM.011-1'!$A$3:$S$306,5,FALSE)))</f>
        <v/>
      </c>
      <c r="F51" s="30" t="str">
        <f>IF(ISNA(VLOOKUP($E51,'STAM.011-1'!$E$3:$F$306,2,FALSE)),"",(VLOOKUP($E51,'STAM.011-1'!$E$3:$F$306,2,FALSE)))</f>
        <v/>
      </c>
      <c r="G51" s="149"/>
      <c r="H51" s="31"/>
      <c r="I51" s="30" t="str">
        <f>IF(ISNA(VLOOKUP(E51,'STAM.011-1'!$E$3:$S$306,5,FALSE)),"",(VLOOKUP(E51,'STAM.011-1'!$E$3:$S$306,5,FALSE)))</f>
        <v/>
      </c>
      <c r="J51" s="30" t="str">
        <f>IF(ISNA(VLOOKUP($E51,'STAM.011-1'!$E$3:$S$306,6,FALSE)),"",(VLOOKUP($E51,'STAM.011-1'!$E$3:$S$306,6,FALSE)))</f>
        <v/>
      </c>
      <c r="K51" s="30" t="str">
        <f>IF(ISNA(VLOOKUP($E51,'STAM.011-1'!$E$3:$S$306,7,FALSE)),"",(VLOOKUP($E51,'STAM.011-1'!$E$3:$S$306,7,FALSE)))</f>
        <v/>
      </c>
      <c r="L51" s="30" t="str">
        <f>IF(ISNA(VLOOKUP($E51,'STAM.011-1'!$E$3:$S$306,8,FALSE)),"",(VLOOKUP($E51,'STAM.011-1'!$E$3:$S$306,8,FALSE)))</f>
        <v/>
      </c>
      <c r="M51" s="30" t="str">
        <f>IF(ISNA(VLOOKUP($E51,'STAM.011-1'!$E$3:$S$306,9,FALSE)),"",(VLOOKUP($E51,'STAM.011-1'!$E$3:$S$306,9,FALSE)))</f>
        <v/>
      </c>
      <c r="N51" s="30" t="str">
        <f>IF(ISNA(VLOOKUP($E51,'STAM.011-1'!$E$3:$S$306,10,FALSE)),"",(VLOOKUP($E51,'STAM.011-1'!$E$3:$S$306,10,FALSE)))</f>
        <v/>
      </c>
      <c r="O51" s="30" t="str">
        <f>IF(ISNA(VLOOKUP($E51,'STAM.011-1'!$E$3:$S$306,11,FALSE)),"",(VLOOKUP($E51,'STAM.011-1'!$E$3:$S$306,11,FALSE)))</f>
        <v/>
      </c>
      <c r="P51" s="30" t="str">
        <f>IF(ISNA(VLOOKUP($E51,'STAM.011-1'!$E$3:$S$306,12,FALSE)),"",(VLOOKUP($E51,'STAM.011-1'!$E$3:$S$306,12,FALSE)))</f>
        <v/>
      </c>
      <c r="Q51" s="30" t="str">
        <f>IF(ISNA(VLOOKUP($E51,'STAM.011-1'!$E$3:$S$306,13,FALSE)),"",(VLOOKUP($E51,'STAM.011-1'!$E$3:$S$306,13,FALSE)))</f>
        <v/>
      </c>
      <c r="R51" s="30" t="str">
        <f>IF(ISNA(VLOOKUP($E51,'STAM.011-1'!$E$3:$S$306,14,FALSE)),"",(VLOOKUP($E51,'STAM.011-1'!$E$3:$S$306,14,FALSE)))</f>
        <v/>
      </c>
      <c r="S51" s="343" t="str">
        <f>IF(ISNA(VLOOKUP($E51,'STAM.011-1'!$E$3:$S$306,15,FALSE)),"",(VLOOKUP($E51,'STAM.011-1'!$E$3:$S$306,15,FALSE)))</f>
        <v/>
      </c>
      <c r="T51" s="438">
        <v>49</v>
      </c>
      <c r="U51" s="439"/>
      <c r="V51" s="443">
        <f t="shared" si="0"/>
        <v>0</v>
      </c>
      <c r="W51" s="516" t="str">
        <f t="shared" ref="W51" si="32">IFERROR(SUM(J51:S54)+H53,"")</f>
        <v/>
      </c>
      <c r="X51" s="374">
        <f>IF(V51="","",IFERROR(SUM(J51:K51:M51:N51)+LARGE(J51:K51:M51,1)/100+LARGE(J51:K51:M51:N51,2)/1000+LARGE(J51:K51:M51:N51,3)/10000+LARGE(J51:K51:M51:N51,4)/100000-0.01/T51,0))</f>
        <v>0</v>
      </c>
      <c r="Y51" s="354" t="str">
        <f>$D$51</f>
        <v/>
      </c>
      <c r="Z51" s="364" t="str">
        <f>$C$51</f>
        <v/>
      </c>
      <c r="AA51" s="374"/>
      <c r="AB51" s="374"/>
      <c r="AC51" s="374"/>
      <c r="AD51" s="374"/>
      <c r="AE51" s="374"/>
      <c r="AF51" s="374"/>
      <c r="AG51" s="374"/>
      <c r="AH51" s="374"/>
      <c r="AI51" s="374"/>
    </row>
    <row r="52" spans="1:35" ht="12" customHeight="1" x14ac:dyDescent="0.3">
      <c r="A52" s="582"/>
      <c r="B52" s="687"/>
      <c r="C52" s="693"/>
      <c r="D52" s="690"/>
      <c r="E52" s="32" t="str">
        <f>IF(ISNA(VLOOKUP($A$51,'STAM.011-1'!$A$3:$S$306,5,FALSE)+U4),"",(VLOOKUP($A$51,'STAM.011-1'!$A$3:$S$306,5,FALSE)+U4))</f>
        <v/>
      </c>
      <c r="F52" s="34" t="str">
        <f>IF(ISNA(VLOOKUP($E52,'STAM.011-1'!$E$3:$F$306,2,FALSE)),"",(VLOOKUP($E52,'STAM.011-1'!$E$3:$F$306,2,FALSE)))</f>
        <v/>
      </c>
      <c r="G52" s="150"/>
      <c r="H52" s="141" t="str">
        <f>IF(ISNA(VLOOKUP($E52,'STAM.011-1'!$E$3:$H$306,4,FALSE)),"",(VLOOKUP($E52,'STAM.011-1'!$E$3:$H$306,4,FALSE)))</f>
        <v/>
      </c>
      <c r="I52" s="34" t="str">
        <f>IF(ISNA(VLOOKUP(E52,'STAM.011-1'!$E$3:$S$306,5,FALSE)),"",(VLOOKUP(E52,'STAM.011-1'!$E$3:$S$306,5,FALSE)))</f>
        <v/>
      </c>
      <c r="J52" s="34" t="str">
        <f>IF(ISNA(VLOOKUP($E52,'STAM.011-1'!$E$3:$S$306,6,FALSE)),"",(VLOOKUP($E52,'STAM.011-1'!$E$3:$S$306,6,FALSE)))</f>
        <v/>
      </c>
      <c r="K52" s="34" t="str">
        <f>IF(ISNA(VLOOKUP($E52,'STAM.011-1'!$E$3:$S$306,7,FALSE)),"",(VLOOKUP($E52,'STAM.011-1'!$E$3:$S$306,7,FALSE)))</f>
        <v/>
      </c>
      <c r="L52" s="34" t="str">
        <f>IF(ISNA(VLOOKUP($E52,'STAM.011-1'!$E$3:$S$306,8,FALSE)),"",(VLOOKUP($E52,'STAM.011-1'!$E$3:$S$306,8,FALSE)))</f>
        <v/>
      </c>
      <c r="M52" s="34" t="str">
        <f>IF(ISNA(VLOOKUP($E52,'STAM.011-1'!$E$3:$S$306,9,FALSE)),"",(VLOOKUP($E52,'STAM.011-1'!$E$3:$S$306,9,FALSE)))</f>
        <v/>
      </c>
      <c r="N52" s="34" t="str">
        <f>IF(ISNA(VLOOKUP($E52,'STAM.011-1'!$E$3:$S$306,10,FALSE)),"",(VLOOKUP($E52,'STAM.011-1'!$E$3:$S$306,10,FALSE)))</f>
        <v/>
      </c>
      <c r="O52" s="34" t="str">
        <f>IF(ISNA(VLOOKUP($E52,'STAM.011-1'!$E$3:$S$306,11,FALSE)),"",(VLOOKUP($E52,'STAM.011-1'!$E$3:$S$306,11,FALSE)))</f>
        <v/>
      </c>
      <c r="P52" s="34" t="str">
        <f>IF(ISNA(VLOOKUP($E52,'STAM.011-1'!$E$3:$S$306,12,FALSE)),"",(VLOOKUP($E52,'STAM.011-1'!$E$3:$S$306,12,FALSE)))</f>
        <v/>
      </c>
      <c r="Q52" s="34" t="str">
        <f>IF(ISNA(VLOOKUP($E52,'STAM.011-1'!$E$3:$S$306,13,FALSE)),"",(VLOOKUP($E52,'STAM.011-1'!$E$3:$S$306,13,FALSE)))</f>
        <v/>
      </c>
      <c r="R52" s="34" t="str">
        <f>IF(ISNA(VLOOKUP($E52,'STAM.011-1'!$E$3:$S$306,14,FALSE)),"",(VLOOKUP($E52,'STAM.011-1'!$E$3:$S$306,14,FALSE)))</f>
        <v/>
      </c>
      <c r="S52" s="344" t="str">
        <f>IF(ISNA(VLOOKUP($E52,'STAM.011-1'!$E$3:$S$306,15,FALSE)),"",(VLOOKUP($E52,'STAM.011-1'!$E$3:$S$306,15,FALSE)))</f>
        <v/>
      </c>
      <c r="T52" s="438">
        <v>50</v>
      </c>
      <c r="U52" s="439"/>
      <c r="V52" s="443">
        <f t="shared" si="0"/>
        <v>0</v>
      </c>
      <c r="W52" s="516"/>
      <c r="X52" s="374">
        <f>IF(V52="","",IFERROR(SUM(J52:K52:M52:N52)+LARGE(J52:K52:M52,1)/100+LARGE(J52:K52:M52:N52,2)/1000+LARGE(J52:K52:M52:N52,3)/10000+LARGE(J52:K52:M52:N52,4)/100000-0.01/T52,0))</f>
        <v>0</v>
      </c>
      <c r="Y52" s="354" t="str">
        <f t="shared" ref="Y52:Y54" si="33">$D$51</f>
        <v/>
      </c>
      <c r="Z52" s="364" t="str">
        <f t="shared" ref="Z52:Z54" si="34">$C$51</f>
        <v/>
      </c>
      <c r="AA52" s="374"/>
      <c r="AB52" s="374"/>
      <c r="AC52" s="374"/>
      <c r="AD52" s="374"/>
      <c r="AE52" s="374"/>
      <c r="AF52" s="374"/>
      <c r="AG52" s="374"/>
      <c r="AH52" s="374"/>
      <c r="AI52" s="374"/>
    </row>
    <row r="53" spans="1:35" ht="12" customHeight="1" thickBot="1" x14ac:dyDescent="0.35">
      <c r="A53" s="582"/>
      <c r="B53" s="687"/>
      <c r="C53" s="693"/>
      <c r="D53" s="690"/>
      <c r="E53" s="32" t="str">
        <f>IF(ISNA(VLOOKUP($A$51,'STAM.011-1'!$A$3:$S$306,5,FALSE)+U5),"",(VLOOKUP($A$51,'STAM.011-1'!$A$3:$S$306,5,FALSE)+U5))</f>
        <v/>
      </c>
      <c r="F53" s="34" t="str">
        <f>IF(ISNA(VLOOKUP($E53,'STAM.011-1'!$E$3:$F$306,2,FALSE)),"",(VLOOKUP($E53,'STAM.011-1'!$E$3:$F$306,2,FALSE)))</f>
        <v/>
      </c>
      <c r="G53" s="35" t="s">
        <v>677</v>
      </c>
      <c r="H53" s="141" t="str">
        <f>IF(ISNA(VLOOKUP(E53,'STAM.011-1'!$E$3:$H$306,4,FALSE)),"",(VLOOKUP(E53,'STAM.011-1'!$E$3:$H$306,4,FALSE)))</f>
        <v/>
      </c>
      <c r="I53" s="34" t="str">
        <f>IF(ISNA(VLOOKUP(E53,'STAM.011-1'!$E$3:$S$306,5,FALSE)),"",(VLOOKUP(E53,'STAM.011-1'!$E$3:$S$306,5,FALSE)))</f>
        <v/>
      </c>
      <c r="J53" s="34" t="str">
        <f>IF(ISNA(VLOOKUP($E53,'STAM.011-1'!$E$3:$S$306,6,FALSE)),"",(VLOOKUP($E53,'STAM.011-1'!$E$3:$S$306,6,FALSE)))</f>
        <v/>
      </c>
      <c r="K53" s="34" t="str">
        <f>IF(ISNA(VLOOKUP($E53,'STAM.011-1'!$E$3:$S$306,7,FALSE)),"",(VLOOKUP($E53,'STAM.011-1'!$E$3:$S$306,7,FALSE)))</f>
        <v/>
      </c>
      <c r="L53" s="34" t="str">
        <f>IF(ISNA(VLOOKUP($E53,'STAM.011-1'!$E$3:$S$306,8,FALSE)),"",(VLOOKUP($E53,'STAM.011-1'!$E$3:$S$306,8,FALSE)))</f>
        <v/>
      </c>
      <c r="M53" s="34" t="str">
        <f>IF(ISNA(VLOOKUP($E53,'STAM.011-1'!$E$3:$S$306,9,FALSE)),"",(VLOOKUP($E53,'STAM.011-1'!$E$3:$S$306,9,FALSE)))</f>
        <v/>
      </c>
      <c r="N53" s="34" t="str">
        <f>IF(ISNA(VLOOKUP($E53,'STAM.011-1'!$E$3:$S$306,10,FALSE)),"",(VLOOKUP($E53,'STAM.011-1'!$E$3:$S$306,10,FALSE)))</f>
        <v/>
      </c>
      <c r="O53" s="34" t="str">
        <f>IF(ISNA(VLOOKUP($E53,'STAM.011-1'!$E$3:$S$306,11,FALSE)),"",(VLOOKUP($E53,'STAM.011-1'!$E$3:$S$306,11,FALSE)))</f>
        <v/>
      </c>
      <c r="P53" s="34" t="str">
        <f>IF(ISNA(VLOOKUP($E53,'STAM.011-1'!$E$3:$S$306,12,FALSE)),"",(VLOOKUP($E53,'STAM.011-1'!$E$3:$S$306,12,FALSE)))</f>
        <v/>
      </c>
      <c r="Q53" s="34" t="str">
        <f>IF(ISNA(VLOOKUP($E53,'STAM.011-1'!$E$3:$S$306,13,FALSE)),"",(VLOOKUP($E53,'STAM.011-1'!$E$3:$S$306,13,FALSE)))</f>
        <v/>
      </c>
      <c r="R53" s="34" t="str">
        <f>IF(ISNA(VLOOKUP($E53,'STAM.011-1'!$E$3:$S$306,14,FALSE)),"",(VLOOKUP($E53,'STAM.011-1'!$E$3:$S$306,14,FALSE)))</f>
        <v/>
      </c>
      <c r="S53" s="344" t="str">
        <f>IF(ISNA(VLOOKUP($E53,'STAM.011-1'!$E$3:$S$306,15,FALSE)),"",(VLOOKUP($E53,'STAM.011-1'!$E$3:$S$306,15,FALSE)))</f>
        <v/>
      </c>
      <c r="T53" s="438">
        <v>51</v>
      </c>
      <c r="U53" s="439"/>
      <c r="V53" s="443">
        <f t="shared" si="0"/>
        <v>0</v>
      </c>
      <c r="W53" s="516"/>
      <c r="X53" s="374">
        <f>IF(V53="","",IFERROR(SUM(J53:K53:M53:N53)+LARGE(J53:K53:M53,1)/100+LARGE(J53:K53:M53:N53,2)/1000+LARGE(J53:K53:M53:N53,3)/10000+LARGE(J53:K53:M53:N53,4)/100000-0.01/T53,0))</f>
        <v>0</v>
      </c>
      <c r="Y53" s="354" t="str">
        <f t="shared" si="33"/>
        <v/>
      </c>
      <c r="Z53" s="364" t="str">
        <f t="shared" si="34"/>
        <v/>
      </c>
      <c r="AA53" s="374"/>
      <c r="AB53" s="374"/>
      <c r="AC53" s="374"/>
      <c r="AD53" s="374"/>
      <c r="AE53" s="374"/>
      <c r="AF53" s="374"/>
      <c r="AG53" s="374"/>
      <c r="AH53" s="374"/>
      <c r="AI53" s="374"/>
    </row>
    <row r="54" spans="1:35" ht="12" customHeight="1" thickBot="1" x14ac:dyDescent="0.35">
      <c r="A54" s="583"/>
      <c r="B54" s="688"/>
      <c r="C54" s="694"/>
      <c r="D54" s="691"/>
      <c r="E54" s="32" t="str">
        <f>IF(ISNA(VLOOKUP($A$51,'STAM.011-1'!$A$3:$S$306,5,FALSE)+U6),"",(VLOOKUP($A$51,'STAM.011-1'!$A$3:$S$306,5,FALSE)+U6))</f>
        <v/>
      </c>
      <c r="F54" s="38" t="str">
        <f>IF(ISNA(VLOOKUP($E54,'STAM.011-1'!$E$3:$F$306,2,FALSE)),"",(VLOOKUP($E54,'STAM.011-1'!$E$3:$F$306,2,FALSE)))</f>
        <v/>
      </c>
      <c r="G54" s="36" t="s">
        <v>678</v>
      </c>
      <c r="H54" s="37" t="str">
        <f>IF(ISNA(VLOOKUP(E54,'STAM.011-1'!$E$3:$H$306,4,FALSE)),"",(VLOOKUP(E54,'STAM.011-1'!$E$3:$H$306,4,FALSE)))</f>
        <v/>
      </c>
      <c r="I54" s="38" t="str">
        <f>IF(ISNA(VLOOKUP(E54,'STAM.011-1'!$E$3:$S$306,5,FALSE)),"",(VLOOKUP(E54,'STAM.011-1'!$E$3:$S$306,5,FALSE)))</f>
        <v/>
      </c>
      <c r="J54" s="38" t="str">
        <f>IF(ISNA(VLOOKUP($E54,'STAM.011-1'!$E$3:$S$306,6,FALSE)),"",(VLOOKUP($E54,'STAM.011-1'!$E$3:$S$306,6,FALSE)))</f>
        <v/>
      </c>
      <c r="K54" s="38" t="str">
        <f>IF(ISNA(VLOOKUP($E54,'STAM.011-1'!$E$3:$S$306,7,FALSE)),"",(VLOOKUP($E54,'STAM.011-1'!$E$3:$S$306,7,FALSE)))</f>
        <v/>
      </c>
      <c r="L54" s="38" t="str">
        <f>IF(ISNA(VLOOKUP($E54,'STAM.011-1'!$E$3:$S$306,8,FALSE)),"",(VLOOKUP($E54,'STAM.011-1'!$E$3:$S$306,8,FALSE)))</f>
        <v/>
      </c>
      <c r="M54" s="38" t="str">
        <f>IF(ISNA(VLOOKUP($E54,'STAM.011-1'!$E$3:$S$306,9,FALSE)),"",(VLOOKUP($E54,'STAM.011-1'!$E$3:$S$306,9,FALSE)))</f>
        <v/>
      </c>
      <c r="N54" s="38" t="str">
        <f>IF(ISNA(VLOOKUP($E54,'STAM.011-1'!$E$3:$S$306,10,FALSE)),"",(VLOOKUP($E54,'STAM.011-1'!$E$3:$S$306,10,FALSE)))</f>
        <v/>
      </c>
      <c r="O54" s="38" t="str">
        <f>IF(ISNA(VLOOKUP($E54,'STAM.011-1'!$E$3:$S$306,11,FALSE)),"",(VLOOKUP($E54,'STAM.011-1'!$E$3:$S$306,11,FALSE)))</f>
        <v/>
      </c>
      <c r="P54" s="38" t="str">
        <f>IF(ISNA(VLOOKUP($E54,'STAM.011-1'!$E$3:$S$306,12,FALSE)),"",(VLOOKUP($E54,'STAM.011-1'!$E$3:$S$306,12,FALSE)))</f>
        <v/>
      </c>
      <c r="Q54" s="38" t="str">
        <f>IF(ISNA(VLOOKUP($E54,'STAM.011-1'!$E$3:$S$306,13,FALSE)),"",(VLOOKUP($E54,'STAM.011-1'!$E$3:$S$306,13,FALSE)))</f>
        <v/>
      </c>
      <c r="R54" s="38" t="str">
        <f>IF(ISNA(VLOOKUP($E54,'STAM.011-1'!$E$3:$S$306,14,FALSE)),"",(VLOOKUP($E54,'STAM.011-1'!$E$3:$S$306,14,FALSE)))</f>
        <v/>
      </c>
      <c r="S54" s="345" t="str">
        <f>IF(ISNA(VLOOKUP($E54,'STAM.011-1'!$E$3:$S$306,15,FALSE)),"",(VLOOKUP($E54,'STAM.011-1'!$E$3:$S$306,15,FALSE)))</f>
        <v/>
      </c>
      <c r="T54" s="438">
        <v>52</v>
      </c>
      <c r="U54" s="439"/>
      <c r="V54" s="443">
        <f t="shared" si="0"/>
        <v>0</v>
      </c>
      <c r="W54" s="516"/>
      <c r="X54" s="374">
        <f>IF(V54="","",IFERROR(SUM(J54:K54:M54:N54)+LARGE(J54:K54:M54,1)/100+LARGE(J54:K54:M54:N54,2)/1000+LARGE(J54:K54:M54:N54,3)/10000+LARGE(J54:K54:M54:N54,4)/100000-0.01/T54,0))</f>
        <v>0</v>
      </c>
      <c r="Y54" s="354" t="str">
        <f t="shared" si="33"/>
        <v/>
      </c>
      <c r="Z54" s="364" t="str">
        <f t="shared" si="34"/>
        <v/>
      </c>
      <c r="AA54" s="374"/>
      <c r="AB54" s="374"/>
      <c r="AC54" s="374"/>
      <c r="AD54" s="374"/>
      <c r="AE54" s="374"/>
      <c r="AF54" s="374"/>
      <c r="AG54" s="374"/>
      <c r="AH54" s="374"/>
      <c r="AI54" s="374"/>
    </row>
    <row r="55" spans="1:35" ht="12" customHeight="1" x14ac:dyDescent="0.3">
      <c r="A55" s="581">
        <v>14</v>
      </c>
      <c r="B55" s="686" t="str">
        <f>IF(ISNA(VLOOKUP($A55,'STAM.011-1'!$A$3:$S$306,2,FALSE)),"",(VLOOKUP($A55,'STAM.011-1'!$A$3:$S$306,2,FALSE)))</f>
        <v/>
      </c>
      <c r="C55" s="692" t="str">
        <f>IF(ISNA(VLOOKUP($A55,'STAM.011-1'!$A$3:$S$306,3,FALSE)),"",(VLOOKUP($A55,'STAM.011-1'!$A$3:$S$306,3,FALSE)))</f>
        <v/>
      </c>
      <c r="D55" s="689" t="str">
        <f>IF(ISNA(VLOOKUP($A55,'STAM.011-1'!$A$3:$S$306,4,FALSE)),"",(VLOOKUP($A55,'STAM.011-1'!$A$3:$S$306,4,FALSE)))</f>
        <v/>
      </c>
      <c r="E55" s="29" t="str">
        <f>IF(ISNA(VLOOKUP($A$55,'STAM.011-1'!$A$3:$S$306,5,FALSE)),"",(VLOOKUP($A$55,'STAM.011-1'!$A$3:$S$306,5,FALSE)))</f>
        <v/>
      </c>
      <c r="F55" s="30" t="str">
        <f>IF(ISNA(VLOOKUP($E55,'STAM.011-1'!$E$3:$F$306,2,FALSE)),"",(VLOOKUP($E55,'STAM.011-1'!$E$3:$F$306,2,FALSE)))</f>
        <v/>
      </c>
      <c r="G55" s="149"/>
      <c r="H55" s="39"/>
      <c r="I55" s="30" t="str">
        <f>IF(ISNA(VLOOKUP(E55,'STAM.011-1'!$E$3:$S$306,5,FALSE)),"",(VLOOKUP(E55,'STAM.011-1'!$E$3:$S$306,5,FALSE)))</f>
        <v/>
      </c>
      <c r="J55" s="30" t="str">
        <f>IF(ISNA(VLOOKUP($E55,'STAM.011-1'!$E$3:$S$306,6,FALSE)),"",(VLOOKUP($E55,'STAM.011-1'!$E$3:$S$306,6,FALSE)))</f>
        <v/>
      </c>
      <c r="K55" s="30" t="str">
        <f>IF(ISNA(VLOOKUP($E55,'STAM.011-1'!$E$3:$S$306,7,FALSE)),"",(VLOOKUP($E55,'STAM.011-1'!$E$3:$S$306,7,FALSE)))</f>
        <v/>
      </c>
      <c r="L55" s="30" t="str">
        <f>IF(ISNA(VLOOKUP($E55,'STAM.011-1'!$E$3:$S$306,8,FALSE)),"",(VLOOKUP($E55,'STAM.011-1'!$E$3:$S$306,8,FALSE)))</f>
        <v/>
      </c>
      <c r="M55" s="30" t="str">
        <f>IF(ISNA(VLOOKUP($E55,'STAM.011-1'!$E$3:$S$306,9,FALSE)),"",(VLOOKUP($E55,'STAM.011-1'!$E$3:$S$306,9,FALSE)))</f>
        <v/>
      </c>
      <c r="N55" s="30" t="str">
        <f>IF(ISNA(VLOOKUP($E55,'STAM.011-1'!$E$3:$S$306,10,FALSE)),"",(VLOOKUP($E55,'STAM.011-1'!$E$3:$S$306,10,FALSE)))</f>
        <v/>
      </c>
      <c r="O55" s="30" t="str">
        <f>IF(ISNA(VLOOKUP($E55,'STAM.011-1'!$E$3:$S$306,11,FALSE)),"",(VLOOKUP($E55,'STAM.011-1'!$E$3:$S$306,11,FALSE)))</f>
        <v/>
      </c>
      <c r="P55" s="30" t="str">
        <f>IF(ISNA(VLOOKUP($E55,'STAM.011-1'!$E$3:$S$306,12,FALSE)),"",(VLOOKUP($E55,'STAM.011-1'!$E$3:$S$306,12,FALSE)))</f>
        <v/>
      </c>
      <c r="Q55" s="30" t="str">
        <f>IF(ISNA(VLOOKUP($E55,'STAM.011-1'!$E$3:$S$306,13,FALSE)),"",(VLOOKUP($E55,'STAM.011-1'!$E$3:$S$306,13,FALSE)))</f>
        <v/>
      </c>
      <c r="R55" s="30" t="str">
        <f>IF(ISNA(VLOOKUP($E55,'STAM.011-1'!$E$3:$S$306,14,FALSE)),"",(VLOOKUP($E55,'STAM.011-1'!$E$3:$S$306,14,FALSE)))</f>
        <v/>
      </c>
      <c r="S55" s="343" t="str">
        <f>IF(ISNA(VLOOKUP($E55,'STAM.011-1'!$E$3:$S$306,15,FALSE)),"",(VLOOKUP($E55,'STAM.011-1'!$E$3:$S$306,15,FALSE)))</f>
        <v/>
      </c>
      <c r="T55" s="438">
        <v>53</v>
      </c>
      <c r="U55" s="439"/>
      <c r="V55" s="443">
        <f t="shared" si="0"/>
        <v>0</v>
      </c>
      <c r="W55" s="516" t="str">
        <f t="shared" si="12"/>
        <v/>
      </c>
      <c r="X55" s="374">
        <f>IF(V55="","",IFERROR(SUM(J55:K55:M55:N55)+LARGE(J55:K55:M55,1)/100+LARGE(J55:K55:M55:N55,2)/1000+LARGE(J55:K55:M55:N55,3)/10000+LARGE(J55:K55:M55:N55,4)/100000-0.01/T55,0))</f>
        <v>0</v>
      </c>
      <c r="Y55" s="354" t="str">
        <f>$D$55</f>
        <v/>
      </c>
      <c r="Z55" s="364" t="str">
        <f>$C$55</f>
        <v/>
      </c>
      <c r="AA55" s="374"/>
      <c r="AB55" s="374"/>
      <c r="AC55" s="374"/>
      <c r="AD55" s="374"/>
      <c r="AE55" s="374"/>
      <c r="AF55" s="374"/>
      <c r="AG55" s="374"/>
      <c r="AH55" s="374"/>
      <c r="AI55" s="374"/>
    </row>
    <row r="56" spans="1:35" ht="12" customHeight="1" x14ac:dyDescent="0.3">
      <c r="A56" s="582"/>
      <c r="B56" s="687"/>
      <c r="C56" s="693"/>
      <c r="D56" s="690"/>
      <c r="E56" s="32" t="str">
        <f>IF(ISNA(VLOOKUP($A$55,'STAM.011-1'!$A$3:$S$306,5,FALSE)+U4),"",(VLOOKUP($A$55,'STAM.011-1'!$A$3:$S$306,5,FALSE)+U4))</f>
        <v/>
      </c>
      <c r="F56" s="34" t="str">
        <f>IF(ISNA(VLOOKUP($E56,'STAM.011-1'!$E$3:$F$306,2,FALSE)),"",(VLOOKUP($E56,'STAM.011-1'!$E$3:$F$306,2,FALSE)))</f>
        <v/>
      </c>
      <c r="G56" s="150"/>
      <c r="H56" s="141" t="str">
        <f>IF(ISNA(VLOOKUP($E56,'STAM.011-1'!$E$3:$H$306,4,FALSE)),"",(VLOOKUP($E56,'STAM.011-1'!$E$3:$H$306,4,FALSE)))</f>
        <v/>
      </c>
      <c r="I56" s="34" t="str">
        <f>IF(ISNA(VLOOKUP(E56,'STAM.011-1'!$E$3:$S$306,5,FALSE)),"",(VLOOKUP(E56,'STAM.011-1'!$E$3:$S$306,5,FALSE)))</f>
        <v/>
      </c>
      <c r="J56" s="34" t="str">
        <f>IF(ISNA(VLOOKUP($E56,'STAM.011-1'!$E$3:$S$306,6,FALSE)),"",(VLOOKUP($E56,'STAM.011-1'!$E$3:$S$306,6,FALSE)))</f>
        <v/>
      </c>
      <c r="K56" s="34" t="str">
        <f>IF(ISNA(VLOOKUP($E56,'STAM.011-1'!$E$3:$S$306,7,FALSE)),"",(VLOOKUP($E56,'STAM.011-1'!$E$3:$S$306,7,FALSE)))</f>
        <v/>
      </c>
      <c r="L56" s="34" t="str">
        <f>IF(ISNA(VLOOKUP($E56,'STAM.011-1'!$E$3:$S$306,8,FALSE)),"",(VLOOKUP($E56,'STAM.011-1'!$E$3:$S$306,8,FALSE)))</f>
        <v/>
      </c>
      <c r="M56" s="34" t="str">
        <f>IF(ISNA(VLOOKUP($E56,'STAM.011-1'!$E$3:$S$306,9,FALSE)),"",(VLOOKUP($E56,'STAM.011-1'!$E$3:$S$306,9,FALSE)))</f>
        <v/>
      </c>
      <c r="N56" s="34" t="str">
        <f>IF(ISNA(VLOOKUP($E56,'STAM.011-1'!$E$3:$S$306,10,FALSE)),"",(VLOOKUP($E56,'STAM.011-1'!$E$3:$S$306,10,FALSE)))</f>
        <v/>
      </c>
      <c r="O56" s="34" t="str">
        <f>IF(ISNA(VLOOKUP($E56,'STAM.011-1'!$E$3:$S$306,11,FALSE)),"",(VLOOKUP($E56,'STAM.011-1'!$E$3:$S$306,11,FALSE)))</f>
        <v/>
      </c>
      <c r="P56" s="34" t="str">
        <f>IF(ISNA(VLOOKUP($E56,'STAM.011-1'!$E$3:$S$306,12,FALSE)),"",(VLOOKUP($E56,'STAM.011-1'!$E$3:$S$306,12,FALSE)))</f>
        <v/>
      </c>
      <c r="Q56" s="34" t="str">
        <f>IF(ISNA(VLOOKUP($E56,'STAM.011-1'!$E$3:$S$306,13,FALSE)),"",(VLOOKUP($E56,'STAM.011-1'!$E$3:$S$306,13,FALSE)))</f>
        <v/>
      </c>
      <c r="R56" s="34" t="str">
        <f>IF(ISNA(VLOOKUP($E56,'STAM.011-1'!$E$3:$S$306,14,FALSE)),"",(VLOOKUP($E56,'STAM.011-1'!$E$3:$S$306,14,FALSE)))</f>
        <v/>
      </c>
      <c r="S56" s="344" t="str">
        <f>IF(ISNA(VLOOKUP($E56,'STAM.011-1'!$E$3:$S$306,15,FALSE)),"",(VLOOKUP($E56,'STAM.011-1'!$E$3:$S$306,15,FALSE)))</f>
        <v/>
      </c>
      <c r="T56" s="438">
        <v>54</v>
      </c>
      <c r="U56" s="439"/>
      <c r="V56" s="443">
        <f t="shared" si="0"/>
        <v>0</v>
      </c>
      <c r="W56" s="516"/>
      <c r="X56" s="374">
        <f>IF(V56="","",IFERROR(SUM(J56:K56:M56:N56)+LARGE(J56:K56:M56,1)/100+LARGE(J56:K56:M56:N56,2)/1000+LARGE(J56:K56:M56:N56,3)/10000+LARGE(J56:K56:M56:N56,4)/100000-0.01/T56,0))</f>
        <v>0</v>
      </c>
      <c r="Y56" s="354" t="str">
        <f t="shared" ref="Y56:Y58" si="35">$D$55</f>
        <v/>
      </c>
      <c r="Z56" s="364" t="str">
        <f t="shared" ref="Z56:Z58" si="36">$C$55</f>
        <v/>
      </c>
      <c r="AA56" s="374"/>
      <c r="AB56" s="374"/>
      <c r="AC56" s="374"/>
      <c r="AD56" s="374"/>
      <c r="AE56" s="374"/>
      <c r="AF56" s="374"/>
      <c r="AG56" s="374"/>
      <c r="AH56" s="374"/>
      <c r="AI56" s="374"/>
    </row>
    <row r="57" spans="1:35" ht="12" customHeight="1" thickBot="1" x14ac:dyDescent="0.35">
      <c r="A57" s="582"/>
      <c r="B57" s="687"/>
      <c r="C57" s="693"/>
      <c r="D57" s="690"/>
      <c r="E57" s="32" t="str">
        <f>IF(ISNA(VLOOKUP($A$55,'STAM.011-1'!$A$3:$S$306,5,FALSE)+U5),"",(VLOOKUP($A$55,'STAM.011-1'!$A$3:$S$306,5,FALSE)+U5))</f>
        <v/>
      </c>
      <c r="F57" s="34" t="str">
        <f>IF(ISNA(VLOOKUP($E57,'STAM.011-1'!$E$3:$F$306,2,FALSE)),"",(VLOOKUP($E57,'STAM.011-1'!$E$3:$F$306,2,FALSE)))</f>
        <v/>
      </c>
      <c r="G57" s="35" t="s">
        <v>677</v>
      </c>
      <c r="H57" s="141" t="str">
        <f>IF(ISNA(VLOOKUP(E57,'STAM.011-1'!$E$3:$H$306,4,FALSE)),"",(VLOOKUP(E57,'STAM.011-1'!$E$3:$H$306,4,FALSE)))</f>
        <v/>
      </c>
      <c r="I57" s="34" t="str">
        <f>IF(ISNA(VLOOKUP(E57,'STAM.011-1'!$E$3:$S$306,5,FALSE)),"",(VLOOKUP(E57,'STAM.011-1'!$E$3:$S$306,5,FALSE)))</f>
        <v/>
      </c>
      <c r="J57" s="34" t="str">
        <f>IF(ISNA(VLOOKUP($E57,'STAM.011-1'!$E$3:$S$306,6,FALSE)),"",(VLOOKUP($E57,'STAM.011-1'!$E$3:$S$306,6,FALSE)))</f>
        <v/>
      </c>
      <c r="K57" s="34" t="str">
        <f>IF(ISNA(VLOOKUP($E57,'STAM.011-1'!$E$3:$S$306,7,FALSE)),"",(VLOOKUP($E57,'STAM.011-1'!$E$3:$S$306,7,FALSE)))</f>
        <v/>
      </c>
      <c r="L57" s="34" t="str">
        <f>IF(ISNA(VLOOKUP($E57,'STAM.011-1'!$E$3:$S$306,8,FALSE)),"",(VLOOKUP($E57,'STAM.011-1'!$E$3:$S$306,8,FALSE)))</f>
        <v/>
      </c>
      <c r="M57" s="34" t="str">
        <f>IF(ISNA(VLOOKUP($E57,'STAM.011-1'!$E$3:$S$306,9,FALSE)),"",(VLOOKUP($E57,'STAM.011-1'!$E$3:$S$306,9,FALSE)))</f>
        <v/>
      </c>
      <c r="N57" s="34" t="str">
        <f>IF(ISNA(VLOOKUP($E57,'STAM.011-1'!$E$3:$S$306,10,FALSE)),"",(VLOOKUP($E57,'STAM.011-1'!$E$3:$S$306,10,FALSE)))</f>
        <v/>
      </c>
      <c r="O57" s="34" t="str">
        <f>IF(ISNA(VLOOKUP($E57,'STAM.011-1'!$E$3:$S$306,11,FALSE)),"",(VLOOKUP($E57,'STAM.011-1'!$E$3:$S$306,11,FALSE)))</f>
        <v/>
      </c>
      <c r="P57" s="34" t="str">
        <f>IF(ISNA(VLOOKUP($E57,'STAM.011-1'!$E$3:$S$306,12,FALSE)),"",(VLOOKUP($E57,'STAM.011-1'!$E$3:$S$306,12,FALSE)))</f>
        <v/>
      </c>
      <c r="Q57" s="34" t="str">
        <f>IF(ISNA(VLOOKUP($E57,'STAM.011-1'!$E$3:$S$306,13,FALSE)),"",(VLOOKUP($E57,'STAM.011-1'!$E$3:$S$306,13,FALSE)))</f>
        <v/>
      </c>
      <c r="R57" s="34" t="str">
        <f>IF(ISNA(VLOOKUP($E57,'STAM.011-1'!$E$3:$S$306,14,FALSE)),"",(VLOOKUP($E57,'STAM.011-1'!$E$3:$S$306,14,FALSE)))</f>
        <v/>
      </c>
      <c r="S57" s="344" t="str">
        <f>IF(ISNA(VLOOKUP($E57,'STAM.011-1'!$E$3:$S$306,15,FALSE)),"",(VLOOKUP($E57,'STAM.011-1'!$E$3:$S$306,15,FALSE)))</f>
        <v/>
      </c>
      <c r="T57" s="438">
        <v>55</v>
      </c>
      <c r="U57" s="439"/>
      <c r="V57" s="443">
        <f t="shared" si="0"/>
        <v>0</v>
      </c>
      <c r="W57" s="516"/>
      <c r="X57" s="374">
        <f>IF(V57="","",IFERROR(SUM(J57:K57:M57:N57)+LARGE(J57:K57:M57,1)/100+LARGE(J57:K57:M57:N57,2)/1000+LARGE(J57:K57:M57:N57,3)/10000+LARGE(J57:K57:M57:N57,4)/100000-0.01/T57,0))</f>
        <v>0</v>
      </c>
      <c r="Y57" s="354" t="str">
        <f t="shared" si="35"/>
        <v/>
      </c>
      <c r="Z57" s="364" t="str">
        <f t="shared" si="36"/>
        <v/>
      </c>
      <c r="AA57" s="374"/>
      <c r="AB57" s="374"/>
      <c r="AC57" s="374"/>
      <c r="AD57" s="374"/>
      <c r="AE57" s="374"/>
      <c r="AF57" s="374"/>
      <c r="AG57" s="374"/>
      <c r="AH57" s="374"/>
      <c r="AI57" s="374"/>
    </row>
    <row r="58" spans="1:35" ht="12" customHeight="1" thickBot="1" x14ac:dyDescent="0.35">
      <c r="A58" s="583"/>
      <c r="B58" s="688"/>
      <c r="C58" s="694"/>
      <c r="D58" s="691"/>
      <c r="E58" s="32" t="str">
        <f>IF(ISNA(VLOOKUP($A$55,'STAM.011-1'!$A$3:$S$306,5,FALSE)+U6),"",(VLOOKUP($A$55,'STAM.011-1'!$A$3:$S$306,5,FALSE)+U6))</f>
        <v/>
      </c>
      <c r="F58" s="38" t="str">
        <f>IF(ISNA(VLOOKUP($E58,'STAM.011-1'!$E$3:$F$306,2,FALSE)),"",(VLOOKUP($E58,'STAM.011-1'!$E$3:$F$306,2,FALSE)))</f>
        <v/>
      </c>
      <c r="G58" s="36" t="s">
        <v>678</v>
      </c>
      <c r="H58" s="37" t="str">
        <f>IF(ISNA(VLOOKUP(E58,'STAM.011-1'!$E$3:$H$306,4,FALSE)),"",(VLOOKUP(E58,'STAM.011-1'!$E$3:$H$306,4,FALSE)))</f>
        <v/>
      </c>
      <c r="I58" s="38" t="str">
        <f>IF(ISNA(VLOOKUP(E58,'STAM.011-1'!$E$3:$S$306,5,FALSE)),"",(VLOOKUP(E58,'STAM.011-1'!$E$3:$S$306,5,FALSE)))</f>
        <v/>
      </c>
      <c r="J58" s="38" t="str">
        <f>IF(ISNA(VLOOKUP($E58,'STAM.011-1'!$E$3:$S$306,6,FALSE)),"",(VLOOKUP($E58,'STAM.011-1'!$E$3:$S$306,6,FALSE)))</f>
        <v/>
      </c>
      <c r="K58" s="38" t="str">
        <f>IF(ISNA(VLOOKUP($E58,'STAM.011-1'!$E$3:$S$306,7,FALSE)),"",(VLOOKUP($E58,'STAM.011-1'!$E$3:$S$306,7,FALSE)))</f>
        <v/>
      </c>
      <c r="L58" s="38" t="str">
        <f>IF(ISNA(VLOOKUP($E58,'STAM.011-1'!$E$3:$S$306,8,FALSE)),"",(VLOOKUP($E58,'STAM.011-1'!$E$3:$S$306,8,FALSE)))</f>
        <v/>
      </c>
      <c r="M58" s="38" t="str">
        <f>IF(ISNA(VLOOKUP($E58,'STAM.011-1'!$E$3:$S$306,9,FALSE)),"",(VLOOKUP($E58,'STAM.011-1'!$E$3:$S$306,9,FALSE)))</f>
        <v/>
      </c>
      <c r="N58" s="38" t="str">
        <f>IF(ISNA(VLOOKUP($E58,'STAM.011-1'!$E$3:$S$306,10,FALSE)),"",(VLOOKUP($E58,'STAM.011-1'!$E$3:$S$306,10,FALSE)))</f>
        <v/>
      </c>
      <c r="O58" s="38" t="str">
        <f>IF(ISNA(VLOOKUP($E58,'STAM.011-1'!$E$3:$S$306,11,FALSE)),"",(VLOOKUP($E58,'STAM.011-1'!$E$3:$S$306,11,FALSE)))</f>
        <v/>
      </c>
      <c r="P58" s="38" t="str">
        <f>IF(ISNA(VLOOKUP($E58,'STAM.011-1'!$E$3:$S$306,12,FALSE)),"",(VLOOKUP($E58,'STAM.011-1'!$E$3:$S$306,12,FALSE)))</f>
        <v/>
      </c>
      <c r="Q58" s="38" t="str">
        <f>IF(ISNA(VLOOKUP($E58,'STAM.011-1'!$E$3:$S$306,13,FALSE)),"",(VLOOKUP($E58,'STAM.011-1'!$E$3:$S$306,13,FALSE)))</f>
        <v/>
      </c>
      <c r="R58" s="38" t="str">
        <f>IF(ISNA(VLOOKUP($E58,'STAM.011-1'!$E$3:$S$306,14,FALSE)),"",(VLOOKUP($E58,'STAM.011-1'!$E$3:$S$306,14,FALSE)))</f>
        <v/>
      </c>
      <c r="S58" s="345" t="str">
        <f>IF(ISNA(VLOOKUP($E58,'STAM.011-1'!$E$3:$S$306,15,FALSE)),"",(VLOOKUP($E58,'STAM.011-1'!$E$3:$S$306,15,FALSE)))</f>
        <v/>
      </c>
      <c r="T58" s="438">
        <v>56</v>
      </c>
      <c r="U58" s="439"/>
      <c r="V58" s="443">
        <f t="shared" si="0"/>
        <v>0</v>
      </c>
      <c r="W58" s="516"/>
      <c r="X58" s="374">
        <f>IF(V58="","",IFERROR(SUM(J58:K58:M58:N58)+LARGE(J58:K58:M58,1)/100+LARGE(J58:K58:M58:N58,2)/1000+LARGE(J58:K58:M58:N58,3)/10000+LARGE(J58:K58:M58:N58,4)/100000-0.01/T58,0))</f>
        <v>0</v>
      </c>
      <c r="Y58" s="354" t="str">
        <f t="shared" si="35"/>
        <v/>
      </c>
      <c r="Z58" s="364" t="str">
        <f t="shared" si="36"/>
        <v/>
      </c>
      <c r="AA58" s="374"/>
      <c r="AB58" s="374"/>
      <c r="AC58" s="374"/>
      <c r="AD58" s="374"/>
      <c r="AE58" s="374"/>
      <c r="AF58" s="374"/>
      <c r="AG58" s="374"/>
      <c r="AH58" s="374"/>
      <c r="AI58" s="374"/>
    </row>
    <row r="59" spans="1:35" ht="12" customHeight="1" x14ac:dyDescent="0.3">
      <c r="A59" s="581">
        <v>15</v>
      </c>
      <c r="B59" s="686" t="str">
        <f>IF(ISNA(VLOOKUP($A59,'STAM.011-1'!$A$3:$S$306,2,FALSE)),"",(VLOOKUP($A59,'STAM.011-1'!$A$3:$S$306,2,FALSE)))</f>
        <v/>
      </c>
      <c r="C59" s="692" t="str">
        <f>IF(ISNA(VLOOKUP($A59,'STAM.011-1'!$A$3:$S$306,3,FALSE)),"",(VLOOKUP($A59,'STAM.011-1'!$A$3:$S$306,3,FALSE)))</f>
        <v/>
      </c>
      <c r="D59" s="689" t="str">
        <f>IF(ISNA(VLOOKUP($A59,'STAM.011-1'!$A$3:$S$306,4,FALSE)),"",(VLOOKUP($A59,'STAM.011-1'!$A$3:$S$306,4,FALSE)))</f>
        <v/>
      </c>
      <c r="E59" s="29" t="str">
        <f>IF(ISNA(VLOOKUP($A$59,'STAM.011-1'!$A$3:$S$306,5,FALSE)),"",(VLOOKUP($A$59,'STAM.011-1'!$A$3:$S$306,5,FALSE)))</f>
        <v/>
      </c>
      <c r="F59" s="30" t="str">
        <f>IF(ISNA(VLOOKUP($E59,'STAM.011-1'!$E$3:$F$306,2,FALSE)),"",(VLOOKUP($E59,'STAM.011-1'!$E$3:$F$306,2,FALSE)))</f>
        <v/>
      </c>
      <c r="G59" s="149"/>
      <c r="H59" s="31"/>
      <c r="I59" s="30" t="str">
        <f>IF(ISNA(VLOOKUP(E59,'STAM.011-1'!$E$3:$S$306,5,FALSE)),"",(VLOOKUP(E59,'STAM.011-1'!$E$3:$S$306,5,FALSE)))</f>
        <v/>
      </c>
      <c r="J59" s="30" t="str">
        <f>IF(ISNA(VLOOKUP($E59,'STAM.011-1'!$E$3:$S$306,6,FALSE)),"",(VLOOKUP($E59,'STAM.011-1'!$E$3:$S$306,6,FALSE)))</f>
        <v/>
      </c>
      <c r="K59" s="30" t="str">
        <f>IF(ISNA(VLOOKUP($E59,'STAM.011-1'!$E$3:$S$306,7,FALSE)),"",(VLOOKUP($E59,'STAM.011-1'!$E$3:$S$306,7,FALSE)))</f>
        <v/>
      </c>
      <c r="L59" s="30" t="str">
        <f>IF(ISNA(VLOOKUP($E59,'STAM.011-1'!$E$3:$S$306,8,FALSE)),"",(VLOOKUP($E59,'STAM.011-1'!$E$3:$S$306,8,FALSE)))</f>
        <v/>
      </c>
      <c r="M59" s="30" t="str">
        <f>IF(ISNA(VLOOKUP($E59,'STAM.011-1'!$E$3:$S$306,9,FALSE)),"",(VLOOKUP($E59,'STAM.011-1'!$E$3:$S$306,9,FALSE)))</f>
        <v/>
      </c>
      <c r="N59" s="30" t="str">
        <f>IF(ISNA(VLOOKUP($E59,'STAM.011-1'!$E$3:$S$306,10,FALSE)),"",(VLOOKUP($E59,'STAM.011-1'!$E$3:$S$306,10,FALSE)))</f>
        <v/>
      </c>
      <c r="O59" s="30" t="str">
        <f>IF(ISNA(VLOOKUP($E59,'STAM.011-1'!$E$3:$S$306,11,FALSE)),"",(VLOOKUP($E59,'STAM.011-1'!$E$3:$S$306,11,FALSE)))</f>
        <v/>
      </c>
      <c r="P59" s="30" t="str">
        <f>IF(ISNA(VLOOKUP($E59,'STAM.011-1'!$E$3:$S$306,12,FALSE)),"",(VLOOKUP($E59,'STAM.011-1'!$E$3:$S$306,12,FALSE)))</f>
        <v/>
      </c>
      <c r="Q59" s="30" t="str">
        <f>IF(ISNA(VLOOKUP($E59,'STAM.011-1'!$E$3:$S$306,13,FALSE)),"",(VLOOKUP($E59,'STAM.011-1'!$E$3:$S$306,13,FALSE)))</f>
        <v/>
      </c>
      <c r="R59" s="30" t="str">
        <f>IF(ISNA(VLOOKUP($E59,'STAM.011-1'!$E$3:$S$306,14,FALSE)),"",(VLOOKUP($E59,'STAM.011-1'!$E$3:$S$306,14,FALSE)))</f>
        <v/>
      </c>
      <c r="S59" s="343" t="str">
        <f>IF(ISNA(VLOOKUP($E59,'STAM.011-1'!$E$3:$S$306,15,FALSE)),"",(VLOOKUP($E59,'STAM.011-1'!$E$3:$S$306,15,FALSE)))</f>
        <v/>
      </c>
      <c r="T59" s="438">
        <v>57</v>
      </c>
      <c r="U59" s="439"/>
      <c r="V59" s="443">
        <f t="shared" si="0"/>
        <v>0</v>
      </c>
      <c r="W59" s="516" t="str">
        <f t="shared" si="15"/>
        <v/>
      </c>
      <c r="X59" s="374">
        <f>IF(V59="","",IFERROR(SUM(J59:K59:M59:N59)+LARGE(J59:K59:M59,1)/100+LARGE(J59:K59:M59:N59,2)/1000+LARGE(J59:K59:M59:N59,3)/10000+LARGE(J59:K59:M59:N59,4)/100000-0.01/T59,0))</f>
        <v>0</v>
      </c>
      <c r="Y59" s="354" t="str">
        <f>$D$59</f>
        <v/>
      </c>
      <c r="Z59" s="364" t="str">
        <f>$C$59</f>
        <v/>
      </c>
      <c r="AA59" s="374"/>
      <c r="AB59" s="374"/>
      <c r="AC59" s="374"/>
      <c r="AD59" s="374"/>
      <c r="AE59" s="374"/>
      <c r="AF59" s="374"/>
      <c r="AG59" s="374"/>
      <c r="AH59" s="374"/>
      <c r="AI59" s="374"/>
    </row>
    <row r="60" spans="1:35" ht="12" customHeight="1" x14ac:dyDescent="0.3">
      <c r="A60" s="582"/>
      <c r="B60" s="687"/>
      <c r="C60" s="693"/>
      <c r="D60" s="690"/>
      <c r="E60" s="32" t="str">
        <f>IF(ISNA(VLOOKUP($A$59,'STAM.011-1'!$A$3:$S$306,5,FALSE)+U4),"",(VLOOKUP($A$59,'STAM.011-1'!$A$3:$S$306,5,FALSE)+U4))</f>
        <v/>
      </c>
      <c r="F60" s="34" t="str">
        <f>IF(ISNA(VLOOKUP($E60,'STAM.011-1'!$E$3:$F$306,2,FALSE)),"",(VLOOKUP($E60,'STAM.011-1'!$E$3:$F$306,2,FALSE)))</f>
        <v/>
      </c>
      <c r="G60" s="150"/>
      <c r="H60" s="141" t="str">
        <f>IF(ISNA(VLOOKUP($E60,'STAM.011-1'!$E$3:$H$306,4,FALSE)),"",(VLOOKUP($E60,'STAM.011-1'!$E$3:$H$306,4,FALSE)))</f>
        <v/>
      </c>
      <c r="I60" s="34" t="str">
        <f>IF(ISNA(VLOOKUP(E60,'STAM.011-1'!$E$3:$S$306,5,FALSE)),"",(VLOOKUP(E60,'STAM.011-1'!$E$3:$S$306,5,FALSE)))</f>
        <v/>
      </c>
      <c r="J60" s="34" t="str">
        <f>IF(ISNA(VLOOKUP($E60,'STAM.011-1'!$E$3:$S$306,6,FALSE)),"",(VLOOKUP($E60,'STAM.011-1'!$E$3:$S$306,6,FALSE)))</f>
        <v/>
      </c>
      <c r="K60" s="34" t="str">
        <f>IF(ISNA(VLOOKUP($E60,'STAM.011-1'!$E$3:$S$306,7,FALSE)),"",(VLOOKUP($E60,'STAM.011-1'!$E$3:$S$306,7,FALSE)))</f>
        <v/>
      </c>
      <c r="L60" s="34" t="str">
        <f>IF(ISNA(VLOOKUP($E60,'STAM.011-1'!$E$3:$S$306,8,FALSE)),"",(VLOOKUP($E60,'STAM.011-1'!$E$3:$S$306,8,FALSE)))</f>
        <v/>
      </c>
      <c r="M60" s="34" t="str">
        <f>IF(ISNA(VLOOKUP($E60,'STAM.011-1'!$E$3:$S$306,9,FALSE)),"",(VLOOKUP($E60,'STAM.011-1'!$E$3:$S$306,9,FALSE)))</f>
        <v/>
      </c>
      <c r="N60" s="34" t="str">
        <f>IF(ISNA(VLOOKUP($E60,'STAM.011-1'!$E$3:$S$306,10,FALSE)),"",(VLOOKUP($E60,'STAM.011-1'!$E$3:$S$306,10,FALSE)))</f>
        <v/>
      </c>
      <c r="O60" s="34" t="str">
        <f>IF(ISNA(VLOOKUP($E60,'STAM.011-1'!$E$3:$S$306,11,FALSE)),"",(VLOOKUP($E60,'STAM.011-1'!$E$3:$S$306,11,FALSE)))</f>
        <v/>
      </c>
      <c r="P60" s="34" t="str">
        <f>IF(ISNA(VLOOKUP($E60,'STAM.011-1'!$E$3:$S$306,12,FALSE)),"",(VLOOKUP($E60,'STAM.011-1'!$E$3:$S$306,12,FALSE)))</f>
        <v/>
      </c>
      <c r="Q60" s="34" t="str">
        <f>IF(ISNA(VLOOKUP($E60,'STAM.011-1'!$E$3:$S$306,13,FALSE)),"",(VLOOKUP($E60,'STAM.011-1'!$E$3:$S$306,13,FALSE)))</f>
        <v/>
      </c>
      <c r="R60" s="34" t="str">
        <f>IF(ISNA(VLOOKUP($E60,'STAM.011-1'!$E$3:$S$306,14,FALSE)),"",(VLOOKUP($E60,'STAM.011-1'!$E$3:$S$306,14,FALSE)))</f>
        <v/>
      </c>
      <c r="S60" s="344" t="str">
        <f>IF(ISNA(VLOOKUP($E60,'STAM.011-1'!$E$3:$S$306,15,FALSE)),"",(VLOOKUP($E60,'STAM.011-1'!$E$3:$S$306,15,FALSE)))</f>
        <v/>
      </c>
      <c r="T60" s="438">
        <v>58</v>
      </c>
      <c r="U60" s="439"/>
      <c r="V60" s="443">
        <f t="shared" si="0"/>
        <v>0</v>
      </c>
      <c r="W60" s="516"/>
      <c r="X60" s="374">
        <f>IF(V60="","",IFERROR(SUM(J60:K60:M60:N60)+LARGE(J60:K60:M60,1)/100+LARGE(J60:K60:M60:N60,2)/1000+LARGE(J60:K60:M60:N60,3)/10000+LARGE(J60:K60:M60:N60,4)/100000-0.01/T60,0))</f>
        <v>0</v>
      </c>
      <c r="Y60" s="354" t="str">
        <f t="shared" ref="Y60:Y62" si="37">$D$59</f>
        <v/>
      </c>
      <c r="Z60" s="364" t="str">
        <f t="shared" ref="Z60:Z62" si="38">$C$59</f>
        <v/>
      </c>
      <c r="AA60" s="374"/>
      <c r="AB60" s="374"/>
      <c r="AC60" s="374"/>
      <c r="AD60" s="374"/>
      <c r="AE60" s="374"/>
      <c r="AF60" s="374"/>
      <c r="AG60" s="374"/>
      <c r="AH60" s="374"/>
      <c r="AI60" s="374"/>
    </row>
    <row r="61" spans="1:35" ht="12" customHeight="1" thickBot="1" x14ac:dyDescent="0.35">
      <c r="A61" s="582"/>
      <c r="B61" s="687"/>
      <c r="C61" s="693"/>
      <c r="D61" s="690"/>
      <c r="E61" s="32" t="str">
        <f>IF(ISNA(VLOOKUP($A$59,'STAM.011-1'!$A$3:$S$306,5,FALSE)+U5),"",(VLOOKUP($A$59,'STAM.011-1'!$A$3:$S$306,5,FALSE)+U5))</f>
        <v/>
      </c>
      <c r="F61" s="34" t="str">
        <f>IF(ISNA(VLOOKUP($E61,'STAM.011-1'!$E$3:$F$306,2,FALSE)),"",(VLOOKUP($E61,'STAM.011-1'!$E$3:$F$306,2,FALSE)))</f>
        <v/>
      </c>
      <c r="G61" s="35" t="s">
        <v>677</v>
      </c>
      <c r="H61" s="141" t="str">
        <f>IF(ISNA(VLOOKUP(E61,'STAM.011-1'!$E$3:$H$306,4,FALSE)),"",(VLOOKUP(E61,'STAM.011-1'!$E$3:$H$306,4,FALSE)))</f>
        <v/>
      </c>
      <c r="I61" s="34" t="str">
        <f>IF(ISNA(VLOOKUP(E61,'STAM.011-1'!$E$3:$S$306,5,FALSE)),"",(VLOOKUP(E61,'STAM.011-1'!$E$3:$S$306,5,FALSE)))</f>
        <v/>
      </c>
      <c r="J61" s="34" t="str">
        <f>IF(ISNA(VLOOKUP($E61,'STAM.011-1'!$E$3:$S$306,6,FALSE)),"",(VLOOKUP($E61,'STAM.011-1'!$E$3:$S$306,6,FALSE)))</f>
        <v/>
      </c>
      <c r="K61" s="34" t="str">
        <f>IF(ISNA(VLOOKUP($E61,'STAM.011-1'!$E$3:$S$306,7,FALSE)),"",(VLOOKUP($E61,'STAM.011-1'!$E$3:$S$306,7,FALSE)))</f>
        <v/>
      </c>
      <c r="L61" s="34" t="str">
        <f>IF(ISNA(VLOOKUP($E61,'STAM.011-1'!$E$3:$S$306,8,FALSE)),"",(VLOOKUP($E61,'STAM.011-1'!$E$3:$S$306,8,FALSE)))</f>
        <v/>
      </c>
      <c r="M61" s="34" t="str">
        <f>IF(ISNA(VLOOKUP($E61,'STAM.011-1'!$E$3:$S$306,9,FALSE)),"",(VLOOKUP($E61,'STAM.011-1'!$E$3:$S$306,9,FALSE)))</f>
        <v/>
      </c>
      <c r="N61" s="34" t="str">
        <f>IF(ISNA(VLOOKUP($E61,'STAM.011-1'!$E$3:$S$306,10,FALSE)),"",(VLOOKUP($E61,'STAM.011-1'!$E$3:$S$306,10,FALSE)))</f>
        <v/>
      </c>
      <c r="O61" s="34" t="str">
        <f>IF(ISNA(VLOOKUP($E61,'STAM.011-1'!$E$3:$S$306,11,FALSE)),"",(VLOOKUP($E61,'STAM.011-1'!$E$3:$S$306,11,FALSE)))</f>
        <v/>
      </c>
      <c r="P61" s="34" t="str">
        <f>IF(ISNA(VLOOKUP($E61,'STAM.011-1'!$E$3:$S$306,12,FALSE)),"",(VLOOKUP($E61,'STAM.011-1'!$E$3:$S$306,12,FALSE)))</f>
        <v/>
      </c>
      <c r="Q61" s="34" t="str">
        <f>IF(ISNA(VLOOKUP($E61,'STAM.011-1'!$E$3:$S$306,13,FALSE)),"",(VLOOKUP($E61,'STAM.011-1'!$E$3:$S$306,13,FALSE)))</f>
        <v/>
      </c>
      <c r="R61" s="34" t="str">
        <f>IF(ISNA(VLOOKUP($E61,'STAM.011-1'!$E$3:$S$306,14,FALSE)),"",(VLOOKUP($E61,'STAM.011-1'!$E$3:$S$306,14,FALSE)))</f>
        <v/>
      </c>
      <c r="S61" s="344" t="str">
        <f>IF(ISNA(VLOOKUP($E61,'STAM.011-1'!$E$3:$S$306,15,FALSE)),"",(VLOOKUP($E61,'STAM.011-1'!$E$3:$S$306,15,FALSE)))</f>
        <v/>
      </c>
      <c r="T61" s="438">
        <v>59</v>
      </c>
      <c r="U61" s="439"/>
      <c r="V61" s="443">
        <f t="shared" si="0"/>
        <v>0</v>
      </c>
      <c r="W61" s="516"/>
      <c r="X61" s="374">
        <f>IF(V61="","",IFERROR(SUM(J61:K61:M61:N61)+LARGE(J61:K61:M61,1)/100+LARGE(J61:K61:M61:N61,2)/1000+LARGE(J61:K61:M61:N61,3)/10000+LARGE(J61:K61:M61:N61,4)/100000-0.01/T61,0))</f>
        <v>0</v>
      </c>
      <c r="Y61" s="354" t="str">
        <f t="shared" si="37"/>
        <v/>
      </c>
      <c r="Z61" s="364" t="str">
        <f t="shared" si="38"/>
        <v/>
      </c>
      <c r="AA61" s="374"/>
      <c r="AB61" s="374"/>
      <c r="AC61" s="374"/>
      <c r="AD61" s="374"/>
      <c r="AE61" s="374"/>
      <c r="AF61" s="374"/>
      <c r="AG61" s="374"/>
      <c r="AH61" s="374"/>
      <c r="AI61" s="374"/>
    </row>
    <row r="62" spans="1:35" ht="12" customHeight="1" thickBot="1" x14ac:dyDescent="0.35">
      <c r="A62" s="583"/>
      <c r="B62" s="688"/>
      <c r="C62" s="694"/>
      <c r="D62" s="691"/>
      <c r="E62" s="32" t="str">
        <f>IF(ISNA(VLOOKUP($A$59,'STAM.011-1'!$A$3:$S$306,5,FALSE)+U6),"",(VLOOKUP($A$59,'STAM.011-1'!$A$3:$S$306,5,FALSE)+U6))</f>
        <v/>
      </c>
      <c r="F62" s="38" t="str">
        <f>IF(ISNA(VLOOKUP($E62,'STAM.011-1'!$E$3:$F$306,2,FALSE)),"",(VLOOKUP($E62,'STAM.011-1'!$E$3:$F$306,2,FALSE)))</f>
        <v/>
      </c>
      <c r="G62" s="36" t="s">
        <v>678</v>
      </c>
      <c r="H62" s="37" t="str">
        <f>IF(ISNA(VLOOKUP(E62,'STAM.011-1'!$E$3:$H$306,4,FALSE)),"",(VLOOKUP(E62,'STAM.011-1'!$E$3:$H$306,4,FALSE)))</f>
        <v/>
      </c>
      <c r="I62" s="38" t="str">
        <f>IF(ISNA(VLOOKUP(E62,'STAM.011-1'!$E$3:$S$306,5,FALSE)),"",(VLOOKUP(E62,'STAM.011-1'!$E$3:$S$306,5,FALSE)))</f>
        <v/>
      </c>
      <c r="J62" s="38" t="str">
        <f>IF(ISNA(VLOOKUP($E62,'STAM.011-1'!$E$3:$S$306,6,FALSE)),"",(VLOOKUP($E62,'STAM.011-1'!$E$3:$S$306,6,FALSE)))</f>
        <v/>
      </c>
      <c r="K62" s="38" t="str">
        <f>IF(ISNA(VLOOKUP($E62,'STAM.011-1'!$E$3:$S$306,7,FALSE)),"",(VLOOKUP($E62,'STAM.011-1'!$E$3:$S$306,7,FALSE)))</f>
        <v/>
      </c>
      <c r="L62" s="38" t="str">
        <f>IF(ISNA(VLOOKUP($E62,'STAM.011-1'!$E$3:$S$306,8,FALSE)),"",(VLOOKUP($E62,'STAM.011-1'!$E$3:$S$306,8,FALSE)))</f>
        <v/>
      </c>
      <c r="M62" s="38" t="str">
        <f>IF(ISNA(VLOOKUP($E62,'STAM.011-1'!$E$3:$S$306,9,FALSE)),"",(VLOOKUP($E62,'STAM.011-1'!$E$3:$S$306,9,FALSE)))</f>
        <v/>
      </c>
      <c r="N62" s="38" t="str">
        <f>IF(ISNA(VLOOKUP($E62,'STAM.011-1'!$E$3:$S$306,10,FALSE)),"",(VLOOKUP($E62,'STAM.011-1'!$E$3:$S$306,10,FALSE)))</f>
        <v/>
      </c>
      <c r="O62" s="38" t="str">
        <f>IF(ISNA(VLOOKUP($E62,'STAM.011-1'!$E$3:$S$306,11,FALSE)),"",(VLOOKUP($E62,'STAM.011-1'!$E$3:$S$306,11,FALSE)))</f>
        <v/>
      </c>
      <c r="P62" s="38" t="str">
        <f>IF(ISNA(VLOOKUP($E62,'STAM.011-1'!$E$3:$S$306,12,FALSE)),"",(VLOOKUP($E62,'STAM.011-1'!$E$3:$S$306,12,FALSE)))</f>
        <v/>
      </c>
      <c r="Q62" s="38" t="str">
        <f>IF(ISNA(VLOOKUP($E62,'STAM.011-1'!$E$3:$S$306,13,FALSE)),"",(VLOOKUP($E62,'STAM.011-1'!$E$3:$S$306,13,FALSE)))</f>
        <v/>
      </c>
      <c r="R62" s="38" t="str">
        <f>IF(ISNA(VLOOKUP($E62,'STAM.011-1'!$E$3:$S$306,14,FALSE)),"",(VLOOKUP($E62,'STAM.011-1'!$E$3:$S$306,14,FALSE)))</f>
        <v/>
      </c>
      <c r="S62" s="345" t="str">
        <f>IF(ISNA(VLOOKUP($E62,'STAM.011-1'!$E$3:$S$306,15,FALSE)),"",(VLOOKUP($E62,'STAM.011-1'!$E$3:$S$306,15,FALSE)))</f>
        <v/>
      </c>
      <c r="T62" s="438">
        <v>60</v>
      </c>
      <c r="U62" s="439"/>
      <c r="V62" s="443">
        <f t="shared" si="0"/>
        <v>0</v>
      </c>
      <c r="W62" s="516"/>
      <c r="X62" s="374">
        <f>IF(V62="","",IFERROR(SUM(J62:K62:M62:N62)+LARGE(J62:K62:M62,1)/100+LARGE(J62:K62:M62:N62,2)/1000+LARGE(J62:K62:M62:N62,3)/10000+LARGE(J62:K62:M62:N62,4)/100000-0.01/T62,0))</f>
        <v>0</v>
      </c>
      <c r="Y62" s="354" t="str">
        <f t="shared" si="37"/>
        <v/>
      </c>
      <c r="Z62" s="364" t="str">
        <f t="shared" si="38"/>
        <v/>
      </c>
      <c r="AA62" s="374"/>
      <c r="AB62" s="374"/>
      <c r="AC62" s="374"/>
      <c r="AD62" s="374"/>
      <c r="AE62" s="374"/>
      <c r="AF62" s="374"/>
      <c r="AG62" s="374"/>
      <c r="AH62" s="374"/>
      <c r="AI62" s="374"/>
    </row>
    <row r="63" spans="1:35" ht="12" customHeight="1" x14ac:dyDescent="0.3">
      <c r="A63" s="581">
        <v>16</v>
      </c>
      <c r="B63" s="686" t="str">
        <f>IF(ISNA(VLOOKUP($A63,'STAM.011-1'!$A$3:$S$306,2,FALSE)),"",(VLOOKUP($A63,'STAM.011-1'!$A$3:$S$306,2,FALSE)))</f>
        <v/>
      </c>
      <c r="C63" s="692" t="str">
        <f>IF(ISNA(VLOOKUP($A63,'STAM.011-1'!$A$3:$S$306,3,FALSE)),"",(VLOOKUP($A63,'STAM.011-1'!$A$3:$S$306,3,FALSE)))</f>
        <v/>
      </c>
      <c r="D63" s="689" t="str">
        <f>IF(ISNA(VLOOKUP($A63,'STAM.011-1'!$A$3:$S$306,4,FALSE)),"",(VLOOKUP($A63,'STAM.011-1'!$A$3:$S$306,4,FALSE)))</f>
        <v/>
      </c>
      <c r="E63" s="29" t="str">
        <f>IF(ISNA(VLOOKUP($A$63,'STAM.011-1'!$A$3:$S$306,5,FALSE)),"",(VLOOKUP($A$63,'STAM.011-1'!$A$3:$S$306,5,FALSE)))</f>
        <v/>
      </c>
      <c r="F63" s="30" t="str">
        <f>IF(ISNA(VLOOKUP($E63,'STAM.011-1'!$E$3:$F$306,2,FALSE)),"",(VLOOKUP($E63,'STAM.011-1'!$E$3:$F$306,2,FALSE)))</f>
        <v/>
      </c>
      <c r="G63" s="149"/>
      <c r="H63" s="39"/>
      <c r="I63" s="30" t="str">
        <f>IF(ISNA(VLOOKUP(E63,'STAM.011-1'!$E$3:$S$306,5,FALSE)),"",(VLOOKUP(E63,'STAM.011-1'!$E$3:$S$306,5,FALSE)))</f>
        <v/>
      </c>
      <c r="J63" s="30" t="str">
        <f>IF(ISNA(VLOOKUP($E63,'STAM.011-1'!$E$3:$S$306,6,FALSE)),"",(VLOOKUP($E63,'STAM.011-1'!$E$3:$S$306,6,FALSE)))</f>
        <v/>
      </c>
      <c r="K63" s="30" t="str">
        <f>IF(ISNA(VLOOKUP($E63,'STAM.011-1'!$E$3:$S$306,7,FALSE)),"",(VLOOKUP($E63,'STAM.011-1'!$E$3:$S$306,7,FALSE)))</f>
        <v/>
      </c>
      <c r="L63" s="30" t="str">
        <f>IF(ISNA(VLOOKUP($E63,'STAM.011-1'!$E$3:$S$306,8,FALSE)),"",(VLOOKUP($E63,'STAM.011-1'!$E$3:$S$306,8,FALSE)))</f>
        <v/>
      </c>
      <c r="M63" s="30" t="str">
        <f>IF(ISNA(VLOOKUP($E63,'STAM.011-1'!$E$3:$S$306,9,FALSE)),"",(VLOOKUP($E63,'STAM.011-1'!$E$3:$S$306,9,FALSE)))</f>
        <v/>
      </c>
      <c r="N63" s="30" t="str">
        <f>IF(ISNA(VLOOKUP($E63,'STAM.011-1'!$E$3:$S$306,10,FALSE)),"",(VLOOKUP($E63,'STAM.011-1'!$E$3:$S$306,10,FALSE)))</f>
        <v/>
      </c>
      <c r="O63" s="30" t="str">
        <f>IF(ISNA(VLOOKUP($E63,'STAM.011-1'!$E$3:$S$306,11,FALSE)),"",(VLOOKUP($E63,'STAM.011-1'!$E$3:$S$306,11,FALSE)))</f>
        <v/>
      </c>
      <c r="P63" s="30" t="str">
        <f>IF(ISNA(VLOOKUP($E63,'STAM.011-1'!$E$3:$S$306,12,FALSE)),"",(VLOOKUP($E63,'STAM.011-1'!$E$3:$S$306,12,FALSE)))</f>
        <v/>
      </c>
      <c r="Q63" s="30" t="str">
        <f>IF(ISNA(VLOOKUP($E63,'STAM.011-1'!$E$3:$S$306,13,FALSE)),"",(VLOOKUP($E63,'STAM.011-1'!$E$3:$S$306,13,FALSE)))</f>
        <v/>
      </c>
      <c r="R63" s="30" t="str">
        <f>IF(ISNA(VLOOKUP($E63,'STAM.011-1'!$E$3:$S$306,14,FALSE)),"",(VLOOKUP($E63,'STAM.011-1'!$E$3:$S$306,14,FALSE)))</f>
        <v/>
      </c>
      <c r="S63" s="343" t="str">
        <f>IF(ISNA(VLOOKUP($E63,'STAM.011-1'!$E$3:$S$306,15,FALSE)),"",(VLOOKUP($E63,'STAM.011-1'!$E$3:$S$306,15,FALSE)))</f>
        <v/>
      </c>
      <c r="T63" s="438">
        <v>61</v>
      </c>
      <c r="U63" s="439"/>
      <c r="V63" s="443">
        <f t="shared" si="0"/>
        <v>0</v>
      </c>
      <c r="W63" s="516" t="str">
        <f t="shared" ref="W63" si="39">IFERROR(SUM(J63:S66)+H65,"")</f>
        <v/>
      </c>
      <c r="X63" s="374">
        <f>IF(V63="","",IFERROR(SUM(J63:K63:M63:N63)+LARGE(J63:K63:M63,1)/100+LARGE(J63:K63:M63:N63,2)/1000+LARGE(J63:K63:M63:N63,3)/10000+LARGE(J63:K63:M63:N63,4)/100000-0.01/T63,0))</f>
        <v>0</v>
      </c>
      <c r="Y63" s="354" t="str">
        <f>$D$63</f>
        <v/>
      </c>
      <c r="Z63" s="364" t="str">
        <f>$C$63</f>
        <v/>
      </c>
      <c r="AA63" s="374"/>
      <c r="AB63" s="374"/>
      <c r="AC63" s="374"/>
      <c r="AD63" s="374"/>
      <c r="AE63" s="374"/>
      <c r="AF63" s="374"/>
      <c r="AG63" s="374"/>
      <c r="AH63" s="374"/>
      <c r="AI63" s="374"/>
    </row>
    <row r="64" spans="1:35" ht="12" customHeight="1" x14ac:dyDescent="0.3">
      <c r="A64" s="582"/>
      <c r="B64" s="687"/>
      <c r="C64" s="693"/>
      <c r="D64" s="690"/>
      <c r="E64" s="32" t="str">
        <f>IF(ISNA(VLOOKUP($A$63,'STAM.011-1'!$A$3:$S$306,5,FALSE)+U4),"",(VLOOKUP($A$63,'STAM.011-1'!$A$3:$S$306,5,FALSE)+U4))</f>
        <v/>
      </c>
      <c r="F64" s="34" t="str">
        <f>IF(ISNA(VLOOKUP($E64,'STAM.011-1'!$E$3:$F$306,2,FALSE)),"",(VLOOKUP($E64,'STAM.011-1'!$E$3:$F$306,2,FALSE)))</f>
        <v/>
      </c>
      <c r="G64" s="150"/>
      <c r="H64" s="141" t="str">
        <f>IF(ISNA(VLOOKUP($E64,'STAM.011-1'!$E$3:$H$306,4,FALSE)),"",(VLOOKUP($E64,'STAM.011-1'!$E$3:$H$306,4,FALSE)))</f>
        <v/>
      </c>
      <c r="I64" s="34" t="str">
        <f>IF(ISNA(VLOOKUP(E64,'STAM.011-1'!$E$3:$S$306,5,FALSE)),"",(VLOOKUP(E64,'STAM.011-1'!$E$3:$S$306,5,FALSE)))</f>
        <v/>
      </c>
      <c r="J64" s="34" t="str">
        <f>IF(ISNA(VLOOKUP($E64,'STAM.011-1'!$E$3:$S$306,6,FALSE)),"",(VLOOKUP($E64,'STAM.011-1'!$E$3:$S$306,6,FALSE)))</f>
        <v/>
      </c>
      <c r="K64" s="34" t="str">
        <f>IF(ISNA(VLOOKUP($E64,'STAM.011-1'!$E$3:$S$306,7,FALSE)),"",(VLOOKUP($E64,'STAM.011-1'!$E$3:$S$306,7,FALSE)))</f>
        <v/>
      </c>
      <c r="L64" s="34" t="str">
        <f>IF(ISNA(VLOOKUP($E64,'STAM.011-1'!$E$3:$S$306,8,FALSE)),"",(VLOOKUP($E64,'STAM.011-1'!$E$3:$S$306,8,FALSE)))</f>
        <v/>
      </c>
      <c r="M64" s="34" t="str">
        <f>IF(ISNA(VLOOKUP($E64,'STAM.011-1'!$E$3:$S$306,9,FALSE)),"",(VLOOKUP($E64,'STAM.011-1'!$E$3:$S$306,9,FALSE)))</f>
        <v/>
      </c>
      <c r="N64" s="34" t="str">
        <f>IF(ISNA(VLOOKUP($E64,'STAM.011-1'!$E$3:$S$306,10,FALSE)),"",(VLOOKUP($E64,'STAM.011-1'!$E$3:$S$306,10,FALSE)))</f>
        <v/>
      </c>
      <c r="O64" s="34" t="str">
        <f>IF(ISNA(VLOOKUP($E64,'STAM.011-1'!$E$3:$S$306,11,FALSE)),"",(VLOOKUP($E64,'STAM.011-1'!$E$3:$S$306,11,FALSE)))</f>
        <v/>
      </c>
      <c r="P64" s="34" t="str">
        <f>IF(ISNA(VLOOKUP($E64,'STAM.011-1'!$E$3:$S$306,12,FALSE)),"",(VLOOKUP($E64,'STAM.011-1'!$E$3:$S$306,12,FALSE)))</f>
        <v/>
      </c>
      <c r="Q64" s="34" t="str">
        <f>IF(ISNA(VLOOKUP($E64,'STAM.011-1'!$E$3:$S$306,13,FALSE)),"",(VLOOKUP($E64,'STAM.011-1'!$E$3:$S$306,13,FALSE)))</f>
        <v/>
      </c>
      <c r="R64" s="34" t="str">
        <f>IF(ISNA(VLOOKUP($E64,'STAM.011-1'!$E$3:$S$306,14,FALSE)),"",(VLOOKUP($E64,'STAM.011-1'!$E$3:$S$306,14,FALSE)))</f>
        <v/>
      </c>
      <c r="S64" s="344" t="str">
        <f>IF(ISNA(VLOOKUP($E64,'STAM.011-1'!$E$3:$S$306,15,FALSE)),"",(VLOOKUP($E64,'STAM.011-1'!$E$3:$S$306,15,FALSE)))</f>
        <v/>
      </c>
      <c r="T64" s="438">
        <v>62</v>
      </c>
      <c r="U64" s="439"/>
      <c r="V64" s="443">
        <f t="shared" si="0"/>
        <v>0</v>
      </c>
      <c r="W64" s="516"/>
      <c r="X64" s="374">
        <f>IF(V64="","",IFERROR(SUM(J64:K64:M64:N64)+LARGE(J64:K64:M64,1)/100+LARGE(J64:K64:M64:N64,2)/1000+LARGE(J64:K64:M64:N64,3)/10000+LARGE(J64:K64:M64:N64,4)/100000-0.01/T64,0))</f>
        <v>0</v>
      </c>
      <c r="Y64" s="354" t="str">
        <f t="shared" ref="Y64:Y66" si="40">$D$63</f>
        <v/>
      </c>
      <c r="Z64" s="364" t="str">
        <f t="shared" ref="Z64:Z66" si="41">$C$63</f>
        <v/>
      </c>
      <c r="AA64" s="374"/>
      <c r="AB64" s="374"/>
      <c r="AC64" s="374"/>
      <c r="AD64" s="374"/>
      <c r="AE64" s="374"/>
      <c r="AF64" s="374"/>
      <c r="AG64" s="374"/>
      <c r="AH64" s="374"/>
      <c r="AI64" s="374"/>
    </row>
    <row r="65" spans="1:35" ht="12" customHeight="1" thickBot="1" x14ac:dyDescent="0.35">
      <c r="A65" s="582"/>
      <c r="B65" s="687"/>
      <c r="C65" s="693"/>
      <c r="D65" s="690"/>
      <c r="E65" s="32" t="str">
        <f>IF(ISNA(VLOOKUP($A$63,'STAM.011-1'!$A$3:$S$306,5,FALSE)+U5),"",(VLOOKUP($A$63,'STAM.011-1'!$A$3:$S$306,5,FALSE)+U5))</f>
        <v/>
      </c>
      <c r="F65" s="34" t="str">
        <f>IF(ISNA(VLOOKUP($E65,'STAM.011-1'!$E$3:$F$306,2,FALSE)),"",(VLOOKUP($E65,'STAM.011-1'!$E$3:$F$306,2,FALSE)))</f>
        <v/>
      </c>
      <c r="G65" s="35" t="s">
        <v>677</v>
      </c>
      <c r="H65" s="141" t="str">
        <f>IF(ISNA(VLOOKUP(E65,'STAM.011-1'!$E$3:$H$306,4,FALSE)),"",(VLOOKUP(E65,'STAM.011-1'!$E$3:$H$306,4,FALSE)))</f>
        <v/>
      </c>
      <c r="I65" s="34" t="str">
        <f>IF(ISNA(VLOOKUP(E65,'STAM.011-1'!$E$3:$S$306,5,FALSE)),"",(VLOOKUP(E65,'STAM.011-1'!$E$3:$S$306,5,FALSE)))</f>
        <v/>
      </c>
      <c r="J65" s="34" t="str">
        <f>IF(ISNA(VLOOKUP($E65,'STAM.011-1'!$E$3:$S$306,6,FALSE)),"",(VLOOKUP($E65,'STAM.011-1'!$E$3:$S$306,6,FALSE)))</f>
        <v/>
      </c>
      <c r="K65" s="34" t="str">
        <f>IF(ISNA(VLOOKUP($E65,'STAM.011-1'!$E$3:$S$306,7,FALSE)),"",(VLOOKUP($E65,'STAM.011-1'!$E$3:$S$306,7,FALSE)))</f>
        <v/>
      </c>
      <c r="L65" s="34" t="str">
        <f>IF(ISNA(VLOOKUP($E65,'STAM.011-1'!$E$3:$S$306,8,FALSE)),"",(VLOOKUP($E65,'STAM.011-1'!$E$3:$S$306,8,FALSE)))</f>
        <v/>
      </c>
      <c r="M65" s="34" t="str">
        <f>IF(ISNA(VLOOKUP($E65,'STAM.011-1'!$E$3:$S$306,9,FALSE)),"",(VLOOKUP($E65,'STAM.011-1'!$E$3:$S$306,9,FALSE)))</f>
        <v/>
      </c>
      <c r="N65" s="34" t="str">
        <f>IF(ISNA(VLOOKUP($E65,'STAM.011-1'!$E$3:$S$306,10,FALSE)),"",(VLOOKUP($E65,'STAM.011-1'!$E$3:$S$306,10,FALSE)))</f>
        <v/>
      </c>
      <c r="O65" s="34" t="str">
        <f>IF(ISNA(VLOOKUP($E65,'STAM.011-1'!$E$3:$S$306,11,FALSE)),"",(VLOOKUP($E65,'STAM.011-1'!$E$3:$S$306,11,FALSE)))</f>
        <v/>
      </c>
      <c r="P65" s="34" t="str">
        <f>IF(ISNA(VLOOKUP($E65,'STAM.011-1'!$E$3:$S$306,12,FALSE)),"",(VLOOKUP($E65,'STAM.011-1'!$E$3:$S$306,12,FALSE)))</f>
        <v/>
      </c>
      <c r="Q65" s="34" t="str">
        <f>IF(ISNA(VLOOKUP($E65,'STAM.011-1'!$E$3:$S$306,13,FALSE)),"",(VLOOKUP($E65,'STAM.011-1'!$E$3:$S$306,13,FALSE)))</f>
        <v/>
      </c>
      <c r="R65" s="34" t="str">
        <f>IF(ISNA(VLOOKUP($E65,'STAM.011-1'!$E$3:$S$306,14,FALSE)),"",(VLOOKUP($E65,'STAM.011-1'!$E$3:$S$306,14,FALSE)))</f>
        <v/>
      </c>
      <c r="S65" s="344" t="str">
        <f>IF(ISNA(VLOOKUP($E65,'STAM.011-1'!$E$3:$S$306,15,FALSE)),"",(VLOOKUP($E65,'STAM.011-1'!$E$3:$S$306,15,FALSE)))</f>
        <v/>
      </c>
      <c r="T65" s="438">
        <v>63</v>
      </c>
      <c r="U65" s="439"/>
      <c r="V65" s="443">
        <f t="shared" si="0"/>
        <v>0</v>
      </c>
      <c r="W65" s="516"/>
      <c r="X65" s="374">
        <f>IF(V65="","",IFERROR(SUM(J65:K65:M65:N65)+LARGE(J65:K65:M65,1)/100+LARGE(J65:K65:M65:N65,2)/1000+LARGE(J65:K65:M65:N65,3)/10000+LARGE(J65:K65:M65:N65,4)/100000-0.01/T65,0))</f>
        <v>0</v>
      </c>
      <c r="Y65" s="354" t="str">
        <f t="shared" si="40"/>
        <v/>
      </c>
      <c r="Z65" s="364" t="str">
        <f t="shared" si="41"/>
        <v/>
      </c>
      <c r="AA65" s="374"/>
      <c r="AB65" s="374"/>
      <c r="AC65" s="374"/>
      <c r="AD65" s="374"/>
      <c r="AE65" s="374"/>
      <c r="AF65" s="374"/>
      <c r="AG65" s="374"/>
      <c r="AH65" s="374"/>
      <c r="AI65" s="374"/>
    </row>
    <row r="66" spans="1:35" ht="12" customHeight="1" thickBot="1" x14ac:dyDescent="0.35">
      <c r="A66" s="583"/>
      <c r="B66" s="688"/>
      <c r="C66" s="694"/>
      <c r="D66" s="691"/>
      <c r="E66" s="32" t="str">
        <f>IF(ISNA(VLOOKUP($A$63,'STAM.011-1'!$A$3:$S$306,5,FALSE)+U6),"",(VLOOKUP($A$63,'STAM.011-1'!$A$3:$S$306,5,FALSE)+U6))</f>
        <v/>
      </c>
      <c r="F66" s="38" t="str">
        <f>IF(ISNA(VLOOKUP($E66,'STAM.011-1'!$E$3:$F$306,2,FALSE)),"",(VLOOKUP($E66,'STAM.011-1'!$E$3:$F$306,2,FALSE)))</f>
        <v/>
      </c>
      <c r="G66" s="36" t="s">
        <v>678</v>
      </c>
      <c r="H66" s="37" t="str">
        <f>IF(ISNA(VLOOKUP(E66,'STAM.011-1'!$E$3:$H$306,4,FALSE)),"",(VLOOKUP(E66,'STAM.011-1'!$E$3:$H$306,4,FALSE)))</f>
        <v/>
      </c>
      <c r="I66" s="38" t="str">
        <f>IF(ISNA(VLOOKUP(E66,'STAM.011-1'!$E$3:$S$306,5,FALSE)),"",(VLOOKUP(E66,'STAM.011-1'!$E$3:$S$306,5,FALSE)))</f>
        <v/>
      </c>
      <c r="J66" s="38" t="str">
        <f>IF(ISNA(VLOOKUP($E66,'STAM.011-1'!$E$3:$S$306,6,FALSE)),"",(VLOOKUP($E66,'STAM.011-1'!$E$3:$S$306,6,FALSE)))</f>
        <v/>
      </c>
      <c r="K66" s="38" t="str">
        <f>IF(ISNA(VLOOKUP($E66,'STAM.011-1'!$E$3:$S$306,7,FALSE)),"",(VLOOKUP($E66,'STAM.011-1'!$E$3:$S$306,7,FALSE)))</f>
        <v/>
      </c>
      <c r="L66" s="38" t="str">
        <f>IF(ISNA(VLOOKUP($E66,'STAM.011-1'!$E$3:$S$306,8,FALSE)),"",(VLOOKUP($E66,'STAM.011-1'!$E$3:$S$306,8,FALSE)))</f>
        <v/>
      </c>
      <c r="M66" s="38" t="str">
        <f>IF(ISNA(VLOOKUP($E66,'STAM.011-1'!$E$3:$S$306,9,FALSE)),"",(VLOOKUP($E66,'STAM.011-1'!$E$3:$S$306,9,FALSE)))</f>
        <v/>
      </c>
      <c r="N66" s="38" t="str">
        <f>IF(ISNA(VLOOKUP($E66,'STAM.011-1'!$E$3:$S$306,10,FALSE)),"",(VLOOKUP($E66,'STAM.011-1'!$E$3:$S$306,10,FALSE)))</f>
        <v/>
      </c>
      <c r="O66" s="38" t="str">
        <f>IF(ISNA(VLOOKUP($E66,'STAM.011-1'!$E$3:$S$306,11,FALSE)),"",(VLOOKUP($E66,'STAM.011-1'!$E$3:$S$306,11,FALSE)))</f>
        <v/>
      </c>
      <c r="P66" s="38" t="str">
        <f>IF(ISNA(VLOOKUP($E66,'STAM.011-1'!$E$3:$S$306,12,FALSE)),"",(VLOOKUP($E66,'STAM.011-1'!$E$3:$S$306,12,FALSE)))</f>
        <v/>
      </c>
      <c r="Q66" s="38" t="str">
        <f>IF(ISNA(VLOOKUP($E66,'STAM.011-1'!$E$3:$S$306,13,FALSE)),"",(VLOOKUP($E66,'STAM.011-1'!$E$3:$S$306,13,FALSE)))</f>
        <v/>
      </c>
      <c r="R66" s="38" t="str">
        <f>IF(ISNA(VLOOKUP($E66,'STAM.011-1'!$E$3:$S$306,14,FALSE)),"",(VLOOKUP($E66,'STAM.011-1'!$E$3:$S$306,14,FALSE)))</f>
        <v/>
      </c>
      <c r="S66" s="345" t="str">
        <f>IF(ISNA(VLOOKUP($E66,'STAM.011-1'!$E$3:$S$306,15,FALSE)),"",(VLOOKUP($E66,'STAM.011-1'!$E$3:$S$306,15,FALSE)))</f>
        <v/>
      </c>
      <c r="T66" s="438">
        <v>64</v>
      </c>
      <c r="U66" s="439"/>
      <c r="V66" s="443">
        <f t="shared" si="0"/>
        <v>0</v>
      </c>
      <c r="W66" s="516"/>
      <c r="X66" s="374">
        <f>IF(V66="","",IFERROR(SUM(J66:K66:M66:N66)+LARGE(J66:K66:M66,1)/100+LARGE(J66:K66:M66:N66,2)/1000+LARGE(J66:K66:M66:N66,3)/10000+LARGE(J66:K66:M66:N66,4)/100000-0.01/T66,0))</f>
        <v>0</v>
      </c>
      <c r="Y66" s="354" t="str">
        <f t="shared" si="40"/>
        <v/>
      </c>
      <c r="Z66" s="364" t="str">
        <f t="shared" si="41"/>
        <v/>
      </c>
      <c r="AA66" s="374"/>
      <c r="AB66" s="374"/>
      <c r="AC66" s="374"/>
      <c r="AD66" s="374"/>
      <c r="AE66" s="374"/>
      <c r="AF66" s="374"/>
      <c r="AG66" s="374"/>
      <c r="AH66" s="374"/>
      <c r="AI66" s="374"/>
    </row>
    <row r="67" spans="1:35" ht="12" customHeight="1" x14ac:dyDescent="0.3">
      <c r="A67" s="581">
        <v>17</v>
      </c>
      <c r="B67" s="686" t="str">
        <f>IF(ISNA(VLOOKUP($A67,'STAM.011-1'!$A$3:$S$306,2,FALSE)),"",(VLOOKUP($A67,'STAM.011-1'!$A$3:$S$306,2,FALSE)))</f>
        <v/>
      </c>
      <c r="C67" s="692" t="str">
        <f>IF(ISNA(VLOOKUP($A67,'STAM.011-1'!$A$3:$S$306,3,FALSE)),"",(VLOOKUP($A67,'STAM.011-1'!$A$3:$S$306,3,FALSE)))</f>
        <v/>
      </c>
      <c r="D67" s="689" t="str">
        <f>IF(ISNA(VLOOKUP($A67,'STAM.011-1'!$A$3:$S$306,4,FALSE)),"",(VLOOKUP($A67,'STAM.011-1'!$A$3:$S$306,4,FALSE)))</f>
        <v/>
      </c>
      <c r="E67" s="29" t="str">
        <f>IF(ISNA(VLOOKUP($A$67,'STAM.011-1'!$A$3:$S$306,5,FALSE)),"",(VLOOKUP($A$67,'STAM.011-1'!$A$3:$S$306,5,FALSE)))</f>
        <v/>
      </c>
      <c r="F67" s="30" t="str">
        <f>IF(ISNA(VLOOKUP($E67,'STAM.011-1'!$E$3:$F$306,2,FALSE)),"",(VLOOKUP($E67,'STAM.011-1'!$E$3:$F$306,2,FALSE)))</f>
        <v/>
      </c>
      <c r="G67" s="149"/>
      <c r="H67" s="31"/>
      <c r="I67" s="30" t="str">
        <f>IF(ISNA(VLOOKUP(E67,'STAM.011-1'!$E$3:$S$306,5,FALSE)),"",(VLOOKUP(E67,'STAM.011-1'!$E$3:$S$306,5,FALSE)))</f>
        <v/>
      </c>
      <c r="J67" s="30" t="str">
        <f>IF(ISNA(VLOOKUP($E67,'STAM.011-1'!$E$3:$S$306,6,FALSE)),"",(VLOOKUP($E67,'STAM.011-1'!$E$3:$S$306,6,FALSE)))</f>
        <v/>
      </c>
      <c r="K67" s="30" t="str">
        <f>IF(ISNA(VLOOKUP($E67,'STAM.011-1'!$E$3:$S$306,7,FALSE)),"",(VLOOKUP($E67,'STAM.011-1'!$E$3:$S$306,7,FALSE)))</f>
        <v/>
      </c>
      <c r="L67" s="30" t="str">
        <f>IF(ISNA(VLOOKUP($E67,'STAM.011-1'!$E$3:$S$306,8,FALSE)),"",(VLOOKUP($E67,'STAM.011-1'!$E$3:$S$306,8,FALSE)))</f>
        <v/>
      </c>
      <c r="M67" s="30" t="str">
        <f>IF(ISNA(VLOOKUP($E67,'STAM.011-1'!$E$3:$S$306,9,FALSE)),"",(VLOOKUP($E67,'STAM.011-1'!$E$3:$S$306,9,FALSE)))</f>
        <v/>
      </c>
      <c r="N67" s="30" t="str">
        <f>IF(ISNA(VLOOKUP($E67,'STAM.011-1'!$E$3:$S$306,10,FALSE)),"",(VLOOKUP($E67,'STAM.011-1'!$E$3:$S$306,10,FALSE)))</f>
        <v/>
      </c>
      <c r="O67" s="30" t="str">
        <f>IF(ISNA(VLOOKUP($E67,'STAM.011-1'!$E$3:$S$306,11,FALSE)),"",(VLOOKUP($E67,'STAM.011-1'!$E$3:$S$306,11,FALSE)))</f>
        <v/>
      </c>
      <c r="P67" s="30" t="str">
        <f>IF(ISNA(VLOOKUP($E67,'STAM.011-1'!$E$3:$S$306,12,FALSE)),"",(VLOOKUP($E67,'STAM.011-1'!$E$3:$S$306,12,FALSE)))</f>
        <v/>
      </c>
      <c r="Q67" s="30" t="str">
        <f>IF(ISNA(VLOOKUP($E67,'STAM.011-1'!$E$3:$S$306,13,FALSE)),"",(VLOOKUP($E67,'STAM.011-1'!$E$3:$S$306,13,FALSE)))</f>
        <v/>
      </c>
      <c r="R67" s="30" t="str">
        <f>IF(ISNA(VLOOKUP($E67,'STAM.011-1'!$E$3:$S$306,14,FALSE)),"",(VLOOKUP($E67,'STAM.011-1'!$E$3:$S$306,14,FALSE)))</f>
        <v/>
      </c>
      <c r="S67" s="343" t="str">
        <f>IF(ISNA(VLOOKUP($E67,'STAM.011-1'!$E$3:$S$306,15,FALSE)),"",(VLOOKUP($E67,'STAM.011-1'!$E$3:$S$306,15,FALSE)))</f>
        <v/>
      </c>
      <c r="T67" s="438">
        <v>65</v>
      </c>
      <c r="U67" s="439"/>
      <c r="V67" s="443">
        <f t="shared" si="0"/>
        <v>0</v>
      </c>
      <c r="W67" s="516" t="str">
        <f t="shared" si="12"/>
        <v/>
      </c>
      <c r="X67" s="374">
        <f>IF(V67="","",IFERROR(SUM(J67:K67:M67:N67)+LARGE(J67:K67:M67,1)/100+LARGE(J67:K67:M67:N67,2)/1000+LARGE(J67:K67:M67:N67,3)/10000+LARGE(J67:K67:M67:N67,4)/100000-0.01/T67,0))</f>
        <v>0</v>
      </c>
      <c r="Y67" s="354" t="str">
        <f>$D$67</f>
        <v/>
      </c>
      <c r="Z67" s="364" t="str">
        <f>$C$67</f>
        <v/>
      </c>
      <c r="AA67" s="374"/>
      <c r="AB67" s="374"/>
      <c r="AC67" s="374"/>
      <c r="AD67" s="374"/>
      <c r="AE67" s="374"/>
      <c r="AF67" s="374"/>
      <c r="AG67" s="374"/>
      <c r="AH67" s="374"/>
      <c r="AI67" s="374"/>
    </row>
    <row r="68" spans="1:35" ht="12" customHeight="1" x14ac:dyDescent="0.3">
      <c r="A68" s="582"/>
      <c r="B68" s="687"/>
      <c r="C68" s="693"/>
      <c r="D68" s="690"/>
      <c r="E68" s="32" t="str">
        <f>IF(ISNA(VLOOKUP($A$67,'STAM.011-1'!$A$3:$S$306,5,FALSE)+U4),"",(VLOOKUP($A$67,'STAM.011-1'!$A$3:$S$306,5,FALSE)+U4))</f>
        <v/>
      </c>
      <c r="F68" s="34" t="str">
        <f>IF(ISNA(VLOOKUP($E68,'STAM.011-1'!$E$3:$F$306,2,FALSE)),"",(VLOOKUP($E68,'STAM.011-1'!$E$3:$F$306,2,FALSE)))</f>
        <v/>
      </c>
      <c r="G68" s="150"/>
      <c r="H68" s="141" t="str">
        <f>IF(ISNA(VLOOKUP($E68,'STAM.011-1'!$E$3:$H$306,4,FALSE)),"",(VLOOKUP($E68,'STAM.011-1'!$E$3:$H$306,4,FALSE)))</f>
        <v/>
      </c>
      <c r="I68" s="34" t="str">
        <f>IF(ISNA(VLOOKUP(E68,'STAM.011-1'!$E$3:$S$306,5,FALSE)),"",(VLOOKUP(E68,'STAM.011-1'!$E$3:$S$306,5,FALSE)))</f>
        <v/>
      </c>
      <c r="J68" s="34" t="str">
        <f>IF(ISNA(VLOOKUP($E68,'STAM.011-1'!$E$3:$S$306,6,FALSE)),"",(VLOOKUP($E68,'STAM.011-1'!$E$3:$S$306,6,FALSE)))</f>
        <v/>
      </c>
      <c r="K68" s="34" t="str">
        <f>IF(ISNA(VLOOKUP($E68,'STAM.011-1'!$E$3:$S$306,7,FALSE)),"",(VLOOKUP($E68,'STAM.011-1'!$E$3:$S$306,7,FALSE)))</f>
        <v/>
      </c>
      <c r="L68" s="34" t="str">
        <f>IF(ISNA(VLOOKUP($E68,'STAM.011-1'!$E$3:$S$306,8,FALSE)),"",(VLOOKUP($E68,'STAM.011-1'!$E$3:$S$306,8,FALSE)))</f>
        <v/>
      </c>
      <c r="M68" s="34" t="str">
        <f>IF(ISNA(VLOOKUP($E68,'STAM.011-1'!$E$3:$S$306,9,FALSE)),"",(VLOOKUP($E68,'STAM.011-1'!$E$3:$S$306,9,FALSE)))</f>
        <v/>
      </c>
      <c r="N68" s="34" t="str">
        <f>IF(ISNA(VLOOKUP($E68,'STAM.011-1'!$E$3:$S$306,10,FALSE)),"",(VLOOKUP($E68,'STAM.011-1'!$E$3:$S$306,10,FALSE)))</f>
        <v/>
      </c>
      <c r="O68" s="34" t="str">
        <f>IF(ISNA(VLOOKUP($E68,'STAM.011-1'!$E$3:$S$306,11,FALSE)),"",(VLOOKUP($E68,'STAM.011-1'!$E$3:$S$306,11,FALSE)))</f>
        <v/>
      </c>
      <c r="P68" s="34" t="str">
        <f>IF(ISNA(VLOOKUP($E68,'STAM.011-1'!$E$3:$S$306,12,FALSE)),"",(VLOOKUP($E68,'STAM.011-1'!$E$3:$S$306,12,FALSE)))</f>
        <v/>
      </c>
      <c r="Q68" s="34" t="str">
        <f>IF(ISNA(VLOOKUP($E68,'STAM.011-1'!$E$3:$S$306,13,FALSE)),"",(VLOOKUP($E68,'STAM.011-1'!$E$3:$S$306,13,FALSE)))</f>
        <v/>
      </c>
      <c r="R68" s="34" t="str">
        <f>IF(ISNA(VLOOKUP($E68,'STAM.011-1'!$E$3:$S$306,14,FALSE)),"",(VLOOKUP($E68,'STAM.011-1'!$E$3:$S$306,14,FALSE)))</f>
        <v/>
      </c>
      <c r="S68" s="344" t="str">
        <f>IF(ISNA(VLOOKUP($E68,'STAM.011-1'!$E$3:$S$306,15,FALSE)),"",(VLOOKUP($E68,'STAM.011-1'!$E$3:$S$306,15,FALSE)))</f>
        <v/>
      </c>
      <c r="T68" s="438">
        <v>66</v>
      </c>
      <c r="U68" s="439"/>
      <c r="V68" s="443">
        <f t="shared" ref="V68:V131" si="42">SUM(J68:S68)</f>
        <v>0</v>
      </c>
      <c r="W68" s="516"/>
      <c r="X68" s="374">
        <f>IF(V68="","",IFERROR(SUM(J68:K68:M68:N68)+LARGE(J68:K68:M68,1)/100+LARGE(J68:K68:M68:N68,2)/1000+LARGE(J68:K68:M68:N68,3)/10000+LARGE(J68:K68:M68:N68,4)/100000-0.01/T68,0))</f>
        <v>0</v>
      </c>
      <c r="Y68" s="354" t="str">
        <f t="shared" ref="Y68:Y70" si="43">$D$67</f>
        <v/>
      </c>
      <c r="Z68" s="364" t="str">
        <f t="shared" ref="Z68:Z70" si="44">$C$67</f>
        <v/>
      </c>
      <c r="AA68" s="374"/>
      <c r="AB68" s="374"/>
      <c r="AC68" s="374"/>
      <c r="AD68" s="374"/>
      <c r="AE68" s="374"/>
      <c r="AF68" s="374"/>
      <c r="AG68" s="374"/>
      <c r="AH68" s="374"/>
      <c r="AI68" s="374"/>
    </row>
    <row r="69" spans="1:35" ht="12" customHeight="1" thickBot="1" x14ac:dyDescent="0.35">
      <c r="A69" s="582"/>
      <c r="B69" s="687"/>
      <c r="C69" s="693"/>
      <c r="D69" s="690"/>
      <c r="E69" s="32" t="str">
        <f>IF(ISNA(VLOOKUP($A$67,'STAM.011-1'!$A$3:$S$306,5,FALSE)+U5),"",(VLOOKUP($A$67,'STAM.011-1'!$A$3:$S$306,5,FALSE)+U5))</f>
        <v/>
      </c>
      <c r="F69" s="34" t="str">
        <f>IF(ISNA(VLOOKUP($E69,'STAM.011-1'!$E$3:$F$306,2,FALSE)),"",(VLOOKUP($E69,'STAM.011-1'!$E$3:$F$306,2,FALSE)))</f>
        <v/>
      </c>
      <c r="G69" s="35" t="s">
        <v>677</v>
      </c>
      <c r="H69" s="141" t="str">
        <f>IF(ISNA(VLOOKUP(E69,'STAM.011-1'!$E$3:$H$306,4,FALSE)),"",(VLOOKUP(E69,'STAM.011-1'!$E$3:$H$306,4,FALSE)))</f>
        <v/>
      </c>
      <c r="I69" s="34" t="str">
        <f>IF(ISNA(VLOOKUP(E69,'STAM.011-1'!$E$3:$S$306,5,FALSE)),"",(VLOOKUP(E69,'STAM.011-1'!$E$3:$S$306,5,FALSE)))</f>
        <v/>
      </c>
      <c r="J69" s="34" t="str">
        <f>IF(ISNA(VLOOKUP($E69,'STAM.011-1'!$E$3:$S$306,6,FALSE)),"",(VLOOKUP($E69,'STAM.011-1'!$E$3:$S$306,6,FALSE)))</f>
        <v/>
      </c>
      <c r="K69" s="34" t="str">
        <f>IF(ISNA(VLOOKUP($E69,'STAM.011-1'!$E$3:$S$306,7,FALSE)),"",(VLOOKUP($E69,'STAM.011-1'!$E$3:$S$306,7,FALSE)))</f>
        <v/>
      </c>
      <c r="L69" s="34" t="str">
        <f>IF(ISNA(VLOOKUP($E69,'STAM.011-1'!$E$3:$S$306,8,FALSE)),"",(VLOOKUP($E69,'STAM.011-1'!$E$3:$S$306,8,FALSE)))</f>
        <v/>
      </c>
      <c r="M69" s="34" t="str">
        <f>IF(ISNA(VLOOKUP($E69,'STAM.011-1'!$E$3:$S$306,9,FALSE)),"",(VLOOKUP($E69,'STAM.011-1'!$E$3:$S$306,9,FALSE)))</f>
        <v/>
      </c>
      <c r="N69" s="34" t="str">
        <f>IF(ISNA(VLOOKUP($E69,'STAM.011-1'!$E$3:$S$306,10,FALSE)),"",(VLOOKUP($E69,'STAM.011-1'!$E$3:$S$306,10,FALSE)))</f>
        <v/>
      </c>
      <c r="O69" s="34" t="str">
        <f>IF(ISNA(VLOOKUP($E69,'STAM.011-1'!$E$3:$S$306,11,FALSE)),"",(VLOOKUP($E69,'STAM.011-1'!$E$3:$S$306,11,FALSE)))</f>
        <v/>
      </c>
      <c r="P69" s="34" t="str">
        <f>IF(ISNA(VLOOKUP($E69,'STAM.011-1'!$E$3:$S$306,12,FALSE)),"",(VLOOKUP($E69,'STAM.011-1'!$E$3:$S$306,12,FALSE)))</f>
        <v/>
      </c>
      <c r="Q69" s="34" t="str">
        <f>IF(ISNA(VLOOKUP($E69,'STAM.011-1'!$E$3:$S$306,13,FALSE)),"",(VLOOKUP($E69,'STAM.011-1'!$E$3:$S$306,13,FALSE)))</f>
        <v/>
      </c>
      <c r="R69" s="34" t="str">
        <f>IF(ISNA(VLOOKUP($E69,'STAM.011-1'!$E$3:$S$306,14,FALSE)),"",(VLOOKUP($E69,'STAM.011-1'!$E$3:$S$306,14,FALSE)))</f>
        <v/>
      </c>
      <c r="S69" s="344" t="str">
        <f>IF(ISNA(VLOOKUP($E69,'STAM.011-1'!$E$3:$S$306,15,FALSE)),"",(VLOOKUP($E69,'STAM.011-1'!$E$3:$S$306,15,FALSE)))</f>
        <v/>
      </c>
      <c r="T69" s="438">
        <v>67</v>
      </c>
      <c r="U69" s="439"/>
      <c r="V69" s="443">
        <f t="shared" si="42"/>
        <v>0</v>
      </c>
      <c r="W69" s="516"/>
      <c r="X69" s="374">
        <f>IF(V69="","",IFERROR(SUM(J69:K69:M69:N69)+LARGE(J69:K69:M69,1)/100+LARGE(J69:K69:M69:N69,2)/1000+LARGE(J69:K69:M69:N69,3)/10000+LARGE(J69:K69:M69:N69,4)/100000-0.01/T69,0))</f>
        <v>0</v>
      </c>
      <c r="Y69" s="354" t="str">
        <f t="shared" si="43"/>
        <v/>
      </c>
      <c r="Z69" s="364" t="str">
        <f t="shared" si="44"/>
        <v/>
      </c>
      <c r="AA69" s="374"/>
      <c r="AB69" s="374"/>
      <c r="AC69" s="374"/>
      <c r="AD69" s="374"/>
      <c r="AE69" s="374"/>
      <c r="AF69" s="374"/>
      <c r="AG69" s="374"/>
      <c r="AH69" s="374"/>
      <c r="AI69" s="374"/>
    </row>
    <row r="70" spans="1:35" ht="12" customHeight="1" thickBot="1" x14ac:dyDescent="0.35">
      <c r="A70" s="583"/>
      <c r="B70" s="688"/>
      <c r="C70" s="694"/>
      <c r="D70" s="691"/>
      <c r="E70" s="32" t="str">
        <f>IF(ISNA(VLOOKUP($A$67,'STAM.011-1'!$A$3:$S$306,5,FALSE)+U6),"",(VLOOKUP($A$67,'STAM.011-1'!$A$3:$S$306,5,FALSE)+U6))</f>
        <v/>
      </c>
      <c r="F70" s="38" t="str">
        <f>IF(ISNA(VLOOKUP($E70,'STAM.011-1'!$E$3:$F$306,2,FALSE)),"",(VLOOKUP($E70,'STAM.011-1'!$E$3:$F$306,2,FALSE)))</f>
        <v/>
      </c>
      <c r="G70" s="36" t="s">
        <v>678</v>
      </c>
      <c r="H70" s="37" t="str">
        <f>IF(ISNA(VLOOKUP(E70,'STAM.011-1'!$E$3:$H$306,4,FALSE)),"",(VLOOKUP(E70,'STAM.011-1'!$E$3:$H$306,4,FALSE)))</f>
        <v/>
      </c>
      <c r="I70" s="38" t="str">
        <f>IF(ISNA(VLOOKUP(E70,'STAM.011-1'!$E$3:$S$306,5,FALSE)),"",(VLOOKUP(E70,'STAM.011-1'!$E$3:$S$306,5,FALSE)))</f>
        <v/>
      </c>
      <c r="J70" s="38" t="str">
        <f>IF(ISNA(VLOOKUP($E70,'STAM.011-1'!$E$3:$S$306,6,FALSE)),"",(VLOOKUP($E70,'STAM.011-1'!$E$3:$S$306,6,FALSE)))</f>
        <v/>
      </c>
      <c r="K70" s="38" t="str">
        <f>IF(ISNA(VLOOKUP($E70,'STAM.011-1'!$E$3:$S$306,7,FALSE)),"",(VLOOKUP($E70,'STAM.011-1'!$E$3:$S$306,7,FALSE)))</f>
        <v/>
      </c>
      <c r="L70" s="38" t="str">
        <f>IF(ISNA(VLOOKUP($E70,'STAM.011-1'!$E$3:$S$306,8,FALSE)),"",(VLOOKUP($E70,'STAM.011-1'!$E$3:$S$306,8,FALSE)))</f>
        <v/>
      </c>
      <c r="M70" s="38" t="str">
        <f>IF(ISNA(VLOOKUP($E70,'STAM.011-1'!$E$3:$S$306,9,FALSE)),"",(VLOOKUP($E70,'STAM.011-1'!$E$3:$S$306,9,FALSE)))</f>
        <v/>
      </c>
      <c r="N70" s="38" t="str">
        <f>IF(ISNA(VLOOKUP($E70,'STAM.011-1'!$E$3:$S$306,10,FALSE)),"",(VLOOKUP($E70,'STAM.011-1'!$E$3:$S$306,10,FALSE)))</f>
        <v/>
      </c>
      <c r="O70" s="38" t="str">
        <f>IF(ISNA(VLOOKUP($E70,'STAM.011-1'!$E$3:$S$306,11,FALSE)),"",(VLOOKUP($E70,'STAM.011-1'!$E$3:$S$306,11,FALSE)))</f>
        <v/>
      </c>
      <c r="P70" s="38" t="str">
        <f>IF(ISNA(VLOOKUP($E70,'STAM.011-1'!$E$3:$S$306,12,FALSE)),"",(VLOOKUP($E70,'STAM.011-1'!$E$3:$S$306,12,FALSE)))</f>
        <v/>
      </c>
      <c r="Q70" s="38" t="str">
        <f>IF(ISNA(VLOOKUP($E70,'STAM.011-1'!$E$3:$S$306,13,FALSE)),"",(VLOOKUP($E70,'STAM.011-1'!$E$3:$S$306,13,FALSE)))</f>
        <v/>
      </c>
      <c r="R70" s="38" t="str">
        <f>IF(ISNA(VLOOKUP($E70,'STAM.011-1'!$E$3:$S$306,14,FALSE)),"",(VLOOKUP($E70,'STAM.011-1'!$E$3:$S$306,14,FALSE)))</f>
        <v/>
      </c>
      <c r="S70" s="345" t="str">
        <f>IF(ISNA(VLOOKUP($E70,'STAM.011-1'!$E$3:$S$306,15,FALSE)),"",(VLOOKUP($E70,'STAM.011-1'!$E$3:$S$306,15,FALSE)))</f>
        <v/>
      </c>
      <c r="T70" s="438">
        <v>68</v>
      </c>
      <c r="U70" s="439"/>
      <c r="V70" s="443">
        <f t="shared" si="42"/>
        <v>0</v>
      </c>
      <c r="W70" s="516"/>
      <c r="X70" s="374">
        <f>IF(V70="","",IFERROR(SUM(J70:K70:M70:N70)+LARGE(J70:K70:M70,1)/100+LARGE(J70:K70:M70:N70,2)/1000+LARGE(J70:K70:M70:N70,3)/10000+LARGE(J70:K70:M70:N70,4)/100000-0.01/T70,0))</f>
        <v>0</v>
      </c>
      <c r="Y70" s="354" t="str">
        <f t="shared" si="43"/>
        <v/>
      </c>
      <c r="Z70" s="364" t="str">
        <f t="shared" si="44"/>
        <v/>
      </c>
      <c r="AA70" s="374"/>
      <c r="AB70" s="374"/>
      <c r="AC70" s="374"/>
      <c r="AD70" s="374"/>
      <c r="AE70" s="374"/>
      <c r="AF70" s="374"/>
      <c r="AG70" s="374"/>
      <c r="AH70" s="374"/>
      <c r="AI70" s="374"/>
    </row>
    <row r="71" spans="1:35" ht="12" customHeight="1" x14ac:dyDescent="0.3">
      <c r="A71" s="581">
        <v>18</v>
      </c>
      <c r="B71" s="686" t="str">
        <f>IF(ISNA(VLOOKUP($A71,'STAM.011-1'!$A$3:$S$306,2,FALSE)),"",(VLOOKUP($A71,'STAM.011-1'!$A$3:$S$306,2,FALSE)))</f>
        <v/>
      </c>
      <c r="C71" s="692" t="str">
        <f>IF(ISNA(VLOOKUP($A71,'STAM.011-1'!$A$3:$S$306,3,FALSE)),"",(VLOOKUP($A71,'STAM.011-1'!$A$3:$S$306,3,FALSE)))</f>
        <v/>
      </c>
      <c r="D71" s="689" t="str">
        <f>IF(ISNA(VLOOKUP($A71,'STAM.011-1'!$A$3:$S$306,4,FALSE)),"",(VLOOKUP($A71,'STAM.011-1'!$A$3:$S$306,4,FALSE)))</f>
        <v/>
      </c>
      <c r="E71" s="29" t="str">
        <f>IF(ISNA(VLOOKUP($A$71,'STAM.011-1'!$A$3:$S$306,5,FALSE)),"",(VLOOKUP($A$71,'STAM.011-1'!$A$3:$S$306,5,FALSE)))</f>
        <v/>
      </c>
      <c r="F71" s="30" t="str">
        <f>IF(ISNA(VLOOKUP($E71,'STAM.011-1'!$E$3:$F$306,2,FALSE)),"",(VLOOKUP($E71,'STAM.011-1'!$E$3:$F$306,2,FALSE)))</f>
        <v/>
      </c>
      <c r="G71" s="149"/>
      <c r="H71" s="39"/>
      <c r="I71" s="30" t="str">
        <f>IF(ISNA(VLOOKUP(E71,'STAM.011-1'!$E$3:$S$306,5,FALSE)),"",(VLOOKUP(E71,'STAM.011-1'!$E$3:$S$306,5,FALSE)))</f>
        <v/>
      </c>
      <c r="J71" s="30" t="str">
        <f>IF(ISNA(VLOOKUP($E71,'STAM.011-1'!$E$3:$S$306,6,FALSE)),"",(VLOOKUP($E71,'STAM.011-1'!$E$3:$S$306,6,FALSE)))</f>
        <v/>
      </c>
      <c r="K71" s="30" t="str">
        <f>IF(ISNA(VLOOKUP($E71,'STAM.011-1'!$E$3:$S$306,7,FALSE)),"",(VLOOKUP($E71,'STAM.011-1'!$E$3:$S$306,7,FALSE)))</f>
        <v/>
      </c>
      <c r="L71" s="30" t="str">
        <f>IF(ISNA(VLOOKUP($E71,'STAM.011-1'!$E$3:$S$306,8,FALSE)),"",(VLOOKUP($E71,'STAM.011-1'!$E$3:$S$306,8,FALSE)))</f>
        <v/>
      </c>
      <c r="M71" s="30" t="str">
        <f>IF(ISNA(VLOOKUP($E71,'STAM.011-1'!$E$3:$S$306,9,FALSE)),"",(VLOOKUP($E71,'STAM.011-1'!$E$3:$S$306,9,FALSE)))</f>
        <v/>
      </c>
      <c r="N71" s="30" t="str">
        <f>IF(ISNA(VLOOKUP($E71,'STAM.011-1'!$E$3:$S$306,10,FALSE)),"",(VLOOKUP($E71,'STAM.011-1'!$E$3:$S$306,10,FALSE)))</f>
        <v/>
      </c>
      <c r="O71" s="30" t="str">
        <f>IF(ISNA(VLOOKUP($E71,'STAM.011-1'!$E$3:$S$306,11,FALSE)),"",(VLOOKUP($E71,'STAM.011-1'!$E$3:$S$306,11,FALSE)))</f>
        <v/>
      </c>
      <c r="P71" s="30" t="str">
        <f>IF(ISNA(VLOOKUP($E71,'STAM.011-1'!$E$3:$S$306,12,FALSE)),"",(VLOOKUP($E71,'STAM.011-1'!$E$3:$S$306,12,FALSE)))</f>
        <v/>
      </c>
      <c r="Q71" s="30" t="str">
        <f>IF(ISNA(VLOOKUP($E71,'STAM.011-1'!$E$3:$S$306,13,FALSE)),"",(VLOOKUP($E71,'STAM.011-1'!$E$3:$S$306,13,FALSE)))</f>
        <v/>
      </c>
      <c r="R71" s="30" t="str">
        <f>IF(ISNA(VLOOKUP($E71,'STAM.011-1'!$E$3:$S$306,14,FALSE)),"",(VLOOKUP($E71,'STAM.011-1'!$E$3:$S$306,14,FALSE)))</f>
        <v/>
      </c>
      <c r="S71" s="343" t="str">
        <f>IF(ISNA(VLOOKUP($E71,'STAM.011-1'!$E$3:$S$306,15,FALSE)),"",(VLOOKUP($E71,'STAM.011-1'!$E$3:$S$306,15,FALSE)))</f>
        <v/>
      </c>
      <c r="T71" s="438">
        <v>69</v>
      </c>
      <c r="U71" s="439"/>
      <c r="V71" s="443">
        <f t="shared" si="42"/>
        <v>0</v>
      </c>
      <c r="W71" s="516" t="str">
        <f t="shared" si="15"/>
        <v/>
      </c>
      <c r="X71" s="374">
        <f>IF(V71="","",IFERROR(SUM(J71:K71:M71:N71)+LARGE(J71:K71:M71,1)/100+LARGE(J71:K71:M71:N71,2)/1000+LARGE(J71:K71:M71:N71,3)/10000+LARGE(J71:K71:M71:N71,4)/100000-0.01/T71,0))</f>
        <v>0</v>
      </c>
      <c r="Y71" s="354" t="str">
        <f>$D$71</f>
        <v/>
      </c>
      <c r="Z71" s="364" t="str">
        <f>$C$71</f>
        <v/>
      </c>
      <c r="AA71" s="374"/>
      <c r="AB71" s="374"/>
      <c r="AC71" s="374"/>
      <c r="AD71" s="374"/>
      <c r="AE71" s="374"/>
      <c r="AF71" s="374"/>
      <c r="AG71" s="374"/>
      <c r="AH71" s="374"/>
      <c r="AI71" s="374"/>
    </row>
    <row r="72" spans="1:35" ht="12" customHeight="1" x14ac:dyDescent="0.3">
      <c r="A72" s="582"/>
      <c r="B72" s="687"/>
      <c r="C72" s="693"/>
      <c r="D72" s="690"/>
      <c r="E72" s="32" t="str">
        <f>IF(ISNA(VLOOKUP($A$71,'STAM.011-1'!$A$3:$S$306,5,FALSE)+U4),"",(VLOOKUP($A$71,'STAM.011-1'!$A$3:$S$306,5,FALSE)+U4))</f>
        <v/>
      </c>
      <c r="F72" s="34" t="str">
        <f>IF(ISNA(VLOOKUP($E72,'STAM.011-1'!$E$3:$F$306,2,FALSE)),"",(VLOOKUP($E72,'STAM.011-1'!$E$3:$F$306,2,FALSE)))</f>
        <v/>
      </c>
      <c r="G72" s="150"/>
      <c r="H72" s="141" t="str">
        <f>IF(ISNA(VLOOKUP($E72,'STAM.011-1'!$E$3:$H$306,4,FALSE)),"",(VLOOKUP($E72,'STAM.011-1'!$E$3:$H$306,4,FALSE)))</f>
        <v/>
      </c>
      <c r="I72" s="34" t="str">
        <f>IF(ISNA(VLOOKUP(E72,'STAM.011-1'!$E$3:$S$306,5,FALSE)),"",(VLOOKUP(E72,'STAM.011-1'!$E$3:$S$306,5,FALSE)))</f>
        <v/>
      </c>
      <c r="J72" s="34" t="str">
        <f>IF(ISNA(VLOOKUP($E72,'STAM.011-1'!$E$3:$S$306,6,FALSE)),"",(VLOOKUP($E72,'STAM.011-1'!$E$3:$S$306,6,FALSE)))</f>
        <v/>
      </c>
      <c r="K72" s="34" t="str">
        <f>IF(ISNA(VLOOKUP($E72,'STAM.011-1'!$E$3:$S$306,7,FALSE)),"",(VLOOKUP($E72,'STAM.011-1'!$E$3:$S$306,7,FALSE)))</f>
        <v/>
      </c>
      <c r="L72" s="34" t="str">
        <f>IF(ISNA(VLOOKUP($E72,'STAM.011-1'!$E$3:$S$306,8,FALSE)),"",(VLOOKUP($E72,'STAM.011-1'!$E$3:$S$306,8,FALSE)))</f>
        <v/>
      </c>
      <c r="M72" s="34" t="str">
        <f>IF(ISNA(VLOOKUP($E72,'STAM.011-1'!$E$3:$S$306,9,FALSE)),"",(VLOOKUP($E72,'STAM.011-1'!$E$3:$S$306,9,FALSE)))</f>
        <v/>
      </c>
      <c r="N72" s="34" t="str">
        <f>IF(ISNA(VLOOKUP($E72,'STAM.011-1'!$E$3:$S$306,10,FALSE)),"",(VLOOKUP($E72,'STAM.011-1'!$E$3:$S$306,10,FALSE)))</f>
        <v/>
      </c>
      <c r="O72" s="34" t="str">
        <f>IF(ISNA(VLOOKUP($E72,'STAM.011-1'!$E$3:$S$306,11,FALSE)),"",(VLOOKUP($E72,'STAM.011-1'!$E$3:$S$306,11,FALSE)))</f>
        <v/>
      </c>
      <c r="P72" s="34" t="str">
        <f>IF(ISNA(VLOOKUP($E72,'STAM.011-1'!$E$3:$S$306,12,FALSE)),"",(VLOOKUP($E72,'STAM.011-1'!$E$3:$S$306,12,FALSE)))</f>
        <v/>
      </c>
      <c r="Q72" s="34" t="str">
        <f>IF(ISNA(VLOOKUP($E72,'STAM.011-1'!$E$3:$S$306,13,FALSE)),"",(VLOOKUP($E72,'STAM.011-1'!$E$3:$S$306,13,FALSE)))</f>
        <v/>
      </c>
      <c r="R72" s="34" t="str">
        <f>IF(ISNA(VLOOKUP($E72,'STAM.011-1'!$E$3:$S$306,14,FALSE)),"",(VLOOKUP($E72,'STAM.011-1'!$E$3:$S$306,14,FALSE)))</f>
        <v/>
      </c>
      <c r="S72" s="344" t="str">
        <f>IF(ISNA(VLOOKUP($E72,'STAM.011-1'!$E$3:$S$306,15,FALSE)),"",(VLOOKUP($E72,'STAM.011-1'!$E$3:$S$306,15,FALSE)))</f>
        <v/>
      </c>
      <c r="T72" s="438">
        <v>70</v>
      </c>
      <c r="U72" s="439"/>
      <c r="V72" s="443">
        <f t="shared" si="42"/>
        <v>0</v>
      </c>
      <c r="W72" s="516"/>
      <c r="X72" s="374">
        <f>IF(V72="","",IFERROR(SUM(J72:K72:M72:N72)+LARGE(J72:K72:M72,1)/100+LARGE(J72:K72:M72:N72,2)/1000+LARGE(J72:K72:M72:N72,3)/10000+LARGE(J72:K72:M72:N72,4)/100000-0.01/T72,0))</f>
        <v>0</v>
      </c>
      <c r="Y72" s="354" t="str">
        <f t="shared" ref="Y72:Y74" si="45">$D$71</f>
        <v/>
      </c>
      <c r="Z72" s="364" t="str">
        <f t="shared" ref="Z72:Z74" si="46">$C$71</f>
        <v/>
      </c>
      <c r="AA72" s="374"/>
      <c r="AB72" s="374"/>
      <c r="AC72" s="374"/>
      <c r="AD72" s="374"/>
      <c r="AE72" s="374"/>
      <c r="AF72" s="374"/>
      <c r="AG72" s="374"/>
      <c r="AH72" s="374"/>
      <c r="AI72" s="374"/>
    </row>
    <row r="73" spans="1:35" ht="12" customHeight="1" thickBot="1" x14ac:dyDescent="0.35">
      <c r="A73" s="582"/>
      <c r="B73" s="687"/>
      <c r="C73" s="693"/>
      <c r="D73" s="690"/>
      <c r="E73" s="32" t="str">
        <f>IF(ISNA(VLOOKUP($A$71,'STAM.011-1'!$A$3:$S$306,5,FALSE)+U5),"",(VLOOKUP($A$71,'STAM.011-1'!$A$3:$S$306,5,FALSE)+U5))</f>
        <v/>
      </c>
      <c r="F73" s="34" t="str">
        <f>IF(ISNA(VLOOKUP($E73,'STAM.011-1'!$E$3:$F$306,2,FALSE)),"",(VLOOKUP($E73,'STAM.011-1'!$E$3:$F$306,2,FALSE)))</f>
        <v/>
      </c>
      <c r="G73" s="35" t="s">
        <v>677</v>
      </c>
      <c r="H73" s="141" t="str">
        <f>IF(ISNA(VLOOKUP(E73,'STAM.011-1'!$E$3:$H$306,4,FALSE)),"",(VLOOKUP(E73,'STAM.011-1'!$E$3:$H$306,4,FALSE)))</f>
        <v/>
      </c>
      <c r="I73" s="34" t="str">
        <f>IF(ISNA(VLOOKUP(E73,'STAM.011-1'!$E$3:$S$306,5,FALSE)),"",(VLOOKUP(E73,'STAM.011-1'!$E$3:$S$306,5,FALSE)))</f>
        <v/>
      </c>
      <c r="J73" s="34" t="str">
        <f>IF(ISNA(VLOOKUP($E73,'STAM.011-1'!$E$3:$S$306,6,FALSE)),"",(VLOOKUP($E73,'STAM.011-1'!$E$3:$S$306,6,FALSE)))</f>
        <v/>
      </c>
      <c r="K73" s="34" t="str">
        <f>IF(ISNA(VLOOKUP($E73,'STAM.011-1'!$E$3:$S$306,7,FALSE)),"",(VLOOKUP($E73,'STAM.011-1'!$E$3:$S$306,7,FALSE)))</f>
        <v/>
      </c>
      <c r="L73" s="34" t="str">
        <f>IF(ISNA(VLOOKUP($E73,'STAM.011-1'!$E$3:$S$306,8,FALSE)),"",(VLOOKUP($E73,'STAM.011-1'!$E$3:$S$306,8,FALSE)))</f>
        <v/>
      </c>
      <c r="M73" s="34" t="str">
        <f>IF(ISNA(VLOOKUP($E73,'STAM.011-1'!$E$3:$S$306,9,FALSE)),"",(VLOOKUP($E73,'STAM.011-1'!$E$3:$S$306,9,FALSE)))</f>
        <v/>
      </c>
      <c r="N73" s="34" t="str">
        <f>IF(ISNA(VLOOKUP($E73,'STAM.011-1'!$E$3:$S$306,10,FALSE)),"",(VLOOKUP($E73,'STAM.011-1'!$E$3:$S$306,10,FALSE)))</f>
        <v/>
      </c>
      <c r="O73" s="34" t="str">
        <f>IF(ISNA(VLOOKUP($E73,'STAM.011-1'!$E$3:$S$306,11,FALSE)),"",(VLOOKUP($E73,'STAM.011-1'!$E$3:$S$306,11,FALSE)))</f>
        <v/>
      </c>
      <c r="P73" s="34" t="str">
        <f>IF(ISNA(VLOOKUP($E73,'STAM.011-1'!$E$3:$S$306,12,FALSE)),"",(VLOOKUP($E73,'STAM.011-1'!$E$3:$S$306,12,FALSE)))</f>
        <v/>
      </c>
      <c r="Q73" s="34" t="str">
        <f>IF(ISNA(VLOOKUP($E73,'STAM.011-1'!$E$3:$S$306,13,FALSE)),"",(VLOOKUP($E73,'STAM.011-1'!$E$3:$S$306,13,FALSE)))</f>
        <v/>
      </c>
      <c r="R73" s="34" t="str">
        <f>IF(ISNA(VLOOKUP($E73,'STAM.011-1'!$E$3:$S$306,14,FALSE)),"",(VLOOKUP($E73,'STAM.011-1'!$E$3:$S$306,14,FALSE)))</f>
        <v/>
      </c>
      <c r="S73" s="344" t="str">
        <f>IF(ISNA(VLOOKUP($E73,'STAM.011-1'!$E$3:$S$306,15,FALSE)),"",(VLOOKUP($E73,'STAM.011-1'!$E$3:$S$306,15,FALSE)))</f>
        <v/>
      </c>
      <c r="T73" s="438">
        <v>71</v>
      </c>
      <c r="U73" s="439"/>
      <c r="V73" s="443">
        <f t="shared" si="42"/>
        <v>0</v>
      </c>
      <c r="W73" s="516"/>
      <c r="X73" s="374">
        <f>IF(V73="","",IFERROR(SUM(J73:K73:M73:N73)+LARGE(J73:K73:M73,1)/100+LARGE(J73:K73:M73:N73,2)/1000+LARGE(J73:K73:M73:N73,3)/10000+LARGE(J73:K73:M73:N73,4)/100000-0.01/T73,0))</f>
        <v>0</v>
      </c>
      <c r="Y73" s="354" t="str">
        <f t="shared" si="45"/>
        <v/>
      </c>
      <c r="Z73" s="364" t="str">
        <f t="shared" si="46"/>
        <v/>
      </c>
      <c r="AA73" s="374"/>
      <c r="AB73" s="374"/>
      <c r="AC73" s="374"/>
      <c r="AD73" s="374"/>
      <c r="AE73" s="374"/>
      <c r="AF73" s="374"/>
      <c r="AG73" s="374"/>
      <c r="AH73" s="374"/>
      <c r="AI73" s="374"/>
    </row>
    <row r="74" spans="1:35" ht="12" customHeight="1" thickBot="1" x14ac:dyDescent="0.35">
      <c r="A74" s="583"/>
      <c r="B74" s="688"/>
      <c r="C74" s="694"/>
      <c r="D74" s="691"/>
      <c r="E74" s="32" t="str">
        <f>IF(ISNA(VLOOKUP($A$71,'STAM.011-1'!$A$3:$S$306,5,FALSE)+U6),"",(VLOOKUP($A$71,'STAM.011-1'!$A$3:$S$306,5,FALSE)+U6))</f>
        <v/>
      </c>
      <c r="F74" s="38" t="str">
        <f>IF(ISNA(VLOOKUP($E74,'STAM.011-1'!$E$3:$F$306,2,FALSE)),"",(VLOOKUP($E74,'STAM.011-1'!$E$3:$F$306,2,FALSE)))</f>
        <v/>
      </c>
      <c r="G74" s="36" t="s">
        <v>678</v>
      </c>
      <c r="H74" s="37" t="str">
        <f>IF(ISNA(VLOOKUP(E74,'STAM.011-1'!$E$3:$H$306,4,FALSE)),"",(VLOOKUP(E74,'STAM.011-1'!$E$3:$H$306,4,FALSE)))</f>
        <v/>
      </c>
      <c r="I74" s="38" t="str">
        <f>IF(ISNA(VLOOKUP(E74,'STAM.011-1'!$E$3:$S$306,5,FALSE)),"",(VLOOKUP(E74,'STAM.011-1'!$E$3:$S$306,5,FALSE)))</f>
        <v/>
      </c>
      <c r="J74" s="38" t="str">
        <f>IF(ISNA(VLOOKUP($E74,'STAM.011-1'!$E$3:$S$306,6,FALSE)),"",(VLOOKUP($E74,'STAM.011-1'!$E$3:$S$306,6,FALSE)))</f>
        <v/>
      </c>
      <c r="K74" s="38" t="str">
        <f>IF(ISNA(VLOOKUP($E74,'STAM.011-1'!$E$3:$S$306,7,FALSE)),"",(VLOOKUP($E74,'STAM.011-1'!$E$3:$S$306,7,FALSE)))</f>
        <v/>
      </c>
      <c r="L74" s="38" t="str">
        <f>IF(ISNA(VLOOKUP($E74,'STAM.011-1'!$E$3:$S$306,8,FALSE)),"",(VLOOKUP($E74,'STAM.011-1'!$E$3:$S$306,8,FALSE)))</f>
        <v/>
      </c>
      <c r="M74" s="38" t="str">
        <f>IF(ISNA(VLOOKUP($E74,'STAM.011-1'!$E$3:$S$306,9,FALSE)),"",(VLOOKUP($E74,'STAM.011-1'!$E$3:$S$306,9,FALSE)))</f>
        <v/>
      </c>
      <c r="N74" s="38" t="str">
        <f>IF(ISNA(VLOOKUP($E74,'STAM.011-1'!$E$3:$S$306,10,FALSE)),"",(VLOOKUP($E74,'STAM.011-1'!$E$3:$S$306,10,FALSE)))</f>
        <v/>
      </c>
      <c r="O74" s="38" t="str">
        <f>IF(ISNA(VLOOKUP($E74,'STAM.011-1'!$E$3:$S$306,11,FALSE)),"",(VLOOKUP($E74,'STAM.011-1'!$E$3:$S$306,11,FALSE)))</f>
        <v/>
      </c>
      <c r="P74" s="38" t="str">
        <f>IF(ISNA(VLOOKUP($E74,'STAM.011-1'!$E$3:$S$306,12,FALSE)),"",(VLOOKUP($E74,'STAM.011-1'!$E$3:$S$306,12,FALSE)))</f>
        <v/>
      </c>
      <c r="Q74" s="38" t="str">
        <f>IF(ISNA(VLOOKUP($E74,'STAM.011-1'!$E$3:$S$306,13,FALSE)),"",(VLOOKUP($E74,'STAM.011-1'!$E$3:$S$306,13,FALSE)))</f>
        <v/>
      </c>
      <c r="R74" s="38" t="str">
        <f>IF(ISNA(VLOOKUP($E74,'STAM.011-1'!$E$3:$S$306,14,FALSE)),"",(VLOOKUP($E74,'STAM.011-1'!$E$3:$S$306,14,FALSE)))</f>
        <v/>
      </c>
      <c r="S74" s="345" t="str">
        <f>IF(ISNA(VLOOKUP($E74,'STAM.011-1'!$E$3:$S$306,15,FALSE)),"",(VLOOKUP($E74,'STAM.011-1'!$E$3:$S$306,15,FALSE)))</f>
        <v/>
      </c>
      <c r="T74" s="438">
        <v>72</v>
      </c>
      <c r="U74" s="439"/>
      <c r="V74" s="443">
        <f t="shared" si="42"/>
        <v>0</v>
      </c>
      <c r="W74" s="516"/>
      <c r="X74" s="374">
        <f>IF(V74="","",IFERROR(SUM(J74:K74:M74:N74)+LARGE(J74:K74:M74,1)/100+LARGE(J74:K74:M74:N74,2)/1000+LARGE(J74:K74:M74:N74,3)/10000+LARGE(J74:K74:M74:N74,4)/100000-0.01/T74,0))</f>
        <v>0</v>
      </c>
      <c r="Y74" s="354" t="str">
        <f t="shared" si="45"/>
        <v/>
      </c>
      <c r="Z74" s="364" t="str">
        <f t="shared" si="46"/>
        <v/>
      </c>
      <c r="AA74" s="374"/>
      <c r="AB74" s="374"/>
      <c r="AC74" s="374"/>
      <c r="AD74" s="374"/>
      <c r="AE74" s="374"/>
      <c r="AF74" s="374"/>
      <c r="AG74" s="374"/>
      <c r="AH74" s="374"/>
      <c r="AI74" s="374"/>
    </row>
    <row r="75" spans="1:35" ht="12" customHeight="1" x14ac:dyDescent="0.3">
      <c r="A75" s="581">
        <v>19</v>
      </c>
      <c r="B75" s="686" t="str">
        <f>IF(ISNA(VLOOKUP($A75,'STAM.011-1'!$A$3:$S$306,2,FALSE)),"",(VLOOKUP($A75,'STAM.011-1'!$A$3:$S$306,2,FALSE)))</f>
        <v/>
      </c>
      <c r="C75" s="692" t="str">
        <f>IF(ISNA(VLOOKUP($A75,'STAM.011-1'!$A$3:$S$306,3,FALSE)),"",(VLOOKUP($A75,'STAM.011-1'!$A$3:$S$306,3,FALSE)))</f>
        <v/>
      </c>
      <c r="D75" s="689" t="str">
        <f>IF(ISNA(VLOOKUP($A75,'STAM.011-1'!$A$3:$S$306,4,FALSE)),"",(VLOOKUP($A75,'STAM.011-1'!$A$3:$S$306,4,FALSE)))</f>
        <v/>
      </c>
      <c r="E75" s="29" t="str">
        <f>IF(ISNA(VLOOKUP($A$75,'STAM.011-1'!$A$3:$S$306,5,FALSE)),"",(VLOOKUP($A$75,'STAM.011-1'!$A$3:$S$306,5,FALSE)))</f>
        <v/>
      </c>
      <c r="F75" s="30" t="str">
        <f>IF(ISNA(VLOOKUP($E75,'STAM.011-1'!$E$3:$F$306,2,FALSE)),"",(VLOOKUP($E75,'STAM.011-1'!$E$3:$F$306,2,FALSE)))</f>
        <v/>
      </c>
      <c r="G75" s="149"/>
      <c r="H75" s="31"/>
      <c r="I75" s="30" t="str">
        <f>IF(ISNA(VLOOKUP(E75,'STAM.011-1'!$E$3:$S$306,5,FALSE)),"",(VLOOKUP(E75,'STAM.011-1'!$E$3:$S$306,5,FALSE)))</f>
        <v/>
      </c>
      <c r="J75" s="30" t="str">
        <f>IF(ISNA(VLOOKUP($E75,'STAM.011-1'!$E$3:$S$306,6,FALSE)),"",(VLOOKUP($E75,'STAM.011-1'!$E$3:$S$306,6,FALSE)))</f>
        <v/>
      </c>
      <c r="K75" s="30" t="str">
        <f>IF(ISNA(VLOOKUP($E75,'STAM.011-1'!$E$3:$S$306,7,FALSE)),"",(VLOOKUP($E75,'STAM.011-1'!$E$3:$S$306,7,FALSE)))</f>
        <v/>
      </c>
      <c r="L75" s="30" t="str">
        <f>IF(ISNA(VLOOKUP($E75,'STAM.011-1'!$E$3:$S$306,8,FALSE)),"",(VLOOKUP($E75,'STAM.011-1'!$E$3:$S$306,8,FALSE)))</f>
        <v/>
      </c>
      <c r="M75" s="30" t="str">
        <f>IF(ISNA(VLOOKUP($E75,'STAM.011-1'!$E$3:$S$306,9,FALSE)),"",(VLOOKUP($E75,'STAM.011-1'!$E$3:$S$306,9,FALSE)))</f>
        <v/>
      </c>
      <c r="N75" s="30" t="str">
        <f>IF(ISNA(VLOOKUP($E75,'STAM.011-1'!$E$3:$S$306,10,FALSE)),"",(VLOOKUP($E75,'STAM.011-1'!$E$3:$S$306,10,FALSE)))</f>
        <v/>
      </c>
      <c r="O75" s="30" t="str">
        <f>IF(ISNA(VLOOKUP($E75,'STAM.011-1'!$E$3:$S$306,11,FALSE)),"",(VLOOKUP($E75,'STAM.011-1'!$E$3:$S$306,11,FALSE)))</f>
        <v/>
      </c>
      <c r="P75" s="30" t="str">
        <f>IF(ISNA(VLOOKUP($E75,'STAM.011-1'!$E$3:$S$306,12,FALSE)),"",(VLOOKUP($E75,'STAM.011-1'!$E$3:$S$306,12,FALSE)))</f>
        <v/>
      </c>
      <c r="Q75" s="30" t="str">
        <f>IF(ISNA(VLOOKUP($E75,'STAM.011-1'!$E$3:$S$306,13,FALSE)),"",(VLOOKUP($E75,'STAM.011-1'!$E$3:$S$306,13,FALSE)))</f>
        <v/>
      </c>
      <c r="R75" s="30" t="str">
        <f>IF(ISNA(VLOOKUP($E75,'STAM.011-1'!$E$3:$S$306,14,FALSE)),"",(VLOOKUP($E75,'STAM.011-1'!$E$3:$S$306,14,FALSE)))</f>
        <v/>
      </c>
      <c r="S75" s="343" t="str">
        <f>IF(ISNA(VLOOKUP($E75,'STAM.011-1'!$E$3:$S$306,15,FALSE)),"",(VLOOKUP($E75,'STAM.011-1'!$E$3:$S$306,15,FALSE)))</f>
        <v/>
      </c>
      <c r="T75" s="438">
        <v>73</v>
      </c>
      <c r="U75" s="439"/>
      <c r="V75" s="443">
        <f t="shared" si="42"/>
        <v>0</v>
      </c>
      <c r="W75" s="516" t="str">
        <f t="shared" ref="W75" si="47">IFERROR(SUM(J75:S78)+H77,"")</f>
        <v/>
      </c>
      <c r="X75" s="374">
        <f>IF(V75="","",IFERROR(SUM(J75:K75:M75:N75)+LARGE(J75:K75:M75,1)/100+LARGE(J75:K75:M75:N75,2)/1000+LARGE(J75:K75:M75:N75,3)/10000+LARGE(J75:K75:M75:N75,4)/100000-0.01/T75,0))</f>
        <v>0</v>
      </c>
      <c r="Y75" s="354" t="str">
        <f>$D$75</f>
        <v/>
      </c>
      <c r="Z75" s="364" t="str">
        <f>$C$75</f>
        <v/>
      </c>
      <c r="AA75" s="374"/>
      <c r="AB75" s="374"/>
      <c r="AC75" s="374"/>
      <c r="AD75" s="374"/>
      <c r="AE75" s="374"/>
      <c r="AF75" s="374"/>
      <c r="AG75" s="374"/>
      <c r="AH75" s="374"/>
      <c r="AI75" s="374"/>
    </row>
    <row r="76" spans="1:35" ht="12" customHeight="1" x14ac:dyDescent="0.3">
      <c r="A76" s="582"/>
      <c r="B76" s="687"/>
      <c r="C76" s="693"/>
      <c r="D76" s="690"/>
      <c r="E76" s="32" t="str">
        <f>IF(ISNA(VLOOKUP($A$75,'STAM.011-1'!$A$3:$S$306,5,FALSE)+U4),"",(VLOOKUP($A$75,'STAM.011-1'!$A$3:$S$306,5,FALSE)+U4))</f>
        <v/>
      </c>
      <c r="F76" s="34" t="str">
        <f>IF(ISNA(VLOOKUP($E76,'STAM.011-1'!$E$3:$F$306,2,FALSE)),"",(VLOOKUP($E76,'STAM.011-1'!$E$3:$F$306,2,FALSE)))</f>
        <v/>
      </c>
      <c r="G76" s="150"/>
      <c r="H76" s="141" t="str">
        <f>IF(ISNA(VLOOKUP($E76,'STAM.011-1'!$E$3:$H$306,4,FALSE)),"",(VLOOKUP($E76,'STAM.011-1'!$E$3:$H$306,4,FALSE)))</f>
        <v/>
      </c>
      <c r="I76" s="34" t="str">
        <f>IF(ISNA(VLOOKUP(E76,'STAM.011-1'!$E$3:$S$306,5,FALSE)),"",(VLOOKUP(E76,'STAM.011-1'!$E$3:$S$306,5,FALSE)))</f>
        <v/>
      </c>
      <c r="J76" s="34" t="str">
        <f>IF(ISNA(VLOOKUP($E76,'STAM.011-1'!$E$3:$S$306,6,FALSE)),"",(VLOOKUP($E76,'STAM.011-1'!$E$3:$S$306,6,FALSE)))</f>
        <v/>
      </c>
      <c r="K76" s="34" t="str">
        <f>IF(ISNA(VLOOKUP($E76,'STAM.011-1'!$E$3:$S$306,7,FALSE)),"",(VLOOKUP($E76,'STAM.011-1'!$E$3:$S$306,7,FALSE)))</f>
        <v/>
      </c>
      <c r="L76" s="34" t="str">
        <f>IF(ISNA(VLOOKUP($E76,'STAM.011-1'!$E$3:$S$306,8,FALSE)),"",(VLOOKUP($E76,'STAM.011-1'!$E$3:$S$306,8,FALSE)))</f>
        <v/>
      </c>
      <c r="M76" s="34" t="str">
        <f>IF(ISNA(VLOOKUP($E76,'STAM.011-1'!$E$3:$S$306,9,FALSE)),"",(VLOOKUP($E76,'STAM.011-1'!$E$3:$S$306,9,FALSE)))</f>
        <v/>
      </c>
      <c r="N76" s="34" t="str">
        <f>IF(ISNA(VLOOKUP($E76,'STAM.011-1'!$E$3:$S$306,10,FALSE)),"",(VLOOKUP($E76,'STAM.011-1'!$E$3:$S$306,10,FALSE)))</f>
        <v/>
      </c>
      <c r="O76" s="34" t="str">
        <f>IF(ISNA(VLOOKUP($E76,'STAM.011-1'!$E$3:$S$306,11,FALSE)),"",(VLOOKUP($E76,'STAM.011-1'!$E$3:$S$306,11,FALSE)))</f>
        <v/>
      </c>
      <c r="P76" s="34" t="str">
        <f>IF(ISNA(VLOOKUP($E76,'STAM.011-1'!$E$3:$S$306,12,FALSE)),"",(VLOOKUP($E76,'STAM.011-1'!$E$3:$S$306,12,FALSE)))</f>
        <v/>
      </c>
      <c r="Q76" s="34" t="str">
        <f>IF(ISNA(VLOOKUP($E76,'STAM.011-1'!$E$3:$S$306,13,FALSE)),"",(VLOOKUP($E76,'STAM.011-1'!$E$3:$S$306,13,FALSE)))</f>
        <v/>
      </c>
      <c r="R76" s="34" t="str">
        <f>IF(ISNA(VLOOKUP($E76,'STAM.011-1'!$E$3:$S$306,14,FALSE)),"",(VLOOKUP($E76,'STAM.011-1'!$E$3:$S$306,14,FALSE)))</f>
        <v/>
      </c>
      <c r="S76" s="344" t="str">
        <f>IF(ISNA(VLOOKUP($E76,'STAM.011-1'!$E$3:$S$306,15,FALSE)),"",(VLOOKUP($E76,'STAM.011-1'!$E$3:$S$306,15,FALSE)))</f>
        <v/>
      </c>
      <c r="T76" s="438">
        <v>74</v>
      </c>
      <c r="U76" s="439"/>
      <c r="V76" s="443">
        <f t="shared" si="42"/>
        <v>0</v>
      </c>
      <c r="W76" s="516"/>
      <c r="X76" s="374">
        <f>IF(V76="","",IFERROR(SUM(J76:K76:M76:N76)+LARGE(J76:K76:M76,1)/100+LARGE(J76:K76:M76:N76,2)/1000+LARGE(J76:K76:M76:N76,3)/10000+LARGE(J76:K76:M76:N76,4)/100000-0.01/T76,0))</f>
        <v>0</v>
      </c>
      <c r="Y76" s="354" t="str">
        <f t="shared" ref="Y76:Y78" si="48">$D$75</f>
        <v/>
      </c>
      <c r="Z76" s="364" t="str">
        <f t="shared" ref="Z76:Z78" si="49">$C$75</f>
        <v/>
      </c>
      <c r="AA76" s="374"/>
      <c r="AB76" s="374"/>
      <c r="AC76" s="374"/>
      <c r="AD76" s="374"/>
      <c r="AE76" s="374"/>
      <c r="AF76" s="374"/>
      <c r="AG76" s="374"/>
      <c r="AH76" s="374"/>
      <c r="AI76" s="374"/>
    </row>
    <row r="77" spans="1:35" ht="12" customHeight="1" thickBot="1" x14ac:dyDescent="0.35">
      <c r="A77" s="582"/>
      <c r="B77" s="687"/>
      <c r="C77" s="693"/>
      <c r="D77" s="690"/>
      <c r="E77" s="32" t="str">
        <f>IF(ISNA(VLOOKUP($A$75,'STAM.011-1'!$A$3:$S$306,5,FALSE)+U5),"",(VLOOKUP($A$75,'STAM.011-1'!$A$3:$S$306,5,FALSE)+U5))</f>
        <v/>
      </c>
      <c r="F77" s="34" t="str">
        <f>IF(ISNA(VLOOKUP($E77,'STAM.011-1'!$E$3:$F$306,2,FALSE)),"",(VLOOKUP($E77,'STAM.011-1'!$E$3:$F$306,2,FALSE)))</f>
        <v/>
      </c>
      <c r="G77" s="35" t="s">
        <v>677</v>
      </c>
      <c r="H77" s="141" t="str">
        <f>IF(ISNA(VLOOKUP(E77,'STAM.011-1'!$E$3:$H$306,4,FALSE)),"",(VLOOKUP(E77,'STAM.011-1'!$E$3:$H$306,4,FALSE)))</f>
        <v/>
      </c>
      <c r="I77" s="34" t="str">
        <f>IF(ISNA(VLOOKUP(E77,'STAM.011-1'!$E$3:$S$306,5,FALSE)),"",(VLOOKUP(E77,'STAM.011-1'!$E$3:$S$306,5,FALSE)))</f>
        <v/>
      </c>
      <c r="J77" s="34" t="str">
        <f>IF(ISNA(VLOOKUP($E77,'STAM.011-1'!$E$3:$S$306,6,FALSE)),"",(VLOOKUP($E77,'STAM.011-1'!$E$3:$S$306,6,FALSE)))</f>
        <v/>
      </c>
      <c r="K77" s="34" t="str">
        <f>IF(ISNA(VLOOKUP($E77,'STAM.011-1'!$E$3:$S$306,7,FALSE)),"",(VLOOKUP($E77,'STAM.011-1'!$E$3:$S$306,7,FALSE)))</f>
        <v/>
      </c>
      <c r="L77" s="34" t="str">
        <f>IF(ISNA(VLOOKUP($E77,'STAM.011-1'!$E$3:$S$306,8,FALSE)),"",(VLOOKUP($E77,'STAM.011-1'!$E$3:$S$306,8,FALSE)))</f>
        <v/>
      </c>
      <c r="M77" s="34" t="str">
        <f>IF(ISNA(VLOOKUP($E77,'STAM.011-1'!$E$3:$S$306,9,FALSE)),"",(VLOOKUP($E77,'STAM.011-1'!$E$3:$S$306,9,FALSE)))</f>
        <v/>
      </c>
      <c r="N77" s="34" t="str">
        <f>IF(ISNA(VLOOKUP($E77,'STAM.011-1'!$E$3:$S$306,10,FALSE)),"",(VLOOKUP($E77,'STAM.011-1'!$E$3:$S$306,10,FALSE)))</f>
        <v/>
      </c>
      <c r="O77" s="34" t="str">
        <f>IF(ISNA(VLOOKUP($E77,'STAM.011-1'!$E$3:$S$306,11,FALSE)),"",(VLOOKUP($E77,'STAM.011-1'!$E$3:$S$306,11,FALSE)))</f>
        <v/>
      </c>
      <c r="P77" s="34" t="str">
        <f>IF(ISNA(VLOOKUP($E77,'STAM.011-1'!$E$3:$S$306,12,FALSE)),"",(VLOOKUP($E77,'STAM.011-1'!$E$3:$S$306,12,FALSE)))</f>
        <v/>
      </c>
      <c r="Q77" s="34" t="str">
        <f>IF(ISNA(VLOOKUP($E77,'STAM.011-1'!$E$3:$S$306,13,FALSE)),"",(VLOOKUP($E77,'STAM.011-1'!$E$3:$S$306,13,FALSE)))</f>
        <v/>
      </c>
      <c r="R77" s="34" t="str">
        <f>IF(ISNA(VLOOKUP($E77,'STAM.011-1'!$E$3:$S$306,14,FALSE)),"",(VLOOKUP($E77,'STAM.011-1'!$E$3:$S$306,14,FALSE)))</f>
        <v/>
      </c>
      <c r="S77" s="344" t="str">
        <f>IF(ISNA(VLOOKUP($E77,'STAM.011-1'!$E$3:$S$306,15,FALSE)),"",(VLOOKUP($E77,'STAM.011-1'!$E$3:$S$306,15,FALSE)))</f>
        <v/>
      </c>
      <c r="T77" s="438">
        <v>75</v>
      </c>
      <c r="U77" s="439"/>
      <c r="V77" s="443">
        <f t="shared" si="42"/>
        <v>0</v>
      </c>
      <c r="W77" s="516"/>
      <c r="X77" s="374">
        <f>IF(V77="","",IFERROR(SUM(J77:K77:M77:N77)+LARGE(J77:K77:M77,1)/100+LARGE(J77:K77:M77:N77,2)/1000+LARGE(J77:K77:M77:N77,3)/10000+LARGE(J77:K77:M77:N77,4)/100000-0.01/T77,0))</f>
        <v>0</v>
      </c>
      <c r="Y77" s="354" t="str">
        <f t="shared" si="48"/>
        <v/>
      </c>
      <c r="Z77" s="364" t="str">
        <f t="shared" si="49"/>
        <v/>
      </c>
      <c r="AA77" s="374"/>
      <c r="AB77" s="374"/>
      <c r="AC77" s="374"/>
      <c r="AD77" s="374"/>
      <c r="AE77" s="374"/>
      <c r="AF77" s="374"/>
      <c r="AG77" s="374"/>
      <c r="AH77" s="374"/>
      <c r="AI77" s="374"/>
    </row>
    <row r="78" spans="1:35" ht="12" customHeight="1" thickBot="1" x14ac:dyDescent="0.35">
      <c r="A78" s="583"/>
      <c r="B78" s="688"/>
      <c r="C78" s="694"/>
      <c r="D78" s="691"/>
      <c r="E78" s="32" t="str">
        <f>IF(ISNA(VLOOKUP($A$75,'STAM.011-1'!$A$3:$S$306,5,FALSE)+U6),"",(VLOOKUP($A$75,'STAM.011-1'!$A$3:$S$306,5,FALSE)+U6))</f>
        <v/>
      </c>
      <c r="F78" s="38" t="str">
        <f>IF(ISNA(VLOOKUP($E78,'STAM.011-1'!$E$3:$F$306,2,FALSE)),"",(VLOOKUP($E78,'STAM.011-1'!$E$3:$F$306,2,FALSE)))</f>
        <v/>
      </c>
      <c r="G78" s="36" t="s">
        <v>678</v>
      </c>
      <c r="H78" s="37" t="str">
        <f>IF(ISNA(VLOOKUP(E78,'STAM.011-1'!$E$3:$H$306,4,FALSE)),"",(VLOOKUP(E78,'STAM.011-1'!$E$3:$H$306,4,FALSE)))</f>
        <v/>
      </c>
      <c r="I78" s="38" t="str">
        <f>IF(ISNA(VLOOKUP(E78,'STAM.011-1'!$E$3:$S$306,5,FALSE)),"",(VLOOKUP(E78,'STAM.011-1'!$E$3:$S$306,5,FALSE)))</f>
        <v/>
      </c>
      <c r="J78" s="38" t="str">
        <f>IF(ISNA(VLOOKUP($E78,'STAM.011-1'!$E$3:$S$306,6,FALSE)),"",(VLOOKUP($E78,'STAM.011-1'!$E$3:$S$306,6,FALSE)))</f>
        <v/>
      </c>
      <c r="K78" s="38" t="str">
        <f>IF(ISNA(VLOOKUP($E78,'STAM.011-1'!$E$3:$S$306,7,FALSE)),"",(VLOOKUP($E78,'STAM.011-1'!$E$3:$S$306,7,FALSE)))</f>
        <v/>
      </c>
      <c r="L78" s="38" t="str">
        <f>IF(ISNA(VLOOKUP($E78,'STAM.011-1'!$E$3:$S$306,8,FALSE)),"",(VLOOKUP($E78,'STAM.011-1'!$E$3:$S$306,8,FALSE)))</f>
        <v/>
      </c>
      <c r="M78" s="38" t="str">
        <f>IF(ISNA(VLOOKUP($E78,'STAM.011-1'!$E$3:$S$306,9,FALSE)),"",(VLOOKUP($E78,'STAM.011-1'!$E$3:$S$306,9,FALSE)))</f>
        <v/>
      </c>
      <c r="N78" s="38" t="str">
        <f>IF(ISNA(VLOOKUP($E78,'STAM.011-1'!$E$3:$S$306,10,FALSE)),"",(VLOOKUP($E78,'STAM.011-1'!$E$3:$S$306,10,FALSE)))</f>
        <v/>
      </c>
      <c r="O78" s="38" t="str">
        <f>IF(ISNA(VLOOKUP($E78,'STAM.011-1'!$E$3:$S$306,11,FALSE)),"",(VLOOKUP($E78,'STAM.011-1'!$E$3:$S$306,11,FALSE)))</f>
        <v/>
      </c>
      <c r="P78" s="38" t="str">
        <f>IF(ISNA(VLOOKUP($E78,'STAM.011-1'!$E$3:$S$306,12,FALSE)),"",(VLOOKUP($E78,'STAM.011-1'!$E$3:$S$306,12,FALSE)))</f>
        <v/>
      </c>
      <c r="Q78" s="38" t="str">
        <f>IF(ISNA(VLOOKUP($E78,'STAM.011-1'!$E$3:$S$306,13,FALSE)),"",(VLOOKUP($E78,'STAM.011-1'!$E$3:$S$306,13,FALSE)))</f>
        <v/>
      </c>
      <c r="R78" s="38" t="str">
        <f>IF(ISNA(VLOOKUP($E78,'STAM.011-1'!$E$3:$S$306,14,FALSE)),"",(VLOOKUP($E78,'STAM.011-1'!$E$3:$S$306,14,FALSE)))</f>
        <v/>
      </c>
      <c r="S78" s="345" t="str">
        <f>IF(ISNA(VLOOKUP($E78,'STAM.011-1'!$E$3:$S$306,15,FALSE)),"",(VLOOKUP($E78,'STAM.011-1'!$E$3:$S$306,15,FALSE)))</f>
        <v/>
      </c>
      <c r="T78" s="438">
        <v>76</v>
      </c>
      <c r="U78" s="439"/>
      <c r="V78" s="443">
        <f t="shared" si="42"/>
        <v>0</v>
      </c>
      <c r="W78" s="516"/>
      <c r="X78" s="374">
        <f>IF(V78="","",IFERROR(SUM(J78:K78:M78:N78)+LARGE(J78:K78:M78,1)/100+LARGE(J78:K78:M78:N78,2)/1000+LARGE(J78:K78:M78:N78,3)/10000+LARGE(J78:K78:M78:N78,4)/100000-0.01/T78,0))</f>
        <v>0</v>
      </c>
      <c r="Y78" s="354" t="str">
        <f t="shared" si="48"/>
        <v/>
      </c>
      <c r="Z78" s="364" t="str">
        <f t="shared" si="49"/>
        <v/>
      </c>
      <c r="AA78" s="374"/>
      <c r="AB78" s="374"/>
      <c r="AC78" s="374"/>
      <c r="AD78" s="374"/>
      <c r="AE78" s="374"/>
      <c r="AF78" s="374"/>
      <c r="AG78" s="374"/>
      <c r="AH78" s="374"/>
      <c r="AI78" s="374"/>
    </row>
    <row r="79" spans="1:35" ht="12" customHeight="1" x14ac:dyDescent="0.3">
      <c r="A79" s="581">
        <v>20</v>
      </c>
      <c r="B79" s="686" t="str">
        <f>IF(ISNA(VLOOKUP($A79,'STAM.011-1'!$A$3:$S$306,2,FALSE)),"",(VLOOKUP($A79,'STAM.011-1'!$A$3:$S$306,2,FALSE)))</f>
        <v/>
      </c>
      <c r="C79" s="692" t="str">
        <f>IF(ISNA(VLOOKUP($A79,'STAM.011-1'!$A$3:$S$306,3,FALSE)),"",(VLOOKUP($A79,'STAM.011-1'!$A$3:$S$306,3,FALSE)))</f>
        <v/>
      </c>
      <c r="D79" s="689" t="str">
        <f>IF(ISNA(VLOOKUP($A79,'STAM.011-1'!$A$3:$S$306,4,FALSE)),"",(VLOOKUP($A79,'STAM.011-1'!$A$3:$S$306,4,FALSE)))</f>
        <v/>
      </c>
      <c r="E79" s="29" t="str">
        <f>IF(ISNA(VLOOKUP($A$79,'STAM.011-1'!$A$3:$S$306,5,FALSE)),"",(VLOOKUP($A$79,'STAM.011-1'!$A$3:$S$306,5,FALSE)))</f>
        <v/>
      </c>
      <c r="F79" s="30" t="str">
        <f>IF(ISNA(VLOOKUP($E79,'STAM.011-1'!$E$3:$F$306,2,FALSE)),"",(VLOOKUP($E79,'STAM.011-1'!$E$3:$F$306,2,FALSE)))</f>
        <v/>
      </c>
      <c r="G79" s="149"/>
      <c r="H79" s="39"/>
      <c r="I79" s="30" t="str">
        <f>IF(ISNA(VLOOKUP(E79,'STAM.011-1'!$E$3:$S$306,5,FALSE)),"",(VLOOKUP(E79,'STAM.011-1'!$E$3:$S$306,5,FALSE)))</f>
        <v/>
      </c>
      <c r="J79" s="30" t="str">
        <f>IF(ISNA(VLOOKUP($E79,'STAM.011-1'!$E$3:$S$306,6,FALSE)),"",(VLOOKUP($E79,'STAM.011-1'!$E$3:$S$306,6,FALSE)))</f>
        <v/>
      </c>
      <c r="K79" s="30" t="str">
        <f>IF(ISNA(VLOOKUP($E79,'STAM.011-1'!$E$3:$S$306,7,FALSE)),"",(VLOOKUP($E79,'STAM.011-1'!$E$3:$S$306,7,FALSE)))</f>
        <v/>
      </c>
      <c r="L79" s="30" t="str">
        <f>IF(ISNA(VLOOKUP($E79,'STAM.011-1'!$E$3:$S$306,8,FALSE)),"",(VLOOKUP($E79,'STAM.011-1'!$E$3:$S$306,8,FALSE)))</f>
        <v/>
      </c>
      <c r="M79" s="30" t="str">
        <f>IF(ISNA(VLOOKUP($E79,'STAM.011-1'!$E$3:$S$306,9,FALSE)),"",(VLOOKUP($E79,'STAM.011-1'!$E$3:$S$306,9,FALSE)))</f>
        <v/>
      </c>
      <c r="N79" s="30" t="str">
        <f>IF(ISNA(VLOOKUP($E79,'STAM.011-1'!$E$3:$S$306,10,FALSE)),"",(VLOOKUP($E79,'STAM.011-1'!$E$3:$S$306,10,FALSE)))</f>
        <v/>
      </c>
      <c r="O79" s="30" t="str">
        <f>IF(ISNA(VLOOKUP($E79,'STAM.011-1'!$E$3:$S$306,11,FALSE)),"",(VLOOKUP($E79,'STAM.011-1'!$E$3:$S$306,11,FALSE)))</f>
        <v/>
      </c>
      <c r="P79" s="30" t="str">
        <f>IF(ISNA(VLOOKUP($E79,'STAM.011-1'!$E$3:$S$306,12,FALSE)),"",(VLOOKUP($E79,'STAM.011-1'!$E$3:$S$306,12,FALSE)))</f>
        <v/>
      </c>
      <c r="Q79" s="30" t="str">
        <f>IF(ISNA(VLOOKUP($E79,'STAM.011-1'!$E$3:$S$306,13,FALSE)),"",(VLOOKUP($E79,'STAM.011-1'!$E$3:$S$306,13,FALSE)))</f>
        <v/>
      </c>
      <c r="R79" s="30" t="str">
        <f>IF(ISNA(VLOOKUP($E79,'STAM.011-1'!$E$3:$S$306,14,FALSE)),"",(VLOOKUP($E79,'STAM.011-1'!$E$3:$S$306,14,FALSE)))</f>
        <v/>
      </c>
      <c r="S79" s="343" t="str">
        <f>IF(ISNA(VLOOKUP($E79,'STAM.011-1'!$E$3:$S$306,15,FALSE)),"",(VLOOKUP($E79,'STAM.011-1'!$E$3:$S$306,15,FALSE)))</f>
        <v/>
      </c>
      <c r="T79" s="438">
        <v>77</v>
      </c>
      <c r="U79" s="439"/>
      <c r="V79" s="443">
        <f t="shared" si="42"/>
        <v>0</v>
      </c>
      <c r="W79" s="516" t="str">
        <f t="shared" si="12"/>
        <v/>
      </c>
      <c r="X79" s="374">
        <f>IF(V79="","",IFERROR(SUM(J79:K79:M79:N79)+LARGE(J79:K79:M79,1)/100+LARGE(J79:K79:M79:N79,2)/1000+LARGE(J79:K79:M79:N79,3)/10000+LARGE(J79:K79:M79:N79,4)/100000-0.01/T79,0))</f>
        <v>0</v>
      </c>
      <c r="Y79" s="354" t="str">
        <f>$D$79</f>
        <v/>
      </c>
      <c r="Z79" s="364" t="str">
        <f>$C$79</f>
        <v/>
      </c>
      <c r="AA79" s="374"/>
      <c r="AB79" s="374"/>
      <c r="AC79" s="374"/>
      <c r="AD79" s="374"/>
      <c r="AE79" s="374"/>
      <c r="AF79" s="374"/>
      <c r="AG79" s="374"/>
      <c r="AH79" s="374"/>
      <c r="AI79" s="374"/>
    </row>
    <row r="80" spans="1:35" ht="12" customHeight="1" x14ac:dyDescent="0.3">
      <c r="A80" s="582"/>
      <c r="B80" s="687"/>
      <c r="C80" s="693"/>
      <c r="D80" s="690"/>
      <c r="E80" s="32" t="str">
        <f>IF(ISNA(VLOOKUP($A$79,'STAM.011-1'!$A$3:$S$306,5,FALSE)+U4),"",(VLOOKUP($A$79,'STAM.011-1'!$A$3:$S$306,5,FALSE)+U4))</f>
        <v/>
      </c>
      <c r="F80" s="34" t="str">
        <f>IF(ISNA(VLOOKUP($E80,'STAM.011-1'!$E$3:$F$306,2,FALSE)),"",(VLOOKUP($E80,'STAM.011-1'!$E$3:$F$306,2,FALSE)))</f>
        <v/>
      </c>
      <c r="G80" s="150"/>
      <c r="H80" s="141" t="str">
        <f>IF(ISNA(VLOOKUP($E80,'STAM.011-1'!$E$3:$H$306,4,FALSE)),"",(VLOOKUP($E80,'STAM.011-1'!$E$3:$H$306,4,FALSE)))</f>
        <v/>
      </c>
      <c r="I80" s="34" t="str">
        <f>IF(ISNA(VLOOKUP(E80,'STAM.011-1'!$E$3:$S$306,5,FALSE)),"",(VLOOKUP(E80,'STAM.011-1'!$E$3:$S$306,5,FALSE)))</f>
        <v/>
      </c>
      <c r="J80" s="34" t="str">
        <f>IF(ISNA(VLOOKUP($E80,'STAM.011-1'!$E$3:$S$306,6,FALSE)),"",(VLOOKUP($E80,'STAM.011-1'!$E$3:$S$306,6,FALSE)))</f>
        <v/>
      </c>
      <c r="K80" s="34" t="str">
        <f>IF(ISNA(VLOOKUP($E80,'STAM.011-1'!$E$3:$S$306,7,FALSE)),"",(VLOOKUP($E80,'STAM.011-1'!$E$3:$S$306,7,FALSE)))</f>
        <v/>
      </c>
      <c r="L80" s="34" t="str">
        <f>IF(ISNA(VLOOKUP($E80,'STAM.011-1'!$E$3:$S$306,8,FALSE)),"",(VLOOKUP($E80,'STAM.011-1'!$E$3:$S$306,8,FALSE)))</f>
        <v/>
      </c>
      <c r="M80" s="34" t="str">
        <f>IF(ISNA(VLOOKUP($E80,'STAM.011-1'!$E$3:$S$306,9,FALSE)),"",(VLOOKUP($E80,'STAM.011-1'!$E$3:$S$306,9,FALSE)))</f>
        <v/>
      </c>
      <c r="N80" s="34" t="str">
        <f>IF(ISNA(VLOOKUP($E80,'STAM.011-1'!$E$3:$S$306,10,FALSE)),"",(VLOOKUP($E80,'STAM.011-1'!$E$3:$S$306,10,FALSE)))</f>
        <v/>
      </c>
      <c r="O80" s="34" t="str">
        <f>IF(ISNA(VLOOKUP($E80,'STAM.011-1'!$E$3:$S$306,11,FALSE)),"",(VLOOKUP($E80,'STAM.011-1'!$E$3:$S$306,11,FALSE)))</f>
        <v/>
      </c>
      <c r="P80" s="34" t="str">
        <f>IF(ISNA(VLOOKUP($E80,'STAM.011-1'!$E$3:$S$306,12,FALSE)),"",(VLOOKUP($E80,'STAM.011-1'!$E$3:$S$306,12,FALSE)))</f>
        <v/>
      </c>
      <c r="Q80" s="34" t="str">
        <f>IF(ISNA(VLOOKUP($E80,'STAM.011-1'!$E$3:$S$306,13,FALSE)),"",(VLOOKUP($E80,'STAM.011-1'!$E$3:$S$306,13,FALSE)))</f>
        <v/>
      </c>
      <c r="R80" s="34" t="str">
        <f>IF(ISNA(VLOOKUP($E80,'STAM.011-1'!$E$3:$S$306,14,FALSE)),"",(VLOOKUP($E80,'STAM.011-1'!$E$3:$S$306,14,FALSE)))</f>
        <v/>
      </c>
      <c r="S80" s="344" t="str">
        <f>IF(ISNA(VLOOKUP($E80,'STAM.011-1'!$E$3:$S$306,15,FALSE)),"",(VLOOKUP($E80,'STAM.011-1'!$E$3:$S$306,15,FALSE)))</f>
        <v/>
      </c>
      <c r="T80" s="438">
        <v>78</v>
      </c>
      <c r="U80" s="439"/>
      <c r="V80" s="443">
        <f t="shared" si="42"/>
        <v>0</v>
      </c>
      <c r="W80" s="516"/>
      <c r="X80" s="374">
        <f>IF(V80="","",IFERROR(SUM(J80:K80:M80:N80)+LARGE(J80:K80:M80,1)/100+LARGE(J80:K80:M80:N80,2)/1000+LARGE(J80:K80:M80:N80,3)/10000+LARGE(J80:K80:M80:N80,4)/100000-0.01/T80,0))</f>
        <v>0</v>
      </c>
      <c r="Y80" s="354" t="str">
        <f t="shared" ref="Y80:Y82" si="50">$D$79</f>
        <v/>
      </c>
      <c r="Z80" s="364" t="str">
        <f t="shared" ref="Z80:Z82" si="51">$C$79</f>
        <v/>
      </c>
      <c r="AA80" s="374"/>
      <c r="AB80" s="374"/>
      <c r="AC80" s="374"/>
      <c r="AD80" s="374"/>
      <c r="AE80" s="374"/>
      <c r="AF80" s="374"/>
      <c r="AG80" s="374"/>
      <c r="AH80" s="374"/>
      <c r="AI80" s="374"/>
    </row>
    <row r="81" spans="1:35" ht="12" customHeight="1" thickBot="1" x14ac:dyDescent="0.35">
      <c r="A81" s="582"/>
      <c r="B81" s="687"/>
      <c r="C81" s="693"/>
      <c r="D81" s="690"/>
      <c r="E81" s="32" t="str">
        <f>IF(ISNA(VLOOKUP($A$79,'STAM.011-1'!$A$3:$S$306,5,FALSE)+U5),"",(VLOOKUP($A$79,'STAM.011-1'!$A$3:$S$306,5,FALSE)+U5))</f>
        <v/>
      </c>
      <c r="F81" s="34" t="str">
        <f>IF(ISNA(VLOOKUP($E81,'STAM.011-1'!$E$3:$F$306,2,FALSE)),"",(VLOOKUP($E81,'STAM.011-1'!$E$3:$F$306,2,FALSE)))</f>
        <v/>
      </c>
      <c r="G81" s="35" t="s">
        <v>677</v>
      </c>
      <c r="H81" s="141" t="str">
        <f>IF(ISNA(VLOOKUP(E81,'STAM.011-1'!$E$3:$H$306,4,FALSE)),"",(VLOOKUP(E81,'STAM.011-1'!$E$3:$H$306,4,FALSE)))</f>
        <v/>
      </c>
      <c r="I81" s="34" t="str">
        <f>IF(ISNA(VLOOKUP(E81,'STAM.011-1'!$E$3:$S$306,5,FALSE)),"",(VLOOKUP(E81,'STAM.011-1'!$E$3:$S$306,5,FALSE)))</f>
        <v/>
      </c>
      <c r="J81" s="34" t="str">
        <f>IF(ISNA(VLOOKUP($E81,'STAM.011-1'!$E$3:$S$306,6,FALSE)),"",(VLOOKUP($E81,'STAM.011-1'!$E$3:$S$306,6,FALSE)))</f>
        <v/>
      </c>
      <c r="K81" s="34" t="str">
        <f>IF(ISNA(VLOOKUP($E81,'STAM.011-1'!$E$3:$S$306,7,FALSE)),"",(VLOOKUP($E81,'STAM.011-1'!$E$3:$S$306,7,FALSE)))</f>
        <v/>
      </c>
      <c r="L81" s="34" t="str">
        <f>IF(ISNA(VLOOKUP($E81,'STAM.011-1'!$E$3:$S$306,8,FALSE)),"",(VLOOKUP($E81,'STAM.011-1'!$E$3:$S$306,8,FALSE)))</f>
        <v/>
      </c>
      <c r="M81" s="34" t="str">
        <f>IF(ISNA(VLOOKUP($E81,'STAM.011-1'!$E$3:$S$306,9,FALSE)),"",(VLOOKUP($E81,'STAM.011-1'!$E$3:$S$306,9,FALSE)))</f>
        <v/>
      </c>
      <c r="N81" s="34" t="str">
        <f>IF(ISNA(VLOOKUP($E81,'STAM.011-1'!$E$3:$S$306,10,FALSE)),"",(VLOOKUP($E81,'STAM.011-1'!$E$3:$S$306,10,FALSE)))</f>
        <v/>
      </c>
      <c r="O81" s="34" t="str">
        <f>IF(ISNA(VLOOKUP($E81,'STAM.011-1'!$E$3:$S$306,11,FALSE)),"",(VLOOKUP($E81,'STAM.011-1'!$E$3:$S$306,11,FALSE)))</f>
        <v/>
      </c>
      <c r="P81" s="34" t="str">
        <f>IF(ISNA(VLOOKUP($E81,'STAM.011-1'!$E$3:$S$306,12,FALSE)),"",(VLOOKUP($E81,'STAM.011-1'!$E$3:$S$306,12,FALSE)))</f>
        <v/>
      </c>
      <c r="Q81" s="34" t="str">
        <f>IF(ISNA(VLOOKUP($E81,'STAM.011-1'!$E$3:$S$306,13,FALSE)),"",(VLOOKUP($E81,'STAM.011-1'!$E$3:$S$306,13,FALSE)))</f>
        <v/>
      </c>
      <c r="R81" s="34" t="str">
        <f>IF(ISNA(VLOOKUP($E81,'STAM.011-1'!$E$3:$S$306,14,FALSE)),"",(VLOOKUP($E81,'STAM.011-1'!$E$3:$S$306,14,FALSE)))</f>
        <v/>
      </c>
      <c r="S81" s="344" t="str">
        <f>IF(ISNA(VLOOKUP($E81,'STAM.011-1'!$E$3:$S$306,15,FALSE)),"",(VLOOKUP($E81,'STAM.011-1'!$E$3:$S$306,15,FALSE)))</f>
        <v/>
      </c>
      <c r="T81" s="438">
        <v>79</v>
      </c>
      <c r="U81" s="439"/>
      <c r="V81" s="443">
        <f t="shared" si="42"/>
        <v>0</v>
      </c>
      <c r="W81" s="516"/>
      <c r="X81" s="374">
        <f>IF(V81="","",IFERROR(SUM(J81:K81:M81:N81)+LARGE(J81:K81:M81,1)/100+LARGE(J81:K81:M81:N81,2)/1000+LARGE(J81:K81:M81:N81,3)/10000+LARGE(J81:K81:M81:N81,4)/100000-0.01/T81,0))</f>
        <v>0</v>
      </c>
      <c r="Y81" s="354" t="str">
        <f t="shared" si="50"/>
        <v/>
      </c>
      <c r="Z81" s="364" t="str">
        <f t="shared" si="51"/>
        <v/>
      </c>
      <c r="AA81" s="374"/>
      <c r="AB81" s="374"/>
      <c r="AC81" s="374"/>
      <c r="AD81" s="374"/>
      <c r="AE81" s="374"/>
      <c r="AF81" s="374"/>
      <c r="AG81" s="374"/>
      <c r="AH81" s="374"/>
      <c r="AI81" s="374"/>
    </row>
    <row r="82" spans="1:35" ht="12" customHeight="1" thickBot="1" x14ac:dyDescent="0.35">
      <c r="A82" s="583"/>
      <c r="B82" s="688"/>
      <c r="C82" s="694"/>
      <c r="D82" s="691"/>
      <c r="E82" s="32" t="str">
        <f>IF(ISNA(VLOOKUP($A$79,'STAM.011-1'!$A$3:$S$306,5,FALSE)+U6),"",(VLOOKUP($A$79,'STAM.011-1'!$A$3:$S$306,5,FALSE)+U6))</f>
        <v/>
      </c>
      <c r="F82" s="38" t="str">
        <f>IF(ISNA(VLOOKUP($E82,'STAM.011-1'!$E$3:$F$306,2,FALSE)),"",(VLOOKUP($E82,'STAM.011-1'!$E$3:$F$306,2,FALSE)))</f>
        <v/>
      </c>
      <c r="G82" s="36" t="s">
        <v>678</v>
      </c>
      <c r="H82" s="37" t="str">
        <f>IF(ISNA(VLOOKUP(E82,'STAM.011-1'!$E$3:$H$306,4,FALSE)),"",(VLOOKUP(E82,'STAM.011-1'!$E$3:$H$306,4,FALSE)))</f>
        <v/>
      </c>
      <c r="I82" s="38" t="str">
        <f>IF(ISNA(VLOOKUP(E82,'STAM.011-1'!$E$3:$S$306,5,FALSE)),"",(VLOOKUP(E82,'STAM.011-1'!$E$3:$S$306,5,FALSE)))</f>
        <v/>
      </c>
      <c r="J82" s="38" t="str">
        <f>IF(ISNA(VLOOKUP($E82,'STAM.011-1'!$E$3:$S$306,6,FALSE)),"",(VLOOKUP($E82,'STAM.011-1'!$E$3:$S$306,6,FALSE)))</f>
        <v/>
      </c>
      <c r="K82" s="38" t="str">
        <f>IF(ISNA(VLOOKUP($E82,'STAM.011-1'!$E$3:$S$306,7,FALSE)),"",(VLOOKUP($E82,'STAM.011-1'!$E$3:$S$306,7,FALSE)))</f>
        <v/>
      </c>
      <c r="L82" s="38" t="str">
        <f>IF(ISNA(VLOOKUP($E82,'STAM.011-1'!$E$3:$S$306,8,FALSE)),"",(VLOOKUP($E82,'STAM.011-1'!$E$3:$S$306,8,FALSE)))</f>
        <v/>
      </c>
      <c r="M82" s="38" t="str">
        <f>IF(ISNA(VLOOKUP($E82,'STAM.011-1'!$E$3:$S$306,9,FALSE)),"",(VLOOKUP($E82,'STAM.011-1'!$E$3:$S$306,9,FALSE)))</f>
        <v/>
      </c>
      <c r="N82" s="38" t="str">
        <f>IF(ISNA(VLOOKUP($E82,'STAM.011-1'!$E$3:$S$306,10,FALSE)),"",(VLOOKUP($E82,'STAM.011-1'!$E$3:$S$306,10,FALSE)))</f>
        <v/>
      </c>
      <c r="O82" s="38" t="str">
        <f>IF(ISNA(VLOOKUP($E82,'STAM.011-1'!$E$3:$S$306,11,FALSE)),"",(VLOOKUP($E82,'STAM.011-1'!$E$3:$S$306,11,FALSE)))</f>
        <v/>
      </c>
      <c r="P82" s="38" t="str">
        <f>IF(ISNA(VLOOKUP($E82,'STAM.011-1'!$E$3:$S$306,12,FALSE)),"",(VLOOKUP($E82,'STAM.011-1'!$E$3:$S$306,12,FALSE)))</f>
        <v/>
      </c>
      <c r="Q82" s="38" t="str">
        <f>IF(ISNA(VLOOKUP($E82,'STAM.011-1'!$E$3:$S$306,13,FALSE)),"",(VLOOKUP($E82,'STAM.011-1'!$E$3:$S$306,13,FALSE)))</f>
        <v/>
      </c>
      <c r="R82" s="38" t="str">
        <f>IF(ISNA(VLOOKUP($E82,'STAM.011-1'!$E$3:$S$306,14,FALSE)),"",(VLOOKUP($E82,'STAM.011-1'!$E$3:$S$306,14,FALSE)))</f>
        <v/>
      </c>
      <c r="S82" s="345" t="str">
        <f>IF(ISNA(VLOOKUP($E82,'STAM.011-1'!$E$3:$S$306,15,FALSE)),"",(VLOOKUP($E82,'STAM.011-1'!$E$3:$S$306,15,FALSE)))</f>
        <v/>
      </c>
      <c r="T82" s="438">
        <v>80</v>
      </c>
      <c r="U82" s="439"/>
      <c r="V82" s="443">
        <f t="shared" si="42"/>
        <v>0</v>
      </c>
      <c r="W82" s="516"/>
      <c r="X82" s="374">
        <f>IF(V82="","",IFERROR(SUM(J82:K82:M82:N82)+LARGE(J82:K82:M82,1)/100+LARGE(J82:K82:M82:N82,2)/1000+LARGE(J82:K82:M82:N82,3)/10000+LARGE(J82:K82:M82:N82,4)/100000-0.01/T82,0))</f>
        <v>0</v>
      </c>
      <c r="Y82" s="354" t="str">
        <f t="shared" si="50"/>
        <v/>
      </c>
      <c r="Z82" s="364" t="str">
        <f t="shared" si="51"/>
        <v/>
      </c>
      <c r="AA82" s="374"/>
      <c r="AB82" s="374"/>
      <c r="AC82" s="374"/>
      <c r="AD82" s="374"/>
      <c r="AE82" s="374"/>
      <c r="AF82" s="374"/>
      <c r="AG82" s="374"/>
      <c r="AH82" s="374"/>
      <c r="AI82" s="374"/>
    </row>
    <row r="83" spans="1:35" ht="12" customHeight="1" x14ac:dyDescent="0.3">
      <c r="A83" s="581">
        <v>21</v>
      </c>
      <c r="B83" s="686" t="str">
        <f>IF(ISNA(VLOOKUP($A83,'STAM.011-1'!$A$3:$S$306,2,FALSE)),"",(VLOOKUP($A83,'STAM.011-1'!$A$3:$S$306,2,FALSE)))</f>
        <v/>
      </c>
      <c r="C83" s="692" t="str">
        <f>IF(ISNA(VLOOKUP($A83,'STAM.011-1'!$A$3:$S$306,3,FALSE)),"",(VLOOKUP($A83,'STAM.011-1'!$A$3:$S$306,3,FALSE)))</f>
        <v/>
      </c>
      <c r="D83" s="689" t="str">
        <f>IF(ISNA(VLOOKUP($A83,'STAM.011-1'!$A$3:$S$306,4,FALSE)),"",(VLOOKUP($A83,'STAM.011-1'!$A$3:$S$306,4,FALSE)))</f>
        <v/>
      </c>
      <c r="E83" s="29" t="str">
        <f>IF(ISNA(VLOOKUP($A$83,'STAM.011-1'!$A$3:$S$306,5,FALSE)),"",(VLOOKUP($A$83,'STAM.011-1'!$A$3:$S$306,5,FALSE)))</f>
        <v/>
      </c>
      <c r="F83" s="30" t="str">
        <f>IF(ISNA(VLOOKUP($E83,'STAM.011-1'!$E$3:$F$306,2,FALSE)),"",(VLOOKUP($E83,'STAM.011-1'!$E$3:$F$306,2,FALSE)))</f>
        <v/>
      </c>
      <c r="G83" s="149"/>
      <c r="H83" s="31"/>
      <c r="I83" s="30" t="str">
        <f>IF(ISNA(VLOOKUP(E83,'STAM.011-1'!$E$3:$S$306,5,FALSE)),"",(VLOOKUP(E83,'STAM.011-1'!$E$3:$S$306,5,FALSE)))</f>
        <v/>
      </c>
      <c r="J83" s="30" t="str">
        <f>IF(ISNA(VLOOKUP($E83,'STAM.011-1'!$E$3:$S$306,6,FALSE)),"",(VLOOKUP($E83,'STAM.011-1'!$E$3:$S$306,6,FALSE)))</f>
        <v/>
      </c>
      <c r="K83" s="30" t="str">
        <f>IF(ISNA(VLOOKUP($E83,'STAM.011-1'!$E$3:$S$306,7,FALSE)),"",(VLOOKUP($E83,'STAM.011-1'!$E$3:$S$306,7,FALSE)))</f>
        <v/>
      </c>
      <c r="L83" s="30" t="str">
        <f>IF(ISNA(VLOOKUP($E83,'STAM.011-1'!$E$3:$S$306,8,FALSE)),"",(VLOOKUP($E83,'STAM.011-1'!$E$3:$S$306,8,FALSE)))</f>
        <v/>
      </c>
      <c r="M83" s="30" t="str">
        <f>IF(ISNA(VLOOKUP($E83,'STAM.011-1'!$E$3:$S$306,9,FALSE)),"",(VLOOKUP($E83,'STAM.011-1'!$E$3:$S$306,9,FALSE)))</f>
        <v/>
      </c>
      <c r="N83" s="30" t="str">
        <f>IF(ISNA(VLOOKUP($E83,'STAM.011-1'!$E$3:$S$306,10,FALSE)),"",(VLOOKUP($E83,'STAM.011-1'!$E$3:$S$306,10,FALSE)))</f>
        <v/>
      </c>
      <c r="O83" s="30" t="str">
        <f>IF(ISNA(VLOOKUP($E83,'STAM.011-1'!$E$3:$S$306,11,FALSE)),"",(VLOOKUP($E83,'STAM.011-1'!$E$3:$S$306,11,FALSE)))</f>
        <v/>
      </c>
      <c r="P83" s="30" t="str">
        <f>IF(ISNA(VLOOKUP($E83,'STAM.011-1'!$E$3:$S$306,12,FALSE)),"",(VLOOKUP($E83,'STAM.011-1'!$E$3:$S$306,12,FALSE)))</f>
        <v/>
      </c>
      <c r="Q83" s="30" t="str">
        <f>IF(ISNA(VLOOKUP($E83,'STAM.011-1'!$E$3:$S$306,13,FALSE)),"",(VLOOKUP($E83,'STAM.011-1'!$E$3:$S$306,13,FALSE)))</f>
        <v/>
      </c>
      <c r="R83" s="30" t="str">
        <f>IF(ISNA(VLOOKUP($E83,'STAM.011-1'!$E$3:$S$306,14,FALSE)),"",(VLOOKUP($E83,'STAM.011-1'!$E$3:$S$306,14,FALSE)))</f>
        <v/>
      </c>
      <c r="S83" s="343" t="str">
        <f>IF(ISNA(VLOOKUP($E83,'STAM.011-1'!$E$3:$S$306,15,FALSE)),"",(VLOOKUP($E83,'STAM.011-1'!$E$3:$S$306,15,FALSE)))</f>
        <v/>
      </c>
      <c r="T83" s="438">
        <v>81</v>
      </c>
      <c r="U83" s="439"/>
      <c r="V83" s="443">
        <f t="shared" si="42"/>
        <v>0</v>
      </c>
      <c r="W83" s="516" t="str">
        <f t="shared" si="15"/>
        <v/>
      </c>
      <c r="X83" s="374">
        <f>IF(V83="","",IFERROR(SUM(J83:K83:M83:N83)+LARGE(J83:K83:M83,1)/100+LARGE(J83:K83:M83:N83,2)/1000+LARGE(J83:K83:M83:N83,3)/10000+LARGE(J83:K83:M83:N83,4)/100000-0.01/T83,0))</f>
        <v>0</v>
      </c>
      <c r="Y83" s="354" t="str">
        <f>$D$83</f>
        <v/>
      </c>
      <c r="Z83" s="364" t="str">
        <f>$C$83</f>
        <v/>
      </c>
      <c r="AA83" s="374"/>
      <c r="AB83" s="374"/>
      <c r="AC83" s="374"/>
      <c r="AD83" s="374"/>
      <c r="AE83" s="374"/>
      <c r="AF83" s="374"/>
      <c r="AG83" s="374"/>
      <c r="AH83" s="374"/>
      <c r="AI83" s="374"/>
    </row>
    <row r="84" spans="1:35" ht="12" customHeight="1" x14ac:dyDescent="0.3">
      <c r="A84" s="582"/>
      <c r="B84" s="687"/>
      <c r="C84" s="693"/>
      <c r="D84" s="690"/>
      <c r="E84" s="32" t="str">
        <f>IF(ISNA(VLOOKUP($A$83,'STAM.011-1'!$A$3:$S$306,5,FALSE)+U4),"",(VLOOKUP($A$83,'STAM.011-1'!$A$3:$S$306,5,FALSE)+U4))</f>
        <v/>
      </c>
      <c r="F84" s="34" t="str">
        <f>IF(ISNA(VLOOKUP($E84,'STAM.011-1'!$E$3:$F$306,2,FALSE)),"",(VLOOKUP($E84,'STAM.011-1'!$E$3:$F$306,2,FALSE)))</f>
        <v/>
      </c>
      <c r="G84" s="150"/>
      <c r="H84" s="141" t="str">
        <f>IF(ISNA(VLOOKUP($E84,'STAM.011-1'!$E$3:$H$306,4,FALSE)),"",(VLOOKUP($E84,'STAM.011-1'!$E$3:$H$306,4,FALSE)))</f>
        <v/>
      </c>
      <c r="I84" s="34" t="str">
        <f>IF(ISNA(VLOOKUP(E84,'STAM.011-1'!$E$3:$S$306,5,FALSE)),"",(VLOOKUP(E84,'STAM.011-1'!$E$3:$S$306,5,FALSE)))</f>
        <v/>
      </c>
      <c r="J84" s="34" t="str">
        <f>IF(ISNA(VLOOKUP($E84,'STAM.011-1'!$E$3:$S$306,6,FALSE)),"",(VLOOKUP($E84,'STAM.011-1'!$E$3:$S$306,6,FALSE)))</f>
        <v/>
      </c>
      <c r="K84" s="34" t="str">
        <f>IF(ISNA(VLOOKUP($E84,'STAM.011-1'!$E$3:$S$306,7,FALSE)),"",(VLOOKUP($E84,'STAM.011-1'!$E$3:$S$306,7,FALSE)))</f>
        <v/>
      </c>
      <c r="L84" s="34" t="str">
        <f>IF(ISNA(VLOOKUP($E84,'STAM.011-1'!$E$3:$S$306,8,FALSE)),"",(VLOOKUP($E84,'STAM.011-1'!$E$3:$S$306,8,FALSE)))</f>
        <v/>
      </c>
      <c r="M84" s="34" t="str">
        <f>IF(ISNA(VLOOKUP($E84,'STAM.011-1'!$E$3:$S$306,9,FALSE)),"",(VLOOKUP($E84,'STAM.011-1'!$E$3:$S$306,9,FALSE)))</f>
        <v/>
      </c>
      <c r="N84" s="34" t="str">
        <f>IF(ISNA(VLOOKUP($E84,'STAM.011-1'!$E$3:$S$306,10,FALSE)),"",(VLOOKUP($E84,'STAM.011-1'!$E$3:$S$306,10,FALSE)))</f>
        <v/>
      </c>
      <c r="O84" s="34" t="str">
        <f>IF(ISNA(VLOOKUP($E84,'STAM.011-1'!$E$3:$S$306,11,FALSE)),"",(VLOOKUP($E84,'STAM.011-1'!$E$3:$S$306,11,FALSE)))</f>
        <v/>
      </c>
      <c r="P84" s="34" t="str">
        <f>IF(ISNA(VLOOKUP($E84,'STAM.011-1'!$E$3:$S$306,12,FALSE)),"",(VLOOKUP($E84,'STAM.011-1'!$E$3:$S$306,12,FALSE)))</f>
        <v/>
      </c>
      <c r="Q84" s="34" t="str">
        <f>IF(ISNA(VLOOKUP($E84,'STAM.011-1'!$E$3:$S$306,13,FALSE)),"",(VLOOKUP($E84,'STAM.011-1'!$E$3:$S$306,13,FALSE)))</f>
        <v/>
      </c>
      <c r="R84" s="34" t="str">
        <f>IF(ISNA(VLOOKUP($E84,'STAM.011-1'!$E$3:$S$306,14,FALSE)),"",(VLOOKUP($E84,'STAM.011-1'!$E$3:$S$306,14,FALSE)))</f>
        <v/>
      </c>
      <c r="S84" s="344" t="str">
        <f>IF(ISNA(VLOOKUP($E84,'STAM.011-1'!$E$3:$S$306,15,FALSE)),"",(VLOOKUP($E84,'STAM.011-1'!$E$3:$S$306,15,FALSE)))</f>
        <v/>
      </c>
      <c r="T84" s="438">
        <v>82</v>
      </c>
      <c r="U84" s="439"/>
      <c r="V84" s="443">
        <f t="shared" si="42"/>
        <v>0</v>
      </c>
      <c r="W84" s="516"/>
      <c r="X84" s="374">
        <f>IF(V84="","",IFERROR(SUM(J84:K84:M84:N84)+LARGE(J84:K84:M84,1)/100+LARGE(J84:K84:M84:N84,2)/1000+LARGE(J84:K84:M84:N84,3)/10000+LARGE(J84:K84:M84:N84,4)/100000-0.01/T84,0))</f>
        <v>0</v>
      </c>
      <c r="Y84" s="354" t="str">
        <f t="shared" ref="Y84:Y86" si="52">$D$83</f>
        <v/>
      </c>
      <c r="Z84" s="364" t="str">
        <f t="shared" ref="Z84:Z86" si="53">$C$83</f>
        <v/>
      </c>
      <c r="AA84" s="374"/>
      <c r="AB84" s="374"/>
      <c r="AC84" s="374"/>
      <c r="AD84" s="374"/>
      <c r="AE84" s="374"/>
      <c r="AF84" s="374"/>
      <c r="AG84" s="374"/>
      <c r="AH84" s="374"/>
      <c r="AI84" s="374"/>
    </row>
    <row r="85" spans="1:35" ht="12" customHeight="1" thickBot="1" x14ac:dyDescent="0.35">
      <c r="A85" s="582"/>
      <c r="B85" s="687"/>
      <c r="C85" s="693"/>
      <c r="D85" s="690"/>
      <c r="E85" s="32" t="str">
        <f>IF(ISNA(VLOOKUP($A$83,'STAM.011-1'!$A$3:$S$306,5,FALSE)+U5),"",(VLOOKUP($A$83,'STAM.011-1'!$A$3:$S$306,5,FALSE)+U5))</f>
        <v/>
      </c>
      <c r="F85" s="34" t="str">
        <f>IF(ISNA(VLOOKUP($E85,'STAM.011-1'!$E$3:$F$306,2,FALSE)),"",(VLOOKUP($E85,'STAM.011-1'!$E$3:$F$306,2,FALSE)))</f>
        <v/>
      </c>
      <c r="G85" s="35" t="s">
        <v>677</v>
      </c>
      <c r="H85" s="141" t="str">
        <f>IF(ISNA(VLOOKUP(E85,'STAM.011-1'!$E$3:$H$306,4,FALSE)),"",(VLOOKUP(E85,'STAM.011-1'!$E$3:$H$306,4,FALSE)))</f>
        <v/>
      </c>
      <c r="I85" s="34" t="str">
        <f>IF(ISNA(VLOOKUP(E85,'STAM.011-1'!$E$3:$S$306,5,FALSE)),"",(VLOOKUP(E85,'STAM.011-1'!$E$3:$S$306,5,FALSE)))</f>
        <v/>
      </c>
      <c r="J85" s="34" t="str">
        <f>IF(ISNA(VLOOKUP($E85,'STAM.011-1'!$E$3:$S$306,6,FALSE)),"",(VLOOKUP($E85,'STAM.011-1'!$E$3:$S$306,6,FALSE)))</f>
        <v/>
      </c>
      <c r="K85" s="34" t="str">
        <f>IF(ISNA(VLOOKUP($E85,'STAM.011-1'!$E$3:$S$306,7,FALSE)),"",(VLOOKUP($E85,'STAM.011-1'!$E$3:$S$306,7,FALSE)))</f>
        <v/>
      </c>
      <c r="L85" s="34" t="str">
        <f>IF(ISNA(VLOOKUP($E85,'STAM.011-1'!$E$3:$S$306,8,FALSE)),"",(VLOOKUP($E85,'STAM.011-1'!$E$3:$S$306,8,FALSE)))</f>
        <v/>
      </c>
      <c r="M85" s="34" t="str">
        <f>IF(ISNA(VLOOKUP($E85,'STAM.011-1'!$E$3:$S$306,9,FALSE)),"",(VLOOKUP($E85,'STAM.011-1'!$E$3:$S$306,9,FALSE)))</f>
        <v/>
      </c>
      <c r="N85" s="34" t="str">
        <f>IF(ISNA(VLOOKUP($E85,'STAM.011-1'!$E$3:$S$306,10,FALSE)),"",(VLOOKUP($E85,'STAM.011-1'!$E$3:$S$306,10,FALSE)))</f>
        <v/>
      </c>
      <c r="O85" s="34" t="str">
        <f>IF(ISNA(VLOOKUP($E85,'STAM.011-1'!$E$3:$S$306,11,FALSE)),"",(VLOOKUP($E85,'STAM.011-1'!$E$3:$S$306,11,FALSE)))</f>
        <v/>
      </c>
      <c r="P85" s="34" t="str">
        <f>IF(ISNA(VLOOKUP($E85,'STAM.011-1'!$E$3:$S$306,12,FALSE)),"",(VLOOKUP($E85,'STAM.011-1'!$E$3:$S$306,12,FALSE)))</f>
        <v/>
      </c>
      <c r="Q85" s="34" t="str">
        <f>IF(ISNA(VLOOKUP($E85,'STAM.011-1'!$E$3:$S$306,13,FALSE)),"",(VLOOKUP($E85,'STAM.011-1'!$E$3:$S$306,13,FALSE)))</f>
        <v/>
      </c>
      <c r="R85" s="34" t="str">
        <f>IF(ISNA(VLOOKUP($E85,'STAM.011-1'!$E$3:$S$306,14,FALSE)),"",(VLOOKUP($E85,'STAM.011-1'!$E$3:$S$306,14,FALSE)))</f>
        <v/>
      </c>
      <c r="S85" s="344" t="str">
        <f>IF(ISNA(VLOOKUP($E85,'STAM.011-1'!$E$3:$S$306,15,FALSE)),"",(VLOOKUP($E85,'STAM.011-1'!$E$3:$S$306,15,FALSE)))</f>
        <v/>
      </c>
      <c r="T85" s="438">
        <v>83</v>
      </c>
      <c r="U85" s="439"/>
      <c r="V85" s="443">
        <f t="shared" si="42"/>
        <v>0</v>
      </c>
      <c r="W85" s="516"/>
      <c r="X85" s="374">
        <f>IF(V85="","",IFERROR(SUM(J85:K85:M85:N85)+LARGE(J85:K85:M85,1)/100+LARGE(J85:K85:M85:N85,2)/1000+LARGE(J85:K85:M85:N85,3)/10000+LARGE(J85:K85:M85:N85,4)/100000-0.01/T85,0))</f>
        <v>0</v>
      </c>
      <c r="Y85" s="354" t="str">
        <f t="shared" si="52"/>
        <v/>
      </c>
      <c r="Z85" s="364" t="str">
        <f t="shared" si="53"/>
        <v/>
      </c>
      <c r="AA85" s="374"/>
      <c r="AB85" s="374"/>
      <c r="AC85" s="374"/>
      <c r="AD85" s="374"/>
      <c r="AE85" s="374"/>
      <c r="AF85" s="374"/>
      <c r="AG85" s="374"/>
      <c r="AH85" s="374"/>
      <c r="AI85" s="374"/>
    </row>
    <row r="86" spans="1:35" ht="12" customHeight="1" thickBot="1" x14ac:dyDescent="0.35">
      <c r="A86" s="583"/>
      <c r="B86" s="688"/>
      <c r="C86" s="694"/>
      <c r="D86" s="691"/>
      <c r="E86" s="32" t="str">
        <f>IF(ISNA(VLOOKUP($A$83,'STAM.011-1'!$A$3:$S$306,5,FALSE)+U6),"",(VLOOKUP($A$83,'STAM.011-1'!$A$3:$S$306,5,FALSE)+U6))</f>
        <v/>
      </c>
      <c r="F86" s="38" t="str">
        <f>IF(ISNA(VLOOKUP($E86,'STAM.011-1'!$E$3:$F$306,2,FALSE)),"",(VLOOKUP($E86,'STAM.011-1'!$E$3:$F$306,2,FALSE)))</f>
        <v/>
      </c>
      <c r="G86" s="36" t="s">
        <v>678</v>
      </c>
      <c r="H86" s="37" t="str">
        <f>IF(ISNA(VLOOKUP(E86,'STAM.011-1'!$E$3:$H$306,4,FALSE)),"",(VLOOKUP(E86,'STAM.011-1'!$E$3:$H$306,4,FALSE)))</f>
        <v/>
      </c>
      <c r="I86" s="38" t="str">
        <f>IF(ISNA(VLOOKUP(E86,'STAM.011-1'!$E$3:$S$306,5,FALSE)),"",(VLOOKUP(E86,'STAM.011-1'!$E$3:$S$306,5,FALSE)))</f>
        <v/>
      </c>
      <c r="J86" s="38" t="str">
        <f>IF(ISNA(VLOOKUP($E86,'STAM.011-1'!$E$3:$S$306,6,FALSE)),"",(VLOOKUP($E86,'STAM.011-1'!$E$3:$S$306,6,FALSE)))</f>
        <v/>
      </c>
      <c r="K86" s="38" t="str">
        <f>IF(ISNA(VLOOKUP($E86,'STAM.011-1'!$E$3:$S$306,7,FALSE)),"",(VLOOKUP($E86,'STAM.011-1'!$E$3:$S$306,7,FALSE)))</f>
        <v/>
      </c>
      <c r="L86" s="38" t="str">
        <f>IF(ISNA(VLOOKUP($E86,'STAM.011-1'!$E$3:$S$306,8,FALSE)),"",(VLOOKUP($E86,'STAM.011-1'!$E$3:$S$306,8,FALSE)))</f>
        <v/>
      </c>
      <c r="M86" s="38" t="str">
        <f>IF(ISNA(VLOOKUP($E86,'STAM.011-1'!$E$3:$S$306,9,FALSE)),"",(VLOOKUP($E86,'STAM.011-1'!$E$3:$S$306,9,FALSE)))</f>
        <v/>
      </c>
      <c r="N86" s="38" t="str">
        <f>IF(ISNA(VLOOKUP($E86,'STAM.011-1'!$E$3:$S$306,10,FALSE)),"",(VLOOKUP($E86,'STAM.011-1'!$E$3:$S$306,10,FALSE)))</f>
        <v/>
      </c>
      <c r="O86" s="38" t="str">
        <f>IF(ISNA(VLOOKUP($E86,'STAM.011-1'!$E$3:$S$306,11,FALSE)),"",(VLOOKUP($E86,'STAM.011-1'!$E$3:$S$306,11,FALSE)))</f>
        <v/>
      </c>
      <c r="P86" s="38" t="str">
        <f>IF(ISNA(VLOOKUP($E86,'STAM.011-1'!$E$3:$S$306,12,FALSE)),"",(VLOOKUP($E86,'STAM.011-1'!$E$3:$S$306,12,FALSE)))</f>
        <v/>
      </c>
      <c r="Q86" s="38" t="str">
        <f>IF(ISNA(VLOOKUP($E86,'STAM.011-1'!$E$3:$S$306,13,FALSE)),"",(VLOOKUP($E86,'STAM.011-1'!$E$3:$S$306,13,FALSE)))</f>
        <v/>
      </c>
      <c r="R86" s="38" t="str">
        <f>IF(ISNA(VLOOKUP($E86,'STAM.011-1'!$E$3:$S$306,14,FALSE)),"",(VLOOKUP($E86,'STAM.011-1'!$E$3:$S$306,14,FALSE)))</f>
        <v/>
      </c>
      <c r="S86" s="345" t="str">
        <f>IF(ISNA(VLOOKUP($E86,'STAM.011-1'!$E$3:$S$306,15,FALSE)),"",(VLOOKUP($E86,'STAM.011-1'!$E$3:$S$306,15,FALSE)))</f>
        <v/>
      </c>
      <c r="T86" s="438">
        <v>84</v>
      </c>
      <c r="U86" s="439"/>
      <c r="V86" s="443">
        <f t="shared" si="42"/>
        <v>0</v>
      </c>
      <c r="W86" s="516"/>
      <c r="X86" s="374">
        <f>IF(V86="","",IFERROR(SUM(J86:K86:M86:N86)+LARGE(J86:K86:M86,1)/100+LARGE(J86:K86:M86:N86,2)/1000+LARGE(J86:K86:M86:N86,3)/10000+LARGE(J86:K86:M86:N86,4)/100000-0.01/T86,0))</f>
        <v>0</v>
      </c>
      <c r="Y86" s="354" t="str">
        <f t="shared" si="52"/>
        <v/>
      </c>
      <c r="Z86" s="364" t="str">
        <f t="shared" si="53"/>
        <v/>
      </c>
      <c r="AA86" s="374"/>
      <c r="AB86" s="374"/>
      <c r="AC86" s="374"/>
      <c r="AD86" s="374"/>
      <c r="AE86" s="374"/>
      <c r="AF86" s="374"/>
      <c r="AG86" s="374"/>
      <c r="AH86" s="374"/>
      <c r="AI86" s="374"/>
    </row>
    <row r="87" spans="1:35" ht="12" customHeight="1" x14ac:dyDescent="0.3">
      <c r="A87" s="581">
        <v>22</v>
      </c>
      <c r="B87" s="686" t="str">
        <f>IF(ISNA(VLOOKUP($A87,'STAM.011-1'!$A$3:$S$306,2,FALSE)),"",(VLOOKUP($A87,'STAM.011-1'!$A$3:$S$306,2,FALSE)))</f>
        <v/>
      </c>
      <c r="C87" s="692" t="str">
        <f>IF(ISNA(VLOOKUP($A87,'STAM.011-1'!$A$3:$S$306,3,FALSE)),"",(VLOOKUP($A87,'STAM.011-1'!$A$3:$S$306,3,FALSE)))</f>
        <v/>
      </c>
      <c r="D87" s="689" t="str">
        <f>IF(ISNA(VLOOKUP($A87,'STAM.011-1'!$A$3:$S$306,4,FALSE)),"",(VLOOKUP($A87,'STAM.011-1'!$A$3:$S$306,4,FALSE)))</f>
        <v/>
      </c>
      <c r="E87" s="29" t="str">
        <f>IF(ISNA(VLOOKUP($A$87,'STAM.011-1'!$A$3:$S$306,5,FALSE)),"",(VLOOKUP($A$87,'STAM.011-1'!$A$3:$S$306,5,FALSE)))</f>
        <v/>
      </c>
      <c r="F87" s="30" t="str">
        <f>IF(ISNA(VLOOKUP($E87,'STAM.011-1'!$E$3:$F$306,2,FALSE)),"",(VLOOKUP($E87,'STAM.011-1'!$E$3:$F$306,2,FALSE)))</f>
        <v/>
      </c>
      <c r="G87" s="149"/>
      <c r="H87" s="39"/>
      <c r="I87" s="30" t="str">
        <f>IF(ISNA(VLOOKUP(E87,'STAM.011-1'!$E$3:$S$306,5,FALSE)),"",(VLOOKUP(E87,'STAM.011-1'!$E$3:$S$306,5,FALSE)))</f>
        <v/>
      </c>
      <c r="J87" s="30" t="str">
        <f>IF(ISNA(VLOOKUP($E87,'STAM.011-1'!$E$3:$S$306,6,FALSE)),"",(VLOOKUP($E87,'STAM.011-1'!$E$3:$S$306,6,FALSE)))</f>
        <v/>
      </c>
      <c r="K87" s="30" t="str">
        <f>IF(ISNA(VLOOKUP($E87,'STAM.011-1'!$E$3:$S$306,7,FALSE)),"",(VLOOKUP($E87,'STAM.011-1'!$E$3:$S$306,7,FALSE)))</f>
        <v/>
      </c>
      <c r="L87" s="30" t="str">
        <f>IF(ISNA(VLOOKUP($E87,'STAM.011-1'!$E$3:$S$306,8,FALSE)),"",(VLOOKUP($E87,'STAM.011-1'!$E$3:$S$306,8,FALSE)))</f>
        <v/>
      </c>
      <c r="M87" s="30" t="str">
        <f>IF(ISNA(VLOOKUP($E87,'STAM.011-1'!$E$3:$S$306,9,FALSE)),"",(VLOOKUP($E87,'STAM.011-1'!$E$3:$S$306,9,FALSE)))</f>
        <v/>
      </c>
      <c r="N87" s="30" t="str">
        <f>IF(ISNA(VLOOKUP($E87,'STAM.011-1'!$E$3:$S$306,10,FALSE)),"",(VLOOKUP($E87,'STAM.011-1'!$E$3:$S$306,10,FALSE)))</f>
        <v/>
      </c>
      <c r="O87" s="30" t="str">
        <f>IF(ISNA(VLOOKUP($E87,'STAM.011-1'!$E$3:$S$306,11,FALSE)),"",(VLOOKUP($E87,'STAM.011-1'!$E$3:$S$306,11,FALSE)))</f>
        <v/>
      </c>
      <c r="P87" s="30" t="str">
        <f>IF(ISNA(VLOOKUP($E87,'STAM.011-1'!$E$3:$S$306,12,FALSE)),"",(VLOOKUP($E87,'STAM.011-1'!$E$3:$S$306,12,FALSE)))</f>
        <v/>
      </c>
      <c r="Q87" s="30" t="str">
        <f>IF(ISNA(VLOOKUP($E87,'STAM.011-1'!$E$3:$S$306,13,FALSE)),"",(VLOOKUP($E87,'STAM.011-1'!$E$3:$S$306,13,FALSE)))</f>
        <v/>
      </c>
      <c r="R87" s="30" t="str">
        <f>IF(ISNA(VLOOKUP($E87,'STAM.011-1'!$E$3:$S$306,14,FALSE)),"",(VLOOKUP($E87,'STAM.011-1'!$E$3:$S$306,14,FALSE)))</f>
        <v/>
      </c>
      <c r="S87" s="343" t="str">
        <f>IF(ISNA(VLOOKUP($E87,'STAM.011-1'!$E$3:$S$306,15,FALSE)),"",(VLOOKUP($E87,'STAM.011-1'!$E$3:$S$306,15,FALSE)))</f>
        <v/>
      </c>
      <c r="T87" s="438">
        <v>85</v>
      </c>
      <c r="U87" s="439"/>
      <c r="V87" s="443">
        <f t="shared" si="42"/>
        <v>0</v>
      </c>
      <c r="W87" s="516" t="str">
        <f t="shared" ref="W87" si="54">IFERROR(SUM(J87:S90)+H89,"")</f>
        <v/>
      </c>
      <c r="X87" s="374">
        <f>IF(V87="","",IFERROR(SUM(J87:K87:M87:N87)+LARGE(J87:K87:M87,1)/100+LARGE(J87:K87:M87:N87,2)/1000+LARGE(J87:K87:M87:N87,3)/10000+LARGE(J87:K87:M87:N87,4)/100000-0.01/T87,0))</f>
        <v>0</v>
      </c>
      <c r="Y87" s="354" t="str">
        <f>$D$87</f>
        <v/>
      </c>
      <c r="Z87" s="364" t="str">
        <f>$C$87</f>
        <v/>
      </c>
      <c r="AA87" s="374"/>
      <c r="AB87" s="374"/>
      <c r="AC87" s="374"/>
      <c r="AD87" s="374"/>
      <c r="AE87" s="374"/>
      <c r="AF87" s="374"/>
      <c r="AG87" s="374"/>
      <c r="AH87" s="374"/>
      <c r="AI87" s="374"/>
    </row>
    <row r="88" spans="1:35" ht="12" customHeight="1" x14ac:dyDescent="0.3">
      <c r="A88" s="582"/>
      <c r="B88" s="687"/>
      <c r="C88" s="693"/>
      <c r="D88" s="690"/>
      <c r="E88" s="32" t="str">
        <f>IF(ISNA(VLOOKUP($A$87,'STAM.011-1'!$A$3:$S$306,5,FALSE)+U4),"",(VLOOKUP($A$87,'STAM.011-1'!$A$3:$S$306,5,FALSE)+U4))</f>
        <v/>
      </c>
      <c r="F88" s="34" t="str">
        <f>IF(ISNA(VLOOKUP($E88,'STAM.011-1'!$E$3:$F$306,2,FALSE)),"",(VLOOKUP($E88,'STAM.011-1'!$E$3:$F$306,2,FALSE)))</f>
        <v/>
      </c>
      <c r="G88" s="150"/>
      <c r="H88" s="141" t="str">
        <f>IF(ISNA(VLOOKUP($E88,'STAM.011-1'!$E$3:$H$306,4,FALSE)),"",(VLOOKUP($E88,'STAM.011-1'!$E$3:$H$306,4,FALSE)))</f>
        <v/>
      </c>
      <c r="I88" s="34" t="str">
        <f>IF(ISNA(VLOOKUP(E88,'STAM.011-1'!$E$3:$S$306,5,FALSE)),"",(VLOOKUP(E88,'STAM.011-1'!$E$3:$S$306,5,FALSE)))</f>
        <v/>
      </c>
      <c r="J88" s="34" t="str">
        <f>IF(ISNA(VLOOKUP($E88,'STAM.011-1'!$E$3:$S$306,6,FALSE)),"",(VLOOKUP($E88,'STAM.011-1'!$E$3:$S$306,6,FALSE)))</f>
        <v/>
      </c>
      <c r="K88" s="34" t="str">
        <f>IF(ISNA(VLOOKUP($E88,'STAM.011-1'!$E$3:$S$306,7,FALSE)),"",(VLOOKUP($E88,'STAM.011-1'!$E$3:$S$306,7,FALSE)))</f>
        <v/>
      </c>
      <c r="L88" s="34" t="str">
        <f>IF(ISNA(VLOOKUP($E88,'STAM.011-1'!$E$3:$S$306,8,FALSE)),"",(VLOOKUP($E88,'STAM.011-1'!$E$3:$S$306,8,FALSE)))</f>
        <v/>
      </c>
      <c r="M88" s="34" t="str">
        <f>IF(ISNA(VLOOKUP($E88,'STAM.011-1'!$E$3:$S$306,9,FALSE)),"",(VLOOKUP($E88,'STAM.011-1'!$E$3:$S$306,9,FALSE)))</f>
        <v/>
      </c>
      <c r="N88" s="34" t="str">
        <f>IF(ISNA(VLOOKUP($E88,'STAM.011-1'!$E$3:$S$306,10,FALSE)),"",(VLOOKUP($E88,'STAM.011-1'!$E$3:$S$306,10,FALSE)))</f>
        <v/>
      </c>
      <c r="O88" s="34" t="str">
        <f>IF(ISNA(VLOOKUP($E88,'STAM.011-1'!$E$3:$S$306,11,FALSE)),"",(VLOOKUP($E88,'STAM.011-1'!$E$3:$S$306,11,FALSE)))</f>
        <v/>
      </c>
      <c r="P88" s="34" t="str">
        <f>IF(ISNA(VLOOKUP($E88,'STAM.011-1'!$E$3:$S$306,12,FALSE)),"",(VLOOKUP($E88,'STAM.011-1'!$E$3:$S$306,12,FALSE)))</f>
        <v/>
      </c>
      <c r="Q88" s="34" t="str">
        <f>IF(ISNA(VLOOKUP($E88,'STAM.011-1'!$E$3:$S$306,13,FALSE)),"",(VLOOKUP($E88,'STAM.011-1'!$E$3:$S$306,13,FALSE)))</f>
        <v/>
      </c>
      <c r="R88" s="34" t="str">
        <f>IF(ISNA(VLOOKUP($E88,'STAM.011-1'!$E$3:$S$306,14,FALSE)),"",(VLOOKUP($E88,'STAM.011-1'!$E$3:$S$306,14,FALSE)))</f>
        <v/>
      </c>
      <c r="S88" s="344" t="str">
        <f>IF(ISNA(VLOOKUP($E88,'STAM.011-1'!$E$3:$S$306,15,FALSE)),"",(VLOOKUP($E88,'STAM.011-1'!$E$3:$S$306,15,FALSE)))</f>
        <v/>
      </c>
      <c r="T88" s="438">
        <v>86</v>
      </c>
      <c r="U88" s="439"/>
      <c r="V88" s="443">
        <f t="shared" si="42"/>
        <v>0</v>
      </c>
      <c r="W88" s="516"/>
      <c r="X88" s="374">
        <f>IF(V88="","",IFERROR(SUM(J88:K88:M88:N88)+LARGE(J88:K88:M88,1)/100+LARGE(J88:K88:M88:N88,2)/1000+LARGE(J88:K88:M88:N88,3)/10000+LARGE(J88:K88:M88:N88,4)/100000-0.01/T88,0))</f>
        <v>0</v>
      </c>
      <c r="Y88" s="354" t="str">
        <f t="shared" ref="Y88:Y90" si="55">$D$87</f>
        <v/>
      </c>
      <c r="Z88" s="364" t="str">
        <f t="shared" ref="Z88:Z90" si="56">$C$87</f>
        <v/>
      </c>
      <c r="AA88" s="374"/>
      <c r="AB88" s="374"/>
      <c r="AC88" s="374"/>
      <c r="AD88" s="374"/>
      <c r="AE88" s="374"/>
      <c r="AF88" s="374"/>
      <c r="AG88" s="374"/>
      <c r="AH88" s="374"/>
      <c r="AI88" s="374"/>
    </row>
    <row r="89" spans="1:35" ht="12" customHeight="1" thickBot="1" x14ac:dyDescent="0.35">
      <c r="A89" s="582"/>
      <c r="B89" s="687"/>
      <c r="C89" s="693"/>
      <c r="D89" s="690"/>
      <c r="E89" s="32" t="str">
        <f>IF(ISNA(VLOOKUP($A$87,'STAM.011-1'!$A$3:$S$306,5,FALSE)+U5),"",(VLOOKUP($A$87,'STAM.011-1'!$A$3:$S$306,5,FALSE)+U5))</f>
        <v/>
      </c>
      <c r="F89" s="34" t="str">
        <f>IF(ISNA(VLOOKUP($E89,'STAM.011-1'!$E$3:$F$306,2,FALSE)),"",(VLOOKUP($E89,'STAM.011-1'!$E$3:$F$306,2,FALSE)))</f>
        <v/>
      </c>
      <c r="G89" s="35" t="s">
        <v>677</v>
      </c>
      <c r="H89" s="141" t="str">
        <f>IF(ISNA(VLOOKUP(E89,'STAM.011-1'!$E$3:$H$306,4,FALSE)),"",(VLOOKUP(E89,'STAM.011-1'!$E$3:$H$306,4,FALSE)))</f>
        <v/>
      </c>
      <c r="I89" s="34" t="str">
        <f>IF(ISNA(VLOOKUP(E89,'STAM.011-1'!$E$3:$S$306,5,FALSE)),"",(VLOOKUP(E89,'STAM.011-1'!$E$3:$S$306,5,FALSE)))</f>
        <v/>
      </c>
      <c r="J89" s="34" t="str">
        <f>IF(ISNA(VLOOKUP($E89,'STAM.011-1'!$E$3:$S$306,6,FALSE)),"",(VLOOKUP($E89,'STAM.011-1'!$E$3:$S$306,6,FALSE)))</f>
        <v/>
      </c>
      <c r="K89" s="34" t="str">
        <f>IF(ISNA(VLOOKUP($E89,'STAM.011-1'!$E$3:$S$306,7,FALSE)),"",(VLOOKUP($E89,'STAM.011-1'!$E$3:$S$306,7,FALSE)))</f>
        <v/>
      </c>
      <c r="L89" s="34" t="str">
        <f>IF(ISNA(VLOOKUP($E89,'STAM.011-1'!$E$3:$S$306,8,FALSE)),"",(VLOOKUP($E89,'STAM.011-1'!$E$3:$S$306,8,FALSE)))</f>
        <v/>
      </c>
      <c r="M89" s="34" t="str">
        <f>IF(ISNA(VLOOKUP($E89,'STAM.011-1'!$E$3:$S$306,9,FALSE)),"",(VLOOKUP($E89,'STAM.011-1'!$E$3:$S$306,9,FALSE)))</f>
        <v/>
      </c>
      <c r="N89" s="34" t="str">
        <f>IF(ISNA(VLOOKUP($E89,'STAM.011-1'!$E$3:$S$306,10,FALSE)),"",(VLOOKUP($E89,'STAM.011-1'!$E$3:$S$306,10,FALSE)))</f>
        <v/>
      </c>
      <c r="O89" s="34" t="str">
        <f>IF(ISNA(VLOOKUP($E89,'STAM.011-1'!$E$3:$S$306,11,FALSE)),"",(VLOOKUP($E89,'STAM.011-1'!$E$3:$S$306,11,FALSE)))</f>
        <v/>
      </c>
      <c r="P89" s="34" t="str">
        <f>IF(ISNA(VLOOKUP($E89,'STAM.011-1'!$E$3:$S$306,12,FALSE)),"",(VLOOKUP($E89,'STAM.011-1'!$E$3:$S$306,12,FALSE)))</f>
        <v/>
      </c>
      <c r="Q89" s="34" t="str">
        <f>IF(ISNA(VLOOKUP($E89,'STAM.011-1'!$E$3:$S$306,13,FALSE)),"",(VLOOKUP($E89,'STAM.011-1'!$E$3:$S$306,13,FALSE)))</f>
        <v/>
      </c>
      <c r="R89" s="34" t="str">
        <f>IF(ISNA(VLOOKUP($E89,'STAM.011-1'!$E$3:$S$306,14,FALSE)),"",(VLOOKUP($E89,'STAM.011-1'!$E$3:$S$306,14,FALSE)))</f>
        <v/>
      </c>
      <c r="S89" s="344" t="str">
        <f>IF(ISNA(VLOOKUP($E89,'STAM.011-1'!$E$3:$S$306,15,FALSE)),"",(VLOOKUP($E89,'STAM.011-1'!$E$3:$S$306,15,FALSE)))</f>
        <v/>
      </c>
      <c r="T89" s="438">
        <v>87</v>
      </c>
      <c r="U89" s="439"/>
      <c r="V89" s="443">
        <f t="shared" si="42"/>
        <v>0</v>
      </c>
      <c r="W89" s="516"/>
      <c r="X89" s="374">
        <f>IF(V89="","",IFERROR(SUM(J89:K89:M89:N89)+LARGE(J89:K89:M89,1)/100+LARGE(J89:K89:M89:N89,2)/1000+LARGE(J89:K89:M89:N89,3)/10000+LARGE(J89:K89:M89:N89,4)/100000-0.01/T89,0))</f>
        <v>0</v>
      </c>
      <c r="Y89" s="354" t="str">
        <f t="shared" si="55"/>
        <v/>
      </c>
      <c r="Z89" s="364" t="str">
        <f t="shared" si="56"/>
        <v/>
      </c>
      <c r="AA89" s="374"/>
      <c r="AB89" s="374"/>
      <c r="AC89" s="374"/>
      <c r="AD89" s="374"/>
      <c r="AE89" s="374"/>
      <c r="AF89" s="374"/>
      <c r="AG89" s="374"/>
      <c r="AH89" s="374"/>
      <c r="AI89" s="374"/>
    </row>
    <row r="90" spans="1:35" ht="12" customHeight="1" thickBot="1" x14ac:dyDescent="0.35">
      <c r="A90" s="583"/>
      <c r="B90" s="688"/>
      <c r="C90" s="694"/>
      <c r="D90" s="691"/>
      <c r="E90" s="32" t="str">
        <f>IF(ISNA(VLOOKUP($A$87,'STAM.011-1'!$A$3:$S$306,5,FALSE)+U6),"",(VLOOKUP($A$87,'STAM.011-1'!$A$3:$S$306,5,FALSE)+U6))</f>
        <v/>
      </c>
      <c r="F90" s="38" t="str">
        <f>IF(ISNA(VLOOKUP($E90,'STAM.011-1'!$E$3:$F$306,2,FALSE)),"",(VLOOKUP($E90,'STAM.011-1'!$E$3:$F$306,2,FALSE)))</f>
        <v/>
      </c>
      <c r="G90" s="36" t="s">
        <v>678</v>
      </c>
      <c r="H90" s="37" t="str">
        <f>IF(ISNA(VLOOKUP(E90,'STAM.011-1'!$E$3:$H$306,4,FALSE)),"",(VLOOKUP(E90,'STAM.011-1'!$E$3:$H$306,4,FALSE)))</f>
        <v/>
      </c>
      <c r="I90" s="38" t="str">
        <f>IF(ISNA(VLOOKUP(E90,'STAM.011-1'!$E$3:$S$306,5,FALSE)),"",(VLOOKUP(E90,'STAM.011-1'!$E$3:$S$306,5,FALSE)))</f>
        <v/>
      </c>
      <c r="J90" s="38" t="str">
        <f>IF(ISNA(VLOOKUP($E90,'STAM.011-1'!$E$3:$S$306,6,FALSE)),"",(VLOOKUP($E90,'STAM.011-1'!$E$3:$S$306,6,FALSE)))</f>
        <v/>
      </c>
      <c r="K90" s="38" t="str">
        <f>IF(ISNA(VLOOKUP($E90,'STAM.011-1'!$E$3:$S$306,7,FALSE)),"",(VLOOKUP($E90,'STAM.011-1'!$E$3:$S$306,7,FALSE)))</f>
        <v/>
      </c>
      <c r="L90" s="38" t="str">
        <f>IF(ISNA(VLOOKUP($E90,'STAM.011-1'!$E$3:$S$306,8,FALSE)),"",(VLOOKUP($E90,'STAM.011-1'!$E$3:$S$306,8,FALSE)))</f>
        <v/>
      </c>
      <c r="M90" s="38" t="str">
        <f>IF(ISNA(VLOOKUP($E90,'STAM.011-1'!$E$3:$S$306,9,FALSE)),"",(VLOOKUP($E90,'STAM.011-1'!$E$3:$S$306,9,FALSE)))</f>
        <v/>
      </c>
      <c r="N90" s="38" t="str">
        <f>IF(ISNA(VLOOKUP($E90,'STAM.011-1'!$E$3:$S$306,10,FALSE)),"",(VLOOKUP($E90,'STAM.011-1'!$E$3:$S$306,10,FALSE)))</f>
        <v/>
      </c>
      <c r="O90" s="38" t="str">
        <f>IF(ISNA(VLOOKUP($E90,'STAM.011-1'!$E$3:$S$306,11,FALSE)),"",(VLOOKUP($E90,'STAM.011-1'!$E$3:$S$306,11,FALSE)))</f>
        <v/>
      </c>
      <c r="P90" s="38" t="str">
        <f>IF(ISNA(VLOOKUP($E90,'STAM.011-1'!$E$3:$S$306,12,FALSE)),"",(VLOOKUP($E90,'STAM.011-1'!$E$3:$S$306,12,FALSE)))</f>
        <v/>
      </c>
      <c r="Q90" s="38" t="str">
        <f>IF(ISNA(VLOOKUP($E90,'STAM.011-1'!$E$3:$S$306,13,FALSE)),"",(VLOOKUP($E90,'STAM.011-1'!$E$3:$S$306,13,FALSE)))</f>
        <v/>
      </c>
      <c r="R90" s="38" t="str">
        <f>IF(ISNA(VLOOKUP($E90,'STAM.011-1'!$E$3:$S$306,14,FALSE)),"",(VLOOKUP($E90,'STAM.011-1'!$E$3:$S$306,14,FALSE)))</f>
        <v/>
      </c>
      <c r="S90" s="345" t="str">
        <f>IF(ISNA(VLOOKUP($E90,'STAM.011-1'!$E$3:$S$306,15,FALSE)),"",(VLOOKUP($E90,'STAM.011-1'!$E$3:$S$306,15,FALSE)))</f>
        <v/>
      </c>
      <c r="T90" s="438">
        <v>88</v>
      </c>
      <c r="U90" s="439"/>
      <c r="V90" s="443">
        <f t="shared" si="42"/>
        <v>0</v>
      </c>
      <c r="W90" s="516"/>
      <c r="X90" s="374">
        <f>IF(V90="","",IFERROR(SUM(J90:K90:M90:N90)+LARGE(J90:K90:M90,1)/100+LARGE(J90:K90:M90:N90,2)/1000+LARGE(J90:K90:M90:N90,3)/10000+LARGE(J90:K90:M90:N90,4)/100000-0.01/T90,0))</f>
        <v>0</v>
      </c>
      <c r="Y90" s="354" t="str">
        <f t="shared" si="55"/>
        <v/>
      </c>
      <c r="Z90" s="364" t="str">
        <f t="shared" si="56"/>
        <v/>
      </c>
      <c r="AA90" s="374"/>
      <c r="AB90" s="374"/>
      <c r="AC90" s="374"/>
      <c r="AD90" s="374"/>
      <c r="AE90" s="374"/>
      <c r="AF90" s="374"/>
      <c r="AG90" s="374"/>
      <c r="AH90" s="374"/>
      <c r="AI90" s="374"/>
    </row>
    <row r="91" spans="1:35" ht="12" customHeight="1" x14ac:dyDescent="0.3">
      <c r="A91" s="581">
        <v>23</v>
      </c>
      <c r="B91" s="686" t="str">
        <f>IF(ISNA(VLOOKUP($A91,'STAM.011-1'!$A$3:$S$306,2,FALSE)),"",(VLOOKUP($A91,'STAM.011-1'!$A$3:$S$306,2,FALSE)))</f>
        <v/>
      </c>
      <c r="C91" s="692" t="str">
        <f>IF(ISNA(VLOOKUP($A91,'STAM.011-1'!$A$3:$S$306,3,FALSE)),"",(VLOOKUP($A91,'STAM.011-1'!$A$3:$S$306,3,FALSE)))</f>
        <v/>
      </c>
      <c r="D91" s="689" t="str">
        <f>IF(ISNA(VLOOKUP($A91,'STAM.011-1'!$A$3:$S$306,4,FALSE)),"",(VLOOKUP($A91,'STAM.011-1'!$A$3:$S$306,4,FALSE)))</f>
        <v/>
      </c>
      <c r="E91" s="29" t="str">
        <f>IF(ISNA(VLOOKUP($A$91,'STAM.011-1'!$A$3:$S$306,5,FALSE)),"",(VLOOKUP($A$91,'STAM.011-1'!$A$3:$S$306,5,FALSE)))</f>
        <v/>
      </c>
      <c r="F91" s="30" t="str">
        <f>IF(ISNA(VLOOKUP($E91,'STAM.011-1'!$E$3:$F$306,2,FALSE)),"",(VLOOKUP($E91,'STAM.011-1'!$E$3:$F$306,2,FALSE)))</f>
        <v/>
      </c>
      <c r="G91" s="149"/>
      <c r="H91" s="31"/>
      <c r="I91" s="30" t="str">
        <f>IF(ISNA(VLOOKUP(E91,'STAM.011-1'!$E$3:$S$306,5,FALSE)),"",(VLOOKUP(E91,'STAM.011-1'!$E$3:$S$306,5,FALSE)))</f>
        <v/>
      </c>
      <c r="J91" s="30" t="str">
        <f>IF(ISNA(VLOOKUP($E91,'STAM.011-1'!$E$3:$S$306,6,FALSE)),"",(VLOOKUP($E91,'STAM.011-1'!$E$3:$S$306,6,FALSE)))</f>
        <v/>
      </c>
      <c r="K91" s="30" t="str">
        <f>IF(ISNA(VLOOKUP($E91,'STAM.011-1'!$E$3:$S$306,7,FALSE)),"",(VLOOKUP($E91,'STAM.011-1'!$E$3:$S$306,7,FALSE)))</f>
        <v/>
      </c>
      <c r="L91" s="30" t="str">
        <f>IF(ISNA(VLOOKUP($E91,'STAM.011-1'!$E$3:$S$306,8,FALSE)),"",(VLOOKUP($E91,'STAM.011-1'!$E$3:$S$306,8,FALSE)))</f>
        <v/>
      </c>
      <c r="M91" s="30" t="str">
        <f>IF(ISNA(VLOOKUP($E91,'STAM.011-1'!$E$3:$S$306,9,FALSE)),"",(VLOOKUP($E91,'STAM.011-1'!$E$3:$S$306,9,FALSE)))</f>
        <v/>
      </c>
      <c r="N91" s="30" t="str">
        <f>IF(ISNA(VLOOKUP($E91,'STAM.011-1'!$E$3:$S$306,10,FALSE)),"",(VLOOKUP($E91,'STAM.011-1'!$E$3:$S$306,10,FALSE)))</f>
        <v/>
      </c>
      <c r="O91" s="30" t="str">
        <f>IF(ISNA(VLOOKUP($E91,'STAM.011-1'!$E$3:$S$306,11,FALSE)),"",(VLOOKUP($E91,'STAM.011-1'!$E$3:$S$306,11,FALSE)))</f>
        <v/>
      </c>
      <c r="P91" s="30" t="str">
        <f>IF(ISNA(VLOOKUP($E91,'STAM.011-1'!$E$3:$S$306,12,FALSE)),"",(VLOOKUP($E91,'STAM.011-1'!$E$3:$S$306,12,FALSE)))</f>
        <v/>
      </c>
      <c r="Q91" s="30" t="str">
        <f>IF(ISNA(VLOOKUP($E91,'STAM.011-1'!$E$3:$S$306,13,FALSE)),"",(VLOOKUP($E91,'STAM.011-1'!$E$3:$S$306,13,FALSE)))</f>
        <v/>
      </c>
      <c r="R91" s="30" t="str">
        <f>IF(ISNA(VLOOKUP($E91,'STAM.011-1'!$E$3:$S$306,14,FALSE)),"",(VLOOKUP($E91,'STAM.011-1'!$E$3:$S$306,14,FALSE)))</f>
        <v/>
      </c>
      <c r="S91" s="343" t="str">
        <f>IF(ISNA(VLOOKUP($E91,'STAM.011-1'!$E$3:$S$306,15,FALSE)),"",(VLOOKUP($E91,'STAM.011-1'!$E$3:$S$306,15,FALSE)))</f>
        <v/>
      </c>
      <c r="T91" s="438">
        <v>89</v>
      </c>
      <c r="U91" s="439"/>
      <c r="V91" s="443">
        <f t="shared" si="42"/>
        <v>0</v>
      </c>
      <c r="W91" s="516" t="str">
        <f t="shared" ref="W91:W151" si="57">IFERROR(SUM(J91:S94)+H93,"")</f>
        <v/>
      </c>
      <c r="X91" s="374">
        <f>IF(V91="","",IFERROR(SUM(J91:K91:M91:N91)+LARGE(J91:K91:M91,1)/100+LARGE(J91:K91:M91:N91,2)/1000+LARGE(J91:K91:M91:N91,3)/10000+LARGE(J91:K91:M91:N91,4)/100000-0.01/T91,0))</f>
        <v>0</v>
      </c>
      <c r="Y91" s="354" t="str">
        <f>$D$91</f>
        <v/>
      </c>
      <c r="Z91" s="364" t="str">
        <f>$C$91</f>
        <v/>
      </c>
      <c r="AA91" s="374"/>
      <c r="AB91" s="374"/>
      <c r="AC91" s="374"/>
      <c r="AD91" s="374"/>
      <c r="AE91" s="374"/>
      <c r="AF91" s="374"/>
      <c r="AG91" s="374"/>
      <c r="AH91" s="374"/>
      <c r="AI91" s="374"/>
    </row>
    <row r="92" spans="1:35" ht="12" customHeight="1" x14ac:dyDescent="0.3">
      <c r="A92" s="582"/>
      <c r="B92" s="687"/>
      <c r="C92" s="693"/>
      <c r="D92" s="690"/>
      <c r="E92" s="32" t="str">
        <f>IF(ISNA(VLOOKUP($A$91,'STAM.011-1'!$A$3:$S$306,5,FALSE)+U4),"",(VLOOKUP($A$91,'STAM.011-1'!$A$3:$S$306,5,FALSE)+U4))</f>
        <v/>
      </c>
      <c r="F92" s="34" t="str">
        <f>IF(ISNA(VLOOKUP($E92,'STAM.011-1'!$E$3:$F$306,2,FALSE)),"",(VLOOKUP($E92,'STAM.011-1'!$E$3:$F$306,2,FALSE)))</f>
        <v/>
      </c>
      <c r="G92" s="150"/>
      <c r="H92" s="141" t="str">
        <f>IF(ISNA(VLOOKUP($E92,'STAM.011-1'!$E$3:$H$306,4,FALSE)),"",(VLOOKUP($E92,'STAM.011-1'!$E$3:$H$306,4,FALSE)))</f>
        <v/>
      </c>
      <c r="I92" s="34" t="str">
        <f>IF(ISNA(VLOOKUP(E92,'STAM.011-1'!$E$3:$S$306,5,FALSE)),"",(VLOOKUP(E92,'STAM.011-1'!$E$3:$S$306,5,FALSE)))</f>
        <v/>
      </c>
      <c r="J92" s="34" t="str">
        <f>IF(ISNA(VLOOKUP($E92,'STAM.011-1'!$E$3:$S$306,6,FALSE)),"",(VLOOKUP($E92,'STAM.011-1'!$E$3:$S$306,6,FALSE)))</f>
        <v/>
      </c>
      <c r="K92" s="34" t="str">
        <f>IF(ISNA(VLOOKUP($E92,'STAM.011-1'!$E$3:$S$306,7,FALSE)),"",(VLOOKUP($E92,'STAM.011-1'!$E$3:$S$306,7,FALSE)))</f>
        <v/>
      </c>
      <c r="L92" s="34" t="str">
        <f>IF(ISNA(VLOOKUP($E92,'STAM.011-1'!$E$3:$S$306,8,FALSE)),"",(VLOOKUP($E92,'STAM.011-1'!$E$3:$S$306,8,FALSE)))</f>
        <v/>
      </c>
      <c r="M92" s="34" t="str">
        <f>IF(ISNA(VLOOKUP($E92,'STAM.011-1'!$E$3:$S$306,9,FALSE)),"",(VLOOKUP($E92,'STAM.011-1'!$E$3:$S$306,9,FALSE)))</f>
        <v/>
      </c>
      <c r="N92" s="34" t="str">
        <f>IF(ISNA(VLOOKUP($E92,'STAM.011-1'!$E$3:$S$306,10,FALSE)),"",(VLOOKUP($E92,'STAM.011-1'!$E$3:$S$306,10,FALSE)))</f>
        <v/>
      </c>
      <c r="O92" s="34" t="str">
        <f>IF(ISNA(VLOOKUP($E92,'STAM.011-1'!$E$3:$S$306,11,FALSE)),"",(VLOOKUP($E92,'STAM.011-1'!$E$3:$S$306,11,FALSE)))</f>
        <v/>
      </c>
      <c r="P92" s="34" t="str">
        <f>IF(ISNA(VLOOKUP($E92,'STAM.011-1'!$E$3:$S$306,12,FALSE)),"",(VLOOKUP($E92,'STAM.011-1'!$E$3:$S$306,12,FALSE)))</f>
        <v/>
      </c>
      <c r="Q92" s="34" t="str">
        <f>IF(ISNA(VLOOKUP($E92,'STAM.011-1'!$E$3:$S$306,13,FALSE)),"",(VLOOKUP($E92,'STAM.011-1'!$E$3:$S$306,13,FALSE)))</f>
        <v/>
      </c>
      <c r="R92" s="34" t="str">
        <f>IF(ISNA(VLOOKUP($E92,'STAM.011-1'!$E$3:$S$306,14,FALSE)),"",(VLOOKUP($E92,'STAM.011-1'!$E$3:$S$306,14,FALSE)))</f>
        <v/>
      </c>
      <c r="S92" s="344" t="str">
        <f>IF(ISNA(VLOOKUP($E92,'STAM.011-1'!$E$3:$S$306,15,FALSE)),"",(VLOOKUP($E92,'STAM.011-1'!$E$3:$S$306,15,FALSE)))</f>
        <v/>
      </c>
      <c r="T92" s="438">
        <v>90</v>
      </c>
      <c r="U92" s="439"/>
      <c r="V92" s="443">
        <f t="shared" si="42"/>
        <v>0</v>
      </c>
      <c r="W92" s="516"/>
      <c r="X92" s="374">
        <f>IF(V92="","",IFERROR(SUM(J92:K92:M92:N92)+LARGE(J92:K92:M92,1)/100+LARGE(J92:K92:M92:N92,2)/1000+LARGE(J92:K92:M92:N92,3)/10000+LARGE(J92:K92:M92:N92,4)/100000-0.01/T92,0))</f>
        <v>0</v>
      </c>
      <c r="Y92" s="354" t="str">
        <f t="shared" ref="Y92:Y94" si="58">$D$91</f>
        <v/>
      </c>
      <c r="Z92" s="364" t="str">
        <f t="shared" ref="Z92:Z94" si="59">$C$91</f>
        <v/>
      </c>
      <c r="AA92" s="374"/>
      <c r="AB92" s="374"/>
      <c r="AC92" s="374"/>
      <c r="AD92" s="374"/>
      <c r="AE92" s="374"/>
      <c r="AF92" s="374"/>
      <c r="AG92" s="374"/>
      <c r="AH92" s="374"/>
      <c r="AI92" s="374"/>
    </row>
    <row r="93" spans="1:35" ht="12" customHeight="1" thickBot="1" x14ac:dyDescent="0.35">
      <c r="A93" s="582"/>
      <c r="B93" s="687"/>
      <c r="C93" s="693"/>
      <c r="D93" s="690"/>
      <c r="E93" s="32" t="str">
        <f>IF(ISNA(VLOOKUP($A$91,'STAM.011-1'!$A$3:$S$306,5,FALSE)+U5),"",(VLOOKUP($A$91,'STAM.011-1'!$A$3:$S$306,5,FALSE)+U5))</f>
        <v/>
      </c>
      <c r="F93" s="34" t="str">
        <f>IF(ISNA(VLOOKUP($E93,'STAM.011-1'!$E$3:$F$306,2,FALSE)),"",(VLOOKUP($E93,'STAM.011-1'!$E$3:$F$306,2,FALSE)))</f>
        <v/>
      </c>
      <c r="G93" s="35" t="s">
        <v>677</v>
      </c>
      <c r="H93" s="141" t="str">
        <f>IF(ISNA(VLOOKUP(E93,'STAM.011-1'!$E$3:$H$306,4,FALSE)),"",(VLOOKUP(E93,'STAM.011-1'!$E$3:$H$306,4,FALSE)))</f>
        <v/>
      </c>
      <c r="I93" s="34" t="str">
        <f>IF(ISNA(VLOOKUP(E93,'STAM.011-1'!$E$3:$S$306,5,FALSE)),"",(VLOOKUP(E93,'STAM.011-1'!$E$3:$S$306,5,FALSE)))</f>
        <v/>
      </c>
      <c r="J93" s="34" t="str">
        <f>IF(ISNA(VLOOKUP($E93,'STAM.011-1'!$E$3:$S$306,6,FALSE)),"",(VLOOKUP($E93,'STAM.011-1'!$E$3:$S$306,6,FALSE)))</f>
        <v/>
      </c>
      <c r="K93" s="34" t="str">
        <f>IF(ISNA(VLOOKUP($E93,'STAM.011-1'!$E$3:$S$306,7,FALSE)),"",(VLOOKUP($E93,'STAM.011-1'!$E$3:$S$306,7,FALSE)))</f>
        <v/>
      </c>
      <c r="L93" s="34" t="str">
        <f>IF(ISNA(VLOOKUP($E93,'STAM.011-1'!$E$3:$S$306,8,FALSE)),"",(VLOOKUP($E93,'STAM.011-1'!$E$3:$S$306,8,FALSE)))</f>
        <v/>
      </c>
      <c r="M93" s="34" t="str">
        <f>IF(ISNA(VLOOKUP($E93,'STAM.011-1'!$E$3:$S$306,9,FALSE)),"",(VLOOKUP($E93,'STAM.011-1'!$E$3:$S$306,9,FALSE)))</f>
        <v/>
      </c>
      <c r="N93" s="34" t="str">
        <f>IF(ISNA(VLOOKUP($E93,'STAM.011-1'!$E$3:$S$306,10,FALSE)),"",(VLOOKUP($E93,'STAM.011-1'!$E$3:$S$306,10,FALSE)))</f>
        <v/>
      </c>
      <c r="O93" s="34" t="str">
        <f>IF(ISNA(VLOOKUP($E93,'STAM.011-1'!$E$3:$S$306,11,FALSE)),"",(VLOOKUP($E93,'STAM.011-1'!$E$3:$S$306,11,FALSE)))</f>
        <v/>
      </c>
      <c r="P93" s="34" t="str">
        <f>IF(ISNA(VLOOKUP($E93,'STAM.011-1'!$E$3:$S$306,12,FALSE)),"",(VLOOKUP($E93,'STAM.011-1'!$E$3:$S$306,12,FALSE)))</f>
        <v/>
      </c>
      <c r="Q93" s="34" t="str">
        <f>IF(ISNA(VLOOKUP($E93,'STAM.011-1'!$E$3:$S$306,13,FALSE)),"",(VLOOKUP($E93,'STAM.011-1'!$E$3:$S$306,13,FALSE)))</f>
        <v/>
      </c>
      <c r="R93" s="34" t="str">
        <f>IF(ISNA(VLOOKUP($E93,'STAM.011-1'!$E$3:$S$306,14,FALSE)),"",(VLOOKUP($E93,'STAM.011-1'!$E$3:$S$306,14,FALSE)))</f>
        <v/>
      </c>
      <c r="S93" s="344" t="str">
        <f>IF(ISNA(VLOOKUP($E93,'STAM.011-1'!$E$3:$S$306,15,FALSE)),"",(VLOOKUP($E93,'STAM.011-1'!$E$3:$S$306,15,FALSE)))</f>
        <v/>
      </c>
      <c r="T93" s="438">
        <v>91</v>
      </c>
      <c r="U93" s="439"/>
      <c r="V93" s="443">
        <f t="shared" si="42"/>
        <v>0</v>
      </c>
      <c r="W93" s="516"/>
      <c r="X93" s="374">
        <f>IF(V93="","",IFERROR(SUM(J93:K93:M93:N93)+LARGE(J93:K93:M93,1)/100+LARGE(J93:K93:M93:N93,2)/1000+LARGE(J93:K93:M93:N93,3)/10000+LARGE(J93:K93:M93:N93,4)/100000-0.01/T93,0))</f>
        <v>0</v>
      </c>
      <c r="Y93" s="354" t="str">
        <f t="shared" si="58"/>
        <v/>
      </c>
      <c r="Z93" s="364" t="str">
        <f t="shared" si="59"/>
        <v/>
      </c>
      <c r="AA93" s="374"/>
      <c r="AB93" s="374"/>
      <c r="AC93" s="374"/>
      <c r="AD93" s="374"/>
      <c r="AE93" s="374"/>
      <c r="AF93" s="374"/>
      <c r="AG93" s="374"/>
      <c r="AH93" s="374"/>
      <c r="AI93" s="374"/>
    </row>
    <row r="94" spans="1:35" ht="12" customHeight="1" thickBot="1" x14ac:dyDescent="0.35">
      <c r="A94" s="583"/>
      <c r="B94" s="688"/>
      <c r="C94" s="694"/>
      <c r="D94" s="691"/>
      <c r="E94" s="32" t="str">
        <f>IF(ISNA(VLOOKUP($A$91,'STAM.011-1'!$A$3:$S$306,5,FALSE)+U6),"",(VLOOKUP($A$91,'STAM.011-1'!$A$3:$S$306,5,FALSE)+U6))</f>
        <v/>
      </c>
      <c r="F94" s="38" t="str">
        <f>IF(ISNA(VLOOKUP($E94,'STAM.011-1'!$E$3:$F$306,2,FALSE)),"",(VLOOKUP($E94,'STAM.011-1'!$E$3:$F$306,2,FALSE)))</f>
        <v/>
      </c>
      <c r="G94" s="36" t="s">
        <v>678</v>
      </c>
      <c r="H94" s="37" t="str">
        <f>IF(ISNA(VLOOKUP(E94,'STAM.011-1'!$E$3:$H$306,4,FALSE)),"",(VLOOKUP(E94,'STAM.011-1'!$E$3:$H$306,4,FALSE)))</f>
        <v/>
      </c>
      <c r="I94" s="38" t="str">
        <f>IF(ISNA(VLOOKUP(E94,'STAM.011-1'!$E$3:$S$306,5,FALSE)),"",(VLOOKUP(E94,'STAM.011-1'!$E$3:$S$306,5,FALSE)))</f>
        <v/>
      </c>
      <c r="J94" s="38" t="str">
        <f>IF(ISNA(VLOOKUP($E94,'STAM.011-1'!$E$3:$S$306,6,FALSE)),"",(VLOOKUP($E94,'STAM.011-1'!$E$3:$S$306,6,FALSE)))</f>
        <v/>
      </c>
      <c r="K94" s="38" t="str">
        <f>IF(ISNA(VLOOKUP($E94,'STAM.011-1'!$E$3:$S$306,7,FALSE)),"",(VLOOKUP($E94,'STAM.011-1'!$E$3:$S$306,7,FALSE)))</f>
        <v/>
      </c>
      <c r="L94" s="38" t="str">
        <f>IF(ISNA(VLOOKUP($E94,'STAM.011-1'!$E$3:$S$306,8,FALSE)),"",(VLOOKUP($E94,'STAM.011-1'!$E$3:$S$306,8,FALSE)))</f>
        <v/>
      </c>
      <c r="M94" s="38" t="str">
        <f>IF(ISNA(VLOOKUP($E94,'STAM.011-1'!$E$3:$S$306,9,FALSE)),"",(VLOOKUP($E94,'STAM.011-1'!$E$3:$S$306,9,FALSE)))</f>
        <v/>
      </c>
      <c r="N94" s="38" t="str">
        <f>IF(ISNA(VLOOKUP($E94,'STAM.011-1'!$E$3:$S$306,10,FALSE)),"",(VLOOKUP($E94,'STAM.011-1'!$E$3:$S$306,10,FALSE)))</f>
        <v/>
      </c>
      <c r="O94" s="38" t="str">
        <f>IF(ISNA(VLOOKUP($E94,'STAM.011-1'!$E$3:$S$306,11,FALSE)),"",(VLOOKUP($E94,'STAM.011-1'!$E$3:$S$306,11,FALSE)))</f>
        <v/>
      </c>
      <c r="P94" s="38" t="str">
        <f>IF(ISNA(VLOOKUP($E94,'STAM.011-1'!$E$3:$S$306,12,FALSE)),"",(VLOOKUP($E94,'STAM.011-1'!$E$3:$S$306,12,FALSE)))</f>
        <v/>
      </c>
      <c r="Q94" s="38" t="str">
        <f>IF(ISNA(VLOOKUP($E94,'STAM.011-1'!$E$3:$S$306,13,FALSE)),"",(VLOOKUP($E94,'STAM.011-1'!$E$3:$S$306,13,FALSE)))</f>
        <v/>
      </c>
      <c r="R94" s="38" t="str">
        <f>IF(ISNA(VLOOKUP($E94,'STAM.011-1'!$E$3:$S$306,14,FALSE)),"",(VLOOKUP($E94,'STAM.011-1'!$E$3:$S$306,14,FALSE)))</f>
        <v/>
      </c>
      <c r="S94" s="345" t="str">
        <f>IF(ISNA(VLOOKUP($E94,'STAM.011-1'!$E$3:$S$306,15,FALSE)),"",(VLOOKUP($E94,'STAM.011-1'!$E$3:$S$306,15,FALSE)))</f>
        <v/>
      </c>
      <c r="T94" s="438">
        <v>92</v>
      </c>
      <c r="U94" s="439"/>
      <c r="V94" s="443">
        <f t="shared" si="42"/>
        <v>0</v>
      </c>
      <c r="W94" s="516"/>
      <c r="X94" s="374">
        <f>IF(V94="","",IFERROR(SUM(J94:K94:M94:N94)+LARGE(J94:K94:M94,1)/100+LARGE(J94:K94:M94:N94,2)/1000+LARGE(J94:K94:M94:N94,3)/10000+LARGE(J94:K94:M94:N94,4)/100000-0.01/T94,0))</f>
        <v>0</v>
      </c>
      <c r="Y94" s="354" t="str">
        <f t="shared" si="58"/>
        <v/>
      </c>
      <c r="Z94" s="364" t="str">
        <f t="shared" si="59"/>
        <v/>
      </c>
      <c r="AA94" s="374"/>
      <c r="AB94" s="374"/>
      <c r="AC94" s="374"/>
      <c r="AD94" s="374"/>
      <c r="AE94" s="374"/>
      <c r="AF94" s="374"/>
      <c r="AG94" s="374"/>
      <c r="AH94" s="374"/>
      <c r="AI94" s="374"/>
    </row>
    <row r="95" spans="1:35" ht="12" customHeight="1" x14ac:dyDescent="0.3">
      <c r="A95" s="581">
        <v>24</v>
      </c>
      <c r="B95" s="686" t="str">
        <f>IF(ISNA(VLOOKUP($A95,'STAM.011-1'!$A$3:$S$306,2,FALSE)),"",(VLOOKUP($A95,'STAM.011-1'!$A$3:$S$306,2,FALSE)))</f>
        <v/>
      </c>
      <c r="C95" s="692" t="str">
        <f>IF(ISNA(VLOOKUP($A95,'STAM.011-1'!$A$3:$S$306,3,FALSE)),"",(VLOOKUP($A95,'STAM.011-1'!$A$3:$S$306,3,FALSE)))</f>
        <v/>
      </c>
      <c r="D95" s="689" t="str">
        <f>IF(ISNA(VLOOKUP($A95,'STAM.011-1'!$A$3:$S$306,4,FALSE)),"",(VLOOKUP($A95,'STAM.011-1'!$A$3:$S$306,4,FALSE)))</f>
        <v/>
      </c>
      <c r="E95" s="29" t="str">
        <f>IF(ISNA(VLOOKUP($A$95,'STAM.011-1'!$A$3:$S$306,5,FALSE)),"",(VLOOKUP($A$95,'STAM.011-1'!$A$3:$S$306,5,FALSE)))</f>
        <v/>
      </c>
      <c r="F95" s="30" t="str">
        <f>IF(ISNA(VLOOKUP($E95,'STAM.011-1'!$E$3:$F$306,2,FALSE)),"",(VLOOKUP($E95,'STAM.011-1'!$E$3:$F$306,2,FALSE)))</f>
        <v/>
      </c>
      <c r="G95" s="149"/>
      <c r="H95" s="39"/>
      <c r="I95" s="30" t="str">
        <f>IF(ISNA(VLOOKUP(E95,'STAM.011-1'!$E$3:$S$306,5,FALSE)),"",(VLOOKUP(E95,'STAM.011-1'!$E$3:$S$306,5,FALSE)))</f>
        <v/>
      </c>
      <c r="J95" s="30" t="str">
        <f>IF(ISNA(VLOOKUP($E95,'STAM.011-1'!$E$3:$S$306,6,FALSE)),"",(VLOOKUP($E95,'STAM.011-1'!$E$3:$S$306,6,FALSE)))</f>
        <v/>
      </c>
      <c r="K95" s="30" t="str">
        <f>IF(ISNA(VLOOKUP($E95,'STAM.011-1'!$E$3:$S$306,7,FALSE)),"",(VLOOKUP($E95,'STAM.011-1'!$E$3:$S$306,7,FALSE)))</f>
        <v/>
      </c>
      <c r="L95" s="30" t="str">
        <f>IF(ISNA(VLOOKUP($E95,'STAM.011-1'!$E$3:$S$306,8,FALSE)),"",(VLOOKUP($E95,'STAM.011-1'!$E$3:$S$306,8,FALSE)))</f>
        <v/>
      </c>
      <c r="M95" s="30" t="str">
        <f>IF(ISNA(VLOOKUP($E95,'STAM.011-1'!$E$3:$S$306,9,FALSE)),"",(VLOOKUP($E95,'STAM.011-1'!$E$3:$S$306,9,FALSE)))</f>
        <v/>
      </c>
      <c r="N95" s="30" t="str">
        <f>IF(ISNA(VLOOKUP($E95,'STAM.011-1'!$E$3:$S$306,10,FALSE)),"",(VLOOKUP($E95,'STAM.011-1'!$E$3:$S$306,10,FALSE)))</f>
        <v/>
      </c>
      <c r="O95" s="30" t="str">
        <f>IF(ISNA(VLOOKUP($E95,'STAM.011-1'!$E$3:$S$306,11,FALSE)),"",(VLOOKUP($E95,'STAM.011-1'!$E$3:$S$306,11,FALSE)))</f>
        <v/>
      </c>
      <c r="P95" s="30" t="str">
        <f>IF(ISNA(VLOOKUP($E95,'STAM.011-1'!$E$3:$S$306,12,FALSE)),"",(VLOOKUP($E95,'STAM.011-1'!$E$3:$S$306,12,FALSE)))</f>
        <v/>
      </c>
      <c r="Q95" s="30" t="str">
        <f>IF(ISNA(VLOOKUP($E95,'STAM.011-1'!$E$3:$S$306,13,FALSE)),"",(VLOOKUP($E95,'STAM.011-1'!$E$3:$S$306,13,FALSE)))</f>
        <v/>
      </c>
      <c r="R95" s="30" t="str">
        <f>IF(ISNA(VLOOKUP($E95,'STAM.011-1'!$E$3:$S$306,14,FALSE)),"",(VLOOKUP($E95,'STAM.011-1'!$E$3:$S$306,14,FALSE)))</f>
        <v/>
      </c>
      <c r="S95" s="343" t="str">
        <f>IF(ISNA(VLOOKUP($E95,'STAM.011-1'!$E$3:$S$306,15,FALSE)),"",(VLOOKUP($E95,'STAM.011-1'!$E$3:$S$306,15,FALSE)))</f>
        <v/>
      </c>
      <c r="T95" s="438">
        <v>93</v>
      </c>
      <c r="U95" s="439"/>
      <c r="V95" s="443">
        <f t="shared" si="42"/>
        <v>0</v>
      </c>
      <c r="W95" s="516" t="str">
        <f t="shared" ref="W95:W155" si="60">IFERROR(SUM(J95:S98)+H97,"")</f>
        <v/>
      </c>
      <c r="X95" s="374">
        <f>IF(V95="","",IFERROR(SUM(J95:K95:M95:N95)+LARGE(J95:K95:M95,1)/100+LARGE(J95:K95:M95:N95,2)/1000+LARGE(J95:K95:M95:N95,3)/10000+LARGE(J95:K95:M95:N95,4)/100000-0.01/T95,0))</f>
        <v>0</v>
      </c>
      <c r="Y95" s="354" t="str">
        <f>$D$95</f>
        <v/>
      </c>
      <c r="Z95" s="364" t="str">
        <f>$C$95</f>
        <v/>
      </c>
      <c r="AA95" s="374"/>
      <c r="AB95" s="374"/>
      <c r="AC95" s="374"/>
      <c r="AD95" s="374"/>
      <c r="AE95" s="374"/>
      <c r="AF95" s="374"/>
      <c r="AG95" s="374"/>
      <c r="AH95" s="374"/>
      <c r="AI95" s="374"/>
    </row>
    <row r="96" spans="1:35" ht="12" customHeight="1" x14ac:dyDescent="0.3">
      <c r="A96" s="582"/>
      <c r="B96" s="687"/>
      <c r="C96" s="693"/>
      <c r="D96" s="690"/>
      <c r="E96" s="32" t="str">
        <f>IF(ISNA(VLOOKUP($A$95,'STAM.011-1'!$A$3:$S$306,5,FALSE)+U4),"",(VLOOKUP($A$95,'STAM.011-1'!$A$3:$S$306,5,FALSE)+U4))</f>
        <v/>
      </c>
      <c r="F96" s="34" t="str">
        <f>IF(ISNA(VLOOKUP($E96,'STAM.011-1'!$E$3:$F$306,2,FALSE)),"",(VLOOKUP($E96,'STAM.011-1'!$E$3:$F$306,2,FALSE)))</f>
        <v/>
      </c>
      <c r="G96" s="150"/>
      <c r="H96" s="141" t="str">
        <f>IF(ISNA(VLOOKUP($E96,'STAM.011-1'!$E$3:$H$306,4,FALSE)),"",(VLOOKUP($E96,'STAM.011-1'!$E$3:$H$306,4,FALSE)))</f>
        <v/>
      </c>
      <c r="I96" s="34" t="str">
        <f>IF(ISNA(VLOOKUP(E96,'STAM.011-1'!$E$3:$S$306,5,FALSE)),"",(VLOOKUP(E96,'STAM.011-1'!$E$3:$S$306,5,FALSE)))</f>
        <v/>
      </c>
      <c r="J96" s="34" t="str">
        <f>IF(ISNA(VLOOKUP($E96,'STAM.011-1'!$E$3:$S$306,6,FALSE)),"",(VLOOKUP($E96,'STAM.011-1'!$E$3:$S$306,6,FALSE)))</f>
        <v/>
      </c>
      <c r="K96" s="34" t="str">
        <f>IF(ISNA(VLOOKUP($E96,'STAM.011-1'!$E$3:$S$306,7,FALSE)),"",(VLOOKUP($E96,'STAM.011-1'!$E$3:$S$306,7,FALSE)))</f>
        <v/>
      </c>
      <c r="L96" s="34" t="str">
        <f>IF(ISNA(VLOOKUP($E96,'STAM.011-1'!$E$3:$S$306,8,FALSE)),"",(VLOOKUP($E96,'STAM.011-1'!$E$3:$S$306,8,FALSE)))</f>
        <v/>
      </c>
      <c r="M96" s="34" t="str">
        <f>IF(ISNA(VLOOKUP($E96,'STAM.011-1'!$E$3:$S$306,9,FALSE)),"",(VLOOKUP($E96,'STAM.011-1'!$E$3:$S$306,9,FALSE)))</f>
        <v/>
      </c>
      <c r="N96" s="34" t="str">
        <f>IF(ISNA(VLOOKUP($E96,'STAM.011-1'!$E$3:$S$306,10,FALSE)),"",(VLOOKUP($E96,'STAM.011-1'!$E$3:$S$306,10,FALSE)))</f>
        <v/>
      </c>
      <c r="O96" s="34" t="str">
        <f>IF(ISNA(VLOOKUP($E96,'STAM.011-1'!$E$3:$S$306,11,FALSE)),"",(VLOOKUP($E96,'STAM.011-1'!$E$3:$S$306,11,FALSE)))</f>
        <v/>
      </c>
      <c r="P96" s="34" t="str">
        <f>IF(ISNA(VLOOKUP($E96,'STAM.011-1'!$E$3:$S$306,12,FALSE)),"",(VLOOKUP($E96,'STAM.011-1'!$E$3:$S$306,12,FALSE)))</f>
        <v/>
      </c>
      <c r="Q96" s="34" t="str">
        <f>IF(ISNA(VLOOKUP($E96,'STAM.011-1'!$E$3:$S$306,13,FALSE)),"",(VLOOKUP($E96,'STAM.011-1'!$E$3:$S$306,13,FALSE)))</f>
        <v/>
      </c>
      <c r="R96" s="34" t="str">
        <f>IF(ISNA(VLOOKUP($E96,'STAM.011-1'!$E$3:$S$306,14,FALSE)),"",(VLOOKUP($E96,'STAM.011-1'!$E$3:$S$306,14,FALSE)))</f>
        <v/>
      </c>
      <c r="S96" s="344" t="str">
        <f>IF(ISNA(VLOOKUP($E96,'STAM.011-1'!$E$3:$S$306,15,FALSE)),"",(VLOOKUP($E96,'STAM.011-1'!$E$3:$S$306,15,FALSE)))</f>
        <v/>
      </c>
      <c r="T96" s="438">
        <v>94</v>
      </c>
      <c r="U96" s="439"/>
      <c r="V96" s="443">
        <f t="shared" si="42"/>
        <v>0</v>
      </c>
      <c r="W96" s="516"/>
      <c r="X96" s="374">
        <f>IF(V96="","",IFERROR(SUM(J96:K96:M96:N96)+LARGE(J96:K96:M96,1)/100+LARGE(J96:K96:M96:N96,2)/1000+LARGE(J96:K96:M96:N96,3)/10000+LARGE(J96:K96:M96:N96,4)/100000-0.01/T96,0))</f>
        <v>0</v>
      </c>
      <c r="Y96" s="354" t="str">
        <f t="shared" ref="Y96:Y98" si="61">$D$95</f>
        <v/>
      </c>
      <c r="Z96" s="364" t="str">
        <f t="shared" ref="Z96:Z98" si="62">$C$95</f>
        <v/>
      </c>
      <c r="AA96" s="374"/>
      <c r="AB96" s="374"/>
      <c r="AC96" s="374"/>
      <c r="AD96" s="374"/>
      <c r="AE96" s="374"/>
      <c r="AF96" s="374"/>
      <c r="AG96" s="374"/>
      <c r="AH96" s="374"/>
      <c r="AI96" s="374"/>
    </row>
    <row r="97" spans="1:35" ht="12" customHeight="1" thickBot="1" x14ac:dyDescent="0.35">
      <c r="A97" s="582"/>
      <c r="B97" s="687"/>
      <c r="C97" s="693"/>
      <c r="D97" s="690"/>
      <c r="E97" s="32" t="str">
        <f>IF(ISNA(VLOOKUP($A$95,'STAM.011-1'!$A$3:$S$306,5,FALSE)+U5),"",(VLOOKUP($A$95,'STAM.011-1'!$A$3:$S$306,5,FALSE)+U5))</f>
        <v/>
      </c>
      <c r="F97" s="34" t="str">
        <f>IF(ISNA(VLOOKUP($E97,'STAM.011-1'!$E$3:$F$306,2,FALSE)),"",(VLOOKUP($E97,'STAM.011-1'!$E$3:$F$306,2,FALSE)))</f>
        <v/>
      </c>
      <c r="G97" s="35" t="s">
        <v>677</v>
      </c>
      <c r="H97" s="141" t="str">
        <f>IF(ISNA(VLOOKUP(E97,'STAM.011-1'!$E$3:$H$306,4,FALSE)),"",(VLOOKUP(E97,'STAM.011-1'!$E$3:$H$306,4,FALSE)))</f>
        <v/>
      </c>
      <c r="I97" s="34" t="str">
        <f>IF(ISNA(VLOOKUP(E97,'STAM.011-1'!$E$3:$S$306,5,FALSE)),"",(VLOOKUP(E97,'STAM.011-1'!$E$3:$S$306,5,FALSE)))</f>
        <v/>
      </c>
      <c r="J97" s="34" t="str">
        <f>IF(ISNA(VLOOKUP($E97,'STAM.011-1'!$E$3:$S$306,6,FALSE)),"",(VLOOKUP($E97,'STAM.011-1'!$E$3:$S$306,6,FALSE)))</f>
        <v/>
      </c>
      <c r="K97" s="34" t="str">
        <f>IF(ISNA(VLOOKUP($E97,'STAM.011-1'!$E$3:$S$306,7,FALSE)),"",(VLOOKUP($E97,'STAM.011-1'!$E$3:$S$306,7,FALSE)))</f>
        <v/>
      </c>
      <c r="L97" s="34" t="str">
        <f>IF(ISNA(VLOOKUP($E97,'STAM.011-1'!$E$3:$S$306,8,FALSE)),"",(VLOOKUP($E97,'STAM.011-1'!$E$3:$S$306,8,FALSE)))</f>
        <v/>
      </c>
      <c r="M97" s="34" t="str">
        <f>IF(ISNA(VLOOKUP($E97,'STAM.011-1'!$E$3:$S$306,9,FALSE)),"",(VLOOKUP($E97,'STAM.011-1'!$E$3:$S$306,9,FALSE)))</f>
        <v/>
      </c>
      <c r="N97" s="34" t="str">
        <f>IF(ISNA(VLOOKUP($E97,'STAM.011-1'!$E$3:$S$306,10,FALSE)),"",(VLOOKUP($E97,'STAM.011-1'!$E$3:$S$306,10,FALSE)))</f>
        <v/>
      </c>
      <c r="O97" s="34" t="str">
        <f>IF(ISNA(VLOOKUP($E97,'STAM.011-1'!$E$3:$S$306,11,FALSE)),"",(VLOOKUP($E97,'STAM.011-1'!$E$3:$S$306,11,FALSE)))</f>
        <v/>
      </c>
      <c r="P97" s="34" t="str">
        <f>IF(ISNA(VLOOKUP($E97,'STAM.011-1'!$E$3:$S$306,12,FALSE)),"",(VLOOKUP($E97,'STAM.011-1'!$E$3:$S$306,12,FALSE)))</f>
        <v/>
      </c>
      <c r="Q97" s="34" t="str">
        <f>IF(ISNA(VLOOKUP($E97,'STAM.011-1'!$E$3:$S$306,13,FALSE)),"",(VLOOKUP($E97,'STAM.011-1'!$E$3:$S$306,13,FALSE)))</f>
        <v/>
      </c>
      <c r="R97" s="34" t="str">
        <f>IF(ISNA(VLOOKUP($E97,'STAM.011-1'!$E$3:$S$306,14,FALSE)),"",(VLOOKUP($E97,'STAM.011-1'!$E$3:$S$306,14,FALSE)))</f>
        <v/>
      </c>
      <c r="S97" s="344" t="str">
        <f>IF(ISNA(VLOOKUP($E97,'STAM.011-1'!$E$3:$S$306,15,FALSE)),"",(VLOOKUP($E97,'STAM.011-1'!$E$3:$S$306,15,FALSE)))</f>
        <v/>
      </c>
      <c r="T97" s="438">
        <v>95</v>
      </c>
      <c r="U97" s="439"/>
      <c r="V97" s="443">
        <f t="shared" si="42"/>
        <v>0</v>
      </c>
      <c r="W97" s="516"/>
      <c r="X97" s="374">
        <f>IF(V97="","",IFERROR(SUM(J97:K97:M97:N97)+LARGE(J97:K97:M97,1)/100+LARGE(J97:K97:M97:N97,2)/1000+LARGE(J97:K97:M97:N97,3)/10000+LARGE(J97:K97:M97:N97,4)/100000-0.01/T97,0))</f>
        <v>0</v>
      </c>
      <c r="Y97" s="354" t="str">
        <f t="shared" si="61"/>
        <v/>
      </c>
      <c r="Z97" s="364" t="str">
        <f t="shared" si="62"/>
        <v/>
      </c>
      <c r="AA97" s="374"/>
      <c r="AB97" s="374"/>
      <c r="AC97" s="374"/>
      <c r="AD97" s="374"/>
      <c r="AE97" s="374"/>
      <c r="AF97" s="374"/>
      <c r="AG97" s="374"/>
      <c r="AH97" s="374"/>
      <c r="AI97" s="374"/>
    </row>
    <row r="98" spans="1:35" ht="12" customHeight="1" thickBot="1" x14ac:dyDescent="0.35">
      <c r="A98" s="583"/>
      <c r="B98" s="688"/>
      <c r="C98" s="694"/>
      <c r="D98" s="691"/>
      <c r="E98" s="32" t="str">
        <f>IF(ISNA(VLOOKUP($A$95,'STAM.011-1'!$A$3:$S$306,5,FALSE)+U6),"",(VLOOKUP($A$95,'STAM.011-1'!$A$3:$S$306,5,FALSE)+U6))</f>
        <v/>
      </c>
      <c r="F98" s="38" t="str">
        <f>IF(ISNA(VLOOKUP($E98,'STAM.011-1'!$E$3:$F$306,2,FALSE)),"",(VLOOKUP($E98,'STAM.011-1'!$E$3:$F$306,2,FALSE)))</f>
        <v/>
      </c>
      <c r="G98" s="36" t="s">
        <v>678</v>
      </c>
      <c r="H98" s="37" t="str">
        <f>IF(ISNA(VLOOKUP(E98,'STAM.011-1'!$E$3:$H$306,4,FALSE)),"",(VLOOKUP(E98,'STAM.011-1'!$E$3:$H$306,4,FALSE)))</f>
        <v/>
      </c>
      <c r="I98" s="38" t="str">
        <f>IF(ISNA(VLOOKUP(E98,'STAM.011-1'!$E$3:$S$306,5,FALSE)),"",(VLOOKUP(E98,'STAM.011-1'!$E$3:$S$306,5,FALSE)))</f>
        <v/>
      </c>
      <c r="J98" s="38" t="str">
        <f>IF(ISNA(VLOOKUP($E98,'STAM.011-1'!$E$3:$S$306,6,FALSE)),"",(VLOOKUP($E98,'STAM.011-1'!$E$3:$S$306,6,FALSE)))</f>
        <v/>
      </c>
      <c r="K98" s="38" t="str">
        <f>IF(ISNA(VLOOKUP($E98,'STAM.011-1'!$E$3:$S$306,7,FALSE)),"",(VLOOKUP($E98,'STAM.011-1'!$E$3:$S$306,7,FALSE)))</f>
        <v/>
      </c>
      <c r="L98" s="38" t="str">
        <f>IF(ISNA(VLOOKUP($E98,'STAM.011-1'!$E$3:$S$306,8,FALSE)),"",(VLOOKUP($E98,'STAM.011-1'!$E$3:$S$306,8,FALSE)))</f>
        <v/>
      </c>
      <c r="M98" s="38" t="str">
        <f>IF(ISNA(VLOOKUP($E98,'STAM.011-1'!$E$3:$S$306,9,FALSE)),"",(VLOOKUP($E98,'STAM.011-1'!$E$3:$S$306,9,FALSE)))</f>
        <v/>
      </c>
      <c r="N98" s="38" t="str">
        <f>IF(ISNA(VLOOKUP($E98,'STAM.011-1'!$E$3:$S$306,10,FALSE)),"",(VLOOKUP($E98,'STAM.011-1'!$E$3:$S$306,10,FALSE)))</f>
        <v/>
      </c>
      <c r="O98" s="38" t="str">
        <f>IF(ISNA(VLOOKUP($E98,'STAM.011-1'!$E$3:$S$306,11,FALSE)),"",(VLOOKUP($E98,'STAM.011-1'!$E$3:$S$306,11,FALSE)))</f>
        <v/>
      </c>
      <c r="P98" s="38" t="str">
        <f>IF(ISNA(VLOOKUP($E98,'STAM.011-1'!$E$3:$S$306,12,FALSE)),"",(VLOOKUP($E98,'STAM.011-1'!$E$3:$S$306,12,FALSE)))</f>
        <v/>
      </c>
      <c r="Q98" s="38" t="str">
        <f>IF(ISNA(VLOOKUP($E98,'STAM.011-1'!$E$3:$S$306,13,FALSE)),"",(VLOOKUP($E98,'STAM.011-1'!$E$3:$S$306,13,FALSE)))</f>
        <v/>
      </c>
      <c r="R98" s="38" t="str">
        <f>IF(ISNA(VLOOKUP($E98,'STAM.011-1'!$E$3:$S$306,14,FALSE)),"",(VLOOKUP($E98,'STAM.011-1'!$E$3:$S$306,14,FALSE)))</f>
        <v/>
      </c>
      <c r="S98" s="345" t="str">
        <f>IF(ISNA(VLOOKUP($E98,'STAM.011-1'!$E$3:$S$306,15,FALSE)),"",(VLOOKUP($E98,'STAM.011-1'!$E$3:$S$306,15,FALSE)))</f>
        <v/>
      </c>
      <c r="T98" s="438">
        <v>96</v>
      </c>
      <c r="U98" s="439"/>
      <c r="V98" s="443">
        <f t="shared" si="42"/>
        <v>0</v>
      </c>
      <c r="W98" s="516"/>
      <c r="X98" s="374">
        <f>IF(V98="","",IFERROR(SUM(J98:K98:M98:N98)+LARGE(J98:K98:M98,1)/100+LARGE(J98:K98:M98:N98,2)/1000+LARGE(J98:K98:M98:N98,3)/10000+LARGE(J98:K98:M98:N98,4)/100000-0.01/T98,0))</f>
        <v>0</v>
      </c>
      <c r="Y98" s="354" t="str">
        <f t="shared" si="61"/>
        <v/>
      </c>
      <c r="Z98" s="364" t="str">
        <f t="shared" si="62"/>
        <v/>
      </c>
      <c r="AA98" s="374"/>
      <c r="AB98" s="374"/>
      <c r="AC98" s="374"/>
      <c r="AD98" s="374"/>
      <c r="AE98" s="374"/>
      <c r="AF98" s="374"/>
      <c r="AG98" s="374"/>
      <c r="AH98" s="374"/>
      <c r="AI98" s="374"/>
    </row>
    <row r="99" spans="1:35" ht="12" customHeight="1" x14ac:dyDescent="0.3">
      <c r="A99" s="581">
        <v>25</v>
      </c>
      <c r="B99" s="686" t="str">
        <f>IF(ISNA(VLOOKUP($A99,'STAM.011-1'!$A$3:$S$306,2,FALSE)),"",(VLOOKUP($A99,'STAM.011-1'!$A$3:$S$306,2,FALSE)))</f>
        <v/>
      </c>
      <c r="C99" s="692" t="str">
        <f>IF(ISNA(VLOOKUP($A99,'STAM.011-1'!$A$3:$S$306,3,FALSE)),"",(VLOOKUP($A99,'STAM.011-1'!$A$3:$S$306,3,FALSE)))</f>
        <v/>
      </c>
      <c r="D99" s="689" t="str">
        <f>IF(ISNA(VLOOKUP($A99,'STAM.011-1'!$A$3:$S$306,4,FALSE)),"",(VLOOKUP($A99,'STAM.011-1'!$A$3:$S$306,4,FALSE)))</f>
        <v/>
      </c>
      <c r="E99" s="29" t="str">
        <f>IF(ISNA(VLOOKUP($A$99,'STAM.011-1'!$A$3:$S$306,5,FALSE)),"",(VLOOKUP($A$99,'STAM.011-1'!$A$3:$S$306,5,FALSE)))</f>
        <v/>
      </c>
      <c r="F99" s="30" t="str">
        <f>IF(ISNA(VLOOKUP($E99,'STAM.011-1'!$E$3:$F$306,2,FALSE)),"",(VLOOKUP($E99,'STAM.011-1'!$E$3:$F$306,2,FALSE)))</f>
        <v/>
      </c>
      <c r="G99" s="149"/>
      <c r="H99" s="31"/>
      <c r="I99" s="30" t="str">
        <f>IF(ISNA(VLOOKUP(E99,'STAM.011-1'!$E$3:$S$306,5,FALSE)),"",(VLOOKUP(E99,'STAM.011-1'!$E$3:$S$306,5,FALSE)))</f>
        <v/>
      </c>
      <c r="J99" s="30" t="str">
        <f>IF(ISNA(VLOOKUP($E99,'STAM.011-1'!$E$3:$S$306,6,FALSE)),"",(VLOOKUP($E99,'STAM.011-1'!$E$3:$S$306,6,FALSE)))</f>
        <v/>
      </c>
      <c r="K99" s="30" t="str">
        <f>IF(ISNA(VLOOKUP($E99,'STAM.011-1'!$E$3:$S$306,7,FALSE)),"",(VLOOKUP($E99,'STAM.011-1'!$E$3:$S$306,7,FALSE)))</f>
        <v/>
      </c>
      <c r="L99" s="30" t="str">
        <f>IF(ISNA(VLOOKUP($E99,'STAM.011-1'!$E$3:$S$306,8,FALSE)),"",(VLOOKUP($E99,'STAM.011-1'!$E$3:$S$306,8,FALSE)))</f>
        <v/>
      </c>
      <c r="M99" s="30" t="str">
        <f>IF(ISNA(VLOOKUP($E99,'STAM.011-1'!$E$3:$S$306,9,FALSE)),"",(VLOOKUP($E99,'STAM.011-1'!$E$3:$S$306,9,FALSE)))</f>
        <v/>
      </c>
      <c r="N99" s="30" t="str">
        <f>IF(ISNA(VLOOKUP($E99,'STAM.011-1'!$E$3:$S$306,10,FALSE)),"",(VLOOKUP($E99,'STAM.011-1'!$E$3:$S$306,10,FALSE)))</f>
        <v/>
      </c>
      <c r="O99" s="30" t="str">
        <f>IF(ISNA(VLOOKUP($E99,'STAM.011-1'!$E$3:$S$306,11,FALSE)),"",(VLOOKUP($E99,'STAM.011-1'!$E$3:$S$306,11,FALSE)))</f>
        <v/>
      </c>
      <c r="P99" s="30" t="str">
        <f>IF(ISNA(VLOOKUP($E99,'STAM.011-1'!$E$3:$S$306,12,FALSE)),"",(VLOOKUP($E99,'STAM.011-1'!$E$3:$S$306,12,FALSE)))</f>
        <v/>
      </c>
      <c r="Q99" s="30" t="str">
        <f>IF(ISNA(VLOOKUP($E99,'STAM.011-1'!$E$3:$S$306,13,FALSE)),"",(VLOOKUP($E99,'STAM.011-1'!$E$3:$S$306,13,FALSE)))</f>
        <v/>
      </c>
      <c r="R99" s="30" t="str">
        <f>IF(ISNA(VLOOKUP($E99,'STAM.011-1'!$E$3:$S$306,14,FALSE)),"",(VLOOKUP($E99,'STAM.011-1'!$E$3:$S$306,14,FALSE)))</f>
        <v/>
      </c>
      <c r="S99" s="343" t="str">
        <f>IF(ISNA(VLOOKUP($E99,'STAM.011-1'!$E$3:$S$306,15,FALSE)),"",(VLOOKUP($E99,'STAM.011-1'!$E$3:$S$306,15,FALSE)))</f>
        <v/>
      </c>
      <c r="T99" s="438">
        <v>97</v>
      </c>
      <c r="U99" s="439"/>
      <c r="V99" s="443">
        <f t="shared" si="42"/>
        <v>0</v>
      </c>
      <c r="W99" s="516" t="str">
        <f t="shared" ref="W99" si="63">IFERROR(SUM(J99:S102)+H101,"")</f>
        <v/>
      </c>
      <c r="X99" s="374">
        <f>IF(V99="","",IFERROR(SUM(J99:K99:M99:N99)+LARGE(J99:K99:M99,1)/100+LARGE(J99:K99:M99:N99,2)/1000+LARGE(J99:K99:M99:N99,3)/10000+LARGE(J99:K99:M99:N99,4)/100000-0.01/T99,0))</f>
        <v>0</v>
      </c>
      <c r="Y99" s="354" t="str">
        <f>$D$99</f>
        <v/>
      </c>
      <c r="Z99" s="364" t="str">
        <f>$C$99</f>
        <v/>
      </c>
      <c r="AA99" s="374"/>
      <c r="AB99" s="374"/>
      <c r="AC99" s="374"/>
      <c r="AD99" s="374"/>
      <c r="AE99" s="374"/>
      <c r="AF99" s="374"/>
      <c r="AG99" s="374"/>
      <c r="AH99" s="374"/>
      <c r="AI99" s="374"/>
    </row>
    <row r="100" spans="1:35" ht="12" customHeight="1" x14ac:dyDescent="0.3">
      <c r="A100" s="582"/>
      <c r="B100" s="687"/>
      <c r="C100" s="693"/>
      <c r="D100" s="690"/>
      <c r="E100" s="32" t="str">
        <f>IF(ISNA(VLOOKUP($A$99,'STAM.011-1'!$A$3:$S$306,5,FALSE)+U4),"",(VLOOKUP($A$99,'STAM.011-1'!$A$3:$S$306,5,FALSE)+U4))</f>
        <v/>
      </c>
      <c r="F100" s="34" t="str">
        <f>IF(ISNA(VLOOKUP($E100,'STAM.011-1'!$E$3:$F$306,2,FALSE)),"",(VLOOKUP($E100,'STAM.011-1'!$E$3:$F$306,2,FALSE)))</f>
        <v/>
      </c>
      <c r="G100" s="150"/>
      <c r="H100" s="141" t="str">
        <f>IF(ISNA(VLOOKUP($E100,'STAM.011-1'!$E$3:$H$306,4,FALSE)),"",(VLOOKUP($E100,'STAM.011-1'!$E$3:$H$306,4,FALSE)))</f>
        <v/>
      </c>
      <c r="I100" s="34" t="str">
        <f>IF(ISNA(VLOOKUP(E100,'STAM.011-1'!$E$3:$S$306,5,FALSE)),"",(VLOOKUP(E100,'STAM.011-1'!$E$3:$S$306,5,FALSE)))</f>
        <v/>
      </c>
      <c r="J100" s="34" t="str">
        <f>IF(ISNA(VLOOKUP($E100,'STAM.011-1'!$E$3:$S$306,6,FALSE)),"",(VLOOKUP($E100,'STAM.011-1'!$E$3:$S$306,6,FALSE)))</f>
        <v/>
      </c>
      <c r="K100" s="34" t="str">
        <f>IF(ISNA(VLOOKUP($E100,'STAM.011-1'!$E$3:$S$306,7,FALSE)),"",(VLOOKUP($E100,'STAM.011-1'!$E$3:$S$306,7,FALSE)))</f>
        <v/>
      </c>
      <c r="L100" s="34" t="str">
        <f>IF(ISNA(VLOOKUP($E100,'STAM.011-1'!$E$3:$S$306,8,FALSE)),"",(VLOOKUP($E100,'STAM.011-1'!$E$3:$S$306,8,FALSE)))</f>
        <v/>
      </c>
      <c r="M100" s="34" t="str">
        <f>IF(ISNA(VLOOKUP($E100,'STAM.011-1'!$E$3:$S$306,9,FALSE)),"",(VLOOKUP($E100,'STAM.011-1'!$E$3:$S$306,9,FALSE)))</f>
        <v/>
      </c>
      <c r="N100" s="34" t="str">
        <f>IF(ISNA(VLOOKUP($E100,'STAM.011-1'!$E$3:$S$306,10,FALSE)),"",(VLOOKUP($E100,'STAM.011-1'!$E$3:$S$306,10,FALSE)))</f>
        <v/>
      </c>
      <c r="O100" s="34" t="str">
        <f>IF(ISNA(VLOOKUP($E100,'STAM.011-1'!$E$3:$S$306,11,FALSE)),"",(VLOOKUP($E100,'STAM.011-1'!$E$3:$S$306,11,FALSE)))</f>
        <v/>
      </c>
      <c r="P100" s="34" t="str">
        <f>IF(ISNA(VLOOKUP($E100,'STAM.011-1'!$E$3:$S$306,12,FALSE)),"",(VLOOKUP($E100,'STAM.011-1'!$E$3:$S$306,12,FALSE)))</f>
        <v/>
      </c>
      <c r="Q100" s="34" t="str">
        <f>IF(ISNA(VLOOKUP($E100,'STAM.011-1'!$E$3:$S$306,13,FALSE)),"",(VLOOKUP($E100,'STAM.011-1'!$E$3:$S$306,13,FALSE)))</f>
        <v/>
      </c>
      <c r="R100" s="34" t="str">
        <f>IF(ISNA(VLOOKUP($E100,'STAM.011-1'!$E$3:$S$306,14,FALSE)),"",(VLOOKUP($E100,'STAM.011-1'!$E$3:$S$306,14,FALSE)))</f>
        <v/>
      </c>
      <c r="S100" s="344" t="str">
        <f>IF(ISNA(VLOOKUP($E100,'STAM.011-1'!$E$3:$S$306,15,FALSE)),"",(VLOOKUP($E100,'STAM.011-1'!$E$3:$S$306,15,FALSE)))</f>
        <v/>
      </c>
      <c r="T100" s="438">
        <v>98</v>
      </c>
      <c r="U100" s="439"/>
      <c r="V100" s="443">
        <f t="shared" si="42"/>
        <v>0</v>
      </c>
      <c r="W100" s="516"/>
      <c r="X100" s="374">
        <f>IF(V100="","",IFERROR(SUM(J100:K100:M100:N100)+LARGE(J100:K100:M100,1)/100+LARGE(J100:K100:M100:N100,2)/1000+LARGE(J100:K100:M100:N100,3)/10000+LARGE(J100:K100:M100:N100,4)/100000-0.01/T100,0))</f>
        <v>0</v>
      </c>
      <c r="Y100" s="354" t="str">
        <f t="shared" ref="Y100:Y102" si="64">$D$99</f>
        <v/>
      </c>
      <c r="Z100" s="364" t="str">
        <f t="shared" ref="Z100:Z102" si="65">$C$99</f>
        <v/>
      </c>
      <c r="AA100" s="374"/>
      <c r="AB100" s="374"/>
      <c r="AC100" s="374"/>
      <c r="AD100" s="374"/>
      <c r="AE100" s="374"/>
      <c r="AF100" s="374"/>
      <c r="AG100" s="374"/>
      <c r="AH100" s="374"/>
      <c r="AI100" s="374"/>
    </row>
    <row r="101" spans="1:35" ht="12" customHeight="1" thickBot="1" x14ac:dyDescent="0.35">
      <c r="A101" s="582"/>
      <c r="B101" s="687"/>
      <c r="C101" s="693"/>
      <c r="D101" s="690"/>
      <c r="E101" s="32" t="str">
        <f>IF(ISNA(VLOOKUP($A$99,'STAM.011-1'!$A$3:$S$306,5,FALSE)+U5),"",(VLOOKUP($A$99,'STAM.011-1'!$A$3:$S$306,5,FALSE)+U5))</f>
        <v/>
      </c>
      <c r="F101" s="34" t="str">
        <f>IF(ISNA(VLOOKUP($E101,'STAM.011-1'!$E$3:$F$306,2,FALSE)),"",(VLOOKUP($E101,'STAM.011-1'!$E$3:$F$306,2,FALSE)))</f>
        <v/>
      </c>
      <c r="G101" s="35" t="s">
        <v>677</v>
      </c>
      <c r="H101" s="141" t="str">
        <f>IF(ISNA(VLOOKUP(E101,'STAM.011-1'!$E$3:$H$306,4,FALSE)),"",(VLOOKUP(E101,'STAM.011-1'!$E$3:$H$306,4,FALSE)))</f>
        <v/>
      </c>
      <c r="I101" s="34" t="str">
        <f>IF(ISNA(VLOOKUP(E101,'STAM.011-1'!$E$3:$S$306,5,FALSE)),"",(VLOOKUP(E101,'STAM.011-1'!$E$3:$S$306,5,FALSE)))</f>
        <v/>
      </c>
      <c r="J101" s="34" t="str">
        <f>IF(ISNA(VLOOKUP($E101,'STAM.011-1'!$E$3:$S$306,6,FALSE)),"",(VLOOKUP($E101,'STAM.011-1'!$E$3:$S$306,6,FALSE)))</f>
        <v/>
      </c>
      <c r="K101" s="34" t="str">
        <f>IF(ISNA(VLOOKUP($E101,'STAM.011-1'!$E$3:$S$306,7,FALSE)),"",(VLOOKUP($E101,'STAM.011-1'!$E$3:$S$306,7,FALSE)))</f>
        <v/>
      </c>
      <c r="L101" s="34" t="str">
        <f>IF(ISNA(VLOOKUP($E101,'STAM.011-1'!$E$3:$S$306,8,FALSE)),"",(VLOOKUP($E101,'STAM.011-1'!$E$3:$S$306,8,FALSE)))</f>
        <v/>
      </c>
      <c r="M101" s="34" t="str">
        <f>IF(ISNA(VLOOKUP($E101,'STAM.011-1'!$E$3:$S$306,9,FALSE)),"",(VLOOKUP($E101,'STAM.011-1'!$E$3:$S$306,9,FALSE)))</f>
        <v/>
      </c>
      <c r="N101" s="34" t="str">
        <f>IF(ISNA(VLOOKUP($E101,'STAM.011-1'!$E$3:$S$306,10,FALSE)),"",(VLOOKUP($E101,'STAM.011-1'!$E$3:$S$306,10,FALSE)))</f>
        <v/>
      </c>
      <c r="O101" s="34" t="str">
        <f>IF(ISNA(VLOOKUP($E101,'STAM.011-1'!$E$3:$S$306,11,FALSE)),"",(VLOOKUP($E101,'STAM.011-1'!$E$3:$S$306,11,FALSE)))</f>
        <v/>
      </c>
      <c r="P101" s="34" t="str">
        <f>IF(ISNA(VLOOKUP($E101,'STAM.011-1'!$E$3:$S$306,12,FALSE)),"",(VLOOKUP($E101,'STAM.011-1'!$E$3:$S$306,12,FALSE)))</f>
        <v/>
      </c>
      <c r="Q101" s="34" t="str">
        <f>IF(ISNA(VLOOKUP($E101,'STAM.011-1'!$E$3:$S$306,13,FALSE)),"",(VLOOKUP($E101,'STAM.011-1'!$E$3:$S$306,13,FALSE)))</f>
        <v/>
      </c>
      <c r="R101" s="34" t="str">
        <f>IF(ISNA(VLOOKUP($E101,'STAM.011-1'!$E$3:$S$306,14,FALSE)),"",(VLOOKUP($E101,'STAM.011-1'!$E$3:$S$306,14,FALSE)))</f>
        <v/>
      </c>
      <c r="S101" s="344" t="str">
        <f>IF(ISNA(VLOOKUP($E101,'STAM.011-1'!$E$3:$S$306,15,FALSE)),"",(VLOOKUP($E101,'STAM.011-1'!$E$3:$S$306,15,FALSE)))</f>
        <v/>
      </c>
      <c r="T101" s="438">
        <v>99</v>
      </c>
      <c r="U101" s="439"/>
      <c r="V101" s="443">
        <f t="shared" si="42"/>
        <v>0</v>
      </c>
      <c r="W101" s="516"/>
      <c r="X101" s="374">
        <f>IF(V101="","",IFERROR(SUM(J101:K101:M101:N101)+LARGE(J101:K101:M101,1)/100+LARGE(J101:K101:M101:N101,2)/1000+LARGE(J101:K101:M101:N101,3)/10000+LARGE(J101:K101:M101:N101,4)/100000-0.01/T101,0))</f>
        <v>0</v>
      </c>
      <c r="Y101" s="354" t="str">
        <f t="shared" si="64"/>
        <v/>
      </c>
      <c r="Z101" s="364" t="str">
        <f t="shared" si="65"/>
        <v/>
      </c>
      <c r="AA101" s="374"/>
      <c r="AB101" s="374"/>
      <c r="AC101" s="374"/>
      <c r="AD101" s="374"/>
      <c r="AE101" s="374"/>
      <c r="AF101" s="374"/>
      <c r="AG101" s="374"/>
      <c r="AH101" s="374"/>
      <c r="AI101" s="374"/>
    </row>
    <row r="102" spans="1:35" ht="12" customHeight="1" thickBot="1" x14ac:dyDescent="0.35">
      <c r="A102" s="583"/>
      <c r="B102" s="688"/>
      <c r="C102" s="694"/>
      <c r="D102" s="691"/>
      <c r="E102" s="32" t="str">
        <f>IF(ISNA(VLOOKUP($A$99,'STAM.011-1'!$A$3:$S$306,5,FALSE)+U6),"",(VLOOKUP($A$99,'STAM.011-1'!$A$3:$S$306,5,FALSE)+U6))</f>
        <v/>
      </c>
      <c r="F102" s="38" t="str">
        <f>IF(ISNA(VLOOKUP($E102,'STAM.011-1'!$E$3:$F$306,2,FALSE)),"",(VLOOKUP($E102,'STAM.011-1'!$E$3:$F$306,2,FALSE)))</f>
        <v/>
      </c>
      <c r="G102" s="36" t="s">
        <v>678</v>
      </c>
      <c r="H102" s="37" t="str">
        <f>IF(ISNA(VLOOKUP(E102,'STAM.011-1'!$E$3:$H$306,4,FALSE)),"",(VLOOKUP(E102,'STAM.011-1'!$E$3:$H$306,4,FALSE)))</f>
        <v/>
      </c>
      <c r="I102" s="38" t="str">
        <f>IF(ISNA(VLOOKUP(E102,'STAM.011-1'!$E$3:$S$306,5,FALSE)),"",(VLOOKUP(E102,'STAM.011-1'!$E$3:$S$306,5,FALSE)))</f>
        <v/>
      </c>
      <c r="J102" s="38" t="str">
        <f>IF(ISNA(VLOOKUP($E102,'STAM.011-1'!$E$3:$S$306,6,FALSE)),"",(VLOOKUP($E102,'STAM.011-1'!$E$3:$S$306,6,FALSE)))</f>
        <v/>
      </c>
      <c r="K102" s="38" t="str">
        <f>IF(ISNA(VLOOKUP($E102,'STAM.011-1'!$E$3:$S$306,7,FALSE)),"",(VLOOKUP($E102,'STAM.011-1'!$E$3:$S$306,7,FALSE)))</f>
        <v/>
      </c>
      <c r="L102" s="38" t="str">
        <f>IF(ISNA(VLOOKUP($E102,'STAM.011-1'!$E$3:$S$306,8,FALSE)),"",(VLOOKUP($E102,'STAM.011-1'!$E$3:$S$306,8,FALSE)))</f>
        <v/>
      </c>
      <c r="M102" s="38" t="str">
        <f>IF(ISNA(VLOOKUP($E102,'STAM.011-1'!$E$3:$S$306,9,FALSE)),"",(VLOOKUP($E102,'STAM.011-1'!$E$3:$S$306,9,FALSE)))</f>
        <v/>
      </c>
      <c r="N102" s="38" t="str">
        <f>IF(ISNA(VLOOKUP($E102,'STAM.011-1'!$E$3:$S$306,10,FALSE)),"",(VLOOKUP($E102,'STAM.011-1'!$E$3:$S$306,10,FALSE)))</f>
        <v/>
      </c>
      <c r="O102" s="38" t="str">
        <f>IF(ISNA(VLOOKUP($E102,'STAM.011-1'!$E$3:$S$306,11,FALSE)),"",(VLOOKUP($E102,'STAM.011-1'!$E$3:$S$306,11,FALSE)))</f>
        <v/>
      </c>
      <c r="P102" s="38" t="str">
        <f>IF(ISNA(VLOOKUP($E102,'STAM.011-1'!$E$3:$S$306,12,FALSE)),"",(VLOOKUP($E102,'STAM.011-1'!$E$3:$S$306,12,FALSE)))</f>
        <v/>
      </c>
      <c r="Q102" s="38" t="str">
        <f>IF(ISNA(VLOOKUP($E102,'STAM.011-1'!$E$3:$S$306,13,FALSE)),"",(VLOOKUP($E102,'STAM.011-1'!$E$3:$S$306,13,FALSE)))</f>
        <v/>
      </c>
      <c r="R102" s="38" t="str">
        <f>IF(ISNA(VLOOKUP($E102,'STAM.011-1'!$E$3:$S$306,14,FALSE)),"",(VLOOKUP($E102,'STAM.011-1'!$E$3:$S$306,14,FALSE)))</f>
        <v/>
      </c>
      <c r="S102" s="345" t="str">
        <f>IF(ISNA(VLOOKUP($E102,'STAM.011-1'!$E$3:$S$306,15,FALSE)),"",(VLOOKUP($E102,'STAM.011-1'!$E$3:$S$306,15,FALSE)))</f>
        <v/>
      </c>
      <c r="T102" s="438">
        <v>100</v>
      </c>
      <c r="U102" s="439"/>
      <c r="V102" s="443">
        <f t="shared" si="42"/>
        <v>0</v>
      </c>
      <c r="W102" s="516"/>
      <c r="X102" s="374">
        <f>IF(V102="","",IFERROR(SUM(J102:K102:M102:N102)+LARGE(J102:K102:M102,1)/100+LARGE(J102:K102:M102:N102,2)/1000+LARGE(J102:K102:M102:N102,3)/10000+LARGE(J102:K102:M102:N102,4)/100000-0.01/T102,0))</f>
        <v>0</v>
      </c>
      <c r="Y102" s="354" t="str">
        <f t="shared" si="64"/>
        <v/>
      </c>
      <c r="Z102" s="364" t="str">
        <f t="shared" si="65"/>
        <v/>
      </c>
      <c r="AA102" s="374"/>
      <c r="AB102" s="374"/>
      <c r="AC102" s="374"/>
      <c r="AD102" s="374"/>
      <c r="AE102" s="374"/>
      <c r="AF102" s="374"/>
      <c r="AG102" s="374"/>
      <c r="AH102" s="374"/>
      <c r="AI102" s="374"/>
    </row>
    <row r="103" spans="1:35" ht="12" customHeight="1" x14ac:dyDescent="0.3">
      <c r="A103" s="581">
        <v>26</v>
      </c>
      <c r="B103" s="686" t="str">
        <f>IF(ISNA(VLOOKUP($A103,'STAM.011-1'!$A$3:$S$306,2,FALSE)),"",(VLOOKUP($A103,'STAM.011-1'!$A$3:$S$306,2,FALSE)))</f>
        <v/>
      </c>
      <c r="C103" s="692" t="str">
        <f>IF(ISNA(VLOOKUP($A103,'STAM.011-1'!$A$3:$S$306,3,FALSE)),"",(VLOOKUP($A103,'STAM.011-1'!$A$3:$S$306,3,FALSE)))</f>
        <v/>
      </c>
      <c r="D103" s="689" t="str">
        <f>IF(ISNA(VLOOKUP($A103,'STAM.011-1'!$A$3:$S$306,4,FALSE)),"",(VLOOKUP($A103,'STAM.011-1'!$A$3:$S$306,4,FALSE)))</f>
        <v/>
      </c>
      <c r="E103" s="29" t="str">
        <f>IF(ISNA(VLOOKUP($A$103,'STAM.011-1'!$A$3:$S$306,5,FALSE)),"",(VLOOKUP($A$103,'STAM.011-1'!$A$3:$S$306,5,FALSE)))</f>
        <v/>
      </c>
      <c r="F103" s="30" t="str">
        <f>IF(ISNA(VLOOKUP($E103,'STAM.011-1'!$E$3:$F$306,2,FALSE)),"",(VLOOKUP($E103,'STAM.011-1'!$E$3:$F$306,2,FALSE)))</f>
        <v/>
      </c>
      <c r="G103" s="149"/>
      <c r="H103" s="39"/>
      <c r="I103" s="30" t="str">
        <f>IF(ISNA(VLOOKUP(E103,'STAM.011-1'!$E$3:$S$306,5,FALSE)),"",(VLOOKUP(E103,'STAM.011-1'!$E$3:$S$306,5,FALSE)))</f>
        <v/>
      </c>
      <c r="J103" s="30" t="str">
        <f>IF(ISNA(VLOOKUP($E103,'STAM.011-1'!$E$3:$S$306,6,FALSE)),"",(VLOOKUP($E103,'STAM.011-1'!$E$3:$S$306,6,FALSE)))</f>
        <v/>
      </c>
      <c r="K103" s="30" t="str">
        <f>IF(ISNA(VLOOKUP($E103,'STAM.011-1'!$E$3:$S$306,7,FALSE)),"",(VLOOKUP($E103,'STAM.011-1'!$E$3:$S$306,7,FALSE)))</f>
        <v/>
      </c>
      <c r="L103" s="30" t="str">
        <f>IF(ISNA(VLOOKUP($E103,'STAM.011-1'!$E$3:$S$306,8,FALSE)),"",(VLOOKUP($E103,'STAM.011-1'!$E$3:$S$306,8,FALSE)))</f>
        <v/>
      </c>
      <c r="M103" s="30" t="str">
        <f>IF(ISNA(VLOOKUP($E103,'STAM.011-1'!$E$3:$S$306,9,FALSE)),"",(VLOOKUP($E103,'STAM.011-1'!$E$3:$S$306,9,FALSE)))</f>
        <v/>
      </c>
      <c r="N103" s="30" t="str">
        <f>IF(ISNA(VLOOKUP($E103,'STAM.011-1'!$E$3:$S$306,10,FALSE)),"",(VLOOKUP($E103,'STAM.011-1'!$E$3:$S$306,10,FALSE)))</f>
        <v/>
      </c>
      <c r="O103" s="30" t="str">
        <f>IF(ISNA(VLOOKUP($E103,'STAM.011-1'!$E$3:$S$306,11,FALSE)),"",(VLOOKUP($E103,'STAM.011-1'!$E$3:$S$306,11,FALSE)))</f>
        <v/>
      </c>
      <c r="P103" s="30" t="str">
        <f>IF(ISNA(VLOOKUP($E103,'STAM.011-1'!$E$3:$S$306,12,FALSE)),"",(VLOOKUP($E103,'STAM.011-1'!$E$3:$S$306,12,FALSE)))</f>
        <v/>
      </c>
      <c r="Q103" s="30" t="str">
        <f>IF(ISNA(VLOOKUP($E103,'STAM.011-1'!$E$3:$S$306,13,FALSE)),"",(VLOOKUP($E103,'STAM.011-1'!$E$3:$S$306,13,FALSE)))</f>
        <v/>
      </c>
      <c r="R103" s="30" t="str">
        <f>IF(ISNA(VLOOKUP($E103,'STAM.011-1'!$E$3:$S$306,14,FALSE)),"",(VLOOKUP($E103,'STAM.011-1'!$E$3:$S$306,14,FALSE)))</f>
        <v/>
      </c>
      <c r="S103" s="343" t="str">
        <f>IF(ISNA(VLOOKUP($E103,'STAM.011-1'!$E$3:$S$306,15,FALSE)),"",(VLOOKUP($E103,'STAM.011-1'!$E$3:$S$306,15,FALSE)))</f>
        <v/>
      </c>
      <c r="T103" s="438">
        <v>101</v>
      </c>
      <c r="U103" s="439"/>
      <c r="V103" s="443">
        <f t="shared" si="42"/>
        <v>0</v>
      </c>
      <c r="W103" s="516" t="str">
        <f t="shared" si="57"/>
        <v/>
      </c>
      <c r="X103" s="374">
        <f>IF(V103="","",IFERROR(SUM(J103:K103:M103:N103)+LARGE(J103:K103:M103,1)/100+LARGE(J103:K103:M103:N103,2)/1000+LARGE(J103:K103:M103:N103,3)/10000+LARGE(J103:K103:M103:N103,4)/100000-0.01/T103,0))</f>
        <v>0</v>
      </c>
      <c r="Y103" s="354" t="str">
        <f>$D$103</f>
        <v/>
      </c>
      <c r="Z103" s="364" t="str">
        <f>$C$103</f>
        <v/>
      </c>
      <c r="AA103" s="374"/>
      <c r="AB103" s="374"/>
      <c r="AC103" s="374"/>
      <c r="AD103" s="374"/>
      <c r="AE103" s="374"/>
      <c r="AF103" s="374"/>
      <c r="AG103" s="374"/>
      <c r="AH103" s="374"/>
      <c r="AI103" s="374"/>
    </row>
    <row r="104" spans="1:35" ht="12" customHeight="1" x14ac:dyDescent="0.3">
      <c r="A104" s="582"/>
      <c r="B104" s="687"/>
      <c r="C104" s="693"/>
      <c r="D104" s="690"/>
      <c r="E104" s="32" t="str">
        <f>IF(ISNA(VLOOKUP($A$103,'STAM.011-1'!$A$3:$S$306,5,FALSE)+U4),"",(VLOOKUP($A$103,'STAM.011-1'!$A$3:$S$306,5,FALSE)+U4))</f>
        <v/>
      </c>
      <c r="F104" s="34" t="str">
        <f>IF(ISNA(VLOOKUP($E104,'STAM.011-1'!$E$3:$F$306,2,FALSE)),"",(VLOOKUP($E104,'STAM.011-1'!$E$3:$F$306,2,FALSE)))</f>
        <v/>
      </c>
      <c r="G104" s="150"/>
      <c r="H104" s="141" t="str">
        <f>IF(ISNA(VLOOKUP($E104,'STAM.011-1'!$E$3:$H$306,4,FALSE)),"",(VLOOKUP($E104,'STAM.011-1'!$E$3:$H$306,4,FALSE)))</f>
        <v/>
      </c>
      <c r="I104" s="34" t="str">
        <f>IF(ISNA(VLOOKUP(E104,'STAM.011-1'!$E$3:$S$306,5,FALSE)),"",(VLOOKUP(E104,'STAM.011-1'!$E$3:$S$306,5,FALSE)))</f>
        <v/>
      </c>
      <c r="J104" s="34" t="str">
        <f>IF(ISNA(VLOOKUP($E104,'STAM.011-1'!$E$3:$S$306,6,FALSE)),"",(VLOOKUP($E104,'STAM.011-1'!$E$3:$S$306,6,FALSE)))</f>
        <v/>
      </c>
      <c r="K104" s="34" t="str">
        <f>IF(ISNA(VLOOKUP($E104,'STAM.011-1'!$E$3:$S$306,7,FALSE)),"",(VLOOKUP($E104,'STAM.011-1'!$E$3:$S$306,7,FALSE)))</f>
        <v/>
      </c>
      <c r="L104" s="34" t="str">
        <f>IF(ISNA(VLOOKUP($E104,'STAM.011-1'!$E$3:$S$306,8,FALSE)),"",(VLOOKUP($E104,'STAM.011-1'!$E$3:$S$306,8,FALSE)))</f>
        <v/>
      </c>
      <c r="M104" s="34" t="str">
        <f>IF(ISNA(VLOOKUP($E104,'STAM.011-1'!$E$3:$S$306,9,FALSE)),"",(VLOOKUP($E104,'STAM.011-1'!$E$3:$S$306,9,FALSE)))</f>
        <v/>
      </c>
      <c r="N104" s="34" t="str">
        <f>IF(ISNA(VLOOKUP($E104,'STAM.011-1'!$E$3:$S$306,10,FALSE)),"",(VLOOKUP($E104,'STAM.011-1'!$E$3:$S$306,10,FALSE)))</f>
        <v/>
      </c>
      <c r="O104" s="34" t="str">
        <f>IF(ISNA(VLOOKUP($E104,'STAM.011-1'!$E$3:$S$306,11,FALSE)),"",(VLOOKUP($E104,'STAM.011-1'!$E$3:$S$306,11,FALSE)))</f>
        <v/>
      </c>
      <c r="P104" s="34" t="str">
        <f>IF(ISNA(VLOOKUP($E104,'STAM.011-1'!$E$3:$S$306,12,FALSE)),"",(VLOOKUP($E104,'STAM.011-1'!$E$3:$S$306,12,FALSE)))</f>
        <v/>
      </c>
      <c r="Q104" s="34" t="str">
        <f>IF(ISNA(VLOOKUP($E104,'STAM.011-1'!$E$3:$S$306,13,FALSE)),"",(VLOOKUP($E104,'STAM.011-1'!$E$3:$S$306,13,FALSE)))</f>
        <v/>
      </c>
      <c r="R104" s="34" t="str">
        <f>IF(ISNA(VLOOKUP($E104,'STAM.011-1'!$E$3:$S$306,14,FALSE)),"",(VLOOKUP($E104,'STAM.011-1'!$E$3:$S$306,14,FALSE)))</f>
        <v/>
      </c>
      <c r="S104" s="344" t="str">
        <f>IF(ISNA(VLOOKUP($E104,'STAM.011-1'!$E$3:$S$306,15,FALSE)),"",(VLOOKUP($E104,'STAM.011-1'!$E$3:$S$306,15,FALSE)))</f>
        <v/>
      </c>
      <c r="T104" s="438">
        <v>102</v>
      </c>
      <c r="U104" s="439"/>
      <c r="V104" s="443">
        <f t="shared" si="42"/>
        <v>0</v>
      </c>
      <c r="W104" s="516"/>
      <c r="X104" s="374">
        <f>IF(V104="","",IFERROR(SUM(J104:K104:M104:N104)+LARGE(J104:K104:M104,1)/100+LARGE(J104:K104:M104:N104,2)/1000+LARGE(J104:K104:M104:N104,3)/10000+LARGE(J104:K104:M104:N104,4)/100000-0.01/T104,0))</f>
        <v>0</v>
      </c>
      <c r="Y104" s="354" t="str">
        <f t="shared" ref="Y104:Y106" si="66">$D$103</f>
        <v/>
      </c>
      <c r="Z104" s="364" t="str">
        <f t="shared" ref="Z104:Z106" si="67">$C$103</f>
        <v/>
      </c>
      <c r="AA104" s="374"/>
      <c r="AB104" s="374"/>
      <c r="AC104" s="374"/>
      <c r="AD104" s="374"/>
      <c r="AE104" s="374"/>
      <c r="AF104" s="374"/>
      <c r="AG104" s="374"/>
      <c r="AH104" s="374"/>
      <c r="AI104" s="374"/>
    </row>
    <row r="105" spans="1:35" ht="12" customHeight="1" thickBot="1" x14ac:dyDescent="0.35">
      <c r="A105" s="582"/>
      <c r="B105" s="687"/>
      <c r="C105" s="693"/>
      <c r="D105" s="690"/>
      <c r="E105" s="32" t="str">
        <f>IF(ISNA(VLOOKUP($A$103,'STAM.011-1'!$A$3:$S$306,5,FALSE)+U5),"",(VLOOKUP($A$103,'STAM.011-1'!$A$3:$S$306,5,FALSE)+U5))</f>
        <v/>
      </c>
      <c r="F105" s="34" t="str">
        <f>IF(ISNA(VLOOKUP($E105,'STAM.011-1'!$E$3:$F$306,2,FALSE)),"",(VLOOKUP($E105,'STAM.011-1'!$E$3:$F$306,2,FALSE)))</f>
        <v/>
      </c>
      <c r="G105" s="35" t="s">
        <v>677</v>
      </c>
      <c r="H105" s="141" t="str">
        <f>IF(ISNA(VLOOKUP(E105,'STAM.011-1'!$E$3:$H$306,4,FALSE)),"",(VLOOKUP(E105,'STAM.011-1'!$E$3:$H$306,4,FALSE)))</f>
        <v/>
      </c>
      <c r="I105" s="34" t="str">
        <f>IF(ISNA(VLOOKUP(E105,'STAM.011-1'!$E$3:$S$306,5,FALSE)),"",(VLOOKUP(E105,'STAM.011-1'!$E$3:$S$306,5,FALSE)))</f>
        <v/>
      </c>
      <c r="J105" s="34" t="str">
        <f>IF(ISNA(VLOOKUP($E105,'STAM.011-1'!$E$3:$S$306,6,FALSE)),"",(VLOOKUP($E105,'STAM.011-1'!$E$3:$S$306,6,FALSE)))</f>
        <v/>
      </c>
      <c r="K105" s="34" t="str">
        <f>IF(ISNA(VLOOKUP($E105,'STAM.011-1'!$E$3:$S$306,7,FALSE)),"",(VLOOKUP($E105,'STAM.011-1'!$E$3:$S$306,7,FALSE)))</f>
        <v/>
      </c>
      <c r="L105" s="34" t="str">
        <f>IF(ISNA(VLOOKUP($E105,'STAM.011-1'!$E$3:$S$306,8,FALSE)),"",(VLOOKUP($E105,'STAM.011-1'!$E$3:$S$306,8,FALSE)))</f>
        <v/>
      </c>
      <c r="M105" s="34" t="str">
        <f>IF(ISNA(VLOOKUP($E105,'STAM.011-1'!$E$3:$S$306,9,FALSE)),"",(VLOOKUP($E105,'STAM.011-1'!$E$3:$S$306,9,FALSE)))</f>
        <v/>
      </c>
      <c r="N105" s="34" t="str">
        <f>IF(ISNA(VLOOKUP($E105,'STAM.011-1'!$E$3:$S$306,10,FALSE)),"",(VLOOKUP($E105,'STAM.011-1'!$E$3:$S$306,10,FALSE)))</f>
        <v/>
      </c>
      <c r="O105" s="34" t="str">
        <f>IF(ISNA(VLOOKUP($E105,'STAM.011-1'!$E$3:$S$306,11,FALSE)),"",(VLOOKUP($E105,'STAM.011-1'!$E$3:$S$306,11,FALSE)))</f>
        <v/>
      </c>
      <c r="P105" s="34" t="str">
        <f>IF(ISNA(VLOOKUP($E105,'STAM.011-1'!$E$3:$S$306,12,FALSE)),"",(VLOOKUP($E105,'STAM.011-1'!$E$3:$S$306,12,FALSE)))</f>
        <v/>
      </c>
      <c r="Q105" s="34" t="str">
        <f>IF(ISNA(VLOOKUP($E105,'STAM.011-1'!$E$3:$S$306,13,FALSE)),"",(VLOOKUP($E105,'STAM.011-1'!$E$3:$S$306,13,FALSE)))</f>
        <v/>
      </c>
      <c r="R105" s="34" t="str">
        <f>IF(ISNA(VLOOKUP($E105,'STAM.011-1'!$E$3:$S$306,14,FALSE)),"",(VLOOKUP($E105,'STAM.011-1'!$E$3:$S$306,14,FALSE)))</f>
        <v/>
      </c>
      <c r="S105" s="344" t="str">
        <f>IF(ISNA(VLOOKUP($E105,'STAM.011-1'!$E$3:$S$306,15,FALSE)),"",(VLOOKUP($E105,'STAM.011-1'!$E$3:$S$306,15,FALSE)))</f>
        <v/>
      </c>
      <c r="T105" s="438">
        <v>103</v>
      </c>
      <c r="U105" s="439"/>
      <c r="V105" s="443">
        <f t="shared" si="42"/>
        <v>0</v>
      </c>
      <c r="W105" s="516"/>
      <c r="X105" s="374">
        <f>IF(V105="","",IFERROR(SUM(J105:K105:M105:N105)+LARGE(J105:K105:M105,1)/100+LARGE(J105:K105:M105:N105,2)/1000+LARGE(J105:K105:M105:N105,3)/10000+LARGE(J105:K105:M105:N105,4)/100000-0.01/T105,0))</f>
        <v>0</v>
      </c>
      <c r="Y105" s="354" t="str">
        <f t="shared" si="66"/>
        <v/>
      </c>
      <c r="Z105" s="364" t="str">
        <f t="shared" si="67"/>
        <v/>
      </c>
      <c r="AA105" s="374"/>
      <c r="AB105" s="374"/>
      <c r="AC105" s="374"/>
      <c r="AD105" s="374"/>
      <c r="AE105" s="374"/>
      <c r="AF105" s="374"/>
      <c r="AG105" s="374"/>
      <c r="AH105" s="374"/>
      <c r="AI105" s="374"/>
    </row>
    <row r="106" spans="1:35" ht="12" customHeight="1" thickBot="1" x14ac:dyDescent="0.35">
      <c r="A106" s="583"/>
      <c r="B106" s="688"/>
      <c r="C106" s="694"/>
      <c r="D106" s="691"/>
      <c r="E106" s="32" t="str">
        <f>IF(ISNA(VLOOKUP($A$103,'STAM.011-1'!$A$3:$S$306,5,FALSE)+U6),"",(VLOOKUP($A$103,'STAM.011-1'!$A$3:$S$306,5,FALSE)+U6))</f>
        <v/>
      </c>
      <c r="F106" s="38" t="str">
        <f>IF(ISNA(VLOOKUP($E106,'STAM.011-1'!$E$3:$F$306,2,FALSE)),"",(VLOOKUP($E106,'STAM.011-1'!$E$3:$F$306,2,FALSE)))</f>
        <v/>
      </c>
      <c r="G106" s="36" t="s">
        <v>678</v>
      </c>
      <c r="H106" s="37" t="str">
        <f>IF(ISNA(VLOOKUP(E106,'STAM.011-1'!$E$3:$H$306,4,FALSE)),"",(VLOOKUP(E106,'STAM.011-1'!$E$3:$H$306,4,FALSE)))</f>
        <v/>
      </c>
      <c r="I106" s="38" t="str">
        <f>IF(ISNA(VLOOKUP(E106,'STAM.011-1'!$E$3:$S$306,5,FALSE)),"",(VLOOKUP(E106,'STAM.011-1'!$E$3:$S$306,5,FALSE)))</f>
        <v/>
      </c>
      <c r="J106" s="38" t="str">
        <f>IF(ISNA(VLOOKUP($E106,'STAM.011-1'!$E$3:$S$306,6,FALSE)),"",(VLOOKUP($E106,'STAM.011-1'!$E$3:$S$306,6,FALSE)))</f>
        <v/>
      </c>
      <c r="K106" s="38" t="str">
        <f>IF(ISNA(VLOOKUP($E106,'STAM.011-1'!$E$3:$S$306,7,FALSE)),"",(VLOOKUP($E106,'STAM.011-1'!$E$3:$S$306,7,FALSE)))</f>
        <v/>
      </c>
      <c r="L106" s="38" t="str">
        <f>IF(ISNA(VLOOKUP($E106,'STAM.011-1'!$E$3:$S$306,8,FALSE)),"",(VLOOKUP($E106,'STAM.011-1'!$E$3:$S$306,8,FALSE)))</f>
        <v/>
      </c>
      <c r="M106" s="38" t="str">
        <f>IF(ISNA(VLOOKUP($E106,'STAM.011-1'!$E$3:$S$306,9,FALSE)),"",(VLOOKUP($E106,'STAM.011-1'!$E$3:$S$306,9,FALSE)))</f>
        <v/>
      </c>
      <c r="N106" s="38" t="str">
        <f>IF(ISNA(VLOOKUP($E106,'STAM.011-1'!$E$3:$S$306,10,FALSE)),"",(VLOOKUP($E106,'STAM.011-1'!$E$3:$S$306,10,FALSE)))</f>
        <v/>
      </c>
      <c r="O106" s="38" t="str">
        <f>IF(ISNA(VLOOKUP($E106,'STAM.011-1'!$E$3:$S$306,11,FALSE)),"",(VLOOKUP($E106,'STAM.011-1'!$E$3:$S$306,11,FALSE)))</f>
        <v/>
      </c>
      <c r="P106" s="38" t="str">
        <f>IF(ISNA(VLOOKUP($E106,'STAM.011-1'!$E$3:$S$306,12,FALSE)),"",(VLOOKUP($E106,'STAM.011-1'!$E$3:$S$306,12,FALSE)))</f>
        <v/>
      </c>
      <c r="Q106" s="38" t="str">
        <f>IF(ISNA(VLOOKUP($E106,'STAM.011-1'!$E$3:$S$306,13,FALSE)),"",(VLOOKUP($E106,'STAM.011-1'!$E$3:$S$306,13,FALSE)))</f>
        <v/>
      </c>
      <c r="R106" s="38" t="str">
        <f>IF(ISNA(VLOOKUP($E106,'STAM.011-1'!$E$3:$S$306,14,FALSE)),"",(VLOOKUP($E106,'STAM.011-1'!$E$3:$S$306,14,FALSE)))</f>
        <v/>
      </c>
      <c r="S106" s="345" t="str">
        <f>IF(ISNA(VLOOKUP($E106,'STAM.011-1'!$E$3:$S$306,15,FALSE)),"",(VLOOKUP($E106,'STAM.011-1'!$E$3:$S$306,15,FALSE)))</f>
        <v/>
      </c>
      <c r="T106" s="438">
        <v>104</v>
      </c>
      <c r="U106" s="439"/>
      <c r="V106" s="443">
        <f t="shared" si="42"/>
        <v>0</v>
      </c>
      <c r="W106" s="516"/>
      <c r="X106" s="374">
        <f>IF(V106="","",IFERROR(SUM(J106:K106:M106:N106)+LARGE(J106:K106:M106,1)/100+LARGE(J106:K106:M106:N106,2)/1000+LARGE(J106:K106:M106:N106,3)/10000+LARGE(J106:K106:M106:N106,4)/100000-0.01/T106,0))</f>
        <v>0</v>
      </c>
      <c r="Y106" s="354" t="str">
        <f t="shared" si="66"/>
        <v/>
      </c>
      <c r="Z106" s="364" t="str">
        <f t="shared" si="67"/>
        <v/>
      </c>
      <c r="AA106" s="374"/>
      <c r="AB106" s="374"/>
      <c r="AC106" s="374"/>
      <c r="AD106" s="374"/>
      <c r="AE106" s="374"/>
      <c r="AF106" s="374"/>
      <c r="AG106" s="374"/>
      <c r="AH106" s="374"/>
      <c r="AI106" s="374"/>
    </row>
    <row r="107" spans="1:35" ht="12" customHeight="1" x14ac:dyDescent="0.3">
      <c r="A107" s="581">
        <v>27</v>
      </c>
      <c r="B107" s="686" t="str">
        <f>IF(ISNA(VLOOKUP($A107,'STAM.011-1'!$A$3:$S$306,2,FALSE)),"",(VLOOKUP($A107,'STAM.011-1'!$A$3:$S$306,2,FALSE)))</f>
        <v/>
      </c>
      <c r="C107" s="692" t="str">
        <f>IF(ISNA(VLOOKUP($A107,'STAM.011-1'!$A$3:$S$306,3,FALSE)),"",(VLOOKUP($A107,'STAM.011-1'!$A$3:$S$306,3,FALSE)))</f>
        <v/>
      </c>
      <c r="D107" s="689" t="str">
        <f>IF(ISNA(VLOOKUP($A107,'STAM.011-1'!$A$3:$S$306,4,FALSE)),"",(VLOOKUP($A107,'STAM.011-1'!$A$3:$S$306,4,FALSE)))</f>
        <v/>
      </c>
      <c r="E107" s="29" t="str">
        <f>IF(ISNA(VLOOKUP($A$107,'STAM.011-1'!$A$3:$S$306,5,FALSE)),"",(VLOOKUP($A$107,'STAM.011-1'!$A$3:$S$306,5,FALSE)))</f>
        <v/>
      </c>
      <c r="F107" s="30" t="str">
        <f>IF(ISNA(VLOOKUP($E107,'STAM.011-1'!$E$3:$F$306,2,FALSE)),"",(VLOOKUP($E107,'STAM.011-1'!$E$3:$F$306,2,FALSE)))</f>
        <v/>
      </c>
      <c r="G107" s="149"/>
      <c r="H107" s="31"/>
      <c r="I107" s="30" t="str">
        <f>IF(ISNA(VLOOKUP(E107,'STAM.011-1'!$E$3:$S$306,5,FALSE)),"",(VLOOKUP(E107,'STAM.011-1'!$E$3:$S$306,5,FALSE)))</f>
        <v/>
      </c>
      <c r="J107" s="30" t="str">
        <f>IF(ISNA(VLOOKUP($E107,'STAM.011-1'!$E$3:$S$306,6,FALSE)),"",(VLOOKUP($E107,'STAM.011-1'!$E$3:$S$306,6,FALSE)))</f>
        <v/>
      </c>
      <c r="K107" s="30" t="str">
        <f>IF(ISNA(VLOOKUP($E107,'STAM.011-1'!$E$3:$S$306,7,FALSE)),"",(VLOOKUP($E107,'STAM.011-1'!$E$3:$S$306,7,FALSE)))</f>
        <v/>
      </c>
      <c r="L107" s="30" t="str">
        <f>IF(ISNA(VLOOKUP($E107,'STAM.011-1'!$E$3:$S$306,8,FALSE)),"",(VLOOKUP($E107,'STAM.011-1'!$E$3:$S$306,8,FALSE)))</f>
        <v/>
      </c>
      <c r="M107" s="30" t="str">
        <f>IF(ISNA(VLOOKUP($E107,'STAM.011-1'!$E$3:$S$306,9,FALSE)),"",(VLOOKUP($E107,'STAM.011-1'!$E$3:$S$306,9,FALSE)))</f>
        <v/>
      </c>
      <c r="N107" s="30" t="str">
        <f>IF(ISNA(VLOOKUP($E107,'STAM.011-1'!$E$3:$S$306,10,FALSE)),"",(VLOOKUP($E107,'STAM.011-1'!$E$3:$S$306,10,FALSE)))</f>
        <v/>
      </c>
      <c r="O107" s="30" t="str">
        <f>IF(ISNA(VLOOKUP($E107,'STAM.011-1'!$E$3:$S$306,11,FALSE)),"",(VLOOKUP($E107,'STAM.011-1'!$E$3:$S$306,11,FALSE)))</f>
        <v/>
      </c>
      <c r="P107" s="30" t="str">
        <f>IF(ISNA(VLOOKUP($E107,'STAM.011-1'!$E$3:$S$306,12,FALSE)),"",(VLOOKUP($E107,'STAM.011-1'!$E$3:$S$306,12,FALSE)))</f>
        <v/>
      </c>
      <c r="Q107" s="30" t="str">
        <f>IF(ISNA(VLOOKUP($E107,'STAM.011-1'!$E$3:$S$306,13,FALSE)),"",(VLOOKUP($E107,'STAM.011-1'!$E$3:$S$306,13,FALSE)))</f>
        <v/>
      </c>
      <c r="R107" s="30" t="str">
        <f>IF(ISNA(VLOOKUP($E107,'STAM.011-1'!$E$3:$S$306,14,FALSE)),"",(VLOOKUP($E107,'STAM.011-1'!$E$3:$S$306,14,FALSE)))</f>
        <v/>
      </c>
      <c r="S107" s="343" t="str">
        <f>IF(ISNA(VLOOKUP($E107,'STAM.011-1'!$E$3:$S$306,15,FALSE)),"",(VLOOKUP($E107,'STAM.011-1'!$E$3:$S$306,15,FALSE)))</f>
        <v/>
      </c>
      <c r="T107" s="438">
        <v>105</v>
      </c>
      <c r="U107" s="439"/>
      <c r="V107" s="443">
        <f t="shared" si="42"/>
        <v>0</v>
      </c>
      <c r="W107" s="516" t="str">
        <f t="shared" si="60"/>
        <v/>
      </c>
      <c r="X107" s="374">
        <f>IF(V107="","",IFERROR(SUM(J107:K107:M107:N107)+LARGE(J107:K107:M107,1)/100+LARGE(J107:K107:M107:N107,2)/1000+LARGE(J107:K107:M107:N107,3)/10000+LARGE(J107:K107:M107:N107,4)/100000-0.01/T107,0))</f>
        <v>0</v>
      </c>
      <c r="Y107" s="354" t="str">
        <f>$D$107</f>
        <v/>
      </c>
      <c r="Z107" s="364" t="str">
        <f>$C$107</f>
        <v/>
      </c>
      <c r="AA107" s="374"/>
      <c r="AB107" s="374"/>
      <c r="AC107" s="374"/>
      <c r="AD107" s="374"/>
      <c r="AE107" s="374"/>
      <c r="AF107" s="374"/>
      <c r="AG107" s="374"/>
      <c r="AH107" s="374"/>
      <c r="AI107" s="374"/>
    </row>
    <row r="108" spans="1:35" ht="12" customHeight="1" x14ac:dyDescent="0.3">
      <c r="A108" s="582"/>
      <c r="B108" s="687"/>
      <c r="C108" s="693"/>
      <c r="D108" s="690"/>
      <c r="E108" s="32" t="str">
        <f>IF(ISNA(VLOOKUP($A$107,'STAM.011-1'!$A$3:$S$306,5,FALSE)+U4),"",(VLOOKUP($A$107,'STAM.011-1'!$A$3:$S$306,5,FALSE)+U4))</f>
        <v/>
      </c>
      <c r="F108" s="34" t="str">
        <f>IF(ISNA(VLOOKUP($E108,'STAM.011-1'!$E$3:$F$306,2,FALSE)),"",(VLOOKUP($E108,'STAM.011-1'!$E$3:$F$306,2,FALSE)))</f>
        <v/>
      </c>
      <c r="G108" s="150"/>
      <c r="H108" s="141" t="str">
        <f>IF(ISNA(VLOOKUP($E108,'STAM.011-1'!$E$3:$H$306,4,FALSE)),"",(VLOOKUP($E108,'STAM.011-1'!$E$3:$H$306,4,FALSE)))</f>
        <v/>
      </c>
      <c r="I108" s="34" t="str">
        <f>IF(ISNA(VLOOKUP(E108,'STAM.011-1'!$E$3:$S$306,5,FALSE)),"",(VLOOKUP(E108,'STAM.011-1'!$E$3:$S$306,5,FALSE)))</f>
        <v/>
      </c>
      <c r="J108" s="34" t="str">
        <f>IF(ISNA(VLOOKUP($E108,'STAM.011-1'!$E$3:$S$306,6,FALSE)),"",(VLOOKUP($E108,'STAM.011-1'!$E$3:$S$306,6,FALSE)))</f>
        <v/>
      </c>
      <c r="K108" s="34" t="str">
        <f>IF(ISNA(VLOOKUP($E108,'STAM.011-1'!$E$3:$S$306,7,FALSE)),"",(VLOOKUP($E108,'STAM.011-1'!$E$3:$S$306,7,FALSE)))</f>
        <v/>
      </c>
      <c r="L108" s="34" t="str">
        <f>IF(ISNA(VLOOKUP($E108,'STAM.011-1'!$E$3:$S$306,8,FALSE)),"",(VLOOKUP($E108,'STAM.011-1'!$E$3:$S$306,8,FALSE)))</f>
        <v/>
      </c>
      <c r="M108" s="34" t="str">
        <f>IF(ISNA(VLOOKUP($E108,'STAM.011-1'!$E$3:$S$306,9,FALSE)),"",(VLOOKUP($E108,'STAM.011-1'!$E$3:$S$306,9,FALSE)))</f>
        <v/>
      </c>
      <c r="N108" s="34" t="str">
        <f>IF(ISNA(VLOOKUP($E108,'STAM.011-1'!$E$3:$S$306,10,FALSE)),"",(VLOOKUP($E108,'STAM.011-1'!$E$3:$S$306,10,FALSE)))</f>
        <v/>
      </c>
      <c r="O108" s="34" t="str">
        <f>IF(ISNA(VLOOKUP($E108,'STAM.011-1'!$E$3:$S$306,11,FALSE)),"",(VLOOKUP($E108,'STAM.011-1'!$E$3:$S$306,11,FALSE)))</f>
        <v/>
      </c>
      <c r="P108" s="34" t="str">
        <f>IF(ISNA(VLOOKUP($E108,'STAM.011-1'!$E$3:$S$306,12,FALSE)),"",(VLOOKUP($E108,'STAM.011-1'!$E$3:$S$306,12,FALSE)))</f>
        <v/>
      </c>
      <c r="Q108" s="34" t="str">
        <f>IF(ISNA(VLOOKUP($E108,'STAM.011-1'!$E$3:$S$306,13,FALSE)),"",(VLOOKUP($E108,'STAM.011-1'!$E$3:$S$306,13,FALSE)))</f>
        <v/>
      </c>
      <c r="R108" s="34" t="str">
        <f>IF(ISNA(VLOOKUP($E108,'STAM.011-1'!$E$3:$S$306,14,FALSE)),"",(VLOOKUP($E108,'STAM.011-1'!$E$3:$S$306,14,FALSE)))</f>
        <v/>
      </c>
      <c r="S108" s="344" t="str">
        <f>IF(ISNA(VLOOKUP($E108,'STAM.011-1'!$E$3:$S$306,15,FALSE)),"",(VLOOKUP($E108,'STAM.011-1'!$E$3:$S$306,15,FALSE)))</f>
        <v/>
      </c>
      <c r="T108" s="438">
        <v>106</v>
      </c>
      <c r="U108" s="439"/>
      <c r="V108" s="443">
        <f t="shared" si="42"/>
        <v>0</v>
      </c>
      <c r="W108" s="516"/>
      <c r="X108" s="374">
        <f>IF(V108="","",IFERROR(SUM(J108:K108:M108:N108)+LARGE(J108:K108:M108,1)/100+LARGE(J108:K108:M108:N108,2)/1000+LARGE(J108:K108:M108:N108,3)/10000+LARGE(J108:K108:M108:N108,4)/100000-0.01/T108,0))</f>
        <v>0</v>
      </c>
      <c r="Y108" s="354" t="str">
        <f t="shared" ref="Y108:Y110" si="68">$D$107</f>
        <v/>
      </c>
      <c r="Z108" s="364" t="str">
        <f t="shared" ref="Z108:Z110" si="69">$C$107</f>
        <v/>
      </c>
      <c r="AA108" s="374"/>
      <c r="AB108" s="374"/>
      <c r="AC108" s="374"/>
      <c r="AD108" s="374"/>
      <c r="AE108" s="374"/>
      <c r="AF108" s="374"/>
      <c r="AG108" s="374"/>
      <c r="AH108" s="374"/>
      <c r="AI108" s="374"/>
    </row>
    <row r="109" spans="1:35" ht="12" customHeight="1" thickBot="1" x14ac:dyDescent="0.35">
      <c r="A109" s="582"/>
      <c r="B109" s="687"/>
      <c r="C109" s="693"/>
      <c r="D109" s="690"/>
      <c r="E109" s="32" t="str">
        <f>IF(ISNA(VLOOKUP($A$107,'STAM.011-1'!$A$3:$S$306,5,FALSE)+U5),"",(VLOOKUP($A$107,'STAM.011-1'!$A$3:$S$306,5,FALSE)+U5))</f>
        <v/>
      </c>
      <c r="F109" s="34" t="str">
        <f>IF(ISNA(VLOOKUP($E109,'STAM.011-1'!$E$3:$F$306,2,FALSE)),"",(VLOOKUP($E109,'STAM.011-1'!$E$3:$F$306,2,FALSE)))</f>
        <v/>
      </c>
      <c r="G109" s="35" t="s">
        <v>677</v>
      </c>
      <c r="H109" s="141" t="str">
        <f>IF(ISNA(VLOOKUP(E109,'STAM.011-1'!$E$3:$H$306,4,FALSE)),"",(VLOOKUP(E109,'STAM.011-1'!$E$3:$H$306,4,FALSE)))</f>
        <v/>
      </c>
      <c r="I109" s="34" t="str">
        <f>IF(ISNA(VLOOKUP(E109,'STAM.011-1'!$E$3:$S$306,5,FALSE)),"",(VLOOKUP(E109,'STAM.011-1'!$E$3:$S$306,5,FALSE)))</f>
        <v/>
      </c>
      <c r="J109" s="34" t="str">
        <f>IF(ISNA(VLOOKUP($E109,'STAM.011-1'!$E$3:$S$306,6,FALSE)),"",(VLOOKUP($E109,'STAM.011-1'!$E$3:$S$306,6,FALSE)))</f>
        <v/>
      </c>
      <c r="K109" s="34" t="str">
        <f>IF(ISNA(VLOOKUP($E109,'STAM.011-1'!$E$3:$S$306,7,FALSE)),"",(VLOOKUP($E109,'STAM.011-1'!$E$3:$S$306,7,FALSE)))</f>
        <v/>
      </c>
      <c r="L109" s="34" t="str">
        <f>IF(ISNA(VLOOKUP($E109,'STAM.011-1'!$E$3:$S$306,8,FALSE)),"",(VLOOKUP($E109,'STAM.011-1'!$E$3:$S$306,8,FALSE)))</f>
        <v/>
      </c>
      <c r="M109" s="34" t="str">
        <f>IF(ISNA(VLOOKUP($E109,'STAM.011-1'!$E$3:$S$306,9,FALSE)),"",(VLOOKUP($E109,'STAM.011-1'!$E$3:$S$306,9,FALSE)))</f>
        <v/>
      </c>
      <c r="N109" s="34" t="str">
        <f>IF(ISNA(VLOOKUP($E109,'STAM.011-1'!$E$3:$S$306,10,FALSE)),"",(VLOOKUP($E109,'STAM.011-1'!$E$3:$S$306,10,FALSE)))</f>
        <v/>
      </c>
      <c r="O109" s="34" t="str">
        <f>IF(ISNA(VLOOKUP($E109,'STAM.011-1'!$E$3:$S$306,11,FALSE)),"",(VLOOKUP($E109,'STAM.011-1'!$E$3:$S$306,11,FALSE)))</f>
        <v/>
      </c>
      <c r="P109" s="34" t="str">
        <f>IF(ISNA(VLOOKUP($E109,'STAM.011-1'!$E$3:$S$306,12,FALSE)),"",(VLOOKUP($E109,'STAM.011-1'!$E$3:$S$306,12,FALSE)))</f>
        <v/>
      </c>
      <c r="Q109" s="34" t="str">
        <f>IF(ISNA(VLOOKUP($E109,'STAM.011-1'!$E$3:$S$306,13,FALSE)),"",(VLOOKUP($E109,'STAM.011-1'!$E$3:$S$306,13,FALSE)))</f>
        <v/>
      </c>
      <c r="R109" s="34" t="str">
        <f>IF(ISNA(VLOOKUP($E109,'STAM.011-1'!$E$3:$S$306,14,FALSE)),"",(VLOOKUP($E109,'STAM.011-1'!$E$3:$S$306,14,FALSE)))</f>
        <v/>
      </c>
      <c r="S109" s="344" t="str">
        <f>IF(ISNA(VLOOKUP($E109,'STAM.011-1'!$E$3:$S$306,15,FALSE)),"",(VLOOKUP($E109,'STAM.011-1'!$E$3:$S$306,15,FALSE)))</f>
        <v/>
      </c>
      <c r="T109" s="438">
        <v>107</v>
      </c>
      <c r="U109" s="439"/>
      <c r="V109" s="443">
        <f t="shared" si="42"/>
        <v>0</v>
      </c>
      <c r="W109" s="516"/>
      <c r="X109" s="374">
        <f>IF(V109="","",IFERROR(SUM(J109:K109:M109:N109)+LARGE(J109:K109:M109,1)/100+LARGE(J109:K109:M109:N109,2)/1000+LARGE(J109:K109:M109:N109,3)/10000+LARGE(J109:K109:M109:N109,4)/100000-0.01/T109,0))</f>
        <v>0</v>
      </c>
      <c r="Y109" s="354" t="str">
        <f t="shared" si="68"/>
        <v/>
      </c>
      <c r="Z109" s="364" t="str">
        <f t="shared" si="69"/>
        <v/>
      </c>
      <c r="AA109" s="374"/>
      <c r="AB109" s="374"/>
      <c r="AC109" s="374"/>
      <c r="AD109" s="374"/>
      <c r="AE109" s="374"/>
      <c r="AF109" s="374"/>
      <c r="AG109" s="374"/>
      <c r="AH109" s="374"/>
      <c r="AI109" s="374"/>
    </row>
    <row r="110" spans="1:35" ht="12" customHeight="1" thickBot="1" x14ac:dyDescent="0.35">
      <c r="A110" s="583"/>
      <c r="B110" s="688"/>
      <c r="C110" s="694"/>
      <c r="D110" s="691"/>
      <c r="E110" s="32" t="str">
        <f>IF(ISNA(VLOOKUP($A$107,'STAM.011-1'!$A$3:$S$306,5,FALSE)+U6),"",(VLOOKUP($A$107,'STAM.011-1'!$A$3:$S$306,5,FALSE)+U6))</f>
        <v/>
      </c>
      <c r="F110" s="38" t="str">
        <f>IF(ISNA(VLOOKUP($E110,'STAM.011-1'!$E$3:$F$306,2,FALSE)),"",(VLOOKUP($E110,'STAM.011-1'!$E$3:$F$306,2,FALSE)))</f>
        <v/>
      </c>
      <c r="G110" s="36" t="s">
        <v>678</v>
      </c>
      <c r="H110" s="37" t="str">
        <f>IF(ISNA(VLOOKUP(E110,'STAM.011-1'!$E$3:$H$306,4,FALSE)),"",(VLOOKUP(E110,'STAM.011-1'!$E$3:$H$306,4,FALSE)))</f>
        <v/>
      </c>
      <c r="I110" s="38" t="str">
        <f>IF(ISNA(VLOOKUP(E110,'STAM.011-1'!$E$3:$S$306,5,FALSE)),"",(VLOOKUP(E110,'STAM.011-1'!$E$3:$S$306,5,FALSE)))</f>
        <v/>
      </c>
      <c r="J110" s="38" t="str">
        <f>IF(ISNA(VLOOKUP($E110,'STAM.011-1'!$E$3:$S$306,6,FALSE)),"",(VLOOKUP($E110,'STAM.011-1'!$E$3:$S$306,6,FALSE)))</f>
        <v/>
      </c>
      <c r="K110" s="38" t="str">
        <f>IF(ISNA(VLOOKUP($E110,'STAM.011-1'!$E$3:$S$306,7,FALSE)),"",(VLOOKUP($E110,'STAM.011-1'!$E$3:$S$306,7,FALSE)))</f>
        <v/>
      </c>
      <c r="L110" s="38" t="str">
        <f>IF(ISNA(VLOOKUP($E110,'STAM.011-1'!$E$3:$S$306,8,FALSE)),"",(VLOOKUP($E110,'STAM.011-1'!$E$3:$S$306,8,FALSE)))</f>
        <v/>
      </c>
      <c r="M110" s="38" t="str">
        <f>IF(ISNA(VLOOKUP($E110,'STAM.011-1'!$E$3:$S$306,9,FALSE)),"",(VLOOKUP($E110,'STAM.011-1'!$E$3:$S$306,9,FALSE)))</f>
        <v/>
      </c>
      <c r="N110" s="38" t="str">
        <f>IF(ISNA(VLOOKUP($E110,'STAM.011-1'!$E$3:$S$306,10,FALSE)),"",(VLOOKUP($E110,'STAM.011-1'!$E$3:$S$306,10,FALSE)))</f>
        <v/>
      </c>
      <c r="O110" s="38" t="str">
        <f>IF(ISNA(VLOOKUP($E110,'STAM.011-1'!$E$3:$S$306,11,FALSE)),"",(VLOOKUP($E110,'STAM.011-1'!$E$3:$S$306,11,FALSE)))</f>
        <v/>
      </c>
      <c r="P110" s="38" t="str">
        <f>IF(ISNA(VLOOKUP($E110,'STAM.011-1'!$E$3:$S$306,12,FALSE)),"",(VLOOKUP($E110,'STAM.011-1'!$E$3:$S$306,12,FALSE)))</f>
        <v/>
      </c>
      <c r="Q110" s="38" t="str">
        <f>IF(ISNA(VLOOKUP($E110,'STAM.011-1'!$E$3:$S$306,13,FALSE)),"",(VLOOKUP($E110,'STAM.011-1'!$E$3:$S$306,13,FALSE)))</f>
        <v/>
      </c>
      <c r="R110" s="38" t="str">
        <f>IF(ISNA(VLOOKUP($E110,'STAM.011-1'!$E$3:$S$306,14,FALSE)),"",(VLOOKUP($E110,'STAM.011-1'!$E$3:$S$306,14,FALSE)))</f>
        <v/>
      </c>
      <c r="S110" s="345" t="str">
        <f>IF(ISNA(VLOOKUP($E110,'STAM.011-1'!$E$3:$S$306,15,FALSE)),"",(VLOOKUP($E110,'STAM.011-1'!$E$3:$S$306,15,FALSE)))</f>
        <v/>
      </c>
      <c r="T110" s="438">
        <f>T109+1</f>
        <v>108</v>
      </c>
      <c r="U110" s="439"/>
      <c r="V110" s="443">
        <f t="shared" si="42"/>
        <v>0</v>
      </c>
      <c r="W110" s="516"/>
      <c r="X110" s="374">
        <f>IF(V110="","",IFERROR(SUM(J110:K110:M110:N110)+LARGE(J110:K110:M110,1)/100+LARGE(J110:K110:M110:N110,2)/1000+LARGE(J110:K110:M110:N110,3)/10000+LARGE(J110:K110:M110:N110,4)/100000-0.01/T110,0))</f>
        <v>0</v>
      </c>
      <c r="Y110" s="354" t="str">
        <f t="shared" si="68"/>
        <v/>
      </c>
      <c r="Z110" s="364" t="str">
        <f t="shared" si="69"/>
        <v/>
      </c>
      <c r="AA110" s="374"/>
      <c r="AB110" s="374"/>
      <c r="AC110" s="374"/>
      <c r="AD110" s="374"/>
      <c r="AE110" s="374"/>
      <c r="AF110" s="374"/>
      <c r="AG110" s="374"/>
      <c r="AH110" s="374"/>
      <c r="AI110" s="374"/>
    </row>
    <row r="111" spans="1:35" ht="12" customHeight="1" x14ac:dyDescent="0.3">
      <c r="A111" s="581">
        <v>28</v>
      </c>
      <c r="B111" s="686" t="str">
        <f>IF(ISNA(VLOOKUP($A111,'STAM.011-1'!$A$3:$S$306,2,FALSE)),"",(VLOOKUP($A111,'STAM.011-1'!$A$3:$S$306,2,FALSE)))</f>
        <v/>
      </c>
      <c r="C111" s="692" t="str">
        <f>IF(ISNA(VLOOKUP($A111,'STAM.011-1'!$A$3:$S$306,3,FALSE)),"",(VLOOKUP($A111,'STAM.011-1'!$A$3:$S$306,3,FALSE)))</f>
        <v/>
      </c>
      <c r="D111" s="689" t="str">
        <f>IF(ISNA(VLOOKUP($A111,'STAM.011-1'!$A$3:$S$306,4,FALSE)),"",(VLOOKUP($A111,'STAM.011-1'!$A$3:$S$306,4,FALSE)))</f>
        <v/>
      </c>
      <c r="E111" s="29" t="str">
        <f>IF(ISNA(VLOOKUP($A$111,'STAM.011-1'!$A$3:$S$306,5,FALSE)),"",(VLOOKUP($A$111,'STAM.011-1'!$A$3:$S$306,5,FALSE)))</f>
        <v/>
      </c>
      <c r="F111" s="30" t="str">
        <f>IF(ISNA(VLOOKUP($E111,'STAM.011-1'!$E$3:$F$306,2,FALSE)),"",(VLOOKUP($E111,'STAM.011-1'!$E$3:$F$306,2,FALSE)))</f>
        <v/>
      </c>
      <c r="G111" s="149"/>
      <c r="H111" s="39"/>
      <c r="I111" s="30" t="str">
        <f>IF(ISNA(VLOOKUP(E111,'STAM.011-1'!$E$3:$S$306,5,FALSE)),"",(VLOOKUP(E111,'STAM.011-1'!$E$3:$S$306,5,FALSE)))</f>
        <v/>
      </c>
      <c r="J111" s="30" t="str">
        <f>IF(ISNA(VLOOKUP($E111,'STAM.011-1'!$E$3:$S$306,6,FALSE)),"",(VLOOKUP($E111,'STAM.011-1'!$E$3:$S$306,6,FALSE)))</f>
        <v/>
      </c>
      <c r="K111" s="30" t="str">
        <f>IF(ISNA(VLOOKUP($E111,'STAM.011-1'!$E$3:$S$306,7,FALSE)),"",(VLOOKUP($E111,'STAM.011-1'!$E$3:$S$306,7,FALSE)))</f>
        <v/>
      </c>
      <c r="L111" s="30" t="str">
        <f>IF(ISNA(VLOOKUP($E111,'STAM.011-1'!$E$3:$S$306,8,FALSE)),"",(VLOOKUP($E111,'STAM.011-1'!$E$3:$S$306,8,FALSE)))</f>
        <v/>
      </c>
      <c r="M111" s="30" t="str">
        <f>IF(ISNA(VLOOKUP($E111,'STAM.011-1'!$E$3:$S$306,9,FALSE)),"",(VLOOKUP($E111,'STAM.011-1'!$E$3:$S$306,9,FALSE)))</f>
        <v/>
      </c>
      <c r="N111" s="30" t="str">
        <f>IF(ISNA(VLOOKUP($E111,'STAM.011-1'!$E$3:$S$306,10,FALSE)),"",(VLOOKUP($E111,'STAM.011-1'!$E$3:$S$306,10,FALSE)))</f>
        <v/>
      </c>
      <c r="O111" s="30" t="str">
        <f>IF(ISNA(VLOOKUP($E111,'STAM.011-1'!$E$3:$S$306,11,FALSE)),"",(VLOOKUP($E111,'STAM.011-1'!$E$3:$S$306,11,FALSE)))</f>
        <v/>
      </c>
      <c r="P111" s="30" t="str">
        <f>IF(ISNA(VLOOKUP($E111,'STAM.011-1'!$E$3:$S$306,12,FALSE)),"",(VLOOKUP($E111,'STAM.011-1'!$E$3:$S$306,12,FALSE)))</f>
        <v/>
      </c>
      <c r="Q111" s="30" t="str">
        <f>IF(ISNA(VLOOKUP($E111,'STAM.011-1'!$E$3:$S$306,13,FALSE)),"",(VLOOKUP($E111,'STAM.011-1'!$E$3:$S$306,13,FALSE)))</f>
        <v/>
      </c>
      <c r="R111" s="30" t="str">
        <f>IF(ISNA(VLOOKUP($E111,'STAM.011-1'!$E$3:$S$306,14,FALSE)),"",(VLOOKUP($E111,'STAM.011-1'!$E$3:$S$306,14,FALSE)))</f>
        <v/>
      </c>
      <c r="S111" s="343" t="str">
        <f>IF(ISNA(VLOOKUP($E111,'STAM.011-1'!$E$3:$S$306,15,FALSE)),"",(VLOOKUP($E111,'STAM.011-1'!$E$3:$S$306,15,FALSE)))</f>
        <v/>
      </c>
      <c r="T111" s="438">
        <f t="shared" ref="T111:T174" si="70">T110+1</f>
        <v>109</v>
      </c>
      <c r="U111" s="439"/>
      <c r="V111" s="443">
        <f t="shared" si="42"/>
        <v>0</v>
      </c>
      <c r="W111" s="516" t="str">
        <f t="shared" ref="W111" si="71">IFERROR(SUM(J111:S114)+H113,"")</f>
        <v/>
      </c>
      <c r="X111" s="374">
        <f>IF(V111="","",IFERROR(SUM(J111:K111:M111:N111)+LARGE(J111:K111:M111,1)/100+LARGE(J111:K111:M111:N111,2)/1000+LARGE(J111:K111:M111:N111,3)/10000+LARGE(J111:K111:M111:N111,4)/100000-0.01/T111,0))</f>
        <v>0</v>
      </c>
      <c r="Y111" s="354" t="str">
        <f>$D$111</f>
        <v/>
      </c>
      <c r="Z111" s="364" t="str">
        <f>$C$111</f>
        <v/>
      </c>
      <c r="AA111" s="374"/>
      <c r="AB111" s="374"/>
      <c r="AC111" s="374"/>
      <c r="AD111" s="374"/>
      <c r="AE111" s="374"/>
      <c r="AF111" s="374"/>
      <c r="AG111" s="374"/>
      <c r="AH111" s="374"/>
      <c r="AI111" s="374"/>
    </row>
    <row r="112" spans="1:35" ht="12" customHeight="1" x14ac:dyDescent="0.3">
      <c r="A112" s="582"/>
      <c r="B112" s="687"/>
      <c r="C112" s="693"/>
      <c r="D112" s="690"/>
      <c r="E112" s="32" t="str">
        <f>IF(ISNA(VLOOKUP($A$111,'STAM.011-1'!$A$3:$S$306,5,FALSE)+U4),"",(VLOOKUP($A$111,'STAM.011-1'!$A$3:$S$306,5,FALSE)+U4))</f>
        <v/>
      </c>
      <c r="F112" s="34" t="str">
        <f>IF(ISNA(VLOOKUP($E112,'STAM.011-1'!$E$3:$F$306,2,FALSE)),"",(VLOOKUP($E112,'STAM.011-1'!$E$3:$F$306,2,FALSE)))</f>
        <v/>
      </c>
      <c r="G112" s="150"/>
      <c r="H112" s="141" t="str">
        <f>IF(ISNA(VLOOKUP($E112,'STAM.011-1'!$E$3:$H$306,4,FALSE)),"",(VLOOKUP($E112,'STAM.011-1'!$E$3:$H$306,4,FALSE)))</f>
        <v/>
      </c>
      <c r="I112" s="34" t="str">
        <f>IF(ISNA(VLOOKUP(E112,'STAM.011-1'!$E$3:$S$306,5,FALSE)),"",(VLOOKUP(E112,'STAM.011-1'!$E$3:$S$306,5,FALSE)))</f>
        <v/>
      </c>
      <c r="J112" s="34" t="str">
        <f>IF(ISNA(VLOOKUP($E112,'STAM.011-1'!$E$3:$S$306,6,FALSE)),"",(VLOOKUP($E112,'STAM.011-1'!$E$3:$S$306,6,FALSE)))</f>
        <v/>
      </c>
      <c r="K112" s="34" t="str">
        <f>IF(ISNA(VLOOKUP($E112,'STAM.011-1'!$E$3:$S$306,7,FALSE)),"",(VLOOKUP($E112,'STAM.011-1'!$E$3:$S$306,7,FALSE)))</f>
        <v/>
      </c>
      <c r="L112" s="34" t="str">
        <f>IF(ISNA(VLOOKUP($E112,'STAM.011-1'!$E$3:$S$306,8,FALSE)),"",(VLOOKUP($E112,'STAM.011-1'!$E$3:$S$306,8,FALSE)))</f>
        <v/>
      </c>
      <c r="M112" s="34" t="str">
        <f>IF(ISNA(VLOOKUP($E112,'STAM.011-1'!$E$3:$S$306,9,FALSE)),"",(VLOOKUP($E112,'STAM.011-1'!$E$3:$S$306,9,FALSE)))</f>
        <v/>
      </c>
      <c r="N112" s="34" t="str">
        <f>IF(ISNA(VLOOKUP($E112,'STAM.011-1'!$E$3:$S$306,10,FALSE)),"",(VLOOKUP($E112,'STAM.011-1'!$E$3:$S$306,10,FALSE)))</f>
        <v/>
      </c>
      <c r="O112" s="34" t="str">
        <f>IF(ISNA(VLOOKUP($E112,'STAM.011-1'!$E$3:$S$306,11,FALSE)),"",(VLOOKUP($E112,'STAM.011-1'!$E$3:$S$306,11,FALSE)))</f>
        <v/>
      </c>
      <c r="P112" s="34" t="str">
        <f>IF(ISNA(VLOOKUP($E112,'STAM.011-1'!$E$3:$S$306,12,FALSE)),"",(VLOOKUP($E112,'STAM.011-1'!$E$3:$S$306,12,FALSE)))</f>
        <v/>
      </c>
      <c r="Q112" s="34" t="str">
        <f>IF(ISNA(VLOOKUP($E112,'STAM.011-1'!$E$3:$S$306,13,FALSE)),"",(VLOOKUP($E112,'STAM.011-1'!$E$3:$S$306,13,FALSE)))</f>
        <v/>
      </c>
      <c r="R112" s="34" t="str">
        <f>IF(ISNA(VLOOKUP($E112,'STAM.011-1'!$E$3:$S$306,14,FALSE)),"",(VLOOKUP($E112,'STAM.011-1'!$E$3:$S$306,14,FALSE)))</f>
        <v/>
      </c>
      <c r="S112" s="344" t="str">
        <f>IF(ISNA(VLOOKUP($E112,'STAM.011-1'!$E$3:$S$306,15,FALSE)),"",(VLOOKUP($E112,'STAM.011-1'!$E$3:$S$306,15,FALSE)))</f>
        <v/>
      </c>
      <c r="T112" s="438">
        <f t="shared" si="70"/>
        <v>110</v>
      </c>
      <c r="U112" s="439"/>
      <c r="V112" s="443">
        <f t="shared" si="42"/>
        <v>0</v>
      </c>
      <c r="W112" s="516"/>
      <c r="X112" s="374">
        <f>IF(V112="","",IFERROR(SUM(J112:K112:M112:N112)+LARGE(J112:K112:M112,1)/100+LARGE(J112:K112:M112:N112,2)/1000+LARGE(J112:K112:M112:N112,3)/10000+LARGE(J112:K112:M112:N112,4)/100000-0.01/T112,0))</f>
        <v>0</v>
      </c>
      <c r="Y112" s="354" t="str">
        <f t="shared" ref="Y112:Y114" si="72">$D$111</f>
        <v/>
      </c>
      <c r="Z112" s="364" t="str">
        <f t="shared" ref="Z112:Z114" si="73">$C$111</f>
        <v/>
      </c>
      <c r="AA112" s="374"/>
      <c r="AB112" s="374"/>
      <c r="AC112" s="374"/>
      <c r="AD112" s="374"/>
      <c r="AE112" s="374"/>
      <c r="AF112" s="374"/>
      <c r="AG112" s="374"/>
      <c r="AH112" s="374"/>
      <c r="AI112" s="374"/>
    </row>
    <row r="113" spans="1:35" ht="12" customHeight="1" thickBot="1" x14ac:dyDescent="0.35">
      <c r="A113" s="582"/>
      <c r="B113" s="687"/>
      <c r="C113" s="693"/>
      <c r="D113" s="690"/>
      <c r="E113" s="32" t="str">
        <f>IF(ISNA(VLOOKUP($A$111,'STAM.011-1'!$A$3:$S$306,5,FALSE)+U5),"",(VLOOKUP($A$111,'STAM.011-1'!$A$3:$S$306,5,FALSE)+U5))</f>
        <v/>
      </c>
      <c r="F113" s="34" t="str">
        <f>IF(ISNA(VLOOKUP($E113,'STAM.011-1'!$E$3:$F$306,2,FALSE)),"",(VLOOKUP($E113,'STAM.011-1'!$E$3:$F$306,2,FALSE)))</f>
        <v/>
      </c>
      <c r="G113" s="35" t="s">
        <v>677</v>
      </c>
      <c r="H113" s="141" t="str">
        <f>IF(ISNA(VLOOKUP(E113,'STAM.011-1'!$E$3:$H$306,4,FALSE)),"",(VLOOKUP(E113,'STAM.011-1'!$E$3:$H$306,4,FALSE)))</f>
        <v/>
      </c>
      <c r="I113" s="34" t="str">
        <f>IF(ISNA(VLOOKUP(E113,'STAM.011-1'!$E$3:$S$306,5,FALSE)),"",(VLOOKUP(E113,'STAM.011-1'!$E$3:$S$306,5,FALSE)))</f>
        <v/>
      </c>
      <c r="J113" s="34" t="str">
        <f>IF(ISNA(VLOOKUP($E113,'STAM.011-1'!$E$3:$S$306,6,FALSE)),"",(VLOOKUP($E113,'STAM.011-1'!$E$3:$S$306,6,FALSE)))</f>
        <v/>
      </c>
      <c r="K113" s="34" t="str">
        <f>IF(ISNA(VLOOKUP($E113,'STAM.011-1'!$E$3:$S$306,7,FALSE)),"",(VLOOKUP($E113,'STAM.011-1'!$E$3:$S$306,7,FALSE)))</f>
        <v/>
      </c>
      <c r="L113" s="34" t="str">
        <f>IF(ISNA(VLOOKUP($E113,'STAM.011-1'!$E$3:$S$306,8,FALSE)),"",(VLOOKUP($E113,'STAM.011-1'!$E$3:$S$306,8,FALSE)))</f>
        <v/>
      </c>
      <c r="M113" s="34" t="str">
        <f>IF(ISNA(VLOOKUP($E113,'STAM.011-1'!$E$3:$S$306,9,FALSE)),"",(VLOOKUP($E113,'STAM.011-1'!$E$3:$S$306,9,FALSE)))</f>
        <v/>
      </c>
      <c r="N113" s="34" t="str">
        <f>IF(ISNA(VLOOKUP($E113,'STAM.011-1'!$E$3:$S$306,10,FALSE)),"",(VLOOKUP($E113,'STAM.011-1'!$E$3:$S$306,10,FALSE)))</f>
        <v/>
      </c>
      <c r="O113" s="34" t="str">
        <f>IF(ISNA(VLOOKUP($E113,'STAM.011-1'!$E$3:$S$306,11,FALSE)),"",(VLOOKUP($E113,'STAM.011-1'!$E$3:$S$306,11,FALSE)))</f>
        <v/>
      </c>
      <c r="P113" s="34" t="str">
        <f>IF(ISNA(VLOOKUP($E113,'STAM.011-1'!$E$3:$S$306,12,FALSE)),"",(VLOOKUP($E113,'STAM.011-1'!$E$3:$S$306,12,FALSE)))</f>
        <v/>
      </c>
      <c r="Q113" s="34" t="str">
        <f>IF(ISNA(VLOOKUP($E113,'STAM.011-1'!$E$3:$S$306,13,FALSE)),"",(VLOOKUP($E113,'STAM.011-1'!$E$3:$S$306,13,FALSE)))</f>
        <v/>
      </c>
      <c r="R113" s="34" t="str">
        <f>IF(ISNA(VLOOKUP($E113,'STAM.011-1'!$E$3:$S$306,14,FALSE)),"",(VLOOKUP($E113,'STAM.011-1'!$E$3:$S$306,14,FALSE)))</f>
        <v/>
      </c>
      <c r="S113" s="344" t="str">
        <f>IF(ISNA(VLOOKUP($E113,'STAM.011-1'!$E$3:$S$306,15,FALSE)),"",(VLOOKUP($E113,'STAM.011-1'!$E$3:$S$306,15,FALSE)))</f>
        <v/>
      </c>
      <c r="T113" s="438">
        <f t="shared" si="70"/>
        <v>111</v>
      </c>
      <c r="U113" s="439"/>
      <c r="V113" s="443">
        <f t="shared" si="42"/>
        <v>0</v>
      </c>
      <c r="W113" s="516"/>
      <c r="X113" s="374">
        <f>IF(V113="","",IFERROR(SUM(J113:K113:M113:N113)+LARGE(J113:K113:M113,1)/100+LARGE(J113:K113:M113:N113,2)/1000+LARGE(J113:K113:M113:N113,3)/10000+LARGE(J113:K113:M113:N113,4)/100000-0.01/T113,0))</f>
        <v>0</v>
      </c>
      <c r="Y113" s="354" t="str">
        <f t="shared" si="72"/>
        <v/>
      </c>
      <c r="Z113" s="364" t="str">
        <f t="shared" si="73"/>
        <v/>
      </c>
      <c r="AA113" s="374"/>
      <c r="AB113" s="374"/>
      <c r="AC113" s="374"/>
      <c r="AD113" s="374"/>
      <c r="AE113" s="374"/>
      <c r="AF113" s="374"/>
      <c r="AG113" s="374"/>
      <c r="AH113" s="374"/>
      <c r="AI113" s="374"/>
    </row>
    <row r="114" spans="1:35" ht="12" customHeight="1" thickBot="1" x14ac:dyDescent="0.35">
      <c r="A114" s="583"/>
      <c r="B114" s="688"/>
      <c r="C114" s="694"/>
      <c r="D114" s="691"/>
      <c r="E114" s="32" t="str">
        <f>IF(ISNA(VLOOKUP($A$111,'STAM.011-1'!$A$3:$S$306,5,FALSE)+U6),"",(VLOOKUP($A$111,'STAM.011-1'!$A$3:$S$306,5,FALSE)+U6))</f>
        <v/>
      </c>
      <c r="F114" s="38" t="str">
        <f>IF(ISNA(VLOOKUP($E114,'STAM.011-1'!$E$3:$F$306,2,FALSE)),"",(VLOOKUP($E114,'STAM.011-1'!$E$3:$F$306,2,FALSE)))</f>
        <v/>
      </c>
      <c r="G114" s="36" t="s">
        <v>678</v>
      </c>
      <c r="H114" s="37" t="str">
        <f>IF(ISNA(VLOOKUP(E114,'STAM.011-1'!$E$3:$H$306,4,FALSE)),"",(VLOOKUP(E114,'STAM.011-1'!$E$3:$H$306,4,FALSE)))</f>
        <v/>
      </c>
      <c r="I114" s="38" t="str">
        <f>IF(ISNA(VLOOKUP(E114,'STAM.011-1'!$E$3:$S$306,5,FALSE)),"",(VLOOKUP(E114,'STAM.011-1'!$E$3:$S$306,5,FALSE)))</f>
        <v/>
      </c>
      <c r="J114" s="38" t="str">
        <f>IF(ISNA(VLOOKUP($E114,'STAM.011-1'!$E$3:$S$306,6,FALSE)),"",(VLOOKUP($E114,'STAM.011-1'!$E$3:$S$306,6,FALSE)))</f>
        <v/>
      </c>
      <c r="K114" s="38" t="str">
        <f>IF(ISNA(VLOOKUP($E114,'STAM.011-1'!$E$3:$S$306,7,FALSE)),"",(VLOOKUP($E114,'STAM.011-1'!$E$3:$S$306,7,FALSE)))</f>
        <v/>
      </c>
      <c r="L114" s="38" t="str">
        <f>IF(ISNA(VLOOKUP($E114,'STAM.011-1'!$E$3:$S$306,8,FALSE)),"",(VLOOKUP($E114,'STAM.011-1'!$E$3:$S$306,8,FALSE)))</f>
        <v/>
      </c>
      <c r="M114" s="38" t="str">
        <f>IF(ISNA(VLOOKUP($E114,'STAM.011-1'!$E$3:$S$306,9,FALSE)),"",(VLOOKUP($E114,'STAM.011-1'!$E$3:$S$306,9,FALSE)))</f>
        <v/>
      </c>
      <c r="N114" s="38" t="str">
        <f>IF(ISNA(VLOOKUP($E114,'STAM.011-1'!$E$3:$S$306,10,FALSE)),"",(VLOOKUP($E114,'STAM.011-1'!$E$3:$S$306,10,FALSE)))</f>
        <v/>
      </c>
      <c r="O114" s="38" t="str">
        <f>IF(ISNA(VLOOKUP($E114,'STAM.011-1'!$E$3:$S$306,11,FALSE)),"",(VLOOKUP($E114,'STAM.011-1'!$E$3:$S$306,11,FALSE)))</f>
        <v/>
      </c>
      <c r="P114" s="38" t="str">
        <f>IF(ISNA(VLOOKUP($E114,'STAM.011-1'!$E$3:$S$306,12,FALSE)),"",(VLOOKUP($E114,'STAM.011-1'!$E$3:$S$306,12,FALSE)))</f>
        <v/>
      </c>
      <c r="Q114" s="38" t="str">
        <f>IF(ISNA(VLOOKUP($E114,'STAM.011-1'!$E$3:$S$306,13,FALSE)),"",(VLOOKUP($E114,'STAM.011-1'!$E$3:$S$306,13,FALSE)))</f>
        <v/>
      </c>
      <c r="R114" s="38" t="str">
        <f>IF(ISNA(VLOOKUP($E114,'STAM.011-1'!$E$3:$S$306,14,FALSE)),"",(VLOOKUP($E114,'STAM.011-1'!$E$3:$S$306,14,FALSE)))</f>
        <v/>
      </c>
      <c r="S114" s="345" t="str">
        <f>IF(ISNA(VLOOKUP($E114,'STAM.011-1'!$E$3:$S$306,15,FALSE)),"",(VLOOKUP($E114,'STAM.011-1'!$E$3:$S$306,15,FALSE)))</f>
        <v/>
      </c>
      <c r="T114" s="438">
        <f t="shared" si="70"/>
        <v>112</v>
      </c>
      <c r="U114" s="439"/>
      <c r="V114" s="443">
        <f t="shared" si="42"/>
        <v>0</v>
      </c>
      <c r="W114" s="516"/>
      <c r="X114" s="374">
        <f>IF(V114="","",IFERROR(SUM(J114:K114:M114:N114)+LARGE(J114:K114:M114,1)/100+LARGE(J114:K114:M114:N114,2)/1000+LARGE(J114:K114:M114:N114,3)/10000+LARGE(J114:K114:M114:N114,4)/100000-0.01/T114,0))</f>
        <v>0</v>
      </c>
      <c r="Y114" s="354" t="str">
        <f t="shared" si="72"/>
        <v/>
      </c>
      <c r="Z114" s="364" t="str">
        <f t="shared" si="73"/>
        <v/>
      </c>
      <c r="AA114" s="374"/>
      <c r="AB114" s="374"/>
      <c r="AC114" s="374"/>
      <c r="AD114" s="374"/>
      <c r="AE114" s="374"/>
      <c r="AF114" s="374"/>
      <c r="AG114" s="374"/>
      <c r="AH114" s="374"/>
      <c r="AI114" s="374"/>
    </row>
    <row r="115" spans="1:35" ht="12" customHeight="1" x14ac:dyDescent="0.3">
      <c r="A115" s="581">
        <v>29</v>
      </c>
      <c r="B115" s="686" t="str">
        <f>IF(ISNA(VLOOKUP($A115,'STAM.011-1'!$A$3:$S$306,2,FALSE)),"",(VLOOKUP($A115,'STAM.011-1'!$A$3:$S$306,2,FALSE)))</f>
        <v/>
      </c>
      <c r="C115" s="692" t="str">
        <f>IF(ISNA(VLOOKUP($A115,'STAM.011-1'!$A$3:$S$306,3,FALSE)),"",(VLOOKUP($A115,'STAM.011-1'!$A$3:$S$306,3,FALSE)))</f>
        <v/>
      </c>
      <c r="D115" s="689" t="str">
        <f>IF(ISNA(VLOOKUP($A115,'STAM.011-1'!$A$3:$S$306,4,FALSE)),"",(VLOOKUP($A115,'STAM.011-1'!$A$3:$S$306,4,FALSE)))</f>
        <v/>
      </c>
      <c r="E115" s="29" t="str">
        <f>IF(ISNA(VLOOKUP($A$115,'STAM.011-1'!$A$3:$S$306,5,FALSE)),"",(VLOOKUP($A$115,'STAM.011-1'!$A$3:$S$306,5,FALSE)))</f>
        <v/>
      </c>
      <c r="F115" s="30" t="str">
        <f>IF(ISNA(VLOOKUP($E115,'STAM.011-1'!$E$3:$F$306,2,FALSE)),"",(VLOOKUP($E115,'STAM.011-1'!$E$3:$F$306,2,FALSE)))</f>
        <v/>
      </c>
      <c r="G115" s="149"/>
      <c r="H115" s="31"/>
      <c r="I115" s="30" t="str">
        <f>IF(ISNA(VLOOKUP(E115,'STAM.011-1'!$E$3:$S$306,5,FALSE)),"",(VLOOKUP(E115,'STAM.011-1'!$E$3:$S$306,5,FALSE)))</f>
        <v/>
      </c>
      <c r="J115" s="30" t="str">
        <f>IF(ISNA(VLOOKUP($E115,'STAM.011-1'!$E$3:$S$306,6,FALSE)),"",(VLOOKUP($E115,'STAM.011-1'!$E$3:$S$306,6,FALSE)))</f>
        <v/>
      </c>
      <c r="K115" s="30" t="str">
        <f>IF(ISNA(VLOOKUP($E115,'STAM.011-1'!$E$3:$S$306,7,FALSE)),"",(VLOOKUP($E115,'STAM.011-1'!$E$3:$S$306,7,FALSE)))</f>
        <v/>
      </c>
      <c r="L115" s="30" t="str">
        <f>IF(ISNA(VLOOKUP($E115,'STAM.011-1'!$E$3:$S$306,8,FALSE)),"",(VLOOKUP($E115,'STAM.011-1'!$E$3:$S$306,8,FALSE)))</f>
        <v/>
      </c>
      <c r="M115" s="30" t="str">
        <f>IF(ISNA(VLOOKUP($E115,'STAM.011-1'!$E$3:$S$306,9,FALSE)),"",(VLOOKUP($E115,'STAM.011-1'!$E$3:$S$306,9,FALSE)))</f>
        <v/>
      </c>
      <c r="N115" s="30" t="str">
        <f>IF(ISNA(VLOOKUP($E115,'STAM.011-1'!$E$3:$S$306,10,FALSE)),"",(VLOOKUP($E115,'STAM.011-1'!$E$3:$S$306,10,FALSE)))</f>
        <v/>
      </c>
      <c r="O115" s="30" t="str">
        <f>IF(ISNA(VLOOKUP($E115,'STAM.011-1'!$E$3:$S$306,11,FALSE)),"",(VLOOKUP($E115,'STAM.011-1'!$E$3:$S$306,11,FALSE)))</f>
        <v/>
      </c>
      <c r="P115" s="30" t="str">
        <f>IF(ISNA(VLOOKUP($E115,'STAM.011-1'!$E$3:$S$306,12,FALSE)),"",(VLOOKUP($E115,'STAM.011-1'!$E$3:$S$306,12,FALSE)))</f>
        <v/>
      </c>
      <c r="Q115" s="30" t="str">
        <f>IF(ISNA(VLOOKUP($E115,'STAM.011-1'!$E$3:$S$306,13,FALSE)),"",(VLOOKUP($E115,'STAM.011-1'!$E$3:$S$306,13,FALSE)))</f>
        <v/>
      </c>
      <c r="R115" s="30" t="str">
        <f>IF(ISNA(VLOOKUP($E115,'STAM.011-1'!$E$3:$S$306,14,FALSE)),"",(VLOOKUP($E115,'STAM.011-1'!$E$3:$S$306,14,FALSE)))</f>
        <v/>
      </c>
      <c r="S115" s="343" t="str">
        <f>IF(ISNA(VLOOKUP($E115,'STAM.011-1'!$E$3:$S$306,15,FALSE)),"",(VLOOKUP($E115,'STAM.011-1'!$E$3:$S$306,15,FALSE)))</f>
        <v/>
      </c>
      <c r="T115" s="438">
        <f t="shared" si="70"/>
        <v>113</v>
      </c>
      <c r="U115" s="439"/>
      <c r="V115" s="443">
        <f t="shared" si="42"/>
        <v>0</v>
      </c>
      <c r="W115" s="516" t="str">
        <f t="shared" si="57"/>
        <v/>
      </c>
      <c r="X115" s="374">
        <f>IF(V115="","",IFERROR(SUM(J115:K115:M115:N115)+LARGE(J115:K115:M115,1)/100+LARGE(J115:K115:M115:N115,2)/1000+LARGE(J115:K115:M115:N115,3)/10000+LARGE(J115:K115:M115:N115,4)/100000-0.01/T115,0))</f>
        <v>0</v>
      </c>
      <c r="Y115" s="354" t="str">
        <f>$D$115</f>
        <v/>
      </c>
      <c r="Z115" s="364" t="str">
        <f>$C$115</f>
        <v/>
      </c>
      <c r="AA115" s="374"/>
      <c r="AB115" s="374"/>
      <c r="AC115" s="374"/>
      <c r="AD115" s="374"/>
      <c r="AE115" s="374"/>
      <c r="AF115" s="374"/>
      <c r="AG115" s="374"/>
      <c r="AH115" s="374"/>
      <c r="AI115" s="374"/>
    </row>
    <row r="116" spans="1:35" ht="12" customHeight="1" x14ac:dyDescent="0.3">
      <c r="A116" s="582"/>
      <c r="B116" s="687"/>
      <c r="C116" s="693"/>
      <c r="D116" s="690"/>
      <c r="E116" s="32" t="str">
        <f>IF(ISNA(VLOOKUP($A$115,'STAM.011-1'!$A$3:$S$306,5,FALSE)+U4),"",(VLOOKUP($A$115,'STAM.011-1'!$A$3:$S$306,5,FALSE)+U4))</f>
        <v/>
      </c>
      <c r="F116" s="34" t="str">
        <f>IF(ISNA(VLOOKUP($E116,'STAM.011-1'!$E$3:$F$306,2,FALSE)),"",(VLOOKUP($E116,'STAM.011-1'!$E$3:$F$306,2,FALSE)))</f>
        <v/>
      </c>
      <c r="G116" s="150"/>
      <c r="H116" s="141" t="str">
        <f>IF(ISNA(VLOOKUP($E116,'STAM.011-1'!$E$3:$H$306,4,FALSE)),"",(VLOOKUP($E116,'STAM.011-1'!$E$3:$H$306,4,FALSE)))</f>
        <v/>
      </c>
      <c r="I116" s="34" t="str">
        <f>IF(ISNA(VLOOKUP(E116,'STAM.011-1'!$E$3:$S$306,5,FALSE)),"",(VLOOKUP(E116,'STAM.011-1'!$E$3:$S$306,5,FALSE)))</f>
        <v/>
      </c>
      <c r="J116" s="34" t="str">
        <f>IF(ISNA(VLOOKUP($E116,'STAM.011-1'!$E$3:$S$306,6,FALSE)),"",(VLOOKUP($E116,'STAM.011-1'!$E$3:$S$306,6,FALSE)))</f>
        <v/>
      </c>
      <c r="K116" s="34" t="str">
        <f>IF(ISNA(VLOOKUP($E116,'STAM.011-1'!$E$3:$S$306,7,FALSE)),"",(VLOOKUP($E116,'STAM.011-1'!$E$3:$S$306,7,FALSE)))</f>
        <v/>
      </c>
      <c r="L116" s="34" t="str">
        <f>IF(ISNA(VLOOKUP($E116,'STAM.011-1'!$E$3:$S$306,8,FALSE)),"",(VLOOKUP($E116,'STAM.011-1'!$E$3:$S$306,8,FALSE)))</f>
        <v/>
      </c>
      <c r="M116" s="34" t="str">
        <f>IF(ISNA(VLOOKUP($E116,'STAM.011-1'!$E$3:$S$306,9,FALSE)),"",(VLOOKUP($E116,'STAM.011-1'!$E$3:$S$306,9,FALSE)))</f>
        <v/>
      </c>
      <c r="N116" s="34" t="str">
        <f>IF(ISNA(VLOOKUP($E116,'STAM.011-1'!$E$3:$S$306,10,FALSE)),"",(VLOOKUP($E116,'STAM.011-1'!$E$3:$S$306,10,FALSE)))</f>
        <v/>
      </c>
      <c r="O116" s="34" t="str">
        <f>IF(ISNA(VLOOKUP($E116,'STAM.011-1'!$E$3:$S$306,11,FALSE)),"",(VLOOKUP($E116,'STAM.011-1'!$E$3:$S$306,11,FALSE)))</f>
        <v/>
      </c>
      <c r="P116" s="34" t="str">
        <f>IF(ISNA(VLOOKUP($E116,'STAM.011-1'!$E$3:$S$306,12,FALSE)),"",(VLOOKUP($E116,'STAM.011-1'!$E$3:$S$306,12,FALSE)))</f>
        <v/>
      </c>
      <c r="Q116" s="34" t="str">
        <f>IF(ISNA(VLOOKUP($E116,'STAM.011-1'!$E$3:$S$306,13,FALSE)),"",(VLOOKUP($E116,'STAM.011-1'!$E$3:$S$306,13,FALSE)))</f>
        <v/>
      </c>
      <c r="R116" s="34" t="str">
        <f>IF(ISNA(VLOOKUP($E116,'STAM.011-1'!$E$3:$S$306,14,FALSE)),"",(VLOOKUP($E116,'STAM.011-1'!$E$3:$S$306,14,FALSE)))</f>
        <v/>
      </c>
      <c r="S116" s="344" t="str">
        <f>IF(ISNA(VLOOKUP($E116,'STAM.011-1'!$E$3:$S$306,15,FALSE)),"",(VLOOKUP($E116,'STAM.011-1'!$E$3:$S$306,15,FALSE)))</f>
        <v/>
      </c>
      <c r="T116" s="438">
        <f t="shared" si="70"/>
        <v>114</v>
      </c>
      <c r="U116" s="439"/>
      <c r="V116" s="443">
        <f t="shared" si="42"/>
        <v>0</v>
      </c>
      <c r="W116" s="516"/>
      <c r="X116" s="374">
        <f>IF(V116="","",IFERROR(SUM(J116:K116:M116:N116)+LARGE(J116:K116:M116,1)/100+LARGE(J116:K116:M116:N116,2)/1000+LARGE(J116:K116:M116:N116,3)/10000+LARGE(J116:K116:M116:N116,4)/100000-0.01/T116,0))</f>
        <v>0</v>
      </c>
      <c r="Y116" s="354" t="str">
        <f t="shared" ref="Y116:Y118" si="74">$D$115</f>
        <v/>
      </c>
      <c r="Z116" s="364" t="str">
        <f t="shared" ref="Z116:Z118" si="75">$C$115</f>
        <v/>
      </c>
      <c r="AA116" s="374"/>
      <c r="AB116" s="374"/>
      <c r="AC116" s="374"/>
      <c r="AD116" s="374"/>
      <c r="AE116" s="374"/>
      <c r="AF116" s="374"/>
      <c r="AG116" s="374"/>
      <c r="AH116" s="374"/>
      <c r="AI116" s="374"/>
    </row>
    <row r="117" spans="1:35" ht="12" customHeight="1" thickBot="1" x14ac:dyDescent="0.35">
      <c r="A117" s="582"/>
      <c r="B117" s="687"/>
      <c r="C117" s="693"/>
      <c r="D117" s="690"/>
      <c r="E117" s="32" t="str">
        <f>IF(ISNA(VLOOKUP($A$115,'STAM.011-1'!$A$3:$S$306,5,FALSE)+U5),"",(VLOOKUP($A$115,'STAM.011-1'!$A$3:$S$306,5,FALSE)+U5))</f>
        <v/>
      </c>
      <c r="F117" s="34" t="str">
        <f>IF(ISNA(VLOOKUP($E117,'STAM.011-1'!$E$3:$F$306,2,FALSE)),"",(VLOOKUP($E117,'STAM.011-1'!$E$3:$F$306,2,FALSE)))</f>
        <v/>
      </c>
      <c r="G117" s="35" t="s">
        <v>677</v>
      </c>
      <c r="H117" s="141" t="str">
        <f>IF(ISNA(VLOOKUP(E117,'STAM.011-1'!$E$3:$H$306,4,FALSE)),"",(VLOOKUP(E117,'STAM.011-1'!$E$3:$H$306,4,FALSE)))</f>
        <v/>
      </c>
      <c r="I117" s="34" t="str">
        <f>IF(ISNA(VLOOKUP(E117,'STAM.011-1'!$E$3:$S$306,5,FALSE)),"",(VLOOKUP(E117,'STAM.011-1'!$E$3:$S$306,5,FALSE)))</f>
        <v/>
      </c>
      <c r="J117" s="34" t="str">
        <f>IF(ISNA(VLOOKUP($E117,'STAM.011-1'!$E$3:$S$306,6,FALSE)),"",(VLOOKUP($E117,'STAM.011-1'!$E$3:$S$306,6,FALSE)))</f>
        <v/>
      </c>
      <c r="K117" s="34" t="str">
        <f>IF(ISNA(VLOOKUP($E117,'STAM.011-1'!$E$3:$S$306,7,FALSE)),"",(VLOOKUP($E117,'STAM.011-1'!$E$3:$S$306,7,FALSE)))</f>
        <v/>
      </c>
      <c r="L117" s="34" t="str">
        <f>IF(ISNA(VLOOKUP($E117,'STAM.011-1'!$E$3:$S$306,8,FALSE)),"",(VLOOKUP($E117,'STAM.011-1'!$E$3:$S$306,8,FALSE)))</f>
        <v/>
      </c>
      <c r="M117" s="34" t="str">
        <f>IF(ISNA(VLOOKUP($E117,'STAM.011-1'!$E$3:$S$306,9,FALSE)),"",(VLOOKUP($E117,'STAM.011-1'!$E$3:$S$306,9,FALSE)))</f>
        <v/>
      </c>
      <c r="N117" s="34" t="str">
        <f>IF(ISNA(VLOOKUP($E117,'STAM.011-1'!$E$3:$S$306,10,FALSE)),"",(VLOOKUP($E117,'STAM.011-1'!$E$3:$S$306,10,FALSE)))</f>
        <v/>
      </c>
      <c r="O117" s="34" t="str">
        <f>IF(ISNA(VLOOKUP($E117,'STAM.011-1'!$E$3:$S$306,11,FALSE)),"",(VLOOKUP($E117,'STAM.011-1'!$E$3:$S$306,11,FALSE)))</f>
        <v/>
      </c>
      <c r="P117" s="34" t="str">
        <f>IF(ISNA(VLOOKUP($E117,'STAM.011-1'!$E$3:$S$306,12,FALSE)),"",(VLOOKUP($E117,'STAM.011-1'!$E$3:$S$306,12,FALSE)))</f>
        <v/>
      </c>
      <c r="Q117" s="34" t="str">
        <f>IF(ISNA(VLOOKUP($E117,'STAM.011-1'!$E$3:$S$306,13,FALSE)),"",(VLOOKUP($E117,'STAM.011-1'!$E$3:$S$306,13,FALSE)))</f>
        <v/>
      </c>
      <c r="R117" s="34" t="str">
        <f>IF(ISNA(VLOOKUP($E117,'STAM.011-1'!$E$3:$S$306,14,FALSE)),"",(VLOOKUP($E117,'STAM.011-1'!$E$3:$S$306,14,FALSE)))</f>
        <v/>
      </c>
      <c r="S117" s="344" t="str">
        <f>IF(ISNA(VLOOKUP($E117,'STAM.011-1'!$E$3:$S$306,15,FALSE)),"",(VLOOKUP($E117,'STAM.011-1'!$E$3:$S$306,15,FALSE)))</f>
        <v/>
      </c>
      <c r="T117" s="438">
        <f t="shared" si="70"/>
        <v>115</v>
      </c>
      <c r="U117" s="439"/>
      <c r="V117" s="443">
        <f t="shared" si="42"/>
        <v>0</v>
      </c>
      <c r="W117" s="516"/>
      <c r="X117" s="374">
        <f>IF(V117="","",IFERROR(SUM(J117:K117:M117:N117)+LARGE(J117:K117:M117,1)/100+LARGE(J117:K117:M117:N117,2)/1000+LARGE(J117:K117:M117:N117,3)/10000+LARGE(J117:K117:M117:N117,4)/100000-0.01/T117,0))</f>
        <v>0</v>
      </c>
      <c r="Y117" s="354" t="str">
        <f t="shared" si="74"/>
        <v/>
      </c>
      <c r="Z117" s="364" t="str">
        <f t="shared" si="75"/>
        <v/>
      </c>
      <c r="AA117" s="374"/>
      <c r="AB117" s="374"/>
      <c r="AC117" s="374"/>
      <c r="AD117" s="374"/>
      <c r="AE117" s="374"/>
      <c r="AF117" s="374"/>
      <c r="AG117" s="374"/>
      <c r="AH117" s="374"/>
      <c r="AI117" s="374"/>
    </row>
    <row r="118" spans="1:35" ht="12" customHeight="1" thickBot="1" x14ac:dyDescent="0.35">
      <c r="A118" s="583"/>
      <c r="B118" s="688"/>
      <c r="C118" s="694"/>
      <c r="D118" s="691"/>
      <c r="E118" s="32" t="str">
        <f>IF(ISNA(VLOOKUP($A$115,'STAM.011-1'!$A$3:$S$306,5,FALSE)+U6),"",(VLOOKUP($A$115,'STAM.011-1'!$A$3:$S$306,5,FALSE)+U6))</f>
        <v/>
      </c>
      <c r="F118" s="38" t="str">
        <f>IF(ISNA(VLOOKUP($E118,'STAM.011-1'!$E$3:$F$306,2,FALSE)),"",(VLOOKUP($E118,'STAM.011-1'!$E$3:$F$306,2,FALSE)))</f>
        <v/>
      </c>
      <c r="G118" s="36" t="s">
        <v>678</v>
      </c>
      <c r="H118" s="37" t="str">
        <f>IF(ISNA(VLOOKUP(E118,'STAM.011-1'!$E$3:$H$306,4,FALSE)),"",(VLOOKUP(E118,'STAM.011-1'!$E$3:$H$306,4,FALSE)))</f>
        <v/>
      </c>
      <c r="I118" s="38" t="str">
        <f>IF(ISNA(VLOOKUP(E118,'STAM.011-1'!$E$3:$S$306,5,FALSE)),"",(VLOOKUP(E118,'STAM.011-1'!$E$3:$S$306,5,FALSE)))</f>
        <v/>
      </c>
      <c r="J118" s="38" t="str">
        <f>IF(ISNA(VLOOKUP($E118,'STAM.011-1'!$E$3:$S$306,6,FALSE)),"",(VLOOKUP($E118,'STAM.011-1'!$E$3:$S$306,6,FALSE)))</f>
        <v/>
      </c>
      <c r="K118" s="38" t="str">
        <f>IF(ISNA(VLOOKUP($E118,'STAM.011-1'!$E$3:$S$306,7,FALSE)),"",(VLOOKUP($E118,'STAM.011-1'!$E$3:$S$306,7,FALSE)))</f>
        <v/>
      </c>
      <c r="L118" s="38" t="str">
        <f>IF(ISNA(VLOOKUP($E118,'STAM.011-1'!$E$3:$S$306,8,FALSE)),"",(VLOOKUP($E118,'STAM.011-1'!$E$3:$S$306,8,FALSE)))</f>
        <v/>
      </c>
      <c r="M118" s="38" t="str">
        <f>IF(ISNA(VLOOKUP($E118,'STAM.011-1'!$E$3:$S$306,9,FALSE)),"",(VLOOKUP($E118,'STAM.011-1'!$E$3:$S$306,9,FALSE)))</f>
        <v/>
      </c>
      <c r="N118" s="38" t="str">
        <f>IF(ISNA(VLOOKUP($E118,'STAM.011-1'!$E$3:$S$306,10,FALSE)),"",(VLOOKUP($E118,'STAM.011-1'!$E$3:$S$306,10,FALSE)))</f>
        <v/>
      </c>
      <c r="O118" s="38" t="str">
        <f>IF(ISNA(VLOOKUP($E118,'STAM.011-1'!$E$3:$S$306,11,FALSE)),"",(VLOOKUP($E118,'STAM.011-1'!$E$3:$S$306,11,FALSE)))</f>
        <v/>
      </c>
      <c r="P118" s="38" t="str">
        <f>IF(ISNA(VLOOKUP($E118,'STAM.011-1'!$E$3:$S$306,12,FALSE)),"",(VLOOKUP($E118,'STAM.011-1'!$E$3:$S$306,12,FALSE)))</f>
        <v/>
      </c>
      <c r="Q118" s="38" t="str">
        <f>IF(ISNA(VLOOKUP($E118,'STAM.011-1'!$E$3:$S$306,13,FALSE)),"",(VLOOKUP($E118,'STAM.011-1'!$E$3:$S$306,13,FALSE)))</f>
        <v/>
      </c>
      <c r="R118" s="38" t="str">
        <f>IF(ISNA(VLOOKUP($E118,'STAM.011-1'!$E$3:$S$306,14,FALSE)),"",(VLOOKUP($E118,'STAM.011-1'!$E$3:$S$306,14,FALSE)))</f>
        <v/>
      </c>
      <c r="S118" s="345" t="str">
        <f>IF(ISNA(VLOOKUP($E118,'STAM.011-1'!$E$3:$S$306,15,FALSE)),"",(VLOOKUP($E118,'STAM.011-1'!$E$3:$S$306,15,FALSE)))</f>
        <v/>
      </c>
      <c r="T118" s="438">
        <f t="shared" si="70"/>
        <v>116</v>
      </c>
      <c r="U118" s="439"/>
      <c r="V118" s="443">
        <f t="shared" si="42"/>
        <v>0</v>
      </c>
      <c r="W118" s="516"/>
      <c r="X118" s="374">
        <f>IF(V118="","",IFERROR(SUM(J118:K118:M118:N118)+LARGE(J118:K118:M118,1)/100+LARGE(J118:K118:M118:N118,2)/1000+LARGE(J118:K118:M118:N118,3)/10000+LARGE(J118:K118:M118:N118,4)/100000-0.01/T118,0))</f>
        <v>0</v>
      </c>
      <c r="Y118" s="354" t="str">
        <f t="shared" si="74"/>
        <v/>
      </c>
      <c r="Z118" s="364" t="str">
        <f t="shared" si="75"/>
        <v/>
      </c>
      <c r="AA118" s="374"/>
      <c r="AB118" s="374"/>
      <c r="AC118" s="374"/>
      <c r="AD118" s="374"/>
      <c r="AE118" s="374"/>
      <c r="AF118" s="374"/>
      <c r="AG118" s="374"/>
      <c r="AH118" s="374"/>
      <c r="AI118" s="374"/>
    </row>
    <row r="119" spans="1:35" ht="12" customHeight="1" x14ac:dyDescent="0.3">
      <c r="A119" s="581">
        <v>30</v>
      </c>
      <c r="B119" s="686" t="str">
        <f>IF(ISNA(VLOOKUP($A119,'STAM.011-1'!$A$3:$S$306,2,FALSE)),"",(VLOOKUP($A119,'STAM.011-1'!$A$3:$S$306,2,FALSE)))</f>
        <v/>
      </c>
      <c r="C119" s="692" t="str">
        <f>IF(ISNA(VLOOKUP($A119,'STAM.011-1'!$A$3:$S$306,3,FALSE)),"",(VLOOKUP($A119,'STAM.011-1'!$A$3:$S$306,3,FALSE)))</f>
        <v/>
      </c>
      <c r="D119" s="689" t="str">
        <f>IF(ISNA(VLOOKUP($A119,'STAM.011-1'!$A$3:$S$306,4,FALSE)),"",(VLOOKUP($A119,'STAM.011-1'!$A$3:$S$306,4,FALSE)))</f>
        <v/>
      </c>
      <c r="E119" s="29" t="str">
        <f>IF(ISNA(VLOOKUP($A$119,'STAM.011-1'!$A$3:$S$306,5,FALSE)),"",(VLOOKUP($A$119,'STAM.011-1'!$A$3:$S$306,5,FALSE)))</f>
        <v/>
      </c>
      <c r="F119" s="30" t="str">
        <f>IF(ISNA(VLOOKUP($E119,'STAM.011-1'!$E$3:$F$306,2,FALSE)),"",(VLOOKUP($E119,'STAM.011-1'!$E$3:$F$306,2,FALSE)))</f>
        <v/>
      </c>
      <c r="G119" s="149"/>
      <c r="H119" s="39"/>
      <c r="I119" s="30" t="str">
        <f>IF(ISNA(VLOOKUP(E119,'STAM.011-1'!$E$3:$S$306,5,FALSE)),"",(VLOOKUP(E119,'STAM.011-1'!$E$3:$S$306,5,FALSE)))</f>
        <v/>
      </c>
      <c r="J119" s="30" t="str">
        <f>IF(ISNA(VLOOKUP($E119,'STAM.011-1'!$E$3:$S$306,6,FALSE)),"",(VLOOKUP($E119,'STAM.011-1'!$E$3:$S$306,6,FALSE)))</f>
        <v/>
      </c>
      <c r="K119" s="30" t="str">
        <f>IF(ISNA(VLOOKUP($E119,'STAM.011-1'!$E$3:$S$306,7,FALSE)),"",(VLOOKUP($E119,'STAM.011-1'!$E$3:$S$306,7,FALSE)))</f>
        <v/>
      </c>
      <c r="L119" s="30" t="str">
        <f>IF(ISNA(VLOOKUP($E119,'STAM.011-1'!$E$3:$S$306,8,FALSE)),"",(VLOOKUP($E119,'STAM.011-1'!$E$3:$S$306,8,FALSE)))</f>
        <v/>
      </c>
      <c r="M119" s="30" t="str">
        <f>IF(ISNA(VLOOKUP($E119,'STAM.011-1'!$E$3:$S$306,9,FALSE)),"",(VLOOKUP($E119,'STAM.011-1'!$E$3:$S$306,9,FALSE)))</f>
        <v/>
      </c>
      <c r="N119" s="30" t="str">
        <f>IF(ISNA(VLOOKUP($E119,'STAM.011-1'!$E$3:$S$306,10,FALSE)),"",(VLOOKUP($E119,'STAM.011-1'!$E$3:$S$306,10,FALSE)))</f>
        <v/>
      </c>
      <c r="O119" s="30" t="str">
        <f>IF(ISNA(VLOOKUP($E119,'STAM.011-1'!$E$3:$S$306,11,FALSE)),"",(VLOOKUP($E119,'STAM.011-1'!$E$3:$S$306,11,FALSE)))</f>
        <v/>
      </c>
      <c r="P119" s="30" t="str">
        <f>IF(ISNA(VLOOKUP($E119,'STAM.011-1'!$E$3:$S$306,12,FALSE)),"",(VLOOKUP($E119,'STAM.011-1'!$E$3:$S$306,12,FALSE)))</f>
        <v/>
      </c>
      <c r="Q119" s="30" t="str">
        <f>IF(ISNA(VLOOKUP($E119,'STAM.011-1'!$E$3:$S$306,13,FALSE)),"",(VLOOKUP($E119,'STAM.011-1'!$E$3:$S$306,13,FALSE)))</f>
        <v/>
      </c>
      <c r="R119" s="30" t="str">
        <f>IF(ISNA(VLOOKUP($E119,'STAM.011-1'!$E$3:$S$306,14,FALSE)),"",(VLOOKUP($E119,'STAM.011-1'!$E$3:$S$306,14,FALSE)))</f>
        <v/>
      </c>
      <c r="S119" s="343" t="str">
        <f>IF(ISNA(VLOOKUP($E119,'STAM.011-1'!$E$3:$S$306,15,FALSE)),"",(VLOOKUP($E119,'STAM.011-1'!$E$3:$S$306,15,FALSE)))</f>
        <v/>
      </c>
      <c r="T119" s="438">
        <f t="shared" si="70"/>
        <v>117</v>
      </c>
      <c r="U119" s="439"/>
      <c r="V119" s="443">
        <f t="shared" si="42"/>
        <v>0</v>
      </c>
      <c r="W119" s="516" t="str">
        <f t="shared" si="60"/>
        <v/>
      </c>
      <c r="X119" s="374">
        <f>IF(V119="","",IFERROR(SUM(J119:K119:M119:N119)+LARGE(J119:K119:M119,1)/100+LARGE(J119:K119:M119:N119,2)/1000+LARGE(J119:K119:M119:N119,3)/10000+LARGE(J119:K119:M119:N119,4)/100000-0.01/T119,0))</f>
        <v>0</v>
      </c>
      <c r="Y119" s="354" t="str">
        <f>$D$119</f>
        <v/>
      </c>
      <c r="Z119" s="364" t="str">
        <f>$C$119</f>
        <v/>
      </c>
      <c r="AA119" s="374"/>
      <c r="AB119" s="374"/>
      <c r="AC119" s="374"/>
      <c r="AD119" s="374"/>
      <c r="AE119" s="374"/>
      <c r="AF119" s="374"/>
      <c r="AG119" s="374"/>
      <c r="AH119" s="374"/>
      <c r="AI119" s="374"/>
    </row>
    <row r="120" spans="1:35" ht="12" customHeight="1" x14ac:dyDescent="0.3">
      <c r="A120" s="582"/>
      <c r="B120" s="687"/>
      <c r="C120" s="693"/>
      <c r="D120" s="690"/>
      <c r="E120" s="32" t="str">
        <f>IF(ISNA(VLOOKUP($A$119,'STAM.011-1'!$A$3:$S$306,5,FALSE)+U4),"",(VLOOKUP($A$119,'STAM.011-1'!$A$3:$S$306,5,FALSE)+U4))</f>
        <v/>
      </c>
      <c r="F120" s="34" t="str">
        <f>IF(ISNA(VLOOKUP($E120,'STAM.011-1'!$E$3:$F$306,2,FALSE)),"",(VLOOKUP($E120,'STAM.011-1'!$E$3:$F$306,2,FALSE)))</f>
        <v/>
      </c>
      <c r="G120" s="150"/>
      <c r="H120" s="141" t="str">
        <f>IF(ISNA(VLOOKUP($E120,'STAM.011-1'!$E$3:$H$306,4,FALSE)),"",(VLOOKUP($E120,'STAM.011-1'!$E$3:$H$306,4,FALSE)))</f>
        <v/>
      </c>
      <c r="I120" s="34" t="str">
        <f>IF(ISNA(VLOOKUP(E120,'STAM.011-1'!$E$3:$S$306,5,FALSE)),"",(VLOOKUP(E120,'STAM.011-1'!$E$3:$S$306,5,FALSE)))</f>
        <v/>
      </c>
      <c r="J120" s="34" t="str">
        <f>IF(ISNA(VLOOKUP($E120,'STAM.011-1'!$E$3:$S$306,6,FALSE)),"",(VLOOKUP($E120,'STAM.011-1'!$E$3:$S$306,6,FALSE)))</f>
        <v/>
      </c>
      <c r="K120" s="34" t="str">
        <f>IF(ISNA(VLOOKUP($E120,'STAM.011-1'!$E$3:$S$306,7,FALSE)),"",(VLOOKUP($E120,'STAM.011-1'!$E$3:$S$306,7,FALSE)))</f>
        <v/>
      </c>
      <c r="L120" s="34" t="str">
        <f>IF(ISNA(VLOOKUP($E120,'STAM.011-1'!$E$3:$S$306,8,FALSE)),"",(VLOOKUP($E120,'STAM.011-1'!$E$3:$S$306,8,FALSE)))</f>
        <v/>
      </c>
      <c r="M120" s="34" t="str">
        <f>IF(ISNA(VLOOKUP($E120,'STAM.011-1'!$E$3:$S$306,9,FALSE)),"",(VLOOKUP($E120,'STAM.011-1'!$E$3:$S$306,9,FALSE)))</f>
        <v/>
      </c>
      <c r="N120" s="34" t="str">
        <f>IF(ISNA(VLOOKUP($E120,'STAM.011-1'!$E$3:$S$306,10,FALSE)),"",(VLOOKUP($E120,'STAM.011-1'!$E$3:$S$306,10,FALSE)))</f>
        <v/>
      </c>
      <c r="O120" s="34" t="str">
        <f>IF(ISNA(VLOOKUP($E120,'STAM.011-1'!$E$3:$S$306,11,FALSE)),"",(VLOOKUP($E120,'STAM.011-1'!$E$3:$S$306,11,FALSE)))</f>
        <v/>
      </c>
      <c r="P120" s="34" t="str">
        <f>IF(ISNA(VLOOKUP($E120,'STAM.011-1'!$E$3:$S$306,12,FALSE)),"",(VLOOKUP($E120,'STAM.011-1'!$E$3:$S$306,12,FALSE)))</f>
        <v/>
      </c>
      <c r="Q120" s="34" t="str">
        <f>IF(ISNA(VLOOKUP($E120,'STAM.011-1'!$E$3:$S$306,13,FALSE)),"",(VLOOKUP($E120,'STAM.011-1'!$E$3:$S$306,13,FALSE)))</f>
        <v/>
      </c>
      <c r="R120" s="34" t="str">
        <f>IF(ISNA(VLOOKUP($E120,'STAM.011-1'!$E$3:$S$306,14,FALSE)),"",(VLOOKUP($E120,'STAM.011-1'!$E$3:$S$306,14,FALSE)))</f>
        <v/>
      </c>
      <c r="S120" s="344" t="str">
        <f>IF(ISNA(VLOOKUP($E120,'STAM.011-1'!$E$3:$S$306,15,FALSE)),"",(VLOOKUP($E120,'STAM.011-1'!$E$3:$S$306,15,FALSE)))</f>
        <v/>
      </c>
      <c r="T120" s="438">
        <f t="shared" si="70"/>
        <v>118</v>
      </c>
      <c r="U120" s="439"/>
      <c r="V120" s="443">
        <f t="shared" si="42"/>
        <v>0</v>
      </c>
      <c r="W120" s="516"/>
      <c r="X120" s="374">
        <f>IF(V120="","",IFERROR(SUM(J120:K120:M120:N120)+LARGE(J120:K120:M120,1)/100+LARGE(J120:K120:M120:N120,2)/1000+LARGE(J120:K120:M120:N120,3)/10000+LARGE(J120:K120:M120:N120,4)/100000-0.01/T120,0))</f>
        <v>0</v>
      </c>
      <c r="Y120" s="354" t="str">
        <f t="shared" ref="Y120:Y122" si="76">$D$119</f>
        <v/>
      </c>
      <c r="Z120" s="364" t="str">
        <f t="shared" ref="Z120:Z122" si="77">$C$119</f>
        <v/>
      </c>
      <c r="AA120" s="374"/>
      <c r="AB120" s="374"/>
      <c r="AC120" s="374"/>
      <c r="AD120" s="374"/>
      <c r="AE120" s="374"/>
      <c r="AF120" s="374"/>
      <c r="AG120" s="374"/>
      <c r="AH120" s="374"/>
      <c r="AI120" s="374"/>
    </row>
    <row r="121" spans="1:35" ht="12" customHeight="1" thickBot="1" x14ac:dyDescent="0.35">
      <c r="A121" s="582"/>
      <c r="B121" s="687"/>
      <c r="C121" s="693"/>
      <c r="D121" s="690"/>
      <c r="E121" s="32" t="str">
        <f>IF(ISNA(VLOOKUP($A$119,'STAM.011-1'!$A$3:$S$306,5,FALSE)+U5),"",(VLOOKUP($A$119,'STAM.011-1'!$A$3:$S$306,5,FALSE)+U5))</f>
        <v/>
      </c>
      <c r="F121" s="34" t="str">
        <f>IF(ISNA(VLOOKUP($E121,'STAM.011-1'!$E$3:$F$306,2,FALSE)),"",(VLOOKUP($E121,'STAM.011-1'!$E$3:$F$306,2,FALSE)))</f>
        <v/>
      </c>
      <c r="G121" s="35" t="s">
        <v>677</v>
      </c>
      <c r="H121" s="141" t="str">
        <f>IF(ISNA(VLOOKUP(E121,'STAM.011-1'!$E$3:$H$306,4,FALSE)),"",(VLOOKUP(E121,'STAM.011-1'!$E$3:$H$306,4,FALSE)))</f>
        <v/>
      </c>
      <c r="I121" s="34" t="str">
        <f>IF(ISNA(VLOOKUP(E121,'STAM.011-1'!$E$3:$S$306,5,FALSE)),"",(VLOOKUP(E121,'STAM.011-1'!$E$3:$S$306,5,FALSE)))</f>
        <v/>
      </c>
      <c r="J121" s="34" t="str">
        <f>IF(ISNA(VLOOKUP($E121,'STAM.011-1'!$E$3:$S$306,6,FALSE)),"",(VLOOKUP($E121,'STAM.011-1'!$E$3:$S$306,6,FALSE)))</f>
        <v/>
      </c>
      <c r="K121" s="34" t="str">
        <f>IF(ISNA(VLOOKUP($E121,'STAM.011-1'!$E$3:$S$306,7,FALSE)),"",(VLOOKUP($E121,'STAM.011-1'!$E$3:$S$306,7,FALSE)))</f>
        <v/>
      </c>
      <c r="L121" s="34" t="str">
        <f>IF(ISNA(VLOOKUP($E121,'STAM.011-1'!$E$3:$S$306,8,FALSE)),"",(VLOOKUP($E121,'STAM.011-1'!$E$3:$S$306,8,FALSE)))</f>
        <v/>
      </c>
      <c r="M121" s="34" t="str">
        <f>IF(ISNA(VLOOKUP($E121,'STAM.011-1'!$E$3:$S$306,9,FALSE)),"",(VLOOKUP($E121,'STAM.011-1'!$E$3:$S$306,9,FALSE)))</f>
        <v/>
      </c>
      <c r="N121" s="34" t="str">
        <f>IF(ISNA(VLOOKUP($E121,'STAM.011-1'!$E$3:$S$306,10,FALSE)),"",(VLOOKUP($E121,'STAM.011-1'!$E$3:$S$306,10,FALSE)))</f>
        <v/>
      </c>
      <c r="O121" s="34" t="str">
        <f>IF(ISNA(VLOOKUP($E121,'STAM.011-1'!$E$3:$S$306,11,FALSE)),"",(VLOOKUP($E121,'STAM.011-1'!$E$3:$S$306,11,FALSE)))</f>
        <v/>
      </c>
      <c r="P121" s="34" t="str">
        <f>IF(ISNA(VLOOKUP($E121,'STAM.011-1'!$E$3:$S$306,12,FALSE)),"",(VLOOKUP($E121,'STAM.011-1'!$E$3:$S$306,12,FALSE)))</f>
        <v/>
      </c>
      <c r="Q121" s="34" t="str">
        <f>IF(ISNA(VLOOKUP($E121,'STAM.011-1'!$E$3:$S$306,13,FALSE)),"",(VLOOKUP($E121,'STAM.011-1'!$E$3:$S$306,13,FALSE)))</f>
        <v/>
      </c>
      <c r="R121" s="34" t="str">
        <f>IF(ISNA(VLOOKUP($E121,'STAM.011-1'!$E$3:$S$306,14,FALSE)),"",(VLOOKUP($E121,'STAM.011-1'!$E$3:$S$306,14,FALSE)))</f>
        <v/>
      </c>
      <c r="S121" s="344" t="str">
        <f>IF(ISNA(VLOOKUP($E121,'STAM.011-1'!$E$3:$S$306,15,FALSE)),"",(VLOOKUP($E121,'STAM.011-1'!$E$3:$S$306,15,FALSE)))</f>
        <v/>
      </c>
      <c r="T121" s="438">
        <f t="shared" si="70"/>
        <v>119</v>
      </c>
      <c r="U121" s="439"/>
      <c r="V121" s="443">
        <f t="shared" si="42"/>
        <v>0</v>
      </c>
      <c r="W121" s="516"/>
      <c r="X121" s="374">
        <f>IF(V121="","",IFERROR(SUM(J121:K121:M121:N121)+LARGE(J121:K121:M121,1)/100+LARGE(J121:K121:M121:N121,2)/1000+LARGE(J121:K121:M121:N121,3)/10000+LARGE(J121:K121:M121:N121,4)/100000-0.01/T121,0))</f>
        <v>0</v>
      </c>
      <c r="Y121" s="354" t="str">
        <f t="shared" si="76"/>
        <v/>
      </c>
      <c r="Z121" s="364" t="str">
        <f t="shared" si="77"/>
        <v/>
      </c>
      <c r="AA121" s="374"/>
      <c r="AB121" s="374"/>
      <c r="AC121" s="374"/>
      <c r="AD121" s="374"/>
      <c r="AE121" s="374"/>
      <c r="AF121" s="374"/>
      <c r="AG121" s="374"/>
      <c r="AH121" s="374"/>
      <c r="AI121" s="374"/>
    </row>
    <row r="122" spans="1:35" ht="12" customHeight="1" thickBot="1" x14ac:dyDescent="0.35">
      <c r="A122" s="583"/>
      <c r="B122" s="688"/>
      <c r="C122" s="694"/>
      <c r="D122" s="691"/>
      <c r="E122" s="32" t="str">
        <f>IF(ISNA(VLOOKUP($A$119,'STAM.011-1'!$A$3:$S$306,5,FALSE)+U6),"",(VLOOKUP($A$119,'STAM.011-1'!$A$3:$S$306,5,FALSE)+U6))</f>
        <v/>
      </c>
      <c r="F122" s="38" t="str">
        <f>IF(ISNA(VLOOKUP($E122,'STAM.011-1'!$E$3:$F$306,2,FALSE)),"",(VLOOKUP($E122,'STAM.011-1'!$E$3:$F$306,2,FALSE)))</f>
        <v/>
      </c>
      <c r="G122" s="36" t="s">
        <v>678</v>
      </c>
      <c r="H122" s="37" t="str">
        <f>IF(ISNA(VLOOKUP(E122,'STAM.011-1'!$E$3:$H$306,4,FALSE)),"",(VLOOKUP(E122,'STAM.011-1'!$E$3:$H$306,4,FALSE)))</f>
        <v/>
      </c>
      <c r="I122" s="38" t="str">
        <f>IF(ISNA(VLOOKUP(E122,'STAM.011-1'!$E$3:$S$306,5,FALSE)),"",(VLOOKUP(E122,'STAM.011-1'!$E$3:$S$306,5,FALSE)))</f>
        <v/>
      </c>
      <c r="J122" s="38" t="str">
        <f>IF(ISNA(VLOOKUP($E122,'STAM.011-1'!$E$3:$S$306,6,FALSE)),"",(VLOOKUP($E122,'STAM.011-1'!$E$3:$S$306,6,FALSE)))</f>
        <v/>
      </c>
      <c r="K122" s="38" t="str">
        <f>IF(ISNA(VLOOKUP($E122,'STAM.011-1'!$E$3:$S$306,7,FALSE)),"",(VLOOKUP($E122,'STAM.011-1'!$E$3:$S$306,7,FALSE)))</f>
        <v/>
      </c>
      <c r="L122" s="38" t="str">
        <f>IF(ISNA(VLOOKUP($E122,'STAM.011-1'!$E$3:$S$306,8,FALSE)),"",(VLOOKUP($E122,'STAM.011-1'!$E$3:$S$306,8,FALSE)))</f>
        <v/>
      </c>
      <c r="M122" s="38" t="str">
        <f>IF(ISNA(VLOOKUP($E122,'STAM.011-1'!$E$3:$S$306,9,FALSE)),"",(VLOOKUP($E122,'STAM.011-1'!$E$3:$S$306,9,FALSE)))</f>
        <v/>
      </c>
      <c r="N122" s="38" t="str">
        <f>IF(ISNA(VLOOKUP($E122,'STAM.011-1'!$E$3:$S$306,10,FALSE)),"",(VLOOKUP($E122,'STAM.011-1'!$E$3:$S$306,10,FALSE)))</f>
        <v/>
      </c>
      <c r="O122" s="38" t="str">
        <f>IF(ISNA(VLOOKUP($E122,'STAM.011-1'!$E$3:$S$306,11,FALSE)),"",(VLOOKUP($E122,'STAM.011-1'!$E$3:$S$306,11,FALSE)))</f>
        <v/>
      </c>
      <c r="P122" s="38" t="str">
        <f>IF(ISNA(VLOOKUP($E122,'STAM.011-1'!$E$3:$S$306,12,FALSE)),"",(VLOOKUP($E122,'STAM.011-1'!$E$3:$S$306,12,FALSE)))</f>
        <v/>
      </c>
      <c r="Q122" s="38" t="str">
        <f>IF(ISNA(VLOOKUP($E122,'STAM.011-1'!$E$3:$S$306,13,FALSE)),"",(VLOOKUP($E122,'STAM.011-1'!$E$3:$S$306,13,FALSE)))</f>
        <v/>
      </c>
      <c r="R122" s="38" t="str">
        <f>IF(ISNA(VLOOKUP($E122,'STAM.011-1'!$E$3:$S$306,14,FALSE)),"",(VLOOKUP($E122,'STAM.011-1'!$E$3:$S$306,14,FALSE)))</f>
        <v/>
      </c>
      <c r="S122" s="345" t="str">
        <f>IF(ISNA(VLOOKUP($E122,'STAM.011-1'!$E$3:$S$306,15,FALSE)),"",(VLOOKUP($E122,'STAM.011-1'!$E$3:$S$306,15,FALSE)))</f>
        <v/>
      </c>
      <c r="T122" s="438">
        <f t="shared" si="70"/>
        <v>120</v>
      </c>
      <c r="U122" s="439"/>
      <c r="V122" s="443">
        <f t="shared" si="42"/>
        <v>0</v>
      </c>
      <c r="W122" s="516"/>
      <c r="X122" s="374">
        <f>IF(V122="","",IFERROR(SUM(J122:K122:M122:N122)+LARGE(J122:K122:M122,1)/100+LARGE(J122:K122:M122:N122,2)/1000+LARGE(J122:K122:M122:N122,3)/10000+LARGE(J122:K122:M122:N122,4)/100000-0.01/T122,0))</f>
        <v>0</v>
      </c>
      <c r="Y122" s="354" t="str">
        <f t="shared" si="76"/>
        <v/>
      </c>
      <c r="Z122" s="364" t="str">
        <f t="shared" si="77"/>
        <v/>
      </c>
      <c r="AA122" s="374"/>
      <c r="AB122" s="374"/>
      <c r="AC122" s="374"/>
      <c r="AD122" s="374"/>
      <c r="AE122" s="374"/>
      <c r="AF122" s="374"/>
      <c r="AG122" s="374"/>
      <c r="AH122" s="374"/>
      <c r="AI122" s="374"/>
    </row>
    <row r="123" spans="1:35" ht="12" customHeight="1" x14ac:dyDescent="0.3">
      <c r="A123" s="581">
        <v>31</v>
      </c>
      <c r="B123" s="686" t="str">
        <f>IF(ISNA(VLOOKUP($A123,'STAM.011-1'!$A$3:$S$306,2,FALSE)),"",(VLOOKUP($A123,'STAM.011-1'!$A$3:$S$306,2,FALSE)))</f>
        <v/>
      </c>
      <c r="C123" s="692" t="str">
        <f>IF(ISNA(VLOOKUP($A123,'STAM.011-1'!$A$3:$S$306,3,FALSE)),"",(VLOOKUP($A123,'STAM.011-1'!$A$3:$S$306,3,FALSE)))</f>
        <v/>
      </c>
      <c r="D123" s="689" t="str">
        <f>IF(ISNA(VLOOKUP($A123,'STAM.011-1'!$A$3:$S$306,4,FALSE)),"",(VLOOKUP($A123,'STAM.011-1'!$A$3:$S$306,4,FALSE)))</f>
        <v/>
      </c>
      <c r="E123" s="29" t="str">
        <f>IF(ISNA(VLOOKUP($A$123,'STAM.011-1'!$A$3:$S$306,5,FALSE)),"",(VLOOKUP($A$123,'STAM.011-1'!$A$3:$S$306,5,FALSE)))</f>
        <v/>
      </c>
      <c r="F123" s="30" t="str">
        <f>IF(ISNA(VLOOKUP($E123,'STAM.011-1'!$E$3:$F$306,2,FALSE)),"",(VLOOKUP($E123,'STAM.011-1'!$E$3:$F$306,2,FALSE)))</f>
        <v/>
      </c>
      <c r="G123" s="149"/>
      <c r="H123" s="31"/>
      <c r="I123" s="30" t="str">
        <f>IF(ISNA(VLOOKUP(E123,'STAM.011-1'!$E$3:$S$306,5,FALSE)),"",(VLOOKUP(E123,'STAM.011-1'!$E$3:$S$306,5,FALSE)))</f>
        <v/>
      </c>
      <c r="J123" s="30" t="str">
        <f>IF(ISNA(VLOOKUP($E123,'STAM.011-1'!$E$3:$S$306,6,FALSE)),"",(VLOOKUP($E123,'STAM.011-1'!$E$3:$S$306,6,FALSE)))</f>
        <v/>
      </c>
      <c r="K123" s="30" t="str">
        <f>IF(ISNA(VLOOKUP($E123,'STAM.011-1'!$E$3:$S$306,7,FALSE)),"",(VLOOKUP($E123,'STAM.011-1'!$E$3:$S$306,7,FALSE)))</f>
        <v/>
      </c>
      <c r="L123" s="30" t="str">
        <f>IF(ISNA(VLOOKUP($E123,'STAM.011-1'!$E$3:$S$306,8,FALSE)),"",(VLOOKUP($E123,'STAM.011-1'!$E$3:$S$306,8,FALSE)))</f>
        <v/>
      </c>
      <c r="M123" s="30" t="str">
        <f>IF(ISNA(VLOOKUP($E123,'STAM.011-1'!$E$3:$S$306,9,FALSE)),"",(VLOOKUP($E123,'STAM.011-1'!$E$3:$S$306,9,FALSE)))</f>
        <v/>
      </c>
      <c r="N123" s="30" t="str">
        <f>IF(ISNA(VLOOKUP($E123,'STAM.011-1'!$E$3:$S$306,10,FALSE)),"",(VLOOKUP($E123,'STAM.011-1'!$E$3:$S$306,10,FALSE)))</f>
        <v/>
      </c>
      <c r="O123" s="30" t="str">
        <f>IF(ISNA(VLOOKUP($E123,'STAM.011-1'!$E$3:$S$306,11,FALSE)),"",(VLOOKUP($E123,'STAM.011-1'!$E$3:$S$306,11,FALSE)))</f>
        <v/>
      </c>
      <c r="P123" s="30" t="str">
        <f>IF(ISNA(VLOOKUP($E123,'STAM.011-1'!$E$3:$S$306,12,FALSE)),"",(VLOOKUP($E123,'STAM.011-1'!$E$3:$S$306,12,FALSE)))</f>
        <v/>
      </c>
      <c r="Q123" s="30" t="str">
        <f>IF(ISNA(VLOOKUP($E123,'STAM.011-1'!$E$3:$S$306,13,FALSE)),"",(VLOOKUP($E123,'STAM.011-1'!$E$3:$S$306,13,FALSE)))</f>
        <v/>
      </c>
      <c r="R123" s="30" t="str">
        <f>IF(ISNA(VLOOKUP($E123,'STAM.011-1'!$E$3:$S$306,14,FALSE)),"",(VLOOKUP($E123,'STAM.011-1'!$E$3:$S$306,14,FALSE)))</f>
        <v/>
      </c>
      <c r="S123" s="343" t="str">
        <f>IF(ISNA(VLOOKUP($E123,'STAM.011-1'!$E$3:$S$306,15,FALSE)),"",(VLOOKUP($E123,'STAM.011-1'!$E$3:$S$306,15,FALSE)))</f>
        <v/>
      </c>
      <c r="T123" s="438">
        <f t="shared" si="70"/>
        <v>121</v>
      </c>
      <c r="U123" s="439"/>
      <c r="V123" s="443">
        <f t="shared" si="42"/>
        <v>0</v>
      </c>
      <c r="W123" s="516" t="str">
        <f t="shared" ref="W123" si="78">IFERROR(SUM(J123:S126)+H125,"")</f>
        <v/>
      </c>
      <c r="X123" s="374">
        <f>IF(V123="","",IFERROR(SUM(J123:K123:M123:N123)+LARGE(J123:K123:M123,1)/100+LARGE(J123:K123:M123:N123,2)/1000+LARGE(J123:K123:M123:N123,3)/10000+LARGE(J123:K123:M123:N123,4)/100000-0.01/T123,0))</f>
        <v>0</v>
      </c>
      <c r="Y123" s="354" t="str">
        <f>$D$123</f>
        <v/>
      </c>
      <c r="Z123" s="364" t="str">
        <f>$C$123</f>
        <v/>
      </c>
      <c r="AA123" s="374"/>
      <c r="AB123" s="374"/>
      <c r="AC123" s="374"/>
      <c r="AD123" s="374"/>
      <c r="AE123" s="374"/>
      <c r="AF123" s="374"/>
      <c r="AG123" s="374"/>
      <c r="AH123" s="374"/>
      <c r="AI123" s="374"/>
    </row>
    <row r="124" spans="1:35" ht="12" customHeight="1" x14ac:dyDescent="0.3">
      <c r="A124" s="582"/>
      <c r="B124" s="687"/>
      <c r="C124" s="693"/>
      <c r="D124" s="690"/>
      <c r="E124" s="32" t="str">
        <f>IF(ISNA(VLOOKUP($A$123,'STAM.011-1'!$A$3:$S$306,5,FALSE)+U4),"",(VLOOKUP($A$123,'STAM.011-1'!$A$3:$S$306,5,FALSE)+U4))</f>
        <v/>
      </c>
      <c r="F124" s="34" t="str">
        <f>IF(ISNA(VLOOKUP($E124,'STAM.011-1'!$E$3:$F$306,2,FALSE)),"",(VLOOKUP($E124,'STAM.011-1'!$E$3:$F$306,2,FALSE)))</f>
        <v/>
      </c>
      <c r="G124" s="150"/>
      <c r="H124" s="141" t="str">
        <f>IF(ISNA(VLOOKUP($E124,'STAM.011-1'!$E$3:$H$306,4,FALSE)),"",(VLOOKUP($E124,'STAM.011-1'!$E$3:$H$306,4,FALSE)))</f>
        <v/>
      </c>
      <c r="I124" s="34" t="str">
        <f>IF(ISNA(VLOOKUP(E124,'STAM.011-1'!$E$3:$S$306,5,FALSE)),"",(VLOOKUP(E124,'STAM.011-1'!$E$3:$S$306,5,FALSE)))</f>
        <v/>
      </c>
      <c r="J124" s="34" t="str">
        <f>IF(ISNA(VLOOKUP($E124,'STAM.011-1'!$E$3:$S$306,6,FALSE)),"",(VLOOKUP($E124,'STAM.011-1'!$E$3:$S$306,6,FALSE)))</f>
        <v/>
      </c>
      <c r="K124" s="34" t="str">
        <f>IF(ISNA(VLOOKUP($E124,'STAM.011-1'!$E$3:$S$306,7,FALSE)),"",(VLOOKUP($E124,'STAM.011-1'!$E$3:$S$306,7,FALSE)))</f>
        <v/>
      </c>
      <c r="L124" s="34" t="str">
        <f>IF(ISNA(VLOOKUP($E124,'STAM.011-1'!$E$3:$S$306,8,FALSE)),"",(VLOOKUP($E124,'STAM.011-1'!$E$3:$S$306,8,FALSE)))</f>
        <v/>
      </c>
      <c r="M124" s="34" t="str">
        <f>IF(ISNA(VLOOKUP($E124,'STAM.011-1'!$E$3:$S$306,9,FALSE)),"",(VLOOKUP($E124,'STAM.011-1'!$E$3:$S$306,9,FALSE)))</f>
        <v/>
      </c>
      <c r="N124" s="34" t="str">
        <f>IF(ISNA(VLOOKUP($E124,'STAM.011-1'!$E$3:$S$306,10,FALSE)),"",(VLOOKUP($E124,'STAM.011-1'!$E$3:$S$306,10,FALSE)))</f>
        <v/>
      </c>
      <c r="O124" s="34" t="str">
        <f>IF(ISNA(VLOOKUP($E124,'STAM.011-1'!$E$3:$S$306,11,FALSE)),"",(VLOOKUP($E124,'STAM.011-1'!$E$3:$S$306,11,FALSE)))</f>
        <v/>
      </c>
      <c r="P124" s="34" t="str">
        <f>IF(ISNA(VLOOKUP($E124,'STAM.011-1'!$E$3:$S$306,12,FALSE)),"",(VLOOKUP($E124,'STAM.011-1'!$E$3:$S$306,12,FALSE)))</f>
        <v/>
      </c>
      <c r="Q124" s="34" t="str">
        <f>IF(ISNA(VLOOKUP($E124,'STAM.011-1'!$E$3:$S$306,13,FALSE)),"",(VLOOKUP($E124,'STAM.011-1'!$E$3:$S$306,13,FALSE)))</f>
        <v/>
      </c>
      <c r="R124" s="34" t="str">
        <f>IF(ISNA(VLOOKUP($E124,'STAM.011-1'!$E$3:$S$306,14,FALSE)),"",(VLOOKUP($E124,'STAM.011-1'!$E$3:$S$306,14,FALSE)))</f>
        <v/>
      </c>
      <c r="S124" s="344" t="str">
        <f>IF(ISNA(VLOOKUP($E124,'STAM.011-1'!$E$3:$S$306,15,FALSE)),"",(VLOOKUP($E124,'STAM.011-1'!$E$3:$S$306,15,FALSE)))</f>
        <v/>
      </c>
      <c r="T124" s="438">
        <f t="shared" si="70"/>
        <v>122</v>
      </c>
      <c r="U124" s="439"/>
      <c r="V124" s="443">
        <f t="shared" si="42"/>
        <v>0</v>
      </c>
      <c r="W124" s="516"/>
      <c r="X124" s="374">
        <f>IF(V124="","",IFERROR(SUM(J124:K124:M124:N124)+LARGE(J124:K124:M124,1)/100+LARGE(J124:K124:M124:N124,2)/1000+LARGE(J124:K124:M124:N124,3)/10000+LARGE(J124:K124:M124:N124,4)/100000-0.01/T124,0))</f>
        <v>0</v>
      </c>
      <c r="Y124" s="354" t="str">
        <f t="shared" ref="Y124:Y126" si="79">$D$123</f>
        <v/>
      </c>
      <c r="Z124" s="364" t="str">
        <f t="shared" ref="Z124:Z126" si="80">$C$123</f>
        <v/>
      </c>
      <c r="AA124" s="374"/>
      <c r="AB124" s="374"/>
      <c r="AC124" s="374"/>
      <c r="AD124" s="374"/>
      <c r="AE124" s="374"/>
      <c r="AF124" s="374"/>
      <c r="AG124" s="374"/>
      <c r="AH124" s="374"/>
      <c r="AI124" s="374"/>
    </row>
    <row r="125" spans="1:35" ht="12" customHeight="1" thickBot="1" x14ac:dyDescent="0.35">
      <c r="A125" s="582"/>
      <c r="B125" s="687"/>
      <c r="C125" s="693"/>
      <c r="D125" s="690"/>
      <c r="E125" s="32" t="str">
        <f>IF(ISNA(VLOOKUP($A$123,'STAM.011-1'!$A$3:$S$306,5,FALSE)+U5),"",(VLOOKUP($A$123,'STAM.011-1'!$A$3:$S$306,5,FALSE)+U5))</f>
        <v/>
      </c>
      <c r="F125" s="34" t="str">
        <f>IF(ISNA(VLOOKUP($E125,'STAM.011-1'!$E$3:$F$306,2,FALSE)),"",(VLOOKUP($E125,'STAM.011-1'!$E$3:$F$306,2,FALSE)))</f>
        <v/>
      </c>
      <c r="G125" s="35" t="s">
        <v>677</v>
      </c>
      <c r="H125" s="141" t="str">
        <f>IF(ISNA(VLOOKUP(E125,'STAM.011-1'!$E$3:$H$306,4,FALSE)),"",(VLOOKUP(E125,'STAM.011-1'!$E$3:$H$306,4,FALSE)))</f>
        <v/>
      </c>
      <c r="I125" s="34" t="str">
        <f>IF(ISNA(VLOOKUP(E125,'STAM.011-1'!$E$3:$S$306,5,FALSE)),"",(VLOOKUP(E125,'STAM.011-1'!$E$3:$S$306,5,FALSE)))</f>
        <v/>
      </c>
      <c r="J125" s="34" t="str">
        <f>IF(ISNA(VLOOKUP($E125,'STAM.011-1'!$E$3:$S$306,6,FALSE)),"",(VLOOKUP($E125,'STAM.011-1'!$E$3:$S$306,6,FALSE)))</f>
        <v/>
      </c>
      <c r="K125" s="34" t="str">
        <f>IF(ISNA(VLOOKUP($E125,'STAM.011-1'!$E$3:$S$306,7,FALSE)),"",(VLOOKUP($E125,'STAM.011-1'!$E$3:$S$306,7,FALSE)))</f>
        <v/>
      </c>
      <c r="L125" s="34" t="str">
        <f>IF(ISNA(VLOOKUP($E125,'STAM.011-1'!$E$3:$S$306,8,FALSE)),"",(VLOOKUP($E125,'STAM.011-1'!$E$3:$S$306,8,FALSE)))</f>
        <v/>
      </c>
      <c r="M125" s="34" t="str">
        <f>IF(ISNA(VLOOKUP($E125,'STAM.011-1'!$E$3:$S$306,9,FALSE)),"",(VLOOKUP($E125,'STAM.011-1'!$E$3:$S$306,9,FALSE)))</f>
        <v/>
      </c>
      <c r="N125" s="34" t="str">
        <f>IF(ISNA(VLOOKUP($E125,'STAM.011-1'!$E$3:$S$306,10,FALSE)),"",(VLOOKUP($E125,'STAM.011-1'!$E$3:$S$306,10,FALSE)))</f>
        <v/>
      </c>
      <c r="O125" s="34" t="str">
        <f>IF(ISNA(VLOOKUP($E125,'STAM.011-1'!$E$3:$S$306,11,FALSE)),"",(VLOOKUP($E125,'STAM.011-1'!$E$3:$S$306,11,FALSE)))</f>
        <v/>
      </c>
      <c r="P125" s="34" t="str">
        <f>IF(ISNA(VLOOKUP($E125,'STAM.011-1'!$E$3:$S$306,12,FALSE)),"",(VLOOKUP($E125,'STAM.011-1'!$E$3:$S$306,12,FALSE)))</f>
        <v/>
      </c>
      <c r="Q125" s="34" t="str">
        <f>IF(ISNA(VLOOKUP($E125,'STAM.011-1'!$E$3:$S$306,13,FALSE)),"",(VLOOKUP($E125,'STAM.011-1'!$E$3:$S$306,13,FALSE)))</f>
        <v/>
      </c>
      <c r="R125" s="34" t="str">
        <f>IF(ISNA(VLOOKUP($E125,'STAM.011-1'!$E$3:$S$306,14,FALSE)),"",(VLOOKUP($E125,'STAM.011-1'!$E$3:$S$306,14,FALSE)))</f>
        <v/>
      </c>
      <c r="S125" s="344" t="str">
        <f>IF(ISNA(VLOOKUP($E125,'STAM.011-1'!$E$3:$S$306,15,FALSE)),"",(VLOOKUP($E125,'STAM.011-1'!$E$3:$S$306,15,FALSE)))</f>
        <v/>
      </c>
      <c r="T125" s="438">
        <f t="shared" si="70"/>
        <v>123</v>
      </c>
      <c r="U125" s="439"/>
      <c r="V125" s="443">
        <f t="shared" si="42"/>
        <v>0</v>
      </c>
      <c r="W125" s="516"/>
      <c r="X125" s="374">
        <f>IF(V125="","",IFERROR(SUM(J125:K125:M125:N125)+LARGE(J125:K125:M125,1)/100+LARGE(J125:K125:M125:N125,2)/1000+LARGE(J125:K125:M125:N125,3)/10000+LARGE(J125:K125:M125:N125,4)/100000-0.01/T125,0))</f>
        <v>0</v>
      </c>
      <c r="Y125" s="354" t="str">
        <f t="shared" si="79"/>
        <v/>
      </c>
      <c r="Z125" s="364" t="str">
        <f t="shared" si="80"/>
        <v/>
      </c>
      <c r="AA125" s="374"/>
      <c r="AB125" s="374"/>
      <c r="AC125" s="374"/>
      <c r="AD125" s="374"/>
      <c r="AE125" s="374"/>
      <c r="AF125" s="374"/>
      <c r="AG125" s="374"/>
      <c r="AH125" s="374"/>
      <c r="AI125" s="374"/>
    </row>
    <row r="126" spans="1:35" ht="12" customHeight="1" thickBot="1" x14ac:dyDescent="0.35">
      <c r="A126" s="583"/>
      <c r="B126" s="688"/>
      <c r="C126" s="694"/>
      <c r="D126" s="691"/>
      <c r="E126" s="32" t="str">
        <f>IF(ISNA(VLOOKUP($A$123,'STAM.011-1'!$A$3:$S$306,5,FALSE)+U6),"",(VLOOKUP($A$123,'STAM.011-1'!$A$3:$S$306,5,FALSE)+U6))</f>
        <v/>
      </c>
      <c r="F126" s="38" t="str">
        <f>IF(ISNA(VLOOKUP($E126,'STAM.011-1'!$E$3:$F$306,2,FALSE)),"",(VLOOKUP($E126,'STAM.011-1'!$E$3:$F$306,2,FALSE)))</f>
        <v/>
      </c>
      <c r="G126" s="36" t="s">
        <v>678</v>
      </c>
      <c r="H126" s="37" t="str">
        <f>IF(ISNA(VLOOKUP(E126,'STAM.011-1'!$E$3:$H$306,4,FALSE)),"",(VLOOKUP(E126,'STAM.011-1'!$E$3:$H$306,4,FALSE)))</f>
        <v/>
      </c>
      <c r="I126" s="38" t="str">
        <f>IF(ISNA(VLOOKUP(E126,'STAM.011-1'!$E$3:$S$306,5,FALSE)),"",(VLOOKUP(E126,'STAM.011-1'!$E$3:$S$306,5,FALSE)))</f>
        <v/>
      </c>
      <c r="J126" s="38" t="str">
        <f>IF(ISNA(VLOOKUP($E126,'STAM.011-1'!$E$3:$S$306,6,FALSE)),"",(VLOOKUP($E126,'STAM.011-1'!$E$3:$S$306,6,FALSE)))</f>
        <v/>
      </c>
      <c r="K126" s="38" t="str">
        <f>IF(ISNA(VLOOKUP($E126,'STAM.011-1'!$E$3:$S$306,7,FALSE)),"",(VLOOKUP($E126,'STAM.011-1'!$E$3:$S$306,7,FALSE)))</f>
        <v/>
      </c>
      <c r="L126" s="38" t="str">
        <f>IF(ISNA(VLOOKUP($E126,'STAM.011-1'!$E$3:$S$306,8,FALSE)),"",(VLOOKUP($E126,'STAM.011-1'!$E$3:$S$306,8,FALSE)))</f>
        <v/>
      </c>
      <c r="M126" s="38" t="str">
        <f>IF(ISNA(VLOOKUP($E126,'STAM.011-1'!$E$3:$S$306,9,FALSE)),"",(VLOOKUP($E126,'STAM.011-1'!$E$3:$S$306,9,FALSE)))</f>
        <v/>
      </c>
      <c r="N126" s="38" t="str">
        <f>IF(ISNA(VLOOKUP($E126,'STAM.011-1'!$E$3:$S$306,10,FALSE)),"",(VLOOKUP($E126,'STAM.011-1'!$E$3:$S$306,10,FALSE)))</f>
        <v/>
      </c>
      <c r="O126" s="38" t="str">
        <f>IF(ISNA(VLOOKUP($E126,'STAM.011-1'!$E$3:$S$306,11,FALSE)),"",(VLOOKUP($E126,'STAM.011-1'!$E$3:$S$306,11,FALSE)))</f>
        <v/>
      </c>
      <c r="P126" s="38" t="str">
        <f>IF(ISNA(VLOOKUP($E126,'STAM.011-1'!$E$3:$S$306,12,FALSE)),"",(VLOOKUP($E126,'STAM.011-1'!$E$3:$S$306,12,FALSE)))</f>
        <v/>
      </c>
      <c r="Q126" s="38" t="str">
        <f>IF(ISNA(VLOOKUP($E126,'STAM.011-1'!$E$3:$S$306,13,FALSE)),"",(VLOOKUP($E126,'STAM.011-1'!$E$3:$S$306,13,FALSE)))</f>
        <v/>
      </c>
      <c r="R126" s="38" t="str">
        <f>IF(ISNA(VLOOKUP($E126,'STAM.011-1'!$E$3:$S$306,14,FALSE)),"",(VLOOKUP($E126,'STAM.011-1'!$E$3:$S$306,14,FALSE)))</f>
        <v/>
      </c>
      <c r="S126" s="345" t="str">
        <f>IF(ISNA(VLOOKUP($E126,'STAM.011-1'!$E$3:$S$306,15,FALSE)),"",(VLOOKUP($E126,'STAM.011-1'!$E$3:$S$306,15,FALSE)))</f>
        <v/>
      </c>
      <c r="T126" s="438">
        <f t="shared" si="70"/>
        <v>124</v>
      </c>
      <c r="U126" s="439"/>
      <c r="V126" s="443">
        <f t="shared" si="42"/>
        <v>0</v>
      </c>
      <c r="W126" s="516"/>
      <c r="X126" s="374">
        <f>IF(V126="","",IFERROR(SUM(J126:K126:M126:N126)+LARGE(J126:K126:M126,1)/100+LARGE(J126:K126:M126:N126,2)/1000+LARGE(J126:K126:M126:N126,3)/10000+LARGE(J126:K126:M126:N126,4)/100000-0.01/T126,0))</f>
        <v>0</v>
      </c>
      <c r="Y126" s="354" t="str">
        <f t="shared" si="79"/>
        <v/>
      </c>
      <c r="Z126" s="364" t="str">
        <f t="shared" si="80"/>
        <v/>
      </c>
      <c r="AA126" s="374"/>
      <c r="AB126" s="374"/>
      <c r="AC126" s="374"/>
      <c r="AD126" s="374"/>
      <c r="AE126" s="374"/>
      <c r="AF126" s="374"/>
      <c r="AG126" s="374"/>
      <c r="AH126" s="374"/>
      <c r="AI126" s="374"/>
    </row>
    <row r="127" spans="1:35" ht="12" customHeight="1" x14ac:dyDescent="0.3">
      <c r="A127" s="581">
        <v>32</v>
      </c>
      <c r="B127" s="686" t="str">
        <f>IF(ISNA(VLOOKUP($A127,'STAM.011-1'!$A$3:$S$306,2,FALSE)),"",(VLOOKUP($A127,'STAM.011-1'!$A$3:$S$306,2,FALSE)))</f>
        <v/>
      </c>
      <c r="C127" s="692" t="str">
        <f>IF(ISNA(VLOOKUP($A127,'STAM.011-1'!$A$3:$S$306,3,FALSE)),"",(VLOOKUP($A127,'STAM.011-1'!$A$3:$S$306,3,FALSE)))</f>
        <v/>
      </c>
      <c r="D127" s="689" t="str">
        <f>IF(ISNA(VLOOKUP($A127,'STAM.011-1'!$A$3:$S$306,4,FALSE)),"",(VLOOKUP($A127,'STAM.011-1'!$A$3:$S$306,4,FALSE)))</f>
        <v/>
      </c>
      <c r="E127" s="29" t="str">
        <f>IF(ISNA(VLOOKUP($A$127,'STAM.011-1'!$A$3:$S$306,5,FALSE)),"",(VLOOKUP($A$127,'STAM.011-1'!$A$3:$S$306,5,FALSE)))</f>
        <v/>
      </c>
      <c r="F127" s="30" t="str">
        <f>IF(ISNA(VLOOKUP($E127,'STAM.011-1'!$E$3:$F$306,2,FALSE)),"",(VLOOKUP($E127,'STAM.011-1'!$E$3:$F$306,2,FALSE)))</f>
        <v/>
      </c>
      <c r="G127" s="149"/>
      <c r="H127" s="39"/>
      <c r="I127" s="30" t="str">
        <f>IF(ISNA(VLOOKUP(E127,'STAM.011-1'!$E$3:$S$306,5,FALSE)),"",(VLOOKUP(E127,'STAM.011-1'!$E$3:$S$306,5,FALSE)))</f>
        <v/>
      </c>
      <c r="J127" s="30" t="str">
        <f>IF(ISNA(VLOOKUP($E127,'STAM.011-1'!$E$3:$S$306,6,FALSE)),"",(VLOOKUP($E127,'STAM.011-1'!$E$3:$S$306,6,FALSE)))</f>
        <v/>
      </c>
      <c r="K127" s="30" t="str">
        <f>IF(ISNA(VLOOKUP($E127,'STAM.011-1'!$E$3:$S$306,7,FALSE)),"",(VLOOKUP($E127,'STAM.011-1'!$E$3:$S$306,7,FALSE)))</f>
        <v/>
      </c>
      <c r="L127" s="30" t="str">
        <f>IF(ISNA(VLOOKUP($E127,'STAM.011-1'!$E$3:$S$306,8,FALSE)),"",(VLOOKUP($E127,'STAM.011-1'!$E$3:$S$306,8,FALSE)))</f>
        <v/>
      </c>
      <c r="M127" s="30" t="str">
        <f>IF(ISNA(VLOOKUP($E127,'STAM.011-1'!$E$3:$S$306,9,FALSE)),"",(VLOOKUP($E127,'STAM.011-1'!$E$3:$S$306,9,FALSE)))</f>
        <v/>
      </c>
      <c r="N127" s="30" t="str">
        <f>IF(ISNA(VLOOKUP($E127,'STAM.011-1'!$E$3:$S$306,10,FALSE)),"",(VLOOKUP($E127,'STAM.011-1'!$E$3:$S$306,10,FALSE)))</f>
        <v/>
      </c>
      <c r="O127" s="30" t="str">
        <f>IF(ISNA(VLOOKUP($E127,'STAM.011-1'!$E$3:$S$306,11,FALSE)),"",(VLOOKUP($E127,'STAM.011-1'!$E$3:$S$306,11,FALSE)))</f>
        <v/>
      </c>
      <c r="P127" s="30" t="str">
        <f>IF(ISNA(VLOOKUP($E127,'STAM.011-1'!$E$3:$S$306,12,FALSE)),"",(VLOOKUP($E127,'STAM.011-1'!$E$3:$S$306,12,FALSE)))</f>
        <v/>
      </c>
      <c r="Q127" s="30" t="str">
        <f>IF(ISNA(VLOOKUP($E127,'STAM.011-1'!$E$3:$S$306,13,FALSE)),"",(VLOOKUP($E127,'STAM.011-1'!$E$3:$S$306,13,FALSE)))</f>
        <v/>
      </c>
      <c r="R127" s="30" t="str">
        <f>IF(ISNA(VLOOKUP($E127,'STAM.011-1'!$E$3:$S$306,14,FALSE)),"",(VLOOKUP($E127,'STAM.011-1'!$E$3:$S$306,14,FALSE)))</f>
        <v/>
      </c>
      <c r="S127" s="343" t="str">
        <f>IF(ISNA(VLOOKUP($E127,'STAM.011-1'!$E$3:$S$306,15,FALSE)),"",(VLOOKUP($E127,'STAM.011-1'!$E$3:$S$306,15,FALSE)))</f>
        <v/>
      </c>
      <c r="T127" s="438">
        <f t="shared" si="70"/>
        <v>125</v>
      </c>
      <c r="U127" s="439"/>
      <c r="V127" s="443">
        <f t="shared" si="42"/>
        <v>0</v>
      </c>
      <c r="W127" s="516" t="str">
        <f t="shared" si="57"/>
        <v/>
      </c>
      <c r="X127" s="374">
        <f>IF(V127="","",IFERROR(SUM(J127:K127:M127:N127)+LARGE(J127:K127:M127,1)/100+LARGE(J127:K127:M127:N127,2)/1000+LARGE(J127:K127:M127:N127,3)/10000+LARGE(J127:K127:M127:N127,4)/100000-0.01/T127,0))</f>
        <v>0</v>
      </c>
      <c r="Y127" s="354" t="str">
        <f>$D$127</f>
        <v/>
      </c>
      <c r="Z127" s="364" t="str">
        <f>$C$127</f>
        <v/>
      </c>
      <c r="AA127" s="374"/>
      <c r="AB127" s="374"/>
      <c r="AC127" s="374"/>
      <c r="AD127" s="374"/>
      <c r="AE127" s="374"/>
      <c r="AF127" s="374"/>
      <c r="AG127" s="374"/>
      <c r="AH127" s="374"/>
      <c r="AI127" s="374"/>
    </row>
    <row r="128" spans="1:35" ht="12" customHeight="1" x14ac:dyDescent="0.3">
      <c r="A128" s="582"/>
      <c r="B128" s="687"/>
      <c r="C128" s="693"/>
      <c r="D128" s="690"/>
      <c r="E128" s="32" t="str">
        <f>IF(ISNA(VLOOKUP($A$127,'STAM.011-1'!$A$3:$S$306,5,FALSE)+U4),"",(VLOOKUP($A$127,'STAM.011-1'!$A$3:$S$306,5,FALSE)+U4))</f>
        <v/>
      </c>
      <c r="F128" s="34" t="str">
        <f>IF(ISNA(VLOOKUP($E128,'STAM.011-1'!$E$3:$F$306,2,FALSE)),"",(VLOOKUP($E128,'STAM.011-1'!$E$3:$F$306,2,FALSE)))</f>
        <v/>
      </c>
      <c r="G128" s="150"/>
      <c r="H128" s="141" t="str">
        <f>IF(ISNA(VLOOKUP($E128,'STAM.011-1'!$E$3:$H$306,4,FALSE)),"",(VLOOKUP($E128,'STAM.011-1'!$E$3:$H$306,4,FALSE)))</f>
        <v/>
      </c>
      <c r="I128" s="34" t="str">
        <f>IF(ISNA(VLOOKUP(E128,'STAM.011-1'!$E$3:$S$306,5,FALSE)),"",(VLOOKUP(E128,'STAM.011-1'!$E$3:$S$306,5,FALSE)))</f>
        <v/>
      </c>
      <c r="J128" s="34" t="str">
        <f>IF(ISNA(VLOOKUP($E128,'STAM.011-1'!$E$3:$S$306,6,FALSE)),"",(VLOOKUP($E128,'STAM.011-1'!$E$3:$S$306,6,FALSE)))</f>
        <v/>
      </c>
      <c r="K128" s="34" t="str">
        <f>IF(ISNA(VLOOKUP($E128,'STAM.011-1'!$E$3:$S$306,7,FALSE)),"",(VLOOKUP($E128,'STAM.011-1'!$E$3:$S$306,7,FALSE)))</f>
        <v/>
      </c>
      <c r="L128" s="34" t="str">
        <f>IF(ISNA(VLOOKUP($E128,'STAM.011-1'!$E$3:$S$306,8,FALSE)),"",(VLOOKUP($E128,'STAM.011-1'!$E$3:$S$306,8,FALSE)))</f>
        <v/>
      </c>
      <c r="M128" s="34" t="str">
        <f>IF(ISNA(VLOOKUP($E128,'STAM.011-1'!$E$3:$S$306,9,FALSE)),"",(VLOOKUP($E128,'STAM.011-1'!$E$3:$S$306,9,FALSE)))</f>
        <v/>
      </c>
      <c r="N128" s="34" t="str">
        <f>IF(ISNA(VLOOKUP($E128,'STAM.011-1'!$E$3:$S$306,10,FALSE)),"",(VLOOKUP($E128,'STAM.011-1'!$E$3:$S$306,10,FALSE)))</f>
        <v/>
      </c>
      <c r="O128" s="34" t="str">
        <f>IF(ISNA(VLOOKUP($E128,'STAM.011-1'!$E$3:$S$306,11,FALSE)),"",(VLOOKUP($E128,'STAM.011-1'!$E$3:$S$306,11,FALSE)))</f>
        <v/>
      </c>
      <c r="P128" s="34" t="str">
        <f>IF(ISNA(VLOOKUP($E128,'STAM.011-1'!$E$3:$S$306,12,FALSE)),"",(VLOOKUP($E128,'STAM.011-1'!$E$3:$S$306,12,FALSE)))</f>
        <v/>
      </c>
      <c r="Q128" s="34" t="str">
        <f>IF(ISNA(VLOOKUP($E128,'STAM.011-1'!$E$3:$S$306,13,FALSE)),"",(VLOOKUP($E128,'STAM.011-1'!$E$3:$S$306,13,FALSE)))</f>
        <v/>
      </c>
      <c r="R128" s="34" t="str">
        <f>IF(ISNA(VLOOKUP($E128,'STAM.011-1'!$E$3:$S$306,14,FALSE)),"",(VLOOKUP($E128,'STAM.011-1'!$E$3:$S$306,14,FALSE)))</f>
        <v/>
      </c>
      <c r="S128" s="344" t="str">
        <f>IF(ISNA(VLOOKUP($E128,'STAM.011-1'!$E$3:$S$306,15,FALSE)),"",(VLOOKUP($E128,'STAM.011-1'!$E$3:$S$306,15,FALSE)))</f>
        <v/>
      </c>
      <c r="T128" s="438">
        <f t="shared" si="70"/>
        <v>126</v>
      </c>
      <c r="U128" s="439"/>
      <c r="V128" s="443">
        <f t="shared" si="42"/>
        <v>0</v>
      </c>
      <c r="W128" s="516"/>
      <c r="X128" s="374">
        <f>IF(V128="","",IFERROR(SUM(J128:K128:M128:N128)+LARGE(J128:K128:M128,1)/100+LARGE(J128:K128:M128:N128,2)/1000+LARGE(J128:K128:M128:N128,3)/10000+LARGE(J128:K128:M128:N128,4)/100000-0.01/T128,0))</f>
        <v>0</v>
      </c>
      <c r="Y128" s="354" t="str">
        <f t="shared" ref="Y128:Y130" si="81">$D$127</f>
        <v/>
      </c>
      <c r="Z128" s="364" t="str">
        <f t="shared" ref="Z128:Z130" si="82">$C$127</f>
        <v/>
      </c>
      <c r="AA128" s="374"/>
      <c r="AB128" s="374"/>
      <c r="AC128" s="374"/>
      <c r="AD128" s="374"/>
      <c r="AE128" s="374"/>
      <c r="AF128" s="374"/>
      <c r="AG128" s="374"/>
      <c r="AH128" s="374"/>
      <c r="AI128" s="374"/>
    </row>
    <row r="129" spans="1:35" ht="12" customHeight="1" thickBot="1" x14ac:dyDescent="0.35">
      <c r="A129" s="582"/>
      <c r="B129" s="687"/>
      <c r="C129" s="693"/>
      <c r="D129" s="690"/>
      <c r="E129" s="32" t="str">
        <f>IF(ISNA(VLOOKUP($A$127,'STAM.011-1'!$A$3:$S$306,5,FALSE)+U5),"",(VLOOKUP($A$127,'STAM.011-1'!$A$3:$S$306,5,FALSE)+U5))</f>
        <v/>
      </c>
      <c r="F129" s="34" t="str">
        <f>IF(ISNA(VLOOKUP($E129,'STAM.011-1'!$E$3:$F$306,2,FALSE)),"",(VLOOKUP($E129,'STAM.011-1'!$E$3:$F$306,2,FALSE)))</f>
        <v/>
      </c>
      <c r="G129" s="35" t="s">
        <v>677</v>
      </c>
      <c r="H129" s="141" t="str">
        <f>IF(ISNA(VLOOKUP(E129,'STAM.011-1'!$E$3:$H$306,4,FALSE)),"",(VLOOKUP(E129,'STAM.011-1'!$E$3:$H$306,4,FALSE)))</f>
        <v/>
      </c>
      <c r="I129" s="34" t="str">
        <f>IF(ISNA(VLOOKUP(E129,'STAM.011-1'!$E$3:$S$306,5,FALSE)),"",(VLOOKUP(E129,'STAM.011-1'!$E$3:$S$306,5,FALSE)))</f>
        <v/>
      </c>
      <c r="J129" s="34" t="str">
        <f>IF(ISNA(VLOOKUP($E129,'STAM.011-1'!$E$3:$S$306,6,FALSE)),"",(VLOOKUP($E129,'STAM.011-1'!$E$3:$S$306,6,FALSE)))</f>
        <v/>
      </c>
      <c r="K129" s="34" t="str">
        <f>IF(ISNA(VLOOKUP($E129,'STAM.011-1'!$E$3:$S$306,7,FALSE)),"",(VLOOKUP($E129,'STAM.011-1'!$E$3:$S$306,7,FALSE)))</f>
        <v/>
      </c>
      <c r="L129" s="34" t="str">
        <f>IF(ISNA(VLOOKUP($E129,'STAM.011-1'!$E$3:$S$306,8,FALSE)),"",(VLOOKUP($E129,'STAM.011-1'!$E$3:$S$306,8,FALSE)))</f>
        <v/>
      </c>
      <c r="M129" s="34" t="str">
        <f>IF(ISNA(VLOOKUP($E129,'STAM.011-1'!$E$3:$S$306,9,FALSE)),"",(VLOOKUP($E129,'STAM.011-1'!$E$3:$S$306,9,FALSE)))</f>
        <v/>
      </c>
      <c r="N129" s="34" t="str">
        <f>IF(ISNA(VLOOKUP($E129,'STAM.011-1'!$E$3:$S$306,10,FALSE)),"",(VLOOKUP($E129,'STAM.011-1'!$E$3:$S$306,10,FALSE)))</f>
        <v/>
      </c>
      <c r="O129" s="34" t="str">
        <f>IF(ISNA(VLOOKUP($E129,'STAM.011-1'!$E$3:$S$306,11,FALSE)),"",(VLOOKUP($E129,'STAM.011-1'!$E$3:$S$306,11,FALSE)))</f>
        <v/>
      </c>
      <c r="P129" s="34" t="str">
        <f>IF(ISNA(VLOOKUP($E129,'STAM.011-1'!$E$3:$S$306,12,FALSE)),"",(VLOOKUP($E129,'STAM.011-1'!$E$3:$S$306,12,FALSE)))</f>
        <v/>
      </c>
      <c r="Q129" s="34" t="str">
        <f>IF(ISNA(VLOOKUP($E129,'STAM.011-1'!$E$3:$S$306,13,FALSE)),"",(VLOOKUP($E129,'STAM.011-1'!$E$3:$S$306,13,FALSE)))</f>
        <v/>
      </c>
      <c r="R129" s="34" t="str">
        <f>IF(ISNA(VLOOKUP($E129,'STAM.011-1'!$E$3:$S$306,14,FALSE)),"",(VLOOKUP($E129,'STAM.011-1'!$E$3:$S$306,14,FALSE)))</f>
        <v/>
      </c>
      <c r="S129" s="344" t="str">
        <f>IF(ISNA(VLOOKUP($E129,'STAM.011-1'!$E$3:$S$306,15,FALSE)),"",(VLOOKUP($E129,'STAM.011-1'!$E$3:$S$306,15,FALSE)))</f>
        <v/>
      </c>
      <c r="T129" s="438">
        <f t="shared" si="70"/>
        <v>127</v>
      </c>
      <c r="U129" s="439"/>
      <c r="V129" s="443">
        <f t="shared" si="42"/>
        <v>0</v>
      </c>
      <c r="W129" s="516"/>
      <c r="X129" s="374">
        <f>IF(V129="","",IFERROR(SUM(J129:K129:M129:N129)+LARGE(J129:K129:M129,1)/100+LARGE(J129:K129:M129:N129,2)/1000+LARGE(J129:K129:M129:N129,3)/10000+LARGE(J129:K129:M129:N129,4)/100000-0.01/T129,0))</f>
        <v>0</v>
      </c>
      <c r="Y129" s="354" t="str">
        <f t="shared" si="81"/>
        <v/>
      </c>
      <c r="Z129" s="364" t="str">
        <f t="shared" si="82"/>
        <v/>
      </c>
      <c r="AA129" s="374"/>
      <c r="AB129" s="374"/>
      <c r="AC129" s="374"/>
      <c r="AD129" s="374"/>
      <c r="AE129" s="374"/>
      <c r="AF129" s="374"/>
      <c r="AG129" s="374"/>
      <c r="AH129" s="374"/>
      <c r="AI129" s="374"/>
    </row>
    <row r="130" spans="1:35" ht="12" customHeight="1" thickBot="1" x14ac:dyDescent="0.35">
      <c r="A130" s="583"/>
      <c r="B130" s="688"/>
      <c r="C130" s="694"/>
      <c r="D130" s="691"/>
      <c r="E130" s="32" t="str">
        <f>IF(ISNA(VLOOKUP($A$127,'STAM.011-1'!$A$3:$S$306,5,FALSE)+U6),"",(VLOOKUP($A$127,'STAM.011-1'!$A$3:$S$306,5,FALSE)+U6))</f>
        <v/>
      </c>
      <c r="F130" s="38" t="str">
        <f>IF(ISNA(VLOOKUP($E130,'STAM.011-1'!$E$3:$F$306,2,FALSE)),"",(VLOOKUP($E130,'STAM.011-1'!$E$3:$F$306,2,FALSE)))</f>
        <v/>
      </c>
      <c r="G130" s="36" t="s">
        <v>678</v>
      </c>
      <c r="H130" s="37" t="str">
        <f>IF(ISNA(VLOOKUP(E130,'STAM.011-1'!$E$3:$H$306,4,FALSE)),"",(VLOOKUP(E130,'STAM.011-1'!$E$3:$H$306,4,FALSE)))</f>
        <v/>
      </c>
      <c r="I130" s="38" t="str">
        <f>IF(ISNA(VLOOKUP(E130,'STAM.011-1'!$E$3:$S$306,5,FALSE)),"",(VLOOKUP(E130,'STAM.011-1'!$E$3:$S$306,5,FALSE)))</f>
        <v/>
      </c>
      <c r="J130" s="38" t="str">
        <f>IF(ISNA(VLOOKUP($E130,'STAM.011-1'!$E$3:$S$306,6,FALSE)),"",(VLOOKUP($E130,'STAM.011-1'!$E$3:$S$306,6,FALSE)))</f>
        <v/>
      </c>
      <c r="K130" s="38" t="str">
        <f>IF(ISNA(VLOOKUP($E130,'STAM.011-1'!$E$3:$S$306,7,FALSE)),"",(VLOOKUP($E130,'STAM.011-1'!$E$3:$S$306,7,FALSE)))</f>
        <v/>
      </c>
      <c r="L130" s="38" t="str">
        <f>IF(ISNA(VLOOKUP($E130,'STAM.011-1'!$E$3:$S$306,8,FALSE)),"",(VLOOKUP($E130,'STAM.011-1'!$E$3:$S$306,8,FALSE)))</f>
        <v/>
      </c>
      <c r="M130" s="38" t="str">
        <f>IF(ISNA(VLOOKUP($E130,'STAM.011-1'!$E$3:$S$306,9,FALSE)),"",(VLOOKUP($E130,'STAM.011-1'!$E$3:$S$306,9,FALSE)))</f>
        <v/>
      </c>
      <c r="N130" s="38" t="str">
        <f>IF(ISNA(VLOOKUP($E130,'STAM.011-1'!$E$3:$S$306,10,FALSE)),"",(VLOOKUP($E130,'STAM.011-1'!$E$3:$S$306,10,FALSE)))</f>
        <v/>
      </c>
      <c r="O130" s="38" t="str">
        <f>IF(ISNA(VLOOKUP($E130,'STAM.011-1'!$E$3:$S$306,11,FALSE)),"",(VLOOKUP($E130,'STAM.011-1'!$E$3:$S$306,11,FALSE)))</f>
        <v/>
      </c>
      <c r="P130" s="38" t="str">
        <f>IF(ISNA(VLOOKUP($E130,'STAM.011-1'!$E$3:$S$306,12,FALSE)),"",(VLOOKUP($E130,'STAM.011-1'!$E$3:$S$306,12,FALSE)))</f>
        <v/>
      </c>
      <c r="Q130" s="38" t="str">
        <f>IF(ISNA(VLOOKUP($E130,'STAM.011-1'!$E$3:$S$306,13,FALSE)),"",(VLOOKUP($E130,'STAM.011-1'!$E$3:$S$306,13,FALSE)))</f>
        <v/>
      </c>
      <c r="R130" s="38" t="str">
        <f>IF(ISNA(VLOOKUP($E130,'STAM.011-1'!$E$3:$S$306,14,FALSE)),"",(VLOOKUP($E130,'STAM.011-1'!$E$3:$S$306,14,FALSE)))</f>
        <v/>
      </c>
      <c r="S130" s="345" t="str">
        <f>IF(ISNA(VLOOKUP($E130,'STAM.011-1'!$E$3:$S$306,15,FALSE)),"",(VLOOKUP($E130,'STAM.011-1'!$E$3:$S$306,15,FALSE)))</f>
        <v/>
      </c>
      <c r="T130" s="438">
        <f t="shared" si="70"/>
        <v>128</v>
      </c>
      <c r="U130" s="439"/>
      <c r="V130" s="443">
        <f t="shared" si="42"/>
        <v>0</v>
      </c>
      <c r="W130" s="516"/>
      <c r="X130" s="374">
        <f>IF(V130="","",IFERROR(SUM(J130:K130:M130:N130)+LARGE(J130:K130:M130,1)/100+LARGE(J130:K130:M130:N130,2)/1000+LARGE(J130:K130:M130:N130,3)/10000+LARGE(J130:K130:M130:N130,4)/100000-0.01/T130,0))</f>
        <v>0</v>
      </c>
      <c r="Y130" s="354" t="str">
        <f t="shared" si="81"/>
        <v/>
      </c>
      <c r="Z130" s="364" t="str">
        <f t="shared" si="82"/>
        <v/>
      </c>
      <c r="AA130" s="374"/>
      <c r="AB130" s="374"/>
      <c r="AC130" s="374"/>
      <c r="AD130" s="374"/>
      <c r="AE130" s="374"/>
      <c r="AF130" s="374"/>
      <c r="AG130" s="374"/>
      <c r="AH130" s="374"/>
      <c r="AI130" s="374"/>
    </row>
    <row r="131" spans="1:35" ht="12" customHeight="1" x14ac:dyDescent="0.3">
      <c r="A131" s="581">
        <v>33</v>
      </c>
      <c r="B131" s="686" t="str">
        <f>IF(ISNA(VLOOKUP($A131,'STAM.011-1'!$A$3:$S$306,2,FALSE)),"",(VLOOKUP($A131,'STAM.011-1'!$A$3:$S$306,2,FALSE)))</f>
        <v/>
      </c>
      <c r="C131" s="692" t="str">
        <f>IF(ISNA(VLOOKUP($A131,'STAM.011-1'!$A$3:$S$306,3,FALSE)),"",(VLOOKUP($A131,'STAM.011-1'!$A$3:$S$306,3,FALSE)))</f>
        <v/>
      </c>
      <c r="D131" s="689" t="str">
        <f>IF(ISNA(VLOOKUP($A131,'STAM.011-1'!$A$3:$S$306,4,FALSE)),"",(VLOOKUP($A131,'STAM.011-1'!$A$3:$S$306,4,FALSE)))</f>
        <v/>
      </c>
      <c r="E131" s="29" t="str">
        <f>IF(ISNA(VLOOKUP($A$131,'STAM.011-1'!$A$3:$S$306,5,FALSE)),"",(VLOOKUP($A$131,'STAM.011-1'!$A$3:$S$306,5,FALSE)))</f>
        <v/>
      </c>
      <c r="F131" s="30" t="str">
        <f>IF(ISNA(VLOOKUP($E131,'STAM.011-1'!$E$3:$F$306,2,FALSE)),"",(VLOOKUP($E131,'STAM.011-1'!$E$3:$F$306,2,FALSE)))</f>
        <v/>
      </c>
      <c r="G131" s="149"/>
      <c r="H131" s="31"/>
      <c r="I131" s="30" t="str">
        <f>IF(ISNA(VLOOKUP(E131,'STAM.011-1'!$E$3:$S$306,5,FALSE)),"",(VLOOKUP(E131,'STAM.011-1'!$E$3:$S$306,5,FALSE)))</f>
        <v/>
      </c>
      <c r="J131" s="30" t="str">
        <f>IF(ISNA(VLOOKUP($E131,'STAM.011-1'!$E$3:$S$306,6,FALSE)),"",(VLOOKUP($E131,'STAM.011-1'!$E$3:$S$306,6,FALSE)))</f>
        <v/>
      </c>
      <c r="K131" s="30" t="str">
        <f>IF(ISNA(VLOOKUP($E131,'STAM.011-1'!$E$3:$S$306,7,FALSE)),"",(VLOOKUP($E131,'STAM.011-1'!$E$3:$S$306,7,FALSE)))</f>
        <v/>
      </c>
      <c r="L131" s="30" t="str">
        <f>IF(ISNA(VLOOKUP($E131,'STAM.011-1'!$E$3:$S$306,8,FALSE)),"",(VLOOKUP($E131,'STAM.011-1'!$E$3:$S$306,8,FALSE)))</f>
        <v/>
      </c>
      <c r="M131" s="30" t="str">
        <f>IF(ISNA(VLOOKUP($E131,'STAM.011-1'!$E$3:$S$306,9,FALSE)),"",(VLOOKUP($E131,'STAM.011-1'!$E$3:$S$306,9,FALSE)))</f>
        <v/>
      </c>
      <c r="N131" s="30" t="str">
        <f>IF(ISNA(VLOOKUP($E131,'STAM.011-1'!$E$3:$S$306,10,FALSE)),"",(VLOOKUP($E131,'STAM.011-1'!$E$3:$S$306,10,FALSE)))</f>
        <v/>
      </c>
      <c r="O131" s="30" t="str">
        <f>IF(ISNA(VLOOKUP($E131,'STAM.011-1'!$E$3:$S$306,11,FALSE)),"",(VLOOKUP($E131,'STAM.011-1'!$E$3:$S$306,11,FALSE)))</f>
        <v/>
      </c>
      <c r="P131" s="30" t="str">
        <f>IF(ISNA(VLOOKUP($E131,'STAM.011-1'!$E$3:$S$306,12,FALSE)),"",(VLOOKUP($E131,'STAM.011-1'!$E$3:$S$306,12,FALSE)))</f>
        <v/>
      </c>
      <c r="Q131" s="30" t="str">
        <f>IF(ISNA(VLOOKUP($E131,'STAM.011-1'!$E$3:$S$306,13,FALSE)),"",(VLOOKUP($E131,'STAM.011-1'!$E$3:$S$306,13,FALSE)))</f>
        <v/>
      </c>
      <c r="R131" s="30" t="str">
        <f>IF(ISNA(VLOOKUP($E131,'STAM.011-1'!$E$3:$S$306,14,FALSE)),"",(VLOOKUP($E131,'STAM.011-1'!$E$3:$S$306,14,FALSE)))</f>
        <v/>
      </c>
      <c r="S131" s="343" t="str">
        <f>IF(ISNA(VLOOKUP($E131,'STAM.011-1'!$E$3:$S$306,15,FALSE)),"",(VLOOKUP($E131,'STAM.011-1'!$E$3:$S$306,15,FALSE)))</f>
        <v/>
      </c>
      <c r="T131" s="438">
        <f t="shared" si="70"/>
        <v>129</v>
      </c>
      <c r="U131" s="439"/>
      <c r="V131" s="443">
        <f t="shared" si="42"/>
        <v>0</v>
      </c>
      <c r="W131" s="516" t="str">
        <f t="shared" si="60"/>
        <v/>
      </c>
      <c r="X131" s="374">
        <f>IF(V131="","",IFERROR(SUM(J131:K131:M131:N131)+LARGE(J131:K131:M131,1)/100+LARGE(J131:K131:M131:N131,2)/1000+LARGE(J131:K131:M131:N131,3)/10000+LARGE(J131:K131:M131:N131,4)/100000-0.01/T131,0))</f>
        <v>0</v>
      </c>
      <c r="Y131" s="354" t="str">
        <f>$D$131</f>
        <v/>
      </c>
      <c r="Z131" s="364" t="str">
        <f>$C$131</f>
        <v/>
      </c>
      <c r="AA131" s="374"/>
      <c r="AB131" s="374"/>
      <c r="AC131" s="374"/>
      <c r="AD131" s="374"/>
      <c r="AE131" s="374"/>
      <c r="AF131" s="374"/>
      <c r="AG131" s="374"/>
      <c r="AH131" s="374"/>
      <c r="AI131" s="374"/>
    </row>
    <row r="132" spans="1:35" ht="12" customHeight="1" x14ac:dyDescent="0.3">
      <c r="A132" s="582"/>
      <c r="B132" s="687"/>
      <c r="C132" s="693"/>
      <c r="D132" s="690"/>
      <c r="E132" s="32" t="str">
        <f>IF(ISNA(VLOOKUP($A$131,'STAM.011-1'!$A$3:$S$306,5,FALSE)+U4),"",(VLOOKUP($A$131,'STAM.011-1'!$A$3:$S$306,5,FALSE)+U4))</f>
        <v/>
      </c>
      <c r="F132" s="34" t="str">
        <f>IF(ISNA(VLOOKUP($E132,'STAM.011-1'!$E$3:$F$306,2,FALSE)),"",(VLOOKUP($E132,'STAM.011-1'!$E$3:$F$306,2,FALSE)))</f>
        <v/>
      </c>
      <c r="G132" s="150"/>
      <c r="H132" s="141" t="str">
        <f>IF(ISNA(VLOOKUP($E132,'STAM.011-1'!$E$3:$H$306,4,FALSE)),"",(VLOOKUP($E132,'STAM.011-1'!$E$3:$H$306,4,FALSE)))</f>
        <v/>
      </c>
      <c r="I132" s="34" t="str">
        <f>IF(ISNA(VLOOKUP(E132,'STAM.011-1'!$E$3:$S$306,5,FALSE)),"",(VLOOKUP(E132,'STAM.011-1'!$E$3:$S$306,5,FALSE)))</f>
        <v/>
      </c>
      <c r="J132" s="34" t="str">
        <f>IF(ISNA(VLOOKUP($E132,'STAM.011-1'!$E$3:$S$306,6,FALSE)),"",(VLOOKUP($E132,'STAM.011-1'!$E$3:$S$306,6,FALSE)))</f>
        <v/>
      </c>
      <c r="K132" s="34" t="str">
        <f>IF(ISNA(VLOOKUP($E132,'STAM.011-1'!$E$3:$S$306,7,FALSE)),"",(VLOOKUP($E132,'STAM.011-1'!$E$3:$S$306,7,FALSE)))</f>
        <v/>
      </c>
      <c r="L132" s="34" t="str">
        <f>IF(ISNA(VLOOKUP($E132,'STAM.011-1'!$E$3:$S$306,8,FALSE)),"",(VLOOKUP($E132,'STAM.011-1'!$E$3:$S$306,8,FALSE)))</f>
        <v/>
      </c>
      <c r="M132" s="34" t="str">
        <f>IF(ISNA(VLOOKUP($E132,'STAM.011-1'!$E$3:$S$306,9,FALSE)),"",(VLOOKUP($E132,'STAM.011-1'!$E$3:$S$306,9,FALSE)))</f>
        <v/>
      </c>
      <c r="N132" s="34" t="str">
        <f>IF(ISNA(VLOOKUP($E132,'STAM.011-1'!$E$3:$S$306,10,FALSE)),"",(VLOOKUP($E132,'STAM.011-1'!$E$3:$S$306,10,FALSE)))</f>
        <v/>
      </c>
      <c r="O132" s="34" t="str">
        <f>IF(ISNA(VLOOKUP($E132,'STAM.011-1'!$E$3:$S$306,11,FALSE)),"",(VLOOKUP($E132,'STAM.011-1'!$E$3:$S$306,11,FALSE)))</f>
        <v/>
      </c>
      <c r="P132" s="34" t="str">
        <f>IF(ISNA(VLOOKUP($E132,'STAM.011-1'!$E$3:$S$306,12,FALSE)),"",(VLOOKUP($E132,'STAM.011-1'!$E$3:$S$306,12,FALSE)))</f>
        <v/>
      </c>
      <c r="Q132" s="34" t="str">
        <f>IF(ISNA(VLOOKUP($E132,'STAM.011-1'!$E$3:$S$306,13,FALSE)),"",(VLOOKUP($E132,'STAM.011-1'!$E$3:$S$306,13,FALSE)))</f>
        <v/>
      </c>
      <c r="R132" s="34" t="str">
        <f>IF(ISNA(VLOOKUP($E132,'STAM.011-1'!$E$3:$S$306,14,FALSE)),"",(VLOOKUP($E132,'STAM.011-1'!$E$3:$S$306,14,FALSE)))</f>
        <v/>
      </c>
      <c r="S132" s="344" t="str">
        <f>IF(ISNA(VLOOKUP($E132,'STAM.011-1'!$E$3:$S$306,15,FALSE)),"",(VLOOKUP($E132,'STAM.011-1'!$E$3:$S$306,15,FALSE)))</f>
        <v/>
      </c>
      <c r="T132" s="438">
        <f t="shared" si="70"/>
        <v>130</v>
      </c>
      <c r="U132" s="439"/>
      <c r="V132" s="443">
        <f t="shared" ref="V132:V195" si="83">SUM(J132:S132)</f>
        <v>0</v>
      </c>
      <c r="W132" s="516"/>
      <c r="X132" s="374">
        <f>IF(V132="","",IFERROR(SUM(J132:K132:M132:N132)+LARGE(J132:K132:M132,1)/100+LARGE(J132:K132:M132:N132,2)/1000+LARGE(J132:K132:M132:N132,3)/10000+LARGE(J132:K132:M132:N132,4)/100000-0.01/T132,0))</f>
        <v>0</v>
      </c>
      <c r="Y132" s="354" t="str">
        <f t="shared" ref="Y132:Y134" si="84">$D$131</f>
        <v/>
      </c>
      <c r="Z132" s="364" t="str">
        <f t="shared" ref="Z132:Z134" si="85">$C$131</f>
        <v/>
      </c>
      <c r="AA132" s="374"/>
      <c r="AB132" s="374"/>
      <c r="AC132" s="374"/>
      <c r="AD132" s="374"/>
      <c r="AE132" s="374"/>
      <c r="AF132" s="374"/>
      <c r="AG132" s="374"/>
      <c r="AH132" s="374"/>
      <c r="AI132" s="374"/>
    </row>
    <row r="133" spans="1:35" ht="12" customHeight="1" thickBot="1" x14ac:dyDescent="0.35">
      <c r="A133" s="582"/>
      <c r="B133" s="687"/>
      <c r="C133" s="693"/>
      <c r="D133" s="690"/>
      <c r="E133" s="32" t="str">
        <f>IF(ISNA(VLOOKUP($A$131,'STAM.011-1'!$A$3:$S$306,5,FALSE)+U5),"",(VLOOKUP($A$131,'STAM.011-1'!$A$3:$S$306,5,FALSE)+U5))</f>
        <v/>
      </c>
      <c r="F133" s="34" t="str">
        <f>IF(ISNA(VLOOKUP($E133,'STAM.011-1'!$E$3:$F$306,2,FALSE)),"",(VLOOKUP($E133,'STAM.011-1'!$E$3:$F$306,2,FALSE)))</f>
        <v/>
      </c>
      <c r="G133" s="35" t="s">
        <v>677</v>
      </c>
      <c r="H133" s="141" t="str">
        <f>IF(ISNA(VLOOKUP(E133,'STAM.011-1'!$E$3:$H$306,4,FALSE)),"",(VLOOKUP(E133,'STAM.011-1'!$E$3:$H$306,4,FALSE)))</f>
        <v/>
      </c>
      <c r="I133" s="34" t="str">
        <f>IF(ISNA(VLOOKUP(E133,'STAM.011-1'!$E$3:$S$306,5,FALSE)),"",(VLOOKUP(E133,'STAM.011-1'!$E$3:$S$306,5,FALSE)))</f>
        <v/>
      </c>
      <c r="J133" s="34" t="str">
        <f>IF(ISNA(VLOOKUP($E133,'STAM.011-1'!$E$3:$S$306,6,FALSE)),"",(VLOOKUP($E133,'STAM.011-1'!$E$3:$S$306,6,FALSE)))</f>
        <v/>
      </c>
      <c r="K133" s="34" t="str">
        <f>IF(ISNA(VLOOKUP($E133,'STAM.011-1'!$E$3:$S$306,7,FALSE)),"",(VLOOKUP($E133,'STAM.011-1'!$E$3:$S$306,7,FALSE)))</f>
        <v/>
      </c>
      <c r="L133" s="34" t="str">
        <f>IF(ISNA(VLOOKUP($E133,'STAM.011-1'!$E$3:$S$306,8,FALSE)),"",(VLOOKUP($E133,'STAM.011-1'!$E$3:$S$306,8,FALSE)))</f>
        <v/>
      </c>
      <c r="M133" s="34" t="str">
        <f>IF(ISNA(VLOOKUP($E133,'STAM.011-1'!$E$3:$S$306,9,FALSE)),"",(VLOOKUP($E133,'STAM.011-1'!$E$3:$S$306,9,FALSE)))</f>
        <v/>
      </c>
      <c r="N133" s="34" t="str">
        <f>IF(ISNA(VLOOKUP($E133,'STAM.011-1'!$E$3:$S$306,10,FALSE)),"",(VLOOKUP($E133,'STAM.011-1'!$E$3:$S$306,10,FALSE)))</f>
        <v/>
      </c>
      <c r="O133" s="34" t="str">
        <f>IF(ISNA(VLOOKUP($E133,'STAM.011-1'!$E$3:$S$306,11,FALSE)),"",(VLOOKUP($E133,'STAM.011-1'!$E$3:$S$306,11,FALSE)))</f>
        <v/>
      </c>
      <c r="P133" s="34" t="str">
        <f>IF(ISNA(VLOOKUP($E133,'STAM.011-1'!$E$3:$S$306,12,FALSE)),"",(VLOOKUP($E133,'STAM.011-1'!$E$3:$S$306,12,FALSE)))</f>
        <v/>
      </c>
      <c r="Q133" s="34" t="str">
        <f>IF(ISNA(VLOOKUP($E133,'STAM.011-1'!$E$3:$S$306,13,FALSE)),"",(VLOOKUP($E133,'STAM.011-1'!$E$3:$S$306,13,FALSE)))</f>
        <v/>
      </c>
      <c r="R133" s="34" t="str">
        <f>IF(ISNA(VLOOKUP($E133,'STAM.011-1'!$E$3:$S$306,14,FALSE)),"",(VLOOKUP($E133,'STAM.011-1'!$E$3:$S$306,14,FALSE)))</f>
        <v/>
      </c>
      <c r="S133" s="344" t="str">
        <f>IF(ISNA(VLOOKUP($E133,'STAM.011-1'!$E$3:$S$306,15,FALSE)),"",(VLOOKUP($E133,'STAM.011-1'!$E$3:$S$306,15,FALSE)))</f>
        <v/>
      </c>
      <c r="T133" s="438">
        <f t="shared" si="70"/>
        <v>131</v>
      </c>
      <c r="U133" s="439"/>
      <c r="V133" s="443">
        <f t="shared" si="83"/>
        <v>0</v>
      </c>
      <c r="W133" s="516"/>
      <c r="X133" s="374">
        <f>IF(V133="","",IFERROR(SUM(J133:K133:M133:N133)+LARGE(J133:K133:M133,1)/100+LARGE(J133:K133:M133:N133,2)/1000+LARGE(J133:K133:M133:N133,3)/10000+LARGE(J133:K133:M133:N133,4)/100000-0.01/T133,0))</f>
        <v>0</v>
      </c>
      <c r="Y133" s="354" t="str">
        <f t="shared" si="84"/>
        <v/>
      </c>
      <c r="Z133" s="364" t="str">
        <f t="shared" si="85"/>
        <v/>
      </c>
      <c r="AA133" s="374"/>
      <c r="AB133" s="374"/>
      <c r="AC133" s="374"/>
      <c r="AD133" s="374"/>
      <c r="AE133" s="374"/>
      <c r="AF133" s="374"/>
      <c r="AG133" s="374"/>
      <c r="AH133" s="374"/>
      <c r="AI133" s="374"/>
    </row>
    <row r="134" spans="1:35" ht="12" customHeight="1" thickBot="1" x14ac:dyDescent="0.35">
      <c r="A134" s="583"/>
      <c r="B134" s="688"/>
      <c r="C134" s="694"/>
      <c r="D134" s="691"/>
      <c r="E134" s="32" t="str">
        <f>IF(ISNA(VLOOKUP($A$131,'STAM.011-1'!$A$3:$S$306,5,FALSE)+U6),"",(VLOOKUP($A$131,'STAM.011-1'!$A$3:$S$306,5,FALSE)+U6))</f>
        <v/>
      </c>
      <c r="F134" s="38" t="str">
        <f>IF(ISNA(VLOOKUP($E134,'STAM.011-1'!$E$3:$F$306,2,FALSE)),"",(VLOOKUP($E134,'STAM.011-1'!$E$3:$F$306,2,FALSE)))</f>
        <v/>
      </c>
      <c r="G134" s="36" t="s">
        <v>678</v>
      </c>
      <c r="H134" s="37" t="str">
        <f>IF(ISNA(VLOOKUP(E134,'STAM.011-1'!$E$3:$H$306,4,FALSE)),"",(VLOOKUP(E134,'STAM.011-1'!$E$3:$H$306,4,FALSE)))</f>
        <v/>
      </c>
      <c r="I134" s="38" t="str">
        <f>IF(ISNA(VLOOKUP(E134,'STAM.011-1'!$E$3:$S$306,5,FALSE)),"",(VLOOKUP(E134,'STAM.011-1'!$E$3:$S$306,5,FALSE)))</f>
        <v/>
      </c>
      <c r="J134" s="38" t="str">
        <f>IF(ISNA(VLOOKUP($E134,'STAM.011-1'!$E$3:$S$306,6,FALSE)),"",(VLOOKUP($E134,'STAM.011-1'!$E$3:$S$306,6,FALSE)))</f>
        <v/>
      </c>
      <c r="K134" s="38" t="str">
        <f>IF(ISNA(VLOOKUP($E134,'STAM.011-1'!$E$3:$S$306,7,FALSE)),"",(VLOOKUP($E134,'STAM.011-1'!$E$3:$S$306,7,FALSE)))</f>
        <v/>
      </c>
      <c r="L134" s="38" t="str">
        <f>IF(ISNA(VLOOKUP($E134,'STAM.011-1'!$E$3:$S$306,8,FALSE)),"",(VLOOKUP($E134,'STAM.011-1'!$E$3:$S$306,8,FALSE)))</f>
        <v/>
      </c>
      <c r="M134" s="38" t="str">
        <f>IF(ISNA(VLOOKUP($E134,'STAM.011-1'!$E$3:$S$306,9,FALSE)),"",(VLOOKUP($E134,'STAM.011-1'!$E$3:$S$306,9,FALSE)))</f>
        <v/>
      </c>
      <c r="N134" s="38" t="str">
        <f>IF(ISNA(VLOOKUP($E134,'STAM.011-1'!$E$3:$S$306,10,FALSE)),"",(VLOOKUP($E134,'STAM.011-1'!$E$3:$S$306,10,FALSE)))</f>
        <v/>
      </c>
      <c r="O134" s="38" t="str">
        <f>IF(ISNA(VLOOKUP($E134,'STAM.011-1'!$E$3:$S$306,11,FALSE)),"",(VLOOKUP($E134,'STAM.011-1'!$E$3:$S$306,11,FALSE)))</f>
        <v/>
      </c>
      <c r="P134" s="38" t="str">
        <f>IF(ISNA(VLOOKUP($E134,'STAM.011-1'!$E$3:$S$306,12,FALSE)),"",(VLOOKUP($E134,'STAM.011-1'!$E$3:$S$306,12,FALSE)))</f>
        <v/>
      </c>
      <c r="Q134" s="38" t="str">
        <f>IF(ISNA(VLOOKUP($E134,'STAM.011-1'!$E$3:$S$306,13,FALSE)),"",(VLOOKUP($E134,'STAM.011-1'!$E$3:$S$306,13,FALSE)))</f>
        <v/>
      </c>
      <c r="R134" s="38" t="str">
        <f>IF(ISNA(VLOOKUP($E134,'STAM.011-1'!$E$3:$S$306,14,FALSE)),"",(VLOOKUP($E134,'STAM.011-1'!$E$3:$S$306,14,FALSE)))</f>
        <v/>
      </c>
      <c r="S134" s="345" t="str">
        <f>IF(ISNA(VLOOKUP($E134,'STAM.011-1'!$E$3:$S$306,15,FALSE)),"",(VLOOKUP($E134,'STAM.011-1'!$E$3:$S$306,15,FALSE)))</f>
        <v/>
      </c>
      <c r="T134" s="438">
        <f t="shared" si="70"/>
        <v>132</v>
      </c>
      <c r="U134" s="439"/>
      <c r="V134" s="443">
        <f t="shared" si="83"/>
        <v>0</v>
      </c>
      <c r="W134" s="516"/>
      <c r="X134" s="374">
        <f>IF(V134="","",IFERROR(SUM(J134:K134:M134:N134)+LARGE(J134:K134:M134,1)/100+LARGE(J134:K134:M134:N134,2)/1000+LARGE(J134:K134:M134:N134,3)/10000+LARGE(J134:K134:M134:N134,4)/100000-0.01/T134,0))</f>
        <v>0</v>
      </c>
      <c r="Y134" s="354" t="str">
        <f t="shared" si="84"/>
        <v/>
      </c>
      <c r="Z134" s="364" t="str">
        <f t="shared" si="85"/>
        <v/>
      </c>
      <c r="AA134" s="374"/>
      <c r="AB134" s="374"/>
      <c r="AC134" s="374"/>
      <c r="AD134" s="374"/>
      <c r="AE134" s="374"/>
      <c r="AF134" s="374"/>
      <c r="AG134" s="374"/>
      <c r="AH134" s="374"/>
      <c r="AI134" s="374"/>
    </row>
    <row r="135" spans="1:35" ht="12" customHeight="1" x14ac:dyDescent="0.3">
      <c r="A135" s="581">
        <v>34</v>
      </c>
      <c r="B135" s="686" t="str">
        <f>IF(ISNA(VLOOKUP($A135,'STAM.011-1'!$A$3:$S$306,2,FALSE)),"",(VLOOKUP($A135,'STAM.011-1'!$A$3:$S$306,2,FALSE)))</f>
        <v/>
      </c>
      <c r="C135" s="692" t="str">
        <f>IF(ISNA(VLOOKUP($A135,'STAM.011-1'!$A$3:$S$306,3,FALSE)),"",(VLOOKUP($A135,'STAM.011-1'!$A$3:$S$306,3,FALSE)))</f>
        <v/>
      </c>
      <c r="D135" s="689" t="str">
        <f>IF(ISNA(VLOOKUP($A135,'STAM.011-1'!$A$3:$S$306,4,FALSE)),"",(VLOOKUP($A135,'STAM.011-1'!$A$3:$S$306,4,FALSE)))</f>
        <v/>
      </c>
      <c r="E135" s="29" t="str">
        <f>IF(ISNA(VLOOKUP($A$135,'STAM.011-1'!$A$3:$S$306,5,FALSE)),"",(VLOOKUP($A$135,'STAM.011-1'!$A$3:$S$306,5,FALSE)))</f>
        <v/>
      </c>
      <c r="F135" s="30" t="str">
        <f>IF(ISNA(VLOOKUP($E135,'STAM.011-1'!$E$3:$F$306,2,FALSE)),"",(VLOOKUP($E135,'STAM.011-1'!$E$3:$F$306,2,FALSE)))</f>
        <v/>
      </c>
      <c r="G135" s="149"/>
      <c r="H135" s="39"/>
      <c r="I135" s="30" t="str">
        <f>IF(ISNA(VLOOKUP(E135,'STAM.011-1'!$E$3:$S$306,5,FALSE)),"",(VLOOKUP(E135,'STAM.011-1'!$E$3:$S$306,5,FALSE)))</f>
        <v/>
      </c>
      <c r="J135" s="30" t="str">
        <f>IF(ISNA(VLOOKUP($E135,'STAM.011-1'!$E$3:$S$306,6,FALSE)),"",(VLOOKUP($E135,'STAM.011-1'!$E$3:$S$306,6,FALSE)))</f>
        <v/>
      </c>
      <c r="K135" s="30" t="str">
        <f>IF(ISNA(VLOOKUP($E135,'STAM.011-1'!$E$3:$S$306,7,FALSE)),"",(VLOOKUP($E135,'STAM.011-1'!$E$3:$S$306,7,FALSE)))</f>
        <v/>
      </c>
      <c r="L135" s="30" t="str">
        <f>IF(ISNA(VLOOKUP($E135,'STAM.011-1'!$E$3:$S$306,8,FALSE)),"",(VLOOKUP($E135,'STAM.011-1'!$E$3:$S$306,8,FALSE)))</f>
        <v/>
      </c>
      <c r="M135" s="30" t="str">
        <f>IF(ISNA(VLOOKUP($E135,'STAM.011-1'!$E$3:$S$306,9,FALSE)),"",(VLOOKUP($E135,'STAM.011-1'!$E$3:$S$306,9,FALSE)))</f>
        <v/>
      </c>
      <c r="N135" s="30" t="str">
        <f>IF(ISNA(VLOOKUP($E135,'STAM.011-1'!$E$3:$S$306,10,FALSE)),"",(VLOOKUP($E135,'STAM.011-1'!$E$3:$S$306,10,FALSE)))</f>
        <v/>
      </c>
      <c r="O135" s="30" t="str">
        <f>IF(ISNA(VLOOKUP($E135,'STAM.011-1'!$E$3:$S$306,11,FALSE)),"",(VLOOKUP($E135,'STAM.011-1'!$E$3:$S$306,11,FALSE)))</f>
        <v/>
      </c>
      <c r="P135" s="30" t="str">
        <f>IF(ISNA(VLOOKUP($E135,'STAM.011-1'!$E$3:$S$306,12,FALSE)),"",(VLOOKUP($E135,'STAM.011-1'!$E$3:$S$306,12,FALSE)))</f>
        <v/>
      </c>
      <c r="Q135" s="30" t="str">
        <f>IF(ISNA(VLOOKUP($E135,'STAM.011-1'!$E$3:$S$306,13,FALSE)),"",(VLOOKUP($E135,'STAM.011-1'!$E$3:$S$306,13,FALSE)))</f>
        <v/>
      </c>
      <c r="R135" s="30" t="str">
        <f>IF(ISNA(VLOOKUP($E135,'STAM.011-1'!$E$3:$S$306,14,FALSE)),"",(VLOOKUP($E135,'STAM.011-1'!$E$3:$S$306,14,FALSE)))</f>
        <v/>
      </c>
      <c r="S135" s="343" t="str">
        <f>IF(ISNA(VLOOKUP($E135,'STAM.011-1'!$E$3:$S$306,15,FALSE)),"",(VLOOKUP($E135,'STAM.011-1'!$E$3:$S$306,15,FALSE)))</f>
        <v/>
      </c>
      <c r="T135" s="438">
        <f t="shared" si="70"/>
        <v>133</v>
      </c>
      <c r="U135" s="439"/>
      <c r="V135" s="443">
        <f t="shared" si="83"/>
        <v>0</v>
      </c>
      <c r="W135" s="516" t="str">
        <f t="shared" ref="W135" si="86">IFERROR(SUM(J135:S138)+H137,"")</f>
        <v/>
      </c>
      <c r="X135" s="374">
        <f>IF(V135="","",IFERROR(SUM(J135:K135:M135:N135)+LARGE(J135:K135:M135,1)/100+LARGE(J135:K135:M135:N135,2)/1000+LARGE(J135:K135:M135:N135,3)/10000+LARGE(J135:K135:M135:N135,4)/100000-0.01/T135,0))</f>
        <v>0</v>
      </c>
      <c r="Y135" s="354" t="str">
        <f>$D$135</f>
        <v/>
      </c>
      <c r="Z135" s="364" t="str">
        <f>$C$135</f>
        <v/>
      </c>
      <c r="AA135" s="374"/>
      <c r="AB135" s="374"/>
      <c r="AC135" s="374"/>
      <c r="AD135" s="374"/>
      <c r="AE135" s="374"/>
      <c r="AF135" s="374"/>
      <c r="AG135" s="374"/>
      <c r="AH135" s="374"/>
      <c r="AI135" s="374"/>
    </row>
    <row r="136" spans="1:35" ht="12" customHeight="1" x14ac:dyDescent="0.3">
      <c r="A136" s="582"/>
      <c r="B136" s="687"/>
      <c r="C136" s="693"/>
      <c r="D136" s="690"/>
      <c r="E136" s="32" t="str">
        <f>IF(ISNA(VLOOKUP($A$135,'STAM.011-1'!$A$3:$S$306,5,FALSE)+U4),"",(VLOOKUP($A$135,'STAM.011-1'!$A$3:$S$306,5,FALSE)+U4))</f>
        <v/>
      </c>
      <c r="F136" s="34" t="str">
        <f>IF(ISNA(VLOOKUP($E136,'STAM.011-1'!$E$3:$F$306,2,FALSE)),"",(VLOOKUP($E136,'STAM.011-1'!$E$3:$F$306,2,FALSE)))</f>
        <v/>
      </c>
      <c r="G136" s="150"/>
      <c r="H136" s="141" t="str">
        <f>IF(ISNA(VLOOKUP($E136,'STAM.011-1'!$E$3:$H$306,4,FALSE)),"",(VLOOKUP($E136,'STAM.011-1'!$E$3:$H$306,4,FALSE)))</f>
        <v/>
      </c>
      <c r="I136" s="34" t="str">
        <f>IF(ISNA(VLOOKUP(E136,'STAM.011-1'!$E$3:$S$306,5,FALSE)),"",(VLOOKUP(E136,'STAM.011-1'!$E$3:$S$306,5,FALSE)))</f>
        <v/>
      </c>
      <c r="J136" s="34" t="str">
        <f>IF(ISNA(VLOOKUP($E136,'STAM.011-1'!$E$3:$S$306,6,FALSE)),"",(VLOOKUP($E136,'STAM.011-1'!$E$3:$S$306,6,FALSE)))</f>
        <v/>
      </c>
      <c r="K136" s="34" t="str">
        <f>IF(ISNA(VLOOKUP($E136,'STAM.011-1'!$E$3:$S$306,7,FALSE)),"",(VLOOKUP($E136,'STAM.011-1'!$E$3:$S$306,7,FALSE)))</f>
        <v/>
      </c>
      <c r="L136" s="34" t="str">
        <f>IF(ISNA(VLOOKUP($E136,'STAM.011-1'!$E$3:$S$306,8,FALSE)),"",(VLOOKUP($E136,'STAM.011-1'!$E$3:$S$306,8,FALSE)))</f>
        <v/>
      </c>
      <c r="M136" s="34" t="str">
        <f>IF(ISNA(VLOOKUP($E136,'STAM.011-1'!$E$3:$S$306,9,FALSE)),"",(VLOOKUP($E136,'STAM.011-1'!$E$3:$S$306,9,FALSE)))</f>
        <v/>
      </c>
      <c r="N136" s="34" t="str">
        <f>IF(ISNA(VLOOKUP($E136,'STAM.011-1'!$E$3:$S$306,10,FALSE)),"",(VLOOKUP($E136,'STAM.011-1'!$E$3:$S$306,10,FALSE)))</f>
        <v/>
      </c>
      <c r="O136" s="34" t="str">
        <f>IF(ISNA(VLOOKUP($E136,'STAM.011-1'!$E$3:$S$306,11,FALSE)),"",(VLOOKUP($E136,'STAM.011-1'!$E$3:$S$306,11,FALSE)))</f>
        <v/>
      </c>
      <c r="P136" s="34" t="str">
        <f>IF(ISNA(VLOOKUP($E136,'STAM.011-1'!$E$3:$S$306,12,FALSE)),"",(VLOOKUP($E136,'STAM.011-1'!$E$3:$S$306,12,FALSE)))</f>
        <v/>
      </c>
      <c r="Q136" s="34" t="str">
        <f>IF(ISNA(VLOOKUP($E136,'STAM.011-1'!$E$3:$S$306,13,FALSE)),"",(VLOOKUP($E136,'STAM.011-1'!$E$3:$S$306,13,FALSE)))</f>
        <v/>
      </c>
      <c r="R136" s="34" t="str">
        <f>IF(ISNA(VLOOKUP($E136,'STAM.011-1'!$E$3:$S$306,14,FALSE)),"",(VLOOKUP($E136,'STAM.011-1'!$E$3:$S$306,14,FALSE)))</f>
        <v/>
      </c>
      <c r="S136" s="344" t="str">
        <f>IF(ISNA(VLOOKUP($E136,'STAM.011-1'!$E$3:$S$306,15,FALSE)),"",(VLOOKUP($E136,'STAM.011-1'!$E$3:$S$306,15,FALSE)))</f>
        <v/>
      </c>
      <c r="T136" s="438">
        <f t="shared" si="70"/>
        <v>134</v>
      </c>
      <c r="U136" s="439"/>
      <c r="V136" s="443">
        <f t="shared" si="83"/>
        <v>0</v>
      </c>
      <c r="W136" s="516"/>
      <c r="X136" s="374">
        <f>IF(V136="","",IFERROR(SUM(J136:K136:M136:N136)+LARGE(J136:K136:M136,1)/100+LARGE(J136:K136:M136:N136,2)/1000+LARGE(J136:K136:M136:N136,3)/10000+LARGE(J136:K136:M136:N136,4)/100000-0.01/T136,0))</f>
        <v>0</v>
      </c>
      <c r="Y136" s="354" t="str">
        <f t="shared" ref="Y136:Y138" si="87">$D$135</f>
        <v/>
      </c>
      <c r="Z136" s="364" t="str">
        <f t="shared" ref="Z136:Z138" si="88">$C$135</f>
        <v/>
      </c>
      <c r="AA136" s="374"/>
      <c r="AB136" s="374"/>
      <c r="AC136" s="374"/>
      <c r="AD136" s="374"/>
      <c r="AE136" s="374"/>
      <c r="AF136" s="374"/>
      <c r="AG136" s="374"/>
      <c r="AH136" s="374"/>
      <c r="AI136" s="374"/>
    </row>
    <row r="137" spans="1:35" ht="12" customHeight="1" thickBot="1" x14ac:dyDescent="0.35">
      <c r="A137" s="582"/>
      <c r="B137" s="687"/>
      <c r="C137" s="693"/>
      <c r="D137" s="690"/>
      <c r="E137" s="32" t="str">
        <f>IF(ISNA(VLOOKUP($A$135,'STAM.011-1'!$A$3:$S$306,5,FALSE)+U5),"",(VLOOKUP($A$135,'STAM.011-1'!$A$3:$S$306,5,FALSE)+U5))</f>
        <v/>
      </c>
      <c r="F137" s="34" t="str">
        <f>IF(ISNA(VLOOKUP($E137,'STAM.011-1'!$E$3:$F$306,2,FALSE)),"",(VLOOKUP($E137,'STAM.011-1'!$E$3:$F$306,2,FALSE)))</f>
        <v/>
      </c>
      <c r="G137" s="35" t="s">
        <v>677</v>
      </c>
      <c r="H137" s="141" t="str">
        <f>IF(ISNA(VLOOKUP(E137,'STAM.011-1'!$E$3:$H$306,4,FALSE)),"",(VLOOKUP(E137,'STAM.011-1'!$E$3:$H$306,4,FALSE)))</f>
        <v/>
      </c>
      <c r="I137" s="34" t="str">
        <f>IF(ISNA(VLOOKUP(E137,'STAM.011-1'!$E$3:$S$306,5,FALSE)),"",(VLOOKUP(E137,'STAM.011-1'!$E$3:$S$306,5,FALSE)))</f>
        <v/>
      </c>
      <c r="J137" s="34" t="str">
        <f>IF(ISNA(VLOOKUP($E137,'STAM.011-1'!$E$3:$S$306,6,FALSE)),"",(VLOOKUP($E137,'STAM.011-1'!$E$3:$S$306,6,FALSE)))</f>
        <v/>
      </c>
      <c r="K137" s="34" t="str">
        <f>IF(ISNA(VLOOKUP($E137,'STAM.011-1'!$E$3:$S$306,7,FALSE)),"",(VLOOKUP($E137,'STAM.011-1'!$E$3:$S$306,7,FALSE)))</f>
        <v/>
      </c>
      <c r="L137" s="34" t="str">
        <f>IF(ISNA(VLOOKUP($E137,'STAM.011-1'!$E$3:$S$306,8,FALSE)),"",(VLOOKUP($E137,'STAM.011-1'!$E$3:$S$306,8,FALSE)))</f>
        <v/>
      </c>
      <c r="M137" s="34" t="str">
        <f>IF(ISNA(VLOOKUP($E137,'STAM.011-1'!$E$3:$S$306,9,FALSE)),"",(VLOOKUP($E137,'STAM.011-1'!$E$3:$S$306,9,FALSE)))</f>
        <v/>
      </c>
      <c r="N137" s="34" t="str">
        <f>IF(ISNA(VLOOKUP($E137,'STAM.011-1'!$E$3:$S$306,10,FALSE)),"",(VLOOKUP($E137,'STAM.011-1'!$E$3:$S$306,10,FALSE)))</f>
        <v/>
      </c>
      <c r="O137" s="34" t="str">
        <f>IF(ISNA(VLOOKUP($E137,'STAM.011-1'!$E$3:$S$306,11,FALSE)),"",(VLOOKUP($E137,'STAM.011-1'!$E$3:$S$306,11,FALSE)))</f>
        <v/>
      </c>
      <c r="P137" s="34" t="str">
        <f>IF(ISNA(VLOOKUP($E137,'STAM.011-1'!$E$3:$S$306,12,FALSE)),"",(VLOOKUP($E137,'STAM.011-1'!$E$3:$S$306,12,FALSE)))</f>
        <v/>
      </c>
      <c r="Q137" s="34" t="str">
        <f>IF(ISNA(VLOOKUP($E137,'STAM.011-1'!$E$3:$S$306,13,FALSE)),"",(VLOOKUP($E137,'STAM.011-1'!$E$3:$S$306,13,FALSE)))</f>
        <v/>
      </c>
      <c r="R137" s="34" t="str">
        <f>IF(ISNA(VLOOKUP($E137,'STAM.011-1'!$E$3:$S$306,14,FALSE)),"",(VLOOKUP($E137,'STAM.011-1'!$E$3:$S$306,14,FALSE)))</f>
        <v/>
      </c>
      <c r="S137" s="344" t="str">
        <f>IF(ISNA(VLOOKUP($E137,'STAM.011-1'!$E$3:$S$306,15,FALSE)),"",(VLOOKUP($E137,'STAM.011-1'!$E$3:$S$306,15,FALSE)))</f>
        <v/>
      </c>
      <c r="T137" s="438">
        <f t="shared" si="70"/>
        <v>135</v>
      </c>
      <c r="U137" s="439"/>
      <c r="V137" s="443">
        <f t="shared" si="83"/>
        <v>0</v>
      </c>
      <c r="W137" s="516"/>
      <c r="X137" s="374">
        <f>IF(V137="","",IFERROR(SUM(J137:K137:M137:N137)+LARGE(J137:K137:M137,1)/100+LARGE(J137:K137:M137:N137,2)/1000+LARGE(J137:K137:M137:N137,3)/10000+LARGE(J137:K137:M137:N137,4)/100000-0.01/T137,0))</f>
        <v>0</v>
      </c>
      <c r="Y137" s="354" t="str">
        <f t="shared" si="87"/>
        <v/>
      </c>
      <c r="Z137" s="364" t="str">
        <f t="shared" si="88"/>
        <v/>
      </c>
      <c r="AA137" s="374"/>
      <c r="AB137" s="374"/>
      <c r="AC137" s="374"/>
      <c r="AD137" s="374"/>
      <c r="AE137" s="374"/>
      <c r="AF137" s="374"/>
      <c r="AG137" s="374"/>
      <c r="AH137" s="374"/>
      <c r="AI137" s="374"/>
    </row>
    <row r="138" spans="1:35" ht="12" customHeight="1" thickBot="1" x14ac:dyDescent="0.35">
      <c r="A138" s="583"/>
      <c r="B138" s="688"/>
      <c r="C138" s="694"/>
      <c r="D138" s="691"/>
      <c r="E138" s="32" t="str">
        <f>IF(ISNA(VLOOKUP($A$135,'STAM.011-1'!$A$3:$S$306,5,FALSE)+U6),"",(VLOOKUP($A$135,'STAM.011-1'!$A$3:$S$306,5,FALSE)+U6))</f>
        <v/>
      </c>
      <c r="F138" s="38" t="str">
        <f>IF(ISNA(VLOOKUP($E138,'STAM.011-1'!$E$3:$F$306,2,FALSE)),"",(VLOOKUP($E138,'STAM.011-1'!$E$3:$F$306,2,FALSE)))</f>
        <v/>
      </c>
      <c r="G138" s="36" t="s">
        <v>678</v>
      </c>
      <c r="H138" s="37" t="str">
        <f>IF(ISNA(VLOOKUP(E138,'STAM.011-1'!$E$3:$H$306,4,FALSE)),"",(VLOOKUP(E138,'STAM.011-1'!$E$3:$H$306,4,FALSE)))</f>
        <v/>
      </c>
      <c r="I138" s="38" t="str">
        <f>IF(ISNA(VLOOKUP(E138,'STAM.011-1'!$E$3:$S$306,5,FALSE)),"",(VLOOKUP(E138,'STAM.011-1'!$E$3:$S$306,5,FALSE)))</f>
        <v/>
      </c>
      <c r="J138" s="38" t="str">
        <f>IF(ISNA(VLOOKUP($E138,'STAM.011-1'!$E$3:$S$306,6,FALSE)),"",(VLOOKUP($E138,'STAM.011-1'!$E$3:$S$306,6,FALSE)))</f>
        <v/>
      </c>
      <c r="K138" s="38" t="str">
        <f>IF(ISNA(VLOOKUP($E138,'STAM.011-1'!$E$3:$S$306,7,FALSE)),"",(VLOOKUP($E138,'STAM.011-1'!$E$3:$S$306,7,FALSE)))</f>
        <v/>
      </c>
      <c r="L138" s="38" t="str">
        <f>IF(ISNA(VLOOKUP($E138,'STAM.011-1'!$E$3:$S$306,8,FALSE)),"",(VLOOKUP($E138,'STAM.011-1'!$E$3:$S$306,8,FALSE)))</f>
        <v/>
      </c>
      <c r="M138" s="38" t="str">
        <f>IF(ISNA(VLOOKUP($E138,'STAM.011-1'!$E$3:$S$306,9,FALSE)),"",(VLOOKUP($E138,'STAM.011-1'!$E$3:$S$306,9,FALSE)))</f>
        <v/>
      </c>
      <c r="N138" s="38" t="str">
        <f>IF(ISNA(VLOOKUP($E138,'STAM.011-1'!$E$3:$S$306,10,FALSE)),"",(VLOOKUP($E138,'STAM.011-1'!$E$3:$S$306,10,FALSE)))</f>
        <v/>
      </c>
      <c r="O138" s="38" t="str">
        <f>IF(ISNA(VLOOKUP($E138,'STAM.011-1'!$E$3:$S$306,11,FALSE)),"",(VLOOKUP($E138,'STAM.011-1'!$E$3:$S$306,11,FALSE)))</f>
        <v/>
      </c>
      <c r="P138" s="38" t="str">
        <f>IF(ISNA(VLOOKUP($E138,'STAM.011-1'!$E$3:$S$306,12,FALSE)),"",(VLOOKUP($E138,'STAM.011-1'!$E$3:$S$306,12,FALSE)))</f>
        <v/>
      </c>
      <c r="Q138" s="38" t="str">
        <f>IF(ISNA(VLOOKUP($E138,'STAM.011-1'!$E$3:$S$306,13,FALSE)),"",(VLOOKUP($E138,'STAM.011-1'!$E$3:$S$306,13,FALSE)))</f>
        <v/>
      </c>
      <c r="R138" s="38" t="str">
        <f>IF(ISNA(VLOOKUP($E138,'STAM.011-1'!$E$3:$S$306,14,FALSE)),"",(VLOOKUP($E138,'STAM.011-1'!$E$3:$S$306,14,FALSE)))</f>
        <v/>
      </c>
      <c r="S138" s="345" t="str">
        <f>IF(ISNA(VLOOKUP($E138,'STAM.011-1'!$E$3:$S$306,15,FALSE)),"",(VLOOKUP($E138,'STAM.011-1'!$E$3:$S$306,15,FALSE)))</f>
        <v/>
      </c>
      <c r="T138" s="438">
        <f t="shared" si="70"/>
        <v>136</v>
      </c>
      <c r="U138" s="439"/>
      <c r="V138" s="443">
        <f t="shared" si="83"/>
        <v>0</v>
      </c>
      <c r="W138" s="516"/>
      <c r="X138" s="374">
        <f>IF(V138="","",IFERROR(SUM(J138:K138:M138:N138)+LARGE(J138:K138:M138,1)/100+LARGE(J138:K138:M138:N138,2)/1000+LARGE(J138:K138:M138:N138,3)/10000+LARGE(J138:K138:M138:N138,4)/100000-0.01/T138,0))</f>
        <v>0</v>
      </c>
      <c r="Y138" s="354" t="str">
        <f t="shared" si="87"/>
        <v/>
      </c>
      <c r="Z138" s="364" t="str">
        <f t="shared" si="88"/>
        <v/>
      </c>
      <c r="AA138" s="374"/>
      <c r="AB138" s="374"/>
      <c r="AC138" s="374"/>
      <c r="AD138" s="374"/>
      <c r="AE138" s="374"/>
      <c r="AF138" s="374"/>
      <c r="AG138" s="374"/>
      <c r="AH138" s="374"/>
      <c r="AI138" s="374"/>
    </row>
    <row r="139" spans="1:35" ht="12" customHeight="1" x14ac:dyDescent="0.3">
      <c r="A139" s="581">
        <v>35</v>
      </c>
      <c r="B139" s="686" t="str">
        <f>IF(ISNA(VLOOKUP($A139,'STAM.011-1'!$A$3:$S$306,2,FALSE)),"",(VLOOKUP($A139,'STAM.011-1'!$A$3:$S$306,2,FALSE)))</f>
        <v/>
      </c>
      <c r="C139" s="692" t="str">
        <f>IF(ISNA(VLOOKUP($A139,'STAM.011-1'!$A$3:$S$306,3,FALSE)),"",(VLOOKUP($A139,'STAM.011-1'!$A$3:$S$306,3,FALSE)))</f>
        <v/>
      </c>
      <c r="D139" s="689" t="str">
        <f>IF(ISNA(VLOOKUP($A139,'STAM.011-1'!$A$3:$S$306,4,FALSE)),"",(VLOOKUP($A139,'STAM.011-1'!$A$3:$S$306,4,FALSE)))</f>
        <v/>
      </c>
      <c r="E139" s="29" t="str">
        <f>IF(ISNA(VLOOKUP($A$139,'STAM.011-1'!$A$3:$S$306,5,FALSE)),"",(VLOOKUP($A$139,'STAM.011-1'!$A$3:$S$306,5,FALSE)))</f>
        <v/>
      </c>
      <c r="F139" s="30" t="str">
        <f>IF(ISNA(VLOOKUP($E139,'STAM.011-1'!$E$3:$F$306,2,FALSE)),"",(VLOOKUP($E139,'STAM.011-1'!$E$3:$F$306,2,FALSE)))</f>
        <v/>
      </c>
      <c r="G139" s="149"/>
      <c r="H139" s="31"/>
      <c r="I139" s="30" t="str">
        <f>IF(ISNA(VLOOKUP(E139,'STAM.011-1'!$E$3:$S$306,5,FALSE)),"",(VLOOKUP(E139,'STAM.011-1'!$E$3:$S$306,5,FALSE)))</f>
        <v/>
      </c>
      <c r="J139" s="30" t="str">
        <f>IF(ISNA(VLOOKUP($E139,'STAM.011-1'!$E$3:$S$306,6,FALSE)),"",(VLOOKUP($E139,'STAM.011-1'!$E$3:$S$306,6,FALSE)))</f>
        <v/>
      </c>
      <c r="K139" s="30" t="str">
        <f>IF(ISNA(VLOOKUP($E139,'STAM.011-1'!$E$3:$S$306,7,FALSE)),"",(VLOOKUP($E139,'STAM.011-1'!$E$3:$S$306,7,FALSE)))</f>
        <v/>
      </c>
      <c r="L139" s="30" t="str">
        <f>IF(ISNA(VLOOKUP($E139,'STAM.011-1'!$E$3:$S$306,8,FALSE)),"",(VLOOKUP($E139,'STAM.011-1'!$E$3:$S$306,8,FALSE)))</f>
        <v/>
      </c>
      <c r="M139" s="30" t="str">
        <f>IF(ISNA(VLOOKUP($E139,'STAM.011-1'!$E$3:$S$306,9,FALSE)),"",(VLOOKUP($E139,'STAM.011-1'!$E$3:$S$306,9,FALSE)))</f>
        <v/>
      </c>
      <c r="N139" s="30" t="str">
        <f>IF(ISNA(VLOOKUP($E139,'STAM.011-1'!$E$3:$S$306,10,FALSE)),"",(VLOOKUP($E139,'STAM.011-1'!$E$3:$S$306,10,FALSE)))</f>
        <v/>
      </c>
      <c r="O139" s="30" t="str">
        <f>IF(ISNA(VLOOKUP($E139,'STAM.011-1'!$E$3:$S$306,11,FALSE)),"",(VLOOKUP($E139,'STAM.011-1'!$E$3:$S$306,11,FALSE)))</f>
        <v/>
      </c>
      <c r="P139" s="30" t="str">
        <f>IF(ISNA(VLOOKUP($E139,'STAM.011-1'!$E$3:$S$306,12,FALSE)),"",(VLOOKUP($E139,'STAM.011-1'!$E$3:$S$306,12,FALSE)))</f>
        <v/>
      </c>
      <c r="Q139" s="30" t="str">
        <f>IF(ISNA(VLOOKUP($E139,'STAM.011-1'!$E$3:$S$306,13,FALSE)),"",(VLOOKUP($E139,'STAM.011-1'!$E$3:$S$306,13,FALSE)))</f>
        <v/>
      </c>
      <c r="R139" s="30" t="str">
        <f>IF(ISNA(VLOOKUP($E139,'STAM.011-1'!$E$3:$S$306,14,FALSE)),"",(VLOOKUP($E139,'STAM.011-1'!$E$3:$S$306,14,FALSE)))</f>
        <v/>
      </c>
      <c r="S139" s="343" t="str">
        <f>IF(ISNA(VLOOKUP($E139,'STAM.011-1'!$E$3:$S$306,15,FALSE)),"",(VLOOKUP($E139,'STAM.011-1'!$E$3:$S$306,15,FALSE)))</f>
        <v/>
      </c>
      <c r="T139" s="438">
        <f t="shared" si="70"/>
        <v>137</v>
      </c>
      <c r="U139" s="439"/>
      <c r="V139" s="443">
        <f t="shared" si="83"/>
        <v>0</v>
      </c>
      <c r="W139" s="516" t="str">
        <f t="shared" si="57"/>
        <v/>
      </c>
      <c r="X139" s="374">
        <f>IF(V139="","",IFERROR(SUM(J139:K139:M139:N139)+LARGE(J139:K139:M139,1)/100+LARGE(J139:K139:M139:N139,2)/1000+LARGE(J139:K139:M139:N139,3)/10000+LARGE(J139:K139:M139:N139,4)/100000-0.01/T139,0))</f>
        <v>0</v>
      </c>
      <c r="Y139" s="354" t="str">
        <f>$D$139</f>
        <v/>
      </c>
      <c r="Z139" s="364" t="str">
        <f>$C$139</f>
        <v/>
      </c>
      <c r="AA139" s="374"/>
      <c r="AB139" s="374"/>
      <c r="AC139" s="374"/>
      <c r="AD139" s="374"/>
      <c r="AE139" s="374"/>
      <c r="AF139" s="374"/>
      <c r="AG139" s="374"/>
      <c r="AH139" s="374"/>
      <c r="AI139" s="374"/>
    </row>
    <row r="140" spans="1:35" ht="12" customHeight="1" x14ac:dyDescent="0.3">
      <c r="A140" s="582"/>
      <c r="B140" s="687"/>
      <c r="C140" s="693"/>
      <c r="D140" s="690"/>
      <c r="E140" s="32" t="str">
        <f>IF(ISNA(VLOOKUP($A$139,'STAM.011-1'!$A$3:$S$306,5,FALSE)+U4),"",(VLOOKUP($A$139,'STAM.011-1'!$A$3:$S$306,5,FALSE)+U4))</f>
        <v/>
      </c>
      <c r="F140" s="34" t="str">
        <f>IF(ISNA(VLOOKUP($E140,'STAM.011-1'!$E$3:$F$306,2,FALSE)),"",(VLOOKUP($E140,'STAM.011-1'!$E$3:$F$306,2,FALSE)))</f>
        <v/>
      </c>
      <c r="G140" s="150"/>
      <c r="H140" s="141" t="str">
        <f>IF(ISNA(VLOOKUP($E140,'STAM.011-1'!$E$3:$H$306,4,FALSE)),"",(VLOOKUP($E140,'STAM.011-1'!$E$3:$H$306,4,FALSE)))</f>
        <v/>
      </c>
      <c r="I140" s="34" t="str">
        <f>IF(ISNA(VLOOKUP(E140,'STAM.011-1'!$E$3:$S$306,5,FALSE)),"",(VLOOKUP(E140,'STAM.011-1'!$E$3:$S$306,5,FALSE)))</f>
        <v/>
      </c>
      <c r="J140" s="34" t="str">
        <f>IF(ISNA(VLOOKUP($E140,'STAM.011-1'!$E$3:$S$306,6,FALSE)),"",(VLOOKUP($E140,'STAM.011-1'!$E$3:$S$306,6,FALSE)))</f>
        <v/>
      </c>
      <c r="K140" s="34" t="str">
        <f>IF(ISNA(VLOOKUP($E140,'STAM.011-1'!$E$3:$S$306,7,FALSE)),"",(VLOOKUP($E140,'STAM.011-1'!$E$3:$S$306,7,FALSE)))</f>
        <v/>
      </c>
      <c r="L140" s="34" t="str">
        <f>IF(ISNA(VLOOKUP($E140,'STAM.011-1'!$E$3:$S$306,8,FALSE)),"",(VLOOKUP($E140,'STAM.011-1'!$E$3:$S$306,8,FALSE)))</f>
        <v/>
      </c>
      <c r="M140" s="34" t="str">
        <f>IF(ISNA(VLOOKUP($E140,'STAM.011-1'!$E$3:$S$306,9,FALSE)),"",(VLOOKUP($E140,'STAM.011-1'!$E$3:$S$306,9,FALSE)))</f>
        <v/>
      </c>
      <c r="N140" s="34" t="str">
        <f>IF(ISNA(VLOOKUP($E140,'STAM.011-1'!$E$3:$S$306,10,FALSE)),"",(VLOOKUP($E140,'STAM.011-1'!$E$3:$S$306,10,FALSE)))</f>
        <v/>
      </c>
      <c r="O140" s="34" t="str">
        <f>IF(ISNA(VLOOKUP($E140,'STAM.011-1'!$E$3:$S$306,11,FALSE)),"",(VLOOKUP($E140,'STAM.011-1'!$E$3:$S$306,11,FALSE)))</f>
        <v/>
      </c>
      <c r="P140" s="34" t="str">
        <f>IF(ISNA(VLOOKUP($E140,'STAM.011-1'!$E$3:$S$306,12,FALSE)),"",(VLOOKUP($E140,'STAM.011-1'!$E$3:$S$306,12,FALSE)))</f>
        <v/>
      </c>
      <c r="Q140" s="34" t="str">
        <f>IF(ISNA(VLOOKUP($E140,'STAM.011-1'!$E$3:$S$306,13,FALSE)),"",(VLOOKUP($E140,'STAM.011-1'!$E$3:$S$306,13,FALSE)))</f>
        <v/>
      </c>
      <c r="R140" s="34" t="str">
        <f>IF(ISNA(VLOOKUP($E140,'STAM.011-1'!$E$3:$S$306,14,FALSE)),"",(VLOOKUP($E140,'STAM.011-1'!$E$3:$S$306,14,FALSE)))</f>
        <v/>
      </c>
      <c r="S140" s="344" t="str">
        <f>IF(ISNA(VLOOKUP($E140,'STAM.011-1'!$E$3:$S$306,15,FALSE)),"",(VLOOKUP($E140,'STAM.011-1'!$E$3:$S$306,15,FALSE)))</f>
        <v/>
      </c>
      <c r="T140" s="438">
        <f t="shared" si="70"/>
        <v>138</v>
      </c>
      <c r="U140" s="439"/>
      <c r="V140" s="443">
        <f t="shared" si="83"/>
        <v>0</v>
      </c>
      <c r="W140" s="516"/>
      <c r="X140" s="374">
        <f>IF(V140="","",IFERROR(SUM(J140:K140:M140:N140)+LARGE(J140:K140:M140,1)/100+LARGE(J140:K140:M140:N140,2)/1000+LARGE(J140:K140:M140:N140,3)/10000+LARGE(J140:K140:M140:N140,4)/100000-0.01/T140,0))</f>
        <v>0</v>
      </c>
      <c r="Y140" s="354" t="str">
        <f t="shared" ref="Y140:Y142" si="89">$D$139</f>
        <v/>
      </c>
      <c r="Z140" s="364" t="str">
        <f t="shared" ref="Z140:Z142" si="90">$C$139</f>
        <v/>
      </c>
      <c r="AA140" s="374"/>
      <c r="AB140" s="374"/>
      <c r="AC140" s="374"/>
      <c r="AD140" s="374"/>
      <c r="AE140" s="374"/>
      <c r="AF140" s="374"/>
      <c r="AG140" s="374"/>
      <c r="AH140" s="374"/>
      <c r="AI140" s="374"/>
    </row>
    <row r="141" spans="1:35" ht="12" customHeight="1" thickBot="1" x14ac:dyDescent="0.35">
      <c r="A141" s="582"/>
      <c r="B141" s="687"/>
      <c r="C141" s="693"/>
      <c r="D141" s="690"/>
      <c r="E141" s="32" t="str">
        <f>IF(ISNA(VLOOKUP($A$139,'STAM.011-1'!$A$3:$S$306,5,FALSE)+U5),"",(VLOOKUP($A$139,'STAM.011-1'!$A$3:$S$306,5,FALSE)+U5))</f>
        <v/>
      </c>
      <c r="F141" s="34" t="str">
        <f>IF(ISNA(VLOOKUP($E141,'STAM.011-1'!$E$3:$F$306,2,FALSE)),"",(VLOOKUP($E141,'STAM.011-1'!$E$3:$F$306,2,FALSE)))</f>
        <v/>
      </c>
      <c r="G141" s="35" t="s">
        <v>677</v>
      </c>
      <c r="H141" s="141" t="str">
        <f>IF(ISNA(VLOOKUP(E141,'STAM.011-1'!$E$3:$H$306,4,FALSE)),"",(VLOOKUP(E141,'STAM.011-1'!$E$3:$H$306,4,FALSE)))</f>
        <v/>
      </c>
      <c r="I141" s="34" t="str">
        <f>IF(ISNA(VLOOKUP(E141,'STAM.011-1'!$E$3:$S$306,5,FALSE)),"",(VLOOKUP(E141,'STAM.011-1'!$E$3:$S$306,5,FALSE)))</f>
        <v/>
      </c>
      <c r="J141" s="34" t="str">
        <f>IF(ISNA(VLOOKUP($E141,'STAM.011-1'!$E$3:$S$306,6,FALSE)),"",(VLOOKUP($E141,'STAM.011-1'!$E$3:$S$306,6,FALSE)))</f>
        <v/>
      </c>
      <c r="K141" s="34" t="str">
        <f>IF(ISNA(VLOOKUP($E141,'STAM.011-1'!$E$3:$S$306,7,FALSE)),"",(VLOOKUP($E141,'STAM.011-1'!$E$3:$S$306,7,FALSE)))</f>
        <v/>
      </c>
      <c r="L141" s="34" t="str">
        <f>IF(ISNA(VLOOKUP($E141,'STAM.011-1'!$E$3:$S$306,8,FALSE)),"",(VLOOKUP($E141,'STAM.011-1'!$E$3:$S$306,8,FALSE)))</f>
        <v/>
      </c>
      <c r="M141" s="34" t="str">
        <f>IF(ISNA(VLOOKUP($E141,'STAM.011-1'!$E$3:$S$306,9,FALSE)),"",(VLOOKUP($E141,'STAM.011-1'!$E$3:$S$306,9,FALSE)))</f>
        <v/>
      </c>
      <c r="N141" s="34" t="str">
        <f>IF(ISNA(VLOOKUP($E141,'STAM.011-1'!$E$3:$S$306,10,FALSE)),"",(VLOOKUP($E141,'STAM.011-1'!$E$3:$S$306,10,FALSE)))</f>
        <v/>
      </c>
      <c r="O141" s="34" t="str">
        <f>IF(ISNA(VLOOKUP($E141,'STAM.011-1'!$E$3:$S$306,11,FALSE)),"",(VLOOKUP($E141,'STAM.011-1'!$E$3:$S$306,11,FALSE)))</f>
        <v/>
      </c>
      <c r="P141" s="34" t="str">
        <f>IF(ISNA(VLOOKUP($E141,'STAM.011-1'!$E$3:$S$306,12,FALSE)),"",(VLOOKUP($E141,'STAM.011-1'!$E$3:$S$306,12,FALSE)))</f>
        <v/>
      </c>
      <c r="Q141" s="34" t="str">
        <f>IF(ISNA(VLOOKUP($E141,'STAM.011-1'!$E$3:$S$306,13,FALSE)),"",(VLOOKUP($E141,'STAM.011-1'!$E$3:$S$306,13,FALSE)))</f>
        <v/>
      </c>
      <c r="R141" s="34" t="str">
        <f>IF(ISNA(VLOOKUP($E141,'STAM.011-1'!$E$3:$S$306,14,FALSE)),"",(VLOOKUP($E141,'STAM.011-1'!$E$3:$S$306,14,FALSE)))</f>
        <v/>
      </c>
      <c r="S141" s="344" t="str">
        <f>IF(ISNA(VLOOKUP($E141,'STAM.011-1'!$E$3:$S$306,15,FALSE)),"",(VLOOKUP($E141,'STAM.011-1'!$E$3:$S$306,15,FALSE)))</f>
        <v/>
      </c>
      <c r="T141" s="438">
        <f t="shared" si="70"/>
        <v>139</v>
      </c>
      <c r="U141" s="439"/>
      <c r="V141" s="443">
        <f t="shared" si="83"/>
        <v>0</v>
      </c>
      <c r="W141" s="516"/>
      <c r="X141" s="374">
        <f>IF(V141="","",IFERROR(SUM(J141:K141:M141:N141)+LARGE(J141:K141:M141,1)/100+LARGE(J141:K141:M141:N141,2)/1000+LARGE(J141:K141:M141:N141,3)/10000+LARGE(J141:K141:M141:N141,4)/100000-0.01/T141,0))</f>
        <v>0</v>
      </c>
      <c r="Y141" s="354" t="str">
        <f t="shared" si="89"/>
        <v/>
      </c>
      <c r="Z141" s="364" t="str">
        <f t="shared" si="90"/>
        <v/>
      </c>
      <c r="AA141" s="374"/>
      <c r="AB141" s="374"/>
      <c r="AC141" s="374"/>
      <c r="AD141" s="374"/>
      <c r="AE141" s="374"/>
      <c r="AF141" s="374"/>
      <c r="AG141" s="374"/>
      <c r="AH141" s="374"/>
      <c r="AI141" s="374"/>
    </row>
    <row r="142" spans="1:35" ht="12" customHeight="1" thickBot="1" x14ac:dyDescent="0.35">
      <c r="A142" s="583"/>
      <c r="B142" s="688"/>
      <c r="C142" s="694"/>
      <c r="D142" s="691"/>
      <c r="E142" s="32" t="str">
        <f>IF(ISNA(VLOOKUP($A$139,'STAM.011-1'!$A$3:$S$306,5,FALSE)+U6),"",(VLOOKUP($A$139,'STAM.011-1'!$A$3:$S$306,5,FALSE)+U6))</f>
        <v/>
      </c>
      <c r="F142" s="38" t="str">
        <f>IF(ISNA(VLOOKUP($E142,'STAM.011-1'!$E$3:$F$306,2,FALSE)),"",(VLOOKUP($E142,'STAM.011-1'!$E$3:$F$306,2,FALSE)))</f>
        <v/>
      </c>
      <c r="G142" s="36" t="s">
        <v>678</v>
      </c>
      <c r="H142" s="37" t="str">
        <f>IF(ISNA(VLOOKUP(E142,'STAM.011-1'!$E$3:$H$306,4,FALSE)),"",(VLOOKUP(E142,'STAM.011-1'!$E$3:$H$306,4,FALSE)))</f>
        <v/>
      </c>
      <c r="I142" s="38" t="str">
        <f>IF(ISNA(VLOOKUP(E142,'STAM.011-1'!$E$3:$S$306,5,FALSE)),"",(VLOOKUP(E142,'STAM.011-1'!$E$3:$S$306,5,FALSE)))</f>
        <v/>
      </c>
      <c r="J142" s="38" t="str">
        <f>IF(ISNA(VLOOKUP($E142,'STAM.011-1'!$E$3:$S$306,6,FALSE)),"",(VLOOKUP($E142,'STAM.011-1'!$E$3:$S$306,6,FALSE)))</f>
        <v/>
      </c>
      <c r="K142" s="38" t="str">
        <f>IF(ISNA(VLOOKUP($E142,'STAM.011-1'!$E$3:$S$306,7,FALSE)),"",(VLOOKUP($E142,'STAM.011-1'!$E$3:$S$306,7,FALSE)))</f>
        <v/>
      </c>
      <c r="L142" s="38" t="str">
        <f>IF(ISNA(VLOOKUP($E142,'STAM.011-1'!$E$3:$S$306,8,FALSE)),"",(VLOOKUP($E142,'STAM.011-1'!$E$3:$S$306,8,FALSE)))</f>
        <v/>
      </c>
      <c r="M142" s="38" t="str">
        <f>IF(ISNA(VLOOKUP($E142,'STAM.011-1'!$E$3:$S$306,9,FALSE)),"",(VLOOKUP($E142,'STAM.011-1'!$E$3:$S$306,9,FALSE)))</f>
        <v/>
      </c>
      <c r="N142" s="38" t="str">
        <f>IF(ISNA(VLOOKUP($E142,'STAM.011-1'!$E$3:$S$306,10,FALSE)),"",(VLOOKUP($E142,'STAM.011-1'!$E$3:$S$306,10,FALSE)))</f>
        <v/>
      </c>
      <c r="O142" s="38" t="str">
        <f>IF(ISNA(VLOOKUP($E142,'STAM.011-1'!$E$3:$S$306,11,FALSE)),"",(VLOOKUP($E142,'STAM.011-1'!$E$3:$S$306,11,FALSE)))</f>
        <v/>
      </c>
      <c r="P142" s="38" t="str">
        <f>IF(ISNA(VLOOKUP($E142,'STAM.011-1'!$E$3:$S$306,12,FALSE)),"",(VLOOKUP($E142,'STAM.011-1'!$E$3:$S$306,12,FALSE)))</f>
        <v/>
      </c>
      <c r="Q142" s="38" t="str">
        <f>IF(ISNA(VLOOKUP($E142,'STAM.011-1'!$E$3:$S$306,13,FALSE)),"",(VLOOKUP($E142,'STAM.011-1'!$E$3:$S$306,13,FALSE)))</f>
        <v/>
      </c>
      <c r="R142" s="38" t="str">
        <f>IF(ISNA(VLOOKUP($E142,'STAM.011-1'!$E$3:$S$306,14,FALSE)),"",(VLOOKUP($E142,'STAM.011-1'!$E$3:$S$306,14,FALSE)))</f>
        <v/>
      </c>
      <c r="S142" s="345" t="str">
        <f>IF(ISNA(VLOOKUP($E142,'STAM.011-1'!$E$3:$S$306,15,FALSE)),"",(VLOOKUP($E142,'STAM.011-1'!$E$3:$S$306,15,FALSE)))</f>
        <v/>
      </c>
      <c r="T142" s="438">
        <f t="shared" si="70"/>
        <v>140</v>
      </c>
      <c r="U142" s="439"/>
      <c r="V142" s="443">
        <f t="shared" si="83"/>
        <v>0</v>
      </c>
      <c r="W142" s="516"/>
      <c r="X142" s="374">
        <f>IF(V142="","",IFERROR(SUM(J142:K142:M142:N142)+LARGE(J142:K142:M142,1)/100+LARGE(J142:K142:M142:N142,2)/1000+LARGE(J142:K142:M142:N142,3)/10000+LARGE(J142:K142:M142:N142,4)/100000-0.01/T142,0))</f>
        <v>0</v>
      </c>
      <c r="Y142" s="354" t="str">
        <f t="shared" si="89"/>
        <v/>
      </c>
      <c r="Z142" s="364" t="str">
        <f t="shared" si="90"/>
        <v/>
      </c>
      <c r="AA142" s="374"/>
      <c r="AB142" s="374"/>
      <c r="AC142" s="374"/>
      <c r="AD142" s="374"/>
      <c r="AE142" s="374"/>
      <c r="AF142" s="374"/>
      <c r="AG142" s="374"/>
      <c r="AH142" s="374"/>
      <c r="AI142" s="374"/>
    </row>
    <row r="143" spans="1:35" ht="12" customHeight="1" x14ac:dyDescent="0.3">
      <c r="A143" s="581">
        <v>36</v>
      </c>
      <c r="B143" s="686" t="str">
        <f>IF(ISNA(VLOOKUP($A143,'STAM.011-1'!$A$3:$S$306,2,FALSE)),"",(VLOOKUP($A143,'STAM.011-1'!$A$3:$S$306,2,FALSE)))</f>
        <v/>
      </c>
      <c r="C143" s="692" t="str">
        <f>IF(ISNA(VLOOKUP($A143,'STAM.011-1'!$A$3:$S$306,3,FALSE)),"",(VLOOKUP($A143,'STAM.011-1'!$A$3:$S$306,3,FALSE)))</f>
        <v/>
      </c>
      <c r="D143" s="689" t="str">
        <f>IF(ISNA(VLOOKUP($A143,'STAM.011-1'!$A$3:$S$306,4,FALSE)),"",(VLOOKUP($A143,'STAM.011-1'!$A$3:$S$306,4,FALSE)))</f>
        <v/>
      </c>
      <c r="E143" s="29" t="str">
        <f>IF(ISNA(VLOOKUP($A$143,'STAM.011-1'!$A$3:$S$306,5,FALSE)),"",(VLOOKUP($A$143,'STAM.011-1'!$A$3:$S$306,5,FALSE)))</f>
        <v/>
      </c>
      <c r="F143" s="30" t="str">
        <f>IF(ISNA(VLOOKUP($E143,'STAM.011-1'!$E$3:$F$306,2,FALSE)),"",(VLOOKUP($E143,'STAM.011-1'!$E$3:$F$306,2,FALSE)))</f>
        <v/>
      </c>
      <c r="G143" s="149"/>
      <c r="H143" s="39"/>
      <c r="I143" s="30" t="str">
        <f>IF(ISNA(VLOOKUP(E143,'STAM.011-1'!$E$3:$S$306,5,FALSE)),"",(VLOOKUP(E143,'STAM.011-1'!$E$3:$S$306,5,FALSE)))</f>
        <v/>
      </c>
      <c r="J143" s="30" t="str">
        <f>IF(ISNA(VLOOKUP($E143,'STAM.011-1'!$E$3:$S$306,6,FALSE)),"",(VLOOKUP($E143,'STAM.011-1'!$E$3:$S$306,6,FALSE)))</f>
        <v/>
      </c>
      <c r="K143" s="30" t="str">
        <f>IF(ISNA(VLOOKUP($E143,'STAM.011-1'!$E$3:$S$306,7,FALSE)),"",(VLOOKUP($E143,'STAM.011-1'!$E$3:$S$306,7,FALSE)))</f>
        <v/>
      </c>
      <c r="L143" s="30" t="str">
        <f>IF(ISNA(VLOOKUP($E143,'STAM.011-1'!$E$3:$S$306,8,FALSE)),"",(VLOOKUP($E143,'STAM.011-1'!$E$3:$S$306,8,FALSE)))</f>
        <v/>
      </c>
      <c r="M143" s="30" t="str">
        <f>IF(ISNA(VLOOKUP($E143,'STAM.011-1'!$E$3:$S$306,9,FALSE)),"",(VLOOKUP($E143,'STAM.011-1'!$E$3:$S$306,9,FALSE)))</f>
        <v/>
      </c>
      <c r="N143" s="30" t="str">
        <f>IF(ISNA(VLOOKUP($E143,'STAM.011-1'!$E$3:$S$306,10,FALSE)),"",(VLOOKUP($E143,'STAM.011-1'!$E$3:$S$306,10,FALSE)))</f>
        <v/>
      </c>
      <c r="O143" s="30" t="str">
        <f>IF(ISNA(VLOOKUP($E143,'STAM.011-1'!$E$3:$S$306,11,FALSE)),"",(VLOOKUP($E143,'STAM.011-1'!$E$3:$S$306,11,FALSE)))</f>
        <v/>
      </c>
      <c r="P143" s="30" t="str">
        <f>IF(ISNA(VLOOKUP($E143,'STAM.011-1'!$E$3:$S$306,12,FALSE)),"",(VLOOKUP($E143,'STAM.011-1'!$E$3:$S$306,12,FALSE)))</f>
        <v/>
      </c>
      <c r="Q143" s="30" t="str">
        <f>IF(ISNA(VLOOKUP($E143,'STAM.011-1'!$E$3:$S$306,13,FALSE)),"",(VLOOKUP($E143,'STAM.011-1'!$E$3:$S$306,13,FALSE)))</f>
        <v/>
      </c>
      <c r="R143" s="30" t="str">
        <f>IF(ISNA(VLOOKUP($E143,'STAM.011-1'!$E$3:$S$306,14,FALSE)),"",(VLOOKUP($E143,'STAM.011-1'!$E$3:$S$306,14,FALSE)))</f>
        <v/>
      </c>
      <c r="S143" s="343" t="str">
        <f>IF(ISNA(VLOOKUP($E143,'STAM.011-1'!$E$3:$S$306,15,FALSE)),"",(VLOOKUP($E143,'STAM.011-1'!$E$3:$S$306,15,FALSE)))</f>
        <v/>
      </c>
      <c r="T143" s="438">
        <f t="shared" si="70"/>
        <v>141</v>
      </c>
      <c r="U143" s="439"/>
      <c r="V143" s="443">
        <f t="shared" si="83"/>
        <v>0</v>
      </c>
      <c r="W143" s="516" t="str">
        <f t="shared" si="60"/>
        <v/>
      </c>
      <c r="X143" s="374">
        <f>IF(V143="","",IFERROR(SUM(J143:K143:M143:N143)+LARGE(J143:K143:M143,1)/100+LARGE(J143:K143:M143:N143,2)/1000+LARGE(J143:K143:M143:N143,3)/10000+LARGE(J143:K143:M143:N143,4)/100000-0.01/T143,0))</f>
        <v>0</v>
      </c>
      <c r="Y143" s="354" t="str">
        <f>$D$143</f>
        <v/>
      </c>
      <c r="Z143" s="364" t="str">
        <f>$C$143</f>
        <v/>
      </c>
      <c r="AA143" s="374"/>
      <c r="AB143" s="374"/>
      <c r="AC143" s="374"/>
      <c r="AD143" s="374"/>
      <c r="AE143" s="374"/>
      <c r="AF143" s="374"/>
      <c r="AG143" s="374"/>
      <c r="AH143" s="374"/>
      <c r="AI143" s="374"/>
    </row>
    <row r="144" spans="1:35" ht="12" customHeight="1" x14ac:dyDescent="0.3">
      <c r="A144" s="582"/>
      <c r="B144" s="687"/>
      <c r="C144" s="693"/>
      <c r="D144" s="690"/>
      <c r="E144" s="32" t="str">
        <f>IF(ISNA(VLOOKUP($A$143,'STAM.011-1'!$A$3:$S$306,5,FALSE)+U4),"",(VLOOKUP($A$143,'STAM.011-1'!$A$3:$S$306,5,FALSE)+U4))</f>
        <v/>
      </c>
      <c r="F144" s="34" t="str">
        <f>IF(ISNA(VLOOKUP($E144,'STAM.011-1'!$E$3:$F$306,2,FALSE)),"",(VLOOKUP($E144,'STAM.011-1'!$E$3:$F$306,2,FALSE)))</f>
        <v/>
      </c>
      <c r="G144" s="150"/>
      <c r="H144" s="141" t="str">
        <f>IF(ISNA(VLOOKUP($E144,'STAM.011-1'!$E$3:$H$306,4,FALSE)),"",(VLOOKUP($E144,'STAM.011-1'!$E$3:$H$306,4,FALSE)))</f>
        <v/>
      </c>
      <c r="I144" s="34" t="str">
        <f>IF(ISNA(VLOOKUP(E144,'STAM.011-1'!$E$3:$S$306,5,FALSE)),"",(VLOOKUP(E144,'STAM.011-1'!$E$3:$S$306,5,FALSE)))</f>
        <v/>
      </c>
      <c r="J144" s="34" t="str">
        <f>IF(ISNA(VLOOKUP($E144,'STAM.011-1'!$E$3:$S$306,6,FALSE)),"",(VLOOKUP($E144,'STAM.011-1'!$E$3:$S$306,6,FALSE)))</f>
        <v/>
      </c>
      <c r="K144" s="34" t="str">
        <f>IF(ISNA(VLOOKUP($E144,'STAM.011-1'!$E$3:$S$306,7,FALSE)),"",(VLOOKUP($E144,'STAM.011-1'!$E$3:$S$306,7,FALSE)))</f>
        <v/>
      </c>
      <c r="L144" s="34" t="str">
        <f>IF(ISNA(VLOOKUP($E144,'STAM.011-1'!$E$3:$S$306,8,FALSE)),"",(VLOOKUP($E144,'STAM.011-1'!$E$3:$S$306,8,FALSE)))</f>
        <v/>
      </c>
      <c r="M144" s="34" t="str">
        <f>IF(ISNA(VLOOKUP($E144,'STAM.011-1'!$E$3:$S$306,9,FALSE)),"",(VLOOKUP($E144,'STAM.011-1'!$E$3:$S$306,9,FALSE)))</f>
        <v/>
      </c>
      <c r="N144" s="34" t="str">
        <f>IF(ISNA(VLOOKUP($E144,'STAM.011-1'!$E$3:$S$306,10,FALSE)),"",(VLOOKUP($E144,'STAM.011-1'!$E$3:$S$306,10,FALSE)))</f>
        <v/>
      </c>
      <c r="O144" s="34" t="str">
        <f>IF(ISNA(VLOOKUP($E144,'STAM.011-1'!$E$3:$S$306,11,FALSE)),"",(VLOOKUP($E144,'STAM.011-1'!$E$3:$S$306,11,FALSE)))</f>
        <v/>
      </c>
      <c r="P144" s="34" t="str">
        <f>IF(ISNA(VLOOKUP($E144,'STAM.011-1'!$E$3:$S$306,12,FALSE)),"",(VLOOKUP($E144,'STAM.011-1'!$E$3:$S$306,12,FALSE)))</f>
        <v/>
      </c>
      <c r="Q144" s="34" t="str">
        <f>IF(ISNA(VLOOKUP($E144,'STAM.011-1'!$E$3:$S$306,13,FALSE)),"",(VLOOKUP($E144,'STAM.011-1'!$E$3:$S$306,13,FALSE)))</f>
        <v/>
      </c>
      <c r="R144" s="34" t="str">
        <f>IF(ISNA(VLOOKUP($E144,'STAM.011-1'!$E$3:$S$306,14,FALSE)),"",(VLOOKUP($E144,'STAM.011-1'!$E$3:$S$306,14,FALSE)))</f>
        <v/>
      </c>
      <c r="S144" s="344" t="str">
        <f>IF(ISNA(VLOOKUP($E144,'STAM.011-1'!$E$3:$S$306,15,FALSE)),"",(VLOOKUP($E144,'STAM.011-1'!$E$3:$S$306,15,FALSE)))</f>
        <v/>
      </c>
      <c r="T144" s="438">
        <f t="shared" si="70"/>
        <v>142</v>
      </c>
      <c r="U144" s="439"/>
      <c r="V144" s="443">
        <f t="shared" si="83"/>
        <v>0</v>
      </c>
      <c r="W144" s="516"/>
      <c r="X144" s="374">
        <f>IF(V144="","",IFERROR(SUM(J144:K144:M144:N144)+LARGE(J144:K144:M144,1)/100+LARGE(J144:K144:M144:N144,2)/1000+LARGE(J144:K144:M144:N144,3)/10000+LARGE(J144:K144:M144:N144,4)/100000-0.01/T144,0))</f>
        <v>0</v>
      </c>
      <c r="Y144" s="354" t="str">
        <f t="shared" ref="Y144:Y146" si="91">$D$143</f>
        <v/>
      </c>
      <c r="Z144" s="364" t="str">
        <f t="shared" ref="Z144:Z146" si="92">$C$143</f>
        <v/>
      </c>
      <c r="AA144" s="374"/>
      <c r="AB144" s="374"/>
      <c r="AC144" s="374"/>
      <c r="AD144" s="374"/>
      <c r="AE144" s="374"/>
      <c r="AF144" s="374"/>
      <c r="AG144" s="374"/>
      <c r="AH144" s="374"/>
      <c r="AI144" s="374"/>
    </row>
    <row r="145" spans="1:35" ht="12" customHeight="1" thickBot="1" x14ac:dyDescent="0.35">
      <c r="A145" s="582"/>
      <c r="B145" s="687"/>
      <c r="C145" s="693"/>
      <c r="D145" s="690"/>
      <c r="E145" s="32" t="str">
        <f>IF(ISNA(VLOOKUP($A$143,'STAM.011-1'!$A$3:$S$306,5,FALSE)+U5),"",(VLOOKUP($A$143,'STAM.011-1'!$A$3:$S$306,5,FALSE)+U5))</f>
        <v/>
      </c>
      <c r="F145" s="34" t="str">
        <f>IF(ISNA(VLOOKUP($E145,'STAM.011-1'!$E$3:$F$306,2,FALSE)),"",(VLOOKUP($E145,'STAM.011-1'!$E$3:$F$306,2,FALSE)))</f>
        <v/>
      </c>
      <c r="G145" s="35" t="s">
        <v>677</v>
      </c>
      <c r="H145" s="141" t="str">
        <f>IF(ISNA(VLOOKUP(E145,'STAM.011-1'!$E$3:$H$306,4,FALSE)),"",(VLOOKUP(E145,'STAM.011-1'!$E$3:$H$306,4,FALSE)))</f>
        <v/>
      </c>
      <c r="I145" s="34" t="str">
        <f>IF(ISNA(VLOOKUP(E145,'STAM.011-1'!$E$3:$S$306,5,FALSE)),"",(VLOOKUP(E145,'STAM.011-1'!$E$3:$S$306,5,FALSE)))</f>
        <v/>
      </c>
      <c r="J145" s="34" t="str">
        <f>IF(ISNA(VLOOKUP($E145,'STAM.011-1'!$E$3:$S$306,6,FALSE)),"",(VLOOKUP($E145,'STAM.011-1'!$E$3:$S$306,6,FALSE)))</f>
        <v/>
      </c>
      <c r="K145" s="34" t="str">
        <f>IF(ISNA(VLOOKUP($E145,'STAM.011-1'!$E$3:$S$306,7,FALSE)),"",(VLOOKUP($E145,'STAM.011-1'!$E$3:$S$306,7,FALSE)))</f>
        <v/>
      </c>
      <c r="L145" s="34" t="str">
        <f>IF(ISNA(VLOOKUP($E145,'STAM.011-1'!$E$3:$S$306,8,FALSE)),"",(VLOOKUP($E145,'STAM.011-1'!$E$3:$S$306,8,FALSE)))</f>
        <v/>
      </c>
      <c r="M145" s="34" t="str">
        <f>IF(ISNA(VLOOKUP($E145,'STAM.011-1'!$E$3:$S$306,9,FALSE)),"",(VLOOKUP($E145,'STAM.011-1'!$E$3:$S$306,9,FALSE)))</f>
        <v/>
      </c>
      <c r="N145" s="34" t="str">
        <f>IF(ISNA(VLOOKUP($E145,'STAM.011-1'!$E$3:$S$306,10,FALSE)),"",(VLOOKUP($E145,'STAM.011-1'!$E$3:$S$306,10,FALSE)))</f>
        <v/>
      </c>
      <c r="O145" s="34" t="str">
        <f>IF(ISNA(VLOOKUP($E145,'STAM.011-1'!$E$3:$S$306,11,FALSE)),"",(VLOOKUP($E145,'STAM.011-1'!$E$3:$S$306,11,FALSE)))</f>
        <v/>
      </c>
      <c r="P145" s="34" t="str">
        <f>IF(ISNA(VLOOKUP($E145,'STAM.011-1'!$E$3:$S$306,12,FALSE)),"",(VLOOKUP($E145,'STAM.011-1'!$E$3:$S$306,12,FALSE)))</f>
        <v/>
      </c>
      <c r="Q145" s="34" t="str">
        <f>IF(ISNA(VLOOKUP($E145,'STAM.011-1'!$E$3:$S$306,13,FALSE)),"",(VLOOKUP($E145,'STAM.011-1'!$E$3:$S$306,13,FALSE)))</f>
        <v/>
      </c>
      <c r="R145" s="34" t="str">
        <f>IF(ISNA(VLOOKUP($E145,'STAM.011-1'!$E$3:$S$306,14,FALSE)),"",(VLOOKUP($E145,'STAM.011-1'!$E$3:$S$306,14,FALSE)))</f>
        <v/>
      </c>
      <c r="S145" s="344" t="str">
        <f>IF(ISNA(VLOOKUP($E145,'STAM.011-1'!$E$3:$S$306,15,FALSE)),"",(VLOOKUP($E145,'STAM.011-1'!$E$3:$S$306,15,FALSE)))</f>
        <v/>
      </c>
      <c r="T145" s="438">
        <f t="shared" si="70"/>
        <v>143</v>
      </c>
      <c r="U145" s="439"/>
      <c r="V145" s="443">
        <f t="shared" si="83"/>
        <v>0</v>
      </c>
      <c r="W145" s="516"/>
      <c r="X145" s="374">
        <f>IF(V145="","",IFERROR(SUM(J145:K145:M145:N145)+LARGE(J145:K145:M145,1)/100+LARGE(J145:K145:M145:N145,2)/1000+LARGE(J145:K145:M145:N145,3)/10000+LARGE(J145:K145:M145:N145,4)/100000-0.01/T145,0))</f>
        <v>0</v>
      </c>
      <c r="Y145" s="354" t="str">
        <f t="shared" si="91"/>
        <v/>
      </c>
      <c r="Z145" s="364" t="str">
        <f t="shared" si="92"/>
        <v/>
      </c>
      <c r="AA145" s="374"/>
      <c r="AB145" s="374"/>
      <c r="AC145" s="374"/>
      <c r="AD145" s="374"/>
      <c r="AE145" s="374"/>
      <c r="AF145" s="374"/>
      <c r="AG145" s="374"/>
      <c r="AH145" s="374"/>
      <c r="AI145" s="374"/>
    </row>
    <row r="146" spans="1:35" ht="12" customHeight="1" thickBot="1" x14ac:dyDescent="0.35">
      <c r="A146" s="583"/>
      <c r="B146" s="688"/>
      <c r="C146" s="694"/>
      <c r="D146" s="691"/>
      <c r="E146" s="32" t="str">
        <f>IF(ISNA(VLOOKUP($A$143,'STAM.011-1'!$A$3:$S$306,5,FALSE)+U6),"",(VLOOKUP($A$143,'STAM.011-1'!$A$3:$S$306,5,FALSE)+U6))</f>
        <v/>
      </c>
      <c r="F146" s="38" t="str">
        <f>IF(ISNA(VLOOKUP($E146,'STAM.011-1'!$E$3:$F$306,2,FALSE)),"",(VLOOKUP($E146,'STAM.011-1'!$E$3:$F$306,2,FALSE)))</f>
        <v/>
      </c>
      <c r="G146" s="36" t="s">
        <v>678</v>
      </c>
      <c r="H146" s="37" t="str">
        <f>IF(ISNA(VLOOKUP(E146,'STAM.011-1'!$E$3:$H$306,4,FALSE)),"",(VLOOKUP(E146,'STAM.011-1'!$E$3:$H$306,4,FALSE)))</f>
        <v/>
      </c>
      <c r="I146" s="38" t="str">
        <f>IF(ISNA(VLOOKUP(E146,'STAM.011-1'!$E$3:$S$306,5,FALSE)),"",(VLOOKUP(E146,'STAM.011-1'!$E$3:$S$306,5,FALSE)))</f>
        <v/>
      </c>
      <c r="J146" s="38" t="str">
        <f>IF(ISNA(VLOOKUP($E146,'STAM.011-1'!$E$3:$S$306,6,FALSE)),"",(VLOOKUP($E146,'STAM.011-1'!$E$3:$S$306,6,FALSE)))</f>
        <v/>
      </c>
      <c r="K146" s="38" t="str">
        <f>IF(ISNA(VLOOKUP($E146,'STAM.011-1'!$E$3:$S$306,7,FALSE)),"",(VLOOKUP($E146,'STAM.011-1'!$E$3:$S$306,7,FALSE)))</f>
        <v/>
      </c>
      <c r="L146" s="38" t="str">
        <f>IF(ISNA(VLOOKUP($E146,'STAM.011-1'!$E$3:$S$306,8,FALSE)),"",(VLOOKUP($E146,'STAM.011-1'!$E$3:$S$306,8,FALSE)))</f>
        <v/>
      </c>
      <c r="M146" s="38" t="str">
        <f>IF(ISNA(VLOOKUP($E146,'STAM.011-1'!$E$3:$S$306,9,FALSE)),"",(VLOOKUP($E146,'STAM.011-1'!$E$3:$S$306,9,FALSE)))</f>
        <v/>
      </c>
      <c r="N146" s="38" t="str">
        <f>IF(ISNA(VLOOKUP($E146,'STAM.011-1'!$E$3:$S$306,10,FALSE)),"",(VLOOKUP($E146,'STAM.011-1'!$E$3:$S$306,10,FALSE)))</f>
        <v/>
      </c>
      <c r="O146" s="38" t="str">
        <f>IF(ISNA(VLOOKUP($E146,'STAM.011-1'!$E$3:$S$306,11,FALSE)),"",(VLOOKUP($E146,'STAM.011-1'!$E$3:$S$306,11,FALSE)))</f>
        <v/>
      </c>
      <c r="P146" s="38" t="str">
        <f>IF(ISNA(VLOOKUP($E146,'STAM.011-1'!$E$3:$S$306,12,FALSE)),"",(VLOOKUP($E146,'STAM.011-1'!$E$3:$S$306,12,FALSE)))</f>
        <v/>
      </c>
      <c r="Q146" s="38" t="str">
        <f>IF(ISNA(VLOOKUP($E146,'STAM.011-1'!$E$3:$S$306,13,FALSE)),"",(VLOOKUP($E146,'STAM.011-1'!$E$3:$S$306,13,FALSE)))</f>
        <v/>
      </c>
      <c r="R146" s="38" t="str">
        <f>IF(ISNA(VLOOKUP($E146,'STAM.011-1'!$E$3:$S$306,14,FALSE)),"",(VLOOKUP($E146,'STAM.011-1'!$E$3:$S$306,14,FALSE)))</f>
        <v/>
      </c>
      <c r="S146" s="345" t="str">
        <f>IF(ISNA(VLOOKUP($E146,'STAM.011-1'!$E$3:$S$306,15,FALSE)),"",(VLOOKUP($E146,'STAM.011-1'!$E$3:$S$306,15,FALSE)))</f>
        <v/>
      </c>
      <c r="T146" s="438">
        <f t="shared" si="70"/>
        <v>144</v>
      </c>
      <c r="U146" s="439"/>
      <c r="V146" s="443">
        <f t="shared" si="83"/>
        <v>0</v>
      </c>
      <c r="W146" s="516"/>
      <c r="X146" s="374">
        <f>IF(V146="","",IFERROR(SUM(J146:K146:M146:N146)+LARGE(J146:K146:M146,1)/100+LARGE(J146:K146:M146:N146,2)/1000+LARGE(J146:K146:M146:N146,3)/10000+LARGE(J146:K146:M146:N146,4)/100000-0.01/T146,0))</f>
        <v>0</v>
      </c>
      <c r="Y146" s="354" t="str">
        <f t="shared" si="91"/>
        <v/>
      </c>
      <c r="Z146" s="364" t="str">
        <f t="shared" si="92"/>
        <v/>
      </c>
      <c r="AA146" s="374"/>
      <c r="AB146" s="374"/>
      <c r="AC146" s="374"/>
      <c r="AD146" s="374"/>
      <c r="AE146" s="374"/>
      <c r="AF146" s="374"/>
      <c r="AG146" s="374"/>
      <c r="AH146" s="374"/>
      <c r="AI146" s="374"/>
    </row>
    <row r="147" spans="1:35" ht="12" customHeight="1" x14ac:dyDescent="0.3">
      <c r="A147" s="581">
        <v>37</v>
      </c>
      <c r="B147" s="686" t="str">
        <f>IF(ISNA(VLOOKUP($A147,'STAM.011-1'!$A$3:$S$306,2,FALSE)),"",(VLOOKUP($A147,'STAM.011-1'!$A$3:$S$306,2,FALSE)))</f>
        <v/>
      </c>
      <c r="C147" s="692" t="str">
        <f>IF(ISNA(VLOOKUP($A147,'STAM.011-1'!$A$3:$S$306,3,FALSE)),"",(VLOOKUP($A147,'STAM.011-1'!$A$3:$S$306,3,FALSE)))</f>
        <v/>
      </c>
      <c r="D147" s="689" t="str">
        <f>IF(ISNA(VLOOKUP($A147,'STAM.011-1'!$A$3:$S$306,4,FALSE)),"",(VLOOKUP($A147,'STAM.011-1'!$A$3:$S$306,4,FALSE)))</f>
        <v/>
      </c>
      <c r="E147" s="29" t="str">
        <f>IF(ISNA(VLOOKUP($A$147,'STAM.011-1'!$A$3:$S$306,5,FALSE)),"",(VLOOKUP($A$147,'STAM.011-1'!$A$3:$S$306,5,FALSE)))</f>
        <v/>
      </c>
      <c r="F147" s="30" t="str">
        <f>IF(ISNA(VLOOKUP($E147,'STAM.011-1'!$E$3:$F$306,2,FALSE)),"",(VLOOKUP($E147,'STAM.011-1'!$E$3:$F$306,2,FALSE)))</f>
        <v/>
      </c>
      <c r="G147" s="149"/>
      <c r="H147" s="31"/>
      <c r="I147" s="30" t="str">
        <f>IF(ISNA(VLOOKUP(E147,'STAM.011-1'!$E$3:$S$306,5,FALSE)),"",(VLOOKUP(E147,'STAM.011-1'!$E$3:$S$306,5,FALSE)))</f>
        <v/>
      </c>
      <c r="J147" s="30" t="str">
        <f>IF(ISNA(VLOOKUP($E147,'STAM.011-1'!$E$3:$S$306,6,FALSE)),"",(VLOOKUP($E147,'STAM.011-1'!$E$3:$S$306,6,FALSE)))</f>
        <v/>
      </c>
      <c r="K147" s="30" t="str">
        <f>IF(ISNA(VLOOKUP($E147,'STAM.011-1'!$E$3:$S$306,7,FALSE)),"",(VLOOKUP($E147,'STAM.011-1'!$E$3:$S$306,7,FALSE)))</f>
        <v/>
      </c>
      <c r="L147" s="30" t="str">
        <f>IF(ISNA(VLOOKUP($E147,'STAM.011-1'!$E$3:$S$306,8,FALSE)),"",(VLOOKUP($E147,'STAM.011-1'!$E$3:$S$306,8,FALSE)))</f>
        <v/>
      </c>
      <c r="M147" s="30" t="str">
        <f>IF(ISNA(VLOOKUP($E147,'STAM.011-1'!$E$3:$S$306,9,FALSE)),"",(VLOOKUP($E147,'STAM.011-1'!$E$3:$S$306,9,FALSE)))</f>
        <v/>
      </c>
      <c r="N147" s="30" t="str">
        <f>IF(ISNA(VLOOKUP($E147,'STAM.011-1'!$E$3:$S$306,10,FALSE)),"",(VLOOKUP($E147,'STAM.011-1'!$E$3:$S$306,10,FALSE)))</f>
        <v/>
      </c>
      <c r="O147" s="30" t="str">
        <f>IF(ISNA(VLOOKUP($E147,'STAM.011-1'!$E$3:$S$306,11,FALSE)),"",(VLOOKUP($E147,'STAM.011-1'!$E$3:$S$306,11,FALSE)))</f>
        <v/>
      </c>
      <c r="P147" s="30" t="str">
        <f>IF(ISNA(VLOOKUP($E147,'STAM.011-1'!$E$3:$S$306,12,FALSE)),"",(VLOOKUP($E147,'STAM.011-1'!$E$3:$S$306,12,FALSE)))</f>
        <v/>
      </c>
      <c r="Q147" s="30" t="str">
        <f>IF(ISNA(VLOOKUP($E147,'STAM.011-1'!$E$3:$S$306,13,FALSE)),"",(VLOOKUP($E147,'STAM.011-1'!$E$3:$S$306,13,FALSE)))</f>
        <v/>
      </c>
      <c r="R147" s="30" t="str">
        <f>IF(ISNA(VLOOKUP($E147,'STAM.011-1'!$E$3:$S$306,14,FALSE)),"",(VLOOKUP($E147,'STAM.011-1'!$E$3:$S$306,14,FALSE)))</f>
        <v/>
      </c>
      <c r="S147" s="343" t="str">
        <f>IF(ISNA(VLOOKUP($E147,'STAM.011-1'!$E$3:$S$306,15,FALSE)),"",(VLOOKUP($E147,'STAM.011-1'!$E$3:$S$306,15,FALSE)))</f>
        <v/>
      </c>
      <c r="T147" s="438">
        <f t="shared" si="70"/>
        <v>145</v>
      </c>
      <c r="U147" s="439"/>
      <c r="V147" s="443">
        <f t="shared" si="83"/>
        <v>0</v>
      </c>
      <c r="W147" s="516" t="str">
        <f t="shared" ref="W147" si="93">IFERROR(SUM(J147:S150)+H149,"")</f>
        <v/>
      </c>
      <c r="X147" s="374">
        <f>IF(V147="","",IFERROR(SUM(J147:K147:M147:N147)+LARGE(J147:K147:M147,1)/100+LARGE(J147:K147:M147:N147,2)/1000+LARGE(J147:K147:M147:N147,3)/10000+LARGE(J147:K147:M147:N147,4)/100000-0.01/T147,0))</f>
        <v>0</v>
      </c>
      <c r="Y147" s="354" t="str">
        <f>$D$147</f>
        <v/>
      </c>
      <c r="Z147" s="364" t="str">
        <f>$C$147</f>
        <v/>
      </c>
      <c r="AA147" s="374"/>
      <c r="AB147" s="374"/>
      <c r="AC147" s="374"/>
      <c r="AD147" s="374"/>
      <c r="AE147" s="374"/>
      <c r="AF147" s="374"/>
      <c r="AG147" s="374"/>
      <c r="AH147" s="374"/>
      <c r="AI147" s="374"/>
    </row>
    <row r="148" spans="1:35" ht="12" customHeight="1" x14ac:dyDescent="0.3">
      <c r="A148" s="582"/>
      <c r="B148" s="687"/>
      <c r="C148" s="693"/>
      <c r="D148" s="690"/>
      <c r="E148" s="32" t="str">
        <f>IF(ISNA(VLOOKUP($A$147,'STAM.011-1'!$A$3:$S$306,5,FALSE)+U4),"",(VLOOKUP($A$147,'STAM.011-1'!$A$3:$S$306,5,FALSE)+U4))</f>
        <v/>
      </c>
      <c r="F148" s="34" t="str">
        <f>IF(ISNA(VLOOKUP($E148,'STAM.011-1'!$E$3:$F$306,2,FALSE)),"",(VLOOKUP($E148,'STAM.011-1'!$E$3:$F$306,2,FALSE)))</f>
        <v/>
      </c>
      <c r="G148" s="150"/>
      <c r="H148" s="141" t="str">
        <f>IF(ISNA(VLOOKUP($E148,'STAM.011-1'!$E$3:$H$306,4,FALSE)),"",(VLOOKUP($E148,'STAM.011-1'!$E$3:$H$306,4,FALSE)))</f>
        <v/>
      </c>
      <c r="I148" s="34" t="str">
        <f>IF(ISNA(VLOOKUP(E148,'STAM.011-1'!$E$3:$S$306,5,FALSE)),"",(VLOOKUP(E148,'STAM.011-1'!$E$3:$S$306,5,FALSE)))</f>
        <v/>
      </c>
      <c r="J148" s="34" t="str">
        <f>IF(ISNA(VLOOKUP($E148,'STAM.011-1'!$E$3:$S$306,6,FALSE)),"",(VLOOKUP($E148,'STAM.011-1'!$E$3:$S$306,6,FALSE)))</f>
        <v/>
      </c>
      <c r="K148" s="34" t="str">
        <f>IF(ISNA(VLOOKUP($E148,'STAM.011-1'!$E$3:$S$306,7,FALSE)),"",(VLOOKUP($E148,'STAM.011-1'!$E$3:$S$306,7,FALSE)))</f>
        <v/>
      </c>
      <c r="L148" s="34" t="str">
        <f>IF(ISNA(VLOOKUP($E148,'STAM.011-1'!$E$3:$S$306,8,FALSE)),"",(VLOOKUP($E148,'STAM.011-1'!$E$3:$S$306,8,FALSE)))</f>
        <v/>
      </c>
      <c r="M148" s="34" t="str">
        <f>IF(ISNA(VLOOKUP($E148,'STAM.011-1'!$E$3:$S$306,9,FALSE)),"",(VLOOKUP($E148,'STAM.011-1'!$E$3:$S$306,9,FALSE)))</f>
        <v/>
      </c>
      <c r="N148" s="34" t="str">
        <f>IF(ISNA(VLOOKUP($E148,'STAM.011-1'!$E$3:$S$306,10,FALSE)),"",(VLOOKUP($E148,'STAM.011-1'!$E$3:$S$306,10,FALSE)))</f>
        <v/>
      </c>
      <c r="O148" s="34" t="str">
        <f>IF(ISNA(VLOOKUP($E148,'STAM.011-1'!$E$3:$S$306,11,FALSE)),"",(VLOOKUP($E148,'STAM.011-1'!$E$3:$S$306,11,FALSE)))</f>
        <v/>
      </c>
      <c r="P148" s="34" t="str">
        <f>IF(ISNA(VLOOKUP($E148,'STAM.011-1'!$E$3:$S$306,12,FALSE)),"",(VLOOKUP($E148,'STAM.011-1'!$E$3:$S$306,12,FALSE)))</f>
        <v/>
      </c>
      <c r="Q148" s="34" t="str">
        <f>IF(ISNA(VLOOKUP($E148,'STAM.011-1'!$E$3:$S$306,13,FALSE)),"",(VLOOKUP($E148,'STAM.011-1'!$E$3:$S$306,13,FALSE)))</f>
        <v/>
      </c>
      <c r="R148" s="34" t="str">
        <f>IF(ISNA(VLOOKUP($E148,'STAM.011-1'!$E$3:$S$306,14,FALSE)),"",(VLOOKUP($E148,'STAM.011-1'!$E$3:$S$306,14,FALSE)))</f>
        <v/>
      </c>
      <c r="S148" s="344" t="str">
        <f>IF(ISNA(VLOOKUP($E148,'STAM.011-1'!$E$3:$S$306,15,FALSE)),"",(VLOOKUP($E148,'STAM.011-1'!$E$3:$S$306,15,FALSE)))</f>
        <v/>
      </c>
      <c r="T148" s="438">
        <f t="shared" si="70"/>
        <v>146</v>
      </c>
      <c r="U148" s="439"/>
      <c r="V148" s="443">
        <f t="shared" si="83"/>
        <v>0</v>
      </c>
      <c r="W148" s="516"/>
      <c r="X148" s="374">
        <f>IF(V148="","",IFERROR(SUM(J148:K148:M148:N148)+LARGE(J148:K148:M148,1)/100+LARGE(J148:K148:M148:N148,2)/1000+LARGE(J148:K148:M148:N148,3)/10000+LARGE(J148:K148:M148:N148,4)/100000-0.01/T148,0))</f>
        <v>0</v>
      </c>
      <c r="Y148" s="354" t="str">
        <f t="shared" ref="Y148:Y150" si="94">$D$147</f>
        <v/>
      </c>
      <c r="Z148" s="364" t="str">
        <f t="shared" ref="Z148:Z150" si="95">$C$147</f>
        <v/>
      </c>
      <c r="AA148" s="374"/>
      <c r="AB148" s="374"/>
      <c r="AC148" s="374"/>
      <c r="AD148" s="374"/>
      <c r="AE148" s="374"/>
      <c r="AF148" s="374"/>
      <c r="AG148" s="374"/>
      <c r="AH148" s="374"/>
      <c r="AI148" s="374"/>
    </row>
    <row r="149" spans="1:35" ht="12" customHeight="1" thickBot="1" x14ac:dyDescent="0.35">
      <c r="A149" s="582"/>
      <c r="B149" s="687"/>
      <c r="C149" s="693"/>
      <c r="D149" s="690"/>
      <c r="E149" s="32" t="str">
        <f>IF(ISNA(VLOOKUP($A$147,'STAM.011-1'!$A$3:$S$306,5,FALSE)+U5),"",(VLOOKUP($A$147,'STAM.011-1'!$A$3:$S$306,5,FALSE)+U5))</f>
        <v/>
      </c>
      <c r="F149" s="34" t="str">
        <f>IF(ISNA(VLOOKUP($E149,'STAM.011-1'!$E$3:$F$306,2,FALSE)),"",(VLOOKUP($E149,'STAM.011-1'!$E$3:$F$306,2,FALSE)))</f>
        <v/>
      </c>
      <c r="G149" s="35" t="s">
        <v>677</v>
      </c>
      <c r="H149" s="141" t="str">
        <f>IF(ISNA(VLOOKUP(E149,'STAM.011-1'!$E$3:$H$306,4,FALSE)),"",(VLOOKUP(E149,'STAM.011-1'!$E$3:$H$306,4,FALSE)))</f>
        <v/>
      </c>
      <c r="I149" s="34" t="str">
        <f>IF(ISNA(VLOOKUP(E149,'STAM.011-1'!$E$3:$S$306,5,FALSE)),"",(VLOOKUP(E149,'STAM.011-1'!$E$3:$S$306,5,FALSE)))</f>
        <v/>
      </c>
      <c r="J149" s="34" t="str">
        <f>IF(ISNA(VLOOKUP($E149,'STAM.011-1'!$E$3:$S$306,6,FALSE)),"",(VLOOKUP($E149,'STAM.011-1'!$E$3:$S$306,6,FALSE)))</f>
        <v/>
      </c>
      <c r="K149" s="34" t="str">
        <f>IF(ISNA(VLOOKUP($E149,'STAM.011-1'!$E$3:$S$306,7,FALSE)),"",(VLOOKUP($E149,'STAM.011-1'!$E$3:$S$306,7,FALSE)))</f>
        <v/>
      </c>
      <c r="L149" s="34" t="str">
        <f>IF(ISNA(VLOOKUP($E149,'STAM.011-1'!$E$3:$S$306,8,FALSE)),"",(VLOOKUP($E149,'STAM.011-1'!$E$3:$S$306,8,FALSE)))</f>
        <v/>
      </c>
      <c r="M149" s="34" t="str">
        <f>IF(ISNA(VLOOKUP($E149,'STAM.011-1'!$E$3:$S$306,9,FALSE)),"",(VLOOKUP($E149,'STAM.011-1'!$E$3:$S$306,9,FALSE)))</f>
        <v/>
      </c>
      <c r="N149" s="34" t="str">
        <f>IF(ISNA(VLOOKUP($E149,'STAM.011-1'!$E$3:$S$306,10,FALSE)),"",(VLOOKUP($E149,'STAM.011-1'!$E$3:$S$306,10,FALSE)))</f>
        <v/>
      </c>
      <c r="O149" s="34" t="str">
        <f>IF(ISNA(VLOOKUP($E149,'STAM.011-1'!$E$3:$S$306,11,FALSE)),"",(VLOOKUP($E149,'STAM.011-1'!$E$3:$S$306,11,FALSE)))</f>
        <v/>
      </c>
      <c r="P149" s="34" t="str">
        <f>IF(ISNA(VLOOKUP($E149,'STAM.011-1'!$E$3:$S$306,12,FALSE)),"",(VLOOKUP($E149,'STAM.011-1'!$E$3:$S$306,12,FALSE)))</f>
        <v/>
      </c>
      <c r="Q149" s="34" t="str">
        <f>IF(ISNA(VLOOKUP($E149,'STAM.011-1'!$E$3:$S$306,13,FALSE)),"",(VLOOKUP($E149,'STAM.011-1'!$E$3:$S$306,13,FALSE)))</f>
        <v/>
      </c>
      <c r="R149" s="34" t="str">
        <f>IF(ISNA(VLOOKUP($E149,'STAM.011-1'!$E$3:$S$306,14,FALSE)),"",(VLOOKUP($E149,'STAM.011-1'!$E$3:$S$306,14,FALSE)))</f>
        <v/>
      </c>
      <c r="S149" s="344" t="str">
        <f>IF(ISNA(VLOOKUP($E149,'STAM.011-1'!$E$3:$S$306,15,FALSE)),"",(VLOOKUP($E149,'STAM.011-1'!$E$3:$S$306,15,FALSE)))</f>
        <v/>
      </c>
      <c r="T149" s="438">
        <f t="shared" si="70"/>
        <v>147</v>
      </c>
      <c r="U149" s="439"/>
      <c r="V149" s="443">
        <f t="shared" si="83"/>
        <v>0</v>
      </c>
      <c r="W149" s="516"/>
      <c r="X149" s="374">
        <f>IF(V149="","",IFERROR(SUM(J149:K149:M149:N149)+LARGE(J149:K149:M149,1)/100+LARGE(J149:K149:M149:N149,2)/1000+LARGE(J149:K149:M149:N149,3)/10000+LARGE(J149:K149:M149:N149,4)/100000-0.01/T149,0))</f>
        <v>0</v>
      </c>
      <c r="Y149" s="354" t="str">
        <f t="shared" si="94"/>
        <v/>
      </c>
      <c r="Z149" s="364" t="str">
        <f t="shared" si="95"/>
        <v/>
      </c>
      <c r="AA149" s="374"/>
      <c r="AB149" s="374"/>
      <c r="AC149" s="374"/>
      <c r="AD149" s="374"/>
      <c r="AE149" s="374"/>
      <c r="AF149" s="374"/>
      <c r="AG149" s="374"/>
      <c r="AH149" s="374"/>
      <c r="AI149" s="374"/>
    </row>
    <row r="150" spans="1:35" ht="12" customHeight="1" thickBot="1" x14ac:dyDescent="0.35">
      <c r="A150" s="583"/>
      <c r="B150" s="688"/>
      <c r="C150" s="694"/>
      <c r="D150" s="691"/>
      <c r="E150" s="32" t="str">
        <f>IF(ISNA(VLOOKUP($A$147,'STAM.011-1'!$A$3:$S$306,5,FALSE)+U6),"",(VLOOKUP($A$147,'STAM.011-1'!$A$3:$S$306,5,FALSE)+U6))</f>
        <v/>
      </c>
      <c r="F150" s="38" t="str">
        <f>IF(ISNA(VLOOKUP($E150,'STAM.011-1'!$E$3:$F$306,2,FALSE)),"",(VLOOKUP($E150,'STAM.011-1'!$E$3:$F$306,2,FALSE)))</f>
        <v/>
      </c>
      <c r="G150" s="36" t="s">
        <v>678</v>
      </c>
      <c r="H150" s="37" t="str">
        <f>IF(ISNA(VLOOKUP(E150,'STAM.011-1'!$E$3:$H$306,4,FALSE)),"",(VLOOKUP(E150,'STAM.011-1'!$E$3:$H$306,4,FALSE)))</f>
        <v/>
      </c>
      <c r="I150" s="38" t="str">
        <f>IF(ISNA(VLOOKUP(E150,'STAM.011-1'!$E$3:$S$306,5,FALSE)),"",(VLOOKUP(E150,'STAM.011-1'!$E$3:$S$306,5,FALSE)))</f>
        <v/>
      </c>
      <c r="J150" s="96" t="str">
        <f>IF(ISNA(VLOOKUP($E150,'STAM.011-1'!$E$3:$S$306,6,FALSE)),"",(VLOOKUP($E150,'STAM.011-1'!$E$3:$S$306,6,FALSE)))</f>
        <v/>
      </c>
      <c r="K150" s="96" t="str">
        <f>IF(ISNA(VLOOKUP($E150,'STAM.011-1'!$E$3:$S$306,7,FALSE)),"",(VLOOKUP($E150,'STAM.011-1'!$E$3:$S$306,7,FALSE)))</f>
        <v/>
      </c>
      <c r="L150" s="96" t="str">
        <f>IF(ISNA(VLOOKUP($E150,'STAM.011-1'!$E$3:$S$306,8,FALSE)),"",(VLOOKUP($E150,'STAM.011-1'!$E$3:$S$306,8,FALSE)))</f>
        <v/>
      </c>
      <c r="M150" s="96" t="str">
        <f>IF(ISNA(VLOOKUP($E150,'STAM.011-1'!$E$3:$S$306,9,FALSE)),"",(VLOOKUP($E150,'STAM.011-1'!$E$3:$S$306,9,FALSE)))</f>
        <v/>
      </c>
      <c r="N150" s="96" t="str">
        <f>IF(ISNA(VLOOKUP($E150,'STAM.011-1'!$E$3:$S$306,10,FALSE)),"",(VLOOKUP($E150,'STAM.011-1'!$E$3:$S$306,10,FALSE)))</f>
        <v/>
      </c>
      <c r="O150" s="96" t="str">
        <f>IF(ISNA(VLOOKUP($E150,'STAM.011-1'!$E$3:$S$306,11,FALSE)),"",(VLOOKUP($E150,'STAM.011-1'!$E$3:$S$306,11,FALSE)))</f>
        <v/>
      </c>
      <c r="P150" s="96" t="str">
        <f>IF(ISNA(VLOOKUP($E150,'STAM.011-1'!$E$3:$S$306,12,FALSE)),"",(VLOOKUP($E150,'STAM.011-1'!$E$3:$S$306,12,FALSE)))</f>
        <v/>
      </c>
      <c r="Q150" s="96" t="str">
        <f>IF(ISNA(VLOOKUP($E150,'STAM.011-1'!$E$3:$S$306,13,FALSE)),"",(VLOOKUP($E150,'STAM.011-1'!$E$3:$S$306,13,FALSE)))</f>
        <v/>
      </c>
      <c r="R150" s="96" t="str">
        <f>IF(ISNA(VLOOKUP($E150,'STAM.011-1'!$E$3:$S$306,14,FALSE)),"",(VLOOKUP($E150,'STAM.011-1'!$E$3:$S$306,14,FALSE)))</f>
        <v/>
      </c>
      <c r="S150" s="346" t="str">
        <f>IF(ISNA(VLOOKUP($E150,'STAM.011-1'!$E$3:$S$306,15,FALSE)),"",(VLOOKUP($E150,'STAM.011-1'!$E$3:$S$306,15,FALSE)))</f>
        <v/>
      </c>
      <c r="T150" s="438">
        <f t="shared" si="70"/>
        <v>148</v>
      </c>
      <c r="U150" s="439"/>
      <c r="V150" s="443">
        <f t="shared" si="83"/>
        <v>0</v>
      </c>
      <c r="W150" s="516"/>
      <c r="X150" s="374">
        <f>IF(V150="","",IFERROR(SUM(J150:K150:M150:N150)+LARGE(J150:K150:M150,1)/100+LARGE(J150:K150:M150:N150,2)/1000+LARGE(J150:K150:M150:N150,3)/10000+LARGE(J150:K150:M150:N150,4)/100000-0.01/T150,0))</f>
        <v>0</v>
      </c>
      <c r="Y150" s="354" t="str">
        <f t="shared" si="94"/>
        <v/>
      </c>
      <c r="Z150" s="364" t="str">
        <f t="shared" si="95"/>
        <v/>
      </c>
      <c r="AA150" s="374"/>
      <c r="AB150" s="374"/>
      <c r="AC150" s="374"/>
      <c r="AD150" s="374"/>
      <c r="AE150" s="374"/>
      <c r="AF150" s="374"/>
      <c r="AG150" s="374"/>
      <c r="AH150" s="374"/>
      <c r="AI150" s="374"/>
    </row>
    <row r="151" spans="1:35" ht="12" customHeight="1" x14ac:dyDescent="0.3">
      <c r="A151" s="581">
        <v>38</v>
      </c>
      <c r="B151" s="686" t="str">
        <f>IF(ISNA(VLOOKUP($A151,'STAM.011-1'!$A$3:$S$306,2,FALSE)),"",(VLOOKUP($A151,'STAM.011-1'!$A$3:$S$306,2,FALSE)))</f>
        <v/>
      </c>
      <c r="C151" s="692" t="str">
        <f>IF(ISNA(VLOOKUP($A151,'STAM.011-1'!$A$3:$S$306,3,FALSE)),"",(VLOOKUP($A151,'STAM.011-1'!$A$3:$S$306,3,FALSE)))</f>
        <v/>
      </c>
      <c r="D151" s="689" t="str">
        <f>IF(ISNA(VLOOKUP($A151,'STAM.011-1'!$A$3:$S$306,4,FALSE)),"",(VLOOKUP($A151,'STAM.011-1'!$A$3:$S$306,4,FALSE)))</f>
        <v/>
      </c>
      <c r="E151" s="29" t="str">
        <f>IF(ISNA(VLOOKUP($A$151,'STAM.011-1'!$A$3:$S$306,5,FALSE)),"",(VLOOKUP($A$151,'STAM.011-1'!$A$3:$S$306,5,FALSE)))</f>
        <v/>
      </c>
      <c r="F151" s="30" t="str">
        <f>IF(ISNA(VLOOKUP($E151,'STAM.011-1'!$E$3:$F$306,2,FALSE)),"",(VLOOKUP($E151,'STAM.011-1'!$E$3:$F$306,2,FALSE)))</f>
        <v/>
      </c>
      <c r="G151" s="149"/>
      <c r="H151" s="39"/>
      <c r="I151" s="30" t="str">
        <f>IF(ISNA(VLOOKUP(E151,'STAM.011-1'!$E$3:$S$306,5,FALSE)),"",(VLOOKUP(E151,'STAM.011-1'!$E$3:$S$306,5,FALSE)))</f>
        <v/>
      </c>
      <c r="J151" s="38" t="str">
        <f>IF(ISNA(VLOOKUP($E151,'STAM.011-1'!$E$3:$S$306,6,FALSE)),"",(VLOOKUP($E151,'STAM.011-1'!$E$3:$S$306,6,FALSE)))</f>
        <v/>
      </c>
      <c r="K151" s="38" t="str">
        <f>IF(ISNA(VLOOKUP($E151,'STAM.011-1'!$E$3:$S$306,7,FALSE)),"",(VLOOKUP($E151,'STAM.011-1'!$E$3:$S$306,7,FALSE)))</f>
        <v/>
      </c>
      <c r="L151" s="38" t="str">
        <f>IF(ISNA(VLOOKUP($E151,'STAM.011-1'!$E$3:$S$306,8,FALSE)),"",(VLOOKUP($E151,'STAM.011-1'!$E$3:$S$306,8,FALSE)))</f>
        <v/>
      </c>
      <c r="M151" s="38" t="str">
        <f>IF(ISNA(VLOOKUP($E151,'STAM.011-1'!$E$3:$S$306,9,FALSE)),"",(VLOOKUP($E151,'STAM.011-1'!$E$3:$S$306,9,FALSE)))</f>
        <v/>
      </c>
      <c r="N151" s="38" t="str">
        <f>IF(ISNA(VLOOKUP($E151,'STAM.011-1'!$E$3:$S$306,10,FALSE)),"",(VLOOKUP($E151,'STAM.011-1'!$E$3:$S$306,10,FALSE)))</f>
        <v/>
      </c>
      <c r="O151" s="38" t="str">
        <f>IF(ISNA(VLOOKUP($E151,'STAM.011-1'!$E$3:$S$306,11,FALSE)),"",(VLOOKUP($E151,'STAM.011-1'!$E$3:$S$306,11,FALSE)))</f>
        <v/>
      </c>
      <c r="P151" s="38" t="str">
        <f>IF(ISNA(VLOOKUP($E151,'STAM.011-1'!$E$3:$S$306,12,FALSE)),"",(VLOOKUP($E151,'STAM.011-1'!$E$3:$S$306,12,FALSE)))</f>
        <v/>
      </c>
      <c r="Q151" s="38" t="str">
        <f>IF(ISNA(VLOOKUP($E151,'STAM.011-1'!$E$3:$S$306,13,FALSE)),"",(VLOOKUP($E151,'STAM.011-1'!$E$3:$S$306,13,FALSE)))</f>
        <v/>
      </c>
      <c r="R151" s="38" t="str">
        <f>IF(ISNA(VLOOKUP($E151,'STAM.011-1'!$E$3:$S$306,14,FALSE)),"",(VLOOKUP($E151,'STAM.011-1'!$E$3:$S$306,14,FALSE)))</f>
        <v/>
      </c>
      <c r="S151" s="345" t="str">
        <f>IF(ISNA(VLOOKUP($E151,'STAM.011-1'!$E$3:$S$306,15,FALSE)),"",(VLOOKUP($E151,'STAM.011-1'!$E$3:$S$306,15,FALSE)))</f>
        <v/>
      </c>
      <c r="T151" s="438">
        <f t="shared" si="70"/>
        <v>149</v>
      </c>
      <c r="U151" s="439"/>
      <c r="V151" s="443">
        <f t="shared" si="83"/>
        <v>0</v>
      </c>
      <c r="W151" s="516" t="str">
        <f t="shared" si="57"/>
        <v/>
      </c>
      <c r="X151" s="374">
        <f>IF(V151="","",IFERROR(SUM(J151:K151:M151:N151)+LARGE(J151:K151:M151,1)/100+LARGE(J151:K151:M151:N151,2)/1000+LARGE(J151:K151:M151:N151,3)/10000+LARGE(J151:K151:M151:N151,4)/100000-0.01/T151,0))</f>
        <v>0</v>
      </c>
      <c r="Y151" s="354" t="str">
        <f>$D$151</f>
        <v/>
      </c>
      <c r="Z151" s="364" t="str">
        <f>$C$151</f>
        <v/>
      </c>
      <c r="AA151" s="374"/>
      <c r="AB151" s="374"/>
      <c r="AC151" s="374"/>
      <c r="AD151" s="374"/>
      <c r="AE151" s="374"/>
      <c r="AF151" s="374"/>
      <c r="AG151" s="374"/>
      <c r="AH151" s="374"/>
      <c r="AI151" s="374"/>
    </row>
    <row r="152" spans="1:35" ht="12" customHeight="1" x14ac:dyDescent="0.3">
      <c r="A152" s="582"/>
      <c r="B152" s="687"/>
      <c r="C152" s="693"/>
      <c r="D152" s="690"/>
      <c r="E152" s="32" t="str">
        <f>IF(ISNA(VLOOKUP($A$151,'STAM.011-1'!$A$3:$S$306,5,FALSE)+U4),"",(VLOOKUP($A$151,'STAM.011-1'!$A$3:$S$306,5,FALSE)+U4))</f>
        <v/>
      </c>
      <c r="F152" s="34" t="str">
        <f>IF(ISNA(VLOOKUP($E152,'STAM.011-1'!$E$3:$F$306,2,FALSE)),"",(VLOOKUP($E152,'STAM.011-1'!$E$3:$F$306,2,FALSE)))</f>
        <v/>
      </c>
      <c r="G152" s="150"/>
      <c r="H152" s="141" t="str">
        <f>IF(ISNA(VLOOKUP($E152,'STAM.011-1'!$E$3:$H$306,4,FALSE)),"",(VLOOKUP($E152,'STAM.011-1'!$E$3:$H$306,4,FALSE)))</f>
        <v/>
      </c>
      <c r="I152" s="34" t="str">
        <f>IF(ISNA(VLOOKUP(E152,'STAM.011-1'!$E$3:$S$306,5,FALSE)),"",(VLOOKUP(E152,'STAM.011-1'!$E$3:$S$306,5,FALSE)))</f>
        <v/>
      </c>
      <c r="J152" s="34" t="str">
        <f>IF(ISNA(VLOOKUP($E152,'STAM.011-1'!$E$3:$S$306,6,FALSE)),"",(VLOOKUP($E152,'STAM.011-1'!$E$3:$S$306,6,FALSE)))</f>
        <v/>
      </c>
      <c r="K152" s="34" t="str">
        <f>IF(ISNA(VLOOKUP($E152,'STAM.011-1'!$E$3:$S$306,7,FALSE)),"",(VLOOKUP($E152,'STAM.011-1'!$E$3:$S$306,7,FALSE)))</f>
        <v/>
      </c>
      <c r="L152" s="34" t="str">
        <f>IF(ISNA(VLOOKUP($E152,'STAM.011-1'!$E$3:$S$306,8,FALSE)),"",(VLOOKUP($E152,'STAM.011-1'!$E$3:$S$306,8,FALSE)))</f>
        <v/>
      </c>
      <c r="M152" s="34" t="str">
        <f>IF(ISNA(VLOOKUP($E152,'STAM.011-1'!$E$3:$S$306,9,FALSE)),"",(VLOOKUP($E152,'STAM.011-1'!$E$3:$S$306,9,FALSE)))</f>
        <v/>
      </c>
      <c r="N152" s="34" t="str">
        <f>IF(ISNA(VLOOKUP($E152,'STAM.011-1'!$E$3:$S$306,10,FALSE)),"",(VLOOKUP($E152,'STAM.011-1'!$E$3:$S$306,10,FALSE)))</f>
        <v/>
      </c>
      <c r="O152" s="34" t="str">
        <f>IF(ISNA(VLOOKUP($E152,'STAM.011-1'!$E$3:$S$306,11,FALSE)),"",(VLOOKUP($E152,'STAM.011-1'!$E$3:$S$306,11,FALSE)))</f>
        <v/>
      </c>
      <c r="P152" s="34" t="str">
        <f>IF(ISNA(VLOOKUP($E152,'STAM.011-1'!$E$3:$S$306,12,FALSE)),"",(VLOOKUP($E152,'STAM.011-1'!$E$3:$S$306,12,FALSE)))</f>
        <v/>
      </c>
      <c r="Q152" s="34" t="str">
        <f>IF(ISNA(VLOOKUP($E152,'STAM.011-1'!$E$3:$S$306,13,FALSE)),"",(VLOOKUP($E152,'STAM.011-1'!$E$3:$S$306,13,FALSE)))</f>
        <v/>
      </c>
      <c r="R152" s="34" t="str">
        <f>IF(ISNA(VLOOKUP($E152,'STAM.011-1'!$E$3:$S$306,14,FALSE)),"",(VLOOKUP($E152,'STAM.011-1'!$E$3:$S$306,14,FALSE)))</f>
        <v/>
      </c>
      <c r="S152" s="344" t="str">
        <f>IF(ISNA(VLOOKUP($E152,'STAM.011-1'!$E$3:$S$306,15,FALSE)),"",(VLOOKUP($E152,'STAM.011-1'!$E$3:$S$306,15,FALSE)))</f>
        <v/>
      </c>
      <c r="T152" s="438">
        <f t="shared" si="70"/>
        <v>150</v>
      </c>
      <c r="U152" s="439"/>
      <c r="V152" s="443">
        <f t="shared" si="83"/>
        <v>0</v>
      </c>
      <c r="W152" s="516"/>
      <c r="X152" s="374">
        <f>IF(V152="","",IFERROR(SUM(J152:K152:M152:N152)+LARGE(J152:K152:M152,1)/100+LARGE(J152:K152:M152:N152,2)/1000+LARGE(J152:K152:M152:N152,3)/10000+LARGE(J152:K152:M152:N152,4)/100000-0.01/T152,0))</f>
        <v>0</v>
      </c>
      <c r="Y152" s="354" t="str">
        <f t="shared" ref="Y152:Y154" si="96">$D$151</f>
        <v/>
      </c>
      <c r="Z152" s="364" t="str">
        <f t="shared" ref="Z152:Z154" si="97">$C$151</f>
        <v/>
      </c>
      <c r="AA152" s="374"/>
      <c r="AB152" s="374"/>
      <c r="AC152" s="374"/>
      <c r="AD152" s="374"/>
      <c r="AE152" s="374"/>
      <c r="AF152" s="374"/>
      <c r="AG152" s="374"/>
      <c r="AH152" s="374"/>
      <c r="AI152" s="374"/>
    </row>
    <row r="153" spans="1:35" ht="12" customHeight="1" thickBot="1" x14ac:dyDescent="0.35">
      <c r="A153" s="582"/>
      <c r="B153" s="687"/>
      <c r="C153" s="693"/>
      <c r="D153" s="690"/>
      <c r="E153" s="32" t="str">
        <f>IF(ISNA(VLOOKUP($A$151,'STAM.011-1'!$A$3:$S$306,5,FALSE)+U5),"",(VLOOKUP($A$151,'STAM.011-1'!$A$3:$S$306,5,FALSE)+U5))</f>
        <v/>
      </c>
      <c r="F153" s="34" t="str">
        <f>IF(ISNA(VLOOKUP($E153,'STAM.011-1'!$E$3:$F$306,2,FALSE)),"",(VLOOKUP($E153,'STAM.011-1'!$E$3:$F$306,2,FALSE)))</f>
        <v/>
      </c>
      <c r="G153" s="35" t="s">
        <v>677</v>
      </c>
      <c r="H153" s="141" t="str">
        <f>IF(ISNA(VLOOKUP(E153,'STAM.011-1'!$E$3:$H$306,4,FALSE)),"",(VLOOKUP(E153,'STAM.011-1'!$E$3:$H$306,4,FALSE)))</f>
        <v/>
      </c>
      <c r="I153" s="34" t="str">
        <f>IF(ISNA(VLOOKUP(E153,'STAM.011-1'!$E$3:$S$306,5,FALSE)),"",(VLOOKUP(E153,'STAM.011-1'!$E$3:$S$306,5,FALSE)))</f>
        <v/>
      </c>
      <c r="J153" s="34" t="str">
        <f>IF(ISNA(VLOOKUP($E153,'STAM.011-1'!$E$3:$S$306,6,FALSE)),"",(VLOOKUP($E153,'STAM.011-1'!$E$3:$S$306,6,FALSE)))</f>
        <v/>
      </c>
      <c r="K153" s="34" t="str">
        <f>IF(ISNA(VLOOKUP($E153,'STAM.011-1'!$E$3:$S$306,7,FALSE)),"",(VLOOKUP($E153,'STAM.011-1'!$E$3:$S$306,7,FALSE)))</f>
        <v/>
      </c>
      <c r="L153" s="34" t="str">
        <f>IF(ISNA(VLOOKUP($E153,'STAM.011-1'!$E$3:$S$306,8,FALSE)),"",(VLOOKUP($E153,'STAM.011-1'!$E$3:$S$306,8,FALSE)))</f>
        <v/>
      </c>
      <c r="M153" s="34" t="str">
        <f>IF(ISNA(VLOOKUP($E153,'STAM.011-1'!$E$3:$S$306,9,FALSE)),"",(VLOOKUP($E153,'STAM.011-1'!$E$3:$S$306,9,FALSE)))</f>
        <v/>
      </c>
      <c r="N153" s="34" t="str">
        <f>IF(ISNA(VLOOKUP($E153,'STAM.011-1'!$E$3:$S$306,10,FALSE)),"",(VLOOKUP($E153,'STAM.011-1'!$E$3:$S$306,10,FALSE)))</f>
        <v/>
      </c>
      <c r="O153" s="34" t="str">
        <f>IF(ISNA(VLOOKUP($E153,'STAM.011-1'!$E$3:$S$306,11,FALSE)),"",(VLOOKUP($E153,'STAM.011-1'!$E$3:$S$306,11,FALSE)))</f>
        <v/>
      </c>
      <c r="P153" s="34" t="str">
        <f>IF(ISNA(VLOOKUP($E153,'STAM.011-1'!$E$3:$S$306,12,FALSE)),"",(VLOOKUP($E153,'STAM.011-1'!$E$3:$S$306,12,FALSE)))</f>
        <v/>
      </c>
      <c r="Q153" s="34" t="str">
        <f>IF(ISNA(VLOOKUP($E153,'STAM.011-1'!$E$3:$S$306,13,FALSE)),"",(VLOOKUP($E153,'STAM.011-1'!$E$3:$S$306,13,FALSE)))</f>
        <v/>
      </c>
      <c r="R153" s="34" t="str">
        <f>IF(ISNA(VLOOKUP($E153,'STAM.011-1'!$E$3:$S$306,14,FALSE)),"",(VLOOKUP($E153,'STAM.011-1'!$E$3:$S$306,14,FALSE)))</f>
        <v/>
      </c>
      <c r="S153" s="344" t="str">
        <f>IF(ISNA(VLOOKUP($E153,'STAM.011-1'!$E$3:$S$306,15,FALSE)),"",(VLOOKUP($E153,'STAM.011-1'!$E$3:$S$306,15,FALSE)))</f>
        <v/>
      </c>
      <c r="T153" s="438">
        <f t="shared" si="70"/>
        <v>151</v>
      </c>
      <c r="U153" s="439"/>
      <c r="V153" s="443">
        <f t="shared" si="83"/>
        <v>0</v>
      </c>
      <c r="W153" s="516"/>
      <c r="X153" s="374">
        <f>IF(V153="","",IFERROR(SUM(J153:K153:M153:N153)+LARGE(J153:K153:M153,1)/100+LARGE(J153:K153:M153:N153,2)/1000+LARGE(J153:K153:M153:N153,3)/10000+LARGE(J153:K153:M153:N153,4)/100000-0.01/T153,0))</f>
        <v>0</v>
      </c>
      <c r="Y153" s="354" t="str">
        <f t="shared" si="96"/>
        <v/>
      </c>
      <c r="Z153" s="364" t="str">
        <f t="shared" si="97"/>
        <v/>
      </c>
      <c r="AA153" s="374"/>
      <c r="AB153" s="374"/>
      <c r="AC153" s="374"/>
      <c r="AD153" s="374"/>
      <c r="AE153" s="374"/>
      <c r="AF153" s="374"/>
      <c r="AG153" s="374"/>
      <c r="AH153" s="374"/>
      <c r="AI153" s="374"/>
    </row>
    <row r="154" spans="1:35" ht="12" customHeight="1" thickBot="1" x14ac:dyDescent="0.35">
      <c r="A154" s="583"/>
      <c r="B154" s="688"/>
      <c r="C154" s="694"/>
      <c r="D154" s="691"/>
      <c r="E154" s="32" t="str">
        <f>IF(ISNA(VLOOKUP($A$151,'STAM.011-1'!$A$3:$S$306,5,FALSE)+U6),"",(VLOOKUP($A$151,'STAM.011-1'!$A$3:$S$306,5,FALSE)+U6))</f>
        <v/>
      </c>
      <c r="F154" s="38" t="str">
        <f>IF(ISNA(VLOOKUP($E154,'STAM.011-1'!$E$3:$F$306,2,FALSE)),"",(VLOOKUP($E154,'STAM.011-1'!$E$3:$F$306,2,FALSE)))</f>
        <v/>
      </c>
      <c r="G154" s="36" t="s">
        <v>678</v>
      </c>
      <c r="H154" s="37" t="str">
        <f>IF(ISNA(VLOOKUP(E154,'STAM.011-1'!$E$3:$H$306,4,FALSE)),"",(VLOOKUP(E154,'STAM.011-1'!$E$3:$H$306,4,FALSE)))</f>
        <v/>
      </c>
      <c r="I154" s="38" t="str">
        <f>IF(ISNA(VLOOKUP(E154,'STAM.011-1'!$E$3:$S$306,5,FALSE)),"",(VLOOKUP(E154,'STAM.011-1'!$E$3:$S$306,5,FALSE)))</f>
        <v/>
      </c>
      <c r="J154" s="38" t="str">
        <f>IF(ISNA(VLOOKUP($E154,'STAM.011-1'!$E$3:$S$306,6,FALSE)),"",(VLOOKUP($E154,'STAM.011-1'!$E$3:$S$306,6,FALSE)))</f>
        <v/>
      </c>
      <c r="K154" s="38" t="str">
        <f>IF(ISNA(VLOOKUP($E154,'STAM.011-1'!$E$3:$S$306,7,FALSE)),"",(VLOOKUP($E154,'STAM.011-1'!$E$3:$S$306,7,FALSE)))</f>
        <v/>
      </c>
      <c r="L154" s="38" t="str">
        <f>IF(ISNA(VLOOKUP($E154,'STAM.011-1'!$E$3:$S$306,8,FALSE)),"",(VLOOKUP($E154,'STAM.011-1'!$E$3:$S$306,8,FALSE)))</f>
        <v/>
      </c>
      <c r="M154" s="38" t="str">
        <f>IF(ISNA(VLOOKUP($E154,'STAM.011-1'!$E$3:$S$306,9,FALSE)),"",(VLOOKUP($E154,'STAM.011-1'!$E$3:$S$306,9,FALSE)))</f>
        <v/>
      </c>
      <c r="N154" s="38" t="str">
        <f>IF(ISNA(VLOOKUP($E154,'STAM.011-1'!$E$3:$S$306,10,FALSE)),"",(VLOOKUP($E154,'STAM.011-1'!$E$3:$S$306,10,FALSE)))</f>
        <v/>
      </c>
      <c r="O154" s="38" t="str">
        <f>IF(ISNA(VLOOKUP($E154,'STAM.011-1'!$E$3:$S$306,11,FALSE)),"",(VLOOKUP($E154,'STAM.011-1'!$E$3:$S$306,11,FALSE)))</f>
        <v/>
      </c>
      <c r="P154" s="38" t="str">
        <f>IF(ISNA(VLOOKUP($E154,'STAM.011-1'!$E$3:$S$306,12,FALSE)),"",(VLOOKUP($E154,'STAM.011-1'!$E$3:$S$306,12,FALSE)))</f>
        <v/>
      </c>
      <c r="Q154" s="38" t="str">
        <f>IF(ISNA(VLOOKUP($E154,'STAM.011-1'!$E$3:$S$306,13,FALSE)),"",(VLOOKUP($E154,'STAM.011-1'!$E$3:$S$306,13,FALSE)))</f>
        <v/>
      </c>
      <c r="R154" s="38" t="str">
        <f>IF(ISNA(VLOOKUP($E154,'STAM.011-1'!$E$3:$S$306,14,FALSE)),"",(VLOOKUP($E154,'STAM.011-1'!$E$3:$S$306,14,FALSE)))</f>
        <v/>
      </c>
      <c r="S154" s="345" t="str">
        <f>IF(ISNA(VLOOKUP($E154,'STAM.011-1'!$E$3:$S$306,15,FALSE)),"",(VLOOKUP($E154,'STAM.011-1'!$E$3:$S$306,15,FALSE)))</f>
        <v/>
      </c>
      <c r="T154" s="438">
        <f t="shared" si="70"/>
        <v>152</v>
      </c>
      <c r="U154" s="439"/>
      <c r="V154" s="443">
        <f t="shared" si="83"/>
        <v>0</v>
      </c>
      <c r="W154" s="516"/>
      <c r="X154" s="374">
        <f>IF(V154="","",IFERROR(SUM(J154:K154:M154:N154)+LARGE(J154:K154:M154,1)/100+LARGE(J154:K154:M154:N154,2)/1000+LARGE(J154:K154:M154:N154,3)/10000+LARGE(J154:K154:M154:N154,4)/100000-0.01/T154,0))</f>
        <v>0</v>
      </c>
      <c r="Y154" s="354" t="str">
        <f t="shared" si="96"/>
        <v/>
      </c>
      <c r="Z154" s="364" t="str">
        <f t="shared" si="97"/>
        <v/>
      </c>
      <c r="AA154" s="374"/>
      <c r="AB154" s="374"/>
      <c r="AC154" s="374"/>
      <c r="AD154" s="374"/>
      <c r="AE154" s="374"/>
      <c r="AF154" s="374"/>
      <c r="AG154" s="374"/>
      <c r="AH154" s="374"/>
      <c r="AI154" s="374"/>
    </row>
    <row r="155" spans="1:35" ht="12" customHeight="1" x14ac:dyDescent="0.3">
      <c r="A155" s="581">
        <v>39</v>
      </c>
      <c r="B155" s="686" t="str">
        <f>IF(ISNA(VLOOKUP($A155,'STAM.011-1'!$A$3:$S$306,2,FALSE)),"",(VLOOKUP($A155,'STAM.011-1'!$A$3:$S$306,2,FALSE)))</f>
        <v/>
      </c>
      <c r="C155" s="692" t="str">
        <f>IF(ISNA(VLOOKUP($A155,'STAM.011-1'!$A$3:$S$306,3,FALSE)),"",(VLOOKUP($A155,'STAM.011-1'!$A$3:$S$306,3,FALSE)))</f>
        <v/>
      </c>
      <c r="D155" s="689" t="str">
        <f>IF(ISNA(VLOOKUP($A155,'STAM.011-1'!$A$3:$S$306,4,FALSE)),"",(VLOOKUP($A155,'STAM.011-1'!$A$3:$S$306,4,FALSE)))</f>
        <v/>
      </c>
      <c r="E155" s="29" t="str">
        <f>IF(ISNA(VLOOKUP($A$155,'STAM.011-1'!$A$3:$S$306,5,FALSE)),"",(VLOOKUP($A$155,'STAM.011-1'!$A$3:$S$306,5,FALSE)))</f>
        <v/>
      </c>
      <c r="F155" s="30" t="str">
        <f>IF(ISNA(VLOOKUP($E155,'STAM.011-1'!$E$3:$F$306,2,FALSE)),"",(VLOOKUP($E155,'STAM.011-1'!$E$3:$F$306,2,FALSE)))</f>
        <v/>
      </c>
      <c r="G155" s="149"/>
      <c r="H155" s="31"/>
      <c r="I155" s="30" t="str">
        <f>IF(ISNA(VLOOKUP(E155,'STAM.011-1'!$E$3:$S$306,5,FALSE)),"",(VLOOKUP(E155,'STAM.011-1'!$E$3:$S$306,5,FALSE)))</f>
        <v/>
      </c>
      <c r="J155" s="30" t="str">
        <f>IF(ISNA(VLOOKUP($E155,'STAM.011-1'!$E$3:$S$306,6,FALSE)),"",(VLOOKUP($E155,'STAM.011-1'!$E$3:$S$306,6,FALSE)))</f>
        <v/>
      </c>
      <c r="K155" s="30" t="str">
        <f>IF(ISNA(VLOOKUP($E155,'STAM.011-1'!$E$3:$S$306,7,FALSE)),"",(VLOOKUP($E155,'STAM.011-1'!$E$3:$S$306,7,FALSE)))</f>
        <v/>
      </c>
      <c r="L155" s="30" t="str">
        <f>IF(ISNA(VLOOKUP($E155,'STAM.011-1'!$E$3:$S$306,8,FALSE)),"",(VLOOKUP($E155,'STAM.011-1'!$E$3:$S$306,8,FALSE)))</f>
        <v/>
      </c>
      <c r="M155" s="30" t="str">
        <f>IF(ISNA(VLOOKUP($E155,'STAM.011-1'!$E$3:$S$306,9,FALSE)),"",(VLOOKUP($E155,'STAM.011-1'!$E$3:$S$306,9,FALSE)))</f>
        <v/>
      </c>
      <c r="N155" s="30" t="str">
        <f>IF(ISNA(VLOOKUP($E155,'STAM.011-1'!$E$3:$S$306,10,FALSE)),"",(VLOOKUP($E155,'STAM.011-1'!$E$3:$S$306,10,FALSE)))</f>
        <v/>
      </c>
      <c r="O155" s="30" t="str">
        <f>IF(ISNA(VLOOKUP($E155,'STAM.011-1'!$E$3:$S$306,11,FALSE)),"",(VLOOKUP($E155,'STAM.011-1'!$E$3:$S$306,11,FALSE)))</f>
        <v/>
      </c>
      <c r="P155" s="30" t="str">
        <f>IF(ISNA(VLOOKUP($E155,'STAM.011-1'!$E$3:$S$306,12,FALSE)),"",(VLOOKUP($E155,'STAM.011-1'!$E$3:$S$306,12,FALSE)))</f>
        <v/>
      </c>
      <c r="Q155" s="30" t="str">
        <f>IF(ISNA(VLOOKUP($E155,'STAM.011-1'!$E$3:$S$306,13,FALSE)),"",(VLOOKUP($E155,'STAM.011-1'!$E$3:$S$306,13,FALSE)))</f>
        <v/>
      </c>
      <c r="R155" s="30" t="str">
        <f>IF(ISNA(VLOOKUP($E155,'STAM.011-1'!$E$3:$S$306,14,FALSE)),"",(VLOOKUP($E155,'STAM.011-1'!$E$3:$S$306,14,FALSE)))</f>
        <v/>
      </c>
      <c r="S155" s="343" t="str">
        <f>IF(ISNA(VLOOKUP($E155,'STAM.011-1'!$E$3:$S$306,15,FALSE)),"",(VLOOKUP($E155,'STAM.011-1'!$E$3:$S$306,15,FALSE)))</f>
        <v/>
      </c>
      <c r="T155" s="438">
        <f t="shared" si="70"/>
        <v>153</v>
      </c>
      <c r="U155" s="439"/>
      <c r="V155" s="443">
        <f t="shared" si="83"/>
        <v>0</v>
      </c>
      <c r="W155" s="516" t="str">
        <f t="shared" si="60"/>
        <v/>
      </c>
      <c r="X155" s="374">
        <f>IF(V155="","",IFERROR(SUM(J155:K155:M155:N155)+LARGE(J155:K155:M155,1)/100+LARGE(J155:K155:M155:N155,2)/1000+LARGE(J155:K155:M155:N155,3)/10000+LARGE(J155:K155:M155:N155,4)/100000-0.01/T155,0))</f>
        <v>0</v>
      </c>
      <c r="Y155" s="354" t="str">
        <f>$D$155</f>
        <v/>
      </c>
      <c r="Z155" s="364" t="str">
        <f>$C$155</f>
        <v/>
      </c>
      <c r="AA155" s="374"/>
      <c r="AB155" s="374"/>
      <c r="AC155" s="374"/>
      <c r="AD155" s="374"/>
      <c r="AE155" s="374"/>
      <c r="AF155" s="374"/>
      <c r="AG155" s="374"/>
      <c r="AH155" s="374"/>
      <c r="AI155" s="374"/>
    </row>
    <row r="156" spans="1:35" ht="12" customHeight="1" x14ac:dyDescent="0.3">
      <c r="A156" s="582"/>
      <c r="B156" s="687"/>
      <c r="C156" s="693"/>
      <c r="D156" s="690"/>
      <c r="E156" s="32" t="str">
        <f>IF(ISNA(VLOOKUP($A$155,'STAM.011-1'!$A$3:$S$306,5,FALSE)+U4),"",(VLOOKUP($A$155,'STAM.011-1'!$A$3:$S$306,5,FALSE)+U4))</f>
        <v/>
      </c>
      <c r="F156" s="34" t="str">
        <f>IF(ISNA(VLOOKUP($E156,'STAM.011-1'!$E$3:$F$306,2,FALSE)),"",(VLOOKUP($E156,'STAM.011-1'!$E$3:$F$306,2,FALSE)))</f>
        <v/>
      </c>
      <c r="G156" s="150"/>
      <c r="H156" s="141" t="str">
        <f>IF(ISNA(VLOOKUP($E156,'STAM.011-1'!$E$3:$H$306,4,FALSE)),"",(VLOOKUP($E156,'STAM.011-1'!$E$3:$H$306,4,FALSE)))</f>
        <v/>
      </c>
      <c r="I156" s="34" t="str">
        <f>IF(ISNA(VLOOKUP(E156,'STAM.011-1'!$E$3:$S$306,5,FALSE)),"",(VLOOKUP(E156,'STAM.011-1'!$E$3:$S$306,5,FALSE)))</f>
        <v/>
      </c>
      <c r="J156" s="34" t="str">
        <f>IF(ISNA(VLOOKUP($E156,'STAM.011-1'!$E$3:$S$306,6,FALSE)),"",(VLOOKUP($E156,'STAM.011-1'!$E$3:$S$306,6,FALSE)))</f>
        <v/>
      </c>
      <c r="K156" s="34" t="str">
        <f>IF(ISNA(VLOOKUP($E156,'STAM.011-1'!$E$3:$S$306,7,FALSE)),"",(VLOOKUP($E156,'STAM.011-1'!$E$3:$S$306,7,FALSE)))</f>
        <v/>
      </c>
      <c r="L156" s="34" t="str">
        <f>IF(ISNA(VLOOKUP($E156,'STAM.011-1'!$E$3:$S$306,8,FALSE)),"",(VLOOKUP($E156,'STAM.011-1'!$E$3:$S$306,8,FALSE)))</f>
        <v/>
      </c>
      <c r="M156" s="34" t="str">
        <f>IF(ISNA(VLOOKUP($E156,'STAM.011-1'!$E$3:$S$306,9,FALSE)),"",(VLOOKUP($E156,'STAM.011-1'!$E$3:$S$306,9,FALSE)))</f>
        <v/>
      </c>
      <c r="N156" s="34" t="str">
        <f>IF(ISNA(VLOOKUP($E156,'STAM.011-1'!$E$3:$S$306,10,FALSE)),"",(VLOOKUP($E156,'STAM.011-1'!$E$3:$S$306,10,FALSE)))</f>
        <v/>
      </c>
      <c r="O156" s="34" t="str">
        <f>IF(ISNA(VLOOKUP($E156,'STAM.011-1'!$E$3:$S$306,11,FALSE)),"",(VLOOKUP($E156,'STAM.011-1'!$E$3:$S$306,11,FALSE)))</f>
        <v/>
      </c>
      <c r="P156" s="34" t="str">
        <f>IF(ISNA(VLOOKUP($E156,'STAM.011-1'!$E$3:$S$306,12,FALSE)),"",(VLOOKUP($E156,'STAM.011-1'!$E$3:$S$306,12,FALSE)))</f>
        <v/>
      </c>
      <c r="Q156" s="34" t="str">
        <f>IF(ISNA(VLOOKUP($E156,'STAM.011-1'!$E$3:$S$306,13,FALSE)),"",(VLOOKUP($E156,'STAM.011-1'!$E$3:$S$306,13,FALSE)))</f>
        <v/>
      </c>
      <c r="R156" s="34" t="str">
        <f>IF(ISNA(VLOOKUP($E156,'STAM.011-1'!$E$3:$S$306,14,FALSE)),"",(VLOOKUP($E156,'STAM.011-1'!$E$3:$S$306,14,FALSE)))</f>
        <v/>
      </c>
      <c r="S156" s="344" t="str">
        <f>IF(ISNA(VLOOKUP($E156,'STAM.011-1'!$E$3:$S$306,15,FALSE)),"",(VLOOKUP($E156,'STAM.011-1'!$E$3:$S$306,15,FALSE)))</f>
        <v/>
      </c>
      <c r="T156" s="438">
        <f t="shared" si="70"/>
        <v>154</v>
      </c>
      <c r="U156" s="439"/>
      <c r="V156" s="443">
        <f t="shared" si="83"/>
        <v>0</v>
      </c>
      <c r="W156" s="516"/>
      <c r="X156" s="374">
        <f>IF(V156="","",IFERROR(SUM(J156:K156:M156:N156)+LARGE(J156:K156:M156,1)/100+LARGE(J156:K156:M156:N156,2)/1000+LARGE(J156:K156:M156:N156,3)/10000+LARGE(J156:K156:M156:N156,4)/100000-0.01/T156,0))</f>
        <v>0</v>
      </c>
      <c r="Y156" s="354" t="str">
        <f t="shared" ref="Y156:Y158" si="98">$D$155</f>
        <v/>
      </c>
      <c r="Z156" s="364" t="str">
        <f t="shared" ref="Z156:Z158" si="99">$C$155</f>
        <v/>
      </c>
      <c r="AA156" s="374"/>
      <c r="AB156" s="374"/>
      <c r="AC156" s="374"/>
      <c r="AD156" s="374"/>
      <c r="AE156" s="374"/>
      <c r="AF156" s="374"/>
      <c r="AG156" s="374"/>
      <c r="AH156" s="374"/>
      <c r="AI156" s="374"/>
    </row>
    <row r="157" spans="1:35" ht="12" customHeight="1" thickBot="1" x14ac:dyDescent="0.35">
      <c r="A157" s="582"/>
      <c r="B157" s="687"/>
      <c r="C157" s="693"/>
      <c r="D157" s="690"/>
      <c r="E157" s="32" t="str">
        <f>IF(ISNA(VLOOKUP($A$155,'STAM.011-1'!$A$3:$S$306,5,FALSE)+U5),"",(VLOOKUP($A$155,'STAM.011-1'!$A$3:$S$306,5,FALSE)+U5))</f>
        <v/>
      </c>
      <c r="F157" s="34" t="str">
        <f>IF(ISNA(VLOOKUP($E157,'STAM.011-1'!$E$3:$F$306,2,FALSE)),"",(VLOOKUP($E157,'STAM.011-1'!$E$3:$F$306,2,FALSE)))</f>
        <v/>
      </c>
      <c r="G157" s="35" t="s">
        <v>677</v>
      </c>
      <c r="H157" s="141" t="str">
        <f>IF(ISNA(VLOOKUP(E157,'STAM.011-1'!$E$3:$H$306,4,FALSE)),"",(VLOOKUP(E157,'STAM.011-1'!$E$3:$H$306,4,FALSE)))</f>
        <v/>
      </c>
      <c r="I157" s="34" t="str">
        <f>IF(ISNA(VLOOKUP(E157,'STAM.011-1'!$E$3:$S$306,5,FALSE)),"",(VLOOKUP(E157,'STAM.011-1'!$E$3:$S$306,5,FALSE)))</f>
        <v/>
      </c>
      <c r="J157" s="34" t="str">
        <f>IF(ISNA(VLOOKUP($E157,'STAM.011-1'!$E$3:$S$306,6,FALSE)),"",(VLOOKUP($E157,'STAM.011-1'!$E$3:$S$306,6,FALSE)))</f>
        <v/>
      </c>
      <c r="K157" s="34" t="str">
        <f>IF(ISNA(VLOOKUP($E157,'STAM.011-1'!$E$3:$S$306,7,FALSE)),"",(VLOOKUP($E157,'STAM.011-1'!$E$3:$S$306,7,FALSE)))</f>
        <v/>
      </c>
      <c r="L157" s="34" t="str">
        <f>IF(ISNA(VLOOKUP($E157,'STAM.011-1'!$E$3:$S$306,8,FALSE)),"",(VLOOKUP($E157,'STAM.011-1'!$E$3:$S$306,8,FALSE)))</f>
        <v/>
      </c>
      <c r="M157" s="34" t="str">
        <f>IF(ISNA(VLOOKUP($E157,'STAM.011-1'!$E$3:$S$306,9,FALSE)),"",(VLOOKUP($E157,'STAM.011-1'!$E$3:$S$306,9,FALSE)))</f>
        <v/>
      </c>
      <c r="N157" s="34" t="str">
        <f>IF(ISNA(VLOOKUP($E157,'STAM.011-1'!$E$3:$S$306,10,FALSE)),"",(VLOOKUP($E157,'STAM.011-1'!$E$3:$S$306,10,FALSE)))</f>
        <v/>
      </c>
      <c r="O157" s="34" t="str">
        <f>IF(ISNA(VLOOKUP($E157,'STAM.011-1'!$E$3:$S$306,11,FALSE)),"",(VLOOKUP($E157,'STAM.011-1'!$E$3:$S$306,11,FALSE)))</f>
        <v/>
      </c>
      <c r="P157" s="34" t="str">
        <f>IF(ISNA(VLOOKUP($E157,'STAM.011-1'!$E$3:$S$306,12,FALSE)),"",(VLOOKUP($E157,'STAM.011-1'!$E$3:$S$306,12,FALSE)))</f>
        <v/>
      </c>
      <c r="Q157" s="34" t="str">
        <f>IF(ISNA(VLOOKUP($E157,'STAM.011-1'!$E$3:$S$306,13,FALSE)),"",(VLOOKUP($E157,'STAM.011-1'!$E$3:$S$306,13,FALSE)))</f>
        <v/>
      </c>
      <c r="R157" s="34" t="str">
        <f>IF(ISNA(VLOOKUP($E157,'STAM.011-1'!$E$3:$S$306,14,FALSE)),"",(VLOOKUP($E157,'STAM.011-1'!$E$3:$S$306,14,FALSE)))</f>
        <v/>
      </c>
      <c r="S157" s="344" t="str">
        <f>IF(ISNA(VLOOKUP($E157,'STAM.011-1'!$E$3:$S$306,15,FALSE)),"",(VLOOKUP($E157,'STAM.011-1'!$E$3:$S$306,15,FALSE)))</f>
        <v/>
      </c>
      <c r="T157" s="438">
        <f t="shared" si="70"/>
        <v>155</v>
      </c>
      <c r="U157" s="439"/>
      <c r="V157" s="443">
        <f t="shared" si="83"/>
        <v>0</v>
      </c>
      <c r="W157" s="516"/>
      <c r="X157" s="374">
        <f>IF(V157="","",IFERROR(SUM(J157:K157:M157:N157)+LARGE(J157:K157:M157,1)/100+LARGE(J157:K157:M157:N157,2)/1000+LARGE(J157:K157:M157:N157,3)/10000+LARGE(J157:K157:M157:N157,4)/100000-0.01/T157,0))</f>
        <v>0</v>
      </c>
      <c r="Y157" s="354" t="str">
        <f t="shared" si="98"/>
        <v/>
      </c>
      <c r="Z157" s="364" t="str">
        <f t="shared" si="99"/>
        <v/>
      </c>
      <c r="AA157" s="374"/>
      <c r="AB157" s="374"/>
      <c r="AC157" s="374"/>
      <c r="AD157" s="374"/>
      <c r="AE157" s="374"/>
      <c r="AF157" s="374"/>
      <c r="AG157" s="374"/>
      <c r="AH157" s="374"/>
      <c r="AI157" s="374"/>
    </row>
    <row r="158" spans="1:35" ht="12" customHeight="1" thickBot="1" x14ac:dyDescent="0.35">
      <c r="A158" s="583"/>
      <c r="B158" s="688"/>
      <c r="C158" s="694"/>
      <c r="D158" s="691"/>
      <c r="E158" s="32" t="str">
        <f>IF(ISNA(VLOOKUP($A$155,'STAM.011-1'!$A$3:$S$306,5,FALSE)+U6),"",(VLOOKUP($A$155,'STAM.011-1'!$A$3:$S$306,5,FALSE)+U6))</f>
        <v/>
      </c>
      <c r="F158" s="38" t="str">
        <f>IF(ISNA(VLOOKUP($E158,'STAM.011-1'!$E$3:$F$306,2,FALSE)),"",(VLOOKUP($E158,'STAM.011-1'!$E$3:$F$306,2,FALSE)))</f>
        <v/>
      </c>
      <c r="G158" s="36" t="s">
        <v>678</v>
      </c>
      <c r="H158" s="37" t="str">
        <f>IF(ISNA(VLOOKUP(E158,'STAM.011-1'!$E$3:$H$306,4,FALSE)),"",(VLOOKUP(E158,'STAM.011-1'!$E$3:$H$306,4,FALSE)))</f>
        <v/>
      </c>
      <c r="I158" s="38" t="str">
        <f>IF(ISNA(VLOOKUP(E158,'STAM.011-1'!$E$3:$S$306,5,FALSE)),"",(VLOOKUP(E158,'STAM.011-1'!$E$3:$S$306,5,FALSE)))</f>
        <v/>
      </c>
      <c r="J158" s="38" t="str">
        <f>IF(ISNA(VLOOKUP($E158,'STAM.011-1'!$E$3:$S$306,6,FALSE)),"",(VLOOKUP($E158,'STAM.011-1'!$E$3:$S$306,6,FALSE)))</f>
        <v/>
      </c>
      <c r="K158" s="38" t="str">
        <f>IF(ISNA(VLOOKUP($E158,'STAM.011-1'!$E$3:$S$306,7,FALSE)),"",(VLOOKUP($E158,'STAM.011-1'!$E$3:$S$306,7,FALSE)))</f>
        <v/>
      </c>
      <c r="L158" s="38" t="str">
        <f>IF(ISNA(VLOOKUP($E158,'STAM.011-1'!$E$3:$S$306,8,FALSE)),"",(VLOOKUP($E158,'STAM.011-1'!$E$3:$S$306,8,FALSE)))</f>
        <v/>
      </c>
      <c r="M158" s="38" t="str">
        <f>IF(ISNA(VLOOKUP($E158,'STAM.011-1'!$E$3:$S$306,9,FALSE)),"",(VLOOKUP($E158,'STAM.011-1'!$E$3:$S$306,9,FALSE)))</f>
        <v/>
      </c>
      <c r="N158" s="38" t="str">
        <f>IF(ISNA(VLOOKUP($E158,'STAM.011-1'!$E$3:$S$306,10,FALSE)),"",(VLOOKUP($E158,'STAM.011-1'!$E$3:$S$306,10,FALSE)))</f>
        <v/>
      </c>
      <c r="O158" s="38" t="str">
        <f>IF(ISNA(VLOOKUP($E158,'STAM.011-1'!$E$3:$S$306,11,FALSE)),"",(VLOOKUP($E158,'STAM.011-1'!$E$3:$S$306,11,FALSE)))</f>
        <v/>
      </c>
      <c r="P158" s="38" t="str">
        <f>IF(ISNA(VLOOKUP($E158,'STAM.011-1'!$E$3:$S$306,12,FALSE)),"",(VLOOKUP($E158,'STAM.011-1'!$E$3:$S$306,12,FALSE)))</f>
        <v/>
      </c>
      <c r="Q158" s="38" t="str">
        <f>IF(ISNA(VLOOKUP($E158,'STAM.011-1'!$E$3:$S$306,13,FALSE)),"",(VLOOKUP($E158,'STAM.011-1'!$E$3:$S$306,13,FALSE)))</f>
        <v/>
      </c>
      <c r="R158" s="38" t="str">
        <f>IF(ISNA(VLOOKUP($E158,'STAM.011-1'!$E$3:$S$306,14,FALSE)),"",(VLOOKUP($E158,'STAM.011-1'!$E$3:$S$306,14,FALSE)))</f>
        <v/>
      </c>
      <c r="S158" s="345" t="str">
        <f>IF(ISNA(VLOOKUP($E158,'STAM.011-1'!$E$3:$S$306,15,FALSE)),"",(VLOOKUP($E158,'STAM.011-1'!$E$3:$S$306,15,FALSE)))</f>
        <v/>
      </c>
      <c r="T158" s="438">
        <f t="shared" si="70"/>
        <v>156</v>
      </c>
      <c r="U158" s="439"/>
      <c r="V158" s="443">
        <f t="shared" si="83"/>
        <v>0</v>
      </c>
      <c r="W158" s="516"/>
      <c r="X158" s="374">
        <f>IF(V158="","",IFERROR(SUM(J158:K158:M158:N158)+LARGE(J158:K158:M158,1)/100+LARGE(J158:K158:M158:N158,2)/1000+LARGE(J158:K158:M158:N158,3)/10000+LARGE(J158:K158:M158:N158,4)/100000-0.01/T158,0))</f>
        <v>0</v>
      </c>
      <c r="Y158" s="354" t="str">
        <f t="shared" si="98"/>
        <v/>
      </c>
      <c r="Z158" s="364" t="str">
        <f t="shared" si="99"/>
        <v/>
      </c>
      <c r="AA158" s="374"/>
      <c r="AB158" s="374"/>
      <c r="AC158" s="374"/>
      <c r="AD158" s="374"/>
      <c r="AE158" s="374"/>
      <c r="AF158" s="374"/>
      <c r="AG158" s="374"/>
      <c r="AH158" s="374"/>
      <c r="AI158" s="374"/>
    </row>
    <row r="159" spans="1:35" ht="12" customHeight="1" x14ac:dyDescent="0.3">
      <c r="A159" s="581">
        <v>40</v>
      </c>
      <c r="B159" s="686" t="str">
        <f>IF(ISNA(VLOOKUP($A159,'STAM.011-1'!$A$3:$S$306,2,FALSE)),"",(VLOOKUP($A159,'STAM.011-1'!$A$3:$S$306,2,FALSE)))</f>
        <v/>
      </c>
      <c r="C159" s="692" t="str">
        <f>IF(ISNA(VLOOKUP($A159,'STAM.011-1'!$A$3:$S$306,3,FALSE)),"",(VLOOKUP($A159,'STAM.011-1'!$A$3:$S$306,3,FALSE)))</f>
        <v/>
      </c>
      <c r="D159" s="689" t="str">
        <f>IF(ISNA(VLOOKUP($A159,'STAM.011-1'!$A$3:$S$306,4,FALSE)),"",(VLOOKUP($A159,'STAM.011-1'!$A$3:$S$306,4,FALSE)))</f>
        <v/>
      </c>
      <c r="E159" s="29" t="str">
        <f>IF(ISNA(VLOOKUP($A$159,'STAM.011-1'!$A$3:$S$306,5,FALSE)),"",(VLOOKUP($A$159,'STAM.011-1'!$A$3:$S$306,5,FALSE)))</f>
        <v/>
      </c>
      <c r="F159" s="30" t="str">
        <f>IF(ISNA(VLOOKUP($E159,'STAM.011-1'!$E$3:$F$306,2,FALSE)),"",(VLOOKUP($E159,'STAM.011-1'!$E$3:$F$306,2,FALSE)))</f>
        <v/>
      </c>
      <c r="G159" s="149"/>
      <c r="H159" s="39"/>
      <c r="I159" s="30" t="str">
        <f>IF(ISNA(VLOOKUP(E159,'STAM.011-1'!$E$3:$S$306,5,FALSE)),"",(VLOOKUP(E159,'STAM.011-1'!$E$3:$S$306,5,FALSE)))</f>
        <v/>
      </c>
      <c r="J159" s="30" t="str">
        <f>IF(ISNA(VLOOKUP($E159,'STAM.011-1'!$E$3:$S$306,6,FALSE)),"",(VLOOKUP($E159,'STAM.011-1'!$E$3:$S$306,6,FALSE)))</f>
        <v/>
      </c>
      <c r="K159" s="30" t="str">
        <f>IF(ISNA(VLOOKUP($E159,'STAM.011-1'!$E$3:$S$306,7,FALSE)),"",(VLOOKUP($E159,'STAM.011-1'!$E$3:$S$306,7,FALSE)))</f>
        <v/>
      </c>
      <c r="L159" s="30" t="str">
        <f>IF(ISNA(VLOOKUP($E159,'STAM.011-1'!$E$3:$S$306,8,FALSE)),"",(VLOOKUP($E159,'STAM.011-1'!$E$3:$S$306,8,FALSE)))</f>
        <v/>
      </c>
      <c r="M159" s="30" t="str">
        <f>IF(ISNA(VLOOKUP($E159,'STAM.011-1'!$E$3:$S$306,9,FALSE)),"",(VLOOKUP($E159,'STAM.011-1'!$E$3:$S$306,9,FALSE)))</f>
        <v/>
      </c>
      <c r="N159" s="30" t="str">
        <f>IF(ISNA(VLOOKUP($E159,'STAM.011-1'!$E$3:$S$306,10,FALSE)),"",(VLOOKUP($E159,'STAM.011-1'!$E$3:$S$306,10,FALSE)))</f>
        <v/>
      </c>
      <c r="O159" s="30" t="str">
        <f>IF(ISNA(VLOOKUP($E159,'STAM.011-1'!$E$3:$S$306,11,FALSE)),"",(VLOOKUP($E159,'STAM.011-1'!$E$3:$S$306,11,FALSE)))</f>
        <v/>
      </c>
      <c r="P159" s="30" t="str">
        <f>IF(ISNA(VLOOKUP($E159,'STAM.011-1'!$E$3:$S$306,12,FALSE)),"",(VLOOKUP($E159,'STAM.011-1'!$E$3:$S$306,12,FALSE)))</f>
        <v/>
      </c>
      <c r="Q159" s="30" t="str">
        <f>IF(ISNA(VLOOKUP($E159,'STAM.011-1'!$E$3:$S$306,13,FALSE)),"",(VLOOKUP($E159,'STAM.011-1'!$E$3:$S$306,13,FALSE)))</f>
        <v/>
      </c>
      <c r="R159" s="30" t="str">
        <f>IF(ISNA(VLOOKUP($E159,'STAM.011-1'!$E$3:$S$306,14,FALSE)),"",(VLOOKUP($E159,'STAM.011-1'!$E$3:$S$306,14,FALSE)))</f>
        <v/>
      </c>
      <c r="S159" s="343" t="str">
        <f>IF(ISNA(VLOOKUP($E159,'STAM.011-1'!$E$3:$S$306,15,FALSE)),"",(VLOOKUP($E159,'STAM.011-1'!$E$3:$S$306,15,FALSE)))</f>
        <v/>
      </c>
      <c r="T159" s="438">
        <f t="shared" si="70"/>
        <v>157</v>
      </c>
      <c r="U159" s="439"/>
      <c r="V159" s="443">
        <f t="shared" si="83"/>
        <v>0</v>
      </c>
      <c r="W159" s="516" t="str">
        <f t="shared" ref="W159" si="100">IFERROR(SUM(J159:S162)+H161,"")</f>
        <v/>
      </c>
      <c r="X159" s="374">
        <f>IF(V159="","",IFERROR(SUM(J159:K159:M159:N159)+LARGE(J159:K159:M159,1)/100+LARGE(J159:K159:M159:N159,2)/1000+LARGE(J159:K159:M159:N159,3)/10000+LARGE(J159:K159:M159:N159,4)/100000-0.01/T159,0))</f>
        <v>0</v>
      </c>
      <c r="Y159" s="354" t="str">
        <f>$D$159</f>
        <v/>
      </c>
      <c r="Z159" s="364" t="str">
        <f>$C$159</f>
        <v/>
      </c>
      <c r="AA159" s="374"/>
      <c r="AB159" s="374"/>
      <c r="AC159" s="374"/>
      <c r="AD159" s="374"/>
      <c r="AE159" s="374"/>
      <c r="AF159" s="374"/>
      <c r="AG159" s="374"/>
      <c r="AH159" s="374"/>
      <c r="AI159" s="374"/>
    </row>
    <row r="160" spans="1:35" ht="12" customHeight="1" x14ac:dyDescent="0.3">
      <c r="A160" s="582"/>
      <c r="B160" s="687"/>
      <c r="C160" s="693"/>
      <c r="D160" s="690"/>
      <c r="E160" s="32" t="str">
        <f>IF(ISNA(VLOOKUP($A$159,'STAM.011-1'!$A$3:$S$306,5,FALSE)+U4),"",(VLOOKUP($A$159,'STAM.011-1'!$A$3:$S$306,5,FALSE)+U4))</f>
        <v/>
      </c>
      <c r="F160" s="34" t="str">
        <f>IF(ISNA(VLOOKUP($E160,'STAM.011-1'!$E$3:$F$306,2,FALSE)),"",(VLOOKUP($E160,'STAM.011-1'!$E$3:$F$306,2,FALSE)))</f>
        <v/>
      </c>
      <c r="G160" s="150"/>
      <c r="H160" s="141" t="str">
        <f>IF(ISNA(VLOOKUP($E160,'STAM.011-1'!$E$3:$H$306,4,FALSE)),"",(VLOOKUP($E160,'STAM.011-1'!$E$3:$H$306,4,FALSE)))</f>
        <v/>
      </c>
      <c r="I160" s="34" t="str">
        <f>IF(ISNA(VLOOKUP(E160,'STAM.011-1'!$E$3:$S$306,5,FALSE)),"",(VLOOKUP(E160,'STAM.011-1'!$E$3:$S$306,5,FALSE)))</f>
        <v/>
      </c>
      <c r="J160" s="34" t="str">
        <f>IF(ISNA(VLOOKUP($E160,'STAM.011-1'!$E$3:$S$306,6,FALSE)),"",(VLOOKUP($E160,'STAM.011-1'!$E$3:$S$306,6,FALSE)))</f>
        <v/>
      </c>
      <c r="K160" s="34" t="str">
        <f>IF(ISNA(VLOOKUP($E160,'STAM.011-1'!$E$3:$S$306,7,FALSE)),"",(VLOOKUP($E160,'STAM.011-1'!$E$3:$S$306,7,FALSE)))</f>
        <v/>
      </c>
      <c r="L160" s="34" t="str">
        <f>IF(ISNA(VLOOKUP($E160,'STAM.011-1'!$E$3:$S$306,8,FALSE)),"",(VLOOKUP($E160,'STAM.011-1'!$E$3:$S$306,8,FALSE)))</f>
        <v/>
      </c>
      <c r="M160" s="34" t="str">
        <f>IF(ISNA(VLOOKUP($E160,'STAM.011-1'!$E$3:$S$306,9,FALSE)),"",(VLOOKUP($E160,'STAM.011-1'!$E$3:$S$306,9,FALSE)))</f>
        <v/>
      </c>
      <c r="N160" s="34" t="str">
        <f>IF(ISNA(VLOOKUP($E160,'STAM.011-1'!$E$3:$S$306,10,FALSE)),"",(VLOOKUP($E160,'STAM.011-1'!$E$3:$S$306,10,FALSE)))</f>
        <v/>
      </c>
      <c r="O160" s="34" t="str">
        <f>IF(ISNA(VLOOKUP($E160,'STAM.011-1'!$E$3:$S$306,11,FALSE)),"",(VLOOKUP($E160,'STAM.011-1'!$E$3:$S$306,11,FALSE)))</f>
        <v/>
      </c>
      <c r="P160" s="34" t="str">
        <f>IF(ISNA(VLOOKUP($E160,'STAM.011-1'!$E$3:$S$306,12,FALSE)),"",(VLOOKUP($E160,'STAM.011-1'!$E$3:$S$306,12,FALSE)))</f>
        <v/>
      </c>
      <c r="Q160" s="34" t="str">
        <f>IF(ISNA(VLOOKUP($E160,'STAM.011-1'!$E$3:$S$306,13,FALSE)),"",(VLOOKUP($E160,'STAM.011-1'!$E$3:$S$306,13,FALSE)))</f>
        <v/>
      </c>
      <c r="R160" s="34" t="str">
        <f>IF(ISNA(VLOOKUP($E160,'STAM.011-1'!$E$3:$S$306,14,FALSE)),"",(VLOOKUP($E160,'STAM.011-1'!$E$3:$S$306,14,FALSE)))</f>
        <v/>
      </c>
      <c r="S160" s="344" t="str">
        <f>IF(ISNA(VLOOKUP($E160,'STAM.011-1'!$E$3:$S$306,15,FALSE)),"",(VLOOKUP($E160,'STAM.011-1'!$E$3:$S$306,15,FALSE)))</f>
        <v/>
      </c>
      <c r="T160" s="438">
        <f t="shared" si="70"/>
        <v>158</v>
      </c>
      <c r="U160" s="439"/>
      <c r="V160" s="443">
        <f t="shared" si="83"/>
        <v>0</v>
      </c>
      <c r="W160" s="516"/>
      <c r="X160" s="374">
        <f>IF(V160="","",IFERROR(SUM(J160:K160:M160:N160)+LARGE(J160:K160:M160,1)/100+LARGE(J160:K160:M160:N160,2)/1000+LARGE(J160:K160:M160:N160,3)/10000+LARGE(J160:K160:M160:N160,4)/100000-0.01/T160,0))</f>
        <v>0</v>
      </c>
      <c r="Y160" s="354" t="str">
        <f t="shared" ref="Y160:Y162" si="101">$D$159</f>
        <v/>
      </c>
      <c r="Z160" s="364" t="str">
        <f t="shared" ref="Z160:Z162" si="102">$C$159</f>
        <v/>
      </c>
      <c r="AA160" s="374"/>
      <c r="AB160" s="374"/>
      <c r="AC160" s="374"/>
      <c r="AD160" s="374"/>
      <c r="AE160" s="374"/>
      <c r="AF160" s="374"/>
      <c r="AG160" s="374"/>
      <c r="AH160" s="374"/>
      <c r="AI160" s="374"/>
    </row>
    <row r="161" spans="1:35" ht="12" customHeight="1" thickBot="1" x14ac:dyDescent="0.35">
      <c r="A161" s="582"/>
      <c r="B161" s="687"/>
      <c r="C161" s="693"/>
      <c r="D161" s="690"/>
      <c r="E161" s="32" t="str">
        <f>IF(ISNA(VLOOKUP($A$159,'STAM.011-1'!$A$3:$S$306,5,FALSE)+U5),"",(VLOOKUP($A$159,'STAM.011-1'!$A$3:$S$306,5,FALSE)+U5))</f>
        <v/>
      </c>
      <c r="F161" s="34" t="str">
        <f>IF(ISNA(VLOOKUP($E161,'STAM.011-1'!$E$3:$F$306,2,FALSE)),"",(VLOOKUP($E161,'STAM.011-1'!$E$3:$F$306,2,FALSE)))</f>
        <v/>
      </c>
      <c r="G161" s="35" t="s">
        <v>677</v>
      </c>
      <c r="H161" s="141" t="str">
        <f>IF(ISNA(VLOOKUP(E161,'STAM.011-1'!$E$3:$H$306,4,FALSE)),"",(VLOOKUP(E161,'STAM.011-1'!$E$3:$H$306,4,FALSE)))</f>
        <v/>
      </c>
      <c r="I161" s="34" t="str">
        <f>IF(ISNA(VLOOKUP(E161,'STAM.011-1'!$E$3:$S$306,5,FALSE)),"",(VLOOKUP(E161,'STAM.011-1'!$E$3:$S$306,5,FALSE)))</f>
        <v/>
      </c>
      <c r="J161" s="34" t="str">
        <f>IF(ISNA(VLOOKUP($E161,'STAM.011-1'!$E$3:$S$306,6,FALSE)),"",(VLOOKUP($E161,'STAM.011-1'!$E$3:$S$306,6,FALSE)))</f>
        <v/>
      </c>
      <c r="K161" s="34" t="str">
        <f>IF(ISNA(VLOOKUP($E161,'STAM.011-1'!$E$3:$S$306,7,FALSE)),"",(VLOOKUP($E161,'STAM.011-1'!$E$3:$S$306,7,FALSE)))</f>
        <v/>
      </c>
      <c r="L161" s="34" t="str">
        <f>IF(ISNA(VLOOKUP($E161,'STAM.011-1'!$E$3:$S$306,8,FALSE)),"",(VLOOKUP($E161,'STAM.011-1'!$E$3:$S$306,8,FALSE)))</f>
        <v/>
      </c>
      <c r="M161" s="34" t="str">
        <f>IF(ISNA(VLOOKUP($E161,'STAM.011-1'!$E$3:$S$306,9,FALSE)),"",(VLOOKUP($E161,'STAM.011-1'!$E$3:$S$306,9,FALSE)))</f>
        <v/>
      </c>
      <c r="N161" s="34" t="str">
        <f>IF(ISNA(VLOOKUP($E161,'STAM.011-1'!$E$3:$S$306,10,FALSE)),"",(VLOOKUP($E161,'STAM.011-1'!$E$3:$S$306,10,FALSE)))</f>
        <v/>
      </c>
      <c r="O161" s="34" t="str">
        <f>IF(ISNA(VLOOKUP($E161,'STAM.011-1'!$E$3:$S$306,11,FALSE)),"",(VLOOKUP($E161,'STAM.011-1'!$E$3:$S$306,11,FALSE)))</f>
        <v/>
      </c>
      <c r="P161" s="34" t="str">
        <f>IF(ISNA(VLOOKUP($E161,'STAM.011-1'!$E$3:$S$306,12,FALSE)),"",(VLOOKUP($E161,'STAM.011-1'!$E$3:$S$306,12,FALSE)))</f>
        <v/>
      </c>
      <c r="Q161" s="34" t="str">
        <f>IF(ISNA(VLOOKUP($E161,'STAM.011-1'!$E$3:$S$306,13,FALSE)),"",(VLOOKUP($E161,'STAM.011-1'!$E$3:$S$306,13,FALSE)))</f>
        <v/>
      </c>
      <c r="R161" s="34" t="str">
        <f>IF(ISNA(VLOOKUP($E161,'STAM.011-1'!$E$3:$S$306,14,FALSE)),"",(VLOOKUP($E161,'STAM.011-1'!$E$3:$S$306,14,FALSE)))</f>
        <v/>
      </c>
      <c r="S161" s="344" t="str">
        <f>IF(ISNA(VLOOKUP($E161,'STAM.011-1'!$E$3:$S$306,15,FALSE)),"",(VLOOKUP($E161,'STAM.011-1'!$E$3:$S$306,15,FALSE)))</f>
        <v/>
      </c>
      <c r="T161" s="438">
        <f t="shared" si="70"/>
        <v>159</v>
      </c>
      <c r="U161" s="439"/>
      <c r="V161" s="443">
        <f t="shared" si="83"/>
        <v>0</v>
      </c>
      <c r="W161" s="516"/>
      <c r="X161" s="374">
        <f>IF(V161="","",IFERROR(SUM(J161:K161:M161:N161)+LARGE(J161:K161:M161,1)/100+LARGE(J161:K161:M161:N161,2)/1000+LARGE(J161:K161:M161:N161,3)/10000+LARGE(J161:K161:M161:N161,4)/100000-0.01/T161,0))</f>
        <v>0</v>
      </c>
      <c r="Y161" s="354" t="str">
        <f t="shared" si="101"/>
        <v/>
      </c>
      <c r="Z161" s="364" t="str">
        <f t="shared" si="102"/>
        <v/>
      </c>
      <c r="AA161" s="374"/>
      <c r="AB161" s="374"/>
      <c r="AC161" s="374"/>
      <c r="AD161" s="374"/>
      <c r="AE161" s="374"/>
      <c r="AF161" s="374"/>
      <c r="AG161" s="374"/>
      <c r="AH161" s="374"/>
      <c r="AI161" s="374"/>
    </row>
    <row r="162" spans="1:35" ht="12" customHeight="1" thickBot="1" x14ac:dyDescent="0.35">
      <c r="A162" s="583"/>
      <c r="B162" s="688"/>
      <c r="C162" s="694"/>
      <c r="D162" s="691"/>
      <c r="E162" s="32" t="str">
        <f>IF(ISNA(VLOOKUP($A$159,'STAM.011-1'!$A$3:$S$306,5,FALSE)+U6),"",(VLOOKUP($A$159,'STAM.011-1'!$A$3:$S$306,5,FALSE)+U6))</f>
        <v/>
      </c>
      <c r="F162" s="38" t="str">
        <f>IF(ISNA(VLOOKUP($E162,'STAM.011-1'!$E$3:$F$306,2,FALSE)),"",(VLOOKUP($E162,'STAM.011-1'!$E$3:$F$306,2,FALSE)))</f>
        <v/>
      </c>
      <c r="G162" s="36" t="s">
        <v>678</v>
      </c>
      <c r="H162" s="37" t="str">
        <f>IF(ISNA(VLOOKUP(E162,'STAM.011-1'!$E$3:$H$306,4,FALSE)),"",(VLOOKUP(E162,'STAM.011-1'!$E$3:$H$306,4,FALSE)))</f>
        <v/>
      </c>
      <c r="I162" s="38" t="str">
        <f>IF(ISNA(VLOOKUP(E162,'STAM.011-1'!$E$3:$S$306,5,FALSE)),"",(VLOOKUP(E162,'STAM.011-1'!$E$3:$S$306,5,FALSE)))</f>
        <v/>
      </c>
      <c r="J162" s="38" t="str">
        <f>IF(ISNA(VLOOKUP($E162,'STAM.011-1'!$E$3:$S$306,6,FALSE)),"",(VLOOKUP($E162,'STAM.011-1'!$E$3:$S$306,6,FALSE)))</f>
        <v/>
      </c>
      <c r="K162" s="38" t="str">
        <f>IF(ISNA(VLOOKUP($E162,'STAM.011-1'!$E$3:$S$306,7,FALSE)),"",(VLOOKUP($E162,'STAM.011-1'!$E$3:$S$306,7,FALSE)))</f>
        <v/>
      </c>
      <c r="L162" s="38" t="str">
        <f>IF(ISNA(VLOOKUP($E162,'STAM.011-1'!$E$3:$S$306,8,FALSE)),"",(VLOOKUP($E162,'STAM.011-1'!$E$3:$S$306,8,FALSE)))</f>
        <v/>
      </c>
      <c r="M162" s="38" t="str">
        <f>IF(ISNA(VLOOKUP($E162,'STAM.011-1'!$E$3:$S$306,9,FALSE)),"",(VLOOKUP($E162,'STAM.011-1'!$E$3:$S$306,9,FALSE)))</f>
        <v/>
      </c>
      <c r="N162" s="38" t="str">
        <f>IF(ISNA(VLOOKUP($E162,'STAM.011-1'!$E$3:$S$306,10,FALSE)),"",(VLOOKUP($E162,'STAM.011-1'!$E$3:$S$306,10,FALSE)))</f>
        <v/>
      </c>
      <c r="O162" s="38" t="str">
        <f>IF(ISNA(VLOOKUP($E162,'STAM.011-1'!$E$3:$S$306,11,FALSE)),"",(VLOOKUP($E162,'STAM.011-1'!$E$3:$S$306,11,FALSE)))</f>
        <v/>
      </c>
      <c r="P162" s="38" t="str">
        <f>IF(ISNA(VLOOKUP($E162,'STAM.011-1'!$E$3:$S$306,12,FALSE)),"",(VLOOKUP($E162,'STAM.011-1'!$E$3:$S$306,12,FALSE)))</f>
        <v/>
      </c>
      <c r="Q162" s="38" t="str">
        <f>IF(ISNA(VLOOKUP($E162,'STAM.011-1'!$E$3:$S$306,13,FALSE)),"",(VLOOKUP($E162,'STAM.011-1'!$E$3:$S$306,13,FALSE)))</f>
        <v/>
      </c>
      <c r="R162" s="38" t="str">
        <f>IF(ISNA(VLOOKUP($E162,'STAM.011-1'!$E$3:$S$306,14,FALSE)),"",(VLOOKUP($E162,'STAM.011-1'!$E$3:$S$306,14,FALSE)))</f>
        <v/>
      </c>
      <c r="S162" s="345" t="str">
        <f>IF(ISNA(VLOOKUP($E162,'STAM.011-1'!$E$3:$S$306,15,FALSE)),"",(VLOOKUP($E162,'STAM.011-1'!$E$3:$S$306,15,FALSE)))</f>
        <v/>
      </c>
      <c r="T162" s="438">
        <f t="shared" si="70"/>
        <v>160</v>
      </c>
      <c r="U162" s="439"/>
      <c r="V162" s="443">
        <f t="shared" si="83"/>
        <v>0</v>
      </c>
      <c r="W162" s="516"/>
      <c r="X162" s="374">
        <f>IF(V162="","",IFERROR(SUM(J162:K162:M162:N162)+LARGE(J162:K162:M162,1)/100+LARGE(J162:K162:M162:N162,2)/1000+LARGE(J162:K162:M162:N162,3)/10000+LARGE(J162:K162:M162:N162,4)/100000-0.01/T162,0))</f>
        <v>0</v>
      </c>
      <c r="Y162" s="354" t="str">
        <f t="shared" si="101"/>
        <v/>
      </c>
      <c r="Z162" s="364" t="str">
        <f t="shared" si="102"/>
        <v/>
      </c>
      <c r="AA162" s="374"/>
      <c r="AB162" s="374"/>
      <c r="AC162" s="374"/>
      <c r="AD162" s="374"/>
      <c r="AE162" s="374"/>
      <c r="AF162" s="374"/>
      <c r="AG162" s="374"/>
      <c r="AH162" s="374"/>
      <c r="AI162" s="374"/>
    </row>
    <row r="163" spans="1:35" ht="12" customHeight="1" x14ac:dyDescent="0.3">
      <c r="A163" s="581">
        <v>41</v>
      </c>
      <c r="B163" s="686" t="str">
        <f>IF(ISNA(VLOOKUP($A163,'STAM.011-1'!$A$3:$S$306,2,FALSE)),"",(VLOOKUP($A163,'STAM.011-1'!$A$3:$S$306,2,FALSE)))</f>
        <v/>
      </c>
      <c r="C163" s="692" t="str">
        <f>IF(ISNA(VLOOKUP($A163,'STAM.011-1'!$A$3:$S$306,3,FALSE)),"",(VLOOKUP($A163,'STAM.011-1'!$A$3:$S$306,3,FALSE)))</f>
        <v/>
      </c>
      <c r="D163" s="689" t="str">
        <f>IF(ISNA(VLOOKUP($A163,'STAM.011-1'!$A$3:$S$306,4,FALSE)),"",(VLOOKUP($A163,'STAM.011-1'!$A$3:$S$306,4,FALSE)))</f>
        <v/>
      </c>
      <c r="E163" s="29" t="str">
        <f>IF(ISNA(VLOOKUP($A$163,'STAM.011-1'!$A$3:$S$306,5,FALSE)),"",(VLOOKUP($A$163,'STAM.011-1'!$A$3:$S$306,5,FALSE)))</f>
        <v/>
      </c>
      <c r="F163" s="30" t="str">
        <f>IF(ISNA(VLOOKUP($E163,'STAM.011-1'!$E$3:$F$306,2,FALSE)),"",(VLOOKUP($E163,'STAM.011-1'!$E$3:$F$306,2,FALSE)))</f>
        <v/>
      </c>
      <c r="G163" s="149"/>
      <c r="H163" s="31"/>
      <c r="I163" s="30" t="str">
        <f>IF(ISNA(VLOOKUP(E163,'STAM.011-1'!$E$3:$S$306,5,FALSE)),"",(VLOOKUP(E163,'STAM.011-1'!$E$3:$S$306,5,FALSE)))</f>
        <v/>
      </c>
      <c r="J163" s="30" t="str">
        <f>IF(ISNA(VLOOKUP($E163,'STAM.011-1'!$E$3:$S$306,6,FALSE)),"",(VLOOKUP($E163,'STAM.011-1'!$E$3:$S$306,6,FALSE)))</f>
        <v/>
      </c>
      <c r="K163" s="30" t="str">
        <f>IF(ISNA(VLOOKUP($E163,'STAM.011-1'!$E$3:$S$306,7,FALSE)),"",(VLOOKUP($E163,'STAM.011-1'!$E$3:$S$306,7,FALSE)))</f>
        <v/>
      </c>
      <c r="L163" s="30" t="str">
        <f>IF(ISNA(VLOOKUP($E163,'STAM.011-1'!$E$3:$S$306,8,FALSE)),"",(VLOOKUP($E163,'STAM.011-1'!$E$3:$S$306,8,FALSE)))</f>
        <v/>
      </c>
      <c r="M163" s="30" t="str">
        <f>IF(ISNA(VLOOKUP($E163,'STAM.011-1'!$E$3:$S$306,9,FALSE)),"",(VLOOKUP($E163,'STAM.011-1'!$E$3:$S$306,9,FALSE)))</f>
        <v/>
      </c>
      <c r="N163" s="30" t="str">
        <f>IF(ISNA(VLOOKUP($E163,'STAM.011-1'!$E$3:$S$306,10,FALSE)),"",(VLOOKUP($E163,'STAM.011-1'!$E$3:$S$306,10,FALSE)))</f>
        <v/>
      </c>
      <c r="O163" s="30" t="str">
        <f>IF(ISNA(VLOOKUP($E163,'STAM.011-1'!$E$3:$S$306,11,FALSE)),"",(VLOOKUP($E163,'STAM.011-1'!$E$3:$S$306,11,FALSE)))</f>
        <v/>
      </c>
      <c r="P163" s="30" t="str">
        <f>IF(ISNA(VLOOKUP($E163,'STAM.011-1'!$E$3:$S$306,12,FALSE)),"",(VLOOKUP($E163,'STAM.011-1'!$E$3:$S$306,12,FALSE)))</f>
        <v/>
      </c>
      <c r="Q163" s="30" t="str">
        <f>IF(ISNA(VLOOKUP($E163,'STAM.011-1'!$E$3:$S$306,13,FALSE)),"",(VLOOKUP($E163,'STAM.011-1'!$E$3:$S$306,13,FALSE)))</f>
        <v/>
      </c>
      <c r="R163" s="30" t="str">
        <f>IF(ISNA(VLOOKUP($E163,'STAM.011-1'!$E$3:$S$306,14,FALSE)),"",(VLOOKUP($E163,'STAM.011-1'!$E$3:$S$306,14,FALSE)))</f>
        <v/>
      </c>
      <c r="S163" s="343" t="str">
        <f>IF(ISNA(VLOOKUP($E163,'STAM.011-1'!$E$3:$S$306,15,FALSE)),"",(VLOOKUP($E163,'STAM.011-1'!$E$3:$S$306,15,FALSE)))</f>
        <v/>
      </c>
      <c r="T163" s="438">
        <f t="shared" si="70"/>
        <v>161</v>
      </c>
      <c r="U163" s="439"/>
      <c r="V163" s="443">
        <f t="shared" si="83"/>
        <v>0</v>
      </c>
      <c r="W163" s="516" t="str">
        <f t="shared" ref="W163:W223" si="103">IFERROR(SUM(J163:S166)+H165,"")</f>
        <v/>
      </c>
      <c r="X163" s="374">
        <f>IF(V163="","",IFERROR(SUM(J163:K163:M163:N163)+LARGE(J163:K163:M163,1)/100+LARGE(J163:K163:M163:N163,2)/1000+LARGE(J163:K163:M163:N163,3)/10000+LARGE(J163:K163:M163:N163,4)/100000-0.01/T163,0))</f>
        <v>0</v>
      </c>
      <c r="Y163" s="354" t="str">
        <f>$D$163</f>
        <v/>
      </c>
      <c r="Z163" s="364" t="str">
        <f>$C$163</f>
        <v/>
      </c>
      <c r="AA163" s="374"/>
      <c r="AB163" s="374"/>
      <c r="AC163" s="374"/>
      <c r="AD163" s="374"/>
      <c r="AE163" s="374"/>
      <c r="AF163" s="374"/>
      <c r="AG163" s="374"/>
      <c r="AH163" s="374"/>
      <c r="AI163" s="374"/>
    </row>
    <row r="164" spans="1:35" ht="12" customHeight="1" x14ac:dyDescent="0.3">
      <c r="A164" s="582"/>
      <c r="B164" s="687"/>
      <c r="C164" s="693"/>
      <c r="D164" s="690"/>
      <c r="E164" s="32" t="str">
        <f>IF(ISNA(VLOOKUP($A$163,'STAM.011-1'!$A$3:$S$306,5,FALSE)+U4),"",(VLOOKUP($A$163,'STAM.011-1'!$A$3:$S$306,5,FALSE)+U4))</f>
        <v/>
      </c>
      <c r="F164" s="34" t="str">
        <f>IF(ISNA(VLOOKUP($E164,'STAM.011-1'!$E$3:$F$306,2,FALSE)),"",(VLOOKUP($E164,'STAM.011-1'!$E$3:$F$306,2,FALSE)))</f>
        <v/>
      </c>
      <c r="G164" s="150"/>
      <c r="H164" s="141" t="str">
        <f>IF(ISNA(VLOOKUP($E164,'STAM.011-1'!$E$3:$H$306,4,FALSE)),"",(VLOOKUP($E164,'STAM.011-1'!$E$3:$H$306,4,FALSE)))</f>
        <v/>
      </c>
      <c r="I164" s="34" t="str">
        <f>IF(ISNA(VLOOKUP(E164,'STAM.011-1'!$E$3:$S$306,5,FALSE)),"",(VLOOKUP(E164,'STAM.011-1'!$E$3:$S$306,5,FALSE)))</f>
        <v/>
      </c>
      <c r="J164" s="34" t="str">
        <f>IF(ISNA(VLOOKUP($E164,'STAM.011-1'!$E$3:$S$306,6,FALSE)),"",(VLOOKUP($E164,'STAM.011-1'!$E$3:$S$306,6,FALSE)))</f>
        <v/>
      </c>
      <c r="K164" s="34" t="str">
        <f>IF(ISNA(VLOOKUP($E164,'STAM.011-1'!$E$3:$S$306,7,FALSE)),"",(VLOOKUP($E164,'STAM.011-1'!$E$3:$S$306,7,FALSE)))</f>
        <v/>
      </c>
      <c r="L164" s="34" t="str">
        <f>IF(ISNA(VLOOKUP($E164,'STAM.011-1'!$E$3:$S$306,8,FALSE)),"",(VLOOKUP($E164,'STAM.011-1'!$E$3:$S$306,8,FALSE)))</f>
        <v/>
      </c>
      <c r="M164" s="34" t="str">
        <f>IF(ISNA(VLOOKUP($E164,'STAM.011-1'!$E$3:$S$306,9,FALSE)),"",(VLOOKUP($E164,'STAM.011-1'!$E$3:$S$306,9,FALSE)))</f>
        <v/>
      </c>
      <c r="N164" s="34" t="str">
        <f>IF(ISNA(VLOOKUP($E164,'STAM.011-1'!$E$3:$S$306,10,FALSE)),"",(VLOOKUP($E164,'STAM.011-1'!$E$3:$S$306,10,FALSE)))</f>
        <v/>
      </c>
      <c r="O164" s="34" t="str">
        <f>IF(ISNA(VLOOKUP($E164,'STAM.011-1'!$E$3:$S$306,11,FALSE)),"",(VLOOKUP($E164,'STAM.011-1'!$E$3:$S$306,11,FALSE)))</f>
        <v/>
      </c>
      <c r="P164" s="34" t="str">
        <f>IF(ISNA(VLOOKUP($E164,'STAM.011-1'!$E$3:$S$306,12,FALSE)),"",(VLOOKUP($E164,'STAM.011-1'!$E$3:$S$306,12,FALSE)))</f>
        <v/>
      </c>
      <c r="Q164" s="34" t="str">
        <f>IF(ISNA(VLOOKUP($E164,'STAM.011-1'!$E$3:$S$306,13,FALSE)),"",(VLOOKUP($E164,'STAM.011-1'!$E$3:$S$306,13,FALSE)))</f>
        <v/>
      </c>
      <c r="R164" s="34" t="str">
        <f>IF(ISNA(VLOOKUP($E164,'STAM.011-1'!$E$3:$S$306,14,FALSE)),"",(VLOOKUP($E164,'STAM.011-1'!$E$3:$S$306,14,FALSE)))</f>
        <v/>
      </c>
      <c r="S164" s="344" t="str">
        <f>IF(ISNA(VLOOKUP($E164,'STAM.011-1'!$E$3:$S$306,15,FALSE)),"",(VLOOKUP($E164,'STAM.011-1'!$E$3:$S$306,15,FALSE)))</f>
        <v/>
      </c>
      <c r="T164" s="438">
        <f t="shared" si="70"/>
        <v>162</v>
      </c>
      <c r="U164" s="439"/>
      <c r="V164" s="443">
        <f t="shared" si="83"/>
        <v>0</v>
      </c>
      <c r="W164" s="516"/>
      <c r="X164" s="374">
        <f>IF(V164="","",IFERROR(SUM(J164:K164:M164:N164)+LARGE(J164:K164:M164,1)/100+LARGE(J164:K164:M164:N164,2)/1000+LARGE(J164:K164:M164:N164,3)/10000+LARGE(J164:K164:M164:N164,4)/100000-0.01/T164,0))</f>
        <v>0</v>
      </c>
      <c r="Y164" s="354" t="str">
        <f t="shared" ref="Y164:Y166" si="104">$D$163</f>
        <v/>
      </c>
      <c r="Z164" s="364" t="str">
        <f t="shared" ref="Z164:Z166" si="105">$C$163</f>
        <v/>
      </c>
      <c r="AA164" s="374"/>
      <c r="AB164" s="374"/>
      <c r="AC164" s="374"/>
      <c r="AD164" s="374"/>
      <c r="AE164" s="374"/>
      <c r="AF164" s="374"/>
      <c r="AG164" s="374"/>
      <c r="AH164" s="374"/>
      <c r="AI164" s="374"/>
    </row>
    <row r="165" spans="1:35" ht="12" customHeight="1" thickBot="1" x14ac:dyDescent="0.35">
      <c r="A165" s="582"/>
      <c r="B165" s="687"/>
      <c r="C165" s="693"/>
      <c r="D165" s="690"/>
      <c r="E165" s="32" t="str">
        <f>IF(ISNA(VLOOKUP($A$163,'STAM.011-1'!$A$3:$S$306,5,FALSE)+U5),"",(VLOOKUP($A$163,'STAM.011-1'!$A$3:$S$306,5,FALSE)+U5))</f>
        <v/>
      </c>
      <c r="F165" s="34" t="str">
        <f>IF(ISNA(VLOOKUP($E165,'STAM.011-1'!$E$3:$F$306,2,FALSE)),"",(VLOOKUP($E165,'STAM.011-1'!$E$3:$F$306,2,FALSE)))</f>
        <v/>
      </c>
      <c r="G165" s="35" t="s">
        <v>677</v>
      </c>
      <c r="H165" s="141" t="str">
        <f>IF(ISNA(VLOOKUP(E165,'STAM.011-1'!$E$3:$H$306,4,FALSE)),"",(VLOOKUP(E165,'STAM.011-1'!$E$3:$H$306,4,FALSE)))</f>
        <v/>
      </c>
      <c r="I165" s="34" t="str">
        <f>IF(ISNA(VLOOKUP(E165,'STAM.011-1'!$E$3:$S$306,5,FALSE)),"",(VLOOKUP(E165,'STAM.011-1'!$E$3:$S$306,5,FALSE)))</f>
        <v/>
      </c>
      <c r="J165" s="34" t="str">
        <f>IF(ISNA(VLOOKUP($E165,'STAM.011-1'!$E$3:$S$306,6,FALSE)),"",(VLOOKUP($E165,'STAM.011-1'!$E$3:$S$306,6,FALSE)))</f>
        <v/>
      </c>
      <c r="K165" s="34" t="str">
        <f>IF(ISNA(VLOOKUP($E165,'STAM.011-1'!$E$3:$S$306,7,FALSE)),"",(VLOOKUP($E165,'STAM.011-1'!$E$3:$S$306,7,FALSE)))</f>
        <v/>
      </c>
      <c r="L165" s="34" t="str">
        <f>IF(ISNA(VLOOKUP($E165,'STAM.011-1'!$E$3:$S$306,8,FALSE)),"",(VLOOKUP($E165,'STAM.011-1'!$E$3:$S$306,8,FALSE)))</f>
        <v/>
      </c>
      <c r="M165" s="34" t="str">
        <f>IF(ISNA(VLOOKUP($E165,'STAM.011-1'!$E$3:$S$306,9,FALSE)),"",(VLOOKUP($E165,'STAM.011-1'!$E$3:$S$306,9,FALSE)))</f>
        <v/>
      </c>
      <c r="N165" s="34" t="str">
        <f>IF(ISNA(VLOOKUP($E165,'STAM.011-1'!$E$3:$S$306,10,FALSE)),"",(VLOOKUP($E165,'STAM.011-1'!$E$3:$S$306,10,FALSE)))</f>
        <v/>
      </c>
      <c r="O165" s="34" t="str">
        <f>IF(ISNA(VLOOKUP($E165,'STAM.011-1'!$E$3:$S$306,11,FALSE)),"",(VLOOKUP($E165,'STAM.011-1'!$E$3:$S$306,11,FALSE)))</f>
        <v/>
      </c>
      <c r="P165" s="34" t="str">
        <f>IF(ISNA(VLOOKUP($E165,'STAM.011-1'!$E$3:$S$306,12,FALSE)),"",(VLOOKUP($E165,'STAM.011-1'!$E$3:$S$306,12,FALSE)))</f>
        <v/>
      </c>
      <c r="Q165" s="34" t="str">
        <f>IF(ISNA(VLOOKUP($E165,'STAM.011-1'!$E$3:$S$306,13,FALSE)),"",(VLOOKUP($E165,'STAM.011-1'!$E$3:$S$306,13,FALSE)))</f>
        <v/>
      </c>
      <c r="R165" s="34" t="str">
        <f>IF(ISNA(VLOOKUP($E165,'STAM.011-1'!$E$3:$S$306,14,FALSE)),"",(VLOOKUP($E165,'STAM.011-1'!$E$3:$S$306,14,FALSE)))</f>
        <v/>
      </c>
      <c r="S165" s="344" t="str">
        <f>IF(ISNA(VLOOKUP($E165,'STAM.011-1'!$E$3:$S$306,15,FALSE)),"",(VLOOKUP($E165,'STAM.011-1'!$E$3:$S$306,15,FALSE)))</f>
        <v/>
      </c>
      <c r="T165" s="438">
        <f t="shared" si="70"/>
        <v>163</v>
      </c>
      <c r="U165" s="439"/>
      <c r="V165" s="443">
        <f t="shared" si="83"/>
        <v>0</v>
      </c>
      <c r="W165" s="516"/>
      <c r="X165" s="374">
        <f>IF(V165="","",IFERROR(SUM(J165:K165:M165:N165)+LARGE(J165:K165:M165,1)/100+LARGE(J165:K165:M165:N165,2)/1000+LARGE(J165:K165:M165:N165,3)/10000+LARGE(J165:K165:M165:N165,4)/100000-0.01/T165,0))</f>
        <v>0</v>
      </c>
      <c r="Y165" s="354" t="str">
        <f t="shared" si="104"/>
        <v/>
      </c>
      <c r="Z165" s="364" t="str">
        <f t="shared" si="105"/>
        <v/>
      </c>
      <c r="AA165" s="374"/>
      <c r="AB165" s="374"/>
      <c r="AC165" s="374"/>
      <c r="AD165" s="374"/>
      <c r="AE165" s="374"/>
      <c r="AF165" s="374"/>
      <c r="AG165" s="374"/>
      <c r="AH165" s="374"/>
      <c r="AI165" s="374"/>
    </row>
    <row r="166" spans="1:35" ht="12" customHeight="1" thickBot="1" x14ac:dyDescent="0.35">
      <c r="A166" s="583"/>
      <c r="B166" s="688"/>
      <c r="C166" s="694"/>
      <c r="D166" s="691"/>
      <c r="E166" s="32" t="str">
        <f>IF(ISNA(VLOOKUP($A$163,'STAM.011-1'!$A$3:$S$306,5,FALSE)+U6),"",(VLOOKUP($A$163,'STAM.011-1'!$A$3:$S$306,5,FALSE)+U6))</f>
        <v/>
      </c>
      <c r="F166" s="38" t="str">
        <f>IF(ISNA(VLOOKUP($E166,'STAM.011-1'!$E$3:$F$306,2,FALSE)),"",(VLOOKUP($E166,'STAM.011-1'!$E$3:$F$306,2,FALSE)))</f>
        <v/>
      </c>
      <c r="G166" s="36" t="s">
        <v>678</v>
      </c>
      <c r="H166" s="37" t="str">
        <f>IF(ISNA(VLOOKUP(E166,'STAM.011-1'!$E$3:$H$306,4,FALSE)),"",(VLOOKUP(E166,'STAM.011-1'!$E$3:$H$306,4,FALSE)))</f>
        <v/>
      </c>
      <c r="I166" s="38" t="str">
        <f>IF(ISNA(VLOOKUP(E166,'STAM.011-1'!$E$3:$S$306,5,FALSE)),"",(VLOOKUP(E166,'STAM.011-1'!$E$3:$S$306,5,FALSE)))</f>
        <v/>
      </c>
      <c r="J166" s="38" t="str">
        <f>IF(ISNA(VLOOKUP($E166,'STAM.011-1'!$E$3:$S$306,6,FALSE)),"",(VLOOKUP($E166,'STAM.011-1'!$E$3:$S$306,6,FALSE)))</f>
        <v/>
      </c>
      <c r="K166" s="38" t="str">
        <f>IF(ISNA(VLOOKUP($E166,'STAM.011-1'!$E$3:$S$306,7,FALSE)),"",(VLOOKUP($E166,'STAM.011-1'!$E$3:$S$306,7,FALSE)))</f>
        <v/>
      </c>
      <c r="L166" s="38" t="str">
        <f>IF(ISNA(VLOOKUP($E166,'STAM.011-1'!$E$3:$S$306,8,FALSE)),"",(VLOOKUP($E166,'STAM.011-1'!$E$3:$S$306,8,FALSE)))</f>
        <v/>
      </c>
      <c r="M166" s="38" t="str">
        <f>IF(ISNA(VLOOKUP($E166,'STAM.011-1'!$E$3:$S$306,9,FALSE)),"",(VLOOKUP($E166,'STAM.011-1'!$E$3:$S$306,9,FALSE)))</f>
        <v/>
      </c>
      <c r="N166" s="38" t="str">
        <f>IF(ISNA(VLOOKUP($E166,'STAM.011-1'!$E$3:$S$306,10,FALSE)),"",(VLOOKUP($E166,'STAM.011-1'!$E$3:$S$306,10,FALSE)))</f>
        <v/>
      </c>
      <c r="O166" s="38" t="str">
        <f>IF(ISNA(VLOOKUP($E166,'STAM.011-1'!$E$3:$S$306,11,FALSE)),"",(VLOOKUP($E166,'STAM.011-1'!$E$3:$S$306,11,FALSE)))</f>
        <v/>
      </c>
      <c r="P166" s="38" t="str">
        <f>IF(ISNA(VLOOKUP($E166,'STAM.011-1'!$E$3:$S$306,12,FALSE)),"",(VLOOKUP($E166,'STAM.011-1'!$E$3:$S$306,12,FALSE)))</f>
        <v/>
      </c>
      <c r="Q166" s="38" t="str">
        <f>IF(ISNA(VLOOKUP($E166,'STAM.011-1'!$E$3:$S$306,13,FALSE)),"",(VLOOKUP($E166,'STAM.011-1'!$E$3:$S$306,13,FALSE)))</f>
        <v/>
      </c>
      <c r="R166" s="38" t="str">
        <f>IF(ISNA(VLOOKUP($E166,'STAM.011-1'!$E$3:$S$306,14,FALSE)),"",(VLOOKUP($E166,'STAM.011-1'!$E$3:$S$306,14,FALSE)))</f>
        <v/>
      </c>
      <c r="S166" s="345" t="str">
        <f>IF(ISNA(VLOOKUP($E166,'STAM.011-1'!$E$3:$S$306,15,FALSE)),"",(VLOOKUP($E166,'STAM.011-1'!$E$3:$S$306,15,FALSE)))</f>
        <v/>
      </c>
      <c r="T166" s="438">
        <f t="shared" si="70"/>
        <v>164</v>
      </c>
      <c r="U166" s="439"/>
      <c r="V166" s="443">
        <f t="shared" si="83"/>
        <v>0</v>
      </c>
      <c r="W166" s="516"/>
      <c r="X166" s="374">
        <f>IF(V166="","",IFERROR(SUM(J166:K166:M166:N166)+LARGE(J166:K166:M166,1)/100+LARGE(J166:K166:M166:N166,2)/1000+LARGE(J166:K166:M166:N166,3)/10000+LARGE(J166:K166:M166:N166,4)/100000-0.01/T166,0))</f>
        <v>0</v>
      </c>
      <c r="Y166" s="354" t="str">
        <f t="shared" si="104"/>
        <v/>
      </c>
      <c r="Z166" s="364" t="str">
        <f t="shared" si="105"/>
        <v/>
      </c>
      <c r="AA166" s="374"/>
      <c r="AB166" s="374"/>
      <c r="AC166" s="374"/>
      <c r="AD166" s="374"/>
      <c r="AE166" s="374"/>
      <c r="AF166" s="374"/>
      <c r="AG166" s="374"/>
      <c r="AH166" s="374"/>
      <c r="AI166" s="374"/>
    </row>
    <row r="167" spans="1:35" ht="12" customHeight="1" x14ac:dyDescent="0.3">
      <c r="A167" s="581">
        <v>42</v>
      </c>
      <c r="B167" s="686" t="str">
        <f>IF(ISNA(VLOOKUP($A167,'STAM.011-1'!$A$3:$S$306,2,FALSE)),"",(VLOOKUP($A167,'STAM.011-1'!$A$3:$S$306,2,FALSE)))</f>
        <v/>
      </c>
      <c r="C167" s="692" t="str">
        <f>IF(ISNA(VLOOKUP($A167,'STAM.011-1'!$A$3:$S$306,3,FALSE)),"",(VLOOKUP($A167,'STAM.011-1'!$A$3:$S$306,3,FALSE)))</f>
        <v/>
      </c>
      <c r="D167" s="689" t="str">
        <f>IF(ISNA(VLOOKUP($A167,'STAM.011-1'!$A$3:$S$306,4,FALSE)),"",(VLOOKUP($A167,'STAM.011-1'!$A$3:$S$306,4,FALSE)))</f>
        <v/>
      </c>
      <c r="E167" s="29" t="str">
        <f>IF(ISNA(VLOOKUP($A$167,'STAM.011-1'!$A$3:$S$306,5,FALSE)),"",(VLOOKUP($A$167,'STAM.011-1'!$A$3:$S$306,5,FALSE)))</f>
        <v/>
      </c>
      <c r="F167" s="30" t="str">
        <f>IF(ISNA(VLOOKUP($E167,'STAM.011-1'!$E$3:$F$306,2,FALSE)),"",(VLOOKUP($E167,'STAM.011-1'!$E$3:$F$306,2,FALSE)))</f>
        <v/>
      </c>
      <c r="G167" s="149"/>
      <c r="H167" s="39"/>
      <c r="I167" s="30" t="str">
        <f>IF(ISNA(VLOOKUP(E167,'STAM.011-1'!$E$3:$S$306,5,FALSE)),"",(VLOOKUP(E167,'STAM.011-1'!$E$3:$S$306,5,FALSE)))</f>
        <v/>
      </c>
      <c r="J167" s="30" t="str">
        <f>IF(ISNA(VLOOKUP($E167,'STAM.011-1'!$E$3:$S$306,6,FALSE)),"",(VLOOKUP($E167,'STAM.011-1'!$E$3:$S$306,6,FALSE)))</f>
        <v/>
      </c>
      <c r="K167" s="30" t="str">
        <f>IF(ISNA(VLOOKUP($E167,'STAM.011-1'!$E$3:$S$306,7,FALSE)),"",(VLOOKUP($E167,'STAM.011-1'!$E$3:$S$306,7,FALSE)))</f>
        <v/>
      </c>
      <c r="L167" s="30" t="str">
        <f>IF(ISNA(VLOOKUP($E167,'STAM.011-1'!$E$3:$S$306,8,FALSE)),"",(VLOOKUP($E167,'STAM.011-1'!$E$3:$S$306,8,FALSE)))</f>
        <v/>
      </c>
      <c r="M167" s="30" t="str">
        <f>IF(ISNA(VLOOKUP($E167,'STAM.011-1'!$E$3:$S$306,9,FALSE)),"",(VLOOKUP($E167,'STAM.011-1'!$E$3:$S$306,9,FALSE)))</f>
        <v/>
      </c>
      <c r="N167" s="30" t="str">
        <f>IF(ISNA(VLOOKUP($E167,'STAM.011-1'!$E$3:$S$306,10,FALSE)),"",(VLOOKUP($E167,'STAM.011-1'!$E$3:$S$306,10,FALSE)))</f>
        <v/>
      </c>
      <c r="O167" s="30" t="str">
        <f>IF(ISNA(VLOOKUP($E167,'STAM.011-1'!$E$3:$S$306,11,FALSE)),"",(VLOOKUP($E167,'STAM.011-1'!$E$3:$S$306,11,FALSE)))</f>
        <v/>
      </c>
      <c r="P167" s="30" t="str">
        <f>IF(ISNA(VLOOKUP($E167,'STAM.011-1'!$E$3:$S$306,12,FALSE)),"",(VLOOKUP($E167,'STAM.011-1'!$E$3:$S$306,12,FALSE)))</f>
        <v/>
      </c>
      <c r="Q167" s="30" t="str">
        <f>IF(ISNA(VLOOKUP($E167,'STAM.011-1'!$E$3:$S$306,13,FALSE)),"",(VLOOKUP($E167,'STAM.011-1'!$E$3:$S$306,13,FALSE)))</f>
        <v/>
      </c>
      <c r="R167" s="30" t="str">
        <f>IF(ISNA(VLOOKUP($E167,'STAM.011-1'!$E$3:$S$306,14,FALSE)),"",(VLOOKUP($E167,'STAM.011-1'!$E$3:$S$306,14,FALSE)))</f>
        <v/>
      </c>
      <c r="S167" s="343" t="str">
        <f>IF(ISNA(VLOOKUP($E167,'STAM.011-1'!$E$3:$S$306,15,FALSE)),"",(VLOOKUP($E167,'STAM.011-1'!$E$3:$S$306,15,FALSE)))</f>
        <v/>
      </c>
      <c r="T167" s="438">
        <f t="shared" si="70"/>
        <v>165</v>
      </c>
      <c r="U167" s="439"/>
      <c r="V167" s="443">
        <f t="shared" si="83"/>
        <v>0</v>
      </c>
      <c r="W167" s="516" t="str">
        <f t="shared" ref="W167:W227" si="106">IFERROR(SUM(J167:S170)+H169,"")</f>
        <v/>
      </c>
      <c r="X167" s="374">
        <f>IF(V167="","",IFERROR(SUM(J167:K167:M167:N167)+LARGE(J167:K167:M167,1)/100+LARGE(J167:K167:M167:N167,2)/1000+LARGE(J167:K167:M167:N167,3)/10000+LARGE(J167:K167:M167:N167,4)/100000-0.01/T167,0))</f>
        <v>0</v>
      </c>
      <c r="Y167" s="354" t="str">
        <f>$D$167</f>
        <v/>
      </c>
      <c r="Z167" s="364" t="str">
        <f>$C$167</f>
        <v/>
      </c>
      <c r="AA167" s="374"/>
      <c r="AB167" s="374"/>
      <c r="AC167" s="374"/>
      <c r="AD167" s="374"/>
      <c r="AE167" s="374"/>
      <c r="AF167" s="374"/>
      <c r="AG167" s="374"/>
      <c r="AH167" s="374"/>
      <c r="AI167" s="374"/>
    </row>
    <row r="168" spans="1:35" ht="12" customHeight="1" x14ac:dyDescent="0.3">
      <c r="A168" s="582"/>
      <c r="B168" s="687"/>
      <c r="C168" s="693"/>
      <c r="D168" s="690"/>
      <c r="E168" s="32" t="str">
        <f>IF(ISNA(VLOOKUP($A$167,'STAM.011-1'!$A$3:$S$306,5,FALSE)+U4),"",(VLOOKUP($A$167,'STAM.011-1'!$A$3:$S$306,5,FALSE)+U4))</f>
        <v/>
      </c>
      <c r="F168" s="34" t="str">
        <f>IF(ISNA(VLOOKUP($E168,'STAM.011-1'!$E$3:$F$306,2,FALSE)),"",(VLOOKUP($E168,'STAM.011-1'!$E$3:$F$306,2,FALSE)))</f>
        <v/>
      </c>
      <c r="G168" s="150"/>
      <c r="H168" s="141" t="str">
        <f>IF(ISNA(VLOOKUP($E168,'STAM.011-1'!$E$3:$H$306,4,FALSE)),"",(VLOOKUP($E168,'STAM.011-1'!$E$3:$H$306,4,FALSE)))</f>
        <v/>
      </c>
      <c r="I168" s="34" t="str">
        <f>IF(ISNA(VLOOKUP(E168,'STAM.011-1'!$E$3:$S$306,5,FALSE)),"",(VLOOKUP(E168,'STAM.011-1'!$E$3:$S$306,5,FALSE)))</f>
        <v/>
      </c>
      <c r="J168" s="34" t="str">
        <f>IF(ISNA(VLOOKUP($E168,'STAM.011-1'!$E$3:$S$306,6,FALSE)),"",(VLOOKUP($E168,'STAM.011-1'!$E$3:$S$306,6,FALSE)))</f>
        <v/>
      </c>
      <c r="K168" s="34" t="str">
        <f>IF(ISNA(VLOOKUP($E168,'STAM.011-1'!$E$3:$S$306,7,FALSE)),"",(VLOOKUP($E168,'STAM.011-1'!$E$3:$S$306,7,FALSE)))</f>
        <v/>
      </c>
      <c r="L168" s="34" t="str">
        <f>IF(ISNA(VLOOKUP($E168,'STAM.011-1'!$E$3:$S$306,8,FALSE)),"",(VLOOKUP($E168,'STAM.011-1'!$E$3:$S$306,8,FALSE)))</f>
        <v/>
      </c>
      <c r="M168" s="34" t="str">
        <f>IF(ISNA(VLOOKUP($E168,'STAM.011-1'!$E$3:$S$306,9,FALSE)),"",(VLOOKUP($E168,'STAM.011-1'!$E$3:$S$306,9,FALSE)))</f>
        <v/>
      </c>
      <c r="N168" s="34" t="str">
        <f>IF(ISNA(VLOOKUP($E168,'STAM.011-1'!$E$3:$S$306,10,FALSE)),"",(VLOOKUP($E168,'STAM.011-1'!$E$3:$S$306,10,FALSE)))</f>
        <v/>
      </c>
      <c r="O168" s="34" t="str">
        <f>IF(ISNA(VLOOKUP($E168,'STAM.011-1'!$E$3:$S$306,11,FALSE)),"",(VLOOKUP($E168,'STAM.011-1'!$E$3:$S$306,11,FALSE)))</f>
        <v/>
      </c>
      <c r="P168" s="34" t="str">
        <f>IF(ISNA(VLOOKUP($E168,'STAM.011-1'!$E$3:$S$306,12,FALSE)),"",(VLOOKUP($E168,'STAM.011-1'!$E$3:$S$306,12,FALSE)))</f>
        <v/>
      </c>
      <c r="Q168" s="34" t="str">
        <f>IF(ISNA(VLOOKUP($E168,'STAM.011-1'!$E$3:$S$306,13,FALSE)),"",(VLOOKUP($E168,'STAM.011-1'!$E$3:$S$306,13,FALSE)))</f>
        <v/>
      </c>
      <c r="R168" s="34" t="str">
        <f>IF(ISNA(VLOOKUP($E168,'STAM.011-1'!$E$3:$S$306,14,FALSE)),"",(VLOOKUP($E168,'STAM.011-1'!$E$3:$S$306,14,FALSE)))</f>
        <v/>
      </c>
      <c r="S168" s="344" t="str">
        <f>IF(ISNA(VLOOKUP($E168,'STAM.011-1'!$E$3:$S$306,15,FALSE)),"",(VLOOKUP($E168,'STAM.011-1'!$E$3:$S$306,15,FALSE)))</f>
        <v/>
      </c>
      <c r="T168" s="438">
        <f t="shared" si="70"/>
        <v>166</v>
      </c>
      <c r="U168" s="439"/>
      <c r="V168" s="443">
        <f t="shared" si="83"/>
        <v>0</v>
      </c>
      <c r="W168" s="516"/>
      <c r="X168" s="374">
        <f>IF(V168="","",IFERROR(SUM(J168:K168:M168:N168)+LARGE(J168:K168:M168,1)/100+LARGE(J168:K168:M168:N168,2)/1000+LARGE(J168:K168:M168:N168,3)/10000+LARGE(J168:K168:M168:N168,4)/100000-0.01/T168,0))</f>
        <v>0</v>
      </c>
      <c r="Y168" s="354" t="str">
        <f t="shared" ref="Y168:Y170" si="107">$D$167</f>
        <v/>
      </c>
      <c r="Z168" s="364" t="str">
        <f t="shared" ref="Z168:Z170" si="108">$C$167</f>
        <v/>
      </c>
      <c r="AA168" s="374"/>
      <c r="AB168" s="374"/>
      <c r="AC168" s="374"/>
      <c r="AD168" s="374"/>
      <c r="AE168" s="374"/>
      <c r="AF168" s="374"/>
      <c r="AG168" s="374"/>
      <c r="AH168" s="374"/>
      <c r="AI168" s="374"/>
    </row>
    <row r="169" spans="1:35" ht="12" customHeight="1" thickBot="1" x14ac:dyDescent="0.35">
      <c r="A169" s="582"/>
      <c r="B169" s="687"/>
      <c r="C169" s="693"/>
      <c r="D169" s="690"/>
      <c r="E169" s="32" t="str">
        <f>IF(ISNA(VLOOKUP($A$167,'STAM.011-1'!$A$3:$S$306,5,FALSE)+U5),"",(VLOOKUP($A$167,'STAM.011-1'!$A$3:$S$306,5,FALSE)+U5))</f>
        <v/>
      </c>
      <c r="F169" s="34" t="str">
        <f>IF(ISNA(VLOOKUP($E169,'STAM.011-1'!$E$3:$F$306,2,FALSE)),"",(VLOOKUP($E169,'STAM.011-1'!$E$3:$F$306,2,FALSE)))</f>
        <v/>
      </c>
      <c r="G169" s="35" t="s">
        <v>677</v>
      </c>
      <c r="H169" s="141" t="str">
        <f>IF(ISNA(VLOOKUP(E169,'STAM.011-1'!$E$3:$H$306,4,FALSE)),"",(VLOOKUP(E169,'STAM.011-1'!$E$3:$H$306,4,FALSE)))</f>
        <v/>
      </c>
      <c r="I169" s="34" t="str">
        <f>IF(ISNA(VLOOKUP(E169,'STAM.011-1'!$E$3:$S$306,5,FALSE)),"",(VLOOKUP(E169,'STAM.011-1'!$E$3:$S$306,5,FALSE)))</f>
        <v/>
      </c>
      <c r="J169" s="34" t="str">
        <f>IF(ISNA(VLOOKUP($E169,'STAM.011-1'!$E$3:$S$306,6,FALSE)),"",(VLOOKUP($E169,'STAM.011-1'!$E$3:$S$306,6,FALSE)))</f>
        <v/>
      </c>
      <c r="K169" s="34" t="str">
        <f>IF(ISNA(VLOOKUP($E169,'STAM.011-1'!$E$3:$S$306,7,FALSE)),"",(VLOOKUP($E169,'STAM.011-1'!$E$3:$S$306,7,FALSE)))</f>
        <v/>
      </c>
      <c r="L169" s="34" t="str">
        <f>IF(ISNA(VLOOKUP($E169,'STAM.011-1'!$E$3:$S$306,8,FALSE)),"",(VLOOKUP($E169,'STAM.011-1'!$E$3:$S$306,8,FALSE)))</f>
        <v/>
      </c>
      <c r="M169" s="34" t="str">
        <f>IF(ISNA(VLOOKUP($E169,'STAM.011-1'!$E$3:$S$306,9,FALSE)),"",(VLOOKUP($E169,'STAM.011-1'!$E$3:$S$306,9,FALSE)))</f>
        <v/>
      </c>
      <c r="N169" s="34" t="str">
        <f>IF(ISNA(VLOOKUP($E169,'STAM.011-1'!$E$3:$S$306,10,FALSE)),"",(VLOOKUP($E169,'STAM.011-1'!$E$3:$S$306,10,FALSE)))</f>
        <v/>
      </c>
      <c r="O169" s="34" t="str">
        <f>IF(ISNA(VLOOKUP($E169,'STAM.011-1'!$E$3:$S$306,11,FALSE)),"",(VLOOKUP($E169,'STAM.011-1'!$E$3:$S$306,11,FALSE)))</f>
        <v/>
      </c>
      <c r="P169" s="34" t="str">
        <f>IF(ISNA(VLOOKUP($E169,'STAM.011-1'!$E$3:$S$306,12,FALSE)),"",(VLOOKUP($E169,'STAM.011-1'!$E$3:$S$306,12,FALSE)))</f>
        <v/>
      </c>
      <c r="Q169" s="34" t="str">
        <f>IF(ISNA(VLOOKUP($E169,'STAM.011-1'!$E$3:$S$306,13,FALSE)),"",(VLOOKUP($E169,'STAM.011-1'!$E$3:$S$306,13,FALSE)))</f>
        <v/>
      </c>
      <c r="R169" s="34" t="str">
        <f>IF(ISNA(VLOOKUP($E169,'STAM.011-1'!$E$3:$S$306,14,FALSE)),"",(VLOOKUP($E169,'STAM.011-1'!$E$3:$S$306,14,FALSE)))</f>
        <v/>
      </c>
      <c r="S169" s="344" t="str">
        <f>IF(ISNA(VLOOKUP($E169,'STAM.011-1'!$E$3:$S$306,15,FALSE)),"",(VLOOKUP($E169,'STAM.011-1'!$E$3:$S$306,15,FALSE)))</f>
        <v/>
      </c>
      <c r="T169" s="438">
        <f t="shared" si="70"/>
        <v>167</v>
      </c>
      <c r="U169" s="439"/>
      <c r="V169" s="443">
        <f t="shared" si="83"/>
        <v>0</v>
      </c>
      <c r="W169" s="516"/>
      <c r="X169" s="374">
        <f>IF(V169="","",IFERROR(SUM(J169:K169:M169:N169)+LARGE(J169:K169:M169,1)/100+LARGE(J169:K169:M169:N169,2)/1000+LARGE(J169:K169:M169:N169,3)/10000+LARGE(J169:K169:M169:N169,4)/100000-0.01/T169,0))</f>
        <v>0</v>
      </c>
      <c r="Y169" s="354" t="str">
        <f t="shared" si="107"/>
        <v/>
      </c>
      <c r="Z169" s="364" t="str">
        <f t="shared" si="108"/>
        <v/>
      </c>
      <c r="AA169" s="374"/>
      <c r="AB169" s="374"/>
      <c r="AC169" s="374"/>
      <c r="AD169" s="374"/>
      <c r="AE169" s="374"/>
      <c r="AF169" s="374"/>
      <c r="AG169" s="374"/>
      <c r="AH169" s="374"/>
      <c r="AI169" s="374"/>
    </row>
    <row r="170" spans="1:35" ht="12" customHeight="1" thickBot="1" x14ac:dyDescent="0.35">
      <c r="A170" s="583"/>
      <c r="B170" s="688"/>
      <c r="C170" s="694"/>
      <c r="D170" s="691"/>
      <c r="E170" s="32" t="str">
        <f>IF(ISNA(VLOOKUP($A$167,'STAM.011-1'!$A$3:$S$306,5,FALSE)+U6),"",(VLOOKUP($A$167,'STAM.011-1'!$A$3:$S$306,5,FALSE)+U6))</f>
        <v/>
      </c>
      <c r="F170" s="38" t="str">
        <f>IF(ISNA(VLOOKUP($E170,'STAM.011-1'!$E$3:$F$306,2,FALSE)),"",(VLOOKUP($E170,'STAM.011-1'!$E$3:$F$306,2,FALSE)))</f>
        <v/>
      </c>
      <c r="G170" s="36" t="s">
        <v>678</v>
      </c>
      <c r="H170" s="37" t="str">
        <f>IF(ISNA(VLOOKUP(E170,'STAM.011-1'!$E$3:$H$306,4,FALSE)),"",(VLOOKUP(E170,'STAM.011-1'!$E$3:$H$306,4,FALSE)))</f>
        <v/>
      </c>
      <c r="I170" s="38" t="str">
        <f>IF(ISNA(VLOOKUP(E170,'STAM.011-1'!$E$3:$S$306,5,FALSE)),"",(VLOOKUP(E170,'STAM.011-1'!$E$3:$S$306,5,FALSE)))</f>
        <v/>
      </c>
      <c r="J170" s="38" t="str">
        <f>IF(ISNA(VLOOKUP($E170,'STAM.011-1'!$E$3:$S$306,6,FALSE)),"",(VLOOKUP($E170,'STAM.011-1'!$E$3:$S$306,6,FALSE)))</f>
        <v/>
      </c>
      <c r="K170" s="38" t="str">
        <f>IF(ISNA(VLOOKUP($E170,'STAM.011-1'!$E$3:$S$306,7,FALSE)),"",(VLOOKUP($E170,'STAM.011-1'!$E$3:$S$306,7,FALSE)))</f>
        <v/>
      </c>
      <c r="L170" s="38" t="str">
        <f>IF(ISNA(VLOOKUP($E170,'STAM.011-1'!$E$3:$S$306,8,FALSE)),"",(VLOOKUP($E170,'STAM.011-1'!$E$3:$S$306,8,FALSE)))</f>
        <v/>
      </c>
      <c r="M170" s="38" t="str">
        <f>IF(ISNA(VLOOKUP($E170,'STAM.011-1'!$E$3:$S$306,9,FALSE)),"",(VLOOKUP($E170,'STAM.011-1'!$E$3:$S$306,9,FALSE)))</f>
        <v/>
      </c>
      <c r="N170" s="38" t="str">
        <f>IF(ISNA(VLOOKUP($E170,'STAM.011-1'!$E$3:$S$306,10,FALSE)),"",(VLOOKUP($E170,'STAM.011-1'!$E$3:$S$306,10,FALSE)))</f>
        <v/>
      </c>
      <c r="O170" s="38" t="str">
        <f>IF(ISNA(VLOOKUP($E170,'STAM.011-1'!$E$3:$S$306,11,FALSE)),"",(VLOOKUP($E170,'STAM.011-1'!$E$3:$S$306,11,FALSE)))</f>
        <v/>
      </c>
      <c r="P170" s="38" t="str">
        <f>IF(ISNA(VLOOKUP($E170,'STAM.011-1'!$E$3:$S$306,12,FALSE)),"",(VLOOKUP($E170,'STAM.011-1'!$E$3:$S$306,12,FALSE)))</f>
        <v/>
      </c>
      <c r="Q170" s="38" t="str">
        <f>IF(ISNA(VLOOKUP($E170,'STAM.011-1'!$E$3:$S$306,13,FALSE)),"",(VLOOKUP($E170,'STAM.011-1'!$E$3:$S$306,13,FALSE)))</f>
        <v/>
      </c>
      <c r="R170" s="38" t="str">
        <f>IF(ISNA(VLOOKUP($E170,'STAM.011-1'!$E$3:$S$306,14,FALSE)),"",(VLOOKUP($E170,'STAM.011-1'!$E$3:$S$306,14,FALSE)))</f>
        <v/>
      </c>
      <c r="S170" s="345" t="str">
        <f>IF(ISNA(VLOOKUP($E170,'STAM.011-1'!$E$3:$S$306,15,FALSE)),"",(VLOOKUP($E170,'STAM.011-1'!$E$3:$S$306,15,FALSE)))</f>
        <v/>
      </c>
      <c r="T170" s="438">
        <f t="shared" si="70"/>
        <v>168</v>
      </c>
      <c r="U170" s="439"/>
      <c r="V170" s="443">
        <f t="shared" si="83"/>
        <v>0</v>
      </c>
      <c r="W170" s="516"/>
      <c r="X170" s="374">
        <f>IF(V170="","",IFERROR(SUM(J170:K170:M170:N170)+LARGE(J170:K170:M170,1)/100+LARGE(J170:K170:M170:N170,2)/1000+LARGE(J170:K170:M170:N170,3)/10000+LARGE(J170:K170:M170:N170,4)/100000-0.01/T170,0))</f>
        <v>0</v>
      </c>
      <c r="Y170" s="354" t="str">
        <f t="shared" si="107"/>
        <v/>
      </c>
      <c r="Z170" s="364" t="str">
        <f t="shared" si="108"/>
        <v/>
      </c>
      <c r="AA170" s="374"/>
      <c r="AB170" s="374"/>
      <c r="AC170" s="374"/>
      <c r="AD170" s="374"/>
      <c r="AE170" s="374"/>
      <c r="AF170" s="374"/>
      <c r="AG170" s="374"/>
      <c r="AH170" s="374"/>
      <c r="AI170" s="374"/>
    </row>
    <row r="171" spans="1:35" ht="12" customHeight="1" x14ac:dyDescent="0.3">
      <c r="A171" s="581">
        <v>43</v>
      </c>
      <c r="B171" s="686" t="str">
        <f>IF(ISNA(VLOOKUP($A171,'STAM.011-1'!$A$3:$S$306,2,FALSE)),"",(VLOOKUP($A171,'STAM.011-1'!$A$3:$S$306,2,FALSE)))</f>
        <v/>
      </c>
      <c r="C171" s="692" t="str">
        <f>IF(ISNA(VLOOKUP($A171,'STAM.011-1'!$A$3:$S$306,3,FALSE)),"",(VLOOKUP($A171,'STAM.011-1'!$A$3:$S$306,3,FALSE)))</f>
        <v/>
      </c>
      <c r="D171" s="689" t="str">
        <f>IF(ISNA(VLOOKUP($A171,'STAM.011-1'!$A$3:$S$306,4,FALSE)),"",(VLOOKUP($A171,'STAM.011-1'!$A$3:$S$306,4,FALSE)))</f>
        <v/>
      </c>
      <c r="E171" s="29" t="str">
        <f>IF(ISNA(VLOOKUP($A$171,'STAM.011-1'!$A$3:$S$306,5,FALSE)),"",(VLOOKUP($A$171,'STAM.011-1'!$A$3:$S$306,5,FALSE)))</f>
        <v/>
      </c>
      <c r="F171" s="30" t="str">
        <f>IF(ISNA(VLOOKUP($E171,'STAM.011-1'!$E$3:$F$306,2,FALSE)),"",(VLOOKUP($E171,'STAM.011-1'!$E$3:$F$306,2,FALSE)))</f>
        <v/>
      </c>
      <c r="G171" s="149"/>
      <c r="H171" s="31"/>
      <c r="I171" s="30" t="str">
        <f>IF(ISNA(VLOOKUP(E171,'STAM.011-1'!$E$3:$S$306,5,FALSE)),"",(VLOOKUP(E171,'STAM.011-1'!$E$3:$S$306,5,FALSE)))</f>
        <v/>
      </c>
      <c r="J171" s="30" t="str">
        <f>IF(ISNA(VLOOKUP($E171,'STAM.011-1'!$E$3:$S$306,6,FALSE)),"",(VLOOKUP($E171,'STAM.011-1'!$E$3:$S$306,6,FALSE)))</f>
        <v/>
      </c>
      <c r="K171" s="30" t="str">
        <f>IF(ISNA(VLOOKUP($E171,'STAM.011-1'!$E$3:$S$306,7,FALSE)),"",(VLOOKUP($E171,'STAM.011-1'!$E$3:$S$306,7,FALSE)))</f>
        <v/>
      </c>
      <c r="L171" s="30" t="str">
        <f>IF(ISNA(VLOOKUP($E171,'STAM.011-1'!$E$3:$S$306,8,FALSE)),"",(VLOOKUP($E171,'STAM.011-1'!$E$3:$S$306,8,FALSE)))</f>
        <v/>
      </c>
      <c r="M171" s="30" t="str">
        <f>IF(ISNA(VLOOKUP($E171,'STAM.011-1'!$E$3:$S$306,9,FALSE)),"",(VLOOKUP($E171,'STAM.011-1'!$E$3:$S$306,9,FALSE)))</f>
        <v/>
      </c>
      <c r="N171" s="30" t="str">
        <f>IF(ISNA(VLOOKUP($E171,'STAM.011-1'!$E$3:$S$306,10,FALSE)),"",(VLOOKUP($E171,'STAM.011-1'!$E$3:$S$306,10,FALSE)))</f>
        <v/>
      </c>
      <c r="O171" s="30" t="str">
        <f>IF(ISNA(VLOOKUP($E171,'STAM.011-1'!$E$3:$S$306,11,FALSE)),"",(VLOOKUP($E171,'STAM.011-1'!$E$3:$S$306,11,FALSE)))</f>
        <v/>
      </c>
      <c r="P171" s="30" t="str">
        <f>IF(ISNA(VLOOKUP($E171,'STAM.011-1'!$E$3:$S$306,12,FALSE)),"",(VLOOKUP($E171,'STAM.011-1'!$E$3:$S$306,12,FALSE)))</f>
        <v/>
      </c>
      <c r="Q171" s="30" t="str">
        <f>IF(ISNA(VLOOKUP($E171,'STAM.011-1'!$E$3:$S$306,13,FALSE)),"",(VLOOKUP($E171,'STAM.011-1'!$E$3:$S$306,13,FALSE)))</f>
        <v/>
      </c>
      <c r="R171" s="30" t="str">
        <f>IF(ISNA(VLOOKUP($E171,'STAM.011-1'!$E$3:$S$306,14,FALSE)),"",(VLOOKUP($E171,'STAM.011-1'!$E$3:$S$306,14,FALSE)))</f>
        <v/>
      </c>
      <c r="S171" s="343" t="str">
        <f>IF(ISNA(VLOOKUP($E171,'STAM.011-1'!$E$3:$S$306,15,FALSE)),"",(VLOOKUP($E171,'STAM.011-1'!$E$3:$S$306,15,FALSE)))</f>
        <v/>
      </c>
      <c r="T171" s="438">
        <f t="shared" si="70"/>
        <v>169</v>
      </c>
      <c r="U171" s="439"/>
      <c r="V171" s="443">
        <f t="shared" si="83"/>
        <v>0</v>
      </c>
      <c r="W171" s="516" t="str">
        <f t="shared" ref="W171" si="109">IFERROR(SUM(J171:S174)+H173,"")</f>
        <v/>
      </c>
      <c r="X171" s="374">
        <f>IF(V171="","",IFERROR(SUM(J171:K171:M171:N171)+LARGE(J171:K171:M171,1)/100+LARGE(J171:K171:M171:N171,2)/1000+LARGE(J171:K171:M171:N171,3)/10000+LARGE(J171:K171:M171:N171,4)/100000-0.01/T171,0))</f>
        <v>0</v>
      </c>
      <c r="Y171" s="354" t="str">
        <f>$D$171</f>
        <v/>
      </c>
      <c r="Z171" s="364" t="str">
        <f>$C$171</f>
        <v/>
      </c>
      <c r="AA171" s="374"/>
      <c r="AB171" s="374"/>
      <c r="AC171" s="374"/>
      <c r="AD171" s="374"/>
      <c r="AE171" s="374"/>
      <c r="AF171" s="374"/>
      <c r="AG171" s="374"/>
      <c r="AH171" s="374"/>
      <c r="AI171" s="374"/>
    </row>
    <row r="172" spans="1:35" ht="12" customHeight="1" x14ac:dyDescent="0.3">
      <c r="A172" s="582"/>
      <c r="B172" s="687"/>
      <c r="C172" s="693"/>
      <c r="D172" s="690"/>
      <c r="E172" s="32" t="str">
        <f>IF(ISNA(VLOOKUP($A$171,'STAM.011-1'!$A$3:$S$306,5,FALSE)+U4),"",(VLOOKUP($A$171,'STAM.011-1'!$A$3:$S$306,5,FALSE)+U4))</f>
        <v/>
      </c>
      <c r="F172" s="34" t="str">
        <f>IF(ISNA(VLOOKUP($E172,'STAM.011-1'!$E$3:$F$306,2,FALSE)),"",(VLOOKUP($E172,'STAM.011-1'!$E$3:$F$306,2,FALSE)))</f>
        <v/>
      </c>
      <c r="G172" s="150"/>
      <c r="H172" s="141" t="str">
        <f>IF(ISNA(VLOOKUP($E172,'STAM.011-1'!$E$3:$H$306,4,FALSE)),"",(VLOOKUP($E172,'STAM.011-1'!$E$3:$H$306,4,FALSE)))</f>
        <v/>
      </c>
      <c r="I172" s="34" t="str">
        <f>IF(ISNA(VLOOKUP(E172,'STAM.011-1'!$E$3:$S$306,5,FALSE)),"",(VLOOKUP(E172,'STAM.011-1'!$E$3:$S$306,5,FALSE)))</f>
        <v/>
      </c>
      <c r="J172" s="34" t="str">
        <f>IF(ISNA(VLOOKUP($E172,'STAM.011-1'!$E$3:$S$306,6,FALSE)),"",(VLOOKUP($E172,'STAM.011-1'!$E$3:$S$306,6,FALSE)))</f>
        <v/>
      </c>
      <c r="K172" s="34" t="str">
        <f>IF(ISNA(VLOOKUP($E172,'STAM.011-1'!$E$3:$S$306,7,FALSE)),"",(VLOOKUP($E172,'STAM.011-1'!$E$3:$S$306,7,FALSE)))</f>
        <v/>
      </c>
      <c r="L172" s="34" t="str">
        <f>IF(ISNA(VLOOKUP($E172,'STAM.011-1'!$E$3:$S$306,8,FALSE)),"",(VLOOKUP($E172,'STAM.011-1'!$E$3:$S$306,8,FALSE)))</f>
        <v/>
      </c>
      <c r="M172" s="34" t="str">
        <f>IF(ISNA(VLOOKUP($E172,'STAM.011-1'!$E$3:$S$306,9,FALSE)),"",(VLOOKUP($E172,'STAM.011-1'!$E$3:$S$306,9,FALSE)))</f>
        <v/>
      </c>
      <c r="N172" s="34" t="str">
        <f>IF(ISNA(VLOOKUP($E172,'STAM.011-1'!$E$3:$S$306,10,FALSE)),"",(VLOOKUP($E172,'STAM.011-1'!$E$3:$S$306,10,FALSE)))</f>
        <v/>
      </c>
      <c r="O172" s="34" t="str">
        <f>IF(ISNA(VLOOKUP($E172,'STAM.011-1'!$E$3:$S$306,11,FALSE)),"",(VLOOKUP($E172,'STAM.011-1'!$E$3:$S$306,11,FALSE)))</f>
        <v/>
      </c>
      <c r="P172" s="34" t="str">
        <f>IF(ISNA(VLOOKUP($E172,'STAM.011-1'!$E$3:$S$306,12,FALSE)),"",(VLOOKUP($E172,'STAM.011-1'!$E$3:$S$306,12,FALSE)))</f>
        <v/>
      </c>
      <c r="Q172" s="34" t="str">
        <f>IF(ISNA(VLOOKUP($E172,'STAM.011-1'!$E$3:$S$306,13,FALSE)),"",(VLOOKUP($E172,'STAM.011-1'!$E$3:$S$306,13,FALSE)))</f>
        <v/>
      </c>
      <c r="R172" s="34" t="str">
        <f>IF(ISNA(VLOOKUP($E172,'STAM.011-1'!$E$3:$S$306,14,FALSE)),"",(VLOOKUP($E172,'STAM.011-1'!$E$3:$S$306,14,FALSE)))</f>
        <v/>
      </c>
      <c r="S172" s="344" t="str">
        <f>IF(ISNA(VLOOKUP($E172,'STAM.011-1'!$E$3:$S$306,15,FALSE)),"",(VLOOKUP($E172,'STAM.011-1'!$E$3:$S$306,15,FALSE)))</f>
        <v/>
      </c>
      <c r="T172" s="438">
        <f t="shared" si="70"/>
        <v>170</v>
      </c>
      <c r="U172" s="439"/>
      <c r="V172" s="443">
        <f t="shared" si="83"/>
        <v>0</v>
      </c>
      <c r="W172" s="516"/>
      <c r="X172" s="374">
        <f>IF(V172="","",IFERROR(SUM(J172:K172:M172:N172)+LARGE(J172:K172:M172,1)/100+LARGE(J172:K172:M172:N172,2)/1000+LARGE(J172:K172:M172:N172,3)/10000+LARGE(J172:K172:M172:N172,4)/100000-0.01/T172,0))</f>
        <v>0</v>
      </c>
      <c r="Y172" s="354" t="str">
        <f t="shared" ref="Y172:Y174" si="110">$D$171</f>
        <v/>
      </c>
      <c r="Z172" s="364" t="str">
        <f t="shared" ref="Z172:Z174" si="111">$C$171</f>
        <v/>
      </c>
      <c r="AA172" s="374"/>
      <c r="AB172" s="374"/>
      <c r="AC172" s="374"/>
      <c r="AD172" s="374"/>
      <c r="AE172" s="374"/>
      <c r="AF172" s="374"/>
      <c r="AG172" s="374"/>
      <c r="AH172" s="374"/>
      <c r="AI172" s="374"/>
    </row>
    <row r="173" spans="1:35" ht="12" customHeight="1" thickBot="1" x14ac:dyDescent="0.35">
      <c r="A173" s="582"/>
      <c r="B173" s="687"/>
      <c r="C173" s="693"/>
      <c r="D173" s="690"/>
      <c r="E173" s="32" t="str">
        <f>IF(ISNA(VLOOKUP($A$171,'STAM.011-1'!$A$3:$S$306,5,FALSE)+U5),"",(VLOOKUP($A$171,'STAM.011-1'!$A$3:$S$306,5,FALSE)+U5))</f>
        <v/>
      </c>
      <c r="F173" s="34" t="str">
        <f>IF(ISNA(VLOOKUP($E173,'STAM.011-1'!$E$3:$F$306,2,FALSE)),"",(VLOOKUP($E173,'STAM.011-1'!$E$3:$F$306,2,FALSE)))</f>
        <v/>
      </c>
      <c r="G173" s="35" t="s">
        <v>677</v>
      </c>
      <c r="H173" s="141" t="str">
        <f>IF(ISNA(VLOOKUP(E173,'STAM.011-1'!$E$3:$H$306,4,FALSE)),"",(VLOOKUP(E173,'STAM.011-1'!$E$3:$H$306,4,FALSE)))</f>
        <v/>
      </c>
      <c r="I173" s="34" t="str">
        <f>IF(ISNA(VLOOKUP(E173,'STAM.011-1'!$E$3:$S$306,5,FALSE)),"",(VLOOKUP(E173,'STAM.011-1'!$E$3:$S$306,5,FALSE)))</f>
        <v/>
      </c>
      <c r="J173" s="34" t="str">
        <f>IF(ISNA(VLOOKUP($E173,'STAM.011-1'!$E$3:$S$306,6,FALSE)),"",(VLOOKUP($E173,'STAM.011-1'!$E$3:$S$306,6,FALSE)))</f>
        <v/>
      </c>
      <c r="K173" s="34" t="str">
        <f>IF(ISNA(VLOOKUP($E173,'STAM.011-1'!$E$3:$S$306,7,FALSE)),"",(VLOOKUP($E173,'STAM.011-1'!$E$3:$S$306,7,FALSE)))</f>
        <v/>
      </c>
      <c r="L173" s="34" t="str">
        <f>IF(ISNA(VLOOKUP($E173,'STAM.011-1'!$E$3:$S$306,8,FALSE)),"",(VLOOKUP($E173,'STAM.011-1'!$E$3:$S$306,8,FALSE)))</f>
        <v/>
      </c>
      <c r="M173" s="34" t="str">
        <f>IF(ISNA(VLOOKUP($E173,'STAM.011-1'!$E$3:$S$306,9,FALSE)),"",(VLOOKUP($E173,'STAM.011-1'!$E$3:$S$306,9,FALSE)))</f>
        <v/>
      </c>
      <c r="N173" s="34" t="str">
        <f>IF(ISNA(VLOOKUP($E173,'STAM.011-1'!$E$3:$S$306,10,FALSE)),"",(VLOOKUP($E173,'STAM.011-1'!$E$3:$S$306,10,FALSE)))</f>
        <v/>
      </c>
      <c r="O173" s="34" t="str">
        <f>IF(ISNA(VLOOKUP($E173,'STAM.011-1'!$E$3:$S$306,11,FALSE)),"",(VLOOKUP($E173,'STAM.011-1'!$E$3:$S$306,11,FALSE)))</f>
        <v/>
      </c>
      <c r="P173" s="34" t="str">
        <f>IF(ISNA(VLOOKUP($E173,'STAM.011-1'!$E$3:$S$306,12,FALSE)),"",(VLOOKUP($E173,'STAM.011-1'!$E$3:$S$306,12,FALSE)))</f>
        <v/>
      </c>
      <c r="Q173" s="34" t="str">
        <f>IF(ISNA(VLOOKUP($E173,'STAM.011-1'!$E$3:$S$306,13,FALSE)),"",(VLOOKUP($E173,'STAM.011-1'!$E$3:$S$306,13,FALSE)))</f>
        <v/>
      </c>
      <c r="R173" s="34" t="str">
        <f>IF(ISNA(VLOOKUP($E173,'STAM.011-1'!$E$3:$S$306,14,FALSE)),"",(VLOOKUP($E173,'STAM.011-1'!$E$3:$S$306,14,FALSE)))</f>
        <v/>
      </c>
      <c r="S173" s="344" t="str">
        <f>IF(ISNA(VLOOKUP($E173,'STAM.011-1'!$E$3:$S$306,15,FALSE)),"",(VLOOKUP($E173,'STAM.011-1'!$E$3:$S$306,15,FALSE)))</f>
        <v/>
      </c>
      <c r="T173" s="438">
        <f t="shared" si="70"/>
        <v>171</v>
      </c>
      <c r="U173" s="439"/>
      <c r="V173" s="443">
        <f t="shared" si="83"/>
        <v>0</v>
      </c>
      <c r="W173" s="516"/>
      <c r="X173" s="374">
        <f>IF(V173="","",IFERROR(SUM(J173:K173:M173:N173)+LARGE(J173:K173:M173,1)/100+LARGE(J173:K173:M173:N173,2)/1000+LARGE(J173:K173:M173:N173,3)/10000+LARGE(J173:K173:M173:N173,4)/100000-0.01/T173,0))</f>
        <v>0</v>
      </c>
      <c r="Y173" s="354" t="str">
        <f t="shared" si="110"/>
        <v/>
      </c>
      <c r="Z173" s="364" t="str">
        <f t="shared" si="111"/>
        <v/>
      </c>
      <c r="AA173" s="374"/>
      <c r="AB173" s="374"/>
      <c r="AC173" s="374"/>
      <c r="AD173" s="374"/>
      <c r="AE173" s="374"/>
      <c r="AF173" s="374"/>
      <c r="AG173" s="374"/>
      <c r="AH173" s="374"/>
      <c r="AI173" s="374"/>
    </row>
    <row r="174" spans="1:35" ht="12" customHeight="1" thickBot="1" x14ac:dyDescent="0.35">
      <c r="A174" s="583"/>
      <c r="B174" s="688"/>
      <c r="C174" s="694"/>
      <c r="D174" s="691"/>
      <c r="E174" s="32" t="str">
        <f>IF(ISNA(VLOOKUP($A$171,'STAM.011-1'!$A$3:$S$306,5,FALSE)+U6),"",(VLOOKUP($A$171,'STAM.011-1'!$A$3:$S$306,5,FALSE)+U6))</f>
        <v/>
      </c>
      <c r="F174" s="38" t="str">
        <f>IF(ISNA(VLOOKUP($E174,'STAM.011-1'!$E$3:$F$306,2,FALSE)),"",(VLOOKUP($E174,'STAM.011-1'!$E$3:$F$306,2,FALSE)))</f>
        <v/>
      </c>
      <c r="G174" s="36" t="s">
        <v>678</v>
      </c>
      <c r="H174" s="37" t="str">
        <f>IF(ISNA(VLOOKUP(E174,'STAM.011-1'!$E$3:$H$306,4,FALSE)),"",(VLOOKUP(E174,'STAM.011-1'!$E$3:$H$306,4,FALSE)))</f>
        <v/>
      </c>
      <c r="I174" s="38" t="str">
        <f>IF(ISNA(VLOOKUP(E174,'STAM.011-1'!$E$3:$S$306,5,FALSE)),"",(VLOOKUP(E174,'STAM.011-1'!$E$3:$S$306,5,FALSE)))</f>
        <v/>
      </c>
      <c r="J174" s="38" t="str">
        <f>IF(ISNA(VLOOKUP($E174,'STAM.011-1'!$E$3:$S$306,6,FALSE)),"",(VLOOKUP($E174,'STAM.011-1'!$E$3:$S$306,6,FALSE)))</f>
        <v/>
      </c>
      <c r="K174" s="38" t="str">
        <f>IF(ISNA(VLOOKUP($E174,'STAM.011-1'!$E$3:$S$306,7,FALSE)),"",(VLOOKUP($E174,'STAM.011-1'!$E$3:$S$306,7,FALSE)))</f>
        <v/>
      </c>
      <c r="L174" s="38" t="str">
        <f>IF(ISNA(VLOOKUP($E174,'STAM.011-1'!$E$3:$S$306,8,FALSE)),"",(VLOOKUP($E174,'STAM.011-1'!$E$3:$S$306,8,FALSE)))</f>
        <v/>
      </c>
      <c r="M174" s="38" t="str">
        <f>IF(ISNA(VLOOKUP($E174,'STAM.011-1'!$E$3:$S$306,9,FALSE)),"",(VLOOKUP($E174,'STAM.011-1'!$E$3:$S$306,9,FALSE)))</f>
        <v/>
      </c>
      <c r="N174" s="38" t="str">
        <f>IF(ISNA(VLOOKUP($E174,'STAM.011-1'!$E$3:$S$306,10,FALSE)),"",(VLOOKUP($E174,'STAM.011-1'!$E$3:$S$306,10,FALSE)))</f>
        <v/>
      </c>
      <c r="O174" s="38" t="str">
        <f>IF(ISNA(VLOOKUP($E174,'STAM.011-1'!$E$3:$S$306,11,FALSE)),"",(VLOOKUP($E174,'STAM.011-1'!$E$3:$S$306,11,FALSE)))</f>
        <v/>
      </c>
      <c r="P174" s="38" t="str">
        <f>IF(ISNA(VLOOKUP($E174,'STAM.011-1'!$E$3:$S$306,12,FALSE)),"",(VLOOKUP($E174,'STAM.011-1'!$E$3:$S$306,12,FALSE)))</f>
        <v/>
      </c>
      <c r="Q174" s="38" t="str">
        <f>IF(ISNA(VLOOKUP($E174,'STAM.011-1'!$E$3:$S$306,13,FALSE)),"",(VLOOKUP($E174,'STAM.011-1'!$E$3:$S$306,13,FALSE)))</f>
        <v/>
      </c>
      <c r="R174" s="38" t="str">
        <f>IF(ISNA(VLOOKUP($E174,'STAM.011-1'!$E$3:$S$306,14,FALSE)),"",(VLOOKUP($E174,'STAM.011-1'!$E$3:$S$306,14,FALSE)))</f>
        <v/>
      </c>
      <c r="S174" s="345" t="str">
        <f>IF(ISNA(VLOOKUP($E174,'STAM.011-1'!$E$3:$S$306,15,FALSE)),"",(VLOOKUP($E174,'STAM.011-1'!$E$3:$S$306,15,FALSE)))</f>
        <v/>
      </c>
      <c r="T174" s="438">
        <f t="shared" si="70"/>
        <v>172</v>
      </c>
      <c r="U174" s="439"/>
      <c r="V174" s="443">
        <f t="shared" si="83"/>
        <v>0</v>
      </c>
      <c r="W174" s="516"/>
      <c r="X174" s="374">
        <f>IF(V174="","",IFERROR(SUM(J174:K174:M174:N174)+LARGE(J174:K174:M174,1)/100+LARGE(J174:K174:M174:N174,2)/1000+LARGE(J174:K174:M174:N174,3)/10000+LARGE(J174:K174:M174:N174,4)/100000-0.01/T174,0))</f>
        <v>0</v>
      </c>
      <c r="Y174" s="354" t="str">
        <f t="shared" si="110"/>
        <v/>
      </c>
      <c r="Z174" s="364" t="str">
        <f t="shared" si="111"/>
        <v/>
      </c>
      <c r="AA174" s="374"/>
      <c r="AB174" s="374"/>
      <c r="AC174" s="374"/>
      <c r="AD174" s="374"/>
      <c r="AE174" s="374"/>
      <c r="AF174" s="374"/>
      <c r="AG174" s="374"/>
      <c r="AH174" s="374"/>
      <c r="AI174" s="374"/>
    </row>
    <row r="175" spans="1:35" ht="12" customHeight="1" x14ac:dyDescent="0.3">
      <c r="A175" s="581">
        <v>44</v>
      </c>
      <c r="B175" s="686" t="str">
        <f>IF(ISNA(VLOOKUP($A175,'STAM.011-1'!$A$3:$S$306,2,FALSE)),"",(VLOOKUP($A175,'STAM.011-1'!$A$3:$S$306,2,FALSE)))</f>
        <v/>
      </c>
      <c r="C175" s="692" t="str">
        <f>IF(ISNA(VLOOKUP($A175,'STAM.011-1'!$A$3:$S$306,3,FALSE)),"",(VLOOKUP($A175,'STAM.011-1'!$A$3:$S$306,3,FALSE)))</f>
        <v/>
      </c>
      <c r="D175" s="689" t="str">
        <f>IF(ISNA(VLOOKUP($A175,'STAM.011-1'!$A$3:$S$306,4,FALSE)),"",(VLOOKUP($A175,'STAM.011-1'!$A$3:$S$306,4,FALSE)))</f>
        <v/>
      </c>
      <c r="E175" s="29" t="str">
        <f>IF(ISNA(VLOOKUP($A$175,'STAM.011-1'!$A$3:$S$306,5,FALSE)),"",(VLOOKUP($A$175,'STAM.011-1'!$A$3:$S$306,5,FALSE)))</f>
        <v/>
      </c>
      <c r="F175" s="30" t="str">
        <f>IF(ISNA(VLOOKUP($E175,'STAM.011-1'!$E$3:$F$306,2,FALSE)),"",(VLOOKUP($E175,'STAM.011-1'!$E$3:$F$306,2,FALSE)))</f>
        <v/>
      </c>
      <c r="G175" s="149"/>
      <c r="H175" s="39"/>
      <c r="I175" s="30" t="str">
        <f>IF(ISNA(VLOOKUP(E175,'STAM.011-1'!$E$3:$S$306,5,FALSE)),"",(VLOOKUP(E175,'STAM.011-1'!$E$3:$S$306,5,FALSE)))</f>
        <v/>
      </c>
      <c r="J175" s="30" t="str">
        <f>IF(ISNA(VLOOKUP($E175,'STAM.011-1'!$E$3:$S$306,6,FALSE)),"",(VLOOKUP($E175,'STAM.011-1'!$E$3:$S$306,6,FALSE)))</f>
        <v/>
      </c>
      <c r="K175" s="30" t="str">
        <f>IF(ISNA(VLOOKUP($E175,'STAM.011-1'!$E$3:$S$306,7,FALSE)),"",(VLOOKUP($E175,'STAM.011-1'!$E$3:$S$306,7,FALSE)))</f>
        <v/>
      </c>
      <c r="L175" s="30" t="str">
        <f>IF(ISNA(VLOOKUP($E175,'STAM.011-1'!$E$3:$S$306,8,FALSE)),"",(VLOOKUP($E175,'STAM.011-1'!$E$3:$S$306,8,FALSE)))</f>
        <v/>
      </c>
      <c r="M175" s="30" t="str">
        <f>IF(ISNA(VLOOKUP($E175,'STAM.011-1'!$E$3:$S$306,9,FALSE)),"",(VLOOKUP($E175,'STAM.011-1'!$E$3:$S$306,9,FALSE)))</f>
        <v/>
      </c>
      <c r="N175" s="30" t="str">
        <f>IF(ISNA(VLOOKUP($E175,'STAM.011-1'!$E$3:$S$306,10,FALSE)),"",(VLOOKUP($E175,'STAM.011-1'!$E$3:$S$306,10,FALSE)))</f>
        <v/>
      </c>
      <c r="O175" s="30" t="str">
        <f>IF(ISNA(VLOOKUP($E175,'STAM.011-1'!$E$3:$S$306,11,FALSE)),"",(VLOOKUP($E175,'STAM.011-1'!$E$3:$S$306,11,FALSE)))</f>
        <v/>
      </c>
      <c r="P175" s="30" t="str">
        <f>IF(ISNA(VLOOKUP($E175,'STAM.011-1'!$E$3:$S$306,12,FALSE)),"",(VLOOKUP($E175,'STAM.011-1'!$E$3:$S$306,12,FALSE)))</f>
        <v/>
      </c>
      <c r="Q175" s="30" t="str">
        <f>IF(ISNA(VLOOKUP($E175,'STAM.011-1'!$E$3:$S$306,13,FALSE)),"",(VLOOKUP($E175,'STAM.011-1'!$E$3:$S$306,13,FALSE)))</f>
        <v/>
      </c>
      <c r="R175" s="30" t="str">
        <f>IF(ISNA(VLOOKUP($E175,'STAM.011-1'!$E$3:$S$306,14,FALSE)),"",(VLOOKUP($E175,'STAM.011-1'!$E$3:$S$306,14,FALSE)))</f>
        <v/>
      </c>
      <c r="S175" s="343" t="str">
        <f>IF(ISNA(VLOOKUP($E175,'STAM.011-1'!$E$3:$S$306,15,FALSE)),"",(VLOOKUP($E175,'STAM.011-1'!$E$3:$S$306,15,FALSE)))</f>
        <v/>
      </c>
      <c r="T175" s="438">
        <f t="shared" ref="T175:T238" si="112">T174+1</f>
        <v>173</v>
      </c>
      <c r="U175" s="439"/>
      <c r="V175" s="443">
        <f t="shared" si="83"/>
        <v>0</v>
      </c>
      <c r="W175" s="516" t="str">
        <f t="shared" si="103"/>
        <v/>
      </c>
      <c r="X175" s="374">
        <f>IF(V175="","",IFERROR(SUM(J175:K175:M175:N175)+LARGE(J175:K175:M175,1)/100+LARGE(J175:K175:M175:N175,2)/1000+LARGE(J175:K175:M175:N175,3)/10000+LARGE(J175:K175:M175:N175,4)/100000-0.01/T175,0))</f>
        <v>0</v>
      </c>
      <c r="Y175" s="354" t="str">
        <f>$D$175</f>
        <v/>
      </c>
      <c r="Z175" s="364" t="str">
        <f>$C$175</f>
        <v/>
      </c>
      <c r="AA175" s="374"/>
      <c r="AB175" s="374"/>
      <c r="AC175" s="374"/>
      <c r="AD175" s="374"/>
      <c r="AE175" s="374"/>
      <c r="AF175" s="374"/>
      <c r="AG175" s="374"/>
      <c r="AH175" s="374"/>
      <c r="AI175" s="374"/>
    </row>
    <row r="176" spans="1:35" ht="12" customHeight="1" x14ac:dyDescent="0.3">
      <c r="A176" s="582"/>
      <c r="B176" s="687"/>
      <c r="C176" s="693"/>
      <c r="D176" s="690"/>
      <c r="E176" s="32" t="str">
        <f>IF(ISNA(VLOOKUP($A$175,'STAM.011-1'!$A$3:$S$306,5,FALSE)+U4),"",(VLOOKUP($A$175,'STAM.011-1'!$A$3:$S$306,5,FALSE)+U4))</f>
        <v/>
      </c>
      <c r="F176" s="34" t="str">
        <f>IF(ISNA(VLOOKUP($E176,'STAM.011-1'!$E$3:$F$306,2,FALSE)),"",(VLOOKUP($E176,'STAM.011-1'!$E$3:$F$306,2,FALSE)))</f>
        <v/>
      </c>
      <c r="G176" s="150"/>
      <c r="H176" s="141" t="str">
        <f>IF(ISNA(VLOOKUP($E176,'STAM.011-1'!$E$3:$H$306,4,FALSE)),"",(VLOOKUP($E176,'STAM.011-1'!$E$3:$H$306,4,FALSE)))</f>
        <v/>
      </c>
      <c r="I176" s="34" t="str">
        <f>IF(ISNA(VLOOKUP(E176,'STAM.011-1'!$E$3:$S$306,5,FALSE)),"",(VLOOKUP(E176,'STAM.011-1'!$E$3:$S$306,5,FALSE)))</f>
        <v/>
      </c>
      <c r="J176" s="34" t="str">
        <f>IF(ISNA(VLOOKUP($E176,'STAM.011-1'!$E$3:$S$306,6,FALSE)),"",(VLOOKUP($E176,'STAM.011-1'!$E$3:$S$306,6,FALSE)))</f>
        <v/>
      </c>
      <c r="K176" s="34" t="str">
        <f>IF(ISNA(VLOOKUP($E176,'STAM.011-1'!$E$3:$S$306,7,FALSE)),"",(VLOOKUP($E176,'STAM.011-1'!$E$3:$S$306,7,FALSE)))</f>
        <v/>
      </c>
      <c r="L176" s="34" t="str">
        <f>IF(ISNA(VLOOKUP($E176,'STAM.011-1'!$E$3:$S$306,8,FALSE)),"",(VLOOKUP($E176,'STAM.011-1'!$E$3:$S$306,8,FALSE)))</f>
        <v/>
      </c>
      <c r="M176" s="34" t="str">
        <f>IF(ISNA(VLOOKUP($E176,'STAM.011-1'!$E$3:$S$306,9,FALSE)),"",(VLOOKUP($E176,'STAM.011-1'!$E$3:$S$306,9,FALSE)))</f>
        <v/>
      </c>
      <c r="N176" s="34" t="str">
        <f>IF(ISNA(VLOOKUP($E176,'STAM.011-1'!$E$3:$S$306,10,FALSE)),"",(VLOOKUP($E176,'STAM.011-1'!$E$3:$S$306,10,FALSE)))</f>
        <v/>
      </c>
      <c r="O176" s="34" t="str">
        <f>IF(ISNA(VLOOKUP($E176,'STAM.011-1'!$E$3:$S$306,11,FALSE)),"",(VLOOKUP($E176,'STAM.011-1'!$E$3:$S$306,11,FALSE)))</f>
        <v/>
      </c>
      <c r="P176" s="34" t="str">
        <f>IF(ISNA(VLOOKUP($E176,'STAM.011-1'!$E$3:$S$306,12,FALSE)),"",(VLOOKUP($E176,'STAM.011-1'!$E$3:$S$306,12,FALSE)))</f>
        <v/>
      </c>
      <c r="Q176" s="34" t="str">
        <f>IF(ISNA(VLOOKUP($E176,'STAM.011-1'!$E$3:$S$306,13,FALSE)),"",(VLOOKUP($E176,'STAM.011-1'!$E$3:$S$306,13,FALSE)))</f>
        <v/>
      </c>
      <c r="R176" s="34" t="str">
        <f>IF(ISNA(VLOOKUP($E176,'STAM.011-1'!$E$3:$S$306,14,FALSE)),"",(VLOOKUP($E176,'STAM.011-1'!$E$3:$S$306,14,FALSE)))</f>
        <v/>
      </c>
      <c r="S176" s="344" t="str">
        <f>IF(ISNA(VLOOKUP($E176,'STAM.011-1'!$E$3:$S$306,15,FALSE)),"",(VLOOKUP($E176,'STAM.011-1'!$E$3:$S$306,15,FALSE)))</f>
        <v/>
      </c>
      <c r="T176" s="438">
        <f t="shared" si="112"/>
        <v>174</v>
      </c>
      <c r="U176" s="439"/>
      <c r="V176" s="443">
        <f t="shared" si="83"/>
        <v>0</v>
      </c>
      <c r="W176" s="516"/>
      <c r="X176" s="374">
        <f>IF(V176="","",IFERROR(SUM(J176:K176:M176:N176)+LARGE(J176:K176:M176,1)/100+LARGE(J176:K176:M176:N176,2)/1000+LARGE(J176:K176:M176:N176,3)/10000+LARGE(J176:K176:M176:N176,4)/100000-0.01/T176,0))</f>
        <v>0</v>
      </c>
      <c r="Y176" s="354" t="str">
        <f t="shared" ref="Y176:Y178" si="113">$D$175</f>
        <v/>
      </c>
      <c r="Z176" s="364" t="str">
        <f t="shared" ref="Z176:Z178" si="114">$C$175</f>
        <v/>
      </c>
      <c r="AA176" s="374"/>
      <c r="AB176" s="374"/>
      <c r="AC176" s="374"/>
      <c r="AD176" s="374"/>
      <c r="AE176" s="374"/>
      <c r="AF176" s="374"/>
      <c r="AG176" s="374"/>
      <c r="AH176" s="374"/>
      <c r="AI176" s="374"/>
    </row>
    <row r="177" spans="1:35" ht="12" customHeight="1" thickBot="1" x14ac:dyDescent="0.35">
      <c r="A177" s="582"/>
      <c r="B177" s="687"/>
      <c r="C177" s="693"/>
      <c r="D177" s="690"/>
      <c r="E177" s="32" t="str">
        <f>IF(ISNA(VLOOKUP($A$175,'STAM.011-1'!$A$3:$S$306,5,FALSE)+U5),"",(VLOOKUP($A$175,'STAM.011-1'!$A$3:$S$306,5,FALSE)+U5))</f>
        <v/>
      </c>
      <c r="F177" s="34" t="str">
        <f>IF(ISNA(VLOOKUP($E177,'STAM.011-1'!$E$3:$F$306,2,FALSE)),"",(VLOOKUP($E177,'STAM.011-1'!$E$3:$F$306,2,FALSE)))</f>
        <v/>
      </c>
      <c r="G177" s="35" t="s">
        <v>677</v>
      </c>
      <c r="H177" s="141" t="str">
        <f>IF(ISNA(VLOOKUP(E177,'STAM.011-1'!$E$3:$H$306,4,FALSE)),"",(VLOOKUP(E177,'STAM.011-1'!$E$3:$H$306,4,FALSE)))</f>
        <v/>
      </c>
      <c r="I177" s="34" t="str">
        <f>IF(ISNA(VLOOKUP(E177,'STAM.011-1'!$E$3:$S$306,5,FALSE)),"",(VLOOKUP(E177,'STAM.011-1'!$E$3:$S$306,5,FALSE)))</f>
        <v/>
      </c>
      <c r="J177" s="34" t="str">
        <f>IF(ISNA(VLOOKUP($E177,'STAM.011-1'!$E$3:$S$306,6,FALSE)),"",(VLOOKUP($E177,'STAM.011-1'!$E$3:$S$306,6,FALSE)))</f>
        <v/>
      </c>
      <c r="K177" s="34" t="str">
        <f>IF(ISNA(VLOOKUP($E177,'STAM.011-1'!$E$3:$S$306,7,FALSE)),"",(VLOOKUP($E177,'STAM.011-1'!$E$3:$S$306,7,FALSE)))</f>
        <v/>
      </c>
      <c r="L177" s="34" t="str">
        <f>IF(ISNA(VLOOKUP($E177,'STAM.011-1'!$E$3:$S$306,8,FALSE)),"",(VLOOKUP($E177,'STAM.011-1'!$E$3:$S$306,8,FALSE)))</f>
        <v/>
      </c>
      <c r="M177" s="34" t="str">
        <f>IF(ISNA(VLOOKUP($E177,'STAM.011-1'!$E$3:$S$306,9,FALSE)),"",(VLOOKUP($E177,'STAM.011-1'!$E$3:$S$306,9,FALSE)))</f>
        <v/>
      </c>
      <c r="N177" s="34" t="str">
        <f>IF(ISNA(VLOOKUP($E177,'STAM.011-1'!$E$3:$S$306,10,FALSE)),"",(VLOOKUP($E177,'STAM.011-1'!$E$3:$S$306,10,FALSE)))</f>
        <v/>
      </c>
      <c r="O177" s="34" t="str">
        <f>IF(ISNA(VLOOKUP($E177,'STAM.011-1'!$E$3:$S$306,11,FALSE)),"",(VLOOKUP($E177,'STAM.011-1'!$E$3:$S$306,11,FALSE)))</f>
        <v/>
      </c>
      <c r="P177" s="34" t="str">
        <f>IF(ISNA(VLOOKUP($E177,'STAM.011-1'!$E$3:$S$306,12,FALSE)),"",(VLOOKUP($E177,'STAM.011-1'!$E$3:$S$306,12,FALSE)))</f>
        <v/>
      </c>
      <c r="Q177" s="34" t="str">
        <f>IF(ISNA(VLOOKUP($E177,'STAM.011-1'!$E$3:$S$306,13,FALSE)),"",(VLOOKUP($E177,'STAM.011-1'!$E$3:$S$306,13,FALSE)))</f>
        <v/>
      </c>
      <c r="R177" s="34" t="str">
        <f>IF(ISNA(VLOOKUP($E177,'STAM.011-1'!$E$3:$S$306,14,FALSE)),"",(VLOOKUP($E177,'STAM.011-1'!$E$3:$S$306,14,FALSE)))</f>
        <v/>
      </c>
      <c r="S177" s="344" t="str">
        <f>IF(ISNA(VLOOKUP($E177,'STAM.011-1'!$E$3:$S$306,15,FALSE)),"",(VLOOKUP($E177,'STAM.011-1'!$E$3:$S$306,15,FALSE)))</f>
        <v/>
      </c>
      <c r="T177" s="438">
        <f t="shared" si="112"/>
        <v>175</v>
      </c>
      <c r="U177" s="439"/>
      <c r="V177" s="443">
        <f t="shared" si="83"/>
        <v>0</v>
      </c>
      <c r="W177" s="516"/>
      <c r="X177" s="374">
        <f>IF(V177="","",IFERROR(SUM(J177:K177:M177:N177)+LARGE(J177:K177:M177,1)/100+LARGE(J177:K177:M177:N177,2)/1000+LARGE(J177:K177:M177:N177,3)/10000+LARGE(J177:K177:M177:N177,4)/100000-0.01/T177,0))</f>
        <v>0</v>
      </c>
      <c r="Y177" s="354" t="str">
        <f t="shared" si="113"/>
        <v/>
      </c>
      <c r="Z177" s="364" t="str">
        <f t="shared" si="114"/>
        <v/>
      </c>
      <c r="AA177" s="374"/>
      <c r="AB177" s="374"/>
      <c r="AC177" s="374"/>
      <c r="AD177" s="374"/>
      <c r="AE177" s="374"/>
      <c r="AF177" s="374"/>
      <c r="AG177" s="374"/>
      <c r="AH177" s="374"/>
      <c r="AI177" s="374"/>
    </row>
    <row r="178" spans="1:35" ht="12" customHeight="1" thickBot="1" x14ac:dyDescent="0.35">
      <c r="A178" s="583"/>
      <c r="B178" s="688"/>
      <c r="C178" s="694"/>
      <c r="D178" s="691"/>
      <c r="E178" s="32" t="str">
        <f>IF(ISNA(VLOOKUP($A$175,'STAM.011-1'!$A$3:$S$306,5,FALSE)+U6),"",(VLOOKUP($A$175,'STAM.011-1'!$A$3:$S$306,5,FALSE)+U6))</f>
        <v/>
      </c>
      <c r="F178" s="38" t="str">
        <f>IF(ISNA(VLOOKUP($E178,'STAM.011-1'!$E$3:$F$306,2,FALSE)),"",(VLOOKUP($E178,'STAM.011-1'!$E$3:$F$306,2,FALSE)))</f>
        <v/>
      </c>
      <c r="G178" s="36" t="s">
        <v>678</v>
      </c>
      <c r="H178" s="37" t="str">
        <f>IF(ISNA(VLOOKUP(E178,'STAM.011-1'!$E$3:$H$306,4,FALSE)),"",(VLOOKUP(E178,'STAM.011-1'!$E$3:$H$306,4,FALSE)))</f>
        <v/>
      </c>
      <c r="I178" s="38" t="str">
        <f>IF(ISNA(VLOOKUP(E178,'STAM.011-1'!$E$3:$S$306,5,FALSE)),"",(VLOOKUP(E178,'STAM.011-1'!$E$3:$S$306,5,FALSE)))</f>
        <v/>
      </c>
      <c r="J178" s="38" t="str">
        <f>IF(ISNA(VLOOKUP($E178,'STAM.011-1'!$E$3:$S$306,6,FALSE)),"",(VLOOKUP($E178,'STAM.011-1'!$E$3:$S$306,6,FALSE)))</f>
        <v/>
      </c>
      <c r="K178" s="38" t="str">
        <f>IF(ISNA(VLOOKUP($E178,'STAM.011-1'!$E$3:$S$306,7,FALSE)),"",(VLOOKUP($E178,'STAM.011-1'!$E$3:$S$306,7,FALSE)))</f>
        <v/>
      </c>
      <c r="L178" s="38" t="str">
        <f>IF(ISNA(VLOOKUP($E178,'STAM.011-1'!$E$3:$S$306,8,FALSE)),"",(VLOOKUP($E178,'STAM.011-1'!$E$3:$S$306,8,FALSE)))</f>
        <v/>
      </c>
      <c r="M178" s="38" t="str">
        <f>IF(ISNA(VLOOKUP($E178,'STAM.011-1'!$E$3:$S$306,9,FALSE)),"",(VLOOKUP($E178,'STAM.011-1'!$E$3:$S$306,9,FALSE)))</f>
        <v/>
      </c>
      <c r="N178" s="38" t="str">
        <f>IF(ISNA(VLOOKUP($E178,'STAM.011-1'!$E$3:$S$306,10,FALSE)),"",(VLOOKUP($E178,'STAM.011-1'!$E$3:$S$306,10,FALSE)))</f>
        <v/>
      </c>
      <c r="O178" s="38" t="str">
        <f>IF(ISNA(VLOOKUP($E178,'STAM.011-1'!$E$3:$S$306,11,FALSE)),"",(VLOOKUP($E178,'STAM.011-1'!$E$3:$S$306,11,FALSE)))</f>
        <v/>
      </c>
      <c r="P178" s="38" t="str">
        <f>IF(ISNA(VLOOKUP($E178,'STAM.011-1'!$E$3:$S$306,12,FALSE)),"",(VLOOKUP($E178,'STAM.011-1'!$E$3:$S$306,12,FALSE)))</f>
        <v/>
      </c>
      <c r="Q178" s="38" t="str">
        <f>IF(ISNA(VLOOKUP($E178,'STAM.011-1'!$E$3:$S$306,13,FALSE)),"",(VLOOKUP($E178,'STAM.011-1'!$E$3:$S$306,13,FALSE)))</f>
        <v/>
      </c>
      <c r="R178" s="38" t="str">
        <f>IF(ISNA(VLOOKUP($E178,'STAM.011-1'!$E$3:$S$306,14,FALSE)),"",(VLOOKUP($E178,'STAM.011-1'!$E$3:$S$306,14,FALSE)))</f>
        <v/>
      </c>
      <c r="S178" s="345" t="str">
        <f>IF(ISNA(VLOOKUP($E178,'STAM.011-1'!$E$3:$S$306,15,FALSE)),"",(VLOOKUP($E178,'STAM.011-1'!$E$3:$S$306,15,FALSE)))</f>
        <v/>
      </c>
      <c r="T178" s="438">
        <f t="shared" si="112"/>
        <v>176</v>
      </c>
      <c r="U178" s="439"/>
      <c r="V178" s="443">
        <f t="shared" si="83"/>
        <v>0</v>
      </c>
      <c r="W178" s="516"/>
      <c r="X178" s="374">
        <f>IF(V178="","",IFERROR(SUM(J178:K178:M178:N178)+LARGE(J178:K178:M178,1)/100+LARGE(J178:K178:M178:N178,2)/1000+LARGE(J178:K178:M178:N178,3)/10000+LARGE(J178:K178:M178:N178,4)/100000-0.01/T178,0))</f>
        <v>0</v>
      </c>
      <c r="Y178" s="354" t="str">
        <f t="shared" si="113"/>
        <v/>
      </c>
      <c r="Z178" s="364" t="str">
        <f t="shared" si="114"/>
        <v/>
      </c>
      <c r="AA178" s="374"/>
      <c r="AB178" s="374"/>
      <c r="AC178" s="374"/>
      <c r="AD178" s="374"/>
      <c r="AE178" s="374"/>
      <c r="AF178" s="374"/>
      <c r="AG178" s="374"/>
      <c r="AH178" s="374"/>
      <c r="AI178" s="374"/>
    </row>
    <row r="179" spans="1:35" ht="12" customHeight="1" x14ac:dyDescent="0.3">
      <c r="A179" s="581">
        <v>45</v>
      </c>
      <c r="B179" s="686" t="str">
        <f>IF(ISNA(VLOOKUP($A179,'STAM.011-1'!$A$3:$S$306,2,FALSE)),"",(VLOOKUP($A179,'STAM.011-1'!$A$3:$S$306,2,FALSE)))</f>
        <v/>
      </c>
      <c r="C179" s="692" t="str">
        <f>IF(ISNA(VLOOKUP($A179,'STAM.011-1'!$A$3:$S$306,3,FALSE)),"",(VLOOKUP($A179,'STAM.011-1'!$A$3:$S$306,3,FALSE)))</f>
        <v/>
      </c>
      <c r="D179" s="689" t="str">
        <f>IF(ISNA(VLOOKUP($A179,'STAM.011-1'!$A$3:$S$306,4,FALSE)),"",(VLOOKUP($A179,'STAM.011-1'!$A$3:$S$306,4,FALSE)))</f>
        <v/>
      </c>
      <c r="E179" s="29" t="str">
        <f>IF(ISNA(VLOOKUP($A$179,'STAM.011-1'!$A$3:$S$306,5,FALSE)),"",(VLOOKUP($A$179,'STAM.011-1'!$A$3:$S$306,5,FALSE)))</f>
        <v/>
      </c>
      <c r="F179" s="30" t="str">
        <f>IF(ISNA(VLOOKUP($E179,'STAM.011-1'!$E$3:$F$306,2,FALSE)),"",(VLOOKUP($E179,'STAM.011-1'!$E$3:$F$306,2,FALSE)))</f>
        <v/>
      </c>
      <c r="G179" s="149"/>
      <c r="H179" s="31"/>
      <c r="I179" s="30" t="str">
        <f>IF(ISNA(VLOOKUP(E179,'STAM.011-1'!$E$3:$S$306,5,FALSE)),"",(VLOOKUP(E179,'STAM.011-1'!$E$3:$S$306,5,FALSE)))</f>
        <v/>
      </c>
      <c r="J179" s="30" t="str">
        <f>IF(ISNA(VLOOKUP($E179,'STAM.011-1'!$E$3:$S$306,6,FALSE)),"",(VLOOKUP($E179,'STAM.011-1'!$E$3:$S$306,6,FALSE)))</f>
        <v/>
      </c>
      <c r="K179" s="30" t="str">
        <f>IF(ISNA(VLOOKUP($E179,'STAM.011-1'!$E$3:$S$306,7,FALSE)),"",(VLOOKUP($E179,'STAM.011-1'!$E$3:$S$306,7,FALSE)))</f>
        <v/>
      </c>
      <c r="L179" s="30" t="str">
        <f>IF(ISNA(VLOOKUP($E179,'STAM.011-1'!$E$3:$S$306,8,FALSE)),"",(VLOOKUP($E179,'STAM.011-1'!$E$3:$S$306,8,FALSE)))</f>
        <v/>
      </c>
      <c r="M179" s="30" t="str">
        <f>IF(ISNA(VLOOKUP($E179,'STAM.011-1'!$E$3:$S$306,9,FALSE)),"",(VLOOKUP($E179,'STAM.011-1'!$E$3:$S$306,9,FALSE)))</f>
        <v/>
      </c>
      <c r="N179" s="30" t="str">
        <f>IF(ISNA(VLOOKUP($E179,'STAM.011-1'!$E$3:$S$306,10,FALSE)),"",(VLOOKUP($E179,'STAM.011-1'!$E$3:$S$306,10,FALSE)))</f>
        <v/>
      </c>
      <c r="O179" s="30" t="str">
        <f>IF(ISNA(VLOOKUP($E179,'STAM.011-1'!$E$3:$S$306,11,FALSE)),"",(VLOOKUP($E179,'STAM.011-1'!$E$3:$S$306,11,FALSE)))</f>
        <v/>
      </c>
      <c r="P179" s="30" t="str">
        <f>IF(ISNA(VLOOKUP($E179,'STAM.011-1'!$E$3:$S$306,12,FALSE)),"",(VLOOKUP($E179,'STAM.011-1'!$E$3:$S$306,12,FALSE)))</f>
        <v/>
      </c>
      <c r="Q179" s="30" t="str">
        <f>IF(ISNA(VLOOKUP($E179,'STAM.011-1'!$E$3:$S$306,13,FALSE)),"",(VLOOKUP($E179,'STAM.011-1'!$E$3:$S$306,13,FALSE)))</f>
        <v/>
      </c>
      <c r="R179" s="30" t="str">
        <f>IF(ISNA(VLOOKUP($E179,'STAM.011-1'!$E$3:$S$306,14,FALSE)),"",(VLOOKUP($E179,'STAM.011-1'!$E$3:$S$306,14,FALSE)))</f>
        <v/>
      </c>
      <c r="S179" s="343" t="str">
        <f>IF(ISNA(VLOOKUP($E179,'STAM.011-1'!$E$3:$S$306,15,FALSE)),"",(VLOOKUP($E179,'STAM.011-1'!$E$3:$S$306,15,FALSE)))</f>
        <v/>
      </c>
      <c r="T179" s="438">
        <f t="shared" si="112"/>
        <v>177</v>
      </c>
      <c r="U179" s="439"/>
      <c r="V179" s="443">
        <f t="shared" si="83"/>
        <v>0</v>
      </c>
      <c r="W179" s="516" t="str">
        <f t="shared" si="106"/>
        <v/>
      </c>
      <c r="X179" s="374">
        <f>IF(V179="","",IFERROR(SUM(J179:K179:M179:N179)+LARGE(J179:K179:M179,1)/100+LARGE(J179:K179:M179:N179,2)/1000+LARGE(J179:K179:M179:N179,3)/10000+LARGE(J179:K179:M179:N179,4)/100000-0.01/T179,0))</f>
        <v>0</v>
      </c>
      <c r="Y179" s="354" t="str">
        <f>$D$179</f>
        <v/>
      </c>
      <c r="Z179" s="364" t="str">
        <f>$C$179</f>
        <v/>
      </c>
      <c r="AA179" s="374"/>
      <c r="AB179" s="374"/>
      <c r="AC179" s="374"/>
      <c r="AD179" s="374"/>
      <c r="AE179" s="374"/>
      <c r="AF179" s="374"/>
      <c r="AG179" s="374"/>
      <c r="AH179" s="374"/>
      <c r="AI179" s="374"/>
    </row>
    <row r="180" spans="1:35" ht="12" customHeight="1" x14ac:dyDescent="0.3">
      <c r="A180" s="582"/>
      <c r="B180" s="687"/>
      <c r="C180" s="693"/>
      <c r="D180" s="690"/>
      <c r="E180" s="32" t="str">
        <f>IF(ISNA(VLOOKUP($A$179,'STAM.011-1'!$A$3:$S$306,5,FALSE)+U4),"",(VLOOKUP($A$179,'STAM.011-1'!$A$3:$S$306,5,FALSE)+U4))</f>
        <v/>
      </c>
      <c r="F180" s="34" t="str">
        <f>IF(ISNA(VLOOKUP($E180,'STAM.011-1'!$E$3:$F$306,2,FALSE)),"",(VLOOKUP($E180,'STAM.011-1'!$E$3:$F$306,2,FALSE)))</f>
        <v/>
      </c>
      <c r="G180" s="150"/>
      <c r="H180" s="141" t="str">
        <f>IF(ISNA(VLOOKUP($E180,'STAM.011-1'!$E$3:$H$306,4,FALSE)),"",(VLOOKUP($E180,'STAM.011-1'!$E$3:$H$306,4,FALSE)))</f>
        <v/>
      </c>
      <c r="I180" s="34" t="str">
        <f>IF(ISNA(VLOOKUP(E180,'STAM.011-1'!$E$3:$S$306,5,FALSE)),"",(VLOOKUP(E180,'STAM.011-1'!$E$3:$S$306,5,FALSE)))</f>
        <v/>
      </c>
      <c r="J180" s="34" t="str">
        <f>IF(ISNA(VLOOKUP($E180,'STAM.011-1'!$E$3:$S$306,6,FALSE)),"",(VLOOKUP($E180,'STAM.011-1'!$E$3:$S$306,6,FALSE)))</f>
        <v/>
      </c>
      <c r="K180" s="34" t="str">
        <f>IF(ISNA(VLOOKUP($E180,'STAM.011-1'!$E$3:$S$306,7,FALSE)),"",(VLOOKUP($E180,'STAM.011-1'!$E$3:$S$306,7,FALSE)))</f>
        <v/>
      </c>
      <c r="L180" s="34" t="str">
        <f>IF(ISNA(VLOOKUP($E180,'STAM.011-1'!$E$3:$S$306,8,FALSE)),"",(VLOOKUP($E180,'STAM.011-1'!$E$3:$S$306,8,FALSE)))</f>
        <v/>
      </c>
      <c r="M180" s="34" t="str">
        <f>IF(ISNA(VLOOKUP($E180,'STAM.011-1'!$E$3:$S$306,9,FALSE)),"",(VLOOKUP($E180,'STAM.011-1'!$E$3:$S$306,9,FALSE)))</f>
        <v/>
      </c>
      <c r="N180" s="34" t="str">
        <f>IF(ISNA(VLOOKUP($E180,'STAM.011-1'!$E$3:$S$306,10,FALSE)),"",(VLOOKUP($E180,'STAM.011-1'!$E$3:$S$306,10,FALSE)))</f>
        <v/>
      </c>
      <c r="O180" s="34" t="str">
        <f>IF(ISNA(VLOOKUP($E180,'STAM.011-1'!$E$3:$S$306,11,FALSE)),"",(VLOOKUP($E180,'STAM.011-1'!$E$3:$S$306,11,FALSE)))</f>
        <v/>
      </c>
      <c r="P180" s="34" t="str">
        <f>IF(ISNA(VLOOKUP($E180,'STAM.011-1'!$E$3:$S$306,12,FALSE)),"",(VLOOKUP($E180,'STAM.011-1'!$E$3:$S$306,12,FALSE)))</f>
        <v/>
      </c>
      <c r="Q180" s="34" t="str">
        <f>IF(ISNA(VLOOKUP($E180,'STAM.011-1'!$E$3:$S$306,13,FALSE)),"",(VLOOKUP($E180,'STAM.011-1'!$E$3:$S$306,13,FALSE)))</f>
        <v/>
      </c>
      <c r="R180" s="34" t="str">
        <f>IF(ISNA(VLOOKUP($E180,'STAM.011-1'!$E$3:$S$306,14,FALSE)),"",(VLOOKUP($E180,'STAM.011-1'!$E$3:$S$306,14,FALSE)))</f>
        <v/>
      </c>
      <c r="S180" s="344" t="str">
        <f>IF(ISNA(VLOOKUP($E180,'STAM.011-1'!$E$3:$S$306,15,FALSE)),"",(VLOOKUP($E180,'STAM.011-1'!$E$3:$S$306,15,FALSE)))</f>
        <v/>
      </c>
      <c r="T180" s="438">
        <f t="shared" si="112"/>
        <v>178</v>
      </c>
      <c r="U180" s="439"/>
      <c r="V180" s="443">
        <f t="shared" si="83"/>
        <v>0</v>
      </c>
      <c r="W180" s="516"/>
      <c r="X180" s="374">
        <f>IF(V180="","",IFERROR(SUM(J180:K180:M180:N180)+LARGE(J180:K180:M180,1)/100+LARGE(J180:K180:M180:N180,2)/1000+LARGE(J180:K180:M180:N180,3)/10000+LARGE(J180:K180:M180:N180,4)/100000-0.01/T180,0))</f>
        <v>0</v>
      </c>
      <c r="Y180" s="354" t="str">
        <f t="shared" ref="Y180:Y182" si="115">$D$179</f>
        <v/>
      </c>
      <c r="Z180" s="364" t="str">
        <f t="shared" ref="Z180:Z182" si="116">$C$179</f>
        <v/>
      </c>
      <c r="AA180" s="374"/>
      <c r="AB180" s="374"/>
      <c r="AC180" s="374"/>
      <c r="AD180" s="374"/>
      <c r="AE180" s="374"/>
      <c r="AF180" s="374"/>
      <c r="AG180" s="374"/>
      <c r="AH180" s="374"/>
      <c r="AI180" s="374"/>
    </row>
    <row r="181" spans="1:35" ht="12" customHeight="1" thickBot="1" x14ac:dyDescent="0.35">
      <c r="A181" s="582"/>
      <c r="B181" s="687"/>
      <c r="C181" s="693"/>
      <c r="D181" s="690"/>
      <c r="E181" s="32" t="str">
        <f>IF(ISNA(VLOOKUP($A$179,'STAM.011-1'!$A$3:$S$306,5,FALSE)+U5),"",(VLOOKUP($A$179,'STAM.011-1'!$A$3:$S$306,5,FALSE)+U5))</f>
        <v/>
      </c>
      <c r="F181" s="34" t="str">
        <f>IF(ISNA(VLOOKUP($E181,'STAM.011-1'!$E$3:$F$306,2,FALSE)),"",(VLOOKUP($E181,'STAM.011-1'!$E$3:$F$306,2,FALSE)))</f>
        <v/>
      </c>
      <c r="G181" s="35" t="s">
        <v>677</v>
      </c>
      <c r="H181" s="141" t="str">
        <f>IF(ISNA(VLOOKUP(E181,'STAM.011-1'!$E$3:$H$306,4,FALSE)),"",(VLOOKUP(E181,'STAM.011-1'!$E$3:$H$306,4,FALSE)))</f>
        <v/>
      </c>
      <c r="I181" s="34" t="str">
        <f>IF(ISNA(VLOOKUP(E181,'STAM.011-1'!$E$3:$S$306,5,FALSE)),"",(VLOOKUP(E181,'STAM.011-1'!$E$3:$S$306,5,FALSE)))</f>
        <v/>
      </c>
      <c r="J181" s="34" t="str">
        <f>IF(ISNA(VLOOKUP($E181,'STAM.011-1'!$E$3:$S$306,6,FALSE)),"",(VLOOKUP($E181,'STAM.011-1'!$E$3:$S$306,6,FALSE)))</f>
        <v/>
      </c>
      <c r="K181" s="34" t="str">
        <f>IF(ISNA(VLOOKUP($E181,'STAM.011-1'!$E$3:$S$306,7,FALSE)),"",(VLOOKUP($E181,'STAM.011-1'!$E$3:$S$306,7,FALSE)))</f>
        <v/>
      </c>
      <c r="L181" s="34" t="str">
        <f>IF(ISNA(VLOOKUP($E181,'STAM.011-1'!$E$3:$S$306,8,FALSE)),"",(VLOOKUP($E181,'STAM.011-1'!$E$3:$S$306,8,FALSE)))</f>
        <v/>
      </c>
      <c r="M181" s="34" t="str">
        <f>IF(ISNA(VLOOKUP($E181,'STAM.011-1'!$E$3:$S$306,9,FALSE)),"",(VLOOKUP($E181,'STAM.011-1'!$E$3:$S$306,9,FALSE)))</f>
        <v/>
      </c>
      <c r="N181" s="34" t="str">
        <f>IF(ISNA(VLOOKUP($E181,'STAM.011-1'!$E$3:$S$306,10,FALSE)),"",(VLOOKUP($E181,'STAM.011-1'!$E$3:$S$306,10,FALSE)))</f>
        <v/>
      </c>
      <c r="O181" s="34" t="str">
        <f>IF(ISNA(VLOOKUP($E181,'STAM.011-1'!$E$3:$S$306,11,FALSE)),"",(VLOOKUP($E181,'STAM.011-1'!$E$3:$S$306,11,FALSE)))</f>
        <v/>
      </c>
      <c r="P181" s="34" t="str">
        <f>IF(ISNA(VLOOKUP($E181,'STAM.011-1'!$E$3:$S$306,12,FALSE)),"",(VLOOKUP($E181,'STAM.011-1'!$E$3:$S$306,12,FALSE)))</f>
        <v/>
      </c>
      <c r="Q181" s="34" t="str">
        <f>IF(ISNA(VLOOKUP($E181,'STAM.011-1'!$E$3:$S$306,13,FALSE)),"",(VLOOKUP($E181,'STAM.011-1'!$E$3:$S$306,13,FALSE)))</f>
        <v/>
      </c>
      <c r="R181" s="34" t="str">
        <f>IF(ISNA(VLOOKUP($E181,'STAM.011-1'!$E$3:$S$306,14,FALSE)),"",(VLOOKUP($E181,'STAM.011-1'!$E$3:$S$306,14,FALSE)))</f>
        <v/>
      </c>
      <c r="S181" s="344" t="str">
        <f>IF(ISNA(VLOOKUP($E181,'STAM.011-1'!$E$3:$S$306,15,FALSE)),"",(VLOOKUP($E181,'STAM.011-1'!$E$3:$S$306,15,FALSE)))</f>
        <v/>
      </c>
      <c r="T181" s="438">
        <f t="shared" si="112"/>
        <v>179</v>
      </c>
      <c r="U181" s="439"/>
      <c r="V181" s="443">
        <f t="shared" si="83"/>
        <v>0</v>
      </c>
      <c r="W181" s="516"/>
      <c r="X181" s="374">
        <f>IF(V181="","",IFERROR(SUM(J181:K181:M181:N181)+LARGE(J181:K181:M181,1)/100+LARGE(J181:K181:M181:N181,2)/1000+LARGE(J181:K181:M181:N181,3)/10000+LARGE(J181:K181:M181:N181,4)/100000-0.01/T181,0))</f>
        <v>0</v>
      </c>
      <c r="Y181" s="354" t="str">
        <f t="shared" si="115"/>
        <v/>
      </c>
      <c r="Z181" s="364" t="str">
        <f t="shared" si="116"/>
        <v/>
      </c>
      <c r="AA181" s="374"/>
      <c r="AB181" s="374"/>
      <c r="AC181" s="374"/>
      <c r="AD181" s="374"/>
      <c r="AE181" s="374"/>
      <c r="AF181" s="374"/>
      <c r="AG181" s="374"/>
      <c r="AH181" s="374"/>
      <c r="AI181" s="374"/>
    </row>
    <row r="182" spans="1:35" ht="12" customHeight="1" thickBot="1" x14ac:dyDescent="0.35">
      <c r="A182" s="583"/>
      <c r="B182" s="688"/>
      <c r="C182" s="694"/>
      <c r="D182" s="691"/>
      <c r="E182" s="32" t="str">
        <f>IF(ISNA(VLOOKUP($A$179,'STAM.011-1'!$A$3:$S$306,5,FALSE)+U6),"",(VLOOKUP($A$179,'STAM.011-1'!$A$3:$S$306,5,FALSE)+U6))</f>
        <v/>
      </c>
      <c r="F182" s="38" t="str">
        <f>IF(ISNA(VLOOKUP($E182,'STAM.011-1'!$E$3:$F$306,2,FALSE)),"",(VLOOKUP($E182,'STAM.011-1'!$E$3:$F$306,2,FALSE)))</f>
        <v/>
      </c>
      <c r="G182" s="36" t="s">
        <v>678</v>
      </c>
      <c r="H182" s="37" t="str">
        <f>IF(ISNA(VLOOKUP(E182,'STAM.011-1'!$E$3:$H$306,4,FALSE)),"",(VLOOKUP(E182,'STAM.011-1'!$E$3:$H$306,4,FALSE)))</f>
        <v/>
      </c>
      <c r="I182" s="38" t="str">
        <f>IF(ISNA(VLOOKUP(E182,'STAM.011-1'!$E$3:$S$306,5,FALSE)),"",(VLOOKUP(E182,'STAM.011-1'!$E$3:$S$306,5,FALSE)))</f>
        <v/>
      </c>
      <c r="J182" s="38" t="str">
        <f>IF(ISNA(VLOOKUP($E182,'STAM.011-1'!$E$3:$S$306,6,FALSE)),"",(VLOOKUP($E182,'STAM.011-1'!$E$3:$S$306,6,FALSE)))</f>
        <v/>
      </c>
      <c r="K182" s="38" t="str">
        <f>IF(ISNA(VLOOKUP($E182,'STAM.011-1'!$E$3:$S$306,7,FALSE)),"",(VLOOKUP($E182,'STAM.011-1'!$E$3:$S$306,7,FALSE)))</f>
        <v/>
      </c>
      <c r="L182" s="38" t="str">
        <f>IF(ISNA(VLOOKUP($E182,'STAM.011-1'!$E$3:$S$306,8,FALSE)),"",(VLOOKUP($E182,'STAM.011-1'!$E$3:$S$306,8,FALSE)))</f>
        <v/>
      </c>
      <c r="M182" s="38" t="str">
        <f>IF(ISNA(VLOOKUP($E182,'STAM.011-1'!$E$3:$S$306,9,FALSE)),"",(VLOOKUP($E182,'STAM.011-1'!$E$3:$S$306,9,FALSE)))</f>
        <v/>
      </c>
      <c r="N182" s="38" t="str">
        <f>IF(ISNA(VLOOKUP($E182,'STAM.011-1'!$E$3:$S$306,10,FALSE)),"",(VLOOKUP($E182,'STAM.011-1'!$E$3:$S$306,10,FALSE)))</f>
        <v/>
      </c>
      <c r="O182" s="38" t="str">
        <f>IF(ISNA(VLOOKUP($E182,'STAM.011-1'!$E$3:$S$306,11,FALSE)),"",(VLOOKUP($E182,'STAM.011-1'!$E$3:$S$306,11,FALSE)))</f>
        <v/>
      </c>
      <c r="P182" s="38" t="str">
        <f>IF(ISNA(VLOOKUP($E182,'STAM.011-1'!$E$3:$S$306,12,FALSE)),"",(VLOOKUP($E182,'STAM.011-1'!$E$3:$S$306,12,FALSE)))</f>
        <v/>
      </c>
      <c r="Q182" s="38" t="str">
        <f>IF(ISNA(VLOOKUP($E182,'STAM.011-1'!$E$3:$S$306,13,FALSE)),"",(VLOOKUP($E182,'STAM.011-1'!$E$3:$S$306,13,FALSE)))</f>
        <v/>
      </c>
      <c r="R182" s="38" t="str">
        <f>IF(ISNA(VLOOKUP($E182,'STAM.011-1'!$E$3:$S$306,14,FALSE)),"",(VLOOKUP($E182,'STAM.011-1'!$E$3:$S$306,14,FALSE)))</f>
        <v/>
      </c>
      <c r="S182" s="345" t="str">
        <f>IF(ISNA(VLOOKUP($E182,'STAM.011-1'!$E$3:$S$306,15,FALSE)),"",(VLOOKUP($E182,'STAM.011-1'!$E$3:$S$306,15,FALSE)))</f>
        <v/>
      </c>
      <c r="T182" s="438">
        <f t="shared" si="112"/>
        <v>180</v>
      </c>
      <c r="U182" s="439"/>
      <c r="V182" s="443">
        <f t="shared" si="83"/>
        <v>0</v>
      </c>
      <c r="W182" s="516"/>
      <c r="X182" s="374">
        <f>IF(V182="","",IFERROR(SUM(J182:K182:M182:N182)+LARGE(J182:K182:M182,1)/100+LARGE(J182:K182:M182:N182,2)/1000+LARGE(J182:K182:M182:N182,3)/10000+LARGE(J182:K182:M182:N182,4)/100000-0.01/T182,0))</f>
        <v>0</v>
      </c>
      <c r="Y182" s="354" t="str">
        <f t="shared" si="115"/>
        <v/>
      </c>
      <c r="Z182" s="364" t="str">
        <f t="shared" si="116"/>
        <v/>
      </c>
      <c r="AA182" s="374"/>
      <c r="AB182" s="374"/>
      <c r="AC182" s="374"/>
      <c r="AD182" s="374"/>
      <c r="AE182" s="374"/>
      <c r="AF182" s="374"/>
      <c r="AG182" s="374"/>
      <c r="AH182" s="374"/>
      <c r="AI182" s="374"/>
    </row>
    <row r="183" spans="1:35" ht="12" customHeight="1" x14ac:dyDescent="0.3">
      <c r="A183" s="581">
        <v>46</v>
      </c>
      <c r="B183" s="686" t="str">
        <f>IF(ISNA(VLOOKUP($A183,'STAM.011-1'!$A$3:$S$306,2,FALSE)),"",(VLOOKUP($A183,'STAM.011-1'!$A$3:$S$306,2,FALSE)))</f>
        <v/>
      </c>
      <c r="C183" s="692" t="str">
        <f>IF(ISNA(VLOOKUP($A183,'STAM.011-1'!$A$3:$S$306,3,FALSE)),"",(VLOOKUP($A183,'STAM.011-1'!$A$3:$S$306,3,FALSE)))</f>
        <v/>
      </c>
      <c r="D183" s="689" t="str">
        <f>IF(ISNA(VLOOKUP($A183,'STAM.011-1'!$A$3:$S$306,4,FALSE)),"",(VLOOKUP($A183,'STAM.011-1'!$A$3:$S$306,4,FALSE)))</f>
        <v/>
      </c>
      <c r="E183" s="29" t="str">
        <f>IF(ISNA(VLOOKUP($A$183,'STAM.011-1'!$A$3:$S$306,5,FALSE)),"",(VLOOKUP($A$183,'STAM.011-1'!$A$3:$S$306,5,FALSE)))</f>
        <v/>
      </c>
      <c r="F183" s="30" t="str">
        <f>IF(ISNA(VLOOKUP($E183,'STAM.011-1'!$E$3:$F$306,2,FALSE)),"",(VLOOKUP($E183,'STAM.011-1'!$E$3:$F$306,2,FALSE)))</f>
        <v/>
      </c>
      <c r="G183" s="149"/>
      <c r="H183" s="39"/>
      <c r="I183" s="30" t="str">
        <f>IF(ISNA(VLOOKUP(E183,'STAM.011-1'!$E$3:$S$306,5,FALSE)),"",(VLOOKUP(E183,'STAM.011-1'!$E$3:$S$306,5,FALSE)))</f>
        <v/>
      </c>
      <c r="J183" s="30" t="str">
        <f>IF(ISNA(VLOOKUP($E183,'STAM.011-1'!$E$3:$S$306,6,FALSE)),"",(VLOOKUP($E183,'STAM.011-1'!$E$3:$S$306,6,FALSE)))</f>
        <v/>
      </c>
      <c r="K183" s="30" t="str">
        <f>IF(ISNA(VLOOKUP($E183,'STAM.011-1'!$E$3:$S$306,7,FALSE)),"",(VLOOKUP($E183,'STAM.011-1'!$E$3:$S$306,7,FALSE)))</f>
        <v/>
      </c>
      <c r="L183" s="30" t="str">
        <f>IF(ISNA(VLOOKUP($E183,'STAM.011-1'!$E$3:$S$306,8,FALSE)),"",(VLOOKUP($E183,'STAM.011-1'!$E$3:$S$306,8,FALSE)))</f>
        <v/>
      </c>
      <c r="M183" s="30" t="str">
        <f>IF(ISNA(VLOOKUP($E183,'STAM.011-1'!$E$3:$S$306,9,FALSE)),"",(VLOOKUP($E183,'STAM.011-1'!$E$3:$S$306,9,FALSE)))</f>
        <v/>
      </c>
      <c r="N183" s="30" t="str">
        <f>IF(ISNA(VLOOKUP($E183,'STAM.011-1'!$E$3:$S$306,10,FALSE)),"",(VLOOKUP($E183,'STAM.011-1'!$E$3:$S$306,10,FALSE)))</f>
        <v/>
      </c>
      <c r="O183" s="30" t="str">
        <f>IF(ISNA(VLOOKUP($E183,'STAM.011-1'!$E$3:$S$306,11,FALSE)),"",(VLOOKUP($E183,'STAM.011-1'!$E$3:$S$306,11,FALSE)))</f>
        <v/>
      </c>
      <c r="P183" s="30" t="str">
        <f>IF(ISNA(VLOOKUP($E183,'STAM.011-1'!$E$3:$S$306,12,FALSE)),"",(VLOOKUP($E183,'STAM.011-1'!$E$3:$S$306,12,FALSE)))</f>
        <v/>
      </c>
      <c r="Q183" s="30" t="str">
        <f>IF(ISNA(VLOOKUP($E183,'STAM.011-1'!$E$3:$S$306,13,FALSE)),"",(VLOOKUP($E183,'STAM.011-1'!$E$3:$S$306,13,FALSE)))</f>
        <v/>
      </c>
      <c r="R183" s="30" t="str">
        <f>IF(ISNA(VLOOKUP($E183,'STAM.011-1'!$E$3:$S$306,14,FALSE)),"",(VLOOKUP($E183,'STAM.011-1'!$E$3:$S$306,14,FALSE)))</f>
        <v/>
      </c>
      <c r="S183" s="343" t="str">
        <f>IF(ISNA(VLOOKUP($E183,'STAM.011-1'!$E$3:$S$306,15,FALSE)),"",(VLOOKUP($E183,'STAM.011-1'!$E$3:$S$306,15,FALSE)))</f>
        <v/>
      </c>
      <c r="T183" s="438">
        <f t="shared" si="112"/>
        <v>181</v>
      </c>
      <c r="U183" s="439"/>
      <c r="V183" s="443">
        <f t="shared" si="83"/>
        <v>0</v>
      </c>
      <c r="W183" s="516" t="str">
        <f t="shared" ref="W183" si="117">IFERROR(SUM(J183:S186)+H185,"")</f>
        <v/>
      </c>
      <c r="X183" s="374">
        <f>IF(V183="","",IFERROR(SUM(J183:K183:M183:N183)+LARGE(J183:K183:M183,1)/100+LARGE(J183:K183:M183:N183,2)/1000+LARGE(J183:K183:M183:N183,3)/10000+LARGE(J183:K183:M183:N183,4)/100000-0.01/T183,0))</f>
        <v>0</v>
      </c>
      <c r="Y183" s="354" t="str">
        <f>$D$183</f>
        <v/>
      </c>
      <c r="Z183" s="364" t="str">
        <f>$C$183</f>
        <v/>
      </c>
      <c r="AA183" s="374"/>
      <c r="AB183" s="374"/>
      <c r="AC183" s="374"/>
      <c r="AD183" s="374"/>
      <c r="AE183" s="374"/>
      <c r="AF183" s="374"/>
      <c r="AG183" s="374"/>
      <c r="AH183" s="374"/>
      <c r="AI183" s="374"/>
    </row>
    <row r="184" spans="1:35" ht="12" customHeight="1" x14ac:dyDescent="0.3">
      <c r="A184" s="582"/>
      <c r="B184" s="687"/>
      <c r="C184" s="693"/>
      <c r="D184" s="690"/>
      <c r="E184" s="32" t="str">
        <f>IF(ISNA(VLOOKUP($A$183,'STAM.011-1'!$A$3:$S$306,5,FALSE)+U4),"",(VLOOKUP($A$183,'STAM.011-1'!$A$3:$S$306,5,FALSE)+U4))</f>
        <v/>
      </c>
      <c r="F184" s="34" t="str">
        <f>IF(ISNA(VLOOKUP($E184,'STAM.011-1'!$E$3:$F$306,2,FALSE)),"",(VLOOKUP($E184,'STAM.011-1'!$E$3:$F$306,2,FALSE)))</f>
        <v/>
      </c>
      <c r="G184" s="150"/>
      <c r="H184" s="141" t="str">
        <f>IF(ISNA(VLOOKUP($E184,'STAM.011-1'!$E$3:$H$306,4,FALSE)),"",(VLOOKUP($E184,'STAM.011-1'!$E$3:$H$306,4,FALSE)))</f>
        <v/>
      </c>
      <c r="I184" s="34" t="str">
        <f>IF(ISNA(VLOOKUP(E184,'STAM.011-1'!$E$3:$S$306,5,FALSE)),"",(VLOOKUP(E184,'STAM.011-1'!$E$3:$S$306,5,FALSE)))</f>
        <v/>
      </c>
      <c r="J184" s="34" t="str">
        <f>IF(ISNA(VLOOKUP($E184,'STAM.011-1'!$E$3:$S$306,6,FALSE)),"",(VLOOKUP($E184,'STAM.011-1'!$E$3:$S$306,6,FALSE)))</f>
        <v/>
      </c>
      <c r="K184" s="34" t="str">
        <f>IF(ISNA(VLOOKUP($E184,'STAM.011-1'!$E$3:$S$306,7,FALSE)),"",(VLOOKUP($E184,'STAM.011-1'!$E$3:$S$306,7,FALSE)))</f>
        <v/>
      </c>
      <c r="L184" s="34" t="str">
        <f>IF(ISNA(VLOOKUP($E184,'STAM.011-1'!$E$3:$S$306,8,FALSE)),"",(VLOOKUP($E184,'STAM.011-1'!$E$3:$S$306,8,FALSE)))</f>
        <v/>
      </c>
      <c r="M184" s="34" t="str">
        <f>IF(ISNA(VLOOKUP($E184,'STAM.011-1'!$E$3:$S$306,9,FALSE)),"",(VLOOKUP($E184,'STAM.011-1'!$E$3:$S$306,9,FALSE)))</f>
        <v/>
      </c>
      <c r="N184" s="34" t="str">
        <f>IF(ISNA(VLOOKUP($E184,'STAM.011-1'!$E$3:$S$306,10,FALSE)),"",(VLOOKUP($E184,'STAM.011-1'!$E$3:$S$306,10,FALSE)))</f>
        <v/>
      </c>
      <c r="O184" s="34" t="str">
        <f>IF(ISNA(VLOOKUP($E184,'STAM.011-1'!$E$3:$S$306,11,FALSE)),"",(VLOOKUP($E184,'STAM.011-1'!$E$3:$S$306,11,FALSE)))</f>
        <v/>
      </c>
      <c r="P184" s="34" t="str">
        <f>IF(ISNA(VLOOKUP($E184,'STAM.011-1'!$E$3:$S$306,12,FALSE)),"",(VLOOKUP($E184,'STAM.011-1'!$E$3:$S$306,12,FALSE)))</f>
        <v/>
      </c>
      <c r="Q184" s="34" t="str">
        <f>IF(ISNA(VLOOKUP($E184,'STAM.011-1'!$E$3:$S$306,13,FALSE)),"",(VLOOKUP($E184,'STAM.011-1'!$E$3:$S$306,13,FALSE)))</f>
        <v/>
      </c>
      <c r="R184" s="34" t="str">
        <f>IF(ISNA(VLOOKUP($E184,'STAM.011-1'!$E$3:$S$306,14,FALSE)),"",(VLOOKUP($E184,'STAM.011-1'!$E$3:$S$306,14,FALSE)))</f>
        <v/>
      </c>
      <c r="S184" s="344" t="str">
        <f>IF(ISNA(VLOOKUP($E184,'STAM.011-1'!$E$3:$S$306,15,FALSE)),"",(VLOOKUP($E184,'STAM.011-1'!$E$3:$S$306,15,FALSE)))</f>
        <v/>
      </c>
      <c r="T184" s="438">
        <f t="shared" si="112"/>
        <v>182</v>
      </c>
      <c r="U184" s="439"/>
      <c r="V184" s="443">
        <f t="shared" si="83"/>
        <v>0</v>
      </c>
      <c r="W184" s="516"/>
      <c r="X184" s="374">
        <f>IF(V184="","",IFERROR(SUM(J184:K184:M184:N184)+LARGE(J184:K184:M184,1)/100+LARGE(J184:K184:M184:N184,2)/1000+LARGE(J184:K184:M184:N184,3)/10000+LARGE(J184:K184:M184:N184,4)/100000-0.01/T184,0))</f>
        <v>0</v>
      </c>
      <c r="Y184" s="354" t="str">
        <f t="shared" ref="Y184:Y186" si="118">$D$183</f>
        <v/>
      </c>
      <c r="Z184" s="364" t="str">
        <f t="shared" ref="Z184:Z186" si="119">$C$183</f>
        <v/>
      </c>
      <c r="AA184" s="374"/>
      <c r="AB184" s="374"/>
      <c r="AC184" s="374"/>
      <c r="AD184" s="374"/>
      <c r="AE184" s="374"/>
      <c r="AF184" s="374"/>
      <c r="AG184" s="374"/>
      <c r="AH184" s="374"/>
      <c r="AI184" s="374"/>
    </row>
    <row r="185" spans="1:35" ht="12" customHeight="1" thickBot="1" x14ac:dyDescent="0.35">
      <c r="A185" s="582"/>
      <c r="B185" s="687"/>
      <c r="C185" s="693"/>
      <c r="D185" s="690"/>
      <c r="E185" s="32" t="str">
        <f>IF(ISNA(VLOOKUP($A$183,'STAM.011-1'!$A$3:$S$306,5,FALSE)+U5),"",(VLOOKUP($A$183,'STAM.011-1'!$A$3:$S$306,5,FALSE)+U5))</f>
        <v/>
      </c>
      <c r="F185" s="34" t="str">
        <f>IF(ISNA(VLOOKUP($E185,'STAM.011-1'!$E$3:$F$306,2,FALSE)),"",(VLOOKUP($E185,'STAM.011-1'!$E$3:$F$306,2,FALSE)))</f>
        <v/>
      </c>
      <c r="G185" s="35" t="s">
        <v>677</v>
      </c>
      <c r="H185" s="141" t="str">
        <f>IF(ISNA(VLOOKUP(E185,'STAM.011-1'!$E$3:$H$306,4,FALSE)),"",(VLOOKUP(E185,'STAM.011-1'!$E$3:$H$306,4,FALSE)))</f>
        <v/>
      </c>
      <c r="I185" s="34" t="str">
        <f>IF(ISNA(VLOOKUP(E185,'STAM.011-1'!$E$3:$S$306,5,FALSE)),"",(VLOOKUP(E185,'STAM.011-1'!$E$3:$S$306,5,FALSE)))</f>
        <v/>
      </c>
      <c r="J185" s="34" t="str">
        <f>IF(ISNA(VLOOKUP($E185,'STAM.011-1'!$E$3:$S$306,6,FALSE)),"",(VLOOKUP($E185,'STAM.011-1'!$E$3:$S$306,6,FALSE)))</f>
        <v/>
      </c>
      <c r="K185" s="34" t="str">
        <f>IF(ISNA(VLOOKUP($E185,'STAM.011-1'!$E$3:$S$306,7,FALSE)),"",(VLOOKUP($E185,'STAM.011-1'!$E$3:$S$306,7,FALSE)))</f>
        <v/>
      </c>
      <c r="L185" s="34" t="str">
        <f>IF(ISNA(VLOOKUP($E185,'STAM.011-1'!$E$3:$S$306,8,FALSE)),"",(VLOOKUP($E185,'STAM.011-1'!$E$3:$S$306,8,FALSE)))</f>
        <v/>
      </c>
      <c r="M185" s="34" t="str">
        <f>IF(ISNA(VLOOKUP($E185,'STAM.011-1'!$E$3:$S$306,9,FALSE)),"",(VLOOKUP($E185,'STAM.011-1'!$E$3:$S$306,9,FALSE)))</f>
        <v/>
      </c>
      <c r="N185" s="34" t="str">
        <f>IF(ISNA(VLOOKUP($E185,'STAM.011-1'!$E$3:$S$306,10,FALSE)),"",(VLOOKUP($E185,'STAM.011-1'!$E$3:$S$306,10,FALSE)))</f>
        <v/>
      </c>
      <c r="O185" s="34" t="str">
        <f>IF(ISNA(VLOOKUP($E185,'STAM.011-1'!$E$3:$S$306,11,FALSE)),"",(VLOOKUP($E185,'STAM.011-1'!$E$3:$S$306,11,FALSE)))</f>
        <v/>
      </c>
      <c r="P185" s="34" t="str">
        <f>IF(ISNA(VLOOKUP($E185,'STAM.011-1'!$E$3:$S$306,12,FALSE)),"",(VLOOKUP($E185,'STAM.011-1'!$E$3:$S$306,12,FALSE)))</f>
        <v/>
      </c>
      <c r="Q185" s="34" t="str">
        <f>IF(ISNA(VLOOKUP($E185,'STAM.011-1'!$E$3:$S$306,13,FALSE)),"",(VLOOKUP($E185,'STAM.011-1'!$E$3:$S$306,13,FALSE)))</f>
        <v/>
      </c>
      <c r="R185" s="34" t="str">
        <f>IF(ISNA(VLOOKUP($E185,'STAM.011-1'!$E$3:$S$306,14,FALSE)),"",(VLOOKUP($E185,'STAM.011-1'!$E$3:$S$306,14,FALSE)))</f>
        <v/>
      </c>
      <c r="S185" s="344" t="str">
        <f>IF(ISNA(VLOOKUP($E185,'STAM.011-1'!$E$3:$S$306,15,FALSE)),"",(VLOOKUP($E185,'STAM.011-1'!$E$3:$S$306,15,FALSE)))</f>
        <v/>
      </c>
      <c r="T185" s="438">
        <f t="shared" si="112"/>
        <v>183</v>
      </c>
      <c r="U185" s="439"/>
      <c r="V185" s="443">
        <f t="shared" si="83"/>
        <v>0</v>
      </c>
      <c r="W185" s="516"/>
      <c r="X185" s="374">
        <f>IF(V185="","",IFERROR(SUM(J185:K185:M185:N185)+LARGE(J185:K185:M185,1)/100+LARGE(J185:K185:M185:N185,2)/1000+LARGE(J185:K185:M185:N185,3)/10000+LARGE(J185:K185:M185:N185,4)/100000-0.01/T185,0))</f>
        <v>0</v>
      </c>
      <c r="Y185" s="354" t="str">
        <f t="shared" si="118"/>
        <v/>
      </c>
      <c r="Z185" s="364" t="str">
        <f t="shared" si="119"/>
        <v/>
      </c>
      <c r="AA185" s="374"/>
      <c r="AB185" s="374"/>
      <c r="AC185" s="374"/>
      <c r="AD185" s="374"/>
      <c r="AE185" s="374"/>
      <c r="AF185" s="374"/>
      <c r="AG185" s="374"/>
      <c r="AH185" s="374"/>
      <c r="AI185" s="374"/>
    </row>
    <row r="186" spans="1:35" ht="12" customHeight="1" thickBot="1" x14ac:dyDescent="0.35">
      <c r="A186" s="583"/>
      <c r="B186" s="688"/>
      <c r="C186" s="694"/>
      <c r="D186" s="691"/>
      <c r="E186" s="32" t="str">
        <f>IF(ISNA(VLOOKUP($A$183,'STAM.011-1'!$A$3:$S$306,5,FALSE)+U6),"",(VLOOKUP($A$183,'STAM.011-1'!$A$3:$S$306,5,FALSE)+U6))</f>
        <v/>
      </c>
      <c r="F186" s="38" t="str">
        <f>IF(ISNA(VLOOKUP($E186,'STAM.011-1'!$E$3:$F$306,2,FALSE)),"",(VLOOKUP($E186,'STAM.011-1'!$E$3:$F$306,2,FALSE)))</f>
        <v/>
      </c>
      <c r="G186" s="36" t="s">
        <v>678</v>
      </c>
      <c r="H186" s="37" t="str">
        <f>IF(ISNA(VLOOKUP(E186,'STAM.011-1'!$E$3:$H$306,4,FALSE)),"",(VLOOKUP(E186,'STAM.011-1'!$E$3:$H$306,4,FALSE)))</f>
        <v/>
      </c>
      <c r="I186" s="38" t="str">
        <f>IF(ISNA(VLOOKUP(E186,'STAM.011-1'!$E$3:$S$306,5,FALSE)),"",(VLOOKUP(E186,'STAM.011-1'!$E$3:$S$306,5,FALSE)))</f>
        <v/>
      </c>
      <c r="J186" s="38" t="str">
        <f>IF(ISNA(VLOOKUP($E186,'STAM.011-1'!$E$3:$S$306,6,FALSE)),"",(VLOOKUP($E186,'STAM.011-1'!$E$3:$S$306,6,FALSE)))</f>
        <v/>
      </c>
      <c r="K186" s="38" t="str">
        <f>IF(ISNA(VLOOKUP($E186,'STAM.011-1'!$E$3:$S$306,7,FALSE)),"",(VLOOKUP($E186,'STAM.011-1'!$E$3:$S$306,7,FALSE)))</f>
        <v/>
      </c>
      <c r="L186" s="38" t="str">
        <f>IF(ISNA(VLOOKUP($E186,'STAM.011-1'!$E$3:$S$306,8,FALSE)),"",(VLOOKUP($E186,'STAM.011-1'!$E$3:$S$306,8,FALSE)))</f>
        <v/>
      </c>
      <c r="M186" s="38" t="str">
        <f>IF(ISNA(VLOOKUP($E186,'STAM.011-1'!$E$3:$S$306,9,FALSE)),"",(VLOOKUP($E186,'STAM.011-1'!$E$3:$S$306,9,FALSE)))</f>
        <v/>
      </c>
      <c r="N186" s="38" t="str">
        <f>IF(ISNA(VLOOKUP($E186,'STAM.011-1'!$E$3:$S$306,10,FALSE)),"",(VLOOKUP($E186,'STAM.011-1'!$E$3:$S$306,10,FALSE)))</f>
        <v/>
      </c>
      <c r="O186" s="38" t="str">
        <f>IF(ISNA(VLOOKUP($E186,'STAM.011-1'!$E$3:$S$306,11,FALSE)),"",(VLOOKUP($E186,'STAM.011-1'!$E$3:$S$306,11,FALSE)))</f>
        <v/>
      </c>
      <c r="P186" s="38" t="str">
        <f>IF(ISNA(VLOOKUP($E186,'STAM.011-1'!$E$3:$S$306,12,FALSE)),"",(VLOOKUP($E186,'STAM.011-1'!$E$3:$S$306,12,FALSE)))</f>
        <v/>
      </c>
      <c r="Q186" s="38" t="str">
        <f>IF(ISNA(VLOOKUP($E186,'STAM.011-1'!$E$3:$S$306,13,FALSE)),"",(VLOOKUP($E186,'STAM.011-1'!$E$3:$S$306,13,FALSE)))</f>
        <v/>
      </c>
      <c r="R186" s="38" t="str">
        <f>IF(ISNA(VLOOKUP($E186,'STAM.011-1'!$E$3:$S$306,14,FALSE)),"",(VLOOKUP($E186,'STAM.011-1'!$E$3:$S$306,14,FALSE)))</f>
        <v/>
      </c>
      <c r="S186" s="345" t="str">
        <f>IF(ISNA(VLOOKUP($E186,'STAM.011-1'!$E$3:$S$306,15,FALSE)),"",(VLOOKUP($E186,'STAM.011-1'!$E$3:$S$306,15,FALSE)))</f>
        <v/>
      </c>
      <c r="T186" s="438">
        <f t="shared" si="112"/>
        <v>184</v>
      </c>
      <c r="U186" s="439"/>
      <c r="V186" s="443">
        <f t="shared" si="83"/>
        <v>0</v>
      </c>
      <c r="W186" s="516"/>
      <c r="X186" s="374">
        <f>IF(V186="","",IFERROR(SUM(J186:K186:M186:N186)+LARGE(J186:K186:M186,1)/100+LARGE(J186:K186:M186:N186,2)/1000+LARGE(J186:K186:M186:N186,3)/10000+LARGE(J186:K186:M186:N186,4)/100000-0.01/T186,0))</f>
        <v>0</v>
      </c>
      <c r="Y186" s="354" t="str">
        <f t="shared" si="118"/>
        <v/>
      </c>
      <c r="Z186" s="364" t="str">
        <f t="shared" si="119"/>
        <v/>
      </c>
      <c r="AA186" s="374"/>
      <c r="AB186" s="374"/>
      <c r="AC186" s="374"/>
      <c r="AD186" s="374"/>
      <c r="AE186" s="374"/>
      <c r="AF186" s="374"/>
      <c r="AG186" s="374"/>
      <c r="AH186" s="374"/>
      <c r="AI186" s="374"/>
    </row>
    <row r="187" spans="1:35" ht="12" customHeight="1" x14ac:dyDescent="0.3">
      <c r="A187" s="581">
        <v>47</v>
      </c>
      <c r="B187" s="686" t="str">
        <f>IF(ISNA(VLOOKUP($A187,'STAM.011-1'!$A$3:$S$306,2,FALSE)),"",(VLOOKUP($A187,'STAM.011-1'!$A$3:$S$306,2,FALSE)))</f>
        <v/>
      </c>
      <c r="C187" s="692" t="str">
        <f>IF(ISNA(VLOOKUP($A187,'STAM.011-1'!$A$3:$S$306,3,FALSE)),"",(VLOOKUP($A187,'STAM.011-1'!$A$3:$S$306,3,FALSE)))</f>
        <v/>
      </c>
      <c r="D187" s="689" t="str">
        <f>IF(ISNA(VLOOKUP($A187,'STAM.011-1'!$A$3:$S$306,4,FALSE)),"",(VLOOKUP($A187,'STAM.011-1'!$A$3:$S$306,4,FALSE)))</f>
        <v/>
      </c>
      <c r="E187" s="29" t="str">
        <f>IF(ISNA(VLOOKUP($A$187,'STAM.011-1'!$A$3:$S$306,5,FALSE)),"",(VLOOKUP($A$187,'STAM.011-1'!$A$3:$S$306,5,FALSE)))</f>
        <v/>
      </c>
      <c r="F187" s="30" t="str">
        <f>IF(ISNA(VLOOKUP($E187,'STAM.011-1'!$E$3:$F$306,2,FALSE)),"",(VLOOKUP($E187,'STAM.011-1'!$E$3:$F$306,2,FALSE)))</f>
        <v/>
      </c>
      <c r="G187" s="149"/>
      <c r="H187" s="31"/>
      <c r="I187" s="30" t="str">
        <f>IF(ISNA(VLOOKUP(E187,'STAM.011-1'!$E$3:$S$306,5,FALSE)),"",(VLOOKUP(E187,'STAM.011-1'!$E$3:$S$306,5,FALSE)))</f>
        <v/>
      </c>
      <c r="J187" s="30" t="str">
        <f>IF(ISNA(VLOOKUP($E187,'STAM.011-1'!$E$3:$S$306,6,FALSE)),"",(VLOOKUP($E187,'STAM.011-1'!$E$3:$S$306,6,FALSE)))</f>
        <v/>
      </c>
      <c r="K187" s="30" t="str">
        <f>IF(ISNA(VLOOKUP($E187,'STAM.011-1'!$E$3:$S$306,7,FALSE)),"",(VLOOKUP($E187,'STAM.011-1'!$E$3:$S$306,7,FALSE)))</f>
        <v/>
      </c>
      <c r="L187" s="30" t="str">
        <f>IF(ISNA(VLOOKUP($E187,'STAM.011-1'!$E$3:$S$306,8,FALSE)),"",(VLOOKUP($E187,'STAM.011-1'!$E$3:$S$306,8,FALSE)))</f>
        <v/>
      </c>
      <c r="M187" s="30" t="str">
        <f>IF(ISNA(VLOOKUP($E187,'STAM.011-1'!$E$3:$S$306,9,FALSE)),"",(VLOOKUP($E187,'STAM.011-1'!$E$3:$S$306,9,FALSE)))</f>
        <v/>
      </c>
      <c r="N187" s="30" t="str">
        <f>IF(ISNA(VLOOKUP($E187,'STAM.011-1'!$E$3:$S$306,10,FALSE)),"",(VLOOKUP($E187,'STAM.011-1'!$E$3:$S$306,10,FALSE)))</f>
        <v/>
      </c>
      <c r="O187" s="30" t="str">
        <f>IF(ISNA(VLOOKUP($E187,'STAM.011-1'!$E$3:$S$306,11,FALSE)),"",(VLOOKUP($E187,'STAM.011-1'!$E$3:$S$306,11,FALSE)))</f>
        <v/>
      </c>
      <c r="P187" s="30" t="str">
        <f>IF(ISNA(VLOOKUP($E187,'STAM.011-1'!$E$3:$S$306,12,FALSE)),"",(VLOOKUP($E187,'STAM.011-1'!$E$3:$S$306,12,FALSE)))</f>
        <v/>
      </c>
      <c r="Q187" s="30" t="str">
        <f>IF(ISNA(VLOOKUP($E187,'STAM.011-1'!$E$3:$S$306,13,FALSE)),"",(VLOOKUP($E187,'STAM.011-1'!$E$3:$S$306,13,FALSE)))</f>
        <v/>
      </c>
      <c r="R187" s="30" t="str">
        <f>IF(ISNA(VLOOKUP($E187,'STAM.011-1'!$E$3:$S$306,14,FALSE)),"",(VLOOKUP($E187,'STAM.011-1'!$E$3:$S$306,14,FALSE)))</f>
        <v/>
      </c>
      <c r="S187" s="343" t="str">
        <f>IF(ISNA(VLOOKUP($E187,'STAM.011-1'!$E$3:$S$306,15,FALSE)),"",(VLOOKUP($E187,'STAM.011-1'!$E$3:$S$306,15,FALSE)))</f>
        <v/>
      </c>
      <c r="T187" s="438">
        <f t="shared" si="112"/>
        <v>185</v>
      </c>
      <c r="U187" s="439"/>
      <c r="V187" s="443">
        <f t="shared" si="83"/>
        <v>0</v>
      </c>
      <c r="W187" s="516" t="str">
        <f t="shared" si="103"/>
        <v/>
      </c>
      <c r="X187" s="374">
        <f>IF(V187="","",IFERROR(SUM(J187:K187:M187:N187)+LARGE(J187:K187:M187,1)/100+LARGE(J187:K187:M187:N187,2)/1000+LARGE(J187:K187:M187:N187,3)/10000+LARGE(J187:K187:M187:N187,4)/100000-0.01/T187,0))</f>
        <v>0</v>
      </c>
      <c r="Y187" s="354" t="str">
        <f>$D$187</f>
        <v/>
      </c>
      <c r="Z187" s="364" t="str">
        <f>$C$187</f>
        <v/>
      </c>
      <c r="AA187" s="374"/>
      <c r="AB187" s="374"/>
      <c r="AC187" s="374"/>
      <c r="AD187" s="374"/>
      <c r="AE187" s="374"/>
      <c r="AF187" s="374"/>
      <c r="AG187" s="374"/>
      <c r="AH187" s="374"/>
      <c r="AI187" s="374"/>
    </row>
    <row r="188" spans="1:35" ht="12" customHeight="1" x14ac:dyDescent="0.3">
      <c r="A188" s="582"/>
      <c r="B188" s="687"/>
      <c r="C188" s="693"/>
      <c r="D188" s="690"/>
      <c r="E188" s="32" t="str">
        <f>IF(ISNA(VLOOKUP($A$187,'STAM.011-1'!$A$3:$S$306,5,FALSE)+U4),"",(VLOOKUP($A$187,'STAM.011-1'!$A$3:$S$306,5,FALSE)+U4))</f>
        <v/>
      </c>
      <c r="F188" s="34" t="str">
        <f>IF(ISNA(VLOOKUP($E188,'STAM.011-1'!$E$3:$F$306,2,FALSE)),"",(VLOOKUP($E188,'STAM.011-1'!$E$3:$F$306,2,FALSE)))</f>
        <v/>
      </c>
      <c r="G188" s="150"/>
      <c r="H188" s="141" t="str">
        <f>IF(ISNA(VLOOKUP($E188,'STAM.011-1'!$E$3:$H$306,4,FALSE)),"",(VLOOKUP($E188,'STAM.011-1'!$E$3:$H$306,4,FALSE)))</f>
        <v/>
      </c>
      <c r="I188" s="34" t="str">
        <f>IF(ISNA(VLOOKUP(E188,'STAM.011-1'!$E$3:$S$306,5,FALSE)),"",(VLOOKUP(E188,'STAM.011-1'!$E$3:$S$306,5,FALSE)))</f>
        <v/>
      </c>
      <c r="J188" s="34" t="str">
        <f>IF(ISNA(VLOOKUP($E188,'STAM.011-1'!$E$3:$S$306,6,FALSE)),"",(VLOOKUP($E188,'STAM.011-1'!$E$3:$S$306,6,FALSE)))</f>
        <v/>
      </c>
      <c r="K188" s="34" t="str">
        <f>IF(ISNA(VLOOKUP($E188,'STAM.011-1'!$E$3:$S$306,7,FALSE)),"",(VLOOKUP($E188,'STAM.011-1'!$E$3:$S$306,7,FALSE)))</f>
        <v/>
      </c>
      <c r="L188" s="34" t="str">
        <f>IF(ISNA(VLOOKUP($E188,'STAM.011-1'!$E$3:$S$306,8,FALSE)),"",(VLOOKUP($E188,'STAM.011-1'!$E$3:$S$306,8,FALSE)))</f>
        <v/>
      </c>
      <c r="M188" s="34" t="str">
        <f>IF(ISNA(VLOOKUP($E188,'STAM.011-1'!$E$3:$S$306,9,FALSE)),"",(VLOOKUP($E188,'STAM.011-1'!$E$3:$S$306,9,FALSE)))</f>
        <v/>
      </c>
      <c r="N188" s="34" t="str">
        <f>IF(ISNA(VLOOKUP($E188,'STAM.011-1'!$E$3:$S$306,10,FALSE)),"",(VLOOKUP($E188,'STAM.011-1'!$E$3:$S$306,10,FALSE)))</f>
        <v/>
      </c>
      <c r="O188" s="34" t="str">
        <f>IF(ISNA(VLOOKUP($E188,'STAM.011-1'!$E$3:$S$306,11,FALSE)),"",(VLOOKUP($E188,'STAM.011-1'!$E$3:$S$306,11,FALSE)))</f>
        <v/>
      </c>
      <c r="P188" s="34" t="str">
        <f>IF(ISNA(VLOOKUP($E188,'STAM.011-1'!$E$3:$S$306,12,FALSE)),"",(VLOOKUP($E188,'STAM.011-1'!$E$3:$S$306,12,FALSE)))</f>
        <v/>
      </c>
      <c r="Q188" s="34" t="str">
        <f>IF(ISNA(VLOOKUP($E188,'STAM.011-1'!$E$3:$S$306,13,FALSE)),"",(VLOOKUP($E188,'STAM.011-1'!$E$3:$S$306,13,FALSE)))</f>
        <v/>
      </c>
      <c r="R188" s="34" t="str">
        <f>IF(ISNA(VLOOKUP($E188,'STAM.011-1'!$E$3:$S$306,14,FALSE)),"",(VLOOKUP($E188,'STAM.011-1'!$E$3:$S$306,14,FALSE)))</f>
        <v/>
      </c>
      <c r="S188" s="344" t="str">
        <f>IF(ISNA(VLOOKUP($E188,'STAM.011-1'!$E$3:$S$306,15,FALSE)),"",(VLOOKUP($E188,'STAM.011-1'!$E$3:$S$306,15,FALSE)))</f>
        <v/>
      </c>
      <c r="T188" s="438">
        <f t="shared" si="112"/>
        <v>186</v>
      </c>
      <c r="U188" s="439"/>
      <c r="V188" s="443">
        <f t="shared" si="83"/>
        <v>0</v>
      </c>
      <c r="W188" s="516"/>
      <c r="X188" s="374">
        <f>IF(V188="","",IFERROR(SUM(J188:K188:M188:N188)+LARGE(J188:K188:M188,1)/100+LARGE(J188:K188:M188:N188,2)/1000+LARGE(J188:K188:M188:N188,3)/10000+LARGE(J188:K188:M188:N188,4)/100000-0.01/T188,0))</f>
        <v>0</v>
      </c>
      <c r="Y188" s="354" t="str">
        <f t="shared" ref="Y188:Y190" si="120">$D$187</f>
        <v/>
      </c>
      <c r="Z188" s="364" t="str">
        <f t="shared" ref="Z188:Z190" si="121">$C$187</f>
        <v/>
      </c>
      <c r="AA188" s="374"/>
      <c r="AB188" s="374"/>
      <c r="AC188" s="374"/>
      <c r="AD188" s="374"/>
      <c r="AE188" s="374"/>
      <c r="AF188" s="374"/>
      <c r="AG188" s="374"/>
      <c r="AH188" s="374"/>
      <c r="AI188" s="374"/>
    </row>
    <row r="189" spans="1:35" ht="12" customHeight="1" thickBot="1" x14ac:dyDescent="0.35">
      <c r="A189" s="582"/>
      <c r="B189" s="687"/>
      <c r="C189" s="693"/>
      <c r="D189" s="690"/>
      <c r="E189" s="32" t="str">
        <f>IF(ISNA(VLOOKUP($A$187,'STAM.011-1'!$A$3:$S$306,5,FALSE)+U5),"",(VLOOKUP($A$187,'STAM.011-1'!$A$3:$S$306,5,FALSE)+U5))</f>
        <v/>
      </c>
      <c r="F189" s="34" t="str">
        <f>IF(ISNA(VLOOKUP($E189,'STAM.011-1'!$E$3:$F$306,2,FALSE)),"",(VLOOKUP($E189,'STAM.011-1'!$E$3:$F$306,2,FALSE)))</f>
        <v/>
      </c>
      <c r="G189" s="35" t="s">
        <v>677</v>
      </c>
      <c r="H189" s="141" t="str">
        <f>IF(ISNA(VLOOKUP(E189,'STAM.011-1'!$E$3:$H$306,4,FALSE)),"",(VLOOKUP(E189,'STAM.011-1'!$E$3:$H$306,4,FALSE)))</f>
        <v/>
      </c>
      <c r="I189" s="34" t="str">
        <f>IF(ISNA(VLOOKUP(E189,'STAM.011-1'!$E$3:$S$306,5,FALSE)),"",(VLOOKUP(E189,'STAM.011-1'!$E$3:$S$306,5,FALSE)))</f>
        <v/>
      </c>
      <c r="J189" s="34" t="str">
        <f>IF(ISNA(VLOOKUP($E189,'STAM.011-1'!$E$3:$S$306,6,FALSE)),"",(VLOOKUP($E189,'STAM.011-1'!$E$3:$S$306,6,FALSE)))</f>
        <v/>
      </c>
      <c r="K189" s="34" t="str">
        <f>IF(ISNA(VLOOKUP($E189,'STAM.011-1'!$E$3:$S$306,7,FALSE)),"",(VLOOKUP($E189,'STAM.011-1'!$E$3:$S$306,7,FALSE)))</f>
        <v/>
      </c>
      <c r="L189" s="34" t="str">
        <f>IF(ISNA(VLOOKUP($E189,'STAM.011-1'!$E$3:$S$306,8,FALSE)),"",(VLOOKUP($E189,'STAM.011-1'!$E$3:$S$306,8,FALSE)))</f>
        <v/>
      </c>
      <c r="M189" s="34" t="str">
        <f>IF(ISNA(VLOOKUP($E189,'STAM.011-1'!$E$3:$S$306,9,FALSE)),"",(VLOOKUP($E189,'STAM.011-1'!$E$3:$S$306,9,FALSE)))</f>
        <v/>
      </c>
      <c r="N189" s="34" t="str">
        <f>IF(ISNA(VLOOKUP($E189,'STAM.011-1'!$E$3:$S$306,10,FALSE)),"",(VLOOKUP($E189,'STAM.011-1'!$E$3:$S$306,10,FALSE)))</f>
        <v/>
      </c>
      <c r="O189" s="34" t="str">
        <f>IF(ISNA(VLOOKUP($E189,'STAM.011-1'!$E$3:$S$306,11,FALSE)),"",(VLOOKUP($E189,'STAM.011-1'!$E$3:$S$306,11,FALSE)))</f>
        <v/>
      </c>
      <c r="P189" s="34" t="str">
        <f>IF(ISNA(VLOOKUP($E189,'STAM.011-1'!$E$3:$S$306,12,FALSE)),"",(VLOOKUP($E189,'STAM.011-1'!$E$3:$S$306,12,FALSE)))</f>
        <v/>
      </c>
      <c r="Q189" s="34" t="str">
        <f>IF(ISNA(VLOOKUP($E189,'STAM.011-1'!$E$3:$S$306,13,FALSE)),"",(VLOOKUP($E189,'STAM.011-1'!$E$3:$S$306,13,FALSE)))</f>
        <v/>
      </c>
      <c r="R189" s="34" t="str">
        <f>IF(ISNA(VLOOKUP($E189,'STAM.011-1'!$E$3:$S$306,14,FALSE)),"",(VLOOKUP($E189,'STAM.011-1'!$E$3:$S$306,14,FALSE)))</f>
        <v/>
      </c>
      <c r="S189" s="344" t="str">
        <f>IF(ISNA(VLOOKUP($E189,'STAM.011-1'!$E$3:$S$306,15,FALSE)),"",(VLOOKUP($E189,'STAM.011-1'!$E$3:$S$306,15,FALSE)))</f>
        <v/>
      </c>
      <c r="T189" s="438">
        <f t="shared" si="112"/>
        <v>187</v>
      </c>
      <c r="U189" s="439"/>
      <c r="V189" s="443">
        <f t="shared" si="83"/>
        <v>0</v>
      </c>
      <c r="W189" s="516"/>
      <c r="X189" s="374">
        <f>IF(V189="","",IFERROR(SUM(J189:K189:M189:N189)+LARGE(J189:K189:M189,1)/100+LARGE(J189:K189:M189:N189,2)/1000+LARGE(J189:K189:M189:N189,3)/10000+LARGE(J189:K189:M189:N189,4)/100000-0.01/T189,0))</f>
        <v>0</v>
      </c>
      <c r="Y189" s="354" t="str">
        <f t="shared" si="120"/>
        <v/>
      </c>
      <c r="Z189" s="364" t="str">
        <f t="shared" si="121"/>
        <v/>
      </c>
      <c r="AA189" s="374"/>
      <c r="AB189" s="374"/>
      <c r="AC189" s="374"/>
      <c r="AD189" s="374"/>
      <c r="AE189" s="374"/>
      <c r="AF189" s="374"/>
      <c r="AG189" s="374"/>
      <c r="AH189" s="374"/>
      <c r="AI189" s="374"/>
    </row>
    <row r="190" spans="1:35" ht="12" customHeight="1" thickBot="1" x14ac:dyDescent="0.35">
      <c r="A190" s="583"/>
      <c r="B190" s="688"/>
      <c r="C190" s="694"/>
      <c r="D190" s="691"/>
      <c r="E190" s="32" t="str">
        <f>IF(ISNA(VLOOKUP($A$187,'STAM.011-1'!$A$3:$S$306,5,FALSE)+U6),"",(VLOOKUP($A$187,'STAM.011-1'!$A$3:$S$306,5,FALSE)+U6))</f>
        <v/>
      </c>
      <c r="F190" s="38" t="str">
        <f>IF(ISNA(VLOOKUP($E190,'STAM.011-1'!$E$3:$F$306,2,FALSE)),"",(VLOOKUP($E190,'STAM.011-1'!$E$3:$F$306,2,FALSE)))</f>
        <v/>
      </c>
      <c r="G190" s="36" t="s">
        <v>678</v>
      </c>
      <c r="H190" s="37" t="str">
        <f>IF(ISNA(VLOOKUP(E190,'STAM.011-1'!$E$3:$H$306,4,FALSE)),"",(VLOOKUP(E190,'STAM.011-1'!$E$3:$H$306,4,FALSE)))</f>
        <v/>
      </c>
      <c r="I190" s="38" t="str">
        <f>IF(ISNA(VLOOKUP(E190,'STAM.011-1'!$E$3:$S$306,5,FALSE)),"",(VLOOKUP(E190,'STAM.011-1'!$E$3:$S$306,5,FALSE)))</f>
        <v/>
      </c>
      <c r="J190" s="38" t="str">
        <f>IF(ISNA(VLOOKUP($E190,'STAM.011-1'!$E$3:$S$306,6,FALSE)),"",(VLOOKUP($E190,'STAM.011-1'!$E$3:$S$306,6,FALSE)))</f>
        <v/>
      </c>
      <c r="K190" s="38" t="str">
        <f>IF(ISNA(VLOOKUP($E190,'STAM.011-1'!$E$3:$S$306,7,FALSE)),"",(VLOOKUP($E190,'STAM.011-1'!$E$3:$S$306,7,FALSE)))</f>
        <v/>
      </c>
      <c r="L190" s="38" t="str">
        <f>IF(ISNA(VLOOKUP($E190,'STAM.011-1'!$E$3:$S$306,8,FALSE)),"",(VLOOKUP($E190,'STAM.011-1'!$E$3:$S$306,8,FALSE)))</f>
        <v/>
      </c>
      <c r="M190" s="38" t="str">
        <f>IF(ISNA(VLOOKUP($E190,'STAM.011-1'!$E$3:$S$306,9,FALSE)),"",(VLOOKUP($E190,'STAM.011-1'!$E$3:$S$306,9,FALSE)))</f>
        <v/>
      </c>
      <c r="N190" s="38" t="str">
        <f>IF(ISNA(VLOOKUP($E190,'STAM.011-1'!$E$3:$S$306,10,FALSE)),"",(VLOOKUP($E190,'STAM.011-1'!$E$3:$S$306,10,FALSE)))</f>
        <v/>
      </c>
      <c r="O190" s="38" t="str">
        <f>IF(ISNA(VLOOKUP($E190,'STAM.011-1'!$E$3:$S$306,11,FALSE)),"",(VLOOKUP($E190,'STAM.011-1'!$E$3:$S$306,11,FALSE)))</f>
        <v/>
      </c>
      <c r="P190" s="38" t="str">
        <f>IF(ISNA(VLOOKUP($E190,'STAM.011-1'!$E$3:$S$306,12,FALSE)),"",(VLOOKUP($E190,'STAM.011-1'!$E$3:$S$306,12,FALSE)))</f>
        <v/>
      </c>
      <c r="Q190" s="38" t="str">
        <f>IF(ISNA(VLOOKUP($E190,'STAM.011-1'!$E$3:$S$306,13,FALSE)),"",(VLOOKUP($E190,'STAM.011-1'!$E$3:$S$306,13,FALSE)))</f>
        <v/>
      </c>
      <c r="R190" s="38" t="str">
        <f>IF(ISNA(VLOOKUP($E190,'STAM.011-1'!$E$3:$S$306,14,FALSE)),"",(VLOOKUP($E190,'STAM.011-1'!$E$3:$S$306,14,FALSE)))</f>
        <v/>
      </c>
      <c r="S190" s="345" t="str">
        <f>IF(ISNA(VLOOKUP($E190,'STAM.011-1'!$E$3:$S$306,15,FALSE)),"",(VLOOKUP($E190,'STAM.011-1'!$E$3:$S$306,15,FALSE)))</f>
        <v/>
      </c>
      <c r="T190" s="438">
        <f t="shared" si="112"/>
        <v>188</v>
      </c>
      <c r="U190" s="439"/>
      <c r="V190" s="443">
        <f t="shared" si="83"/>
        <v>0</v>
      </c>
      <c r="W190" s="516"/>
      <c r="X190" s="374">
        <f>IF(V190="","",IFERROR(SUM(J190:K190:M190:N190)+LARGE(J190:K190:M190,1)/100+LARGE(J190:K190:M190:N190,2)/1000+LARGE(J190:K190:M190:N190,3)/10000+LARGE(J190:K190:M190:N190,4)/100000-0.01/T190,0))</f>
        <v>0</v>
      </c>
      <c r="Y190" s="354" t="str">
        <f t="shared" si="120"/>
        <v/>
      </c>
      <c r="Z190" s="364" t="str">
        <f t="shared" si="121"/>
        <v/>
      </c>
      <c r="AA190" s="374"/>
      <c r="AB190" s="374"/>
      <c r="AC190" s="374"/>
      <c r="AD190" s="374"/>
      <c r="AE190" s="374"/>
      <c r="AF190" s="374"/>
      <c r="AG190" s="374"/>
      <c r="AH190" s="374"/>
      <c r="AI190" s="374"/>
    </row>
    <row r="191" spans="1:35" ht="12" customHeight="1" x14ac:dyDescent="0.3">
      <c r="A191" s="581">
        <v>48</v>
      </c>
      <c r="B191" s="686" t="str">
        <f>IF(ISNA(VLOOKUP($A191,'STAM.011-1'!$A$3:$S$306,2,FALSE)),"",(VLOOKUP($A191,'STAM.011-1'!$A$3:$S$306,2,FALSE)))</f>
        <v/>
      </c>
      <c r="C191" s="692" t="str">
        <f>IF(ISNA(VLOOKUP($A191,'STAM.011-1'!$A$3:$S$306,3,FALSE)),"",(VLOOKUP($A191,'STAM.011-1'!$A$3:$S$306,3,FALSE)))</f>
        <v/>
      </c>
      <c r="D191" s="689" t="str">
        <f>IF(ISNA(VLOOKUP($A191,'STAM.011-1'!$A$3:$S$306,4,FALSE)),"",(VLOOKUP($A191,'STAM.011-1'!$A$3:$S$306,4,FALSE)))</f>
        <v/>
      </c>
      <c r="E191" s="29" t="str">
        <f>IF(ISNA(VLOOKUP($A$191,'STAM.011-1'!$A$3:$S$306,5,FALSE)),"",(VLOOKUP($A$191,'STAM.011-1'!$A$3:$S$306,5,FALSE)))</f>
        <v/>
      </c>
      <c r="F191" s="30" t="str">
        <f>IF(ISNA(VLOOKUP($E191,'STAM.011-1'!$E$3:$F$306,2,FALSE)),"",(VLOOKUP($E191,'STAM.011-1'!$E$3:$F$306,2,FALSE)))</f>
        <v/>
      </c>
      <c r="G191" s="149"/>
      <c r="H191" s="39"/>
      <c r="I191" s="30" t="str">
        <f>IF(ISNA(VLOOKUP(E191,'STAM.011-1'!$E$3:$S$306,5,FALSE)),"",(VLOOKUP(E191,'STAM.011-1'!$E$3:$S$306,5,FALSE)))</f>
        <v/>
      </c>
      <c r="J191" s="30" t="str">
        <f>IF(ISNA(VLOOKUP($E191,'STAM.011-1'!$E$3:$S$306,6,FALSE)),"",(VLOOKUP($E191,'STAM.011-1'!$E$3:$S$306,6,FALSE)))</f>
        <v/>
      </c>
      <c r="K191" s="30" t="str">
        <f>IF(ISNA(VLOOKUP($E191,'STAM.011-1'!$E$3:$S$306,7,FALSE)),"",(VLOOKUP($E191,'STAM.011-1'!$E$3:$S$306,7,FALSE)))</f>
        <v/>
      </c>
      <c r="L191" s="30" t="str">
        <f>IF(ISNA(VLOOKUP($E191,'STAM.011-1'!$E$3:$S$306,8,FALSE)),"",(VLOOKUP($E191,'STAM.011-1'!$E$3:$S$306,8,FALSE)))</f>
        <v/>
      </c>
      <c r="M191" s="30" t="str">
        <f>IF(ISNA(VLOOKUP($E191,'STAM.011-1'!$E$3:$S$306,9,FALSE)),"",(VLOOKUP($E191,'STAM.011-1'!$E$3:$S$306,9,FALSE)))</f>
        <v/>
      </c>
      <c r="N191" s="30" t="str">
        <f>IF(ISNA(VLOOKUP($E191,'STAM.011-1'!$E$3:$S$306,10,FALSE)),"",(VLOOKUP($E191,'STAM.011-1'!$E$3:$S$306,10,FALSE)))</f>
        <v/>
      </c>
      <c r="O191" s="30" t="str">
        <f>IF(ISNA(VLOOKUP($E191,'STAM.011-1'!$E$3:$S$306,11,FALSE)),"",(VLOOKUP($E191,'STAM.011-1'!$E$3:$S$306,11,FALSE)))</f>
        <v/>
      </c>
      <c r="P191" s="30" t="str">
        <f>IF(ISNA(VLOOKUP($E191,'STAM.011-1'!$E$3:$S$306,12,FALSE)),"",(VLOOKUP($E191,'STAM.011-1'!$E$3:$S$306,12,FALSE)))</f>
        <v/>
      </c>
      <c r="Q191" s="30" t="str">
        <f>IF(ISNA(VLOOKUP($E191,'STAM.011-1'!$E$3:$S$306,13,FALSE)),"",(VLOOKUP($E191,'STAM.011-1'!$E$3:$S$306,13,FALSE)))</f>
        <v/>
      </c>
      <c r="R191" s="30" t="str">
        <f>IF(ISNA(VLOOKUP($E191,'STAM.011-1'!$E$3:$S$306,14,FALSE)),"",(VLOOKUP($E191,'STAM.011-1'!$E$3:$S$306,14,FALSE)))</f>
        <v/>
      </c>
      <c r="S191" s="343" t="str">
        <f>IF(ISNA(VLOOKUP($E191,'STAM.011-1'!$E$3:$S$306,15,FALSE)),"",(VLOOKUP($E191,'STAM.011-1'!$E$3:$S$306,15,FALSE)))</f>
        <v/>
      </c>
      <c r="T191" s="438">
        <f t="shared" si="112"/>
        <v>189</v>
      </c>
      <c r="U191" s="439"/>
      <c r="V191" s="443">
        <f t="shared" si="83"/>
        <v>0</v>
      </c>
      <c r="W191" s="516" t="str">
        <f t="shared" si="106"/>
        <v/>
      </c>
      <c r="X191" s="374">
        <f>IF(V191="","",IFERROR(SUM(J191:K191:M191:N191)+LARGE(J191:K191:M191,1)/100+LARGE(J191:K191:M191:N191,2)/1000+LARGE(J191:K191:M191:N191,3)/10000+LARGE(J191:K191:M191:N191,4)/100000-0.01/T191,0))</f>
        <v>0</v>
      </c>
      <c r="Y191" s="354" t="str">
        <f>$D$191</f>
        <v/>
      </c>
      <c r="Z191" s="364" t="str">
        <f>$C$191</f>
        <v/>
      </c>
      <c r="AA191" s="374"/>
      <c r="AB191" s="374"/>
      <c r="AC191" s="374"/>
      <c r="AD191" s="374"/>
      <c r="AE191" s="374"/>
      <c r="AF191" s="374"/>
      <c r="AG191" s="374"/>
      <c r="AH191" s="374"/>
      <c r="AI191" s="374"/>
    </row>
    <row r="192" spans="1:35" ht="12" customHeight="1" x14ac:dyDescent="0.3">
      <c r="A192" s="582"/>
      <c r="B192" s="687"/>
      <c r="C192" s="693"/>
      <c r="D192" s="690"/>
      <c r="E192" s="32" t="str">
        <f>IF(ISNA(VLOOKUP($A$191,'STAM.011-1'!$A$3:$S$306,5,FALSE)+U4),"",(VLOOKUP($A$191,'STAM.011-1'!$A$3:$S$306,5,FALSE)+U4))</f>
        <v/>
      </c>
      <c r="F192" s="34" t="str">
        <f>IF(ISNA(VLOOKUP($E192,'STAM.011-1'!$E$3:$F$306,2,FALSE)),"",(VLOOKUP($E192,'STAM.011-1'!$E$3:$F$306,2,FALSE)))</f>
        <v/>
      </c>
      <c r="G192" s="150"/>
      <c r="H192" s="141" t="str">
        <f>IF(ISNA(VLOOKUP($E192,'STAM.011-1'!$E$3:$H$306,4,FALSE)),"",(VLOOKUP($E192,'STAM.011-1'!$E$3:$H$306,4,FALSE)))</f>
        <v/>
      </c>
      <c r="I192" s="34" t="str">
        <f>IF(ISNA(VLOOKUP(E192,'STAM.011-1'!$E$3:$S$306,5,FALSE)),"",(VLOOKUP(E192,'STAM.011-1'!$E$3:$S$306,5,FALSE)))</f>
        <v/>
      </c>
      <c r="J192" s="34" t="str">
        <f>IF(ISNA(VLOOKUP($E192,'STAM.011-1'!$E$3:$S$306,6,FALSE)),"",(VLOOKUP($E192,'STAM.011-1'!$E$3:$S$306,6,FALSE)))</f>
        <v/>
      </c>
      <c r="K192" s="34" t="str">
        <f>IF(ISNA(VLOOKUP($E192,'STAM.011-1'!$E$3:$S$306,7,FALSE)),"",(VLOOKUP($E192,'STAM.011-1'!$E$3:$S$306,7,FALSE)))</f>
        <v/>
      </c>
      <c r="L192" s="34" t="str">
        <f>IF(ISNA(VLOOKUP($E192,'STAM.011-1'!$E$3:$S$306,8,FALSE)),"",(VLOOKUP($E192,'STAM.011-1'!$E$3:$S$306,8,FALSE)))</f>
        <v/>
      </c>
      <c r="M192" s="34" t="str">
        <f>IF(ISNA(VLOOKUP($E192,'STAM.011-1'!$E$3:$S$306,9,FALSE)),"",(VLOOKUP($E192,'STAM.011-1'!$E$3:$S$306,9,FALSE)))</f>
        <v/>
      </c>
      <c r="N192" s="34" t="str">
        <f>IF(ISNA(VLOOKUP($E192,'STAM.011-1'!$E$3:$S$306,10,FALSE)),"",(VLOOKUP($E192,'STAM.011-1'!$E$3:$S$306,10,FALSE)))</f>
        <v/>
      </c>
      <c r="O192" s="34" t="str">
        <f>IF(ISNA(VLOOKUP($E192,'STAM.011-1'!$E$3:$S$306,11,FALSE)),"",(VLOOKUP($E192,'STAM.011-1'!$E$3:$S$306,11,FALSE)))</f>
        <v/>
      </c>
      <c r="P192" s="34" t="str">
        <f>IF(ISNA(VLOOKUP($E192,'STAM.011-1'!$E$3:$S$306,12,FALSE)),"",(VLOOKUP($E192,'STAM.011-1'!$E$3:$S$306,12,FALSE)))</f>
        <v/>
      </c>
      <c r="Q192" s="34" t="str">
        <f>IF(ISNA(VLOOKUP($E192,'STAM.011-1'!$E$3:$S$306,13,FALSE)),"",(VLOOKUP($E192,'STAM.011-1'!$E$3:$S$306,13,FALSE)))</f>
        <v/>
      </c>
      <c r="R192" s="34" t="str">
        <f>IF(ISNA(VLOOKUP($E192,'STAM.011-1'!$E$3:$S$306,14,FALSE)),"",(VLOOKUP($E192,'STAM.011-1'!$E$3:$S$306,14,FALSE)))</f>
        <v/>
      </c>
      <c r="S192" s="344" t="str">
        <f>IF(ISNA(VLOOKUP($E192,'STAM.011-1'!$E$3:$S$306,15,FALSE)),"",(VLOOKUP($E192,'STAM.011-1'!$E$3:$S$306,15,FALSE)))</f>
        <v/>
      </c>
      <c r="T192" s="438">
        <f t="shared" si="112"/>
        <v>190</v>
      </c>
      <c r="U192" s="439"/>
      <c r="V192" s="443">
        <f t="shared" si="83"/>
        <v>0</v>
      </c>
      <c r="W192" s="516"/>
      <c r="X192" s="374">
        <f>IF(V192="","",IFERROR(SUM(J192:K192:M192:N192)+LARGE(J192:K192:M192,1)/100+LARGE(J192:K192:M192:N192,2)/1000+LARGE(J192:K192:M192:N192,3)/10000+LARGE(J192:K192:M192:N192,4)/100000-0.01/T192,0))</f>
        <v>0</v>
      </c>
      <c r="Y192" s="354" t="str">
        <f t="shared" ref="Y192:Y194" si="122">$D$191</f>
        <v/>
      </c>
      <c r="Z192" s="364" t="str">
        <f t="shared" ref="Z192:Z194" si="123">$C$191</f>
        <v/>
      </c>
      <c r="AA192" s="374"/>
      <c r="AB192" s="374"/>
      <c r="AC192" s="374"/>
      <c r="AD192" s="374"/>
      <c r="AE192" s="374"/>
      <c r="AF192" s="374"/>
      <c r="AG192" s="374"/>
      <c r="AH192" s="374"/>
      <c r="AI192" s="374"/>
    </row>
    <row r="193" spans="1:35" ht="12" customHeight="1" thickBot="1" x14ac:dyDescent="0.35">
      <c r="A193" s="582"/>
      <c r="B193" s="687"/>
      <c r="C193" s="693"/>
      <c r="D193" s="690"/>
      <c r="E193" s="32" t="str">
        <f>IF(ISNA(VLOOKUP($A$191,'STAM.011-1'!$A$3:$S$306,5,FALSE)+U5),"",(VLOOKUP($A$191,'STAM.011-1'!$A$3:$S$306,5,FALSE)+U5))</f>
        <v/>
      </c>
      <c r="F193" s="34" t="str">
        <f>IF(ISNA(VLOOKUP($E193,'STAM.011-1'!$E$3:$F$306,2,FALSE)),"",(VLOOKUP($E193,'STAM.011-1'!$E$3:$F$306,2,FALSE)))</f>
        <v/>
      </c>
      <c r="G193" s="35" t="s">
        <v>677</v>
      </c>
      <c r="H193" s="141" t="str">
        <f>IF(ISNA(VLOOKUP(E193,'STAM.011-1'!$E$3:$H$306,4,FALSE)),"",(VLOOKUP(E193,'STAM.011-1'!$E$3:$H$306,4,FALSE)))</f>
        <v/>
      </c>
      <c r="I193" s="34" t="str">
        <f>IF(ISNA(VLOOKUP(E193,'STAM.011-1'!$E$3:$S$306,5,FALSE)),"",(VLOOKUP(E193,'STAM.011-1'!$E$3:$S$306,5,FALSE)))</f>
        <v/>
      </c>
      <c r="J193" s="34" t="str">
        <f>IF(ISNA(VLOOKUP($E193,'STAM.011-1'!$E$3:$S$306,6,FALSE)),"",(VLOOKUP($E193,'STAM.011-1'!$E$3:$S$306,6,FALSE)))</f>
        <v/>
      </c>
      <c r="K193" s="34" t="str">
        <f>IF(ISNA(VLOOKUP($E193,'STAM.011-1'!$E$3:$S$306,7,FALSE)),"",(VLOOKUP($E193,'STAM.011-1'!$E$3:$S$306,7,FALSE)))</f>
        <v/>
      </c>
      <c r="L193" s="34" t="str">
        <f>IF(ISNA(VLOOKUP($E193,'STAM.011-1'!$E$3:$S$306,8,FALSE)),"",(VLOOKUP($E193,'STAM.011-1'!$E$3:$S$306,8,FALSE)))</f>
        <v/>
      </c>
      <c r="M193" s="34" t="str">
        <f>IF(ISNA(VLOOKUP($E193,'STAM.011-1'!$E$3:$S$306,9,FALSE)),"",(VLOOKUP($E193,'STAM.011-1'!$E$3:$S$306,9,FALSE)))</f>
        <v/>
      </c>
      <c r="N193" s="34" t="str">
        <f>IF(ISNA(VLOOKUP($E193,'STAM.011-1'!$E$3:$S$306,10,FALSE)),"",(VLOOKUP($E193,'STAM.011-1'!$E$3:$S$306,10,FALSE)))</f>
        <v/>
      </c>
      <c r="O193" s="34" t="str">
        <f>IF(ISNA(VLOOKUP($E193,'STAM.011-1'!$E$3:$S$306,11,FALSE)),"",(VLOOKUP($E193,'STAM.011-1'!$E$3:$S$306,11,FALSE)))</f>
        <v/>
      </c>
      <c r="P193" s="34" t="str">
        <f>IF(ISNA(VLOOKUP($E193,'STAM.011-1'!$E$3:$S$306,12,FALSE)),"",(VLOOKUP($E193,'STAM.011-1'!$E$3:$S$306,12,FALSE)))</f>
        <v/>
      </c>
      <c r="Q193" s="34" t="str">
        <f>IF(ISNA(VLOOKUP($E193,'STAM.011-1'!$E$3:$S$306,13,FALSE)),"",(VLOOKUP($E193,'STAM.011-1'!$E$3:$S$306,13,FALSE)))</f>
        <v/>
      </c>
      <c r="R193" s="34" t="str">
        <f>IF(ISNA(VLOOKUP($E193,'STAM.011-1'!$E$3:$S$306,14,FALSE)),"",(VLOOKUP($E193,'STAM.011-1'!$E$3:$S$306,14,FALSE)))</f>
        <v/>
      </c>
      <c r="S193" s="344" t="str">
        <f>IF(ISNA(VLOOKUP($E193,'STAM.011-1'!$E$3:$S$306,15,FALSE)),"",(VLOOKUP($E193,'STAM.011-1'!$E$3:$S$306,15,FALSE)))</f>
        <v/>
      </c>
      <c r="T193" s="438">
        <f t="shared" si="112"/>
        <v>191</v>
      </c>
      <c r="U193" s="439"/>
      <c r="V193" s="443">
        <f t="shared" si="83"/>
        <v>0</v>
      </c>
      <c r="W193" s="516"/>
      <c r="X193" s="374">
        <f>IF(V193="","",IFERROR(SUM(J193:K193:M193:N193)+LARGE(J193:K193:M193,1)/100+LARGE(J193:K193:M193:N193,2)/1000+LARGE(J193:K193:M193:N193,3)/10000+LARGE(J193:K193:M193:N193,4)/100000-0.01/T193,0))</f>
        <v>0</v>
      </c>
      <c r="Y193" s="354" t="str">
        <f t="shared" si="122"/>
        <v/>
      </c>
      <c r="Z193" s="364" t="str">
        <f t="shared" si="123"/>
        <v/>
      </c>
      <c r="AA193" s="374"/>
      <c r="AB193" s="374"/>
      <c r="AC193" s="374"/>
      <c r="AD193" s="374"/>
      <c r="AE193" s="374"/>
      <c r="AF193" s="374"/>
      <c r="AG193" s="374"/>
      <c r="AH193" s="374"/>
      <c r="AI193" s="374"/>
    </row>
    <row r="194" spans="1:35" ht="12" customHeight="1" thickBot="1" x14ac:dyDescent="0.35">
      <c r="A194" s="583"/>
      <c r="B194" s="688"/>
      <c r="C194" s="694"/>
      <c r="D194" s="691"/>
      <c r="E194" s="32" t="str">
        <f>IF(ISNA(VLOOKUP($A$191,'STAM.011-1'!$A$3:$S$306,5,FALSE)+U6),"",(VLOOKUP($A$191,'STAM.011-1'!$A$3:$S$306,5,FALSE)+U6))</f>
        <v/>
      </c>
      <c r="F194" s="38" t="str">
        <f>IF(ISNA(VLOOKUP($E194,'STAM.011-1'!$E$3:$F$306,2,FALSE)),"",(VLOOKUP($E194,'STAM.011-1'!$E$3:$F$306,2,FALSE)))</f>
        <v/>
      </c>
      <c r="G194" s="36" t="s">
        <v>678</v>
      </c>
      <c r="H194" s="37" t="str">
        <f>IF(ISNA(VLOOKUP(E194,'STAM.011-1'!$E$3:$H$306,4,FALSE)),"",(VLOOKUP(E194,'STAM.011-1'!$E$3:$H$306,4,FALSE)))</f>
        <v/>
      </c>
      <c r="I194" s="38" t="str">
        <f>IF(ISNA(VLOOKUP(E194,'STAM.011-1'!$E$3:$S$306,5,FALSE)),"",(VLOOKUP(E194,'STAM.011-1'!$E$3:$S$306,5,FALSE)))</f>
        <v/>
      </c>
      <c r="J194" s="38" t="str">
        <f>IF(ISNA(VLOOKUP($E194,'STAM.011-1'!$E$3:$S$306,6,FALSE)),"",(VLOOKUP($E194,'STAM.011-1'!$E$3:$S$306,6,FALSE)))</f>
        <v/>
      </c>
      <c r="K194" s="38" t="str">
        <f>IF(ISNA(VLOOKUP($E194,'STAM.011-1'!$E$3:$S$306,7,FALSE)),"",(VLOOKUP($E194,'STAM.011-1'!$E$3:$S$306,7,FALSE)))</f>
        <v/>
      </c>
      <c r="L194" s="38" t="str">
        <f>IF(ISNA(VLOOKUP($E194,'STAM.011-1'!$E$3:$S$306,8,FALSE)),"",(VLOOKUP($E194,'STAM.011-1'!$E$3:$S$306,8,FALSE)))</f>
        <v/>
      </c>
      <c r="M194" s="38" t="str">
        <f>IF(ISNA(VLOOKUP($E194,'STAM.011-1'!$E$3:$S$306,9,FALSE)),"",(VLOOKUP($E194,'STAM.011-1'!$E$3:$S$306,9,FALSE)))</f>
        <v/>
      </c>
      <c r="N194" s="38" t="str">
        <f>IF(ISNA(VLOOKUP($E194,'STAM.011-1'!$E$3:$S$306,10,FALSE)),"",(VLOOKUP($E194,'STAM.011-1'!$E$3:$S$306,10,FALSE)))</f>
        <v/>
      </c>
      <c r="O194" s="38" t="str">
        <f>IF(ISNA(VLOOKUP($E194,'STAM.011-1'!$E$3:$S$306,11,FALSE)),"",(VLOOKUP($E194,'STAM.011-1'!$E$3:$S$306,11,FALSE)))</f>
        <v/>
      </c>
      <c r="P194" s="38" t="str">
        <f>IF(ISNA(VLOOKUP($E194,'STAM.011-1'!$E$3:$S$306,12,FALSE)),"",(VLOOKUP($E194,'STAM.011-1'!$E$3:$S$306,12,FALSE)))</f>
        <v/>
      </c>
      <c r="Q194" s="38" t="str">
        <f>IF(ISNA(VLOOKUP($E194,'STAM.011-1'!$E$3:$S$306,13,FALSE)),"",(VLOOKUP($E194,'STAM.011-1'!$E$3:$S$306,13,FALSE)))</f>
        <v/>
      </c>
      <c r="R194" s="38" t="str">
        <f>IF(ISNA(VLOOKUP($E194,'STAM.011-1'!$E$3:$S$306,14,FALSE)),"",(VLOOKUP($E194,'STAM.011-1'!$E$3:$S$306,14,FALSE)))</f>
        <v/>
      </c>
      <c r="S194" s="345" t="str">
        <f>IF(ISNA(VLOOKUP($E194,'STAM.011-1'!$E$3:$S$306,15,FALSE)),"",(VLOOKUP($E194,'STAM.011-1'!$E$3:$S$306,15,FALSE)))</f>
        <v/>
      </c>
      <c r="T194" s="438">
        <f t="shared" si="112"/>
        <v>192</v>
      </c>
      <c r="U194" s="439"/>
      <c r="V194" s="443">
        <f t="shared" si="83"/>
        <v>0</v>
      </c>
      <c r="W194" s="516"/>
      <c r="X194" s="374">
        <f>IF(V194="","",IFERROR(SUM(J194:K194:M194:N194)+LARGE(J194:K194:M194,1)/100+LARGE(J194:K194:M194:N194,2)/1000+LARGE(J194:K194:M194:N194,3)/10000+LARGE(J194:K194:M194:N194,4)/100000-0.01/T194,0))</f>
        <v>0</v>
      </c>
      <c r="Y194" s="354" t="str">
        <f t="shared" si="122"/>
        <v/>
      </c>
      <c r="Z194" s="364" t="str">
        <f t="shared" si="123"/>
        <v/>
      </c>
      <c r="AA194" s="374"/>
      <c r="AB194" s="374"/>
      <c r="AC194" s="374"/>
      <c r="AD194" s="374"/>
      <c r="AE194" s="374"/>
      <c r="AF194" s="374"/>
      <c r="AG194" s="374"/>
      <c r="AH194" s="374"/>
      <c r="AI194" s="374"/>
    </row>
    <row r="195" spans="1:35" ht="12" customHeight="1" x14ac:dyDescent="0.3">
      <c r="A195" s="581">
        <v>49</v>
      </c>
      <c r="B195" s="686" t="str">
        <f>IF(ISNA(VLOOKUP($A195,'STAM.011-1'!$A$3:$S$306,2,FALSE)),"",(VLOOKUP($A195,'STAM.011-1'!$A$3:$S$306,2,FALSE)))</f>
        <v/>
      </c>
      <c r="C195" s="692" t="str">
        <f>IF(ISNA(VLOOKUP($A195,'STAM.011-1'!$A$3:$S$306,3,FALSE)),"",(VLOOKUP($A195,'STAM.011-1'!$A$3:$S$306,3,FALSE)))</f>
        <v/>
      </c>
      <c r="D195" s="689" t="str">
        <f>IF(ISNA(VLOOKUP($A195,'STAM.011-1'!$A$3:$S$306,4,FALSE)),"",(VLOOKUP($A195,'STAM.011-1'!$A$3:$S$306,4,FALSE)))</f>
        <v/>
      </c>
      <c r="E195" s="29" t="str">
        <f>IF(ISNA(VLOOKUP($A$195,'STAM.011-1'!$A$3:$S$306,5,FALSE)),"",(VLOOKUP($A$195,'STAM.011-1'!$A$3:$S$306,5,FALSE)))</f>
        <v/>
      </c>
      <c r="F195" s="30" t="str">
        <f>IF(ISNA(VLOOKUP($E195,'STAM.011-1'!$E$3:$F$306,2,FALSE)),"",(VLOOKUP($E195,'STAM.011-1'!$E$3:$F$306,2,FALSE)))</f>
        <v/>
      </c>
      <c r="G195" s="149"/>
      <c r="H195" s="31"/>
      <c r="I195" s="30" t="str">
        <f>IF(ISNA(VLOOKUP(E195,'STAM.011-1'!$E$3:$S$306,5,FALSE)),"",(VLOOKUP(E195,'STAM.011-1'!$E$3:$S$306,5,FALSE)))</f>
        <v/>
      </c>
      <c r="J195" s="30" t="str">
        <f>IF(ISNA(VLOOKUP($E195,'STAM.011-1'!$E$3:$S$306,6,FALSE)),"",(VLOOKUP($E195,'STAM.011-1'!$E$3:$S$306,6,FALSE)))</f>
        <v/>
      </c>
      <c r="K195" s="30" t="str">
        <f>IF(ISNA(VLOOKUP($E195,'STAM.011-1'!$E$3:$S$306,7,FALSE)),"",(VLOOKUP($E195,'STAM.011-1'!$E$3:$S$306,7,FALSE)))</f>
        <v/>
      </c>
      <c r="L195" s="30" t="str">
        <f>IF(ISNA(VLOOKUP($E195,'STAM.011-1'!$E$3:$S$306,8,FALSE)),"",(VLOOKUP($E195,'STAM.011-1'!$E$3:$S$306,8,FALSE)))</f>
        <v/>
      </c>
      <c r="M195" s="30" t="str">
        <f>IF(ISNA(VLOOKUP($E195,'STAM.011-1'!$E$3:$S$306,9,FALSE)),"",(VLOOKUP($E195,'STAM.011-1'!$E$3:$S$306,9,FALSE)))</f>
        <v/>
      </c>
      <c r="N195" s="30" t="str">
        <f>IF(ISNA(VLOOKUP($E195,'STAM.011-1'!$E$3:$S$306,10,FALSE)),"",(VLOOKUP($E195,'STAM.011-1'!$E$3:$S$306,10,FALSE)))</f>
        <v/>
      </c>
      <c r="O195" s="30" t="str">
        <f>IF(ISNA(VLOOKUP($E195,'STAM.011-1'!$E$3:$S$306,11,FALSE)),"",(VLOOKUP($E195,'STAM.011-1'!$E$3:$S$306,11,FALSE)))</f>
        <v/>
      </c>
      <c r="P195" s="30" t="str">
        <f>IF(ISNA(VLOOKUP($E195,'STAM.011-1'!$E$3:$S$306,12,FALSE)),"",(VLOOKUP($E195,'STAM.011-1'!$E$3:$S$306,12,FALSE)))</f>
        <v/>
      </c>
      <c r="Q195" s="30" t="str">
        <f>IF(ISNA(VLOOKUP($E195,'STAM.011-1'!$E$3:$S$306,13,FALSE)),"",(VLOOKUP($E195,'STAM.011-1'!$E$3:$S$306,13,FALSE)))</f>
        <v/>
      </c>
      <c r="R195" s="30" t="str">
        <f>IF(ISNA(VLOOKUP($E195,'STAM.011-1'!$E$3:$S$306,14,FALSE)),"",(VLOOKUP($E195,'STAM.011-1'!$E$3:$S$306,14,FALSE)))</f>
        <v/>
      </c>
      <c r="S195" s="343" t="str">
        <f>IF(ISNA(VLOOKUP($E195,'STAM.011-1'!$E$3:$S$306,15,FALSE)),"",(VLOOKUP($E195,'STAM.011-1'!$E$3:$S$306,15,FALSE)))</f>
        <v/>
      </c>
      <c r="T195" s="438">
        <f t="shared" si="112"/>
        <v>193</v>
      </c>
      <c r="U195" s="439"/>
      <c r="V195" s="443">
        <f t="shared" si="83"/>
        <v>0</v>
      </c>
      <c r="W195" s="516" t="str">
        <f t="shared" ref="W195" si="124">IFERROR(SUM(J195:S198)+H197,"")</f>
        <v/>
      </c>
      <c r="X195" s="374">
        <f>IF(V195="","",IFERROR(SUM(J195:K195:M195:N195)+LARGE(J195:K195:M195,1)/100+LARGE(J195:K195:M195:N195,2)/1000+LARGE(J195:K195:M195:N195,3)/10000+LARGE(J195:K195:M195:N195,4)/100000-0.01/T195,0))</f>
        <v>0</v>
      </c>
      <c r="Y195" s="354" t="str">
        <f>$D$195</f>
        <v/>
      </c>
      <c r="Z195" s="364" t="str">
        <f>$C$195</f>
        <v/>
      </c>
      <c r="AA195" s="374"/>
      <c r="AB195" s="374"/>
      <c r="AC195" s="374"/>
      <c r="AD195" s="374"/>
      <c r="AE195" s="374"/>
      <c r="AF195" s="374"/>
      <c r="AG195" s="374"/>
      <c r="AH195" s="374"/>
      <c r="AI195" s="374"/>
    </row>
    <row r="196" spans="1:35" ht="12" customHeight="1" x14ac:dyDescent="0.3">
      <c r="A196" s="582"/>
      <c r="B196" s="687"/>
      <c r="C196" s="693"/>
      <c r="D196" s="690"/>
      <c r="E196" s="32" t="str">
        <f>IF(ISNA(VLOOKUP($A$195,'STAM.011-1'!$A$3:$S$306,5,FALSE)+U4),"",(VLOOKUP($A$195,'STAM.011-1'!$A$3:$S$306,5,FALSE)+U4))</f>
        <v/>
      </c>
      <c r="F196" s="34" t="str">
        <f>IF(ISNA(VLOOKUP($E196,'STAM.011-1'!$E$3:$F$306,2,FALSE)),"",(VLOOKUP($E196,'STAM.011-1'!$E$3:$F$306,2,FALSE)))</f>
        <v/>
      </c>
      <c r="G196" s="150"/>
      <c r="H196" s="141" t="str">
        <f>IF(ISNA(VLOOKUP($E196,'STAM.011-1'!$E$3:$H$306,4,FALSE)),"",(VLOOKUP($E196,'STAM.011-1'!$E$3:$H$306,4,FALSE)))</f>
        <v/>
      </c>
      <c r="I196" s="34" t="str">
        <f>IF(ISNA(VLOOKUP(E196,'STAM.011-1'!$E$3:$S$306,5,FALSE)),"",(VLOOKUP(E196,'STAM.011-1'!$E$3:$S$306,5,FALSE)))</f>
        <v/>
      </c>
      <c r="J196" s="34" t="str">
        <f>IF(ISNA(VLOOKUP($E196,'STAM.011-1'!$E$3:$S$306,6,FALSE)),"",(VLOOKUP($E196,'STAM.011-1'!$E$3:$S$306,6,FALSE)))</f>
        <v/>
      </c>
      <c r="K196" s="34" t="str">
        <f>IF(ISNA(VLOOKUP($E196,'STAM.011-1'!$E$3:$S$306,7,FALSE)),"",(VLOOKUP($E196,'STAM.011-1'!$E$3:$S$306,7,FALSE)))</f>
        <v/>
      </c>
      <c r="L196" s="34" t="str">
        <f>IF(ISNA(VLOOKUP($E196,'STAM.011-1'!$E$3:$S$306,8,FALSE)),"",(VLOOKUP($E196,'STAM.011-1'!$E$3:$S$306,8,FALSE)))</f>
        <v/>
      </c>
      <c r="M196" s="34" t="str">
        <f>IF(ISNA(VLOOKUP($E196,'STAM.011-1'!$E$3:$S$306,9,FALSE)),"",(VLOOKUP($E196,'STAM.011-1'!$E$3:$S$306,9,FALSE)))</f>
        <v/>
      </c>
      <c r="N196" s="34" t="str">
        <f>IF(ISNA(VLOOKUP($E196,'STAM.011-1'!$E$3:$S$306,10,FALSE)),"",(VLOOKUP($E196,'STAM.011-1'!$E$3:$S$306,10,FALSE)))</f>
        <v/>
      </c>
      <c r="O196" s="34" t="str">
        <f>IF(ISNA(VLOOKUP($E196,'STAM.011-1'!$E$3:$S$306,11,FALSE)),"",(VLOOKUP($E196,'STAM.011-1'!$E$3:$S$306,11,FALSE)))</f>
        <v/>
      </c>
      <c r="P196" s="34" t="str">
        <f>IF(ISNA(VLOOKUP($E196,'STAM.011-1'!$E$3:$S$306,12,FALSE)),"",(VLOOKUP($E196,'STAM.011-1'!$E$3:$S$306,12,FALSE)))</f>
        <v/>
      </c>
      <c r="Q196" s="34" t="str">
        <f>IF(ISNA(VLOOKUP($E196,'STAM.011-1'!$E$3:$S$306,13,FALSE)),"",(VLOOKUP($E196,'STAM.011-1'!$E$3:$S$306,13,FALSE)))</f>
        <v/>
      </c>
      <c r="R196" s="34" t="str">
        <f>IF(ISNA(VLOOKUP($E196,'STAM.011-1'!$E$3:$S$306,14,FALSE)),"",(VLOOKUP($E196,'STAM.011-1'!$E$3:$S$306,14,FALSE)))</f>
        <v/>
      </c>
      <c r="S196" s="344" t="str">
        <f>IF(ISNA(VLOOKUP($E196,'STAM.011-1'!$E$3:$S$306,15,FALSE)),"",(VLOOKUP($E196,'STAM.011-1'!$E$3:$S$306,15,FALSE)))</f>
        <v/>
      </c>
      <c r="T196" s="438">
        <f t="shared" si="112"/>
        <v>194</v>
      </c>
      <c r="U196" s="439"/>
      <c r="V196" s="443">
        <f t="shared" ref="V196:V259" si="125">SUM(J196:S196)</f>
        <v>0</v>
      </c>
      <c r="W196" s="516"/>
      <c r="X196" s="374">
        <f>IF(V196="","",IFERROR(SUM(J196:K196:M196:N196)+LARGE(J196:K196:M196,1)/100+LARGE(J196:K196:M196:N196,2)/1000+LARGE(J196:K196:M196:N196,3)/10000+LARGE(J196:K196:M196:N196,4)/100000-0.01/T196,0))</f>
        <v>0</v>
      </c>
      <c r="Y196" s="354" t="str">
        <f t="shared" ref="Y196:Y198" si="126">$D$195</f>
        <v/>
      </c>
      <c r="Z196" s="364" t="str">
        <f t="shared" ref="Z196:Z198" si="127">$C$195</f>
        <v/>
      </c>
      <c r="AA196" s="374"/>
      <c r="AB196" s="374"/>
      <c r="AC196" s="374"/>
      <c r="AD196" s="374"/>
      <c r="AE196" s="374"/>
      <c r="AF196" s="374"/>
      <c r="AG196" s="374"/>
      <c r="AH196" s="374"/>
      <c r="AI196" s="374"/>
    </row>
    <row r="197" spans="1:35" ht="12" customHeight="1" thickBot="1" x14ac:dyDescent="0.35">
      <c r="A197" s="582"/>
      <c r="B197" s="687"/>
      <c r="C197" s="693"/>
      <c r="D197" s="690"/>
      <c r="E197" s="32" t="str">
        <f>IF(ISNA(VLOOKUP($A$195,'STAM.011-1'!$A$3:$S$306,5,FALSE)+U5),"",(VLOOKUP($A$195,'STAM.011-1'!$A$3:$S$306,5,FALSE)+U5))</f>
        <v/>
      </c>
      <c r="F197" s="34" t="str">
        <f>IF(ISNA(VLOOKUP($E197,'STAM.011-1'!$E$3:$F$306,2,FALSE)),"",(VLOOKUP($E197,'STAM.011-1'!$E$3:$F$306,2,FALSE)))</f>
        <v/>
      </c>
      <c r="G197" s="35" t="s">
        <v>677</v>
      </c>
      <c r="H197" s="141" t="str">
        <f>IF(ISNA(VLOOKUP(E197,'STAM.011-1'!$E$3:$H$306,4,FALSE)),"",(VLOOKUP(E197,'STAM.011-1'!$E$3:$H$306,4,FALSE)))</f>
        <v/>
      </c>
      <c r="I197" s="34" t="str">
        <f>IF(ISNA(VLOOKUP(E197,'STAM.011-1'!$E$3:$S$306,5,FALSE)),"",(VLOOKUP(E197,'STAM.011-1'!$E$3:$S$306,5,FALSE)))</f>
        <v/>
      </c>
      <c r="J197" s="34" t="str">
        <f>IF(ISNA(VLOOKUP($E197,'STAM.011-1'!$E$3:$S$306,6,FALSE)),"",(VLOOKUP($E197,'STAM.011-1'!$E$3:$S$306,6,FALSE)))</f>
        <v/>
      </c>
      <c r="K197" s="34" t="str">
        <f>IF(ISNA(VLOOKUP($E197,'STAM.011-1'!$E$3:$S$306,7,FALSE)),"",(VLOOKUP($E197,'STAM.011-1'!$E$3:$S$306,7,FALSE)))</f>
        <v/>
      </c>
      <c r="L197" s="34" t="str">
        <f>IF(ISNA(VLOOKUP($E197,'STAM.011-1'!$E$3:$S$306,8,FALSE)),"",(VLOOKUP($E197,'STAM.011-1'!$E$3:$S$306,8,FALSE)))</f>
        <v/>
      </c>
      <c r="M197" s="34" t="str">
        <f>IF(ISNA(VLOOKUP($E197,'STAM.011-1'!$E$3:$S$306,9,FALSE)),"",(VLOOKUP($E197,'STAM.011-1'!$E$3:$S$306,9,FALSE)))</f>
        <v/>
      </c>
      <c r="N197" s="34" t="str">
        <f>IF(ISNA(VLOOKUP($E197,'STAM.011-1'!$E$3:$S$306,10,FALSE)),"",(VLOOKUP($E197,'STAM.011-1'!$E$3:$S$306,10,FALSE)))</f>
        <v/>
      </c>
      <c r="O197" s="34" t="str">
        <f>IF(ISNA(VLOOKUP($E197,'STAM.011-1'!$E$3:$S$306,11,FALSE)),"",(VLOOKUP($E197,'STAM.011-1'!$E$3:$S$306,11,FALSE)))</f>
        <v/>
      </c>
      <c r="P197" s="34" t="str">
        <f>IF(ISNA(VLOOKUP($E197,'STAM.011-1'!$E$3:$S$306,12,FALSE)),"",(VLOOKUP($E197,'STAM.011-1'!$E$3:$S$306,12,FALSE)))</f>
        <v/>
      </c>
      <c r="Q197" s="34" t="str">
        <f>IF(ISNA(VLOOKUP($E197,'STAM.011-1'!$E$3:$S$306,13,FALSE)),"",(VLOOKUP($E197,'STAM.011-1'!$E$3:$S$306,13,FALSE)))</f>
        <v/>
      </c>
      <c r="R197" s="34" t="str">
        <f>IF(ISNA(VLOOKUP($E197,'STAM.011-1'!$E$3:$S$306,14,FALSE)),"",(VLOOKUP($E197,'STAM.011-1'!$E$3:$S$306,14,FALSE)))</f>
        <v/>
      </c>
      <c r="S197" s="344" t="str">
        <f>IF(ISNA(VLOOKUP($E197,'STAM.011-1'!$E$3:$S$306,15,FALSE)),"",(VLOOKUP($E197,'STAM.011-1'!$E$3:$S$306,15,FALSE)))</f>
        <v/>
      </c>
      <c r="T197" s="438">
        <f t="shared" si="112"/>
        <v>195</v>
      </c>
      <c r="U197" s="439"/>
      <c r="V197" s="443">
        <f t="shared" si="125"/>
        <v>0</v>
      </c>
      <c r="W197" s="516"/>
      <c r="X197" s="374">
        <f>IF(V197="","",IFERROR(SUM(J197:K197:M197:N197)+LARGE(J197:K197:M197,1)/100+LARGE(J197:K197:M197:N197,2)/1000+LARGE(J197:K197:M197:N197,3)/10000+LARGE(J197:K197:M197:N197,4)/100000-0.01/T197,0))</f>
        <v>0</v>
      </c>
      <c r="Y197" s="354" t="str">
        <f t="shared" si="126"/>
        <v/>
      </c>
      <c r="Z197" s="364" t="str">
        <f t="shared" si="127"/>
        <v/>
      </c>
      <c r="AA197" s="374"/>
      <c r="AB197" s="374"/>
      <c r="AC197" s="374"/>
      <c r="AD197" s="374"/>
      <c r="AE197" s="374"/>
      <c r="AF197" s="374"/>
      <c r="AG197" s="374"/>
      <c r="AH197" s="374"/>
      <c r="AI197" s="374"/>
    </row>
    <row r="198" spans="1:35" ht="12" customHeight="1" thickBot="1" x14ac:dyDescent="0.35">
      <c r="A198" s="583"/>
      <c r="B198" s="688"/>
      <c r="C198" s="694"/>
      <c r="D198" s="691"/>
      <c r="E198" s="32" t="str">
        <f>IF(ISNA(VLOOKUP($A$195,'STAM.011-1'!$A$3:$S$306,5,FALSE)+U6),"",(VLOOKUP($A$195,'STAM.011-1'!$A$3:$S$306,5,FALSE)+U6))</f>
        <v/>
      </c>
      <c r="F198" s="38" t="str">
        <f>IF(ISNA(VLOOKUP($E198,'STAM.011-1'!$E$3:$F$306,2,FALSE)),"",(VLOOKUP($E198,'STAM.011-1'!$E$3:$F$306,2,FALSE)))</f>
        <v/>
      </c>
      <c r="G198" s="36" t="s">
        <v>678</v>
      </c>
      <c r="H198" s="37" t="str">
        <f>IF(ISNA(VLOOKUP(E198,'STAM.011-1'!$E$3:$H$306,4,FALSE)),"",(VLOOKUP(E198,'STAM.011-1'!$E$3:$H$306,4,FALSE)))</f>
        <v/>
      </c>
      <c r="I198" s="38" t="str">
        <f>IF(ISNA(VLOOKUP(E198,'STAM.011-1'!$E$3:$S$306,5,FALSE)),"",(VLOOKUP(E198,'STAM.011-1'!$E$3:$S$306,5,FALSE)))</f>
        <v/>
      </c>
      <c r="J198" s="38" t="str">
        <f>IF(ISNA(VLOOKUP($E198,'STAM.011-1'!$E$3:$S$306,6,FALSE)),"",(VLOOKUP($E198,'STAM.011-1'!$E$3:$S$306,6,FALSE)))</f>
        <v/>
      </c>
      <c r="K198" s="38" t="str">
        <f>IF(ISNA(VLOOKUP($E198,'STAM.011-1'!$E$3:$S$306,7,FALSE)),"",(VLOOKUP($E198,'STAM.011-1'!$E$3:$S$306,7,FALSE)))</f>
        <v/>
      </c>
      <c r="L198" s="38" t="str">
        <f>IF(ISNA(VLOOKUP($E198,'STAM.011-1'!$E$3:$S$306,8,FALSE)),"",(VLOOKUP($E198,'STAM.011-1'!$E$3:$S$306,8,FALSE)))</f>
        <v/>
      </c>
      <c r="M198" s="38" t="str">
        <f>IF(ISNA(VLOOKUP($E198,'STAM.011-1'!$E$3:$S$306,9,FALSE)),"",(VLOOKUP($E198,'STAM.011-1'!$E$3:$S$306,9,FALSE)))</f>
        <v/>
      </c>
      <c r="N198" s="38" t="str">
        <f>IF(ISNA(VLOOKUP($E198,'STAM.011-1'!$E$3:$S$306,10,FALSE)),"",(VLOOKUP($E198,'STAM.011-1'!$E$3:$S$306,10,FALSE)))</f>
        <v/>
      </c>
      <c r="O198" s="38" t="str">
        <f>IF(ISNA(VLOOKUP($E198,'STAM.011-1'!$E$3:$S$306,11,FALSE)),"",(VLOOKUP($E198,'STAM.011-1'!$E$3:$S$306,11,FALSE)))</f>
        <v/>
      </c>
      <c r="P198" s="38" t="str">
        <f>IF(ISNA(VLOOKUP($E198,'STAM.011-1'!$E$3:$S$306,12,FALSE)),"",(VLOOKUP($E198,'STAM.011-1'!$E$3:$S$306,12,FALSE)))</f>
        <v/>
      </c>
      <c r="Q198" s="38" t="str">
        <f>IF(ISNA(VLOOKUP($E198,'STAM.011-1'!$E$3:$S$306,13,FALSE)),"",(VLOOKUP($E198,'STAM.011-1'!$E$3:$S$306,13,FALSE)))</f>
        <v/>
      </c>
      <c r="R198" s="38" t="str">
        <f>IF(ISNA(VLOOKUP($E198,'STAM.011-1'!$E$3:$S$306,14,FALSE)),"",(VLOOKUP($E198,'STAM.011-1'!$E$3:$S$306,14,FALSE)))</f>
        <v/>
      </c>
      <c r="S198" s="345" t="str">
        <f>IF(ISNA(VLOOKUP($E198,'STAM.011-1'!$E$3:$S$306,15,FALSE)),"",(VLOOKUP($E198,'STAM.011-1'!$E$3:$S$306,15,FALSE)))</f>
        <v/>
      </c>
      <c r="T198" s="438">
        <f t="shared" si="112"/>
        <v>196</v>
      </c>
      <c r="U198" s="439"/>
      <c r="V198" s="443">
        <f t="shared" si="125"/>
        <v>0</v>
      </c>
      <c r="W198" s="516"/>
      <c r="X198" s="374">
        <f>IF(V198="","",IFERROR(SUM(J198:K198:M198:N198)+LARGE(J198:K198:M198,1)/100+LARGE(J198:K198:M198:N198,2)/1000+LARGE(J198:K198:M198:N198,3)/10000+LARGE(J198:K198:M198:N198,4)/100000-0.01/T198,0))</f>
        <v>0</v>
      </c>
      <c r="Y198" s="354" t="str">
        <f t="shared" si="126"/>
        <v/>
      </c>
      <c r="Z198" s="364" t="str">
        <f t="shared" si="127"/>
        <v/>
      </c>
      <c r="AA198" s="374"/>
      <c r="AB198" s="374"/>
      <c r="AC198" s="374"/>
      <c r="AD198" s="374"/>
      <c r="AE198" s="374"/>
      <c r="AF198" s="374"/>
      <c r="AG198" s="374"/>
      <c r="AH198" s="374"/>
      <c r="AI198" s="374"/>
    </row>
    <row r="199" spans="1:35" ht="12" customHeight="1" x14ac:dyDescent="0.3">
      <c r="A199" s="581">
        <v>50</v>
      </c>
      <c r="B199" s="686" t="str">
        <f>IF(ISNA(VLOOKUP($A199,'STAM.011-1'!$A$3:$S$306,2,FALSE)),"",(VLOOKUP($A199,'STAM.011-1'!$A$3:$S$306,2,FALSE)))</f>
        <v/>
      </c>
      <c r="C199" s="692" t="str">
        <f>IF(ISNA(VLOOKUP($A199,'STAM.011-1'!$A$3:$S$306,3,FALSE)),"",(VLOOKUP($A199,'STAM.011-1'!$A$3:$S$306,3,FALSE)))</f>
        <v/>
      </c>
      <c r="D199" s="689" t="str">
        <f>IF(ISNA(VLOOKUP($A199,'STAM.011-1'!$A$3:$S$306,4,FALSE)),"",(VLOOKUP($A199,'STAM.011-1'!$A$3:$S$306,4,FALSE)))</f>
        <v/>
      </c>
      <c r="E199" s="29" t="str">
        <f>IF(ISNA(VLOOKUP($A$199,'STAM.011-1'!$A$3:$S$306,5,FALSE)),"",(VLOOKUP($A$199,'STAM.011-1'!$A$3:$S$306,5,FALSE)))</f>
        <v/>
      </c>
      <c r="F199" s="30" t="str">
        <f>IF(ISNA(VLOOKUP($E199,'STAM.011-1'!$E$3:$F$306,2,FALSE)),"",(VLOOKUP($E199,'STAM.011-1'!$E$3:$F$306,2,FALSE)))</f>
        <v/>
      </c>
      <c r="G199" s="149"/>
      <c r="H199" s="39"/>
      <c r="I199" s="30" t="str">
        <f>IF(ISNA(VLOOKUP(E199,'STAM.011-1'!$E$3:$S$306,5,FALSE)),"",(VLOOKUP(E199,'STAM.011-1'!$E$3:$S$306,5,FALSE)))</f>
        <v/>
      </c>
      <c r="J199" s="30" t="str">
        <f>IF(ISNA(VLOOKUP($E199,'STAM.011-1'!$E$3:$S$306,6,FALSE)),"",(VLOOKUP($E199,'STAM.011-1'!$E$3:$S$306,6,FALSE)))</f>
        <v/>
      </c>
      <c r="K199" s="30" t="str">
        <f>IF(ISNA(VLOOKUP($E199,'STAM.011-1'!$E$3:$S$306,7,FALSE)),"",(VLOOKUP($E199,'STAM.011-1'!$E$3:$S$306,7,FALSE)))</f>
        <v/>
      </c>
      <c r="L199" s="30" t="str">
        <f>IF(ISNA(VLOOKUP($E199,'STAM.011-1'!$E$3:$S$306,8,FALSE)),"",(VLOOKUP($E199,'STAM.011-1'!$E$3:$S$306,8,FALSE)))</f>
        <v/>
      </c>
      <c r="M199" s="30" t="str">
        <f>IF(ISNA(VLOOKUP($E199,'STAM.011-1'!$E$3:$S$306,9,FALSE)),"",(VLOOKUP($E199,'STAM.011-1'!$E$3:$S$306,9,FALSE)))</f>
        <v/>
      </c>
      <c r="N199" s="30" t="str">
        <f>IF(ISNA(VLOOKUP($E199,'STAM.011-1'!$E$3:$S$306,10,FALSE)),"",(VLOOKUP($E199,'STAM.011-1'!$E$3:$S$306,10,FALSE)))</f>
        <v/>
      </c>
      <c r="O199" s="30" t="str">
        <f>IF(ISNA(VLOOKUP($E199,'STAM.011-1'!$E$3:$S$306,11,FALSE)),"",(VLOOKUP($E199,'STAM.011-1'!$E$3:$S$306,11,FALSE)))</f>
        <v/>
      </c>
      <c r="P199" s="30" t="str">
        <f>IF(ISNA(VLOOKUP($E199,'STAM.011-1'!$E$3:$S$306,12,FALSE)),"",(VLOOKUP($E199,'STAM.011-1'!$E$3:$S$306,12,FALSE)))</f>
        <v/>
      </c>
      <c r="Q199" s="30" t="str">
        <f>IF(ISNA(VLOOKUP($E199,'STAM.011-1'!$E$3:$S$306,13,FALSE)),"",(VLOOKUP($E199,'STAM.011-1'!$E$3:$S$306,13,FALSE)))</f>
        <v/>
      </c>
      <c r="R199" s="30" t="str">
        <f>IF(ISNA(VLOOKUP($E199,'STAM.011-1'!$E$3:$S$306,14,FALSE)),"",(VLOOKUP($E199,'STAM.011-1'!$E$3:$S$306,14,FALSE)))</f>
        <v/>
      </c>
      <c r="S199" s="343" t="str">
        <f>IF(ISNA(VLOOKUP($E199,'STAM.011-1'!$E$3:$S$306,15,FALSE)),"",(VLOOKUP($E199,'STAM.011-1'!$E$3:$S$306,15,FALSE)))</f>
        <v/>
      </c>
      <c r="T199" s="438">
        <f t="shared" si="112"/>
        <v>197</v>
      </c>
      <c r="U199" s="439"/>
      <c r="V199" s="443">
        <f t="shared" si="125"/>
        <v>0</v>
      </c>
      <c r="W199" s="516" t="str">
        <f t="shared" si="103"/>
        <v/>
      </c>
      <c r="X199" s="374">
        <f>IF(V199="","",IFERROR(SUM(J199:K199:M199:N199)+LARGE(J199:K199:M199,1)/100+LARGE(J199:K199:M199:N199,2)/1000+LARGE(J199:K199:M199:N199,3)/10000+LARGE(J199:K199:M199:N199,4)/100000-0.01/T199,0))</f>
        <v>0</v>
      </c>
      <c r="Y199" s="354" t="str">
        <f>$D$199</f>
        <v/>
      </c>
      <c r="Z199" s="364" t="str">
        <f>$C$199</f>
        <v/>
      </c>
      <c r="AA199" s="374"/>
      <c r="AB199" s="374"/>
      <c r="AC199" s="374"/>
      <c r="AD199" s="374"/>
      <c r="AE199" s="374"/>
      <c r="AF199" s="374"/>
      <c r="AG199" s="374"/>
      <c r="AH199" s="374"/>
      <c r="AI199" s="374"/>
    </row>
    <row r="200" spans="1:35" ht="12" customHeight="1" x14ac:dyDescent="0.3">
      <c r="A200" s="582"/>
      <c r="B200" s="687"/>
      <c r="C200" s="693"/>
      <c r="D200" s="690"/>
      <c r="E200" s="32" t="str">
        <f>IF(ISNA(VLOOKUP($A$199,'STAM.011-1'!$A$3:$S$306,5,FALSE)+U4),"",(VLOOKUP($A$199,'STAM.011-1'!$A$3:$S$306,5,FALSE)+U4))</f>
        <v/>
      </c>
      <c r="F200" s="34" t="str">
        <f>IF(ISNA(VLOOKUP($E200,'STAM.011-1'!$E$3:$F$306,2,FALSE)),"",(VLOOKUP($E200,'STAM.011-1'!$E$3:$F$306,2,FALSE)))</f>
        <v/>
      </c>
      <c r="G200" s="150"/>
      <c r="H200" s="141" t="str">
        <f>IF(ISNA(VLOOKUP($E200,'STAM.011-1'!$E$3:$H$306,4,FALSE)),"",(VLOOKUP($E200,'STAM.011-1'!$E$3:$H$306,4,FALSE)))</f>
        <v/>
      </c>
      <c r="I200" s="34" t="str">
        <f>IF(ISNA(VLOOKUP(E200,'STAM.011-1'!$E$3:$S$306,5,FALSE)),"",(VLOOKUP(E200,'STAM.011-1'!$E$3:$S$306,5,FALSE)))</f>
        <v/>
      </c>
      <c r="J200" s="34" t="str">
        <f>IF(ISNA(VLOOKUP($E200,'STAM.011-1'!$E$3:$S$306,6,FALSE)),"",(VLOOKUP($E200,'STAM.011-1'!$E$3:$S$306,6,FALSE)))</f>
        <v/>
      </c>
      <c r="K200" s="34" t="str">
        <f>IF(ISNA(VLOOKUP($E200,'STAM.011-1'!$E$3:$S$306,7,FALSE)),"",(VLOOKUP($E200,'STAM.011-1'!$E$3:$S$306,7,FALSE)))</f>
        <v/>
      </c>
      <c r="L200" s="34" t="str">
        <f>IF(ISNA(VLOOKUP($E200,'STAM.011-1'!$E$3:$S$306,8,FALSE)),"",(VLOOKUP($E200,'STAM.011-1'!$E$3:$S$306,8,FALSE)))</f>
        <v/>
      </c>
      <c r="M200" s="34" t="str">
        <f>IF(ISNA(VLOOKUP($E200,'STAM.011-1'!$E$3:$S$306,9,FALSE)),"",(VLOOKUP($E200,'STAM.011-1'!$E$3:$S$306,9,FALSE)))</f>
        <v/>
      </c>
      <c r="N200" s="34" t="str">
        <f>IF(ISNA(VLOOKUP($E200,'STAM.011-1'!$E$3:$S$306,10,FALSE)),"",(VLOOKUP($E200,'STAM.011-1'!$E$3:$S$306,10,FALSE)))</f>
        <v/>
      </c>
      <c r="O200" s="34" t="str">
        <f>IF(ISNA(VLOOKUP($E200,'STAM.011-1'!$E$3:$S$306,11,FALSE)),"",(VLOOKUP($E200,'STAM.011-1'!$E$3:$S$306,11,FALSE)))</f>
        <v/>
      </c>
      <c r="P200" s="34" t="str">
        <f>IF(ISNA(VLOOKUP($E200,'STAM.011-1'!$E$3:$S$306,12,FALSE)),"",(VLOOKUP($E200,'STAM.011-1'!$E$3:$S$306,12,FALSE)))</f>
        <v/>
      </c>
      <c r="Q200" s="34" t="str">
        <f>IF(ISNA(VLOOKUP($E200,'STAM.011-1'!$E$3:$S$306,13,FALSE)),"",(VLOOKUP($E200,'STAM.011-1'!$E$3:$S$306,13,FALSE)))</f>
        <v/>
      </c>
      <c r="R200" s="34" t="str">
        <f>IF(ISNA(VLOOKUP($E200,'STAM.011-1'!$E$3:$S$306,14,FALSE)),"",(VLOOKUP($E200,'STAM.011-1'!$E$3:$S$306,14,FALSE)))</f>
        <v/>
      </c>
      <c r="S200" s="344" t="str">
        <f>IF(ISNA(VLOOKUP($E200,'STAM.011-1'!$E$3:$S$306,15,FALSE)),"",(VLOOKUP($E200,'STAM.011-1'!$E$3:$S$306,15,FALSE)))</f>
        <v/>
      </c>
      <c r="T200" s="438">
        <f t="shared" si="112"/>
        <v>198</v>
      </c>
      <c r="U200" s="439"/>
      <c r="V200" s="443">
        <f t="shared" si="125"/>
        <v>0</v>
      </c>
      <c r="W200" s="516"/>
      <c r="X200" s="374">
        <f>IF(V200="","",IFERROR(SUM(J200:K200:M200:N200)+LARGE(J200:K200:M200,1)/100+LARGE(J200:K200:M200:N200,2)/1000+LARGE(J200:K200:M200:N200,3)/10000+LARGE(J200:K200:M200:N200,4)/100000-0.01/T200,0))</f>
        <v>0</v>
      </c>
      <c r="Y200" s="354" t="str">
        <f t="shared" ref="Y200:Y202" si="128">$D$199</f>
        <v/>
      </c>
      <c r="Z200" s="364" t="str">
        <f t="shared" ref="Z200:Z202" si="129">$C$199</f>
        <v/>
      </c>
      <c r="AA200" s="374"/>
      <c r="AB200" s="374"/>
      <c r="AC200" s="374"/>
      <c r="AD200" s="374"/>
      <c r="AE200" s="374"/>
      <c r="AF200" s="374"/>
      <c r="AG200" s="374"/>
      <c r="AH200" s="374"/>
      <c r="AI200" s="374"/>
    </row>
    <row r="201" spans="1:35" ht="12" customHeight="1" thickBot="1" x14ac:dyDescent="0.35">
      <c r="A201" s="582"/>
      <c r="B201" s="687"/>
      <c r="C201" s="693"/>
      <c r="D201" s="690"/>
      <c r="E201" s="32" t="str">
        <f>IF(ISNA(VLOOKUP($A$199,'STAM.011-1'!$A$3:$S$306,5,FALSE)+U5),"",(VLOOKUP($A$199,'STAM.011-1'!$A$3:$S$306,5,FALSE)+U5))</f>
        <v/>
      </c>
      <c r="F201" s="34" t="str">
        <f>IF(ISNA(VLOOKUP($E201,'STAM.011-1'!$E$3:$F$306,2,FALSE)),"",(VLOOKUP($E201,'STAM.011-1'!$E$3:$F$306,2,FALSE)))</f>
        <v/>
      </c>
      <c r="G201" s="35" t="s">
        <v>677</v>
      </c>
      <c r="H201" s="141" t="str">
        <f>IF(ISNA(VLOOKUP(E201,'STAM.011-1'!$E$3:$H$306,4,FALSE)),"",(VLOOKUP(E201,'STAM.011-1'!$E$3:$H$306,4,FALSE)))</f>
        <v/>
      </c>
      <c r="I201" s="34" t="str">
        <f>IF(ISNA(VLOOKUP(E201,'STAM.011-1'!$E$3:$S$306,5,FALSE)),"",(VLOOKUP(E201,'STAM.011-1'!$E$3:$S$306,5,FALSE)))</f>
        <v/>
      </c>
      <c r="J201" s="34" t="str">
        <f>IF(ISNA(VLOOKUP($E201,'STAM.011-1'!$E$3:$S$306,6,FALSE)),"",(VLOOKUP($E201,'STAM.011-1'!$E$3:$S$306,6,FALSE)))</f>
        <v/>
      </c>
      <c r="K201" s="34" t="str">
        <f>IF(ISNA(VLOOKUP($E201,'STAM.011-1'!$E$3:$S$306,7,FALSE)),"",(VLOOKUP($E201,'STAM.011-1'!$E$3:$S$306,7,FALSE)))</f>
        <v/>
      </c>
      <c r="L201" s="34" t="str">
        <f>IF(ISNA(VLOOKUP($E201,'STAM.011-1'!$E$3:$S$306,8,FALSE)),"",(VLOOKUP($E201,'STAM.011-1'!$E$3:$S$306,8,FALSE)))</f>
        <v/>
      </c>
      <c r="M201" s="34" t="str">
        <f>IF(ISNA(VLOOKUP($E201,'STAM.011-1'!$E$3:$S$306,9,FALSE)),"",(VLOOKUP($E201,'STAM.011-1'!$E$3:$S$306,9,FALSE)))</f>
        <v/>
      </c>
      <c r="N201" s="34" t="str">
        <f>IF(ISNA(VLOOKUP($E201,'STAM.011-1'!$E$3:$S$306,10,FALSE)),"",(VLOOKUP($E201,'STAM.011-1'!$E$3:$S$306,10,FALSE)))</f>
        <v/>
      </c>
      <c r="O201" s="34" t="str">
        <f>IF(ISNA(VLOOKUP($E201,'STAM.011-1'!$E$3:$S$306,11,FALSE)),"",(VLOOKUP($E201,'STAM.011-1'!$E$3:$S$306,11,FALSE)))</f>
        <v/>
      </c>
      <c r="P201" s="34" t="str">
        <f>IF(ISNA(VLOOKUP($E201,'STAM.011-1'!$E$3:$S$306,12,FALSE)),"",(VLOOKUP($E201,'STAM.011-1'!$E$3:$S$306,12,FALSE)))</f>
        <v/>
      </c>
      <c r="Q201" s="34" t="str">
        <f>IF(ISNA(VLOOKUP($E201,'STAM.011-1'!$E$3:$S$306,13,FALSE)),"",(VLOOKUP($E201,'STAM.011-1'!$E$3:$S$306,13,FALSE)))</f>
        <v/>
      </c>
      <c r="R201" s="34" t="str">
        <f>IF(ISNA(VLOOKUP($E201,'STAM.011-1'!$E$3:$S$306,14,FALSE)),"",(VLOOKUP($E201,'STAM.011-1'!$E$3:$S$306,14,FALSE)))</f>
        <v/>
      </c>
      <c r="S201" s="344" t="str">
        <f>IF(ISNA(VLOOKUP($E201,'STAM.011-1'!$E$3:$S$306,15,FALSE)),"",(VLOOKUP($E201,'STAM.011-1'!$E$3:$S$306,15,FALSE)))</f>
        <v/>
      </c>
      <c r="T201" s="438">
        <f t="shared" si="112"/>
        <v>199</v>
      </c>
      <c r="U201" s="439"/>
      <c r="V201" s="443">
        <f t="shared" si="125"/>
        <v>0</v>
      </c>
      <c r="W201" s="516"/>
      <c r="X201" s="374">
        <f>IF(V201="","",IFERROR(SUM(J201:K201:M201:N201)+LARGE(J201:K201:M201,1)/100+LARGE(J201:K201:M201:N201,2)/1000+LARGE(J201:K201:M201:N201,3)/10000+LARGE(J201:K201:M201:N201,4)/100000-0.01/T201,0))</f>
        <v>0</v>
      </c>
      <c r="Y201" s="354" t="str">
        <f t="shared" si="128"/>
        <v/>
      </c>
      <c r="Z201" s="364" t="str">
        <f t="shared" si="129"/>
        <v/>
      </c>
      <c r="AA201" s="374"/>
      <c r="AB201" s="374"/>
      <c r="AC201" s="374"/>
      <c r="AD201" s="374"/>
      <c r="AE201" s="374"/>
      <c r="AF201" s="374"/>
      <c r="AG201" s="374"/>
      <c r="AH201" s="374"/>
      <c r="AI201" s="374"/>
    </row>
    <row r="202" spans="1:35" ht="12" customHeight="1" thickBot="1" x14ac:dyDescent="0.35">
      <c r="A202" s="583"/>
      <c r="B202" s="688"/>
      <c r="C202" s="694"/>
      <c r="D202" s="691"/>
      <c r="E202" s="32" t="str">
        <f>IF(ISNA(VLOOKUP($A$199,'STAM.011-1'!$A$3:$S$306,5,FALSE)+U6),"",(VLOOKUP($A$199,'STAM.011-1'!$A$3:$S$306,5,FALSE)+U6))</f>
        <v/>
      </c>
      <c r="F202" s="38" t="str">
        <f>IF(ISNA(VLOOKUP($E202,'STAM.011-1'!$E$3:$F$306,2,FALSE)),"",(VLOOKUP($E202,'STAM.011-1'!$E$3:$F$306,2,FALSE)))</f>
        <v/>
      </c>
      <c r="G202" s="36" t="s">
        <v>678</v>
      </c>
      <c r="H202" s="37" t="str">
        <f>IF(ISNA(VLOOKUP(E202,'STAM.011-1'!$E$3:$H$306,4,FALSE)),"",(VLOOKUP(E202,'STAM.011-1'!$E$3:$H$306,4,FALSE)))</f>
        <v/>
      </c>
      <c r="I202" s="38" t="str">
        <f>IF(ISNA(VLOOKUP(E202,'STAM.011-1'!$E$3:$S$306,5,FALSE)),"",(VLOOKUP(E202,'STAM.011-1'!$E$3:$S$306,5,FALSE)))</f>
        <v/>
      </c>
      <c r="J202" s="38" t="str">
        <f>IF(ISNA(VLOOKUP($E202,'STAM.011-1'!$E$3:$S$306,6,FALSE)),"",(VLOOKUP($E202,'STAM.011-1'!$E$3:$S$306,6,FALSE)))</f>
        <v/>
      </c>
      <c r="K202" s="38" t="str">
        <f>IF(ISNA(VLOOKUP($E202,'STAM.011-1'!$E$3:$S$306,7,FALSE)),"",(VLOOKUP($E202,'STAM.011-1'!$E$3:$S$306,7,FALSE)))</f>
        <v/>
      </c>
      <c r="L202" s="38" t="str">
        <f>IF(ISNA(VLOOKUP($E202,'STAM.011-1'!$E$3:$S$306,8,FALSE)),"",(VLOOKUP($E202,'STAM.011-1'!$E$3:$S$306,8,FALSE)))</f>
        <v/>
      </c>
      <c r="M202" s="38" t="str">
        <f>IF(ISNA(VLOOKUP($E202,'STAM.011-1'!$E$3:$S$306,9,FALSE)),"",(VLOOKUP($E202,'STAM.011-1'!$E$3:$S$306,9,FALSE)))</f>
        <v/>
      </c>
      <c r="N202" s="38" t="str">
        <f>IF(ISNA(VLOOKUP($E202,'STAM.011-1'!$E$3:$S$306,10,FALSE)),"",(VLOOKUP($E202,'STAM.011-1'!$E$3:$S$306,10,FALSE)))</f>
        <v/>
      </c>
      <c r="O202" s="38" t="str">
        <f>IF(ISNA(VLOOKUP($E202,'STAM.011-1'!$E$3:$S$306,11,FALSE)),"",(VLOOKUP($E202,'STAM.011-1'!$E$3:$S$306,11,FALSE)))</f>
        <v/>
      </c>
      <c r="P202" s="38" t="str">
        <f>IF(ISNA(VLOOKUP($E202,'STAM.011-1'!$E$3:$S$306,12,FALSE)),"",(VLOOKUP($E202,'STAM.011-1'!$E$3:$S$306,12,FALSE)))</f>
        <v/>
      </c>
      <c r="Q202" s="38" t="str">
        <f>IF(ISNA(VLOOKUP($E202,'STAM.011-1'!$E$3:$S$306,13,FALSE)),"",(VLOOKUP($E202,'STAM.011-1'!$E$3:$S$306,13,FALSE)))</f>
        <v/>
      </c>
      <c r="R202" s="38" t="str">
        <f>IF(ISNA(VLOOKUP($E202,'STAM.011-1'!$E$3:$S$306,14,FALSE)),"",(VLOOKUP($E202,'STAM.011-1'!$E$3:$S$306,14,FALSE)))</f>
        <v/>
      </c>
      <c r="S202" s="345" t="str">
        <f>IF(ISNA(VLOOKUP($E202,'STAM.011-1'!$E$3:$S$306,15,FALSE)),"",(VLOOKUP($E202,'STAM.011-1'!$E$3:$S$306,15,FALSE)))</f>
        <v/>
      </c>
      <c r="T202" s="438">
        <f t="shared" si="112"/>
        <v>200</v>
      </c>
      <c r="U202" s="439"/>
      <c r="V202" s="443">
        <f t="shared" si="125"/>
        <v>0</v>
      </c>
      <c r="W202" s="516"/>
      <c r="X202" s="374">
        <f>IF(V202="","",IFERROR(SUM(J202:K202:M202:N202)+LARGE(J202:K202:M202,1)/100+LARGE(J202:K202:M202:N202,2)/1000+LARGE(J202:K202:M202:N202,3)/10000+LARGE(J202:K202:M202:N202,4)/100000-0.01/T202,0))</f>
        <v>0</v>
      </c>
      <c r="Y202" s="354" t="str">
        <f t="shared" si="128"/>
        <v/>
      </c>
      <c r="Z202" s="364" t="str">
        <f t="shared" si="129"/>
        <v/>
      </c>
      <c r="AA202" s="374"/>
      <c r="AB202" s="374"/>
      <c r="AC202" s="374"/>
      <c r="AD202" s="374"/>
      <c r="AE202" s="374"/>
      <c r="AF202" s="374"/>
      <c r="AG202" s="374"/>
      <c r="AH202" s="374"/>
      <c r="AI202" s="374"/>
    </row>
    <row r="203" spans="1:35" ht="12" customHeight="1" x14ac:dyDescent="0.3">
      <c r="A203" s="581">
        <v>51</v>
      </c>
      <c r="B203" s="686" t="str">
        <f>IF(ISNA(VLOOKUP($A203,'STAM.011-1'!$A$3:$S$306,2,FALSE)),"",(VLOOKUP($A203,'STAM.011-1'!$A$3:$S$306,2,FALSE)))</f>
        <v/>
      </c>
      <c r="C203" s="692" t="str">
        <f>IF(ISNA(VLOOKUP($A203,'STAM.011-1'!$A$3:$S$306,3,FALSE)),"",(VLOOKUP($A203,'STAM.011-1'!$A$3:$S$306,3,FALSE)))</f>
        <v/>
      </c>
      <c r="D203" s="689" t="str">
        <f>IF(ISNA(VLOOKUP($A203,'STAM.011-1'!$A$3:$S$306,4,FALSE)),"",(VLOOKUP($A203,'STAM.011-1'!$A$3:$S$306,4,FALSE)))</f>
        <v/>
      </c>
      <c r="E203" s="29" t="str">
        <f>IF(ISNA(VLOOKUP($A$203,'STAM.011-1'!$A$3:$S$306,5,FALSE)),"",(VLOOKUP($A$203,'STAM.011-1'!$A$3:$S$306,5,FALSE)))</f>
        <v/>
      </c>
      <c r="F203" s="30" t="str">
        <f>IF(ISNA(VLOOKUP($E203,'STAM.011-1'!$E$3:$F$306,2,FALSE)),"",(VLOOKUP($E203,'STAM.011-1'!$E$3:$F$306,2,FALSE)))</f>
        <v/>
      </c>
      <c r="G203" s="149"/>
      <c r="H203" s="31"/>
      <c r="I203" s="30" t="str">
        <f>IF(ISNA(VLOOKUP(E203,'STAM.011-1'!$E$3:$S$306,5,FALSE)),"",(VLOOKUP(E203,'STAM.011-1'!$E$3:$S$306,5,FALSE)))</f>
        <v/>
      </c>
      <c r="J203" s="30" t="str">
        <f>IF(ISNA(VLOOKUP($E203,'STAM.011-1'!$E$3:$S$306,6,FALSE)),"",(VLOOKUP($E203,'STAM.011-1'!$E$3:$S$306,6,FALSE)))</f>
        <v/>
      </c>
      <c r="K203" s="30" t="str">
        <f>IF(ISNA(VLOOKUP($E203,'STAM.011-1'!$E$3:$S$306,7,FALSE)),"",(VLOOKUP($E203,'STAM.011-1'!$E$3:$S$306,7,FALSE)))</f>
        <v/>
      </c>
      <c r="L203" s="30" t="str">
        <f>IF(ISNA(VLOOKUP($E203,'STAM.011-1'!$E$3:$S$306,8,FALSE)),"",(VLOOKUP($E203,'STAM.011-1'!$E$3:$S$306,8,FALSE)))</f>
        <v/>
      </c>
      <c r="M203" s="30" t="str">
        <f>IF(ISNA(VLOOKUP($E203,'STAM.011-1'!$E$3:$S$306,9,FALSE)),"",(VLOOKUP($E203,'STAM.011-1'!$E$3:$S$306,9,FALSE)))</f>
        <v/>
      </c>
      <c r="N203" s="30" t="str">
        <f>IF(ISNA(VLOOKUP($E203,'STAM.011-1'!$E$3:$S$306,10,FALSE)),"",(VLOOKUP($E203,'STAM.011-1'!$E$3:$S$306,10,FALSE)))</f>
        <v/>
      </c>
      <c r="O203" s="30" t="str">
        <f>IF(ISNA(VLOOKUP($E203,'STAM.011-1'!$E$3:$S$306,11,FALSE)),"",(VLOOKUP($E203,'STAM.011-1'!$E$3:$S$306,11,FALSE)))</f>
        <v/>
      </c>
      <c r="P203" s="30" t="str">
        <f>IF(ISNA(VLOOKUP($E203,'STAM.011-1'!$E$3:$S$306,12,FALSE)),"",(VLOOKUP($E203,'STAM.011-1'!$E$3:$S$306,12,FALSE)))</f>
        <v/>
      </c>
      <c r="Q203" s="30" t="str">
        <f>IF(ISNA(VLOOKUP($E203,'STAM.011-1'!$E$3:$S$306,13,FALSE)),"",(VLOOKUP($E203,'STAM.011-1'!$E$3:$S$306,13,FALSE)))</f>
        <v/>
      </c>
      <c r="R203" s="30" t="str">
        <f>IF(ISNA(VLOOKUP($E203,'STAM.011-1'!$E$3:$S$306,14,FALSE)),"",(VLOOKUP($E203,'STAM.011-1'!$E$3:$S$306,14,FALSE)))</f>
        <v/>
      </c>
      <c r="S203" s="343" t="str">
        <f>IF(ISNA(VLOOKUP($E203,'STAM.011-1'!$E$3:$S$306,15,FALSE)),"",(VLOOKUP($E203,'STAM.011-1'!$E$3:$S$306,15,FALSE)))</f>
        <v/>
      </c>
      <c r="T203" s="438">
        <f t="shared" si="112"/>
        <v>201</v>
      </c>
      <c r="U203" s="439"/>
      <c r="V203" s="443">
        <f t="shared" si="125"/>
        <v>0</v>
      </c>
      <c r="W203" s="516" t="str">
        <f t="shared" si="106"/>
        <v/>
      </c>
      <c r="X203" s="374">
        <f>IF(V203="","",IFERROR(SUM(J203:K203:M203:N203)+LARGE(J203:K203:M203,1)/100+LARGE(J203:K203:M203:N203,2)/1000+LARGE(J203:K203:M203:N203,3)/10000+LARGE(J203:K203:M203:N203,4)/100000-0.01/T203,0))</f>
        <v>0</v>
      </c>
      <c r="Y203" s="354" t="str">
        <f>$D$203</f>
        <v/>
      </c>
      <c r="Z203" s="364" t="str">
        <f>$C$203</f>
        <v/>
      </c>
      <c r="AA203" s="374"/>
      <c r="AB203" s="374"/>
      <c r="AC203" s="374"/>
      <c r="AD203" s="374"/>
      <c r="AE203" s="374"/>
      <c r="AF203" s="374"/>
      <c r="AG203" s="374"/>
      <c r="AH203" s="374"/>
      <c r="AI203" s="374"/>
    </row>
    <row r="204" spans="1:35" ht="12" customHeight="1" x14ac:dyDescent="0.3">
      <c r="A204" s="582"/>
      <c r="B204" s="687"/>
      <c r="C204" s="693"/>
      <c r="D204" s="690"/>
      <c r="E204" s="32" t="str">
        <f>IF(ISNA(VLOOKUP($A$203,'STAM.011-1'!$A$3:$S$306,5,FALSE)+U4),"",(VLOOKUP($A$203,'STAM.011-1'!$A$3:$S$306,5,FALSE)+U4))</f>
        <v/>
      </c>
      <c r="F204" s="34" t="str">
        <f>IF(ISNA(VLOOKUP($E204,'STAM.011-1'!$E$3:$F$306,2,FALSE)),"",(VLOOKUP($E204,'STAM.011-1'!$E$3:$F$306,2,FALSE)))</f>
        <v/>
      </c>
      <c r="G204" s="150"/>
      <c r="H204" s="141" t="str">
        <f>IF(ISNA(VLOOKUP($E204,'STAM.011-1'!$E$3:$H$306,4,FALSE)),"",(VLOOKUP($E204,'STAM.011-1'!$E$3:$H$306,4,FALSE)))</f>
        <v/>
      </c>
      <c r="I204" s="34" t="str">
        <f>IF(ISNA(VLOOKUP(E204,'STAM.011-1'!$E$3:$S$306,5,FALSE)),"",(VLOOKUP(E204,'STAM.011-1'!$E$3:$S$306,5,FALSE)))</f>
        <v/>
      </c>
      <c r="J204" s="34" t="str">
        <f>IF(ISNA(VLOOKUP($E204,'STAM.011-1'!$E$3:$S$306,6,FALSE)),"",(VLOOKUP($E204,'STAM.011-1'!$E$3:$S$306,6,FALSE)))</f>
        <v/>
      </c>
      <c r="K204" s="34" t="str">
        <f>IF(ISNA(VLOOKUP($E204,'STAM.011-1'!$E$3:$S$306,7,FALSE)),"",(VLOOKUP($E204,'STAM.011-1'!$E$3:$S$306,7,FALSE)))</f>
        <v/>
      </c>
      <c r="L204" s="34" t="str">
        <f>IF(ISNA(VLOOKUP($E204,'STAM.011-1'!$E$3:$S$306,8,FALSE)),"",(VLOOKUP($E204,'STAM.011-1'!$E$3:$S$306,8,FALSE)))</f>
        <v/>
      </c>
      <c r="M204" s="34" t="str">
        <f>IF(ISNA(VLOOKUP($E204,'STAM.011-1'!$E$3:$S$306,9,FALSE)),"",(VLOOKUP($E204,'STAM.011-1'!$E$3:$S$306,9,FALSE)))</f>
        <v/>
      </c>
      <c r="N204" s="34" t="str">
        <f>IF(ISNA(VLOOKUP($E204,'STAM.011-1'!$E$3:$S$306,10,FALSE)),"",(VLOOKUP($E204,'STAM.011-1'!$E$3:$S$306,10,FALSE)))</f>
        <v/>
      </c>
      <c r="O204" s="34" t="str">
        <f>IF(ISNA(VLOOKUP($E204,'STAM.011-1'!$E$3:$S$306,11,FALSE)),"",(VLOOKUP($E204,'STAM.011-1'!$E$3:$S$306,11,FALSE)))</f>
        <v/>
      </c>
      <c r="P204" s="34" t="str">
        <f>IF(ISNA(VLOOKUP($E204,'STAM.011-1'!$E$3:$S$306,12,FALSE)),"",(VLOOKUP($E204,'STAM.011-1'!$E$3:$S$306,12,FALSE)))</f>
        <v/>
      </c>
      <c r="Q204" s="34" t="str">
        <f>IF(ISNA(VLOOKUP($E204,'STAM.011-1'!$E$3:$S$306,13,FALSE)),"",(VLOOKUP($E204,'STAM.011-1'!$E$3:$S$306,13,FALSE)))</f>
        <v/>
      </c>
      <c r="R204" s="34" t="str">
        <f>IF(ISNA(VLOOKUP($E204,'STAM.011-1'!$E$3:$S$306,14,FALSE)),"",(VLOOKUP($E204,'STAM.011-1'!$E$3:$S$306,14,FALSE)))</f>
        <v/>
      </c>
      <c r="S204" s="344" t="str">
        <f>IF(ISNA(VLOOKUP($E204,'STAM.011-1'!$E$3:$S$306,15,FALSE)),"",(VLOOKUP($E204,'STAM.011-1'!$E$3:$S$306,15,FALSE)))</f>
        <v/>
      </c>
      <c r="T204" s="438">
        <f t="shared" si="112"/>
        <v>202</v>
      </c>
      <c r="U204" s="439"/>
      <c r="V204" s="443">
        <f t="shared" si="125"/>
        <v>0</v>
      </c>
      <c r="W204" s="516"/>
      <c r="X204" s="374">
        <f>IF(V204="","",IFERROR(SUM(J204:K204:M204:N204)+LARGE(J204:K204:M204,1)/100+LARGE(J204:K204:M204:N204,2)/1000+LARGE(J204:K204:M204:N204,3)/10000+LARGE(J204:K204:M204:N204,4)/100000-0.01/T204,0))</f>
        <v>0</v>
      </c>
      <c r="Y204" s="354" t="str">
        <f t="shared" ref="Y204:Y206" si="130">$D$203</f>
        <v/>
      </c>
      <c r="Z204" s="364" t="str">
        <f t="shared" ref="Z204:Z206" si="131">$C$203</f>
        <v/>
      </c>
      <c r="AA204" s="374"/>
      <c r="AB204" s="374"/>
      <c r="AC204" s="374"/>
      <c r="AD204" s="374"/>
      <c r="AE204" s="374"/>
      <c r="AF204" s="374"/>
      <c r="AG204" s="374"/>
      <c r="AH204" s="374"/>
      <c r="AI204" s="374"/>
    </row>
    <row r="205" spans="1:35" ht="12" customHeight="1" thickBot="1" x14ac:dyDescent="0.35">
      <c r="A205" s="582"/>
      <c r="B205" s="687"/>
      <c r="C205" s="693"/>
      <c r="D205" s="690"/>
      <c r="E205" s="32" t="str">
        <f>IF(ISNA(VLOOKUP($A$203,'STAM.011-1'!$A$3:$S$306,5,FALSE)+U5),"",(VLOOKUP($A$203,'STAM.011-1'!$A$3:$S$306,5,FALSE)+U5))</f>
        <v/>
      </c>
      <c r="F205" s="34" t="str">
        <f>IF(ISNA(VLOOKUP($E205,'STAM.011-1'!$E$3:$F$306,2,FALSE)),"",(VLOOKUP($E205,'STAM.011-1'!$E$3:$F$306,2,FALSE)))</f>
        <v/>
      </c>
      <c r="G205" s="35" t="s">
        <v>677</v>
      </c>
      <c r="H205" s="141" t="str">
        <f>IF(ISNA(VLOOKUP(E205,'STAM.011-1'!$E$3:$H$306,4,FALSE)),"",(VLOOKUP(E205,'STAM.011-1'!$E$3:$H$306,4,FALSE)))</f>
        <v/>
      </c>
      <c r="I205" s="34" t="str">
        <f>IF(ISNA(VLOOKUP(E205,'STAM.011-1'!$E$3:$S$306,5,FALSE)),"",(VLOOKUP(E205,'STAM.011-1'!$E$3:$S$306,5,FALSE)))</f>
        <v/>
      </c>
      <c r="J205" s="34" t="str">
        <f>IF(ISNA(VLOOKUP($E205,'STAM.011-1'!$E$3:$S$306,6,FALSE)),"",(VLOOKUP($E205,'STAM.011-1'!$E$3:$S$306,6,FALSE)))</f>
        <v/>
      </c>
      <c r="K205" s="34" t="str">
        <f>IF(ISNA(VLOOKUP($E205,'STAM.011-1'!$E$3:$S$306,7,FALSE)),"",(VLOOKUP($E205,'STAM.011-1'!$E$3:$S$306,7,FALSE)))</f>
        <v/>
      </c>
      <c r="L205" s="34" t="str">
        <f>IF(ISNA(VLOOKUP($E205,'STAM.011-1'!$E$3:$S$306,8,FALSE)),"",(VLOOKUP($E205,'STAM.011-1'!$E$3:$S$306,8,FALSE)))</f>
        <v/>
      </c>
      <c r="M205" s="34" t="str">
        <f>IF(ISNA(VLOOKUP($E205,'STAM.011-1'!$E$3:$S$306,9,FALSE)),"",(VLOOKUP($E205,'STAM.011-1'!$E$3:$S$306,9,FALSE)))</f>
        <v/>
      </c>
      <c r="N205" s="34" t="str">
        <f>IF(ISNA(VLOOKUP($E205,'STAM.011-1'!$E$3:$S$306,10,FALSE)),"",(VLOOKUP($E205,'STAM.011-1'!$E$3:$S$306,10,FALSE)))</f>
        <v/>
      </c>
      <c r="O205" s="34" t="str">
        <f>IF(ISNA(VLOOKUP($E205,'STAM.011-1'!$E$3:$S$306,11,FALSE)),"",(VLOOKUP($E205,'STAM.011-1'!$E$3:$S$306,11,FALSE)))</f>
        <v/>
      </c>
      <c r="P205" s="34" t="str">
        <f>IF(ISNA(VLOOKUP($E205,'STAM.011-1'!$E$3:$S$306,12,FALSE)),"",(VLOOKUP($E205,'STAM.011-1'!$E$3:$S$306,12,FALSE)))</f>
        <v/>
      </c>
      <c r="Q205" s="34" t="str">
        <f>IF(ISNA(VLOOKUP($E205,'STAM.011-1'!$E$3:$S$306,13,FALSE)),"",(VLOOKUP($E205,'STAM.011-1'!$E$3:$S$306,13,FALSE)))</f>
        <v/>
      </c>
      <c r="R205" s="34" t="str">
        <f>IF(ISNA(VLOOKUP($E205,'STAM.011-1'!$E$3:$S$306,14,FALSE)),"",(VLOOKUP($E205,'STAM.011-1'!$E$3:$S$306,14,FALSE)))</f>
        <v/>
      </c>
      <c r="S205" s="344" t="str">
        <f>IF(ISNA(VLOOKUP($E205,'STAM.011-1'!$E$3:$S$306,15,FALSE)),"",(VLOOKUP($E205,'STAM.011-1'!$E$3:$S$306,15,FALSE)))</f>
        <v/>
      </c>
      <c r="T205" s="438">
        <f t="shared" si="112"/>
        <v>203</v>
      </c>
      <c r="U205" s="439"/>
      <c r="V205" s="443">
        <f t="shared" si="125"/>
        <v>0</v>
      </c>
      <c r="W205" s="516"/>
      <c r="X205" s="374">
        <f>IF(V205="","",IFERROR(SUM(J205:K205:M205:N205)+LARGE(J205:K205:M205,1)/100+LARGE(J205:K205:M205:N205,2)/1000+LARGE(J205:K205:M205:N205,3)/10000+LARGE(J205:K205:M205:N205,4)/100000-0.01/T205,0))</f>
        <v>0</v>
      </c>
      <c r="Y205" s="354" t="str">
        <f t="shared" si="130"/>
        <v/>
      </c>
      <c r="Z205" s="364" t="str">
        <f t="shared" si="131"/>
        <v/>
      </c>
      <c r="AA205" s="374"/>
      <c r="AB205" s="374"/>
      <c r="AC205" s="374"/>
      <c r="AD205" s="374"/>
      <c r="AE205" s="374"/>
      <c r="AF205" s="374"/>
      <c r="AG205" s="374"/>
      <c r="AH205" s="374"/>
      <c r="AI205" s="374"/>
    </row>
    <row r="206" spans="1:35" ht="12" customHeight="1" thickBot="1" x14ac:dyDescent="0.35">
      <c r="A206" s="583"/>
      <c r="B206" s="688"/>
      <c r="C206" s="694"/>
      <c r="D206" s="691"/>
      <c r="E206" s="32" t="str">
        <f>IF(ISNA(VLOOKUP($A$203,'STAM.011-1'!$A$3:$S$306,5,FALSE)+U6),"",(VLOOKUP($A$203,'STAM.011-1'!$A$3:$S$306,5,FALSE)+U6))</f>
        <v/>
      </c>
      <c r="F206" s="38" t="str">
        <f>IF(ISNA(VLOOKUP($E206,'STAM.011-1'!$E$3:$F$306,2,FALSE)),"",(VLOOKUP($E206,'STAM.011-1'!$E$3:$F$306,2,FALSE)))</f>
        <v/>
      </c>
      <c r="G206" s="36" t="s">
        <v>678</v>
      </c>
      <c r="H206" s="37" t="str">
        <f>IF(ISNA(VLOOKUP(E206,'STAM.011-1'!$E$3:$H$306,4,FALSE)),"",(VLOOKUP(E206,'STAM.011-1'!$E$3:$H$306,4,FALSE)))</f>
        <v/>
      </c>
      <c r="I206" s="38" t="str">
        <f>IF(ISNA(VLOOKUP(E206,'STAM.011-1'!$E$3:$S$306,5,FALSE)),"",(VLOOKUP(E206,'STAM.011-1'!$E$3:$S$306,5,FALSE)))</f>
        <v/>
      </c>
      <c r="J206" s="38" t="str">
        <f>IF(ISNA(VLOOKUP($E206,'STAM.011-1'!$E$3:$S$306,6,FALSE)),"",(VLOOKUP($E206,'STAM.011-1'!$E$3:$S$306,6,FALSE)))</f>
        <v/>
      </c>
      <c r="K206" s="38" t="str">
        <f>IF(ISNA(VLOOKUP($E206,'STAM.011-1'!$E$3:$S$306,7,FALSE)),"",(VLOOKUP($E206,'STAM.011-1'!$E$3:$S$306,7,FALSE)))</f>
        <v/>
      </c>
      <c r="L206" s="38" t="str">
        <f>IF(ISNA(VLOOKUP($E206,'STAM.011-1'!$E$3:$S$306,8,FALSE)),"",(VLOOKUP($E206,'STAM.011-1'!$E$3:$S$306,8,FALSE)))</f>
        <v/>
      </c>
      <c r="M206" s="38" t="str">
        <f>IF(ISNA(VLOOKUP($E206,'STAM.011-1'!$E$3:$S$306,9,FALSE)),"",(VLOOKUP($E206,'STAM.011-1'!$E$3:$S$306,9,FALSE)))</f>
        <v/>
      </c>
      <c r="N206" s="38" t="str">
        <f>IF(ISNA(VLOOKUP($E206,'STAM.011-1'!$E$3:$S$306,10,FALSE)),"",(VLOOKUP($E206,'STAM.011-1'!$E$3:$S$306,10,FALSE)))</f>
        <v/>
      </c>
      <c r="O206" s="38" t="str">
        <f>IF(ISNA(VLOOKUP($E206,'STAM.011-1'!$E$3:$S$306,11,FALSE)),"",(VLOOKUP($E206,'STAM.011-1'!$E$3:$S$306,11,FALSE)))</f>
        <v/>
      </c>
      <c r="P206" s="38" t="str">
        <f>IF(ISNA(VLOOKUP($E206,'STAM.011-1'!$E$3:$S$306,12,FALSE)),"",(VLOOKUP($E206,'STAM.011-1'!$E$3:$S$306,12,FALSE)))</f>
        <v/>
      </c>
      <c r="Q206" s="38" t="str">
        <f>IF(ISNA(VLOOKUP($E206,'STAM.011-1'!$E$3:$S$306,13,FALSE)),"",(VLOOKUP($E206,'STAM.011-1'!$E$3:$S$306,13,FALSE)))</f>
        <v/>
      </c>
      <c r="R206" s="38" t="str">
        <f>IF(ISNA(VLOOKUP($E206,'STAM.011-1'!$E$3:$S$306,14,FALSE)),"",(VLOOKUP($E206,'STAM.011-1'!$E$3:$S$306,14,FALSE)))</f>
        <v/>
      </c>
      <c r="S206" s="345" t="str">
        <f>IF(ISNA(VLOOKUP($E206,'STAM.011-1'!$E$3:$S$306,15,FALSE)),"",(VLOOKUP($E206,'STAM.011-1'!$E$3:$S$306,15,FALSE)))</f>
        <v/>
      </c>
      <c r="T206" s="438">
        <f t="shared" si="112"/>
        <v>204</v>
      </c>
      <c r="U206" s="439"/>
      <c r="V206" s="443">
        <f t="shared" si="125"/>
        <v>0</v>
      </c>
      <c r="W206" s="516"/>
      <c r="X206" s="374">
        <f>IF(V206="","",IFERROR(SUM(J206:K206:M206:N206)+LARGE(J206:K206:M206,1)/100+LARGE(J206:K206:M206:N206,2)/1000+LARGE(J206:K206:M206:N206,3)/10000+LARGE(J206:K206:M206:N206,4)/100000-0.01/T206,0))</f>
        <v>0</v>
      </c>
      <c r="Y206" s="354" t="str">
        <f t="shared" si="130"/>
        <v/>
      </c>
      <c r="Z206" s="364" t="str">
        <f t="shared" si="131"/>
        <v/>
      </c>
      <c r="AA206" s="374"/>
      <c r="AB206" s="374"/>
      <c r="AC206" s="374"/>
      <c r="AD206" s="374"/>
      <c r="AE206" s="374"/>
      <c r="AF206" s="374"/>
      <c r="AG206" s="374"/>
      <c r="AH206" s="374"/>
      <c r="AI206" s="374"/>
    </row>
    <row r="207" spans="1:35" ht="12" customHeight="1" x14ac:dyDescent="0.3">
      <c r="A207" s="581">
        <v>52</v>
      </c>
      <c r="B207" s="686" t="str">
        <f>IF(ISNA(VLOOKUP($A207,'STAM.011-1'!$A$3:$S$306,2,FALSE)),"",(VLOOKUP($A207,'STAM.011-1'!$A$3:$S$306,2,FALSE)))</f>
        <v/>
      </c>
      <c r="C207" s="692" t="str">
        <f>IF(ISNA(VLOOKUP($A207,'STAM.011-1'!$A$3:$S$306,3,FALSE)),"",(VLOOKUP($A207,'STAM.011-1'!$A$3:$S$306,3,FALSE)))</f>
        <v/>
      </c>
      <c r="D207" s="689" t="str">
        <f>IF(ISNA(VLOOKUP($A207,'STAM.011-1'!$A$3:$S$306,4,FALSE)),"",(VLOOKUP($A207,'STAM.011-1'!$A$3:$S$306,4,FALSE)))</f>
        <v/>
      </c>
      <c r="E207" s="29" t="str">
        <f>IF(ISNA(VLOOKUP($A$207,'STAM.011-1'!$A$3:$S$306,5,FALSE)),"",(VLOOKUP($A$207,'STAM.011-1'!$A$3:$S$306,5,FALSE)))</f>
        <v/>
      </c>
      <c r="F207" s="30" t="str">
        <f>IF(ISNA(VLOOKUP($E207,'STAM.011-1'!$E$3:$F$306,2,FALSE)),"",(VLOOKUP($E207,'STAM.011-1'!$E$3:$F$306,2,FALSE)))</f>
        <v/>
      </c>
      <c r="G207" s="149"/>
      <c r="H207" s="39"/>
      <c r="I207" s="30" t="str">
        <f>IF(ISNA(VLOOKUP(E207,'STAM.011-1'!$E$3:$S$306,5,FALSE)),"",(VLOOKUP(E207,'STAM.011-1'!$E$3:$S$306,5,FALSE)))</f>
        <v/>
      </c>
      <c r="J207" s="30" t="str">
        <f>IF(ISNA(VLOOKUP($E207,'STAM.011-1'!$E$3:$S$306,6,FALSE)),"",(VLOOKUP($E207,'STAM.011-1'!$E$3:$S$306,6,FALSE)))</f>
        <v/>
      </c>
      <c r="K207" s="30" t="str">
        <f>IF(ISNA(VLOOKUP($E207,'STAM.011-1'!$E$3:$S$306,7,FALSE)),"",(VLOOKUP($E207,'STAM.011-1'!$E$3:$S$306,7,FALSE)))</f>
        <v/>
      </c>
      <c r="L207" s="30" t="str">
        <f>IF(ISNA(VLOOKUP($E207,'STAM.011-1'!$E$3:$S$306,8,FALSE)),"",(VLOOKUP($E207,'STAM.011-1'!$E$3:$S$306,8,FALSE)))</f>
        <v/>
      </c>
      <c r="M207" s="30" t="str">
        <f>IF(ISNA(VLOOKUP($E207,'STAM.011-1'!$E$3:$S$306,9,FALSE)),"",(VLOOKUP($E207,'STAM.011-1'!$E$3:$S$306,9,FALSE)))</f>
        <v/>
      </c>
      <c r="N207" s="30" t="str">
        <f>IF(ISNA(VLOOKUP($E207,'STAM.011-1'!$E$3:$S$306,10,FALSE)),"",(VLOOKUP($E207,'STAM.011-1'!$E$3:$S$306,10,FALSE)))</f>
        <v/>
      </c>
      <c r="O207" s="30" t="str">
        <f>IF(ISNA(VLOOKUP($E207,'STAM.011-1'!$E$3:$S$306,11,FALSE)),"",(VLOOKUP($E207,'STAM.011-1'!$E$3:$S$306,11,FALSE)))</f>
        <v/>
      </c>
      <c r="P207" s="30" t="str">
        <f>IF(ISNA(VLOOKUP($E207,'STAM.011-1'!$E$3:$S$306,12,FALSE)),"",(VLOOKUP($E207,'STAM.011-1'!$E$3:$S$306,12,FALSE)))</f>
        <v/>
      </c>
      <c r="Q207" s="30" t="str">
        <f>IF(ISNA(VLOOKUP($E207,'STAM.011-1'!$E$3:$S$306,13,FALSE)),"",(VLOOKUP($E207,'STAM.011-1'!$E$3:$S$306,13,FALSE)))</f>
        <v/>
      </c>
      <c r="R207" s="30" t="str">
        <f>IF(ISNA(VLOOKUP($E207,'STAM.011-1'!$E$3:$S$306,14,FALSE)),"",(VLOOKUP($E207,'STAM.011-1'!$E$3:$S$306,14,FALSE)))</f>
        <v/>
      </c>
      <c r="S207" s="343" t="str">
        <f>IF(ISNA(VLOOKUP($E207,'STAM.011-1'!$E$3:$S$306,15,FALSE)),"",(VLOOKUP($E207,'STAM.011-1'!$E$3:$S$306,15,FALSE)))</f>
        <v/>
      </c>
      <c r="T207" s="438">
        <f t="shared" si="112"/>
        <v>205</v>
      </c>
      <c r="U207" s="439"/>
      <c r="V207" s="443">
        <f t="shared" si="125"/>
        <v>0</v>
      </c>
      <c r="W207" s="516" t="str">
        <f t="shared" ref="W207" si="132">IFERROR(SUM(J207:S210)+H209,"")</f>
        <v/>
      </c>
      <c r="X207" s="374">
        <f>IF(V207="","",IFERROR(SUM(J207:K207:M207:N207)+LARGE(J207:K207:M207,1)/100+LARGE(J207:K207:M207:N207,2)/1000+LARGE(J207:K207:M207:N207,3)/10000+LARGE(J207:K207:M207:N207,4)/100000-0.01/T207,0))</f>
        <v>0</v>
      </c>
      <c r="Y207" s="354" t="str">
        <f>$D$207</f>
        <v/>
      </c>
      <c r="Z207" s="364" t="str">
        <f>$C$207</f>
        <v/>
      </c>
      <c r="AA207" s="374"/>
      <c r="AB207" s="374"/>
      <c r="AC207" s="374"/>
      <c r="AD207" s="374"/>
      <c r="AE207" s="374"/>
      <c r="AF207" s="374"/>
      <c r="AG207" s="374"/>
      <c r="AH207" s="374"/>
      <c r="AI207" s="374"/>
    </row>
    <row r="208" spans="1:35" ht="12" customHeight="1" x14ac:dyDescent="0.3">
      <c r="A208" s="582"/>
      <c r="B208" s="687"/>
      <c r="C208" s="693"/>
      <c r="D208" s="690"/>
      <c r="E208" s="32" t="str">
        <f>IF(ISNA(VLOOKUP($A$207,'STAM.011-1'!$A$3:$S$306,5,FALSE)+U4),"",(VLOOKUP($A$207,'STAM.011-1'!$A$3:$S$306,5,FALSE)+U4))</f>
        <v/>
      </c>
      <c r="F208" s="34" t="str">
        <f>IF(ISNA(VLOOKUP($E208,'STAM.011-1'!$E$3:$F$306,2,FALSE)),"",(VLOOKUP($E208,'STAM.011-1'!$E$3:$F$306,2,FALSE)))</f>
        <v/>
      </c>
      <c r="G208" s="150"/>
      <c r="H208" s="141" t="str">
        <f>IF(ISNA(VLOOKUP($E208,'STAM.011-1'!$E$3:$H$306,4,FALSE)),"",(VLOOKUP($E208,'STAM.011-1'!$E$3:$H$306,4,FALSE)))</f>
        <v/>
      </c>
      <c r="I208" s="34" t="str">
        <f>IF(ISNA(VLOOKUP(E208,'STAM.011-1'!$E$3:$S$306,5,FALSE)),"",(VLOOKUP(E208,'STAM.011-1'!$E$3:$S$306,5,FALSE)))</f>
        <v/>
      </c>
      <c r="J208" s="34" t="str">
        <f>IF(ISNA(VLOOKUP($E208,'STAM.011-1'!$E$3:$S$306,6,FALSE)),"",(VLOOKUP($E208,'STAM.011-1'!$E$3:$S$306,6,FALSE)))</f>
        <v/>
      </c>
      <c r="K208" s="34" t="str">
        <f>IF(ISNA(VLOOKUP($E208,'STAM.011-1'!$E$3:$S$306,7,FALSE)),"",(VLOOKUP($E208,'STAM.011-1'!$E$3:$S$306,7,FALSE)))</f>
        <v/>
      </c>
      <c r="L208" s="34" t="str">
        <f>IF(ISNA(VLOOKUP($E208,'STAM.011-1'!$E$3:$S$306,8,FALSE)),"",(VLOOKUP($E208,'STAM.011-1'!$E$3:$S$306,8,FALSE)))</f>
        <v/>
      </c>
      <c r="M208" s="34" t="str">
        <f>IF(ISNA(VLOOKUP($E208,'STAM.011-1'!$E$3:$S$306,9,FALSE)),"",(VLOOKUP($E208,'STAM.011-1'!$E$3:$S$306,9,FALSE)))</f>
        <v/>
      </c>
      <c r="N208" s="34" t="str">
        <f>IF(ISNA(VLOOKUP($E208,'STAM.011-1'!$E$3:$S$306,10,FALSE)),"",(VLOOKUP($E208,'STAM.011-1'!$E$3:$S$306,10,FALSE)))</f>
        <v/>
      </c>
      <c r="O208" s="34" t="str">
        <f>IF(ISNA(VLOOKUP($E208,'STAM.011-1'!$E$3:$S$306,11,FALSE)),"",(VLOOKUP($E208,'STAM.011-1'!$E$3:$S$306,11,FALSE)))</f>
        <v/>
      </c>
      <c r="P208" s="34" t="str">
        <f>IF(ISNA(VLOOKUP($E208,'STAM.011-1'!$E$3:$S$306,12,FALSE)),"",(VLOOKUP($E208,'STAM.011-1'!$E$3:$S$306,12,FALSE)))</f>
        <v/>
      </c>
      <c r="Q208" s="34" t="str">
        <f>IF(ISNA(VLOOKUP($E208,'STAM.011-1'!$E$3:$S$306,13,FALSE)),"",(VLOOKUP($E208,'STAM.011-1'!$E$3:$S$306,13,FALSE)))</f>
        <v/>
      </c>
      <c r="R208" s="34" t="str">
        <f>IF(ISNA(VLOOKUP($E208,'STAM.011-1'!$E$3:$S$306,14,FALSE)),"",(VLOOKUP($E208,'STAM.011-1'!$E$3:$S$306,14,FALSE)))</f>
        <v/>
      </c>
      <c r="S208" s="344" t="str">
        <f>IF(ISNA(VLOOKUP($E208,'STAM.011-1'!$E$3:$S$306,15,FALSE)),"",(VLOOKUP($E208,'STAM.011-1'!$E$3:$S$306,15,FALSE)))</f>
        <v/>
      </c>
      <c r="T208" s="438">
        <f t="shared" si="112"/>
        <v>206</v>
      </c>
      <c r="U208" s="439"/>
      <c r="V208" s="443">
        <f t="shared" si="125"/>
        <v>0</v>
      </c>
      <c r="W208" s="516"/>
      <c r="X208" s="374">
        <f>IF(V208="","",IFERROR(SUM(J208:K208:M208:N208)+LARGE(J208:K208:M208,1)/100+LARGE(J208:K208:M208:N208,2)/1000+LARGE(J208:K208:M208:N208,3)/10000+LARGE(J208:K208:M208:N208,4)/100000-0.01/T208,0))</f>
        <v>0</v>
      </c>
      <c r="Y208" s="354" t="str">
        <f t="shared" ref="Y208:Y210" si="133">$D$207</f>
        <v/>
      </c>
      <c r="Z208" s="364" t="str">
        <f t="shared" ref="Z208:Z210" si="134">$C$207</f>
        <v/>
      </c>
      <c r="AA208" s="374"/>
      <c r="AB208" s="374"/>
      <c r="AC208" s="374"/>
      <c r="AD208" s="374"/>
      <c r="AE208" s="374"/>
      <c r="AF208" s="374"/>
      <c r="AG208" s="374"/>
      <c r="AH208" s="374"/>
      <c r="AI208" s="374"/>
    </row>
    <row r="209" spans="1:35" ht="12" customHeight="1" thickBot="1" x14ac:dyDescent="0.35">
      <c r="A209" s="582"/>
      <c r="B209" s="687"/>
      <c r="C209" s="693"/>
      <c r="D209" s="690"/>
      <c r="E209" s="32" t="str">
        <f>IF(ISNA(VLOOKUP($A$207,'STAM.011-1'!$A$3:$S$306,5,FALSE)+U5),"",(VLOOKUP($A$207,'STAM.011-1'!$A$3:$S$306,5,FALSE)+U5))</f>
        <v/>
      </c>
      <c r="F209" s="34" t="str">
        <f>IF(ISNA(VLOOKUP($E209,'STAM.011-1'!$E$3:$F$306,2,FALSE)),"",(VLOOKUP($E209,'STAM.011-1'!$E$3:$F$306,2,FALSE)))</f>
        <v/>
      </c>
      <c r="G209" s="35" t="s">
        <v>677</v>
      </c>
      <c r="H209" s="141" t="str">
        <f>IF(ISNA(VLOOKUP(E209,'STAM.011-1'!$E$3:$H$306,4,FALSE)),"",(VLOOKUP(E209,'STAM.011-1'!$E$3:$H$306,4,FALSE)))</f>
        <v/>
      </c>
      <c r="I209" s="34" t="str">
        <f>IF(ISNA(VLOOKUP(E209,'STAM.011-1'!$E$3:$S$306,5,FALSE)),"",(VLOOKUP(E209,'STAM.011-1'!$E$3:$S$306,5,FALSE)))</f>
        <v/>
      </c>
      <c r="J209" s="34" t="str">
        <f>IF(ISNA(VLOOKUP($E209,'STAM.011-1'!$E$3:$S$306,6,FALSE)),"",(VLOOKUP($E209,'STAM.011-1'!$E$3:$S$306,6,FALSE)))</f>
        <v/>
      </c>
      <c r="K209" s="34" t="str">
        <f>IF(ISNA(VLOOKUP($E209,'STAM.011-1'!$E$3:$S$306,7,FALSE)),"",(VLOOKUP($E209,'STAM.011-1'!$E$3:$S$306,7,FALSE)))</f>
        <v/>
      </c>
      <c r="L209" s="34" t="str">
        <f>IF(ISNA(VLOOKUP($E209,'STAM.011-1'!$E$3:$S$306,8,FALSE)),"",(VLOOKUP($E209,'STAM.011-1'!$E$3:$S$306,8,FALSE)))</f>
        <v/>
      </c>
      <c r="M209" s="34" t="str">
        <f>IF(ISNA(VLOOKUP($E209,'STAM.011-1'!$E$3:$S$306,9,FALSE)),"",(VLOOKUP($E209,'STAM.011-1'!$E$3:$S$306,9,FALSE)))</f>
        <v/>
      </c>
      <c r="N209" s="34" t="str">
        <f>IF(ISNA(VLOOKUP($E209,'STAM.011-1'!$E$3:$S$306,10,FALSE)),"",(VLOOKUP($E209,'STAM.011-1'!$E$3:$S$306,10,FALSE)))</f>
        <v/>
      </c>
      <c r="O209" s="34" t="str">
        <f>IF(ISNA(VLOOKUP($E209,'STAM.011-1'!$E$3:$S$306,11,FALSE)),"",(VLOOKUP($E209,'STAM.011-1'!$E$3:$S$306,11,FALSE)))</f>
        <v/>
      </c>
      <c r="P209" s="34" t="str">
        <f>IF(ISNA(VLOOKUP($E209,'STAM.011-1'!$E$3:$S$306,12,FALSE)),"",(VLOOKUP($E209,'STAM.011-1'!$E$3:$S$306,12,FALSE)))</f>
        <v/>
      </c>
      <c r="Q209" s="34" t="str">
        <f>IF(ISNA(VLOOKUP($E209,'STAM.011-1'!$E$3:$S$306,13,FALSE)),"",(VLOOKUP($E209,'STAM.011-1'!$E$3:$S$306,13,FALSE)))</f>
        <v/>
      </c>
      <c r="R209" s="34" t="str">
        <f>IF(ISNA(VLOOKUP($E209,'STAM.011-1'!$E$3:$S$306,14,FALSE)),"",(VLOOKUP($E209,'STAM.011-1'!$E$3:$S$306,14,FALSE)))</f>
        <v/>
      </c>
      <c r="S209" s="344" t="str">
        <f>IF(ISNA(VLOOKUP($E209,'STAM.011-1'!$E$3:$S$306,15,FALSE)),"",(VLOOKUP($E209,'STAM.011-1'!$E$3:$S$306,15,FALSE)))</f>
        <v/>
      </c>
      <c r="T209" s="438">
        <f t="shared" si="112"/>
        <v>207</v>
      </c>
      <c r="U209" s="439"/>
      <c r="V209" s="443">
        <f t="shared" si="125"/>
        <v>0</v>
      </c>
      <c r="W209" s="516"/>
      <c r="X209" s="374">
        <f>IF(V209="","",IFERROR(SUM(J209:K209:M209:N209)+LARGE(J209:K209:M209,1)/100+LARGE(J209:K209:M209:N209,2)/1000+LARGE(J209:K209:M209:N209,3)/10000+LARGE(J209:K209:M209:N209,4)/100000-0.01/T209,0))</f>
        <v>0</v>
      </c>
      <c r="Y209" s="354" t="str">
        <f t="shared" si="133"/>
        <v/>
      </c>
      <c r="Z209" s="364" t="str">
        <f t="shared" si="134"/>
        <v/>
      </c>
      <c r="AA209" s="374"/>
      <c r="AB209" s="374"/>
      <c r="AC209" s="374"/>
      <c r="AD209" s="374"/>
      <c r="AE209" s="374"/>
      <c r="AF209" s="374"/>
      <c r="AG209" s="374"/>
      <c r="AH209" s="374"/>
      <c r="AI209" s="374"/>
    </row>
    <row r="210" spans="1:35" ht="12" customHeight="1" thickBot="1" x14ac:dyDescent="0.35">
      <c r="A210" s="583"/>
      <c r="B210" s="688"/>
      <c r="C210" s="694"/>
      <c r="D210" s="691"/>
      <c r="E210" s="32" t="str">
        <f>IF(ISNA(VLOOKUP($A$207,'STAM.011-1'!$A$3:$S$306,5,FALSE)+U6),"",(VLOOKUP($A$207,'STAM.011-1'!$A$3:$S$306,5,FALSE)+U6))</f>
        <v/>
      </c>
      <c r="F210" s="38" t="str">
        <f>IF(ISNA(VLOOKUP($E210,'STAM.011-1'!$E$3:$F$306,2,FALSE)),"",(VLOOKUP($E210,'STAM.011-1'!$E$3:$F$306,2,FALSE)))</f>
        <v/>
      </c>
      <c r="G210" s="36" t="s">
        <v>678</v>
      </c>
      <c r="H210" s="37" t="str">
        <f>IF(ISNA(VLOOKUP(E210,'STAM.011-1'!$E$3:$H$306,4,FALSE)),"",(VLOOKUP(E210,'STAM.011-1'!$E$3:$H$306,4,FALSE)))</f>
        <v/>
      </c>
      <c r="I210" s="38" t="str">
        <f>IF(ISNA(VLOOKUP(E210,'STAM.011-1'!$E$3:$S$306,5,FALSE)),"",(VLOOKUP(E210,'STAM.011-1'!$E$3:$S$306,5,FALSE)))</f>
        <v/>
      </c>
      <c r="J210" s="38" t="str">
        <f>IF(ISNA(VLOOKUP($E210,'STAM.011-1'!$E$3:$S$306,6,FALSE)),"",(VLOOKUP($E210,'STAM.011-1'!$E$3:$S$306,6,FALSE)))</f>
        <v/>
      </c>
      <c r="K210" s="38" t="str">
        <f>IF(ISNA(VLOOKUP($E210,'STAM.011-1'!$E$3:$S$306,7,FALSE)),"",(VLOOKUP($E210,'STAM.011-1'!$E$3:$S$306,7,FALSE)))</f>
        <v/>
      </c>
      <c r="L210" s="38" t="str">
        <f>IF(ISNA(VLOOKUP($E210,'STAM.011-1'!$E$3:$S$306,8,FALSE)),"",(VLOOKUP($E210,'STAM.011-1'!$E$3:$S$306,8,FALSE)))</f>
        <v/>
      </c>
      <c r="M210" s="38" t="str">
        <f>IF(ISNA(VLOOKUP($E210,'STAM.011-1'!$E$3:$S$306,9,FALSE)),"",(VLOOKUP($E210,'STAM.011-1'!$E$3:$S$306,9,FALSE)))</f>
        <v/>
      </c>
      <c r="N210" s="38" t="str">
        <f>IF(ISNA(VLOOKUP($E210,'STAM.011-1'!$E$3:$S$306,10,FALSE)),"",(VLOOKUP($E210,'STAM.011-1'!$E$3:$S$306,10,FALSE)))</f>
        <v/>
      </c>
      <c r="O210" s="38" t="str">
        <f>IF(ISNA(VLOOKUP($E210,'STAM.011-1'!$E$3:$S$306,11,FALSE)),"",(VLOOKUP($E210,'STAM.011-1'!$E$3:$S$306,11,FALSE)))</f>
        <v/>
      </c>
      <c r="P210" s="38" t="str">
        <f>IF(ISNA(VLOOKUP($E210,'STAM.011-1'!$E$3:$S$306,12,FALSE)),"",(VLOOKUP($E210,'STAM.011-1'!$E$3:$S$306,12,FALSE)))</f>
        <v/>
      </c>
      <c r="Q210" s="38" t="str">
        <f>IF(ISNA(VLOOKUP($E210,'STAM.011-1'!$E$3:$S$306,13,FALSE)),"",(VLOOKUP($E210,'STAM.011-1'!$E$3:$S$306,13,FALSE)))</f>
        <v/>
      </c>
      <c r="R210" s="38" t="str">
        <f>IF(ISNA(VLOOKUP($E210,'STAM.011-1'!$E$3:$S$306,14,FALSE)),"",(VLOOKUP($E210,'STAM.011-1'!$E$3:$S$306,14,FALSE)))</f>
        <v/>
      </c>
      <c r="S210" s="345" t="str">
        <f>IF(ISNA(VLOOKUP($E210,'STAM.011-1'!$E$3:$S$306,15,FALSE)),"",(VLOOKUP($E210,'STAM.011-1'!$E$3:$S$306,15,FALSE)))</f>
        <v/>
      </c>
      <c r="T210" s="438">
        <f t="shared" si="112"/>
        <v>208</v>
      </c>
      <c r="U210" s="439"/>
      <c r="V210" s="443">
        <f t="shared" si="125"/>
        <v>0</v>
      </c>
      <c r="W210" s="516"/>
      <c r="X210" s="374">
        <f>IF(V210="","",IFERROR(SUM(J210:K210:M210:N210)+LARGE(J210:K210:M210,1)/100+LARGE(J210:K210:M210:N210,2)/1000+LARGE(J210:K210:M210:N210,3)/10000+LARGE(J210:K210:M210:N210,4)/100000-0.01/T210,0))</f>
        <v>0</v>
      </c>
      <c r="Y210" s="354" t="str">
        <f t="shared" si="133"/>
        <v/>
      </c>
      <c r="Z210" s="364" t="str">
        <f t="shared" si="134"/>
        <v/>
      </c>
      <c r="AA210" s="374"/>
      <c r="AB210" s="374"/>
      <c r="AC210" s="374"/>
      <c r="AD210" s="374"/>
      <c r="AE210" s="374"/>
      <c r="AF210" s="374"/>
      <c r="AG210" s="374"/>
      <c r="AH210" s="374"/>
      <c r="AI210" s="374"/>
    </row>
    <row r="211" spans="1:35" ht="12" customHeight="1" x14ac:dyDescent="0.3">
      <c r="A211" s="581">
        <v>53</v>
      </c>
      <c r="B211" s="686" t="str">
        <f>IF(ISNA(VLOOKUP($A211,'STAM.011-1'!$A$3:$S$306,2,FALSE)),"",(VLOOKUP($A211,'STAM.011-1'!$A$3:$S$306,2,FALSE)))</f>
        <v/>
      </c>
      <c r="C211" s="692" t="str">
        <f>IF(ISNA(VLOOKUP($A211,'STAM.011-1'!$A$3:$S$306,3,FALSE)),"",(VLOOKUP($A211,'STAM.011-1'!$A$3:$S$306,3,FALSE)))</f>
        <v/>
      </c>
      <c r="D211" s="689" t="str">
        <f>IF(ISNA(VLOOKUP($A211,'STAM.011-1'!$A$3:$S$306,4,FALSE)),"",(VLOOKUP($A211,'STAM.011-1'!$A$3:$S$306,4,FALSE)))</f>
        <v/>
      </c>
      <c r="E211" s="29" t="str">
        <f>IF(ISNA(VLOOKUP($A$211,'STAM.011-1'!$A$3:$S$306,5,FALSE)),"",(VLOOKUP($A$211,'STAM.011-1'!$A$3:$S$306,5,FALSE)))</f>
        <v/>
      </c>
      <c r="F211" s="30" t="str">
        <f>IF(ISNA(VLOOKUP($E211,'STAM.011-1'!$E$3:$F$306,2,FALSE)),"",(VLOOKUP($E211,'STAM.011-1'!$E$3:$F$306,2,FALSE)))</f>
        <v/>
      </c>
      <c r="G211" s="149"/>
      <c r="H211" s="31"/>
      <c r="I211" s="30" t="str">
        <f>IF(ISNA(VLOOKUP(E211,'STAM.011-1'!$E$3:$S$306,5,FALSE)),"",(VLOOKUP(E211,'STAM.011-1'!$E$3:$S$306,5,FALSE)))</f>
        <v/>
      </c>
      <c r="J211" s="30" t="str">
        <f>IF(ISNA(VLOOKUP($E211,'STAM.011-1'!$E$3:$S$306,6,FALSE)),"",(VLOOKUP($E211,'STAM.011-1'!$E$3:$S$306,6,FALSE)))</f>
        <v/>
      </c>
      <c r="K211" s="30" t="str">
        <f>IF(ISNA(VLOOKUP($E211,'STAM.011-1'!$E$3:$S$306,7,FALSE)),"",(VLOOKUP($E211,'STAM.011-1'!$E$3:$S$306,7,FALSE)))</f>
        <v/>
      </c>
      <c r="L211" s="30" t="str">
        <f>IF(ISNA(VLOOKUP($E211,'STAM.011-1'!$E$3:$S$306,8,FALSE)),"",(VLOOKUP($E211,'STAM.011-1'!$E$3:$S$306,8,FALSE)))</f>
        <v/>
      </c>
      <c r="M211" s="30" t="str">
        <f>IF(ISNA(VLOOKUP($E211,'STAM.011-1'!$E$3:$S$306,9,FALSE)),"",(VLOOKUP($E211,'STAM.011-1'!$E$3:$S$306,9,FALSE)))</f>
        <v/>
      </c>
      <c r="N211" s="30" t="str">
        <f>IF(ISNA(VLOOKUP($E211,'STAM.011-1'!$E$3:$S$306,10,FALSE)),"",(VLOOKUP($E211,'STAM.011-1'!$E$3:$S$306,10,FALSE)))</f>
        <v/>
      </c>
      <c r="O211" s="30" t="str">
        <f>IF(ISNA(VLOOKUP($E211,'STAM.011-1'!$E$3:$S$306,11,FALSE)),"",(VLOOKUP($E211,'STAM.011-1'!$E$3:$S$306,11,FALSE)))</f>
        <v/>
      </c>
      <c r="P211" s="30" t="str">
        <f>IF(ISNA(VLOOKUP($E211,'STAM.011-1'!$E$3:$S$306,12,FALSE)),"",(VLOOKUP($E211,'STAM.011-1'!$E$3:$S$306,12,FALSE)))</f>
        <v/>
      </c>
      <c r="Q211" s="30" t="str">
        <f>IF(ISNA(VLOOKUP($E211,'STAM.011-1'!$E$3:$S$306,13,FALSE)),"",(VLOOKUP($E211,'STAM.011-1'!$E$3:$S$306,13,FALSE)))</f>
        <v/>
      </c>
      <c r="R211" s="30" t="str">
        <f>IF(ISNA(VLOOKUP($E211,'STAM.011-1'!$E$3:$S$306,14,FALSE)),"",(VLOOKUP($E211,'STAM.011-1'!$E$3:$S$306,14,FALSE)))</f>
        <v/>
      </c>
      <c r="S211" s="343" t="str">
        <f>IF(ISNA(VLOOKUP($E211,'STAM.011-1'!$E$3:$S$306,15,FALSE)),"",(VLOOKUP($E211,'STAM.011-1'!$E$3:$S$306,15,FALSE)))</f>
        <v/>
      </c>
      <c r="T211" s="438">
        <f t="shared" si="112"/>
        <v>209</v>
      </c>
      <c r="U211" s="439"/>
      <c r="V211" s="443">
        <f t="shared" si="125"/>
        <v>0</v>
      </c>
      <c r="W211" s="516" t="str">
        <f t="shared" si="103"/>
        <v/>
      </c>
      <c r="X211" s="374">
        <f>IF(V211="","",IFERROR(SUM(J211:K211:M211:N211)+LARGE(J211:K211:M211,1)/100+LARGE(J211:K211:M211:N211,2)/1000+LARGE(J211:K211:M211:N211,3)/10000+LARGE(J211:K211:M211:N211,4)/100000-0.01/T211,0))</f>
        <v>0</v>
      </c>
      <c r="Y211" s="354" t="str">
        <f>$D$211</f>
        <v/>
      </c>
      <c r="Z211" s="364" t="str">
        <f>$C$211</f>
        <v/>
      </c>
      <c r="AA211" s="374"/>
      <c r="AB211" s="374"/>
      <c r="AC211" s="374"/>
      <c r="AD211" s="374"/>
      <c r="AE211" s="374"/>
      <c r="AF211" s="374"/>
      <c r="AG211" s="374"/>
      <c r="AH211" s="374"/>
      <c r="AI211" s="374"/>
    </row>
    <row r="212" spans="1:35" ht="12" customHeight="1" x14ac:dyDescent="0.3">
      <c r="A212" s="582"/>
      <c r="B212" s="687"/>
      <c r="C212" s="693"/>
      <c r="D212" s="690"/>
      <c r="E212" s="32" t="str">
        <f>IF(ISNA(VLOOKUP($A$211,'STAM.011-1'!$A$3:$S$306,5,FALSE)+U4),"",(VLOOKUP($A$211,'STAM.011-1'!$A$3:$S$306,5,FALSE)+U4))</f>
        <v/>
      </c>
      <c r="F212" s="34" t="str">
        <f>IF(ISNA(VLOOKUP($E212,'STAM.011-1'!$E$3:$F$306,2,FALSE)),"",(VLOOKUP($E212,'STAM.011-1'!$E$3:$F$306,2,FALSE)))</f>
        <v/>
      </c>
      <c r="G212" s="150"/>
      <c r="H212" s="141" t="str">
        <f>IF(ISNA(VLOOKUP($E212,'STAM.011-1'!$E$3:$H$306,4,FALSE)),"",(VLOOKUP($E212,'STAM.011-1'!$E$3:$H$306,4,FALSE)))</f>
        <v/>
      </c>
      <c r="I212" s="34" t="str">
        <f>IF(ISNA(VLOOKUP(E212,'STAM.011-1'!$E$3:$S$306,5,FALSE)),"",(VLOOKUP(E212,'STAM.011-1'!$E$3:$S$306,5,FALSE)))</f>
        <v/>
      </c>
      <c r="J212" s="34" t="str">
        <f>IF(ISNA(VLOOKUP($E212,'STAM.011-1'!$E$3:$S$306,6,FALSE)),"",(VLOOKUP($E212,'STAM.011-1'!$E$3:$S$306,6,FALSE)))</f>
        <v/>
      </c>
      <c r="K212" s="34" t="str">
        <f>IF(ISNA(VLOOKUP($E212,'STAM.011-1'!$E$3:$S$306,7,FALSE)),"",(VLOOKUP($E212,'STAM.011-1'!$E$3:$S$306,7,FALSE)))</f>
        <v/>
      </c>
      <c r="L212" s="34" t="str">
        <f>IF(ISNA(VLOOKUP($E212,'STAM.011-1'!$E$3:$S$306,8,FALSE)),"",(VLOOKUP($E212,'STAM.011-1'!$E$3:$S$306,8,FALSE)))</f>
        <v/>
      </c>
      <c r="M212" s="34" t="str">
        <f>IF(ISNA(VLOOKUP($E212,'STAM.011-1'!$E$3:$S$306,9,FALSE)),"",(VLOOKUP($E212,'STAM.011-1'!$E$3:$S$306,9,FALSE)))</f>
        <v/>
      </c>
      <c r="N212" s="34" t="str">
        <f>IF(ISNA(VLOOKUP($E212,'STAM.011-1'!$E$3:$S$306,10,FALSE)),"",(VLOOKUP($E212,'STAM.011-1'!$E$3:$S$306,10,FALSE)))</f>
        <v/>
      </c>
      <c r="O212" s="34" t="str">
        <f>IF(ISNA(VLOOKUP($E212,'STAM.011-1'!$E$3:$S$306,11,FALSE)),"",(VLOOKUP($E212,'STAM.011-1'!$E$3:$S$306,11,FALSE)))</f>
        <v/>
      </c>
      <c r="P212" s="34" t="str">
        <f>IF(ISNA(VLOOKUP($E212,'STAM.011-1'!$E$3:$S$306,12,FALSE)),"",(VLOOKUP($E212,'STAM.011-1'!$E$3:$S$306,12,FALSE)))</f>
        <v/>
      </c>
      <c r="Q212" s="34" t="str">
        <f>IF(ISNA(VLOOKUP($E212,'STAM.011-1'!$E$3:$S$306,13,FALSE)),"",(VLOOKUP($E212,'STAM.011-1'!$E$3:$S$306,13,FALSE)))</f>
        <v/>
      </c>
      <c r="R212" s="34" t="str">
        <f>IF(ISNA(VLOOKUP($E212,'STAM.011-1'!$E$3:$S$306,14,FALSE)),"",(VLOOKUP($E212,'STAM.011-1'!$E$3:$S$306,14,FALSE)))</f>
        <v/>
      </c>
      <c r="S212" s="344" t="str">
        <f>IF(ISNA(VLOOKUP($E212,'STAM.011-1'!$E$3:$S$306,15,FALSE)),"",(VLOOKUP($E212,'STAM.011-1'!$E$3:$S$306,15,FALSE)))</f>
        <v/>
      </c>
      <c r="T212" s="438">
        <f t="shared" si="112"/>
        <v>210</v>
      </c>
      <c r="U212" s="439"/>
      <c r="V212" s="443">
        <f t="shared" si="125"/>
        <v>0</v>
      </c>
      <c r="W212" s="516"/>
      <c r="X212" s="374">
        <f>IF(V212="","",IFERROR(SUM(J212:K212:M212:N212)+LARGE(J212:K212:M212,1)/100+LARGE(J212:K212:M212:N212,2)/1000+LARGE(J212:K212:M212:N212,3)/10000+LARGE(J212:K212:M212:N212,4)/100000-0.01/T212,0))</f>
        <v>0</v>
      </c>
      <c r="Y212" s="354" t="str">
        <f t="shared" ref="Y212:Y214" si="135">$D$211</f>
        <v/>
      </c>
      <c r="Z212" s="364" t="str">
        <f t="shared" ref="Z212:Z214" si="136">$C$211</f>
        <v/>
      </c>
      <c r="AA212" s="374"/>
      <c r="AB212" s="374"/>
      <c r="AC212" s="374"/>
      <c r="AD212" s="374"/>
      <c r="AE212" s="374"/>
      <c r="AF212" s="374"/>
      <c r="AG212" s="374"/>
      <c r="AH212" s="374"/>
      <c r="AI212" s="374"/>
    </row>
    <row r="213" spans="1:35" ht="12" customHeight="1" thickBot="1" x14ac:dyDescent="0.35">
      <c r="A213" s="582"/>
      <c r="B213" s="687"/>
      <c r="C213" s="693"/>
      <c r="D213" s="690"/>
      <c r="E213" s="32" t="str">
        <f>IF(ISNA(VLOOKUP($A$211,'STAM.011-1'!$A$3:$S$306,5,FALSE)+U5),"",(VLOOKUP($A$211,'STAM.011-1'!$A$3:$S$306,5,FALSE)+U5))</f>
        <v/>
      </c>
      <c r="F213" s="34" t="str">
        <f>IF(ISNA(VLOOKUP($E213,'STAM.011-1'!$E$3:$F$306,2,FALSE)),"",(VLOOKUP($E213,'STAM.011-1'!$E$3:$F$306,2,FALSE)))</f>
        <v/>
      </c>
      <c r="G213" s="35" t="s">
        <v>677</v>
      </c>
      <c r="H213" s="141" t="str">
        <f>IF(ISNA(VLOOKUP(E213,'STAM.011-1'!$E$3:$H$306,4,FALSE)),"",(VLOOKUP(E213,'STAM.011-1'!$E$3:$H$306,4,FALSE)))</f>
        <v/>
      </c>
      <c r="I213" s="34" t="str">
        <f>IF(ISNA(VLOOKUP(E213,'STAM.011-1'!$E$3:$S$306,5,FALSE)),"",(VLOOKUP(E213,'STAM.011-1'!$E$3:$S$306,5,FALSE)))</f>
        <v/>
      </c>
      <c r="J213" s="34" t="str">
        <f>IF(ISNA(VLOOKUP($E213,'STAM.011-1'!$E$3:$S$306,6,FALSE)),"",(VLOOKUP($E213,'STAM.011-1'!$E$3:$S$306,6,FALSE)))</f>
        <v/>
      </c>
      <c r="K213" s="34" t="str">
        <f>IF(ISNA(VLOOKUP($E213,'STAM.011-1'!$E$3:$S$306,7,FALSE)),"",(VLOOKUP($E213,'STAM.011-1'!$E$3:$S$306,7,FALSE)))</f>
        <v/>
      </c>
      <c r="L213" s="34" t="str">
        <f>IF(ISNA(VLOOKUP($E213,'STAM.011-1'!$E$3:$S$306,8,FALSE)),"",(VLOOKUP($E213,'STAM.011-1'!$E$3:$S$306,8,FALSE)))</f>
        <v/>
      </c>
      <c r="M213" s="34" t="str">
        <f>IF(ISNA(VLOOKUP($E213,'STAM.011-1'!$E$3:$S$306,9,FALSE)),"",(VLOOKUP($E213,'STAM.011-1'!$E$3:$S$306,9,FALSE)))</f>
        <v/>
      </c>
      <c r="N213" s="34" t="str">
        <f>IF(ISNA(VLOOKUP($E213,'STAM.011-1'!$E$3:$S$306,10,FALSE)),"",(VLOOKUP($E213,'STAM.011-1'!$E$3:$S$306,10,FALSE)))</f>
        <v/>
      </c>
      <c r="O213" s="34" t="str">
        <f>IF(ISNA(VLOOKUP($E213,'STAM.011-1'!$E$3:$S$306,11,FALSE)),"",(VLOOKUP($E213,'STAM.011-1'!$E$3:$S$306,11,FALSE)))</f>
        <v/>
      </c>
      <c r="P213" s="34" t="str">
        <f>IF(ISNA(VLOOKUP($E213,'STAM.011-1'!$E$3:$S$306,12,FALSE)),"",(VLOOKUP($E213,'STAM.011-1'!$E$3:$S$306,12,FALSE)))</f>
        <v/>
      </c>
      <c r="Q213" s="34" t="str">
        <f>IF(ISNA(VLOOKUP($E213,'STAM.011-1'!$E$3:$S$306,13,FALSE)),"",(VLOOKUP($E213,'STAM.011-1'!$E$3:$S$306,13,FALSE)))</f>
        <v/>
      </c>
      <c r="R213" s="34" t="str">
        <f>IF(ISNA(VLOOKUP($E213,'STAM.011-1'!$E$3:$S$306,14,FALSE)),"",(VLOOKUP($E213,'STAM.011-1'!$E$3:$S$306,14,FALSE)))</f>
        <v/>
      </c>
      <c r="S213" s="344" t="str">
        <f>IF(ISNA(VLOOKUP($E213,'STAM.011-1'!$E$3:$S$306,15,FALSE)),"",(VLOOKUP($E213,'STAM.011-1'!$E$3:$S$306,15,FALSE)))</f>
        <v/>
      </c>
      <c r="T213" s="438">
        <f t="shared" si="112"/>
        <v>211</v>
      </c>
      <c r="U213" s="439"/>
      <c r="V213" s="443">
        <f t="shared" si="125"/>
        <v>0</v>
      </c>
      <c r="W213" s="516"/>
      <c r="X213" s="374">
        <f>IF(V213="","",IFERROR(SUM(J213:K213:M213:N213)+LARGE(J213:K213:M213,1)/100+LARGE(J213:K213:M213:N213,2)/1000+LARGE(J213:K213:M213:N213,3)/10000+LARGE(J213:K213:M213:N213,4)/100000-0.01/T213,0))</f>
        <v>0</v>
      </c>
      <c r="Y213" s="354" t="str">
        <f t="shared" si="135"/>
        <v/>
      </c>
      <c r="Z213" s="364" t="str">
        <f t="shared" si="136"/>
        <v/>
      </c>
      <c r="AA213" s="374"/>
      <c r="AB213" s="374"/>
      <c r="AC213" s="374"/>
      <c r="AD213" s="374"/>
      <c r="AE213" s="374"/>
      <c r="AF213" s="374"/>
      <c r="AG213" s="374"/>
      <c r="AH213" s="374"/>
      <c r="AI213" s="374"/>
    </row>
    <row r="214" spans="1:35" ht="12" customHeight="1" thickBot="1" x14ac:dyDescent="0.35">
      <c r="A214" s="583"/>
      <c r="B214" s="688"/>
      <c r="C214" s="694"/>
      <c r="D214" s="691"/>
      <c r="E214" s="32" t="str">
        <f>IF(ISNA(VLOOKUP($A$211,'STAM.011-1'!$A$3:$S$306,5,FALSE)+U6),"",(VLOOKUP($A$211,'STAM.011-1'!$A$3:$S$306,5,FALSE)+U6))</f>
        <v/>
      </c>
      <c r="F214" s="38" t="str">
        <f>IF(ISNA(VLOOKUP($E214,'STAM.011-1'!$E$3:$F$306,2,FALSE)),"",(VLOOKUP($E214,'STAM.011-1'!$E$3:$F$306,2,FALSE)))</f>
        <v/>
      </c>
      <c r="G214" s="36" t="s">
        <v>678</v>
      </c>
      <c r="H214" s="37" t="str">
        <f>IF(ISNA(VLOOKUP(E214,'STAM.011-1'!$E$3:$H$306,4,FALSE)),"",(VLOOKUP(E214,'STAM.011-1'!$E$3:$H$306,4,FALSE)))</f>
        <v/>
      </c>
      <c r="I214" s="38" t="str">
        <f>IF(ISNA(VLOOKUP(E214,'STAM.011-1'!$E$3:$S$306,5,FALSE)),"",(VLOOKUP(E214,'STAM.011-1'!$E$3:$S$306,5,FALSE)))</f>
        <v/>
      </c>
      <c r="J214" s="38" t="str">
        <f>IF(ISNA(VLOOKUP($E214,'STAM.011-1'!$E$3:$S$306,6,FALSE)),"",(VLOOKUP($E214,'STAM.011-1'!$E$3:$S$306,6,FALSE)))</f>
        <v/>
      </c>
      <c r="K214" s="38" t="str">
        <f>IF(ISNA(VLOOKUP($E214,'STAM.011-1'!$E$3:$S$306,7,FALSE)),"",(VLOOKUP($E214,'STAM.011-1'!$E$3:$S$306,7,FALSE)))</f>
        <v/>
      </c>
      <c r="L214" s="38" t="str">
        <f>IF(ISNA(VLOOKUP($E214,'STAM.011-1'!$E$3:$S$306,8,FALSE)),"",(VLOOKUP($E214,'STAM.011-1'!$E$3:$S$306,8,FALSE)))</f>
        <v/>
      </c>
      <c r="M214" s="38" t="str">
        <f>IF(ISNA(VLOOKUP($E214,'STAM.011-1'!$E$3:$S$306,9,FALSE)),"",(VLOOKUP($E214,'STAM.011-1'!$E$3:$S$306,9,FALSE)))</f>
        <v/>
      </c>
      <c r="N214" s="38" t="str">
        <f>IF(ISNA(VLOOKUP($E214,'STAM.011-1'!$E$3:$S$306,10,FALSE)),"",(VLOOKUP($E214,'STAM.011-1'!$E$3:$S$306,10,FALSE)))</f>
        <v/>
      </c>
      <c r="O214" s="38" t="str">
        <f>IF(ISNA(VLOOKUP($E214,'STAM.011-1'!$E$3:$S$306,11,FALSE)),"",(VLOOKUP($E214,'STAM.011-1'!$E$3:$S$306,11,FALSE)))</f>
        <v/>
      </c>
      <c r="P214" s="38" t="str">
        <f>IF(ISNA(VLOOKUP($E214,'STAM.011-1'!$E$3:$S$306,12,FALSE)),"",(VLOOKUP($E214,'STAM.011-1'!$E$3:$S$306,12,FALSE)))</f>
        <v/>
      </c>
      <c r="Q214" s="38" t="str">
        <f>IF(ISNA(VLOOKUP($E214,'STAM.011-1'!$E$3:$S$306,13,FALSE)),"",(VLOOKUP($E214,'STAM.011-1'!$E$3:$S$306,13,FALSE)))</f>
        <v/>
      </c>
      <c r="R214" s="38" t="str">
        <f>IF(ISNA(VLOOKUP($E214,'STAM.011-1'!$E$3:$S$306,14,FALSE)),"",(VLOOKUP($E214,'STAM.011-1'!$E$3:$S$306,14,FALSE)))</f>
        <v/>
      </c>
      <c r="S214" s="345" t="str">
        <f>IF(ISNA(VLOOKUP($E214,'STAM.011-1'!$E$3:$S$306,15,FALSE)),"",(VLOOKUP($E214,'STAM.011-1'!$E$3:$S$306,15,FALSE)))</f>
        <v/>
      </c>
      <c r="T214" s="438">
        <f t="shared" si="112"/>
        <v>212</v>
      </c>
      <c r="U214" s="439"/>
      <c r="V214" s="443">
        <f t="shared" si="125"/>
        <v>0</v>
      </c>
      <c r="W214" s="516"/>
      <c r="X214" s="374">
        <f>IF(V214="","",IFERROR(SUM(J214:K214:M214:N214)+LARGE(J214:K214:M214,1)/100+LARGE(J214:K214:M214:N214,2)/1000+LARGE(J214:K214:M214:N214,3)/10000+LARGE(J214:K214:M214:N214,4)/100000-0.01/T214,0))</f>
        <v>0</v>
      </c>
      <c r="Y214" s="354" t="str">
        <f t="shared" si="135"/>
        <v/>
      </c>
      <c r="Z214" s="364" t="str">
        <f t="shared" si="136"/>
        <v/>
      </c>
      <c r="AA214" s="374"/>
      <c r="AB214" s="374"/>
      <c r="AC214" s="374"/>
      <c r="AD214" s="374"/>
      <c r="AE214" s="374"/>
      <c r="AF214" s="374"/>
      <c r="AG214" s="374"/>
      <c r="AH214" s="374"/>
      <c r="AI214" s="374"/>
    </row>
    <row r="215" spans="1:35" ht="12" customHeight="1" x14ac:dyDescent="0.3">
      <c r="A215" s="581">
        <v>54</v>
      </c>
      <c r="B215" s="686" t="str">
        <f>IF(ISNA(VLOOKUP($A215,'STAM.011-1'!$A$3:$S$306,2,FALSE)),"",(VLOOKUP($A215,'STAM.011-1'!$A$3:$S$306,2,FALSE)))</f>
        <v/>
      </c>
      <c r="C215" s="692" t="str">
        <f>IF(ISNA(VLOOKUP($A215,'STAM.011-1'!$A$3:$S$306,3,FALSE)),"",(VLOOKUP($A215,'STAM.011-1'!$A$3:$S$306,3,FALSE)))</f>
        <v/>
      </c>
      <c r="D215" s="689" t="str">
        <f>IF(ISNA(VLOOKUP($A215,'STAM.011-1'!$A$3:$S$306,4,FALSE)),"",(VLOOKUP($A215,'STAM.011-1'!$A$3:$S$306,4,FALSE)))</f>
        <v/>
      </c>
      <c r="E215" s="29" t="str">
        <f>IF(ISNA(VLOOKUP($A$215,'STAM.011-1'!$A$3:$S$306,5,FALSE)),"",(VLOOKUP($A$215,'STAM.011-1'!$A$3:$S$306,5,FALSE)))</f>
        <v/>
      </c>
      <c r="F215" s="30" t="str">
        <f>IF(ISNA(VLOOKUP($E215,'STAM.011-1'!$E$3:$F$306,2,FALSE)),"",(VLOOKUP($E215,'STAM.011-1'!$E$3:$F$306,2,FALSE)))</f>
        <v/>
      </c>
      <c r="G215" s="149"/>
      <c r="H215" s="39"/>
      <c r="I215" s="30" t="str">
        <f>IF(ISNA(VLOOKUP(E215,'STAM.011-1'!$E$3:$S$306,5,FALSE)),"",(VLOOKUP(E215,'STAM.011-1'!$E$3:$S$306,5,FALSE)))</f>
        <v/>
      </c>
      <c r="J215" s="30" t="str">
        <f>IF(ISNA(VLOOKUP($E215,'STAM.011-1'!$E$3:$S$306,6,FALSE)),"",(VLOOKUP($E215,'STAM.011-1'!$E$3:$S$306,6,FALSE)))</f>
        <v/>
      </c>
      <c r="K215" s="30" t="str">
        <f>IF(ISNA(VLOOKUP($E215,'STAM.011-1'!$E$3:$S$306,7,FALSE)),"",(VLOOKUP($E215,'STAM.011-1'!$E$3:$S$306,7,FALSE)))</f>
        <v/>
      </c>
      <c r="L215" s="30" t="str">
        <f>IF(ISNA(VLOOKUP($E215,'STAM.011-1'!$E$3:$S$306,8,FALSE)),"",(VLOOKUP($E215,'STAM.011-1'!$E$3:$S$306,8,FALSE)))</f>
        <v/>
      </c>
      <c r="M215" s="30" t="str">
        <f>IF(ISNA(VLOOKUP($E215,'STAM.011-1'!$E$3:$S$306,9,FALSE)),"",(VLOOKUP($E215,'STAM.011-1'!$E$3:$S$306,9,FALSE)))</f>
        <v/>
      </c>
      <c r="N215" s="30" t="str">
        <f>IF(ISNA(VLOOKUP($E215,'STAM.011-1'!$E$3:$S$306,10,FALSE)),"",(VLOOKUP($E215,'STAM.011-1'!$E$3:$S$306,10,FALSE)))</f>
        <v/>
      </c>
      <c r="O215" s="30" t="str">
        <f>IF(ISNA(VLOOKUP($E215,'STAM.011-1'!$E$3:$S$306,11,FALSE)),"",(VLOOKUP($E215,'STAM.011-1'!$E$3:$S$306,11,FALSE)))</f>
        <v/>
      </c>
      <c r="P215" s="30" t="str">
        <f>IF(ISNA(VLOOKUP($E215,'STAM.011-1'!$E$3:$S$306,12,FALSE)),"",(VLOOKUP($E215,'STAM.011-1'!$E$3:$S$306,12,FALSE)))</f>
        <v/>
      </c>
      <c r="Q215" s="30" t="str">
        <f>IF(ISNA(VLOOKUP($E215,'STAM.011-1'!$E$3:$S$306,13,FALSE)),"",(VLOOKUP($E215,'STAM.011-1'!$E$3:$S$306,13,FALSE)))</f>
        <v/>
      </c>
      <c r="R215" s="30" t="str">
        <f>IF(ISNA(VLOOKUP($E215,'STAM.011-1'!$E$3:$S$306,14,FALSE)),"",(VLOOKUP($E215,'STAM.011-1'!$E$3:$S$306,14,FALSE)))</f>
        <v/>
      </c>
      <c r="S215" s="343" t="str">
        <f>IF(ISNA(VLOOKUP($E215,'STAM.011-1'!$E$3:$S$306,15,FALSE)),"",(VLOOKUP($E215,'STAM.011-1'!$E$3:$S$306,15,FALSE)))</f>
        <v/>
      </c>
      <c r="T215" s="438">
        <f t="shared" si="112"/>
        <v>213</v>
      </c>
      <c r="U215" s="439"/>
      <c r="V215" s="443">
        <f t="shared" si="125"/>
        <v>0</v>
      </c>
      <c r="W215" s="516" t="str">
        <f t="shared" si="106"/>
        <v/>
      </c>
      <c r="X215" s="374">
        <f>IF(V215="","",IFERROR(SUM(J215:K215:M215:N215)+LARGE(J215:K215:M215,1)/100+LARGE(J215:K215:M215:N215,2)/1000+LARGE(J215:K215:M215:N215,3)/10000+LARGE(J215:K215:M215:N215,4)/100000-0.01/T215,0))</f>
        <v>0</v>
      </c>
      <c r="Y215" s="354" t="str">
        <f>$D$215</f>
        <v/>
      </c>
      <c r="Z215" s="364" t="str">
        <f>$C$215</f>
        <v/>
      </c>
      <c r="AA215" s="374"/>
      <c r="AB215" s="374"/>
      <c r="AC215" s="374"/>
      <c r="AD215" s="374"/>
      <c r="AE215" s="374"/>
      <c r="AF215" s="374"/>
      <c r="AG215" s="374"/>
      <c r="AH215" s="374"/>
      <c r="AI215" s="374"/>
    </row>
    <row r="216" spans="1:35" ht="12" customHeight="1" x14ac:dyDescent="0.3">
      <c r="A216" s="582"/>
      <c r="B216" s="687"/>
      <c r="C216" s="693"/>
      <c r="D216" s="690"/>
      <c r="E216" s="32" t="str">
        <f>IF(ISNA(VLOOKUP($A$215,'STAM.011-1'!$A$3:$S$306,5,FALSE)+U4),"",(VLOOKUP($A$215,'STAM.011-1'!$A$3:$S$306,5,FALSE)+U4))</f>
        <v/>
      </c>
      <c r="F216" s="34" t="str">
        <f>IF(ISNA(VLOOKUP($E216,'STAM.011-1'!$E$3:$F$306,2,FALSE)),"",(VLOOKUP($E216,'STAM.011-1'!$E$3:$F$306,2,FALSE)))</f>
        <v/>
      </c>
      <c r="G216" s="150"/>
      <c r="H216" s="141" t="str">
        <f>IF(ISNA(VLOOKUP($E216,'STAM.011-1'!$E$3:$H$306,4,FALSE)),"",(VLOOKUP($E216,'STAM.011-1'!$E$3:$H$306,4,FALSE)))</f>
        <v/>
      </c>
      <c r="I216" s="34" t="str">
        <f>IF(ISNA(VLOOKUP(E216,'STAM.011-1'!$E$3:$S$306,5,FALSE)),"",(VLOOKUP(E216,'STAM.011-1'!$E$3:$S$306,5,FALSE)))</f>
        <v/>
      </c>
      <c r="J216" s="34" t="str">
        <f>IF(ISNA(VLOOKUP($E216,'STAM.011-1'!$E$3:$S$306,6,FALSE)),"",(VLOOKUP($E216,'STAM.011-1'!$E$3:$S$306,6,FALSE)))</f>
        <v/>
      </c>
      <c r="K216" s="34" t="str">
        <f>IF(ISNA(VLOOKUP($E216,'STAM.011-1'!$E$3:$S$306,7,FALSE)),"",(VLOOKUP($E216,'STAM.011-1'!$E$3:$S$306,7,FALSE)))</f>
        <v/>
      </c>
      <c r="L216" s="34" t="str">
        <f>IF(ISNA(VLOOKUP($E216,'STAM.011-1'!$E$3:$S$306,8,FALSE)),"",(VLOOKUP($E216,'STAM.011-1'!$E$3:$S$306,8,FALSE)))</f>
        <v/>
      </c>
      <c r="M216" s="34" t="str">
        <f>IF(ISNA(VLOOKUP($E216,'STAM.011-1'!$E$3:$S$306,9,FALSE)),"",(VLOOKUP($E216,'STAM.011-1'!$E$3:$S$306,9,FALSE)))</f>
        <v/>
      </c>
      <c r="N216" s="34" t="str">
        <f>IF(ISNA(VLOOKUP($E216,'STAM.011-1'!$E$3:$S$306,10,FALSE)),"",(VLOOKUP($E216,'STAM.011-1'!$E$3:$S$306,10,FALSE)))</f>
        <v/>
      </c>
      <c r="O216" s="34" t="str">
        <f>IF(ISNA(VLOOKUP($E216,'STAM.011-1'!$E$3:$S$306,11,FALSE)),"",(VLOOKUP($E216,'STAM.011-1'!$E$3:$S$306,11,FALSE)))</f>
        <v/>
      </c>
      <c r="P216" s="34" t="str">
        <f>IF(ISNA(VLOOKUP($E216,'STAM.011-1'!$E$3:$S$306,12,FALSE)),"",(VLOOKUP($E216,'STAM.011-1'!$E$3:$S$306,12,FALSE)))</f>
        <v/>
      </c>
      <c r="Q216" s="34" t="str">
        <f>IF(ISNA(VLOOKUP($E216,'STAM.011-1'!$E$3:$S$306,13,FALSE)),"",(VLOOKUP($E216,'STAM.011-1'!$E$3:$S$306,13,FALSE)))</f>
        <v/>
      </c>
      <c r="R216" s="34" t="str">
        <f>IF(ISNA(VLOOKUP($E216,'STAM.011-1'!$E$3:$S$306,14,FALSE)),"",(VLOOKUP($E216,'STAM.011-1'!$E$3:$S$306,14,FALSE)))</f>
        <v/>
      </c>
      <c r="S216" s="344" t="str">
        <f>IF(ISNA(VLOOKUP($E216,'STAM.011-1'!$E$3:$S$306,15,FALSE)),"",(VLOOKUP($E216,'STAM.011-1'!$E$3:$S$306,15,FALSE)))</f>
        <v/>
      </c>
      <c r="T216" s="438">
        <f t="shared" si="112"/>
        <v>214</v>
      </c>
      <c r="U216" s="439"/>
      <c r="V216" s="443">
        <f t="shared" si="125"/>
        <v>0</v>
      </c>
      <c r="W216" s="516"/>
      <c r="X216" s="374">
        <f>IF(V216="","",IFERROR(SUM(J216:K216:M216:N216)+LARGE(J216:K216:M216,1)/100+LARGE(J216:K216:M216:N216,2)/1000+LARGE(J216:K216:M216:N216,3)/10000+LARGE(J216:K216:M216:N216,4)/100000-0.01/T216,0))</f>
        <v>0</v>
      </c>
      <c r="Y216" s="354" t="str">
        <f t="shared" ref="Y216:Y218" si="137">$D$215</f>
        <v/>
      </c>
      <c r="Z216" s="364" t="str">
        <f t="shared" ref="Z216:Z218" si="138">$C$215</f>
        <v/>
      </c>
      <c r="AA216" s="374"/>
      <c r="AB216" s="374"/>
      <c r="AC216" s="374"/>
      <c r="AD216" s="374"/>
      <c r="AE216" s="374"/>
      <c r="AF216" s="374"/>
      <c r="AG216" s="374"/>
      <c r="AH216" s="374"/>
      <c r="AI216" s="374"/>
    </row>
    <row r="217" spans="1:35" ht="12" customHeight="1" thickBot="1" x14ac:dyDescent="0.35">
      <c r="A217" s="582"/>
      <c r="B217" s="687"/>
      <c r="C217" s="693"/>
      <c r="D217" s="690"/>
      <c r="E217" s="32" t="str">
        <f>IF(ISNA(VLOOKUP($A$215,'STAM.011-1'!$A$3:$S$306,5,FALSE)+U5),"",(VLOOKUP($A$215,'STAM.011-1'!$A$3:$S$306,5,FALSE)+U5))</f>
        <v/>
      </c>
      <c r="F217" s="34" t="str">
        <f>IF(ISNA(VLOOKUP($E217,'STAM.011-1'!$E$3:$F$306,2,FALSE)),"",(VLOOKUP($E217,'STAM.011-1'!$E$3:$F$306,2,FALSE)))</f>
        <v/>
      </c>
      <c r="G217" s="35" t="s">
        <v>677</v>
      </c>
      <c r="H217" s="141" t="str">
        <f>IF(ISNA(VLOOKUP(E217,'STAM.011-1'!$E$3:$H$306,4,FALSE)),"",(VLOOKUP(E217,'STAM.011-1'!$E$3:$H$306,4,FALSE)))</f>
        <v/>
      </c>
      <c r="I217" s="34" t="str">
        <f>IF(ISNA(VLOOKUP(E217,'STAM.011-1'!$E$3:$S$306,5,FALSE)),"",(VLOOKUP(E217,'STAM.011-1'!$E$3:$S$306,5,FALSE)))</f>
        <v/>
      </c>
      <c r="J217" s="34" t="str">
        <f>IF(ISNA(VLOOKUP($E217,'STAM.011-1'!$E$3:$S$306,6,FALSE)),"",(VLOOKUP($E217,'STAM.011-1'!$E$3:$S$306,6,FALSE)))</f>
        <v/>
      </c>
      <c r="K217" s="34" t="str">
        <f>IF(ISNA(VLOOKUP($E217,'STAM.011-1'!$E$3:$S$306,7,FALSE)),"",(VLOOKUP($E217,'STAM.011-1'!$E$3:$S$306,7,FALSE)))</f>
        <v/>
      </c>
      <c r="L217" s="34" t="str">
        <f>IF(ISNA(VLOOKUP($E217,'STAM.011-1'!$E$3:$S$306,8,FALSE)),"",(VLOOKUP($E217,'STAM.011-1'!$E$3:$S$306,8,FALSE)))</f>
        <v/>
      </c>
      <c r="M217" s="34" t="str">
        <f>IF(ISNA(VLOOKUP($E217,'STAM.011-1'!$E$3:$S$306,9,FALSE)),"",(VLOOKUP($E217,'STAM.011-1'!$E$3:$S$306,9,FALSE)))</f>
        <v/>
      </c>
      <c r="N217" s="34" t="str">
        <f>IF(ISNA(VLOOKUP($E217,'STAM.011-1'!$E$3:$S$306,10,FALSE)),"",(VLOOKUP($E217,'STAM.011-1'!$E$3:$S$306,10,FALSE)))</f>
        <v/>
      </c>
      <c r="O217" s="34" t="str">
        <f>IF(ISNA(VLOOKUP($E217,'STAM.011-1'!$E$3:$S$306,11,FALSE)),"",(VLOOKUP($E217,'STAM.011-1'!$E$3:$S$306,11,FALSE)))</f>
        <v/>
      </c>
      <c r="P217" s="34" t="str">
        <f>IF(ISNA(VLOOKUP($E217,'STAM.011-1'!$E$3:$S$306,12,FALSE)),"",(VLOOKUP($E217,'STAM.011-1'!$E$3:$S$306,12,FALSE)))</f>
        <v/>
      </c>
      <c r="Q217" s="34" t="str">
        <f>IF(ISNA(VLOOKUP($E217,'STAM.011-1'!$E$3:$S$306,13,FALSE)),"",(VLOOKUP($E217,'STAM.011-1'!$E$3:$S$306,13,FALSE)))</f>
        <v/>
      </c>
      <c r="R217" s="34" t="str">
        <f>IF(ISNA(VLOOKUP($E217,'STAM.011-1'!$E$3:$S$306,14,FALSE)),"",(VLOOKUP($E217,'STAM.011-1'!$E$3:$S$306,14,FALSE)))</f>
        <v/>
      </c>
      <c r="S217" s="344" t="str">
        <f>IF(ISNA(VLOOKUP($E217,'STAM.011-1'!$E$3:$S$306,15,FALSE)),"",(VLOOKUP($E217,'STAM.011-1'!$E$3:$S$306,15,FALSE)))</f>
        <v/>
      </c>
      <c r="T217" s="438">
        <f t="shared" si="112"/>
        <v>215</v>
      </c>
      <c r="U217" s="439"/>
      <c r="V217" s="443">
        <f t="shared" si="125"/>
        <v>0</v>
      </c>
      <c r="W217" s="516"/>
      <c r="X217" s="374">
        <f>IF(V217="","",IFERROR(SUM(J217:K217:M217:N217)+LARGE(J217:K217:M217,1)/100+LARGE(J217:K217:M217:N217,2)/1000+LARGE(J217:K217:M217:N217,3)/10000+LARGE(J217:K217:M217:N217,4)/100000-0.01/T217,0))</f>
        <v>0</v>
      </c>
      <c r="Y217" s="354" t="str">
        <f t="shared" si="137"/>
        <v/>
      </c>
      <c r="Z217" s="364" t="str">
        <f t="shared" si="138"/>
        <v/>
      </c>
      <c r="AA217" s="374"/>
      <c r="AB217" s="374"/>
      <c r="AC217" s="374"/>
      <c r="AD217" s="374"/>
      <c r="AE217" s="374"/>
      <c r="AF217" s="374"/>
      <c r="AG217" s="374"/>
      <c r="AH217" s="374"/>
      <c r="AI217" s="374"/>
    </row>
    <row r="218" spans="1:35" ht="12" customHeight="1" thickBot="1" x14ac:dyDescent="0.35">
      <c r="A218" s="583"/>
      <c r="B218" s="688"/>
      <c r="C218" s="694"/>
      <c r="D218" s="691"/>
      <c r="E218" s="32" t="str">
        <f>IF(ISNA(VLOOKUP($A$215,'STAM.011-1'!$A$3:$S$306,5,FALSE)+U6),"",(VLOOKUP($A$215,'STAM.011-1'!$A$3:$S$306,5,FALSE)+U6))</f>
        <v/>
      </c>
      <c r="F218" s="38" t="str">
        <f>IF(ISNA(VLOOKUP($E218,'STAM.011-1'!$E$3:$F$306,2,FALSE)),"",(VLOOKUP($E218,'STAM.011-1'!$E$3:$F$306,2,FALSE)))</f>
        <v/>
      </c>
      <c r="G218" s="36" t="s">
        <v>678</v>
      </c>
      <c r="H218" s="37" t="str">
        <f>IF(ISNA(VLOOKUP(E218,'STAM.011-1'!$E$3:$H$306,4,FALSE)),"",(VLOOKUP(E218,'STAM.011-1'!$E$3:$H$306,4,FALSE)))</f>
        <v/>
      </c>
      <c r="I218" s="38" t="str">
        <f>IF(ISNA(VLOOKUP(E218,'STAM.011-1'!$E$3:$S$306,5,FALSE)),"",(VLOOKUP(E218,'STAM.011-1'!$E$3:$S$306,5,FALSE)))</f>
        <v/>
      </c>
      <c r="J218" s="38" t="str">
        <f>IF(ISNA(VLOOKUP($E218,'STAM.011-1'!$E$3:$S$306,6,FALSE)),"",(VLOOKUP($E218,'STAM.011-1'!$E$3:$S$306,6,FALSE)))</f>
        <v/>
      </c>
      <c r="K218" s="38" t="str">
        <f>IF(ISNA(VLOOKUP($E218,'STAM.011-1'!$E$3:$S$306,7,FALSE)),"",(VLOOKUP($E218,'STAM.011-1'!$E$3:$S$306,7,FALSE)))</f>
        <v/>
      </c>
      <c r="L218" s="38" t="str">
        <f>IF(ISNA(VLOOKUP($E218,'STAM.011-1'!$E$3:$S$306,8,FALSE)),"",(VLOOKUP($E218,'STAM.011-1'!$E$3:$S$306,8,FALSE)))</f>
        <v/>
      </c>
      <c r="M218" s="38" t="str">
        <f>IF(ISNA(VLOOKUP($E218,'STAM.011-1'!$E$3:$S$306,9,FALSE)),"",(VLOOKUP($E218,'STAM.011-1'!$E$3:$S$306,9,FALSE)))</f>
        <v/>
      </c>
      <c r="N218" s="38" t="str">
        <f>IF(ISNA(VLOOKUP($E218,'STAM.011-1'!$E$3:$S$306,10,FALSE)),"",(VLOOKUP($E218,'STAM.011-1'!$E$3:$S$306,10,FALSE)))</f>
        <v/>
      </c>
      <c r="O218" s="38" t="str">
        <f>IF(ISNA(VLOOKUP($E218,'STAM.011-1'!$E$3:$S$306,11,FALSE)),"",(VLOOKUP($E218,'STAM.011-1'!$E$3:$S$306,11,FALSE)))</f>
        <v/>
      </c>
      <c r="P218" s="38" t="str">
        <f>IF(ISNA(VLOOKUP($E218,'STAM.011-1'!$E$3:$S$306,12,FALSE)),"",(VLOOKUP($E218,'STAM.011-1'!$E$3:$S$306,12,FALSE)))</f>
        <v/>
      </c>
      <c r="Q218" s="38" t="str">
        <f>IF(ISNA(VLOOKUP($E218,'STAM.011-1'!$E$3:$S$306,13,FALSE)),"",(VLOOKUP($E218,'STAM.011-1'!$E$3:$S$306,13,FALSE)))</f>
        <v/>
      </c>
      <c r="R218" s="38" t="str">
        <f>IF(ISNA(VLOOKUP($E218,'STAM.011-1'!$E$3:$S$306,14,FALSE)),"",(VLOOKUP($E218,'STAM.011-1'!$E$3:$S$306,14,FALSE)))</f>
        <v/>
      </c>
      <c r="S218" s="345" t="str">
        <f>IF(ISNA(VLOOKUP($E218,'STAM.011-1'!$E$3:$S$306,15,FALSE)),"",(VLOOKUP($E218,'STAM.011-1'!$E$3:$S$306,15,FALSE)))</f>
        <v/>
      </c>
      <c r="T218" s="438">
        <f t="shared" si="112"/>
        <v>216</v>
      </c>
      <c r="U218" s="439"/>
      <c r="V218" s="443">
        <f t="shared" si="125"/>
        <v>0</v>
      </c>
      <c r="W218" s="516"/>
      <c r="X218" s="374">
        <f>IF(V218="","",IFERROR(SUM(J218:K218:M218:N218)+LARGE(J218:K218:M218,1)/100+LARGE(J218:K218:M218:N218,2)/1000+LARGE(J218:K218:M218:N218,3)/10000+LARGE(J218:K218:M218:N218,4)/100000-0.01/T218,0))</f>
        <v>0</v>
      </c>
      <c r="Y218" s="354" t="str">
        <f t="shared" si="137"/>
        <v/>
      </c>
      <c r="Z218" s="364" t="str">
        <f t="shared" si="138"/>
        <v/>
      </c>
      <c r="AA218" s="374"/>
      <c r="AB218" s="374"/>
      <c r="AC218" s="374"/>
      <c r="AD218" s="374"/>
      <c r="AE218" s="374"/>
      <c r="AF218" s="374"/>
      <c r="AG218" s="374"/>
      <c r="AH218" s="374"/>
      <c r="AI218" s="374"/>
    </row>
    <row r="219" spans="1:35" ht="12" customHeight="1" x14ac:dyDescent="0.3">
      <c r="A219" s="581">
        <v>55</v>
      </c>
      <c r="B219" s="686" t="str">
        <f>IF(ISNA(VLOOKUP($A219,'STAM.011-1'!$A$3:$S$306,2,FALSE)),"",(VLOOKUP($A219,'STAM.011-1'!$A$3:$S$306,2,FALSE)))</f>
        <v/>
      </c>
      <c r="C219" s="692" t="str">
        <f>IF(ISNA(VLOOKUP($A219,'STAM.011-1'!$A$3:$S$306,3,FALSE)),"",(VLOOKUP($A219,'STAM.011-1'!$A$3:$S$306,3,FALSE)))</f>
        <v/>
      </c>
      <c r="D219" s="689" t="str">
        <f>IF(ISNA(VLOOKUP($A219,'STAM.011-1'!$A$3:$S$306,4,FALSE)),"",(VLOOKUP($A219,'STAM.011-1'!$A$3:$S$306,4,FALSE)))</f>
        <v/>
      </c>
      <c r="E219" s="29" t="str">
        <f>IF(ISNA(VLOOKUP($A$219,'STAM.011-1'!$A$3:$S$306,5,FALSE)),"",(VLOOKUP($A$219,'STAM.011-1'!$A$3:$S$306,5,FALSE)))</f>
        <v/>
      </c>
      <c r="F219" s="30" t="str">
        <f>IF(ISNA(VLOOKUP($E219,'STAM.011-1'!$E$3:$F$306,2,FALSE)),"",(VLOOKUP($E219,'STAM.011-1'!$E$3:$F$306,2,FALSE)))</f>
        <v/>
      </c>
      <c r="G219" s="149"/>
      <c r="H219" s="31"/>
      <c r="I219" s="30" t="str">
        <f>IF(ISNA(VLOOKUP(E219,'STAM.011-1'!$E$3:$S$306,5,FALSE)),"",(VLOOKUP(E219,'STAM.011-1'!$E$3:$S$306,5,FALSE)))</f>
        <v/>
      </c>
      <c r="J219" s="30" t="str">
        <f>IF(ISNA(VLOOKUP($E219,'STAM.011-1'!$E$3:$S$306,6,FALSE)),"",(VLOOKUP($E219,'STAM.011-1'!$E$3:$S$306,6,FALSE)))</f>
        <v/>
      </c>
      <c r="K219" s="30" t="str">
        <f>IF(ISNA(VLOOKUP($E219,'STAM.011-1'!$E$3:$S$306,7,FALSE)),"",(VLOOKUP($E219,'STAM.011-1'!$E$3:$S$306,7,FALSE)))</f>
        <v/>
      </c>
      <c r="L219" s="30" t="str">
        <f>IF(ISNA(VLOOKUP($E219,'STAM.011-1'!$E$3:$S$306,8,FALSE)),"",(VLOOKUP($E219,'STAM.011-1'!$E$3:$S$306,8,FALSE)))</f>
        <v/>
      </c>
      <c r="M219" s="30" t="str">
        <f>IF(ISNA(VLOOKUP($E219,'STAM.011-1'!$E$3:$S$306,9,FALSE)),"",(VLOOKUP($E219,'STAM.011-1'!$E$3:$S$306,9,FALSE)))</f>
        <v/>
      </c>
      <c r="N219" s="30" t="str">
        <f>IF(ISNA(VLOOKUP($E219,'STAM.011-1'!$E$3:$S$306,10,FALSE)),"",(VLOOKUP($E219,'STAM.011-1'!$E$3:$S$306,10,FALSE)))</f>
        <v/>
      </c>
      <c r="O219" s="30" t="str">
        <f>IF(ISNA(VLOOKUP($E219,'STAM.011-1'!$E$3:$S$306,11,FALSE)),"",(VLOOKUP($E219,'STAM.011-1'!$E$3:$S$306,11,FALSE)))</f>
        <v/>
      </c>
      <c r="P219" s="30" t="str">
        <f>IF(ISNA(VLOOKUP($E219,'STAM.011-1'!$E$3:$S$306,12,FALSE)),"",(VLOOKUP($E219,'STAM.011-1'!$E$3:$S$306,12,FALSE)))</f>
        <v/>
      </c>
      <c r="Q219" s="30" t="str">
        <f>IF(ISNA(VLOOKUP($E219,'STAM.011-1'!$E$3:$S$306,13,FALSE)),"",(VLOOKUP($E219,'STAM.011-1'!$E$3:$S$306,13,FALSE)))</f>
        <v/>
      </c>
      <c r="R219" s="30" t="str">
        <f>IF(ISNA(VLOOKUP($E219,'STAM.011-1'!$E$3:$S$306,14,FALSE)),"",(VLOOKUP($E219,'STAM.011-1'!$E$3:$S$306,14,FALSE)))</f>
        <v/>
      </c>
      <c r="S219" s="343" t="str">
        <f>IF(ISNA(VLOOKUP($E219,'STAM.011-1'!$E$3:$S$306,15,FALSE)),"",(VLOOKUP($E219,'STAM.011-1'!$E$3:$S$306,15,FALSE)))</f>
        <v/>
      </c>
      <c r="T219" s="438">
        <f t="shared" si="112"/>
        <v>217</v>
      </c>
      <c r="U219" s="439"/>
      <c r="V219" s="443">
        <f t="shared" si="125"/>
        <v>0</v>
      </c>
      <c r="W219" s="516" t="str">
        <f t="shared" ref="W219" si="139">IFERROR(SUM(J219:S222)+H221,"")</f>
        <v/>
      </c>
      <c r="X219" s="374">
        <f>IF(V219="","",IFERROR(SUM(J219:K219:M219:N219)+LARGE(J219:K219:M219,1)/100+LARGE(J219:K219:M219:N219,2)/1000+LARGE(J219:K219:M219:N219,3)/10000+LARGE(J219:K219:M219:N219,4)/100000-0.01/T219,0))</f>
        <v>0</v>
      </c>
      <c r="Y219" s="354" t="str">
        <f>$D$219</f>
        <v/>
      </c>
      <c r="Z219" s="364" t="str">
        <f>$C$219</f>
        <v/>
      </c>
      <c r="AA219" s="374"/>
      <c r="AB219" s="374"/>
      <c r="AC219" s="374"/>
      <c r="AD219" s="374"/>
      <c r="AE219" s="374"/>
      <c r="AF219" s="374"/>
      <c r="AG219" s="374"/>
      <c r="AH219" s="374"/>
      <c r="AI219" s="374"/>
    </row>
    <row r="220" spans="1:35" ht="12" customHeight="1" x14ac:dyDescent="0.3">
      <c r="A220" s="582"/>
      <c r="B220" s="687"/>
      <c r="C220" s="693"/>
      <c r="D220" s="690"/>
      <c r="E220" s="32" t="str">
        <f>IF(ISNA(VLOOKUP($A$219,'STAM.011-1'!$A$3:$S$306,5,FALSE)+U4),"",(VLOOKUP($A$219,'STAM.011-1'!$A$3:$S$306,5,FALSE)+U4))</f>
        <v/>
      </c>
      <c r="F220" s="34" t="str">
        <f>IF(ISNA(VLOOKUP($E220,'STAM.011-1'!$E$3:$F$306,2,FALSE)),"",(VLOOKUP($E220,'STAM.011-1'!$E$3:$F$306,2,FALSE)))</f>
        <v/>
      </c>
      <c r="G220" s="150"/>
      <c r="H220" s="141" t="str">
        <f>IF(ISNA(VLOOKUP($E220,'STAM.011-1'!$E$3:$H$306,4,FALSE)),"",(VLOOKUP($E220,'STAM.011-1'!$E$3:$H$306,4,FALSE)))</f>
        <v/>
      </c>
      <c r="I220" s="34" t="str">
        <f>IF(ISNA(VLOOKUP(E220,'STAM.011-1'!$E$3:$S$306,5,FALSE)),"",(VLOOKUP(E220,'STAM.011-1'!$E$3:$S$306,5,FALSE)))</f>
        <v/>
      </c>
      <c r="J220" s="34" t="str">
        <f>IF(ISNA(VLOOKUP($E220,'STAM.011-1'!$E$3:$S$306,6,FALSE)),"",(VLOOKUP($E220,'STAM.011-1'!$E$3:$S$306,6,FALSE)))</f>
        <v/>
      </c>
      <c r="K220" s="34" t="str">
        <f>IF(ISNA(VLOOKUP($E220,'STAM.011-1'!$E$3:$S$306,7,FALSE)),"",(VLOOKUP($E220,'STAM.011-1'!$E$3:$S$306,7,FALSE)))</f>
        <v/>
      </c>
      <c r="L220" s="34" t="str">
        <f>IF(ISNA(VLOOKUP($E220,'STAM.011-1'!$E$3:$S$306,8,FALSE)),"",(VLOOKUP($E220,'STAM.011-1'!$E$3:$S$306,8,FALSE)))</f>
        <v/>
      </c>
      <c r="M220" s="34" t="str">
        <f>IF(ISNA(VLOOKUP($E220,'STAM.011-1'!$E$3:$S$306,9,FALSE)),"",(VLOOKUP($E220,'STAM.011-1'!$E$3:$S$306,9,FALSE)))</f>
        <v/>
      </c>
      <c r="N220" s="34" t="str">
        <f>IF(ISNA(VLOOKUP($E220,'STAM.011-1'!$E$3:$S$306,10,FALSE)),"",(VLOOKUP($E220,'STAM.011-1'!$E$3:$S$306,10,FALSE)))</f>
        <v/>
      </c>
      <c r="O220" s="34" t="str">
        <f>IF(ISNA(VLOOKUP($E220,'STAM.011-1'!$E$3:$S$306,11,FALSE)),"",(VLOOKUP($E220,'STAM.011-1'!$E$3:$S$306,11,FALSE)))</f>
        <v/>
      </c>
      <c r="P220" s="34" t="str">
        <f>IF(ISNA(VLOOKUP($E220,'STAM.011-1'!$E$3:$S$306,12,FALSE)),"",(VLOOKUP($E220,'STAM.011-1'!$E$3:$S$306,12,FALSE)))</f>
        <v/>
      </c>
      <c r="Q220" s="34" t="str">
        <f>IF(ISNA(VLOOKUP($E220,'STAM.011-1'!$E$3:$S$306,13,FALSE)),"",(VLOOKUP($E220,'STAM.011-1'!$E$3:$S$306,13,FALSE)))</f>
        <v/>
      </c>
      <c r="R220" s="34" t="str">
        <f>IF(ISNA(VLOOKUP($E220,'STAM.011-1'!$E$3:$S$306,14,FALSE)),"",(VLOOKUP($E220,'STAM.011-1'!$E$3:$S$306,14,FALSE)))</f>
        <v/>
      </c>
      <c r="S220" s="344" t="str">
        <f>IF(ISNA(VLOOKUP($E220,'STAM.011-1'!$E$3:$S$306,15,FALSE)),"",(VLOOKUP($E220,'STAM.011-1'!$E$3:$S$306,15,FALSE)))</f>
        <v/>
      </c>
      <c r="T220" s="438">
        <f t="shared" si="112"/>
        <v>218</v>
      </c>
      <c r="U220" s="439"/>
      <c r="V220" s="443">
        <f t="shared" si="125"/>
        <v>0</v>
      </c>
      <c r="W220" s="516"/>
      <c r="X220" s="374">
        <f>IF(V220="","",IFERROR(SUM(J220:K220:M220:N220)+LARGE(J220:K220:M220,1)/100+LARGE(J220:K220:M220:N220,2)/1000+LARGE(J220:K220:M220:N220,3)/10000+LARGE(J220:K220:M220:N220,4)/100000-0.01/T220,0))</f>
        <v>0</v>
      </c>
      <c r="Y220" s="354" t="str">
        <f t="shared" ref="Y220:Y222" si="140">$D$219</f>
        <v/>
      </c>
      <c r="Z220" s="364" t="str">
        <f t="shared" ref="Z220:Z222" si="141">$C$219</f>
        <v/>
      </c>
      <c r="AA220" s="374"/>
      <c r="AB220" s="374"/>
      <c r="AC220" s="374"/>
      <c r="AD220" s="374"/>
      <c r="AE220" s="374"/>
      <c r="AF220" s="374"/>
      <c r="AG220" s="374"/>
      <c r="AH220" s="374"/>
      <c r="AI220" s="374"/>
    </row>
    <row r="221" spans="1:35" ht="12" customHeight="1" thickBot="1" x14ac:dyDescent="0.35">
      <c r="A221" s="582"/>
      <c r="B221" s="687"/>
      <c r="C221" s="693"/>
      <c r="D221" s="690"/>
      <c r="E221" s="32" t="str">
        <f>IF(ISNA(VLOOKUP($A$219,'STAM.011-1'!$A$3:$S$306,5,FALSE)+U5),"",(VLOOKUP($A$219,'STAM.011-1'!$A$3:$S$306,5,FALSE)+U5))</f>
        <v/>
      </c>
      <c r="F221" s="34" t="str">
        <f>IF(ISNA(VLOOKUP($E221,'STAM.011-1'!$E$3:$F$306,2,FALSE)),"",(VLOOKUP($E221,'STAM.011-1'!$E$3:$F$306,2,FALSE)))</f>
        <v/>
      </c>
      <c r="G221" s="35" t="s">
        <v>677</v>
      </c>
      <c r="H221" s="141" t="str">
        <f>IF(ISNA(VLOOKUP(E221,'STAM.011-1'!$E$3:$H$306,4,FALSE)),"",(VLOOKUP(E221,'STAM.011-1'!$E$3:$H$306,4,FALSE)))</f>
        <v/>
      </c>
      <c r="I221" s="34" t="str">
        <f>IF(ISNA(VLOOKUP(E221,'STAM.011-1'!$E$3:$S$306,5,FALSE)),"",(VLOOKUP(E221,'STAM.011-1'!$E$3:$S$306,5,FALSE)))</f>
        <v/>
      </c>
      <c r="J221" s="34" t="str">
        <f>IF(ISNA(VLOOKUP($E221,'STAM.011-1'!$E$3:$S$306,6,FALSE)),"",(VLOOKUP($E221,'STAM.011-1'!$E$3:$S$306,6,FALSE)))</f>
        <v/>
      </c>
      <c r="K221" s="34" t="str">
        <f>IF(ISNA(VLOOKUP($E221,'STAM.011-1'!$E$3:$S$306,7,FALSE)),"",(VLOOKUP($E221,'STAM.011-1'!$E$3:$S$306,7,FALSE)))</f>
        <v/>
      </c>
      <c r="L221" s="34" t="str">
        <f>IF(ISNA(VLOOKUP($E221,'STAM.011-1'!$E$3:$S$306,8,FALSE)),"",(VLOOKUP($E221,'STAM.011-1'!$E$3:$S$306,8,FALSE)))</f>
        <v/>
      </c>
      <c r="M221" s="34" t="str">
        <f>IF(ISNA(VLOOKUP($E221,'STAM.011-1'!$E$3:$S$306,9,FALSE)),"",(VLOOKUP($E221,'STAM.011-1'!$E$3:$S$306,9,FALSE)))</f>
        <v/>
      </c>
      <c r="N221" s="34" t="str">
        <f>IF(ISNA(VLOOKUP($E221,'STAM.011-1'!$E$3:$S$306,10,FALSE)),"",(VLOOKUP($E221,'STAM.011-1'!$E$3:$S$306,10,FALSE)))</f>
        <v/>
      </c>
      <c r="O221" s="34" t="str">
        <f>IF(ISNA(VLOOKUP($E221,'STAM.011-1'!$E$3:$S$306,11,FALSE)),"",(VLOOKUP($E221,'STAM.011-1'!$E$3:$S$306,11,FALSE)))</f>
        <v/>
      </c>
      <c r="P221" s="34" t="str">
        <f>IF(ISNA(VLOOKUP($E221,'STAM.011-1'!$E$3:$S$306,12,FALSE)),"",(VLOOKUP($E221,'STAM.011-1'!$E$3:$S$306,12,FALSE)))</f>
        <v/>
      </c>
      <c r="Q221" s="34" t="str">
        <f>IF(ISNA(VLOOKUP($E221,'STAM.011-1'!$E$3:$S$306,13,FALSE)),"",(VLOOKUP($E221,'STAM.011-1'!$E$3:$S$306,13,FALSE)))</f>
        <v/>
      </c>
      <c r="R221" s="34" t="str">
        <f>IF(ISNA(VLOOKUP($E221,'STAM.011-1'!$E$3:$S$306,14,FALSE)),"",(VLOOKUP($E221,'STAM.011-1'!$E$3:$S$306,14,FALSE)))</f>
        <v/>
      </c>
      <c r="S221" s="344" t="str">
        <f>IF(ISNA(VLOOKUP($E221,'STAM.011-1'!$E$3:$S$306,15,FALSE)),"",(VLOOKUP($E221,'STAM.011-1'!$E$3:$S$306,15,FALSE)))</f>
        <v/>
      </c>
      <c r="T221" s="438">
        <f t="shared" si="112"/>
        <v>219</v>
      </c>
      <c r="U221" s="439"/>
      <c r="V221" s="443">
        <f t="shared" si="125"/>
        <v>0</v>
      </c>
      <c r="W221" s="516"/>
      <c r="X221" s="374">
        <f>IF(V221="","",IFERROR(SUM(J221:K221:M221:N221)+LARGE(J221:K221:M221,1)/100+LARGE(J221:K221:M221:N221,2)/1000+LARGE(J221:K221:M221:N221,3)/10000+LARGE(J221:K221:M221:N221,4)/100000-0.01/T221,0))</f>
        <v>0</v>
      </c>
      <c r="Y221" s="354" t="str">
        <f t="shared" si="140"/>
        <v/>
      </c>
      <c r="Z221" s="364" t="str">
        <f t="shared" si="141"/>
        <v/>
      </c>
      <c r="AA221" s="374"/>
      <c r="AB221" s="374"/>
      <c r="AC221" s="374"/>
      <c r="AD221" s="374"/>
      <c r="AE221" s="374"/>
      <c r="AF221" s="374"/>
      <c r="AG221" s="374"/>
      <c r="AH221" s="374"/>
      <c r="AI221" s="374"/>
    </row>
    <row r="222" spans="1:35" ht="12" customHeight="1" thickBot="1" x14ac:dyDescent="0.35">
      <c r="A222" s="583"/>
      <c r="B222" s="688"/>
      <c r="C222" s="694"/>
      <c r="D222" s="691"/>
      <c r="E222" s="32" t="str">
        <f>IF(ISNA(VLOOKUP($A$219,'STAM.011-1'!$A$3:$S$306,5,FALSE)+U6),"",(VLOOKUP($A$219,'STAM.011-1'!$A$3:$S$306,5,FALSE)+U6))</f>
        <v/>
      </c>
      <c r="F222" s="38" t="str">
        <f>IF(ISNA(VLOOKUP($E222,'STAM.011-1'!$E$3:$F$306,2,FALSE)),"",(VLOOKUP($E222,'STAM.011-1'!$E$3:$F$306,2,FALSE)))</f>
        <v/>
      </c>
      <c r="G222" s="36" t="s">
        <v>678</v>
      </c>
      <c r="H222" s="37" t="str">
        <f>IF(ISNA(VLOOKUP(E222,'STAM.011-1'!$E$3:$H$306,4,FALSE)),"",(VLOOKUP(E222,'STAM.011-1'!$E$3:$H$306,4,FALSE)))</f>
        <v/>
      </c>
      <c r="I222" s="38" t="str">
        <f>IF(ISNA(VLOOKUP(E222,'STAM.011-1'!$E$3:$S$306,5,FALSE)),"",(VLOOKUP(E222,'STAM.011-1'!$E$3:$S$306,5,FALSE)))</f>
        <v/>
      </c>
      <c r="J222" s="38" t="str">
        <f>IF(ISNA(VLOOKUP($E222,'STAM.011-1'!$E$3:$S$306,6,FALSE)),"",(VLOOKUP($E222,'STAM.011-1'!$E$3:$S$306,6,FALSE)))</f>
        <v/>
      </c>
      <c r="K222" s="38" t="str">
        <f>IF(ISNA(VLOOKUP($E222,'STAM.011-1'!$E$3:$S$306,7,FALSE)),"",(VLOOKUP($E222,'STAM.011-1'!$E$3:$S$306,7,FALSE)))</f>
        <v/>
      </c>
      <c r="L222" s="38" t="str">
        <f>IF(ISNA(VLOOKUP($E222,'STAM.011-1'!$E$3:$S$306,8,FALSE)),"",(VLOOKUP($E222,'STAM.011-1'!$E$3:$S$306,8,FALSE)))</f>
        <v/>
      </c>
      <c r="M222" s="38" t="str">
        <f>IF(ISNA(VLOOKUP($E222,'STAM.011-1'!$E$3:$S$306,9,FALSE)),"",(VLOOKUP($E222,'STAM.011-1'!$E$3:$S$306,9,FALSE)))</f>
        <v/>
      </c>
      <c r="N222" s="38" t="str">
        <f>IF(ISNA(VLOOKUP($E222,'STAM.011-1'!$E$3:$S$306,10,FALSE)),"",(VLOOKUP($E222,'STAM.011-1'!$E$3:$S$306,10,FALSE)))</f>
        <v/>
      </c>
      <c r="O222" s="38" t="str">
        <f>IF(ISNA(VLOOKUP($E222,'STAM.011-1'!$E$3:$S$306,11,FALSE)),"",(VLOOKUP($E222,'STAM.011-1'!$E$3:$S$306,11,FALSE)))</f>
        <v/>
      </c>
      <c r="P222" s="38" t="str">
        <f>IF(ISNA(VLOOKUP($E222,'STAM.011-1'!$E$3:$S$306,12,FALSE)),"",(VLOOKUP($E222,'STAM.011-1'!$E$3:$S$306,12,FALSE)))</f>
        <v/>
      </c>
      <c r="Q222" s="38" t="str">
        <f>IF(ISNA(VLOOKUP($E222,'STAM.011-1'!$E$3:$S$306,13,FALSE)),"",(VLOOKUP($E222,'STAM.011-1'!$E$3:$S$306,13,FALSE)))</f>
        <v/>
      </c>
      <c r="R222" s="38" t="str">
        <f>IF(ISNA(VLOOKUP($E222,'STAM.011-1'!$E$3:$S$306,14,FALSE)),"",(VLOOKUP($E222,'STAM.011-1'!$E$3:$S$306,14,FALSE)))</f>
        <v/>
      </c>
      <c r="S222" s="345" t="str">
        <f>IF(ISNA(VLOOKUP($E222,'STAM.011-1'!$E$3:$S$306,15,FALSE)),"",(VLOOKUP($E222,'STAM.011-1'!$E$3:$S$306,15,FALSE)))</f>
        <v/>
      </c>
      <c r="T222" s="438">
        <f t="shared" si="112"/>
        <v>220</v>
      </c>
      <c r="U222" s="439"/>
      <c r="V222" s="443">
        <f t="shared" si="125"/>
        <v>0</v>
      </c>
      <c r="W222" s="516"/>
      <c r="X222" s="374">
        <f>IF(V222="","",IFERROR(SUM(J222:K222:M222:N222)+LARGE(J222:K222:M222,1)/100+LARGE(J222:K222:M222:N222,2)/1000+LARGE(J222:K222:M222:N222,3)/10000+LARGE(J222:K222:M222:N222,4)/100000-0.01/T222,0))</f>
        <v>0</v>
      </c>
      <c r="Y222" s="354" t="str">
        <f t="shared" si="140"/>
        <v/>
      </c>
      <c r="Z222" s="364" t="str">
        <f t="shared" si="141"/>
        <v/>
      </c>
      <c r="AA222" s="374"/>
      <c r="AB222" s="374"/>
      <c r="AC222" s="374"/>
      <c r="AD222" s="374"/>
      <c r="AE222" s="374"/>
      <c r="AF222" s="374"/>
      <c r="AG222" s="374"/>
      <c r="AH222" s="374"/>
      <c r="AI222" s="374"/>
    </row>
    <row r="223" spans="1:35" ht="12" customHeight="1" x14ac:dyDescent="0.3">
      <c r="A223" s="581">
        <v>56</v>
      </c>
      <c r="B223" s="686" t="str">
        <f>IF(ISNA(VLOOKUP($A223,'STAM.011-1'!$A$3:$S$306,2,FALSE)),"",(VLOOKUP($A223,'STAM.011-1'!$A$3:$S$306,2,FALSE)))</f>
        <v/>
      </c>
      <c r="C223" s="692" t="str">
        <f>IF(ISNA(VLOOKUP($A223,'STAM.011-1'!$A$3:$S$306,3,FALSE)),"",(VLOOKUP($A223,'STAM.011-1'!$A$3:$S$306,3,FALSE)))</f>
        <v/>
      </c>
      <c r="D223" s="689" t="str">
        <f>IF(ISNA(VLOOKUP($A223,'STAM.011-1'!$A$3:$S$306,4,FALSE)),"",(VLOOKUP($A223,'STAM.011-1'!$A$3:$S$306,4,FALSE)))</f>
        <v/>
      </c>
      <c r="E223" s="29" t="str">
        <f>IF(ISNA(VLOOKUP($A$223,'STAM.011-1'!$A$3:$S$306,5,FALSE)),"",(VLOOKUP($A$223,'STAM.011-1'!$A$3:$S$306,5,FALSE)))</f>
        <v/>
      </c>
      <c r="F223" s="30" t="str">
        <f>IF(ISNA(VLOOKUP($E223,'STAM.011-1'!$E$3:$F$306,2,FALSE)),"",(VLOOKUP($E223,'STAM.011-1'!$E$3:$F$306,2,FALSE)))</f>
        <v/>
      </c>
      <c r="G223" s="149"/>
      <c r="H223" s="39"/>
      <c r="I223" s="30" t="str">
        <f>IF(ISNA(VLOOKUP(E223,'STAM.011-1'!$E$3:$S$306,5,FALSE)),"",(VLOOKUP(E223,'STAM.011-1'!$E$3:$S$306,5,FALSE)))</f>
        <v/>
      </c>
      <c r="J223" s="30" t="str">
        <f>IF(ISNA(VLOOKUP($E223,'STAM.011-1'!$E$3:$S$306,6,FALSE)),"",(VLOOKUP($E223,'STAM.011-1'!$E$3:$S$306,6,FALSE)))</f>
        <v/>
      </c>
      <c r="K223" s="30" t="str">
        <f>IF(ISNA(VLOOKUP($E223,'STAM.011-1'!$E$3:$S$306,7,FALSE)),"",(VLOOKUP($E223,'STAM.011-1'!$E$3:$S$306,7,FALSE)))</f>
        <v/>
      </c>
      <c r="L223" s="30" t="str">
        <f>IF(ISNA(VLOOKUP($E223,'STAM.011-1'!$E$3:$S$306,8,FALSE)),"",(VLOOKUP($E223,'STAM.011-1'!$E$3:$S$306,8,FALSE)))</f>
        <v/>
      </c>
      <c r="M223" s="30" t="str">
        <f>IF(ISNA(VLOOKUP($E223,'STAM.011-1'!$E$3:$S$306,9,FALSE)),"",(VLOOKUP($E223,'STAM.011-1'!$E$3:$S$306,9,FALSE)))</f>
        <v/>
      </c>
      <c r="N223" s="30" t="str">
        <f>IF(ISNA(VLOOKUP($E223,'STAM.011-1'!$E$3:$S$306,10,FALSE)),"",(VLOOKUP($E223,'STAM.011-1'!$E$3:$S$306,10,FALSE)))</f>
        <v/>
      </c>
      <c r="O223" s="30" t="str">
        <f>IF(ISNA(VLOOKUP($E223,'STAM.011-1'!$E$3:$S$306,11,FALSE)),"",(VLOOKUP($E223,'STAM.011-1'!$E$3:$S$306,11,FALSE)))</f>
        <v/>
      </c>
      <c r="P223" s="30" t="str">
        <f>IF(ISNA(VLOOKUP($E223,'STAM.011-1'!$E$3:$S$306,12,FALSE)),"",(VLOOKUP($E223,'STAM.011-1'!$E$3:$S$306,12,FALSE)))</f>
        <v/>
      </c>
      <c r="Q223" s="30" t="str">
        <f>IF(ISNA(VLOOKUP($E223,'STAM.011-1'!$E$3:$S$306,13,FALSE)),"",(VLOOKUP($E223,'STAM.011-1'!$E$3:$S$306,13,FALSE)))</f>
        <v/>
      </c>
      <c r="R223" s="30" t="str">
        <f>IF(ISNA(VLOOKUP($E223,'STAM.011-1'!$E$3:$S$306,14,FALSE)),"",(VLOOKUP($E223,'STAM.011-1'!$E$3:$S$306,14,FALSE)))</f>
        <v/>
      </c>
      <c r="S223" s="343" t="str">
        <f>IF(ISNA(VLOOKUP($E223,'STAM.011-1'!$E$3:$S$306,15,FALSE)),"",(VLOOKUP($E223,'STAM.011-1'!$E$3:$S$306,15,FALSE)))</f>
        <v/>
      </c>
      <c r="T223" s="438">
        <f t="shared" si="112"/>
        <v>221</v>
      </c>
      <c r="U223" s="439"/>
      <c r="V223" s="443">
        <f t="shared" si="125"/>
        <v>0</v>
      </c>
      <c r="W223" s="516" t="str">
        <f t="shared" si="103"/>
        <v/>
      </c>
      <c r="X223" s="374">
        <f>IF(V223="","",IFERROR(SUM(J223:K223:M223:N223)+LARGE(J223:K223:M223,1)/100+LARGE(J223:K223:M223:N223,2)/1000+LARGE(J223:K223:M223:N223,3)/10000+LARGE(J223:K223:M223:N223,4)/100000-0.01/T223,0))</f>
        <v>0</v>
      </c>
      <c r="Y223" s="354" t="str">
        <f>$D$223</f>
        <v/>
      </c>
      <c r="Z223" s="364" t="str">
        <f>$C$223</f>
        <v/>
      </c>
      <c r="AA223" s="374"/>
      <c r="AB223" s="374"/>
      <c r="AC223" s="374"/>
      <c r="AD223" s="374"/>
      <c r="AE223" s="374"/>
      <c r="AF223" s="374"/>
      <c r="AG223" s="374"/>
      <c r="AH223" s="374"/>
      <c r="AI223" s="374"/>
    </row>
    <row r="224" spans="1:35" ht="12" customHeight="1" x14ac:dyDescent="0.3">
      <c r="A224" s="582"/>
      <c r="B224" s="687"/>
      <c r="C224" s="693"/>
      <c r="D224" s="690"/>
      <c r="E224" s="32" t="str">
        <f>IF(ISNA(VLOOKUP($A$223,'STAM.011-1'!$A$3:$S$306,5,FALSE)+U4),"",(VLOOKUP($A$223,'STAM.011-1'!$A$3:$S$306,5,FALSE)+U4))</f>
        <v/>
      </c>
      <c r="F224" s="34" t="str">
        <f>IF(ISNA(VLOOKUP($E224,'STAM.011-1'!$E$3:$F$306,2,FALSE)),"",(VLOOKUP($E224,'STAM.011-1'!$E$3:$F$306,2,FALSE)))</f>
        <v/>
      </c>
      <c r="G224" s="150"/>
      <c r="H224" s="141" t="str">
        <f>IF(ISNA(VLOOKUP($E224,'STAM.011-1'!$E$3:$H$306,4,FALSE)),"",(VLOOKUP($E224,'STAM.011-1'!$E$3:$H$306,4,FALSE)))</f>
        <v/>
      </c>
      <c r="I224" s="34" t="str">
        <f>IF(ISNA(VLOOKUP(E224,'STAM.011-1'!$E$3:$S$306,5,FALSE)),"",(VLOOKUP(E224,'STAM.011-1'!$E$3:$S$306,5,FALSE)))</f>
        <v/>
      </c>
      <c r="J224" s="34" t="str">
        <f>IF(ISNA(VLOOKUP($E224,'STAM.011-1'!$E$3:$S$306,6,FALSE)),"",(VLOOKUP($E224,'STAM.011-1'!$E$3:$S$306,6,FALSE)))</f>
        <v/>
      </c>
      <c r="K224" s="34" t="str">
        <f>IF(ISNA(VLOOKUP($E224,'STAM.011-1'!$E$3:$S$306,7,FALSE)),"",(VLOOKUP($E224,'STAM.011-1'!$E$3:$S$306,7,FALSE)))</f>
        <v/>
      </c>
      <c r="L224" s="34" t="str">
        <f>IF(ISNA(VLOOKUP($E224,'STAM.011-1'!$E$3:$S$306,8,FALSE)),"",(VLOOKUP($E224,'STAM.011-1'!$E$3:$S$306,8,FALSE)))</f>
        <v/>
      </c>
      <c r="M224" s="34" t="str">
        <f>IF(ISNA(VLOOKUP($E224,'STAM.011-1'!$E$3:$S$306,9,FALSE)),"",(VLOOKUP($E224,'STAM.011-1'!$E$3:$S$306,9,FALSE)))</f>
        <v/>
      </c>
      <c r="N224" s="34" t="str">
        <f>IF(ISNA(VLOOKUP($E224,'STAM.011-1'!$E$3:$S$306,10,FALSE)),"",(VLOOKUP($E224,'STAM.011-1'!$E$3:$S$306,10,FALSE)))</f>
        <v/>
      </c>
      <c r="O224" s="34" t="str">
        <f>IF(ISNA(VLOOKUP($E224,'STAM.011-1'!$E$3:$S$306,11,FALSE)),"",(VLOOKUP($E224,'STAM.011-1'!$E$3:$S$306,11,FALSE)))</f>
        <v/>
      </c>
      <c r="P224" s="34" t="str">
        <f>IF(ISNA(VLOOKUP($E224,'STAM.011-1'!$E$3:$S$306,12,FALSE)),"",(VLOOKUP($E224,'STAM.011-1'!$E$3:$S$306,12,FALSE)))</f>
        <v/>
      </c>
      <c r="Q224" s="34" t="str">
        <f>IF(ISNA(VLOOKUP($E224,'STAM.011-1'!$E$3:$S$306,13,FALSE)),"",(VLOOKUP($E224,'STAM.011-1'!$E$3:$S$306,13,FALSE)))</f>
        <v/>
      </c>
      <c r="R224" s="34" t="str">
        <f>IF(ISNA(VLOOKUP($E224,'STAM.011-1'!$E$3:$S$306,14,FALSE)),"",(VLOOKUP($E224,'STAM.011-1'!$E$3:$S$306,14,FALSE)))</f>
        <v/>
      </c>
      <c r="S224" s="344" t="str">
        <f>IF(ISNA(VLOOKUP($E224,'STAM.011-1'!$E$3:$S$306,15,FALSE)),"",(VLOOKUP($E224,'STAM.011-1'!$E$3:$S$306,15,FALSE)))</f>
        <v/>
      </c>
      <c r="T224" s="438">
        <f t="shared" si="112"/>
        <v>222</v>
      </c>
      <c r="U224" s="439"/>
      <c r="V224" s="443">
        <f t="shared" si="125"/>
        <v>0</v>
      </c>
      <c r="W224" s="516"/>
      <c r="X224" s="374">
        <f>IF(V224="","",IFERROR(SUM(J224:K224:M224:N224)+LARGE(J224:K224:M224,1)/100+LARGE(J224:K224:M224:N224,2)/1000+LARGE(J224:K224:M224:N224,3)/10000+LARGE(J224:K224:M224:N224,4)/100000-0.01/T224,0))</f>
        <v>0</v>
      </c>
      <c r="Y224" s="354" t="str">
        <f t="shared" ref="Y224:Y226" si="142">$D$223</f>
        <v/>
      </c>
      <c r="Z224" s="364" t="str">
        <f t="shared" ref="Z224:Z226" si="143">$C$223</f>
        <v/>
      </c>
      <c r="AA224" s="374"/>
      <c r="AB224" s="374"/>
      <c r="AC224" s="374"/>
      <c r="AD224" s="374"/>
      <c r="AE224" s="374"/>
      <c r="AF224" s="374"/>
      <c r="AG224" s="374"/>
      <c r="AH224" s="374"/>
      <c r="AI224" s="374"/>
    </row>
    <row r="225" spans="1:35" ht="12" customHeight="1" thickBot="1" x14ac:dyDescent="0.35">
      <c r="A225" s="582"/>
      <c r="B225" s="687"/>
      <c r="C225" s="693"/>
      <c r="D225" s="690"/>
      <c r="E225" s="32" t="str">
        <f>IF(ISNA(VLOOKUP($A$223,'STAM.011-1'!$A$3:$S$306,5,FALSE)+U5),"",(VLOOKUP($A$223,'STAM.011-1'!$A$3:$S$306,5,FALSE)+U5))</f>
        <v/>
      </c>
      <c r="F225" s="34" t="str">
        <f>IF(ISNA(VLOOKUP($E225,'STAM.011-1'!$E$3:$F$306,2,FALSE)),"",(VLOOKUP($E225,'STAM.011-1'!$E$3:$F$306,2,FALSE)))</f>
        <v/>
      </c>
      <c r="G225" s="35" t="s">
        <v>677</v>
      </c>
      <c r="H225" s="141" t="str">
        <f>IF(ISNA(VLOOKUP(E225,'STAM.011-1'!$E$3:$H$306,4,FALSE)),"",(VLOOKUP(E225,'STAM.011-1'!$E$3:$H$306,4,FALSE)))</f>
        <v/>
      </c>
      <c r="I225" s="34" t="str">
        <f>IF(ISNA(VLOOKUP(E225,'STAM.011-1'!$E$3:$S$306,5,FALSE)),"",(VLOOKUP(E225,'STAM.011-1'!$E$3:$S$306,5,FALSE)))</f>
        <v/>
      </c>
      <c r="J225" s="34" t="str">
        <f>IF(ISNA(VLOOKUP($E225,'STAM.011-1'!$E$3:$S$306,6,FALSE)),"",(VLOOKUP($E225,'STAM.011-1'!$E$3:$S$306,6,FALSE)))</f>
        <v/>
      </c>
      <c r="K225" s="34" t="str">
        <f>IF(ISNA(VLOOKUP($E225,'STAM.011-1'!$E$3:$S$306,7,FALSE)),"",(VLOOKUP($E225,'STAM.011-1'!$E$3:$S$306,7,FALSE)))</f>
        <v/>
      </c>
      <c r="L225" s="34" t="str">
        <f>IF(ISNA(VLOOKUP($E225,'STAM.011-1'!$E$3:$S$306,8,FALSE)),"",(VLOOKUP($E225,'STAM.011-1'!$E$3:$S$306,8,FALSE)))</f>
        <v/>
      </c>
      <c r="M225" s="34" t="str">
        <f>IF(ISNA(VLOOKUP($E225,'STAM.011-1'!$E$3:$S$306,9,FALSE)),"",(VLOOKUP($E225,'STAM.011-1'!$E$3:$S$306,9,FALSE)))</f>
        <v/>
      </c>
      <c r="N225" s="34" t="str">
        <f>IF(ISNA(VLOOKUP($E225,'STAM.011-1'!$E$3:$S$306,10,FALSE)),"",(VLOOKUP($E225,'STAM.011-1'!$E$3:$S$306,10,FALSE)))</f>
        <v/>
      </c>
      <c r="O225" s="34" t="str">
        <f>IF(ISNA(VLOOKUP($E225,'STAM.011-1'!$E$3:$S$306,11,FALSE)),"",(VLOOKUP($E225,'STAM.011-1'!$E$3:$S$306,11,FALSE)))</f>
        <v/>
      </c>
      <c r="P225" s="34" t="str">
        <f>IF(ISNA(VLOOKUP($E225,'STAM.011-1'!$E$3:$S$306,12,FALSE)),"",(VLOOKUP($E225,'STAM.011-1'!$E$3:$S$306,12,FALSE)))</f>
        <v/>
      </c>
      <c r="Q225" s="34" t="str">
        <f>IF(ISNA(VLOOKUP($E225,'STAM.011-1'!$E$3:$S$306,13,FALSE)),"",(VLOOKUP($E225,'STAM.011-1'!$E$3:$S$306,13,FALSE)))</f>
        <v/>
      </c>
      <c r="R225" s="34" t="str">
        <f>IF(ISNA(VLOOKUP($E225,'STAM.011-1'!$E$3:$S$306,14,FALSE)),"",(VLOOKUP($E225,'STAM.011-1'!$E$3:$S$306,14,FALSE)))</f>
        <v/>
      </c>
      <c r="S225" s="344" t="str">
        <f>IF(ISNA(VLOOKUP($E225,'STAM.011-1'!$E$3:$S$306,15,FALSE)),"",(VLOOKUP($E225,'STAM.011-1'!$E$3:$S$306,15,FALSE)))</f>
        <v/>
      </c>
      <c r="T225" s="438">
        <f t="shared" si="112"/>
        <v>223</v>
      </c>
      <c r="U225" s="439"/>
      <c r="V225" s="443">
        <f t="shared" si="125"/>
        <v>0</v>
      </c>
      <c r="W225" s="516"/>
      <c r="X225" s="374">
        <f>IF(V225="","",IFERROR(SUM(J225:K225:M225:N225)+LARGE(J225:K225:M225,1)/100+LARGE(J225:K225:M225:N225,2)/1000+LARGE(J225:K225:M225:N225,3)/10000+LARGE(J225:K225:M225:N225,4)/100000-0.01/T225,0))</f>
        <v>0</v>
      </c>
      <c r="Y225" s="354" t="str">
        <f t="shared" si="142"/>
        <v/>
      </c>
      <c r="Z225" s="364" t="str">
        <f t="shared" si="143"/>
        <v/>
      </c>
      <c r="AA225" s="374"/>
      <c r="AB225" s="374"/>
      <c r="AC225" s="374"/>
      <c r="AD225" s="374"/>
      <c r="AE225" s="374"/>
      <c r="AF225" s="374"/>
      <c r="AG225" s="374"/>
      <c r="AH225" s="374"/>
      <c r="AI225" s="374"/>
    </row>
    <row r="226" spans="1:35" ht="12" customHeight="1" thickBot="1" x14ac:dyDescent="0.35">
      <c r="A226" s="583"/>
      <c r="B226" s="688"/>
      <c r="C226" s="694"/>
      <c r="D226" s="691"/>
      <c r="E226" s="32" t="str">
        <f>IF(ISNA(VLOOKUP($A$223,'STAM.011-1'!$A$3:$S$306,5,FALSE)+U6),"",(VLOOKUP($A$223,'STAM.011-1'!$A$3:$S$306,5,FALSE)+U6))</f>
        <v/>
      </c>
      <c r="F226" s="38" t="str">
        <f>IF(ISNA(VLOOKUP($E226,'STAM.011-1'!$E$3:$F$306,2,FALSE)),"",(VLOOKUP($E226,'STAM.011-1'!$E$3:$F$306,2,FALSE)))</f>
        <v/>
      </c>
      <c r="G226" s="36" t="s">
        <v>678</v>
      </c>
      <c r="H226" s="37" t="str">
        <f>IF(ISNA(VLOOKUP(E226,'STAM.011-1'!$E$3:$H$306,4,FALSE)),"",(VLOOKUP(E226,'STAM.011-1'!$E$3:$H$306,4,FALSE)))</f>
        <v/>
      </c>
      <c r="I226" s="38" t="str">
        <f>IF(ISNA(VLOOKUP(E226,'STAM.011-1'!$E$3:$S$306,5,FALSE)),"",(VLOOKUP(E226,'STAM.011-1'!$E$3:$S$306,5,FALSE)))</f>
        <v/>
      </c>
      <c r="J226" s="38" t="str">
        <f>IF(ISNA(VLOOKUP($E226,'STAM.011-1'!$E$3:$S$306,6,FALSE)),"",(VLOOKUP($E226,'STAM.011-1'!$E$3:$S$306,6,FALSE)))</f>
        <v/>
      </c>
      <c r="K226" s="38" t="str">
        <f>IF(ISNA(VLOOKUP($E226,'STAM.011-1'!$E$3:$S$306,7,FALSE)),"",(VLOOKUP($E226,'STAM.011-1'!$E$3:$S$306,7,FALSE)))</f>
        <v/>
      </c>
      <c r="L226" s="38" t="str">
        <f>IF(ISNA(VLOOKUP($E226,'STAM.011-1'!$E$3:$S$306,8,FALSE)),"",(VLOOKUP($E226,'STAM.011-1'!$E$3:$S$306,8,FALSE)))</f>
        <v/>
      </c>
      <c r="M226" s="38" t="str">
        <f>IF(ISNA(VLOOKUP($E226,'STAM.011-1'!$E$3:$S$306,9,FALSE)),"",(VLOOKUP($E226,'STAM.011-1'!$E$3:$S$306,9,FALSE)))</f>
        <v/>
      </c>
      <c r="N226" s="38" t="str">
        <f>IF(ISNA(VLOOKUP($E226,'STAM.011-1'!$E$3:$S$306,10,FALSE)),"",(VLOOKUP($E226,'STAM.011-1'!$E$3:$S$306,10,FALSE)))</f>
        <v/>
      </c>
      <c r="O226" s="38" t="str">
        <f>IF(ISNA(VLOOKUP($E226,'STAM.011-1'!$E$3:$S$306,11,FALSE)),"",(VLOOKUP($E226,'STAM.011-1'!$E$3:$S$306,11,FALSE)))</f>
        <v/>
      </c>
      <c r="P226" s="38" t="str">
        <f>IF(ISNA(VLOOKUP($E226,'STAM.011-1'!$E$3:$S$306,12,FALSE)),"",(VLOOKUP($E226,'STAM.011-1'!$E$3:$S$306,12,FALSE)))</f>
        <v/>
      </c>
      <c r="Q226" s="38" t="str">
        <f>IF(ISNA(VLOOKUP($E226,'STAM.011-1'!$E$3:$S$306,13,FALSE)),"",(VLOOKUP($E226,'STAM.011-1'!$E$3:$S$306,13,FALSE)))</f>
        <v/>
      </c>
      <c r="R226" s="38" t="str">
        <f>IF(ISNA(VLOOKUP($E226,'STAM.011-1'!$E$3:$S$306,14,FALSE)),"",(VLOOKUP($E226,'STAM.011-1'!$E$3:$S$306,14,FALSE)))</f>
        <v/>
      </c>
      <c r="S226" s="345" t="str">
        <f>IF(ISNA(VLOOKUP($E226,'STAM.011-1'!$E$3:$S$306,15,FALSE)),"",(VLOOKUP($E226,'STAM.011-1'!$E$3:$S$306,15,FALSE)))</f>
        <v/>
      </c>
      <c r="T226" s="438">
        <f t="shared" si="112"/>
        <v>224</v>
      </c>
      <c r="U226" s="439"/>
      <c r="V226" s="443">
        <f t="shared" si="125"/>
        <v>0</v>
      </c>
      <c r="W226" s="516"/>
      <c r="X226" s="374">
        <f>IF(V226="","",IFERROR(SUM(J226:K226:M226:N226)+LARGE(J226:K226:M226,1)/100+LARGE(J226:K226:M226:N226,2)/1000+LARGE(J226:K226:M226:N226,3)/10000+LARGE(J226:K226:M226:N226,4)/100000-0.01/T226,0))</f>
        <v>0</v>
      </c>
      <c r="Y226" s="354" t="str">
        <f t="shared" si="142"/>
        <v/>
      </c>
      <c r="Z226" s="364" t="str">
        <f t="shared" si="143"/>
        <v/>
      </c>
      <c r="AA226" s="374"/>
      <c r="AB226" s="374"/>
      <c r="AC226" s="374"/>
      <c r="AD226" s="374"/>
      <c r="AE226" s="374"/>
      <c r="AF226" s="374"/>
      <c r="AG226" s="374"/>
      <c r="AH226" s="374"/>
      <c r="AI226" s="374"/>
    </row>
    <row r="227" spans="1:35" ht="12" customHeight="1" x14ac:dyDescent="0.3">
      <c r="A227" s="581">
        <v>57</v>
      </c>
      <c r="B227" s="686" t="str">
        <f>IF(ISNA(VLOOKUP($A227,'STAM.011-1'!$A$3:$S$306,2,FALSE)),"",(VLOOKUP($A227,'STAM.011-1'!$A$3:$S$306,2,FALSE)))</f>
        <v/>
      </c>
      <c r="C227" s="692" t="str">
        <f>IF(ISNA(VLOOKUP($A227,'STAM.011-1'!$A$3:$S$306,3,FALSE)),"",(VLOOKUP($A227,'STAM.011-1'!$A$3:$S$306,3,FALSE)))</f>
        <v/>
      </c>
      <c r="D227" s="689" t="str">
        <f>IF(ISNA(VLOOKUP($A227,'STAM.011-1'!$A$3:$S$306,4,FALSE)),"",(VLOOKUP($A227,'STAM.011-1'!$A$3:$S$306,4,FALSE)))</f>
        <v/>
      </c>
      <c r="E227" s="29" t="str">
        <f>IF(ISNA(VLOOKUP($A$227,'STAM.011-1'!$A$3:$S$306,5,FALSE)),"",(VLOOKUP($A$227,'STAM.011-1'!$A$3:$S$306,5,FALSE)))</f>
        <v/>
      </c>
      <c r="F227" s="30" t="str">
        <f>IF(ISNA(VLOOKUP($E227,'STAM.011-1'!$E$3:$F$306,2,FALSE)),"",(VLOOKUP($E227,'STAM.011-1'!$E$3:$F$306,2,FALSE)))</f>
        <v/>
      </c>
      <c r="G227" s="149"/>
      <c r="H227" s="31"/>
      <c r="I227" s="30" t="str">
        <f>IF(ISNA(VLOOKUP(E227,'STAM.011-1'!$E$3:$S$306,5,FALSE)),"",(VLOOKUP(E227,'STAM.011-1'!$E$3:$S$306,5,FALSE)))</f>
        <v/>
      </c>
      <c r="J227" s="30" t="str">
        <f>IF(ISNA(VLOOKUP($E227,'STAM.011-1'!$E$3:$S$306,6,FALSE)),"",(VLOOKUP($E227,'STAM.011-1'!$E$3:$S$306,6,FALSE)))</f>
        <v/>
      </c>
      <c r="K227" s="30" t="str">
        <f>IF(ISNA(VLOOKUP($E227,'STAM.011-1'!$E$3:$S$306,7,FALSE)),"",(VLOOKUP($E227,'STAM.011-1'!$E$3:$S$306,7,FALSE)))</f>
        <v/>
      </c>
      <c r="L227" s="30" t="str">
        <f>IF(ISNA(VLOOKUP($E227,'STAM.011-1'!$E$3:$S$306,8,FALSE)),"",(VLOOKUP($E227,'STAM.011-1'!$E$3:$S$306,8,FALSE)))</f>
        <v/>
      </c>
      <c r="M227" s="30" t="str">
        <f>IF(ISNA(VLOOKUP($E227,'STAM.011-1'!$E$3:$S$306,9,FALSE)),"",(VLOOKUP($E227,'STAM.011-1'!$E$3:$S$306,9,FALSE)))</f>
        <v/>
      </c>
      <c r="N227" s="30" t="str">
        <f>IF(ISNA(VLOOKUP($E227,'STAM.011-1'!$E$3:$S$306,10,FALSE)),"",(VLOOKUP($E227,'STAM.011-1'!$E$3:$S$306,10,FALSE)))</f>
        <v/>
      </c>
      <c r="O227" s="30" t="str">
        <f>IF(ISNA(VLOOKUP($E227,'STAM.011-1'!$E$3:$S$306,11,FALSE)),"",(VLOOKUP($E227,'STAM.011-1'!$E$3:$S$306,11,FALSE)))</f>
        <v/>
      </c>
      <c r="P227" s="30" t="str">
        <f>IF(ISNA(VLOOKUP($E227,'STAM.011-1'!$E$3:$S$306,12,FALSE)),"",(VLOOKUP($E227,'STAM.011-1'!$E$3:$S$306,12,FALSE)))</f>
        <v/>
      </c>
      <c r="Q227" s="30" t="str">
        <f>IF(ISNA(VLOOKUP($E227,'STAM.011-1'!$E$3:$S$306,13,FALSE)),"",(VLOOKUP($E227,'STAM.011-1'!$E$3:$S$306,13,FALSE)))</f>
        <v/>
      </c>
      <c r="R227" s="30" t="str">
        <f>IF(ISNA(VLOOKUP($E227,'STAM.011-1'!$E$3:$S$306,14,FALSE)),"",(VLOOKUP($E227,'STAM.011-1'!$E$3:$S$306,14,FALSE)))</f>
        <v/>
      </c>
      <c r="S227" s="343" t="str">
        <f>IF(ISNA(VLOOKUP($E227,'STAM.011-1'!$E$3:$S$306,15,FALSE)),"",(VLOOKUP($E227,'STAM.011-1'!$E$3:$S$306,15,FALSE)))</f>
        <v/>
      </c>
      <c r="T227" s="438">
        <f t="shared" si="112"/>
        <v>225</v>
      </c>
      <c r="U227" s="439"/>
      <c r="V227" s="443">
        <f t="shared" si="125"/>
        <v>0</v>
      </c>
      <c r="W227" s="516" t="str">
        <f t="shared" si="106"/>
        <v/>
      </c>
      <c r="X227" s="374">
        <f>IF(V227="","",IFERROR(SUM(J227:K227:M227:N227)+LARGE(J227:K227:M227,1)/100+LARGE(J227:K227:M227:N227,2)/1000+LARGE(J227:K227:M227:N227,3)/10000+LARGE(J227:K227:M227:N227,4)/100000-0.01/T227,0))</f>
        <v>0</v>
      </c>
      <c r="Y227" s="354" t="str">
        <f>$D$227</f>
        <v/>
      </c>
      <c r="Z227" s="364" t="str">
        <f>$C$227</f>
        <v/>
      </c>
      <c r="AA227" s="374"/>
      <c r="AB227" s="374"/>
      <c r="AC227" s="374"/>
      <c r="AD227" s="374"/>
      <c r="AE227" s="374"/>
      <c r="AF227" s="374"/>
      <c r="AG227" s="374"/>
      <c r="AH227" s="374"/>
      <c r="AI227" s="374"/>
    </row>
    <row r="228" spans="1:35" ht="12" customHeight="1" x14ac:dyDescent="0.3">
      <c r="A228" s="582"/>
      <c r="B228" s="687"/>
      <c r="C228" s="693"/>
      <c r="D228" s="690"/>
      <c r="E228" s="32" t="str">
        <f>IF(ISNA(VLOOKUP($A$227,'STAM.011-1'!$A$3:$S$306,5,FALSE)+U4),"",(VLOOKUP($A$227,'STAM.011-1'!$A$3:$S$306,5,FALSE)+U4))</f>
        <v/>
      </c>
      <c r="F228" s="34" t="str">
        <f>IF(ISNA(VLOOKUP($E228,'STAM.011-1'!$E$3:$F$306,2,FALSE)),"",(VLOOKUP($E228,'STAM.011-1'!$E$3:$F$306,2,FALSE)))</f>
        <v/>
      </c>
      <c r="G228" s="150"/>
      <c r="H228" s="141" t="str">
        <f>IF(ISNA(VLOOKUP($E228,'STAM.011-1'!$E$3:$H$306,4,FALSE)),"",(VLOOKUP($E228,'STAM.011-1'!$E$3:$H$306,4,FALSE)))</f>
        <v/>
      </c>
      <c r="I228" s="34" t="str">
        <f>IF(ISNA(VLOOKUP(E228,'STAM.011-1'!$E$3:$S$306,5,FALSE)),"",(VLOOKUP(E228,'STAM.011-1'!$E$3:$S$306,5,FALSE)))</f>
        <v/>
      </c>
      <c r="J228" s="34" t="str">
        <f>IF(ISNA(VLOOKUP($E228,'STAM.011-1'!$E$3:$S$306,6,FALSE)),"",(VLOOKUP($E228,'STAM.011-1'!$E$3:$S$306,6,FALSE)))</f>
        <v/>
      </c>
      <c r="K228" s="34" t="str">
        <f>IF(ISNA(VLOOKUP($E228,'STAM.011-1'!$E$3:$S$306,7,FALSE)),"",(VLOOKUP($E228,'STAM.011-1'!$E$3:$S$306,7,FALSE)))</f>
        <v/>
      </c>
      <c r="L228" s="34" t="str">
        <f>IF(ISNA(VLOOKUP($E228,'STAM.011-1'!$E$3:$S$306,8,FALSE)),"",(VLOOKUP($E228,'STAM.011-1'!$E$3:$S$306,8,FALSE)))</f>
        <v/>
      </c>
      <c r="M228" s="34" t="str">
        <f>IF(ISNA(VLOOKUP($E228,'STAM.011-1'!$E$3:$S$306,9,FALSE)),"",(VLOOKUP($E228,'STAM.011-1'!$E$3:$S$306,9,FALSE)))</f>
        <v/>
      </c>
      <c r="N228" s="34" t="str">
        <f>IF(ISNA(VLOOKUP($E228,'STAM.011-1'!$E$3:$S$306,10,FALSE)),"",(VLOOKUP($E228,'STAM.011-1'!$E$3:$S$306,10,FALSE)))</f>
        <v/>
      </c>
      <c r="O228" s="34" t="str">
        <f>IF(ISNA(VLOOKUP($E228,'STAM.011-1'!$E$3:$S$306,11,FALSE)),"",(VLOOKUP($E228,'STAM.011-1'!$E$3:$S$306,11,FALSE)))</f>
        <v/>
      </c>
      <c r="P228" s="34" t="str">
        <f>IF(ISNA(VLOOKUP($E228,'STAM.011-1'!$E$3:$S$306,12,FALSE)),"",(VLOOKUP($E228,'STAM.011-1'!$E$3:$S$306,12,FALSE)))</f>
        <v/>
      </c>
      <c r="Q228" s="34" t="str">
        <f>IF(ISNA(VLOOKUP($E228,'STAM.011-1'!$E$3:$S$306,13,FALSE)),"",(VLOOKUP($E228,'STAM.011-1'!$E$3:$S$306,13,FALSE)))</f>
        <v/>
      </c>
      <c r="R228" s="34" t="str">
        <f>IF(ISNA(VLOOKUP($E228,'STAM.011-1'!$E$3:$S$306,14,FALSE)),"",(VLOOKUP($E228,'STAM.011-1'!$E$3:$S$306,14,FALSE)))</f>
        <v/>
      </c>
      <c r="S228" s="344" t="str">
        <f>IF(ISNA(VLOOKUP($E228,'STAM.011-1'!$E$3:$S$306,15,FALSE)),"",(VLOOKUP($E228,'STAM.011-1'!$E$3:$S$306,15,FALSE)))</f>
        <v/>
      </c>
      <c r="T228" s="438">
        <f t="shared" si="112"/>
        <v>226</v>
      </c>
      <c r="U228" s="439"/>
      <c r="V228" s="443">
        <f t="shared" si="125"/>
        <v>0</v>
      </c>
      <c r="W228" s="516"/>
      <c r="X228" s="374">
        <f>IF(V228="","",IFERROR(SUM(J228:K228:M228:N228)+LARGE(J228:K228:M228,1)/100+LARGE(J228:K228:M228:N228,2)/1000+LARGE(J228:K228:M228:N228,3)/10000+LARGE(J228:K228:M228:N228,4)/100000-0.01/T228,0))</f>
        <v>0</v>
      </c>
      <c r="Y228" s="354" t="str">
        <f t="shared" ref="Y228:Y230" si="144">$D$227</f>
        <v/>
      </c>
      <c r="Z228" s="364" t="str">
        <f t="shared" ref="Z228:Z230" si="145">$C$227</f>
        <v/>
      </c>
      <c r="AA228" s="374"/>
      <c r="AB228" s="374"/>
      <c r="AC228" s="374"/>
      <c r="AD228" s="374"/>
      <c r="AE228" s="374"/>
      <c r="AF228" s="374"/>
      <c r="AG228" s="374"/>
      <c r="AH228" s="374"/>
      <c r="AI228" s="374"/>
    </row>
    <row r="229" spans="1:35" ht="12" customHeight="1" thickBot="1" x14ac:dyDescent="0.35">
      <c r="A229" s="582"/>
      <c r="B229" s="687"/>
      <c r="C229" s="693"/>
      <c r="D229" s="690"/>
      <c r="E229" s="32" t="str">
        <f>IF(ISNA(VLOOKUP($A$227,'STAM.011-1'!$A$3:$S$306,5,FALSE)+U5),"",(VLOOKUP($A$227,'STAM.011-1'!$A$3:$S$306,5,FALSE)+U5))</f>
        <v/>
      </c>
      <c r="F229" s="34" t="str">
        <f>IF(ISNA(VLOOKUP($E229,'STAM.011-1'!$E$3:$F$306,2,FALSE)),"",(VLOOKUP($E229,'STAM.011-1'!$E$3:$F$306,2,FALSE)))</f>
        <v/>
      </c>
      <c r="G229" s="35" t="s">
        <v>677</v>
      </c>
      <c r="H229" s="141" t="str">
        <f>IF(ISNA(VLOOKUP(E229,'STAM.011-1'!$E$3:$H$306,4,FALSE)),"",(VLOOKUP(E229,'STAM.011-1'!$E$3:$H$306,4,FALSE)))</f>
        <v/>
      </c>
      <c r="I229" s="34" t="str">
        <f>IF(ISNA(VLOOKUP(E229,'STAM.011-1'!$E$3:$S$306,5,FALSE)),"",(VLOOKUP(E229,'STAM.011-1'!$E$3:$S$306,5,FALSE)))</f>
        <v/>
      </c>
      <c r="J229" s="34" t="str">
        <f>IF(ISNA(VLOOKUP($E229,'STAM.011-1'!$E$3:$S$306,6,FALSE)),"",(VLOOKUP($E229,'STAM.011-1'!$E$3:$S$306,6,FALSE)))</f>
        <v/>
      </c>
      <c r="K229" s="34" t="str">
        <f>IF(ISNA(VLOOKUP($E229,'STAM.011-1'!$E$3:$S$306,7,FALSE)),"",(VLOOKUP($E229,'STAM.011-1'!$E$3:$S$306,7,FALSE)))</f>
        <v/>
      </c>
      <c r="L229" s="34" t="str">
        <f>IF(ISNA(VLOOKUP($E229,'STAM.011-1'!$E$3:$S$306,8,FALSE)),"",(VLOOKUP($E229,'STAM.011-1'!$E$3:$S$306,8,FALSE)))</f>
        <v/>
      </c>
      <c r="M229" s="34" t="str">
        <f>IF(ISNA(VLOOKUP($E229,'STAM.011-1'!$E$3:$S$306,9,FALSE)),"",(VLOOKUP($E229,'STAM.011-1'!$E$3:$S$306,9,FALSE)))</f>
        <v/>
      </c>
      <c r="N229" s="34" t="str">
        <f>IF(ISNA(VLOOKUP($E229,'STAM.011-1'!$E$3:$S$306,10,FALSE)),"",(VLOOKUP($E229,'STAM.011-1'!$E$3:$S$306,10,FALSE)))</f>
        <v/>
      </c>
      <c r="O229" s="34" t="str">
        <f>IF(ISNA(VLOOKUP($E229,'STAM.011-1'!$E$3:$S$306,11,FALSE)),"",(VLOOKUP($E229,'STAM.011-1'!$E$3:$S$306,11,FALSE)))</f>
        <v/>
      </c>
      <c r="P229" s="34" t="str">
        <f>IF(ISNA(VLOOKUP($E229,'STAM.011-1'!$E$3:$S$306,12,FALSE)),"",(VLOOKUP($E229,'STAM.011-1'!$E$3:$S$306,12,FALSE)))</f>
        <v/>
      </c>
      <c r="Q229" s="34" t="str">
        <f>IF(ISNA(VLOOKUP($E229,'STAM.011-1'!$E$3:$S$306,13,FALSE)),"",(VLOOKUP($E229,'STAM.011-1'!$E$3:$S$306,13,FALSE)))</f>
        <v/>
      </c>
      <c r="R229" s="34" t="str">
        <f>IF(ISNA(VLOOKUP($E229,'STAM.011-1'!$E$3:$S$306,14,FALSE)),"",(VLOOKUP($E229,'STAM.011-1'!$E$3:$S$306,14,FALSE)))</f>
        <v/>
      </c>
      <c r="S229" s="344" t="str">
        <f>IF(ISNA(VLOOKUP($E229,'STAM.011-1'!$E$3:$S$306,15,FALSE)),"",(VLOOKUP($E229,'STAM.011-1'!$E$3:$S$306,15,FALSE)))</f>
        <v/>
      </c>
      <c r="T229" s="438">
        <f t="shared" si="112"/>
        <v>227</v>
      </c>
      <c r="U229" s="439"/>
      <c r="V229" s="443">
        <f t="shared" si="125"/>
        <v>0</v>
      </c>
      <c r="W229" s="516"/>
      <c r="X229" s="374">
        <f>IF(V229="","",IFERROR(SUM(J229:K229:M229:N229)+LARGE(J229:K229:M229,1)/100+LARGE(J229:K229:M229:N229,2)/1000+LARGE(J229:K229:M229:N229,3)/10000+LARGE(J229:K229:M229:N229,4)/100000-0.01/T229,0))</f>
        <v>0</v>
      </c>
      <c r="Y229" s="354" t="str">
        <f t="shared" si="144"/>
        <v/>
      </c>
      <c r="Z229" s="364" t="str">
        <f t="shared" si="145"/>
        <v/>
      </c>
      <c r="AA229" s="374"/>
      <c r="AB229" s="374"/>
      <c r="AC229" s="374"/>
      <c r="AD229" s="374"/>
      <c r="AE229" s="374"/>
      <c r="AF229" s="374"/>
      <c r="AG229" s="374"/>
      <c r="AH229" s="374"/>
      <c r="AI229" s="374"/>
    </row>
    <row r="230" spans="1:35" ht="12" customHeight="1" thickBot="1" x14ac:dyDescent="0.35">
      <c r="A230" s="583"/>
      <c r="B230" s="688"/>
      <c r="C230" s="694"/>
      <c r="D230" s="691"/>
      <c r="E230" s="32" t="str">
        <f>IF(ISNA(VLOOKUP($A$227,'STAM.011-1'!$A$3:$S$306,5,FALSE)+U6),"",(VLOOKUP($A$227,'STAM.011-1'!$A$3:$S$306,5,FALSE)+U6))</f>
        <v/>
      </c>
      <c r="F230" s="38" t="str">
        <f>IF(ISNA(VLOOKUP($E230,'STAM.011-1'!$E$3:$F$306,2,FALSE)),"",(VLOOKUP($E230,'STAM.011-1'!$E$3:$F$306,2,FALSE)))</f>
        <v/>
      </c>
      <c r="G230" s="36" t="s">
        <v>678</v>
      </c>
      <c r="H230" s="37" t="str">
        <f>IF(ISNA(VLOOKUP(E230,'STAM.011-1'!$E$3:$H$306,4,FALSE)),"",(VLOOKUP(E230,'STAM.011-1'!$E$3:$H$306,4,FALSE)))</f>
        <v/>
      </c>
      <c r="I230" s="38" t="str">
        <f>IF(ISNA(VLOOKUP(E230,'STAM.011-1'!$E$3:$S$306,5,FALSE)),"",(VLOOKUP(E230,'STAM.011-1'!$E$3:$S$306,5,FALSE)))</f>
        <v/>
      </c>
      <c r="J230" s="38" t="str">
        <f>IF(ISNA(VLOOKUP($E230,'STAM.011-1'!$E$3:$S$306,6,FALSE)),"",(VLOOKUP($E230,'STAM.011-1'!$E$3:$S$306,6,FALSE)))</f>
        <v/>
      </c>
      <c r="K230" s="38" t="str">
        <f>IF(ISNA(VLOOKUP($E230,'STAM.011-1'!$E$3:$S$306,7,FALSE)),"",(VLOOKUP($E230,'STAM.011-1'!$E$3:$S$306,7,FALSE)))</f>
        <v/>
      </c>
      <c r="L230" s="38" t="str">
        <f>IF(ISNA(VLOOKUP($E230,'STAM.011-1'!$E$3:$S$306,8,FALSE)),"",(VLOOKUP($E230,'STAM.011-1'!$E$3:$S$306,8,FALSE)))</f>
        <v/>
      </c>
      <c r="M230" s="38" t="str">
        <f>IF(ISNA(VLOOKUP($E230,'STAM.011-1'!$E$3:$S$306,9,FALSE)),"",(VLOOKUP($E230,'STAM.011-1'!$E$3:$S$306,9,FALSE)))</f>
        <v/>
      </c>
      <c r="N230" s="38" t="str">
        <f>IF(ISNA(VLOOKUP($E230,'STAM.011-1'!$E$3:$S$306,10,FALSE)),"",(VLOOKUP($E230,'STAM.011-1'!$E$3:$S$306,10,FALSE)))</f>
        <v/>
      </c>
      <c r="O230" s="38" t="str">
        <f>IF(ISNA(VLOOKUP($E230,'STAM.011-1'!$E$3:$S$306,11,FALSE)),"",(VLOOKUP($E230,'STAM.011-1'!$E$3:$S$306,11,FALSE)))</f>
        <v/>
      </c>
      <c r="P230" s="38" t="str">
        <f>IF(ISNA(VLOOKUP($E230,'STAM.011-1'!$E$3:$S$306,12,FALSE)),"",(VLOOKUP($E230,'STAM.011-1'!$E$3:$S$306,12,FALSE)))</f>
        <v/>
      </c>
      <c r="Q230" s="38" t="str">
        <f>IF(ISNA(VLOOKUP($E230,'STAM.011-1'!$E$3:$S$306,13,FALSE)),"",(VLOOKUP($E230,'STAM.011-1'!$E$3:$S$306,13,FALSE)))</f>
        <v/>
      </c>
      <c r="R230" s="38" t="str">
        <f>IF(ISNA(VLOOKUP($E230,'STAM.011-1'!$E$3:$S$306,14,FALSE)),"",(VLOOKUP($E230,'STAM.011-1'!$E$3:$S$306,14,FALSE)))</f>
        <v/>
      </c>
      <c r="S230" s="345" t="str">
        <f>IF(ISNA(VLOOKUP($E230,'STAM.011-1'!$E$3:$S$306,15,FALSE)),"",(VLOOKUP($E230,'STAM.011-1'!$E$3:$S$306,15,FALSE)))</f>
        <v/>
      </c>
      <c r="T230" s="438">
        <f t="shared" si="112"/>
        <v>228</v>
      </c>
      <c r="U230" s="439"/>
      <c r="V230" s="443">
        <f t="shared" si="125"/>
        <v>0</v>
      </c>
      <c r="W230" s="516"/>
      <c r="X230" s="374">
        <f>IF(V230="","",IFERROR(SUM(J230:K230:M230:N230)+LARGE(J230:K230:M230,1)/100+LARGE(J230:K230:M230:N230,2)/1000+LARGE(J230:K230:M230:N230,3)/10000+LARGE(J230:K230:M230:N230,4)/100000-0.01/T230,0))</f>
        <v>0</v>
      </c>
      <c r="Y230" s="354" t="str">
        <f t="shared" si="144"/>
        <v/>
      </c>
      <c r="Z230" s="364" t="str">
        <f t="shared" si="145"/>
        <v/>
      </c>
      <c r="AA230" s="374"/>
      <c r="AB230" s="374"/>
      <c r="AC230" s="374"/>
      <c r="AD230" s="374"/>
      <c r="AE230" s="374"/>
      <c r="AF230" s="374"/>
      <c r="AG230" s="374"/>
      <c r="AH230" s="374"/>
      <c r="AI230" s="374"/>
    </row>
    <row r="231" spans="1:35" ht="12" customHeight="1" x14ac:dyDescent="0.3">
      <c r="A231" s="581">
        <v>58</v>
      </c>
      <c r="B231" s="686" t="str">
        <f>IF(ISNA(VLOOKUP($A231,'STAM.011-1'!$A$3:$S$306,2,FALSE)),"",(VLOOKUP($A231,'STAM.011-1'!$A$3:$S$306,2,FALSE)))</f>
        <v/>
      </c>
      <c r="C231" s="692" t="str">
        <f>IF(ISNA(VLOOKUP($A231,'STAM.011-1'!$A$3:$S$306,3,FALSE)),"",(VLOOKUP($A231,'STAM.011-1'!$A$3:$S$306,3,FALSE)))</f>
        <v/>
      </c>
      <c r="D231" s="689" t="str">
        <f>IF(ISNA(VLOOKUP($A231,'STAM.011-1'!$A$3:$S$306,4,FALSE)),"",(VLOOKUP($A231,'STAM.011-1'!$A$3:$S$306,4,FALSE)))</f>
        <v/>
      </c>
      <c r="E231" s="29" t="str">
        <f>IF(ISNA(VLOOKUP($A$231,'STAM.011-1'!$A$3:$S$306,5,FALSE)),"",(VLOOKUP($A$231,'STAM.011-1'!$A$3:$S$306,5,FALSE)))</f>
        <v/>
      </c>
      <c r="F231" s="30" t="str">
        <f>IF(ISNA(VLOOKUP($E231,'STAM.011-1'!$E$3:$F$306,2,FALSE)),"",(VLOOKUP($E231,'STAM.011-1'!$E$3:$F$306,2,FALSE)))</f>
        <v/>
      </c>
      <c r="G231" s="149"/>
      <c r="H231" s="39"/>
      <c r="I231" s="30" t="str">
        <f>IF(ISNA(VLOOKUP(E231,'STAM.011-1'!$E$3:$S$306,5,FALSE)),"",(VLOOKUP(E231,'STAM.011-1'!$E$3:$S$306,5,FALSE)))</f>
        <v/>
      </c>
      <c r="J231" s="30" t="str">
        <f>IF(ISNA(VLOOKUP($E231,'STAM.011-1'!$E$3:$S$306,6,FALSE)),"",(VLOOKUP($E231,'STAM.011-1'!$E$3:$S$306,6,FALSE)))</f>
        <v/>
      </c>
      <c r="K231" s="30" t="str">
        <f>IF(ISNA(VLOOKUP($E231,'STAM.011-1'!$E$3:$S$306,7,FALSE)),"",(VLOOKUP($E231,'STAM.011-1'!$E$3:$S$306,7,FALSE)))</f>
        <v/>
      </c>
      <c r="L231" s="30" t="str">
        <f>IF(ISNA(VLOOKUP($E231,'STAM.011-1'!$E$3:$S$306,8,FALSE)),"",(VLOOKUP($E231,'STAM.011-1'!$E$3:$S$306,8,FALSE)))</f>
        <v/>
      </c>
      <c r="M231" s="30" t="str">
        <f>IF(ISNA(VLOOKUP($E231,'STAM.011-1'!$E$3:$S$306,9,FALSE)),"",(VLOOKUP($E231,'STAM.011-1'!$E$3:$S$306,9,FALSE)))</f>
        <v/>
      </c>
      <c r="N231" s="30" t="str">
        <f>IF(ISNA(VLOOKUP($E231,'STAM.011-1'!$E$3:$S$306,10,FALSE)),"",(VLOOKUP($E231,'STAM.011-1'!$E$3:$S$306,10,FALSE)))</f>
        <v/>
      </c>
      <c r="O231" s="30" t="str">
        <f>IF(ISNA(VLOOKUP($E231,'STAM.011-1'!$E$3:$S$306,11,FALSE)),"",(VLOOKUP($E231,'STAM.011-1'!$E$3:$S$306,11,FALSE)))</f>
        <v/>
      </c>
      <c r="P231" s="30" t="str">
        <f>IF(ISNA(VLOOKUP($E231,'STAM.011-1'!$E$3:$S$306,12,FALSE)),"",(VLOOKUP($E231,'STAM.011-1'!$E$3:$S$306,12,FALSE)))</f>
        <v/>
      </c>
      <c r="Q231" s="30" t="str">
        <f>IF(ISNA(VLOOKUP($E231,'STAM.011-1'!$E$3:$S$306,13,FALSE)),"",(VLOOKUP($E231,'STAM.011-1'!$E$3:$S$306,13,FALSE)))</f>
        <v/>
      </c>
      <c r="R231" s="30" t="str">
        <f>IF(ISNA(VLOOKUP($E231,'STAM.011-1'!$E$3:$S$306,14,FALSE)),"",(VLOOKUP($E231,'STAM.011-1'!$E$3:$S$306,14,FALSE)))</f>
        <v/>
      </c>
      <c r="S231" s="343" t="str">
        <f>IF(ISNA(VLOOKUP($E231,'STAM.011-1'!$E$3:$S$306,15,FALSE)),"",(VLOOKUP($E231,'STAM.011-1'!$E$3:$S$306,15,FALSE)))</f>
        <v/>
      </c>
      <c r="T231" s="438">
        <f t="shared" si="112"/>
        <v>229</v>
      </c>
      <c r="U231" s="439"/>
      <c r="V231" s="443">
        <f t="shared" si="125"/>
        <v>0</v>
      </c>
      <c r="W231" s="516" t="str">
        <f t="shared" ref="W231" si="146">IFERROR(SUM(J231:S234)+H233,"")</f>
        <v/>
      </c>
      <c r="X231" s="374">
        <f>IF(V231="","",IFERROR(SUM(J231:K231:M231:N231)+LARGE(J231:K231:M231,1)/100+LARGE(J231:K231:M231:N231,2)/1000+LARGE(J231:K231:M231:N231,3)/10000+LARGE(J231:K231:M231:N231,4)/100000-0.01/T231,0))</f>
        <v>0</v>
      </c>
      <c r="Y231" s="354" t="str">
        <f>$D$231</f>
        <v/>
      </c>
      <c r="Z231" s="364" t="str">
        <f>$C$231</f>
        <v/>
      </c>
      <c r="AA231" s="374"/>
      <c r="AB231" s="374"/>
      <c r="AC231" s="374"/>
      <c r="AD231" s="374"/>
      <c r="AE231" s="374"/>
      <c r="AF231" s="374"/>
      <c r="AG231" s="374"/>
      <c r="AH231" s="374"/>
      <c r="AI231" s="374"/>
    </row>
    <row r="232" spans="1:35" ht="12" customHeight="1" x14ac:dyDescent="0.3">
      <c r="A232" s="582"/>
      <c r="B232" s="687"/>
      <c r="C232" s="693"/>
      <c r="D232" s="690"/>
      <c r="E232" s="32" t="str">
        <f>IF(ISNA(VLOOKUP($A$231,'STAM.011-1'!$A$3:$S$306,5,FALSE)+U4),"",(VLOOKUP($A$231,'STAM.011-1'!$A$3:$S$306,5,FALSE)+U4))</f>
        <v/>
      </c>
      <c r="F232" s="34" t="str">
        <f>IF(ISNA(VLOOKUP($E232,'STAM.011-1'!$E$3:$F$306,2,FALSE)),"",(VLOOKUP($E232,'STAM.011-1'!$E$3:$F$306,2,FALSE)))</f>
        <v/>
      </c>
      <c r="G232" s="150"/>
      <c r="H232" s="141" t="str">
        <f>IF(ISNA(VLOOKUP($E232,'STAM.011-1'!$E$3:$H$306,4,FALSE)),"",(VLOOKUP($E232,'STAM.011-1'!$E$3:$H$306,4,FALSE)))</f>
        <v/>
      </c>
      <c r="I232" s="34" t="str">
        <f>IF(ISNA(VLOOKUP(E232,'STAM.011-1'!$E$3:$S$306,5,FALSE)),"",(VLOOKUP(E232,'STAM.011-1'!$E$3:$S$306,5,FALSE)))</f>
        <v/>
      </c>
      <c r="J232" s="34" t="str">
        <f>IF(ISNA(VLOOKUP($E232,'STAM.011-1'!$E$3:$S$306,6,FALSE)),"",(VLOOKUP($E232,'STAM.011-1'!$E$3:$S$306,6,FALSE)))</f>
        <v/>
      </c>
      <c r="K232" s="34" t="str">
        <f>IF(ISNA(VLOOKUP($E232,'STAM.011-1'!$E$3:$S$306,7,FALSE)),"",(VLOOKUP($E232,'STAM.011-1'!$E$3:$S$306,7,FALSE)))</f>
        <v/>
      </c>
      <c r="L232" s="34" t="str">
        <f>IF(ISNA(VLOOKUP($E232,'STAM.011-1'!$E$3:$S$306,8,FALSE)),"",(VLOOKUP($E232,'STAM.011-1'!$E$3:$S$306,8,FALSE)))</f>
        <v/>
      </c>
      <c r="M232" s="34" t="str">
        <f>IF(ISNA(VLOOKUP($E232,'STAM.011-1'!$E$3:$S$306,9,FALSE)),"",(VLOOKUP($E232,'STAM.011-1'!$E$3:$S$306,9,FALSE)))</f>
        <v/>
      </c>
      <c r="N232" s="34" t="str">
        <f>IF(ISNA(VLOOKUP($E232,'STAM.011-1'!$E$3:$S$306,10,FALSE)),"",(VLOOKUP($E232,'STAM.011-1'!$E$3:$S$306,10,FALSE)))</f>
        <v/>
      </c>
      <c r="O232" s="34" t="str">
        <f>IF(ISNA(VLOOKUP($E232,'STAM.011-1'!$E$3:$S$306,11,FALSE)),"",(VLOOKUP($E232,'STAM.011-1'!$E$3:$S$306,11,FALSE)))</f>
        <v/>
      </c>
      <c r="P232" s="34" t="str">
        <f>IF(ISNA(VLOOKUP($E232,'STAM.011-1'!$E$3:$S$306,12,FALSE)),"",(VLOOKUP($E232,'STAM.011-1'!$E$3:$S$306,12,FALSE)))</f>
        <v/>
      </c>
      <c r="Q232" s="34" t="str">
        <f>IF(ISNA(VLOOKUP($E232,'STAM.011-1'!$E$3:$S$306,13,FALSE)),"",(VLOOKUP($E232,'STAM.011-1'!$E$3:$S$306,13,FALSE)))</f>
        <v/>
      </c>
      <c r="R232" s="34" t="str">
        <f>IF(ISNA(VLOOKUP($E232,'STAM.011-1'!$E$3:$S$306,14,FALSE)),"",(VLOOKUP($E232,'STAM.011-1'!$E$3:$S$306,14,FALSE)))</f>
        <v/>
      </c>
      <c r="S232" s="344" t="str">
        <f>IF(ISNA(VLOOKUP($E232,'STAM.011-1'!$E$3:$S$306,15,FALSE)),"",(VLOOKUP($E232,'STAM.011-1'!$E$3:$S$306,15,FALSE)))</f>
        <v/>
      </c>
      <c r="T232" s="438">
        <f t="shared" si="112"/>
        <v>230</v>
      </c>
      <c r="U232" s="439"/>
      <c r="V232" s="443">
        <f t="shared" si="125"/>
        <v>0</v>
      </c>
      <c r="W232" s="516"/>
      <c r="X232" s="374">
        <f>IF(V232="","",IFERROR(SUM(J232:K232:M232:N232)+LARGE(J232:K232:M232,1)/100+LARGE(J232:K232:M232:N232,2)/1000+LARGE(J232:K232:M232:N232,3)/10000+LARGE(J232:K232:M232:N232,4)/100000-0.01/T232,0))</f>
        <v>0</v>
      </c>
      <c r="Y232" s="354" t="str">
        <f t="shared" ref="Y232:Y234" si="147">$D$231</f>
        <v/>
      </c>
      <c r="Z232" s="364" t="str">
        <f t="shared" ref="Z232:Z234" si="148">$C$231</f>
        <v/>
      </c>
      <c r="AA232" s="374"/>
      <c r="AB232" s="374"/>
      <c r="AC232" s="374"/>
      <c r="AD232" s="374"/>
      <c r="AE232" s="374"/>
      <c r="AF232" s="374"/>
      <c r="AG232" s="374"/>
      <c r="AH232" s="374"/>
      <c r="AI232" s="374"/>
    </row>
    <row r="233" spans="1:35" ht="12" customHeight="1" thickBot="1" x14ac:dyDescent="0.35">
      <c r="A233" s="582"/>
      <c r="B233" s="687"/>
      <c r="C233" s="693"/>
      <c r="D233" s="690"/>
      <c r="E233" s="32" t="str">
        <f>IF(ISNA(VLOOKUP($A$231,'STAM.011-1'!$A$3:$S$306,5,FALSE)+U5),"",(VLOOKUP($A$231,'STAM.011-1'!$A$3:$S$306,5,FALSE)+U5))</f>
        <v/>
      </c>
      <c r="F233" s="34" t="str">
        <f>IF(ISNA(VLOOKUP($E233,'STAM.011-1'!$E$3:$F$306,2,FALSE)),"",(VLOOKUP($E233,'STAM.011-1'!$E$3:$F$306,2,FALSE)))</f>
        <v/>
      </c>
      <c r="G233" s="35" t="s">
        <v>677</v>
      </c>
      <c r="H233" s="141" t="str">
        <f>IF(ISNA(VLOOKUP(E233,'STAM.011-1'!$E$3:$H$306,4,FALSE)),"",(VLOOKUP(E233,'STAM.011-1'!$E$3:$H$306,4,FALSE)))</f>
        <v/>
      </c>
      <c r="I233" s="34" t="str">
        <f>IF(ISNA(VLOOKUP(E233,'STAM.011-1'!$E$3:$S$306,5,FALSE)),"",(VLOOKUP(E233,'STAM.011-1'!$E$3:$S$306,5,FALSE)))</f>
        <v/>
      </c>
      <c r="J233" s="34" t="str">
        <f>IF(ISNA(VLOOKUP($E233,'STAM.011-1'!$E$3:$S$306,6,FALSE)),"",(VLOOKUP($E233,'STAM.011-1'!$E$3:$S$306,6,FALSE)))</f>
        <v/>
      </c>
      <c r="K233" s="34" t="str">
        <f>IF(ISNA(VLOOKUP($E233,'STAM.011-1'!$E$3:$S$306,7,FALSE)),"",(VLOOKUP($E233,'STAM.011-1'!$E$3:$S$306,7,FALSE)))</f>
        <v/>
      </c>
      <c r="L233" s="34" t="str">
        <f>IF(ISNA(VLOOKUP($E233,'STAM.011-1'!$E$3:$S$306,8,FALSE)),"",(VLOOKUP($E233,'STAM.011-1'!$E$3:$S$306,8,FALSE)))</f>
        <v/>
      </c>
      <c r="M233" s="34" t="str">
        <f>IF(ISNA(VLOOKUP($E233,'STAM.011-1'!$E$3:$S$306,9,FALSE)),"",(VLOOKUP($E233,'STAM.011-1'!$E$3:$S$306,9,FALSE)))</f>
        <v/>
      </c>
      <c r="N233" s="34" t="str">
        <f>IF(ISNA(VLOOKUP($E233,'STAM.011-1'!$E$3:$S$306,10,FALSE)),"",(VLOOKUP($E233,'STAM.011-1'!$E$3:$S$306,10,FALSE)))</f>
        <v/>
      </c>
      <c r="O233" s="34" t="str">
        <f>IF(ISNA(VLOOKUP($E233,'STAM.011-1'!$E$3:$S$306,11,FALSE)),"",(VLOOKUP($E233,'STAM.011-1'!$E$3:$S$306,11,FALSE)))</f>
        <v/>
      </c>
      <c r="P233" s="34" t="str">
        <f>IF(ISNA(VLOOKUP($E233,'STAM.011-1'!$E$3:$S$306,12,FALSE)),"",(VLOOKUP($E233,'STAM.011-1'!$E$3:$S$306,12,FALSE)))</f>
        <v/>
      </c>
      <c r="Q233" s="34" t="str">
        <f>IF(ISNA(VLOOKUP($E233,'STAM.011-1'!$E$3:$S$306,13,FALSE)),"",(VLOOKUP($E233,'STAM.011-1'!$E$3:$S$306,13,FALSE)))</f>
        <v/>
      </c>
      <c r="R233" s="34" t="str">
        <f>IF(ISNA(VLOOKUP($E233,'STAM.011-1'!$E$3:$S$306,14,FALSE)),"",(VLOOKUP($E233,'STAM.011-1'!$E$3:$S$306,14,FALSE)))</f>
        <v/>
      </c>
      <c r="S233" s="344" t="str">
        <f>IF(ISNA(VLOOKUP($E233,'STAM.011-1'!$E$3:$S$306,15,FALSE)),"",(VLOOKUP($E233,'STAM.011-1'!$E$3:$S$306,15,FALSE)))</f>
        <v/>
      </c>
      <c r="T233" s="438">
        <f t="shared" si="112"/>
        <v>231</v>
      </c>
      <c r="U233" s="439"/>
      <c r="V233" s="443">
        <f t="shared" si="125"/>
        <v>0</v>
      </c>
      <c r="W233" s="516"/>
      <c r="X233" s="374">
        <f>IF(V233="","",IFERROR(SUM(J233:K233:M233:N233)+LARGE(J233:K233:M233,1)/100+LARGE(J233:K233:M233:N233,2)/1000+LARGE(J233:K233:M233:N233,3)/10000+LARGE(J233:K233:M233:N233,4)/100000-0.01/T233,0))</f>
        <v>0</v>
      </c>
      <c r="Y233" s="354" t="str">
        <f t="shared" si="147"/>
        <v/>
      </c>
      <c r="Z233" s="364" t="str">
        <f t="shared" si="148"/>
        <v/>
      </c>
      <c r="AA233" s="374"/>
      <c r="AB233" s="374"/>
      <c r="AC233" s="374"/>
      <c r="AD233" s="374"/>
      <c r="AE233" s="374"/>
      <c r="AF233" s="374"/>
      <c r="AG233" s="374"/>
      <c r="AH233" s="374"/>
      <c r="AI233" s="374"/>
    </row>
    <row r="234" spans="1:35" ht="12" customHeight="1" thickBot="1" x14ac:dyDescent="0.35">
      <c r="A234" s="583"/>
      <c r="B234" s="688"/>
      <c r="C234" s="694"/>
      <c r="D234" s="691"/>
      <c r="E234" s="32" t="str">
        <f>IF(ISNA(VLOOKUP($A$231,'STAM.011-1'!$A$3:$S$306,5,FALSE)+U6),"",(VLOOKUP($A$231,'STAM.011-1'!$A$3:$S$306,5,FALSE)+U6))</f>
        <v/>
      </c>
      <c r="F234" s="38" t="str">
        <f>IF(ISNA(VLOOKUP($E234,'STAM.011-1'!$E$3:$F$306,2,FALSE)),"",(VLOOKUP($E234,'STAM.011-1'!$E$3:$F$306,2,FALSE)))</f>
        <v/>
      </c>
      <c r="G234" s="36" t="s">
        <v>678</v>
      </c>
      <c r="H234" s="37" t="str">
        <f>IF(ISNA(VLOOKUP(E234,'STAM.011-1'!$E$3:$H$306,4,FALSE)),"",(VLOOKUP(E234,'STAM.011-1'!$E$3:$H$306,4,FALSE)))</f>
        <v/>
      </c>
      <c r="I234" s="38" t="str">
        <f>IF(ISNA(VLOOKUP(E234,'STAM.011-1'!$E$3:$S$306,5,FALSE)),"",(VLOOKUP(E234,'STAM.011-1'!$E$3:$S$306,5,FALSE)))</f>
        <v/>
      </c>
      <c r="J234" s="38" t="str">
        <f>IF(ISNA(VLOOKUP($E234,'STAM.011-1'!$E$3:$S$306,6,FALSE)),"",(VLOOKUP($E234,'STAM.011-1'!$E$3:$S$306,6,FALSE)))</f>
        <v/>
      </c>
      <c r="K234" s="38" t="str">
        <f>IF(ISNA(VLOOKUP($E234,'STAM.011-1'!$E$3:$S$306,7,FALSE)),"",(VLOOKUP($E234,'STAM.011-1'!$E$3:$S$306,7,FALSE)))</f>
        <v/>
      </c>
      <c r="L234" s="38" t="str">
        <f>IF(ISNA(VLOOKUP($E234,'STAM.011-1'!$E$3:$S$306,8,FALSE)),"",(VLOOKUP($E234,'STAM.011-1'!$E$3:$S$306,8,FALSE)))</f>
        <v/>
      </c>
      <c r="M234" s="38" t="str">
        <f>IF(ISNA(VLOOKUP($E234,'STAM.011-1'!$E$3:$S$306,9,FALSE)),"",(VLOOKUP($E234,'STAM.011-1'!$E$3:$S$306,9,FALSE)))</f>
        <v/>
      </c>
      <c r="N234" s="38" t="str">
        <f>IF(ISNA(VLOOKUP($E234,'STAM.011-1'!$E$3:$S$306,10,FALSE)),"",(VLOOKUP($E234,'STAM.011-1'!$E$3:$S$306,10,FALSE)))</f>
        <v/>
      </c>
      <c r="O234" s="38" t="str">
        <f>IF(ISNA(VLOOKUP($E234,'STAM.011-1'!$E$3:$S$306,11,FALSE)),"",(VLOOKUP($E234,'STAM.011-1'!$E$3:$S$306,11,FALSE)))</f>
        <v/>
      </c>
      <c r="P234" s="38" t="str">
        <f>IF(ISNA(VLOOKUP($E234,'STAM.011-1'!$E$3:$S$306,12,FALSE)),"",(VLOOKUP($E234,'STAM.011-1'!$E$3:$S$306,12,FALSE)))</f>
        <v/>
      </c>
      <c r="Q234" s="38" t="str">
        <f>IF(ISNA(VLOOKUP($E234,'STAM.011-1'!$E$3:$S$306,13,FALSE)),"",(VLOOKUP($E234,'STAM.011-1'!$E$3:$S$306,13,FALSE)))</f>
        <v/>
      </c>
      <c r="R234" s="38" t="str">
        <f>IF(ISNA(VLOOKUP($E234,'STAM.011-1'!$E$3:$S$306,14,FALSE)),"",(VLOOKUP($E234,'STAM.011-1'!$E$3:$S$306,14,FALSE)))</f>
        <v/>
      </c>
      <c r="S234" s="345" t="str">
        <f>IF(ISNA(VLOOKUP($E234,'STAM.011-1'!$E$3:$S$306,15,FALSE)),"",(VLOOKUP($E234,'STAM.011-1'!$E$3:$S$306,15,FALSE)))</f>
        <v/>
      </c>
      <c r="T234" s="438">
        <f t="shared" si="112"/>
        <v>232</v>
      </c>
      <c r="U234" s="439"/>
      <c r="V234" s="443">
        <f t="shared" si="125"/>
        <v>0</v>
      </c>
      <c r="W234" s="516"/>
      <c r="X234" s="374">
        <f>IF(V234="","",IFERROR(SUM(J234:K234:M234:N234)+LARGE(J234:K234:M234,1)/100+LARGE(J234:K234:M234:N234,2)/1000+LARGE(J234:K234:M234:N234,3)/10000+LARGE(J234:K234:M234:N234,4)/100000-0.01/T234,0))</f>
        <v>0</v>
      </c>
      <c r="Y234" s="354" t="str">
        <f t="shared" si="147"/>
        <v/>
      </c>
      <c r="Z234" s="364" t="str">
        <f t="shared" si="148"/>
        <v/>
      </c>
      <c r="AA234" s="374"/>
      <c r="AB234" s="374"/>
      <c r="AC234" s="374"/>
      <c r="AD234" s="374"/>
      <c r="AE234" s="374"/>
      <c r="AF234" s="374"/>
      <c r="AG234" s="374"/>
      <c r="AH234" s="374"/>
      <c r="AI234" s="374"/>
    </row>
    <row r="235" spans="1:35" ht="12" customHeight="1" x14ac:dyDescent="0.3">
      <c r="A235" s="581">
        <v>59</v>
      </c>
      <c r="B235" s="686" t="str">
        <f>IF(ISNA(VLOOKUP($A235,'STAM.011-1'!$A$3:$S$306,2,FALSE)),"",(VLOOKUP($A235,'STAM.011-1'!$A$3:$S$306,2,FALSE)))</f>
        <v/>
      </c>
      <c r="C235" s="692" t="str">
        <f>IF(ISNA(VLOOKUP($A235,'STAM.011-1'!$A$3:$S$306,3,FALSE)),"",(VLOOKUP($A235,'STAM.011-1'!$A$3:$S$306,3,FALSE)))</f>
        <v/>
      </c>
      <c r="D235" s="689" t="str">
        <f>IF(ISNA(VLOOKUP($A235,'STAM.011-1'!$A$3:$S$306,4,FALSE)),"",(VLOOKUP($A235,'STAM.011-1'!$A$3:$S$306,4,FALSE)))</f>
        <v/>
      </c>
      <c r="E235" s="29" t="str">
        <f>IF(ISNA(VLOOKUP($A$235,'STAM.011-1'!$A$3:$S$306,5,FALSE)),"",(VLOOKUP($A$235,'STAM.011-1'!$A$3:$S$306,5,FALSE)))</f>
        <v/>
      </c>
      <c r="F235" s="30" t="str">
        <f>IF(ISNA(VLOOKUP($E235,'STAM.011-1'!$E$3:$F$306,2,FALSE)),"",(VLOOKUP($E235,'STAM.011-1'!$E$3:$F$306,2,FALSE)))</f>
        <v/>
      </c>
      <c r="G235" s="149"/>
      <c r="H235" s="31"/>
      <c r="I235" s="30" t="str">
        <f>IF(ISNA(VLOOKUP(E235,'STAM.011-1'!$E$3:$S$306,5,FALSE)),"",(VLOOKUP(E235,'STAM.011-1'!$E$3:$S$306,5,FALSE)))</f>
        <v/>
      </c>
      <c r="J235" s="30" t="str">
        <f>IF(ISNA(VLOOKUP($E235,'STAM.011-1'!$E$3:$S$306,6,FALSE)),"",(VLOOKUP($E235,'STAM.011-1'!$E$3:$S$306,6,FALSE)))</f>
        <v/>
      </c>
      <c r="K235" s="30" t="str">
        <f>IF(ISNA(VLOOKUP($E235,'STAM.011-1'!$E$3:$S$306,7,FALSE)),"",(VLOOKUP($E235,'STAM.011-1'!$E$3:$S$306,7,FALSE)))</f>
        <v/>
      </c>
      <c r="L235" s="30" t="str">
        <f>IF(ISNA(VLOOKUP($E235,'STAM.011-1'!$E$3:$S$306,8,FALSE)),"",(VLOOKUP($E235,'STAM.011-1'!$E$3:$S$306,8,FALSE)))</f>
        <v/>
      </c>
      <c r="M235" s="30" t="str">
        <f>IF(ISNA(VLOOKUP($E235,'STAM.011-1'!$E$3:$S$306,9,FALSE)),"",(VLOOKUP($E235,'STAM.011-1'!$E$3:$S$306,9,FALSE)))</f>
        <v/>
      </c>
      <c r="N235" s="30" t="str">
        <f>IF(ISNA(VLOOKUP($E235,'STAM.011-1'!$E$3:$S$306,10,FALSE)),"",(VLOOKUP($E235,'STAM.011-1'!$E$3:$S$306,10,FALSE)))</f>
        <v/>
      </c>
      <c r="O235" s="30" t="str">
        <f>IF(ISNA(VLOOKUP($E235,'STAM.011-1'!$E$3:$S$306,11,FALSE)),"",(VLOOKUP($E235,'STAM.011-1'!$E$3:$S$306,11,FALSE)))</f>
        <v/>
      </c>
      <c r="P235" s="30" t="str">
        <f>IF(ISNA(VLOOKUP($E235,'STAM.011-1'!$E$3:$S$306,12,FALSE)),"",(VLOOKUP($E235,'STAM.011-1'!$E$3:$S$306,12,FALSE)))</f>
        <v/>
      </c>
      <c r="Q235" s="30" t="str">
        <f>IF(ISNA(VLOOKUP($E235,'STAM.011-1'!$E$3:$S$306,13,FALSE)),"",(VLOOKUP($E235,'STAM.011-1'!$E$3:$S$306,13,FALSE)))</f>
        <v/>
      </c>
      <c r="R235" s="30" t="str">
        <f>IF(ISNA(VLOOKUP($E235,'STAM.011-1'!$E$3:$S$306,14,FALSE)),"",(VLOOKUP($E235,'STAM.011-1'!$E$3:$S$306,14,FALSE)))</f>
        <v/>
      </c>
      <c r="S235" s="343" t="str">
        <f>IF(ISNA(VLOOKUP($E235,'STAM.011-1'!$E$3:$S$306,15,FALSE)),"",(VLOOKUP($E235,'STAM.011-1'!$E$3:$S$306,15,FALSE)))</f>
        <v/>
      </c>
      <c r="T235" s="438">
        <f t="shared" si="112"/>
        <v>233</v>
      </c>
      <c r="U235" s="439"/>
      <c r="V235" s="443">
        <f t="shared" si="125"/>
        <v>0</v>
      </c>
      <c r="W235" s="516" t="str">
        <f t="shared" ref="W235:W295" si="149">IFERROR(SUM(J235:S238)+H237,"")</f>
        <v/>
      </c>
      <c r="X235" s="374">
        <f>IF(V235="","",IFERROR(SUM(J235:K235:M235:N235)+LARGE(J235:K235:M235,1)/100+LARGE(J235:K235:M235:N235,2)/1000+LARGE(J235:K235:M235:N235,3)/10000+LARGE(J235:K235:M235:N235,4)/100000-0.01/T235,0))</f>
        <v>0</v>
      </c>
      <c r="Y235" s="354" t="str">
        <f>$D$235</f>
        <v/>
      </c>
      <c r="Z235" s="364" t="str">
        <f>$C$235</f>
        <v/>
      </c>
      <c r="AA235" s="374"/>
      <c r="AB235" s="374"/>
      <c r="AC235" s="374"/>
      <c r="AD235" s="374"/>
      <c r="AE235" s="374"/>
      <c r="AF235" s="374"/>
      <c r="AG235" s="374"/>
      <c r="AH235" s="374"/>
      <c r="AI235" s="374"/>
    </row>
    <row r="236" spans="1:35" ht="12" customHeight="1" x14ac:dyDescent="0.3">
      <c r="A236" s="582"/>
      <c r="B236" s="687"/>
      <c r="C236" s="693"/>
      <c r="D236" s="690"/>
      <c r="E236" s="32" t="str">
        <f>IF(ISNA(VLOOKUP($A$235,'STAM.011-1'!$A$3:$S$306,5,FALSE)+U4),"",(VLOOKUP($A$235,'STAM.011-1'!$A$3:$S$306,5,FALSE)+U4))</f>
        <v/>
      </c>
      <c r="F236" s="34" t="str">
        <f>IF(ISNA(VLOOKUP($E236,'STAM.011-1'!$E$3:$F$306,2,FALSE)),"",(VLOOKUP($E236,'STAM.011-1'!$E$3:$F$306,2,FALSE)))</f>
        <v/>
      </c>
      <c r="G236" s="150"/>
      <c r="H236" s="141" t="str">
        <f>IF(ISNA(VLOOKUP($E236,'STAM.011-1'!$E$3:$H$306,4,FALSE)),"",(VLOOKUP($E236,'STAM.011-1'!$E$3:$H$306,4,FALSE)))</f>
        <v/>
      </c>
      <c r="I236" s="34" t="str">
        <f>IF(ISNA(VLOOKUP(E236,'STAM.011-1'!$E$3:$S$306,5,FALSE)),"",(VLOOKUP(E236,'STAM.011-1'!$E$3:$S$306,5,FALSE)))</f>
        <v/>
      </c>
      <c r="J236" s="34" t="str">
        <f>IF(ISNA(VLOOKUP($E236,'STAM.011-1'!$E$3:$S$306,6,FALSE)),"",(VLOOKUP($E236,'STAM.011-1'!$E$3:$S$306,6,FALSE)))</f>
        <v/>
      </c>
      <c r="K236" s="34" t="str">
        <f>IF(ISNA(VLOOKUP($E236,'STAM.011-1'!$E$3:$S$306,7,FALSE)),"",(VLOOKUP($E236,'STAM.011-1'!$E$3:$S$306,7,FALSE)))</f>
        <v/>
      </c>
      <c r="L236" s="34" t="str">
        <f>IF(ISNA(VLOOKUP($E236,'STAM.011-1'!$E$3:$S$306,8,FALSE)),"",(VLOOKUP($E236,'STAM.011-1'!$E$3:$S$306,8,FALSE)))</f>
        <v/>
      </c>
      <c r="M236" s="34" t="str">
        <f>IF(ISNA(VLOOKUP($E236,'STAM.011-1'!$E$3:$S$306,9,FALSE)),"",(VLOOKUP($E236,'STAM.011-1'!$E$3:$S$306,9,FALSE)))</f>
        <v/>
      </c>
      <c r="N236" s="34" t="str">
        <f>IF(ISNA(VLOOKUP($E236,'STAM.011-1'!$E$3:$S$306,10,FALSE)),"",(VLOOKUP($E236,'STAM.011-1'!$E$3:$S$306,10,FALSE)))</f>
        <v/>
      </c>
      <c r="O236" s="34" t="str">
        <f>IF(ISNA(VLOOKUP($E236,'STAM.011-1'!$E$3:$S$306,11,FALSE)),"",(VLOOKUP($E236,'STAM.011-1'!$E$3:$S$306,11,FALSE)))</f>
        <v/>
      </c>
      <c r="P236" s="34" t="str">
        <f>IF(ISNA(VLOOKUP($E236,'STAM.011-1'!$E$3:$S$306,12,FALSE)),"",(VLOOKUP($E236,'STAM.011-1'!$E$3:$S$306,12,FALSE)))</f>
        <v/>
      </c>
      <c r="Q236" s="34" t="str">
        <f>IF(ISNA(VLOOKUP($E236,'STAM.011-1'!$E$3:$S$306,13,FALSE)),"",(VLOOKUP($E236,'STAM.011-1'!$E$3:$S$306,13,FALSE)))</f>
        <v/>
      </c>
      <c r="R236" s="34" t="str">
        <f>IF(ISNA(VLOOKUP($E236,'STAM.011-1'!$E$3:$S$306,14,FALSE)),"",(VLOOKUP($E236,'STAM.011-1'!$E$3:$S$306,14,FALSE)))</f>
        <v/>
      </c>
      <c r="S236" s="344" t="str">
        <f>IF(ISNA(VLOOKUP($E236,'STAM.011-1'!$E$3:$S$306,15,FALSE)),"",(VLOOKUP($E236,'STAM.011-1'!$E$3:$S$306,15,FALSE)))</f>
        <v/>
      </c>
      <c r="T236" s="438">
        <f t="shared" si="112"/>
        <v>234</v>
      </c>
      <c r="U236" s="439"/>
      <c r="V236" s="443">
        <f t="shared" si="125"/>
        <v>0</v>
      </c>
      <c r="W236" s="516"/>
      <c r="X236" s="374">
        <f>IF(V236="","",IFERROR(SUM(J236:K236:M236:N236)+LARGE(J236:K236:M236,1)/100+LARGE(J236:K236:M236:N236,2)/1000+LARGE(J236:K236:M236:N236,3)/10000+LARGE(J236:K236:M236:N236,4)/100000-0.01/T236,0))</f>
        <v>0</v>
      </c>
      <c r="Y236" s="354" t="str">
        <f t="shared" ref="Y236:Y238" si="150">$D$235</f>
        <v/>
      </c>
      <c r="Z236" s="364" t="str">
        <f t="shared" ref="Z236:Z238" si="151">$C$235</f>
        <v/>
      </c>
      <c r="AA236" s="374"/>
      <c r="AB236" s="374"/>
      <c r="AC236" s="374"/>
      <c r="AD236" s="374"/>
      <c r="AE236" s="374"/>
      <c r="AF236" s="374"/>
      <c r="AG236" s="374"/>
      <c r="AH236" s="374"/>
      <c r="AI236" s="374"/>
    </row>
    <row r="237" spans="1:35" ht="12" customHeight="1" thickBot="1" x14ac:dyDescent="0.35">
      <c r="A237" s="582"/>
      <c r="B237" s="687"/>
      <c r="C237" s="693"/>
      <c r="D237" s="690"/>
      <c r="E237" s="32" t="str">
        <f>IF(ISNA(VLOOKUP($A$235,'STAM.011-1'!$A$3:$S$306,5,FALSE)+U5),"",(VLOOKUP($A$235,'STAM.011-1'!$A$3:$S$306,5,FALSE)+U5))</f>
        <v/>
      </c>
      <c r="F237" s="34" t="str">
        <f>IF(ISNA(VLOOKUP($E237,'STAM.011-1'!$E$3:$F$306,2,FALSE)),"",(VLOOKUP($E237,'STAM.011-1'!$E$3:$F$306,2,FALSE)))</f>
        <v/>
      </c>
      <c r="G237" s="35" t="s">
        <v>677</v>
      </c>
      <c r="H237" s="141" t="str">
        <f>IF(ISNA(VLOOKUP(E237,'STAM.011-1'!$E$3:$H$306,4,FALSE)),"",(VLOOKUP(E237,'STAM.011-1'!$E$3:$H$306,4,FALSE)))</f>
        <v/>
      </c>
      <c r="I237" s="34" t="str">
        <f>IF(ISNA(VLOOKUP(E237,'STAM.011-1'!$E$3:$S$306,5,FALSE)),"",(VLOOKUP(E237,'STAM.011-1'!$E$3:$S$306,5,FALSE)))</f>
        <v/>
      </c>
      <c r="J237" s="34" t="str">
        <f>IF(ISNA(VLOOKUP($E237,'STAM.011-1'!$E$3:$S$306,6,FALSE)),"",(VLOOKUP($E237,'STAM.011-1'!$E$3:$S$306,6,FALSE)))</f>
        <v/>
      </c>
      <c r="K237" s="34" t="str">
        <f>IF(ISNA(VLOOKUP($E237,'STAM.011-1'!$E$3:$S$306,7,FALSE)),"",(VLOOKUP($E237,'STAM.011-1'!$E$3:$S$306,7,FALSE)))</f>
        <v/>
      </c>
      <c r="L237" s="34" t="str">
        <f>IF(ISNA(VLOOKUP($E237,'STAM.011-1'!$E$3:$S$306,8,FALSE)),"",(VLOOKUP($E237,'STAM.011-1'!$E$3:$S$306,8,FALSE)))</f>
        <v/>
      </c>
      <c r="M237" s="34" t="str">
        <f>IF(ISNA(VLOOKUP($E237,'STAM.011-1'!$E$3:$S$306,9,FALSE)),"",(VLOOKUP($E237,'STAM.011-1'!$E$3:$S$306,9,FALSE)))</f>
        <v/>
      </c>
      <c r="N237" s="34" t="str">
        <f>IF(ISNA(VLOOKUP($E237,'STAM.011-1'!$E$3:$S$306,10,FALSE)),"",(VLOOKUP($E237,'STAM.011-1'!$E$3:$S$306,10,FALSE)))</f>
        <v/>
      </c>
      <c r="O237" s="34" t="str">
        <f>IF(ISNA(VLOOKUP($E237,'STAM.011-1'!$E$3:$S$306,11,FALSE)),"",(VLOOKUP($E237,'STAM.011-1'!$E$3:$S$306,11,FALSE)))</f>
        <v/>
      </c>
      <c r="P237" s="34" t="str">
        <f>IF(ISNA(VLOOKUP($E237,'STAM.011-1'!$E$3:$S$306,12,FALSE)),"",(VLOOKUP($E237,'STAM.011-1'!$E$3:$S$306,12,FALSE)))</f>
        <v/>
      </c>
      <c r="Q237" s="34" t="str">
        <f>IF(ISNA(VLOOKUP($E237,'STAM.011-1'!$E$3:$S$306,13,FALSE)),"",(VLOOKUP($E237,'STAM.011-1'!$E$3:$S$306,13,FALSE)))</f>
        <v/>
      </c>
      <c r="R237" s="34" t="str">
        <f>IF(ISNA(VLOOKUP($E237,'STAM.011-1'!$E$3:$S$306,14,FALSE)),"",(VLOOKUP($E237,'STAM.011-1'!$E$3:$S$306,14,FALSE)))</f>
        <v/>
      </c>
      <c r="S237" s="344" t="str">
        <f>IF(ISNA(VLOOKUP($E237,'STAM.011-1'!$E$3:$S$306,15,FALSE)),"",(VLOOKUP($E237,'STAM.011-1'!$E$3:$S$306,15,FALSE)))</f>
        <v/>
      </c>
      <c r="T237" s="438">
        <f t="shared" si="112"/>
        <v>235</v>
      </c>
      <c r="U237" s="439"/>
      <c r="V237" s="443">
        <f t="shared" si="125"/>
        <v>0</v>
      </c>
      <c r="W237" s="516"/>
      <c r="X237" s="374">
        <f>IF(V237="","",IFERROR(SUM(J237:K237:M237:N237)+LARGE(J237:K237:M237,1)/100+LARGE(J237:K237:M237:N237,2)/1000+LARGE(J237:K237:M237:N237,3)/10000+LARGE(J237:K237:M237:N237,4)/100000-0.01/T237,0))</f>
        <v>0</v>
      </c>
      <c r="Y237" s="354" t="str">
        <f t="shared" si="150"/>
        <v/>
      </c>
      <c r="Z237" s="364" t="str">
        <f t="shared" si="151"/>
        <v/>
      </c>
      <c r="AA237" s="374"/>
      <c r="AB237" s="374"/>
      <c r="AC237" s="374"/>
      <c r="AD237" s="374"/>
      <c r="AE237" s="374"/>
      <c r="AF237" s="374"/>
      <c r="AG237" s="374"/>
      <c r="AH237" s="374"/>
      <c r="AI237" s="374"/>
    </row>
    <row r="238" spans="1:35" ht="12" customHeight="1" thickBot="1" x14ac:dyDescent="0.35">
      <c r="A238" s="583"/>
      <c r="B238" s="688"/>
      <c r="C238" s="694"/>
      <c r="D238" s="691"/>
      <c r="E238" s="32" t="str">
        <f>IF(ISNA(VLOOKUP($A$235,'STAM.011-1'!$A$3:$S$306,5,FALSE)+U6),"",(VLOOKUP($A$235,'STAM.011-1'!$A$3:$S$306,5,FALSE)+U6))</f>
        <v/>
      </c>
      <c r="F238" s="38" t="str">
        <f>IF(ISNA(VLOOKUP($E238,'STAM.011-1'!$E$3:$F$306,2,FALSE)),"",(VLOOKUP($E238,'STAM.011-1'!$E$3:$F$306,2,FALSE)))</f>
        <v/>
      </c>
      <c r="G238" s="36" t="s">
        <v>678</v>
      </c>
      <c r="H238" s="37" t="str">
        <f>IF(ISNA(VLOOKUP(E238,'STAM.011-1'!$E$3:$H$306,4,FALSE)),"",(VLOOKUP(E238,'STAM.011-1'!$E$3:$H$306,4,FALSE)))</f>
        <v/>
      </c>
      <c r="I238" s="38" t="str">
        <f>IF(ISNA(VLOOKUP(E238,'STAM.011-1'!$E$3:$S$306,5,FALSE)),"",(VLOOKUP(E238,'STAM.011-1'!$E$3:$S$306,5,FALSE)))</f>
        <v/>
      </c>
      <c r="J238" s="38" t="str">
        <f>IF(ISNA(VLOOKUP($E238,'STAM.011-1'!$E$3:$S$306,6,FALSE)),"",(VLOOKUP($E238,'STAM.011-1'!$E$3:$S$306,6,FALSE)))</f>
        <v/>
      </c>
      <c r="K238" s="38" t="str">
        <f>IF(ISNA(VLOOKUP($E238,'STAM.011-1'!$E$3:$S$306,7,FALSE)),"",(VLOOKUP($E238,'STAM.011-1'!$E$3:$S$306,7,FALSE)))</f>
        <v/>
      </c>
      <c r="L238" s="38" t="str">
        <f>IF(ISNA(VLOOKUP($E238,'STAM.011-1'!$E$3:$S$306,8,FALSE)),"",(VLOOKUP($E238,'STAM.011-1'!$E$3:$S$306,8,FALSE)))</f>
        <v/>
      </c>
      <c r="M238" s="38" t="str">
        <f>IF(ISNA(VLOOKUP($E238,'STAM.011-1'!$E$3:$S$306,9,FALSE)),"",(VLOOKUP($E238,'STAM.011-1'!$E$3:$S$306,9,FALSE)))</f>
        <v/>
      </c>
      <c r="N238" s="38" t="str">
        <f>IF(ISNA(VLOOKUP($E238,'STAM.011-1'!$E$3:$S$306,10,FALSE)),"",(VLOOKUP($E238,'STAM.011-1'!$E$3:$S$306,10,FALSE)))</f>
        <v/>
      </c>
      <c r="O238" s="38" t="str">
        <f>IF(ISNA(VLOOKUP($E238,'STAM.011-1'!$E$3:$S$306,11,FALSE)),"",(VLOOKUP($E238,'STAM.011-1'!$E$3:$S$306,11,FALSE)))</f>
        <v/>
      </c>
      <c r="P238" s="38" t="str">
        <f>IF(ISNA(VLOOKUP($E238,'STAM.011-1'!$E$3:$S$306,12,FALSE)),"",(VLOOKUP($E238,'STAM.011-1'!$E$3:$S$306,12,FALSE)))</f>
        <v/>
      </c>
      <c r="Q238" s="38" t="str">
        <f>IF(ISNA(VLOOKUP($E238,'STAM.011-1'!$E$3:$S$306,13,FALSE)),"",(VLOOKUP($E238,'STAM.011-1'!$E$3:$S$306,13,FALSE)))</f>
        <v/>
      </c>
      <c r="R238" s="38" t="str">
        <f>IF(ISNA(VLOOKUP($E238,'STAM.011-1'!$E$3:$S$306,14,FALSE)),"",(VLOOKUP($E238,'STAM.011-1'!$E$3:$S$306,14,FALSE)))</f>
        <v/>
      </c>
      <c r="S238" s="345" t="str">
        <f>IF(ISNA(VLOOKUP($E238,'STAM.011-1'!$E$3:$S$306,15,FALSE)),"",(VLOOKUP($E238,'STAM.011-1'!$E$3:$S$306,15,FALSE)))</f>
        <v/>
      </c>
      <c r="T238" s="438">
        <f t="shared" si="112"/>
        <v>236</v>
      </c>
      <c r="U238" s="439"/>
      <c r="V238" s="443">
        <f t="shared" si="125"/>
        <v>0</v>
      </c>
      <c r="W238" s="516"/>
      <c r="X238" s="374">
        <f>IF(V238="","",IFERROR(SUM(J238:K238:M238:N238)+LARGE(J238:K238:M238,1)/100+LARGE(J238:K238:M238:N238,2)/1000+LARGE(J238:K238:M238:N238,3)/10000+LARGE(J238:K238:M238:N238,4)/100000-0.01/T238,0))</f>
        <v>0</v>
      </c>
      <c r="Y238" s="354" t="str">
        <f t="shared" si="150"/>
        <v/>
      </c>
      <c r="Z238" s="364" t="str">
        <f t="shared" si="151"/>
        <v/>
      </c>
      <c r="AA238" s="374"/>
      <c r="AB238" s="374"/>
      <c r="AC238" s="374"/>
      <c r="AD238" s="374"/>
      <c r="AE238" s="374"/>
      <c r="AF238" s="374"/>
      <c r="AG238" s="374"/>
      <c r="AH238" s="374"/>
      <c r="AI238" s="374"/>
    </row>
    <row r="239" spans="1:35" ht="12" customHeight="1" x14ac:dyDescent="0.3">
      <c r="A239" s="581">
        <v>60</v>
      </c>
      <c r="B239" s="686" t="str">
        <f>IF(ISNA(VLOOKUP($A239,'STAM.011-1'!$A$3:$S$306,2,FALSE)),"",(VLOOKUP($A239,'STAM.011-1'!$A$3:$S$306,2,FALSE)))</f>
        <v/>
      </c>
      <c r="C239" s="692" t="str">
        <f>IF(ISNA(VLOOKUP($A239,'STAM.011-1'!$A$3:$S$306,3,FALSE)),"",(VLOOKUP($A239,'STAM.011-1'!$A$3:$S$306,3,FALSE)))</f>
        <v/>
      </c>
      <c r="D239" s="689" t="str">
        <f>IF(ISNA(VLOOKUP($A239,'STAM.011-1'!$A$3:$S$306,4,FALSE)),"",(VLOOKUP($A239,'STAM.011-1'!$A$3:$S$306,4,FALSE)))</f>
        <v/>
      </c>
      <c r="E239" s="29" t="str">
        <f>IF(ISNA(VLOOKUP($A$239,'STAM.011-1'!$A$3:$S$306,5,FALSE)),"",(VLOOKUP($A$239,'STAM.011-1'!$A$3:$S$306,5,FALSE)))</f>
        <v/>
      </c>
      <c r="F239" s="30" t="str">
        <f>IF(ISNA(VLOOKUP($E239,'STAM.011-1'!$E$3:$F$306,2,FALSE)),"",(VLOOKUP($E239,'STAM.011-1'!$E$3:$F$306,2,FALSE)))</f>
        <v/>
      </c>
      <c r="G239" s="149"/>
      <c r="H239" s="39"/>
      <c r="I239" s="30" t="str">
        <f>IF(ISNA(VLOOKUP(E239,'STAM.011-1'!$E$3:$S$306,5,FALSE)),"",(VLOOKUP(E239,'STAM.011-1'!$E$3:$S$306,5,FALSE)))</f>
        <v/>
      </c>
      <c r="J239" s="30" t="str">
        <f>IF(ISNA(VLOOKUP($E239,'STAM.011-1'!$E$3:$S$306,6,FALSE)),"",(VLOOKUP($E239,'STAM.011-1'!$E$3:$S$306,6,FALSE)))</f>
        <v/>
      </c>
      <c r="K239" s="30" t="str">
        <f>IF(ISNA(VLOOKUP($E239,'STAM.011-1'!$E$3:$S$306,7,FALSE)),"",(VLOOKUP($E239,'STAM.011-1'!$E$3:$S$306,7,FALSE)))</f>
        <v/>
      </c>
      <c r="L239" s="30" t="str">
        <f>IF(ISNA(VLOOKUP($E239,'STAM.011-1'!$E$3:$S$306,8,FALSE)),"",(VLOOKUP($E239,'STAM.011-1'!$E$3:$S$306,8,FALSE)))</f>
        <v/>
      </c>
      <c r="M239" s="30" t="str">
        <f>IF(ISNA(VLOOKUP($E239,'STAM.011-1'!$E$3:$S$306,9,FALSE)),"",(VLOOKUP($E239,'STAM.011-1'!$E$3:$S$306,9,FALSE)))</f>
        <v/>
      </c>
      <c r="N239" s="30" t="str">
        <f>IF(ISNA(VLOOKUP($E239,'STAM.011-1'!$E$3:$S$306,10,FALSE)),"",(VLOOKUP($E239,'STAM.011-1'!$E$3:$S$306,10,FALSE)))</f>
        <v/>
      </c>
      <c r="O239" s="30" t="str">
        <f>IF(ISNA(VLOOKUP($E239,'STAM.011-1'!$E$3:$S$306,11,FALSE)),"",(VLOOKUP($E239,'STAM.011-1'!$E$3:$S$306,11,FALSE)))</f>
        <v/>
      </c>
      <c r="P239" s="30" t="str">
        <f>IF(ISNA(VLOOKUP($E239,'STAM.011-1'!$E$3:$S$306,12,FALSE)),"",(VLOOKUP($E239,'STAM.011-1'!$E$3:$S$306,12,FALSE)))</f>
        <v/>
      </c>
      <c r="Q239" s="30" t="str">
        <f>IF(ISNA(VLOOKUP($E239,'STAM.011-1'!$E$3:$S$306,13,FALSE)),"",(VLOOKUP($E239,'STAM.011-1'!$E$3:$S$306,13,FALSE)))</f>
        <v/>
      </c>
      <c r="R239" s="30" t="str">
        <f>IF(ISNA(VLOOKUP($E239,'STAM.011-1'!$E$3:$S$306,14,FALSE)),"",(VLOOKUP($E239,'STAM.011-1'!$E$3:$S$306,14,FALSE)))</f>
        <v/>
      </c>
      <c r="S239" s="343" t="str">
        <f>IF(ISNA(VLOOKUP($E239,'STAM.011-1'!$E$3:$S$306,15,FALSE)),"",(VLOOKUP($E239,'STAM.011-1'!$E$3:$S$306,15,FALSE)))</f>
        <v/>
      </c>
      <c r="T239" s="438">
        <f t="shared" ref="T239:T302" si="152">T238+1</f>
        <v>237</v>
      </c>
      <c r="U239" s="439"/>
      <c r="V239" s="443">
        <f t="shared" si="125"/>
        <v>0</v>
      </c>
      <c r="W239" s="516" t="str">
        <f t="shared" ref="W239:W299" si="153">IFERROR(SUM(J239:S242)+H241,"")</f>
        <v/>
      </c>
      <c r="X239" s="374">
        <f>IF(V239="","",IFERROR(SUM(J239:K239:M239:N239)+LARGE(J239:K239:M239,1)/100+LARGE(J239:K239:M239:N239,2)/1000+LARGE(J239:K239:M239:N239,3)/10000+LARGE(J239:K239:M239:N239,4)/100000-0.01/T239,0))</f>
        <v>0</v>
      </c>
      <c r="Y239" s="354" t="str">
        <f>$D$239</f>
        <v/>
      </c>
      <c r="Z239" s="364" t="str">
        <f>$C$239</f>
        <v/>
      </c>
      <c r="AA239" s="374"/>
      <c r="AB239" s="374"/>
      <c r="AC239" s="374"/>
      <c r="AD239" s="374"/>
      <c r="AE239" s="374"/>
      <c r="AF239" s="374"/>
      <c r="AG239" s="374"/>
      <c r="AH239" s="374"/>
      <c r="AI239" s="374"/>
    </row>
    <row r="240" spans="1:35" ht="12" customHeight="1" x14ac:dyDescent="0.3">
      <c r="A240" s="582"/>
      <c r="B240" s="687"/>
      <c r="C240" s="693"/>
      <c r="D240" s="690"/>
      <c r="E240" s="32" t="str">
        <f>IF(ISNA(VLOOKUP($A$239,'STAM.011-1'!$A$3:$S$306,5,FALSE)+U4),"",(VLOOKUP($A$239,'STAM.011-1'!$A$3:$S$306,5,FALSE)+U4))</f>
        <v/>
      </c>
      <c r="F240" s="34" t="str">
        <f>IF(ISNA(VLOOKUP($E240,'STAM.011-1'!$E$3:$F$306,2,FALSE)),"",(VLOOKUP($E240,'STAM.011-1'!$E$3:$F$306,2,FALSE)))</f>
        <v/>
      </c>
      <c r="G240" s="150"/>
      <c r="H240" s="141" t="str">
        <f>IF(ISNA(VLOOKUP($E240,'STAM.011-1'!$E$3:$H$306,4,FALSE)),"",(VLOOKUP($E240,'STAM.011-1'!$E$3:$H$306,4,FALSE)))</f>
        <v/>
      </c>
      <c r="I240" s="34" t="str">
        <f>IF(ISNA(VLOOKUP(E240,'STAM.011-1'!$E$3:$S$306,5,FALSE)),"",(VLOOKUP(E240,'STAM.011-1'!$E$3:$S$306,5,FALSE)))</f>
        <v/>
      </c>
      <c r="J240" s="34" t="str">
        <f>IF(ISNA(VLOOKUP($E240,'STAM.011-1'!$E$3:$S$306,6,FALSE)),"",(VLOOKUP($E240,'STAM.011-1'!$E$3:$S$306,6,FALSE)))</f>
        <v/>
      </c>
      <c r="K240" s="34" t="str">
        <f>IF(ISNA(VLOOKUP($E240,'STAM.011-1'!$E$3:$S$306,7,FALSE)),"",(VLOOKUP($E240,'STAM.011-1'!$E$3:$S$306,7,FALSE)))</f>
        <v/>
      </c>
      <c r="L240" s="34" t="str">
        <f>IF(ISNA(VLOOKUP($E240,'STAM.011-1'!$E$3:$S$306,8,FALSE)),"",(VLOOKUP($E240,'STAM.011-1'!$E$3:$S$306,8,FALSE)))</f>
        <v/>
      </c>
      <c r="M240" s="34" t="str">
        <f>IF(ISNA(VLOOKUP($E240,'STAM.011-1'!$E$3:$S$306,9,FALSE)),"",(VLOOKUP($E240,'STAM.011-1'!$E$3:$S$306,9,FALSE)))</f>
        <v/>
      </c>
      <c r="N240" s="34" t="str">
        <f>IF(ISNA(VLOOKUP($E240,'STAM.011-1'!$E$3:$S$306,10,FALSE)),"",(VLOOKUP($E240,'STAM.011-1'!$E$3:$S$306,10,FALSE)))</f>
        <v/>
      </c>
      <c r="O240" s="34" t="str">
        <f>IF(ISNA(VLOOKUP($E240,'STAM.011-1'!$E$3:$S$306,11,FALSE)),"",(VLOOKUP($E240,'STAM.011-1'!$E$3:$S$306,11,FALSE)))</f>
        <v/>
      </c>
      <c r="P240" s="34" t="str">
        <f>IF(ISNA(VLOOKUP($E240,'STAM.011-1'!$E$3:$S$306,12,FALSE)),"",(VLOOKUP($E240,'STAM.011-1'!$E$3:$S$306,12,FALSE)))</f>
        <v/>
      </c>
      <c r="Q240" s="34" t="str">
        <f>IF(ISNA(VLOOKUP($E240,'STAM.011-1'!$E$3:$S$306,13,FALSE)),"",(VLOOKUP($E240,'STAM.011-1'!$E$3:$S$306,13,FALSE)))</f>
        <v/>
      </c>
      <c r="R240" s="34" t="str">
        <f>IF(ISNA(VLOOKUP($E240,'STAM.011-1'!$E$3:$S$306,14,FALSE)),"",(VLOOKUP($E240,'STAM.011-1'!$E$3:$S$306,14,FALSE)))</f>
        <v/>
      </c>
      <c r="S240" s="344" t="str">
        <f>IF(ISNA(VLOOKUP($E240,'STAM.011-1'!$E$3:$S$306,15,FALSE)),"",(VLOOKUP($E240,'STAM.011-1'!$E$3:$S$306,15,FALSE)))</f>
        <v/>
      </c>
      <c r="T240" s="438">
        <f t="shared" si="152"/>
        <v>238</v>
      </c>
      <c r="U240" s="439"/>
      <c r="V240" s="443">
        <f t="shared" si="125"/>
        <v>0</v>
      </c>
      <c r="W240" s="516"/>
      <c r="X240" s="374">
        <f>IF(V240="","",IFERROR(SUM(J240:K240:M240:N240)+LARGE(J240:K240:M240,1)/100+LARGE(J240:K240:M240:N240,2)/1000+LARGE(J240:K240:M240:N240,3)/10000+LARGE(J240:K240:M240:N240,4)/100000-0.01/T240,0))</f>
        <v>0</v>
      </c>
      <c r="Y240" s="354" t="str">
        <f t="shared" ref="Y240:Y242" si="154">$D$239</f>
        <v/>
      </c>
      <c r="Z240" s="364" t="str">
        <f t="shared" ref="Z240:Z242" si="155">$C$239</f>
        <v/>
      </c>
      <c r="AA240" s="374"/>
      <c r="AB240" s="374"/>
      <c r="AC240" s="374"/>
      <c r="AD240" s="374"/>
      <c r="AE240" s="374"/>
      <c r="AF240" s="374"/>
      <c r="AG240" s="374"/>
      <c r="AH240" s="374"/>
      <c r="AI240" s="374"/>
    </row>
    <row r="241" spans="1:35" ht="12" customHeight="1" thickBot="1" x14ac:dyDescent="0.35">
      <c r="A241" s="582"/>
      <c r="B241" s="687"/>
      <c r="C241" s="693"/>
      <c r="D241" s="690"/>
      <c r="E241" s="32" t="str">
        <f>IF(ISNA(VLOOKUP($A$239,'STAM.011-1'!$A$3:$S$306,5,FALSE)+U5),"",(VLOOKUP($A$239,'STAM.011-1'!$A$3:$S$306,5,FALSE)+U5))</f>
        <v/>
      </c>
      <c r="F241" s="34" t="str">
        <f>IF(ISNA(VLOOKUP($E241,'STAM.011-1'!$E$3:$F$306,2,FALSE)),"",(VLOOKUP($E241,'STAM.011-1'!$E$3:$F$306,2,FALSE)))</f>
        <v/>
      </c>
      <c r="G241" s="35" t="s">
        <v>677</v>
      </c>
      <c r="H241" s="141" t="str">
        <f>IF(ISNA(VLOOKUP(E241,'STAM.011-1'!$E$3:$H$306,4,FALSE)),"",(VLOOKUP(E241,'STAM.011-1'!$E$3:$H$306,4,FALSE)))</f>
        <v/>
      </c>
      <c r="I241" s="34" t="str">
        <f>IF(ISNA(VLOOKUP(E241,'STAM.011-1'!$E$3:$S$306,5,FALSE)),"",(VLOOKUP(E241,'STAM.011-1'!$E$3:$S$306,5,FALSE)))</f>
        <v/>
      </c>
      <c r="J241" s="34" t="str">
        <f>IF(ISNA(VLOOKUP($E241,'STAM.011-1'!$E$3:$S$306,6,FALSE)),"",(VLOOKUP($E241,'STAM.011-1'!$E$3:$S$306,6,FALSE)))</f>
        <v/>
      </c>
      <c r="K241" s="34" t="str">
        <f>IF(ISNA(VLOOKUP($E241,'STAM.011-1'!$E$3:$S$306,7,FALSE)),"",(VLOOKUP($E241,'STAM.011-1'!$E$3:$S$306,7,FALSE)))</f>
        <v/>
      </c>
      <c r="L241" s="34" t="str">
        <f>IF(ISNA(VLOOKUP($E241,'STAM.011-1'!$E$3:$S$306,8,FALSE)),"",(VLOOKUP($E241,'STAM.011-1'!$E$3:$S$306,8,FALSE)))</f>
        <v/>
      </c>
      <c r="M241" s="34" t="str">
        <f>IF(ISNA(VLOOKUP($E241,'STAM.011-1'!$E$3:$S$306,9,FALSE)),"",(VLOOKUP($E241,'STAM.011-1'!$E$3:$S$306,9,FALSE)))</f>
        <v/>
      </c>
      <c r="N241" s="34" t="str">
        <f>IF(ISNA(VLOOKUP($E241,'STAM.011-1'!$E$3:$S$306,10,FALSE)),"",(VLOOKUP($E241,'STAM.011-1'!$E$3:$S$306,10,FALSE)))</f>
        <v/>
      </c>
      <c r="O241" s="34" t="str">
        <f>IF(ISNA(VLOOKUP($E241,'STAM.011-1'!$E$3:$S$306,11,FALSE)),"",(VLOOKUP($E241,'STAM.011-1'!$E$3:$S$306,11,FALSE)))</f>
        <v/>
      </c>
      <c r="P241" s="34" t="str">
        <f>IF(ISNA(VLOOKUP($E241,'STAM.011-1'!$E$3:$S$306,12,FALSE)),"",(VLOOKUP($E241,'STAM.011-1'!$E$3:$S$306,12,FALSE)))</f>
        <v/>
      </c>
      <c r="Q241" s="34" t="str">
        <f>IF(ISNA(VLOOKUP($E241,'STAM.011-1'!$E$3:$S$306,13,FALSE)),"",(VLOOKUP($E241,'STAM.011-1'!$E$3:$S$306,13,FALSE)))</f>
        <v/>
      </c>
      <c r="R241" s="34" t="str">
        <f>IF(ISNA(VLOOKUP($E241,'STAM.011-1'!$E$3:$S$306,14,FALSE)),"",(VLOOKUP($E241,'STAM.011-1'!$E$3:$S$306,14,FALSE)))</f>
        <v/>
      </c>
      <c r="S241" s="344" t="str">
        <f>IF(ISNA(VLOOKUP($E241,'STAM.011-1'!$E$3:$S$306,15,FALSE)),"",(VLOOKUP($E241,'STAM.011-1'!$E$3:$S$306,15,FALSE)))</f>
        <v/>
      </c>
      <c r="T241" s="438">
        <f t="shared" si="152"/>
        <v>239</v>
      </c>
      <c r="U241" s="439"/>
      <c r="V241" s="443">
        <f t="shared" si="125"/>
        <v>0</v>
      </c>
      <c r="W241" s="516"/>
      <c r="X241" s="374">
        <f>IF(V241="","",IFERROR(SUM(J241:K241:M241:N241)+LARGE(J241:K241:M241,1)/100+LARGE(J241:K241:M241:N241,2)/1000+LARGE(J241:K241:M241:N241,3)/10000+LARGE(J241:K241:M241:N241,4)/100000-0.01/T241,0))</f>
        <v>0</v>
      </c>
      <c r="Y241" s="354" t="str">
        <f t="shared" si="154"/>
        <v/>
      </c>
      <c r="Z241" s="364" t="str">
        <f t="shared" si="155"/>
        <v/>
      </c>
      <c r="AA241" s="374"/>
      <c r="AB241" s="374"/>
      <c r="AC241" s="374"/>
      <c r="AD241" s="374"/>
      <c r="AE241" s="374"/>
      <c r="AF241" s="374"/>
      <c r="AG241" s="374"/>
      <c r="AH241" s="374"/>
      <c r="AI241" s="374"/>
    </row>
    <row r="242" spans="1:35" ht="12" customHeight="1" thickBot="1" x14ac:dyDescent="0.35">
      <c r="A242" s="583"/>
      <c r="B242" s="688"/>
      <c r="C242" s="694"/>
      <c r="D242" s="691"/>
      <c r="E242" s="32" t="str">
        <f>IF(ISNA(VLOOKUP($A$239,'STAM.011-1'!$A$3:$S$306,5,FALSE)+U6),"",(VLOOKUP($A$239,'STAM.011-1'!$A$3:$S$306,5,FALSE)+U6))</f>
        <v/>
      </c>
      <c r="F242" s="38" t="str">
        <f>IF(ISNA(VLOOKUP($E242,'STAM.011-1'!$E$3:$F$306,2,FALSE)),"",(VLOOKUP($E242,'STAM.011-1'!$E$3:$F$306,2,FALSE)))</f>
        <v/>
      </c>
      <c r="G242" s="36" t="s">
        <v>678</v>
      </c>
      <c r="H242" s="37" t="str">
        <f>IF(ISNA(VLOOKUP(E242,'STAM.011-1'!$E$3:$H$306,4,FALSE)),"",(VLOOKUP(E242,'STAM.011-1'!$E$3:$H$306,4,FALSE)))</f>
        <v/>
      </c>
      <c r="I242" s="38" t="str">
        <f>IF(ISNA(VLOOKUP(E242,'STAM.011-1'!$E$3:$S$306,5,FALSE)),"",(VLOOKUP(E242,'STAM.011-1'!$E$3:$S$306,5,FALSE)))</f>
        <v/>
      </c>
      <c r="J242" s="38" t="str">
        <f>IF(ISNA(VLOOKUP($E242,'STAM.011-1'!$E$3:$S$306,6,FALSE)),"",(VLOOKUP($E242,'STAM.011-1'!$E$3:$S$306,6,FALSE)))</f>
        <v/>
      </c>
      <c r="K242" s="38" t="str">
        <f>IF(ISNA(VLOOKUP($E242,'STAM.011-1'!$E$3:$S$306,7,FALSE)),"",(VLOOKUP($E242,'STAM.011-1'!$E$3:$S$306,7,FALSE)))</f>
        <v/>
      </c>
      <c r="L242" s="38" t="str">
        <f>IF(ISNA(VLOOKUP($E242,'STAM.011-1'!$E$3:$S$306,8,FALSE)),"",(VLOOKUP($E242,'STAM.011-1'!$E$3:$S$306,8,FALSE)))</f>
        <v/>
      </c>
      <c r="M242" s="38" t="str">
        <f>IF(ISNA(VLOOKUP($E242,'STAM.011-1'!$E$3:$S$306,9,FALSE)),"",(VLOOKUP($E242,'STAM.011-1'!$E$3:$S$306,9,FALSE)))</f>
        <v/>
      </c>
      <c r="N242" s="38" t="str">
        <f>IF(ISNA(VLOOKUP($E242,'STAM.011-1'!$E$3:$S$306,10,FALSE)),"",(VLOOKUP($E242,'STAM.011-1'!$E$3:$S$306,10,FALSE)))</f>
        <v/>
      </c>
      <c r="O242" s="38" t="str">
        <f>IF(ISNA(VLOOKUP($E242,'STAM.011-1'!$E$3:$S$306,11,FALSE)),"",(VLOOKUP($E242,'STAM.011-1'!$E$3:$S$306,11,FALSE)))</f>
        <v/>
      </c>
      <c r="P242" s="38" t="str">
        <f>IF(ISNA(VLOOKUP($E242,'STAM.011-1'!$E$3:$S$306,12,FALSE)),"",(VLOOKUP($E242,'STAM.011-1'!$E$3:$S$306,12,FALSE)))</f>
        <v/>
      </c>
      <c r="Q242" s="38" t="str">
        <f>IF(ISNA(VLOOKUP($E242,'STAM.011-1'!$E$3:$S$306,13,FALSE)),"",(VLOOKUP($E242,'STAM.011-1'!$E$3:$S$306,13,FALSE)))</f>
        <v/>
      </c>
      <c r="R242" s="38" t="str">
        <f>IF(ISNA(VLOOKUP($E242,'STAM.011-1'!$E$3:$S$306,14,FALSE)),"",(VLOOKUP($E242,'STAM.011-1'!$E$3:$S$306,14,FALSE)))</f>
        <v/>
      </c>
      <c r="S242" s="345" t="str">
        <f>IF(ISNA(VLOOKUP($E242,'STAM.011-1'!$E$3:$S$306,15,FALSE)),"",(VLOOKUP($E242,'STAM.011-1'!$E$3:$S$306,15,FALSE)))</f>
        <v/>
      </c>
      <c r="T242" s="438">
        <f t="shared" si="152"/>
        <v>240</v>
      </c>
      <c r="U242" s="439"/>
      <c r="V242" s="443">
        <f t="shared" si="125"/>
        <v>0</v>
      </c>
      <c r="W242" s="516"/>
      <c r="X242" s="374">
        <f>IF(V242="","",IFERROR(SUM(J242:K242:M242:N242)+LARGE(J242:K242:M242,1)/100+LARGE(J242:K242:M242:N242,2)/1000+LARGE(J242:K242:M242:N242,3)/10000+LARGE(J242:K242:M242:N242,4)/100000-0.01/T242,0))</f>
        <v>0</v>
      </c>
      <c r="Y242" s="354" t="str">
        <f t="shared" si="154"/>
        <v/>
      </c>
      <c r="Z242" s="364" t="str">
        <f t="shared" si="155"/>
        <v/>
      </c>
      <c r="AA242" s="374"/>
      <c r="AB242" s="374"/>
      <c r="AC242" s="374"/>
      <c r="AD242" s="374"/>
      <c r="AE242" s="374"/>
      <c r="AF242" s="374"/>
      <c r="AG242" s="374"/>
      <c r="AH242" s="374"/>
      <c r="AI242" s="374"/>
    </row>
    <row r="243" spans="1:35" ht="12" customHeight="1" x14ac:dyDescent="0.3">
      <c r="A243" s="581">
        <v>61</v>
      </c>
      <c r="B243" s="686" t="str">
        <f>IF(ISNA(VLOOKUP($A243,'STAM.011-1'!$A$3:$S$306,2,FALSE)),"",(VLOOKUP($A243,'STAM.011-1'!$A$3:$S$306,2,FALSE)))</f>
        <v/>
      </c>
      <c r="C243" s="692" t="str">
        <f>IF(ISNA(VLOOKUP($A243,'STAM.011-1'!$A$3:$S$306,3,FALSE)),"",(VLOOKUP($A243,'STAM.011-1'!$A$3:$S$306,3,FALSE)))</f>
        <v/>
      </c>
      <c r="D243" s="689" t="str">
        <f>IF(ISNA(VLOOKUP($A243,'STAM.011-1'!$A$3:$S$306,4,FALSE)),"",(VLOOKUP($A243,'STAM.011-1'!$A$3:$S$306,4,FALSE)))</f>
        <v/>
      </c>
      <c r="E243" s="29" t="str">
        <f>IF(ISNA(VLOOKUP($A$243,'STAM.011-1'!$A$3:$S$306,5,FALSE)),"",(VLOOKUP($A$243,'STAM.011-1'!$A$3:$S$306,5,FALSE)))</f>
        <v/>
      </c>
      <c r="F243" s="30" t="str">
        <f>IF(ISNA(VLOOKUP($E243,'STAM.011-1'!$E$3:$F$306,2,FALSE)),"",(VLOOKUP($E243,'STAM.011-1'!$E$3:$F$306,2,FALSE)))</f>
        <v/>
      </c>
      <c r="G243" s="149"/>
      <c r="H243" s="31"/>
      <c r="I243" s="30" t="str">
        <f>IF(ISNA(VLOOKUP(E243,'STAM.011-1'!$E$3:$S$306,5,FALSE)),"",(VLOOKUP(E243,'STAM.011-1'!$E$3:$S$306,5,FALSE)))</f>
        <v/>
      </c>
      <c r="J243" s="30" t="str">
        <f>IF(ISNA(VLOOKUP($E243,'STAM.011-1'!$E$3:$S$306,6,FALSE)),"",(VLOOKUP($E243,'STAM.011-1'!$E$3:$S$306,6,FALSE)))</f>
        <v/>
      </c>
      <c r="K243" s="30" t="str">
        <f>IF(ISNA(VLOOKUP($E243,'STAM.011-1'!$E$3:$S$306,7,FALSE)),"",(VLOOKUP($E243,'STAM.011-1'!$E$3:$S$306,7,FALSE)))</f>
        <v/>
      </c>
      <c r="L243" s="30" t="str">
        <f>IF(ISNA(VLOOKUP($E243,'STAM.011-1'!$E$3:$S$306,8,FALSE)),"",(VLOOKUP($E243,'STAM.011-1'!$E$3:$S$306,8,FALSE)))</f>
        <v/>
      </c>
      <c r="M243" s="30" t="str">
        <f>IF(ISNA(VLOOKUP($E243,'STAM.011-1'!$E$3:$S$306,9,FALSE)),"",(VLOOKUP($E243,'STAM.011-1'!$E$3:$S$306,9,FALSE)))</f>
        <v/>
      </c>
      <c r="N243" s="30" t="str">
        <f>IF(ISNA(VLOOKUP($E243,'STAM.011-1'!$E$3:$S$306,10,FALSE)),"",(VLOOKUP($E243,'STAM.011-1'!$E$3:$S$306,10,FALSE)))</f>
        <v/>
      </c>
      <c r="O243" s="30" t="str">
        <f>IF(ISNA(VLOOKUP($E243,'STAM.011-1'!$E$3:$S$306,11,FALSE)),"",(VLOOKUP($E243,'STAM.011-1'!$E$3:$S$306,11,FALSE)))</f>
        <v/>
      </c>
      <c r="P243" s="30" t="str">
        <f>IF(ISNA(VLOOKUP($E243,'STAM.011-1'!$E$3:$S$306,12,FALSE)),"",(VLOOKUP($E243,'STAM.011-1'!$E$3:$S$306,12,FALSE)))</f>
        <v/>
      </c>
      <c r="Q243" s="30" t="str">
        <f>IF(ISNA(VLOOKUP($E243,'STAM.011-1'!$E$3:$S$306,13,FALSE)),"",(VLOOKUP($E243,'STAM.011-1'!$E$3:$S$306,13,FALSE)))</f>
        <v/>
      </c>
      <c r="R243" s="30" t="str">
        <f>IF(ISNA(VLOOKUP($E243,'STAM.011-1'!$E$3:$S$306,14,FALSE)),"",(VLOOKUP($E243,'STAM.011-1'!$E$3:$S$306,14,FALSE)))</f>
        <v/>
      </c>
      <c r="S243" s="343" t="str">
        <f>IF(ISNA(VLOOKUP($E243,'STAM.011-1'!$E$3:$S$306,15,FALSE)),"",(VLOOKUP($E243,'STAM.011-1'!$E$3:$S$306,15,FALSE)))</f>
        <v/>
      </c>
      <c r="T243" s="438">
        <f t="shared" si="152"/>
        <v>241</v>
      </c>
      <c r="U243" s="439"/>
      <c r="V243" s="443">
        <f t="shared" si="125"/>
        <v>0</v>
      </c>
      <c r="W243" s="516" t="str">
        <f t="shared" ref="W243" si="156">IFERROR(SUM(J243:S246)+H245,"")</f>
        <v/>
      </c>
      <c r="X243" s="374">
        <f>IF(V243="","",IFERROR(SUM(J243:K243:M243:N243)+LARGE(J243:K243:M243,1)/100+LARGE(J243:K243:M243:N243,2)/1000+LARGE(J243:K243:M243:N243,3)/10000+LARGE(J243:K243:M243:N243,4)/100000-0.01/T243,0))</f>
        <v>0</v>
      </c>
      <c r="Y243" s="354" t="str">
        <f>$D$243</f>
        <v/>
      </c>
      <c r="Z243" s="364" t="str">
        <f>$C$243</f>
        <v/>
      </c>
      <c r="AA243" s="374"/>
      <c r="AB243" s="374"/>
      <c r="AC243" s="374"/>
      <c r="AD243" s="374"/>
      <c r="AE243" s="374"/>
      <c r="AF243" s="374"/>
      <c r="AG243" s="374"/>
      <c r="AH243" s="374"/>
      <c r="AI243" s="374"/>
    </row>
    <row r="244" spans="1:35" ht="12" customHeight="1" x14ac:dyDescent="0.3">
      <c r="A244" s="582"/>
      <c r="B244" s="687"/>
      <c r="C244" s="693"/>
      <c r="D244" s="690"/>
      <c r="E244" s="32" t="str">
        <f>IF(ISNA(VLOOKUP($A$243,'STAM.011-1'!$A$3:$S$306,5,FALSE)+U4),"",(VLOOKUP($A$243,'STAM.011-1'!$A$3:$S$306,5,FALSE)+U4))</f>
        <v/>
      </c>
      <c r="F244" s="34" t="str">
        <f>IF(ISNA(VLOOKUP($E244,'STAM.011-1'!$E$3:$F$306,2,FALSE)),"",(VLOOKUP($E244,'STAM.011-1'!$E$3:$F$306,2,FALSE)))</f>
        <v/>
      </c>
      <c r="G244" s="150"/>
      <c r="H244" s="141" t="str">
        <f>IF(ISNA(VLOOKUP($E244,'STAM.011-1'!$E$3:$H$306,4,FALSE)),"",(VLOOKUP($E244,'STAM.011-1'!$E$3:$H$306,4,FALSE)))</f>
        <v/>
      </c>
      <c r="I244" s="34" t="str">
        <f>IF(ISNA(VLOOKUP(E244,'STAM.011-1'!$E$3:$S$306,5,FALSE)),"",(VLOOKUP(E244,'STAM.011-1'!$E$3:$S$306,5,FALSE)))</f>
        <v/>
      </c>
      <c r="J244" s="34" t="str">
        <f>IF(ISNA(VLOOKUP($E244,'STAM.011-1'!$E$3:$S$306,6,FALSE)),"",(VLOOKUP($E244,'STAM.011-1'!$E$3:$S$306,6,FALSE)))</f>
        <v/>
      </c>
      <c r="K244" s="34" t="str">
        <f>IF(ISNA(VLOOKUP($E244,'STAM.011-1'!$E$3:$S$306,7,FALSE)),"",(VLOOKUP($E244,'STAM.011-1'!$E$3:$S$306,7,FALSE)))</f>
        <v/>
      </c>
      <c r="L244" s="34" t="str">
        <f>IF(ISNA(VLOOKUP($E244,'STAM.011-1'!$E$3:$S$306,8,FALSE)),"",(VLOOKUP($E244,'STAM.011-1'!$E$3:$S$306,8,FALSE)))</f>
        <v/>
      </c>
      <c r="M244" s="34" t="str">
        <f>IF(ISNA(VLOOKUP($E244,'STAM.011-1'!$E$3:$S$306,9,FALSE)),"",(VLOOKUP($E244,'STAM.011-1'!$E$3:$S$306,9,FALSE)))</f>
        <v/>
      </c>
      <c r="N244" s="34" t="str">
        <f>IF(ISNA(VLOOKUP($E244,'STAM.011-1'!$E$3:$S$306,10,FALSE)),"",(VLOOKUP($E244,'STAM.011-1'!$E$3:$S$306,10,FALSE)))</f>
        <v/>
      </c>
      <c r="O244" s="34" t="str">
        <f>IF(ISNA(VLOOKUP($E244,'STAM.011-1'!$E$3:$S$306,11,FALSE)),"",(VLOOKUP($E244,'STAM.011-1'!$E$3:$S$306,11,FALSE)))</f>
        <v/>
      </c>
      <c r="P244" s="34" t="str">
        <f>IF(ISNA(VLOOKUP($E244,'STAM.011-1'!$E$3:$S$306,12,FALSE)),"",(VLOOKUP($E244,'STAM.011-1'!$E$3:$S$306,12,FALSE)))</f>
        <v/>
      </c>
      <c r="Q244" s="34" t="str">
        <f>IF(ISNA(VLOOKUP($E244,'STAM.011-1'!$E$3:$S$306,13,FALSE)),"",(VLOOKUP($E244,'STAM.011-1'!$E$3:$S$306,13,FALSE)))</f>
        <v/>
      </c>
      <c r="R244" s="34" t="str">
        <f>IF(ISNA(VLOOKUP($E244,'STAM.011-1'!$E$3:$S$306,14,FALSE)),"",(VLOOKUP($E244,'STAM.011-1'!$E$3:$S$306,14,FALSE)))</f>
        <v/>
      </c>
      <c r="S244" s="344" t="str">
        <f>IF(ISNA(VLOOKUP($E244,'STAM.011-1'!$E$3:$S$306,15,FALSE)),"",(VLOOKUP($E244,'STAM.011-1'!$E$3:$S$306,15,FALSE)))</f>
        <v/>
      </c>
      <c r="T244" s="438">
        <f t="shared" si="152"/>
        <v>242</v>
      </c>
      <c r="U244" s="439"/>
      <c r="V244" s="443">
        <f t="shared" si="125"/>
        <v>0</v>
      </c>
      <c r="W244" s="516"/>
      <c r="X244" s="374">
        <f>IF(V244="","",IFERROR(SUM(J244:K244:M244:N244)+LARGE(J244:K244:M244,1)/100+LARGE(J244:K244:M244:N244,2)/1000+LARGE(J244:K244:M244:N244,3)/10000+LARGE(J244:K244:M244:N244,4)/100000-0.01/T244,0))</f>
        <v>0</v>
      </c>
      <c r="Y244" s="354" t="str">
        <f t="shared" ref="Y244:Y246" si="157">$D$243</f>
        <v/>
      </c>
      <c r="Z244" s="364" t="str">
        <f t="shared" ref="Z244:Z246" si="158">$C$243</f>
        <v/>
      </c>
      <c r="AA244" s="374"/>
      <c r="AB244" s="374"/>
      <c r="AC244" s="374"/>
      <c r="AD244" s="374"/>
      <c r="AE244" s="374"/>
      <c r="AF244" s="374"/>
      <c r="AG244" s="374"/>
      <c r="AH244" s="374"/>
      <c r="AI244" s="374"/>
    </row>
    <row r="245" spans="1:35" ht="12" customHeight="1" thickBot="1" x14ac:dyDescent="0.35">
      <c r="A245" s="582"/>
      <c r="B245" s="687"/>
      <c r="C245" s="693"/>
      <c r="D245" s="690"/>
      <c r="E245" s="32" t="str">
        <f>IF(ISNA(VLOOKUP($A$243,'STAM.011-1'!$A$3:$S$306,5,FALSE)+U5),"",(VLOOKUP($A$243,'STAM.011-1'!$A$3:$S$306,5,FALSE)+U5))</f>
        <v/>
      </c>
      <c r="F245" s="34" t="str">
        <f>IF(ISNA(VLOOKUP($E245,'STAM.011-1'!$E$3:$F$306,2,FALSE)),"",(VLOOKUP($E245,'STAM.011-1'!$E$3:$F$306,2,FALSE)))</f>
        <v/>
      </c>
      <c r="G245" s="35" t="s">
        <v>677</v>
      </c>
      <c r="H245" s="141" t="str">
        <f>IF(ISNA(VLOOKUP(E245,'STAM.011-1'!$E$3:$H$306,4,FALSE)),"",(VLOOKUP(E245,'STAM.011-1'!$E$3:$H$306,4,FALSE)))</f>
        <v/>
      </c>
      <c r="I245" s="34" t="str">
        <f>IF(ISNA(VLOOKUP(E245,'STAM.011-1'!$E$3:$S$306,5,FALSE)),"",(VLOOKUP(E245,'STAM.011-1'!$E$3:$S$306,5,FALSE)))</f>
        <v/>
      </c>
      <c r="J245" s="34" t="str">
        <f>IF(ISNA(VLOOKUP($E245,'STAM.011-1'!$E$3:$S$306,6,FALSE)),"",(VLOOKUP($E245,'STAM.011-1'!$E$3:$S$306,6,FALSE)))</f>
        <v/>
      </c>
      <c r="K245" s="34" t="str">
        <f>IF(ISNA(VLOOKUP($E245,'STAM.011-1'!$E$3:$S$306,7,FALSE)),"",(VLOOKUP($E245,'STAM.011-1'!$E$3:$S$306,7,FALSE)))</f>
        <v/>
      </c>
      <c r="L245" s="34" t="str">
        <f>IF(ISNA(VLOOKUP($E245,'STAM.011-1'!$E$3:$S$306,8,FALSE)),"",(VLOOKUP($E245,'STAM.011-1'!$E$3:$S$306,8,FALSE)))</f>
        <v/>
      </c>
      <c r="M245" s="34" t="str">
        <f>IF(ISNA(VLOOKUP($E245,'STAM.011-1'!$E$3:$S$306,9,FALSE)),"",(VLOOKUP($E245,'STAM.011-1'!$E$3:$S$306,9,FALSE)))</f>
        <v/>
      </c>
      <c r="N245" s="34" t="str">
        <f>IF(ISNA(VLOOKUP($E245,'STAM.011-1'!$E$3:$S$306,10,FALSE)),"",(VLOOKUP($E245,'STAM.011-1'!$E$3:$S$306,10,FALSE)))</f>
        <v/>
      </c>
      <c r="O245" s="34" t="str">
        <f>IF(ISNA(VLOOKUP($E245,'STAM.011-1'!$E$3:$S$306,11,FALSE)),"",(VLOOKUP($E245,'STAM.011-1'!$E$3:$S$306,11,FALSE)))</f>
        <v/>
      </c>
      <c r="P245" s="34" t="str">
        <f>IF(ISNA(VLOOKUP($E245,'STAM.011-1'!$E$3:$S$306,12,FALSE)),"",(VLOOKUP($E245,'STAM.011-1'!$E$3:$S$306,12,FALSE)))</f>
        <v/>
      </c>
      <c r="Q245" s="34" t="str">
        <f>IF(ISNA(VLOOKUP($E245,'STAM.011-1'!$E$3:$S$306,13,FALSE)),"",(VLOOKUP($E245,'STAM.011-1'!$E$3:$S$306,13,FALSE)))</f>
        <v/>
      </c>
      <c r="R245" s="34" t="str">
        <f>IF(ISNA(VLOOKUP($E245,'STAM.011-1'!$E$3:$S$306,14,FALSE)),"",(VLOOKUP($E245,'STAM.011-1'!$E$3:$S$306,14,FALSE)))</f>
        <v/>
      </c>
      <c r="S245" s="344" t="str">
        <f>IF(ISNA(VLOOKUP($E245,'STAM.011-1'!$E$3:$S$306,15,FALSE)),"",(VLOOKUP($E245,'STAM.011-1'!$E$3:$S$306,15,FALSE)))</f>
        <v/>
      </c>
      <c r="T245" s="438">
        <f t="shared" si="152"/>
        <v>243</v>
      </c>
      <c r="U245" s="439"/>
      <c r="V245" s="443">
        <f t="shared" si="125"/>
        <v>0</v>
      </c>
      <c r="W245" s="516"/>
      <c r="X245" s="374">
        <f>IF(V245="","",IFERROR(SUM(J245:K245:M245:N245)+LARGE(J245:K245:M245,1)/100+LARGE(J245:K245:M245:N245,2)/1000+LARGE(J245:K245:M245:N245,3)/10000+LARGE(J245:K245:M245:N245,4)/100000-0.01/T245,0))</f>
        <v>0</v>
      </c>
      <c r="Y245" s="354" t="str">
        <f t="shared" si="157"/>
        <v/>
      </c>
      <c r="Z245" s="364" t="str">
        <f t="shared" si="158"/>
        <v/>
      </c>
      <c r="AA245" s="374"/>
      <c r="AB245" s="374"/>
      <c r="AC245" s="374"/>
      <c r="AD245" s="374"/>
      <c r="AE245" s="374"/>
      <c r="AF245" s="374"/>
      <c r="AG245" s="374"/>
      <c r="AH245" s="374"/>
      <c r="AI245" s="374"/>
    </row>
    <row r="246" spans="1:35" ht="12" customHeight="1" thickBot="1" x14ac:dyDescent="0.35">
      <c r="A246" s="583"/>
      <c r="B246" s="688"/>
      <c r="C246" s="694"/>
      <c r="D246" s="691"/>
      <c r="E246" s="32" t="str">
        <f>IF(ISNA(VLOOKUP($A$243,'STAM.011-1'!$A$3:$S$306,5,FALSE)+U6),"",(VLOOKUP($A$243,'STAM.011-1'!$A$3:$S$306,5,FALSE)+U6))</f>
        <v/>
      </c>
      <c r="F246" s="38" t="str">
        <f>IF(ISNA(VLOOKUP($E246,'STAM.011-1'!$E$3:$F$306,2,FALSE)),"",(VLOOKUP($E246,'STAM.011-1'!$E$3:$F$306,2,FALSE)))</f>
        <v/>
      </c>
      <c r="G246" s="36" t="s">
        <v>678</v>
      </c>
      <c r="H246" s="37" t="str">
        <f>IF(ISNA(VLOOKUP(E246,'STAM.011-1'!$E$3:$H$306,4,FALSE)),"",(VLOOKUP(E246,'STAM.011-1'!$E$3:$H$306,4,FALSE)))</f>
        <v/>
      </c>
      <c r="I246" s="38" t="str">
        <f>IF(ISNA(VLOOKUP(E246,'STAM.011-1'!$E$3:$S$306,5,FALSE)),"",(VLOOKUP(E246,'STAM.011-1'!$E$3:$S$306,5,FALSE)))</f>
        <v/>
      </c>
      <c r="J246" s="38" t="str">
        <f>IF(ISNA(VLOOKUP($E246,'STAM.011-1'!$E$3:$S$306,6,FALSE)),"",(VLOOKUP($E246,'STAM.011-1'!$E$3:$S$306,6,FALSE)))</f>
        <v/>
      </c>
      <c r="K246" s="38" t="str">
        <f>IF(ISNA(VLOOKUP($E246,'STAM.011-1'!$E$3:$S$306,7,FALSE)),"",(VLOOKUP($E246,'STAM.011-1'!$E$3:$S$306,7,FALSE)))</f>
        <v/>
      </c>
      <c r="L246" s="38" t="str">
        <f>IF(ISNA(VLOOKUP($E246,'STAM.011-1'!$E$3:$S$306,8,FALSE)),"",(VLOOKUP($E246,'STAM.011-1'!$E$3:$S$306,8,FALSE)))</f>
        <v/>
      </c>
      <c r="M246" s="38" t="str">
        <f>IF(ISNA(VLOOKUP($E246,'STAM.011-1'!$E$3:$S$306,9,FALSE)),"",(VLOOKUP($E246,'STAM.011-1'!$E$3:$S$306,9,FALSE)))</f>
        <v/>
      </c>
      <c r="N246" s="38" t="str">
        <f>IF(ISNA(VLOOKUP($E246,'STAM.011-1'!$E$3:$S$306,10,FALSE)),"",(VLOOKUP($E246,'STAM.011-1'!$E$3:$S$306,10,FALSE)))</f>
        <v/>
      </c>
      <c r="O246" s="38" t="str">
        <f>IF(ISNA(VLOOKUP($E246,'STAM.011-1'!$E$3:$S$306,11,FALSE)),"",(VLOOKUP($E246,'STAM.011-1'!$E$3:$S$306,11,FALSE)))</f>
        <v/>
      </c>
      <c r="P246" s="38" t="str">
        <f>IF(ISNA(VLOOKUP($E246,'STAM.011-1'!$E$3:$S$306,12,FALSE)),"",(VLOOKUP($E246,'STAM.011-1'!$E$3:$S$306,12,FALSE)))</f>
        <v/>
      </c>
      <c r="Q246" s="38" t="str">
        <f>IF(ISNA(VLOOKUP($E246,'STAM.011-1'!$E$3:$S$306,13,FALSE)),"",(VLOOKUP($E246,'STAM.011-1'!$E$3:$S$306,13,FALSE)))</f>
        <v/>
      </c>
      <c r="R246" s="38" t="str">
        <f>IF(ISNA(VLOOKUP($E246,'STAM.011-1'!$E$3:$S$306,14,FALSE)),"",(VLOOKUP($E246,'STAM.011-1'!$E$3:$S$306,14,FALSE)))</f>
        <v/>
      </c>
      <c r="S246" s="345" t="str">
        <f>IF(ISNA(VLOOKUP($E246,'STAM.011-1'!$E$3:$S$306,15,FALSE)),"",(VLOOKUP($E246,'STAM.011-1'!$E$3:$S$306,15,FALSE)))</f>
        <v/>
      </c>
      <c r="T246" s="438">
        <f t="shared" si="152"/>
        <v>244</v>
      </c>
      <c r="U246" s="439"/>
      <c r="V246" s="443">
        <f t="shared" si="125"/>
        <v>0</v>
      </c>
      <c r="W246" s="516"/>
      <c r="X246" s="374">
        <f>IF(V246="","",IFERROR(SUM(J246:K246:M246:N246)+LARGE(J246:K246:M246,1)/100+LARGE(J246:K246:M246:N246,2)/1000+LARGE(J246:K246:M246:N246,3)/10000+LARGE(J246:K246:M246:N246,4)/100000-0.01/T246,0))</f>
        <v>0</v>
      </c>
      <c r="Y246" s="354" t="str">
        <f t="shared" si="157"/>
        <v/>
      </c>
      <c r="Z246" s="364" t="str">
        <f t="shared" si="158"/>
        <v/>
      </c>
      <c r="AA246" s="374"/>
      <c r="AB246" s="374"/>
      <c r="AC246" s="374"/>
      <c r="AD246" s="374"/>
      <c r="AE246" s="374"/>
      <c r="AF246" s="374"/>
      <c r="AG246" s="374"/>
      <c r="AH246" s="374"/>
      <c r="AI246" s="374"/>
    </row>
    <row r="247" spans="1:35" ht="12" customHeight="1" x14ac:dyDescent="0.3">
      <c r="A247" s="581">
        <v>62</v>
      </c>
      <c r="B247" s="686" t="str">
        <f>IF(ISNA(VLOOKUP($A247,'STAM.011-1'!$A$3:$S$306,2,FALSE)),"",(VLOOKUP($A247,'STAM.011-1'!$A$3:$S$306,2,FALSE)))</f>
        <v/>
      </c>
      <c r="C247" s="692" t="str">
        <f>IF(ISNA(VLOOKUP($A247,'STAM.011-1'!$A$3:$S$306,3,FALSE)),"",(VLOOKUP($A247,'STAM.011-1'!$A$3:$S$306,3,FALSE)))</f>
        <v/>
      </c>
      <c r="D247" s="689" t="str">
        <f>IF(ISNA(VLOOKUP($A247,'STAM.011-1'!$A$3:$S$306,4,FALSE)),"",(VLOOKUP($A247,'STAM.011-1'!$A$3:$S$306,4,FALSE)))</f>
        <v/>
      </c>
      <c r="E247" s="29" t="str">
        <f>IF(ISNA(VLOOKUP($A$247,'STAM.011-1'!$A$3:$S$306,5,FALSE)),"",(VLOOKUP($A$247,'STAM.011-1'!$A$3:$S$306,5,FALSE)))</f>
        <v/>
      </c>
      <c r="F247" s="30" t="str">
        <f>IF(ISNA(VLOOKUP($E247,'STAM.011-1'!$E$3:$F$306,2,FALSE)),"",(VLOOKUP($E247,'STAM.011-1'!$E$3:$F$306,2,FALSE)))</f>
        <v/>
      </c>
      <c r="G247" s="149"/>
      <c r="H247" s="39"/>
      <c r="I247" s="30" t="str">
        <f>IF(ISNA(VLOOKUP(E247,'STAM.011-1'!$E$3:$S$306,5,FALSE)),"",(VLOOKUP(E247,'STAM.011-1'!$E$3:$S$306,5,FALSE)))</f>
        <v/>
      </c>
      <c r="J247" s="30" t="str">
        <f>IF(ISNA(VLOOKUP($E247,'STAM.011-1'!$E$3:$S$306,6,FALSE)),"",(VLOOKUP($E247,'STAM.011-1'!$E$3:$S$306,6,FALSE)))</f>
        <v/>
      </c>
      <c r="K247" s="30" t="str">
        <f>IF(ISNA(VLOOKUP($E247,'STAM.011-1'!$E$3:$S$306,7,FALSE)),"",(VLOOKUP($E247,'STAM.011-1'!$E$3:$S$306,7,FALSE)))</f>
        <v/>
      </c>
      <c r="L247" s="30" t="str">
        <f>IF(ISNA(VLOOKUP($E247,'STAM.011-1'!$E$3:$S$306,8,FALSE)),"",(VLOOKUP($E247,'STAM.011-1'!$E$3:$S$306,8,FALSE)))</f>
        <v/>
      </c>
      <c r="M247" s="30" t="str">
        <f>IF(ISNA(VLOOKUP($E247,'STAM.011-1'!$E$3:$S$306,9,FALSE)),"",(VLOOKUP($E247,'STAM.011-1'!$E$3:$S$306,9,FALSE)))</f>
        <v/>
      </c>
      <c r="N247" s="30" t="str">
        <f>IF(ISNA(VLOOKUP($E247,'STAM.011-1'!$E$3:$S$306,10,FALSE)),"",(VLOOKUP($E247,'STAM.011-1'!$E$3:$S$306,10,FALSE)))</f>
        <v/>
      </c>
      <c r="O247" s="30" t="str">
        <f>IF(ISNA(VLOOKUP($E247,'STAM.011-1'!$E$3:$S$306,11,FALSE)),"",(VLOOKUP($E247,'STAM.011-1'!$E$3:$S$306,11,FALSE)))</f>
        <v/>
      </c>
      <c r="P247" s="30" t="str">
        <f>IF(ISNA(VLOOKUP($E247,'STAM.011-1'!$E$3:$S$306,12,FALSE)),"",(VLOOKUP($E247,'STAM.011-1'!$E$3:$S$306,12,FALSE)))</f>
        <v/>
      </c>
      <c r="Q247" s="30" t="str">
        <f>IF(ISNA(VLOOKUP($E247,'STAM.011-1'!$E$3:$S$306,13,FALSE)),"",(VLOOKUP($E247,'STAM.011-1'!$E$3:$S$306,13,FALSE)))</f>
        <v/>
      </c>
      <c r="R247" s="30" t="str">
        <f>IF(ISNA(VLOOKUP($E247,'STAM.011-1'!$E$3:$S$306,14,FALSE)),"",(VLOOKUP($E247,'STAM.011-1'!$E$3:$S$306,14,FALSE)))</f>
        <v/>
      </c>
      <c r="S247" s="343" t="str">
        <f>IF(ISNA(VLOOKUP($E247,'STAM.011-1'!$E$3:$S$306,15,FALSE)),"",(VLOOKUP($E247,'STAM.011-1'!$E$3:$S$306,15,FALSE)))</f>
        <v/>
      </c>
      <c r="T247" s="438">
        <f t="shared" si="152"/>
        <v>245</v>
      </c>
      <c r="U247" s="439"/>
      <c r="V247" s="443">
        <f t="shared" si="125"/>
        <v>0</v>
      </c>
      <c r="W247" s="516" t="str">
        <f t="shared" si="149"/>
        <v/>
      </c>
      <c r="X247" s="374">
        <f>IF(V247="","",IFERROR(SUM(J247:K247:M247:N247)+LARGE(J247:K247:M247,1)/100+LARGE(J247:K247:M247:N247,2)/1000+LARGE(J247:K247:M247:N247,3)/10000+LARGE(J247:K247:M247:N247,4)/100000-0.01/T247,0))</f>
        <v>0</v>
      </c>
      <c r="Y247" s="354" t="str">
        <f>$D$247</f>
        <v/>
      </c>
      <c r="Z247" s="364" t="str">
        <f>$C$247</f>
        <v/>
      </c>
      <c r="AA247" s="374"/>
      <c r="AB247" s="374"/>
      <c r="AC247" s="374"/>
      <c r="AD247" s="374"/>
      <c r="AE247" s="374"/>
      <c r="AF247" s="374"/>
      <c r="AG247" s="374"/>
      <c r="AH247" s="374"/>
      <c r="AI247" s="374"/>
    </row>
    <row r="248" spans="1:35" ht="12" customHeight="1" x14ac:dyDescent="0.3">
      <c r="A248" s="582"/>
      <c r="B248" s="687"/>
      <c r="C248" s="693"/>
      <c r="D248" s="690"/>
      <c r="E248" s="32" t="str">
        <f>IF(ISNA(VLOOKUP($A$247,'STAM.011-1'!$A$3:$S$306,5,FALSE)+U4),"",(VLOOKUP($A$247,'STAM.011-1'!$A$3:$S$306,5,FALSE)+U4))</f>
        <v/>
      </c>
      <c r="F248" s="34" t="str">
        <f>IF(ISNA(VLOOKUP($E248,'STAM.011-1'!$E$3:$F$306,2,FALSE)),"",(VLOOKUP($E248,'STAM.011-1'!$E$3:$F$306,2,FALSE)))</f>
        <v/>
      </c>
      <c r="G248" s="150"/>
      <c r="H248" s="141" t="str">
        <f>IF(ISNA(VLOOKUP($E248,'STAM.011-1'!$E$3:$H$306,4,FALSE)),"",(VLOOKUP($E248,'STAM.011-1'!$E$3:$H$306,4,FALSE)))</f>
        <v/>
      </c>
      <c r="I248" s="34" t="str">
        <f>IF(ISNA(VLOOKUP(E248,'STAM.011-1'!$E$3:$S$306,5,FALSE)),"",(VLOOKUP(E248,'STAM.011-1'!$E$3:$S$306,5,FALSE)))</f>
        <v/>
      </c>
      <c r="J248" s="34" t="str">
        <f>IF(ISNA(VLOOKUP($E248,'STAM.011-1'!$E$3:$S$306,6,FALSE)),"",(VLOOKUP($E248,'STAM.011-1'!$E$3:$S$306,6,FALSE)))</f>
        <v/>
      </c>
      <c r="K248" s="34" t="str">
        <f>IF(ISNA(VLOOKUP($E248,'STAM.011-1'!$E$3:$S$306,7,FALSE)),"",(VLOOKUP($E248,'STAM.011-1'!$E$3:$S$306,7,FALSE)))</f>
        <v/>
      </c>
      <c r="L248" s="34" t="str">
        <f>IF(ISNA(VLOOKUP($E248,'STAM.011-1'!$E$3:$S$306,8,FALSE)),"",(VLOOKUP($E248,'STAM.011-1'!$E$3:$S$306,8,FALSE)))</f>
        <v/>
      </c>
      <c r="M248" s="34" t="str">
        <f>IF(ISNA(VLOOKUP($E248,'STAM.011-1'!$E$3:$S$306,9,FALSE)),"",(VLOOKUP($E248,'STAM.011-1'!$E$3:$S$306,9,FALSE)))</f>
        <v/>
      </c>
      <c r="N248" s="34" t="str">
        <f>IF(ISNA(VLOOKUP($E248,'STAM.011-1'!$E$3:$S$306,10,FALSE)),"",(VLOOKUP($E248,'STAM.011-1'!$E$3:$S$306,10,FALSE)))</f>
        <v/>
      </c>
      <c r="O248" s="34" t="str">
        <f>IF(ISNA(VLOOKUP($E248,'STAM.011-1'!$E$3:$S$306,11,FALSE)),"",(VLOOKUP($E248,'STAM.011-1'!$E$3:$S$306,11,FALSE)))</f>
        <v/>
      </c>
      <c r="P248" s="34" t="str">
        <f>IF(ISNA(VLOOKUP($E248,'STAM.011-1'!$E$3:$S$306,12,FALSE)),"",(VLOOKUP($E248,'STAM.011-1'!$E$3:$S$306,12,FALSE)))</f>
        <v/>
      </c>
      <c r="Q248" s="34" t="str">
        <f>IF(ISNA(VLOOKUP($E248,'STAM.011-1'!$E$3:$S$306,13,FALSE)),"",(VLOOKUP($E248,'STAM.011-1'!$E$3:$S$306,13,FALSE)))</f>
        <v/>
      </c>
      <c r="R248" s="34" t="str">
        <f>IF(ISNA(VLOOKUP($E248,'STAM.011-1'!$E$3:$S$306,14,FALSE)),"",(VLOOKUP($E248,'STAM.011-1'!$E$3:$S$306,14,FALSE)))</f>
        <v/>
      </c>
      <c r="S248" s="344" t="str">
        <f>IF(ISNA(VLOOKUP($E248,'STAM.011-1'!$E$3:$S$306,15,FALSE)),"",(VLOOKUP($E248,'STAM.011-1'!$E$3:$S$306,15,FALSE)))</f>
        <v/>
      </c>
      <c r="T248" s="438">
        <f t="shared" si="152"/>
        <v>246</v>
      </c>
      <c r="U248" s="439"/>
      <c r="V248" s="443">
        <f t="shared" si="125"/>
        <v>0</v>
      </c>
      <c r="W248" s="516"/>
      <c r="X248" s="374">
        <f>IF(V248="","",IFERROR(SUM(J248:K248:M248:N248)+LARGE(J248:K248:M248,1)/100+LARGE(J248:K248:M248:N248,2)/1000+LARGE(J248:K248:M248:N248,3)/10000+LARGE(J248:K248:M248:N248,4)/100000-0.01/T248,0))</f>
        <v>0</v>
      </c>
      <c r="Y248" s="354" t="str">
        <f t="shared" ref="Y248:Y250" si="159">$D$247</f>
        <v/>
      </c>
      <c r="Z248" s="364" t="str">
        <f t="shared" ref="Z248:Z250" si="160">$C$247</f>
        <v/>
      </c>
      <c r="AA248" s="374"/>
      <c r="AB248" s="374"/>
      <c r="AC248" s="374"/>
      <c r="AD248" s="374"/>
      <c r="AE248" s="374"/>
      <c r="AF248" s="374"/>
      <c r="AG248" s="374"/>
      <c r="AH248" s="374"/>
      <c r="AI248" s="374"/>
    </row>
    <row r="249" spans="1:35" ht="12" customHeight="1" thickBot="1" x14ac:dyDescent="0.35">
      <c r="A249" s="582"/>
      <c r="B249" s="687"/>
      <c r="C249" s="693"/>
      <c r="D249" s="690"/>
      <c r="E249" s="32" t="str">
        <f>IF(ISNA(VLOOKUP($A$247,'STAM.011-1'!$A$3:$S$306,5,FALSE)+U5),"",(VLOOKUP($A$247,'STAM.011-1'!$A$3:$S$306,5,FALSE)+U5))</f>
        <v/>
      </c>
      <c r="F249" s="34" t="str">
        <f>IF(ISNA(VLOOKUP($E249,'STAM.011-1'!$E$3:$F$306,2,FALSE)),"",(VLOOKUP($E249,'STAM.011-1'!$E$3:$F$306,2,FALSE)))</f>
        <v/>
      </c>
      <c r="G249" s="35" t="s">
        <v>677</v>
      </c>
      <c r="H249" s="141" t="str">
        <f>IF(ISNA(VLOOKUP(E249,'STAM.011-1'!$E$3:$H$306,4,FALSE)),"",(VLOOKUP(E249,'STAM.011-1'!$E$3:$H$306,4,FALSE)))</f>
        <v/>
      </c>
      <c r="I249" s="34" t="str">
        <f>IF(ISNA(VLOOKUP(E249,'STAM.011-1'!$E$3:$S$306,5,FALSE)),"",(VLOOKUP(E249,'STAM.011-1'!$E$3:$S$306,5,FALSE)))</f>
        <v/>
      </c>
      <c r="J249" s="34" t="str">
        <f>IF(ISNA(VLOOKUP($E249,'STAM.011-1'!$E$3:$S$306,6,FALSE)),"",(VLOOKUP($E249,'STAM.011-1'!$E$3:$S$306,6,FALSE)))</f>
        <v/>
      </c>
      <c r="K249" s="34" t="str">
        <f>IF(ISNA(VLOOKUP($E249,'STAM.011-1'!$E$3:$S$306,7,FALSE)),"",(VLOOKUP($E249,'STAM.011-1'!$E$3:$S$306,7,FALSE)))</f>
        <v/>
      </c>
      <c r="L249" s="34" t="str">
        <f>IF(ISNA(VLOOKUP($E249,'STAM.011-1'!$E$3:$S$306,8,FALSE)),"",(VLOOKUP($E249,'STAM.011-1'!$E$3:$S$306,8,FALSE)))</f>
        <v/>
      </c>
      <c r="M249" s="34" t="str">
        <f>IF(ISNA(VLOOKUP($E249,'STAM.011-1'!$E$3:$S$306,9,FALSE)),"",(VLOOKUP($E249,'STAM.011-1'!$E$3:$S$306,9,FALSE)))</f>
        <v/>
      </c>
      <c r="N249" s="34" t="str">
        <f>IF(ISNA(VLOOKUP($E249,'STAM.011-1'!$E$3:$S$306,10,FALSE)),"",(VLOOKUP($E249,'STAM.011-1'!$E$3:$S$306,10,FALSE)))</f>
        <v/>
      </c>
      <c r="O249" s="34" t="str">
        <f>IF(ISNA(VLOOKUP($E249,'STAM.011-1'!$E$3:$S$306,11,FALSE)),"",(VLOOKUP($E249,'STAM.011-1'!$E$3:$S$306,11,FALSE)))</f>
        <v/>
      </c>
      <c r="P249" s="34" t="str">
        <f>IF(ISNA(VLOOKUP($E249,'STAM.011-1'!$E$3:$S$306,12,FALSE)),"",(VLOOKUP($E249,'STAM.011-1'!$E$3:$S$306,12,FALSE)))</f>
        <v/>
      </c>
      <c r="Q249" s="34" t="str">
        <f>IF(ISNA(VLOOKUP($E249,'STAM.011-1'!$E$3:$S$306,13,FALSE)),"",(VLOOKUP($E249,'STAM.011-1'!$E$3:$S$306,13,FALSE)))</f>
        <v/>
      </c>
      <c r="R249" s="34" t="str">
        <f>IF(ISNA(VLOOKUP($E249,'STAM.011-1'!$E$3:$S$306,14,FALSE)),"",(VLOOKUP($E249,'STAM.011-1'!$E$3:$S$306,14,FALSE)))</f>
        <v/>
      </c>
      <c r="S249" s="344" t="str">
        <f>IF(ISNA(VLOOKUP($E249,'STAM.011-1'!$E$3:$S$306,15,FALSE)),"",(VLOOKUP($E249,'STAM.011-1'!$E$3:$S$306,15,FALSE)))</f>
        <v/>
      </c>
      <c r="T249" s="438">
        <f t="shared" si="152"/>
        <v>247</v>
      </c>
      <c r="U249" s="439"/>
      <c r="V249" s="443">
        <f t="shared" si="125"/>
        <v>0</v>
      </c>
      <c r="W249" s="516"/>
      <c r="X249" s="374">
        <f>IF(V249="","",IFERROR(SUM(J249:K249:M249:N249)+LARGE(J249:K249:M249,1)/100+LARGE(J249:K249:M249:N249,2)/1000+LARGE(J249:K249:M249:N249,3)/10000+LARGE(J249:K249:M249:N249,4)/100000-0.01/T249,0))</f>
        <v>0</v>
      </c>
      <c r="Y249" s="354" t="str">
        <f t="shared" si="159"/>
        <v/>
      </c>
      <c r="Z249" s="364" t="str">
        <f t="shared" si="160"/>
        <v/>
      </c>
      <c r="AA249" s="374"/>
      <c r="AB249" s="374"/>
      <c r="AC249" s="374"/>
      <c r="AD249" s="374"/>
      <c r="AE249" s="374"/>
      <c r="AF249" s="374"/>
      <c r="AG249" s="374"/>
      <c r="AH249" s="374"/>
      <c r="AI249" s="374"/>
    </row>
    <row r="250" spans="1:35" ht="12" customHeight="1" thickBot="1" x14ac:dyDescent="0.35">
      <c r="A250" s="583"/>
      <c r="B250" s="688"/>
      <c r="C250" s="694"/>
      <c r="D250" s="691"/>
      <c r="E250" s="32" t="str">
        <f>IF(ISNA(VLOOKUP($A$247,'STAM.011-1'!$A$3:$S$306,5,FALSE)+U6),"",(VLOOKUP($A$247,'STAM.011-1'!$A$3:$S$306,5,FALSE)+U6))</f>
        <v/>
      </c>
      <c r="F250" s="38" t="str">
        <f>IF(ISNA(VLOOKUP($E250,'STAM.011-1'!$E$3:$F$306,2,FALSE)),"",(VLOOKUP($E250,'STAM.011-1'!$E$3:$F$306,2,FALSE)))</f>
        <v/>
      </c>
      <c r="G250" s="36" t="s">
        <v>678</v>
      </c>
      <c r="H250" s="37" t="str">
        <f>IF(ISNA(VLOOKUP(E250,'STAM.011-1'!$E$3:$H$306,4,FALSE)),"",(VLOOKUP(E250,'STAM.011-1'!$E$3:$H$306,4,FALSE)))</f>
        <v/>
      </c>
      <c r="I250" s="38" t="str">
        <f>IF(ISNA(VLOOKUP(E250,'STAM.011-1'!$E$3:$S$306,5,FALSE)),"",(VLOOKUP(E250,'STAM.011-1'!$E$3:$S$306,5,FALSE)))</f>
        <v/>
      </c>
      <c r="J250" s="38" t="str">
        <f>IF(ISNA(VLOOKUP($E250,'STAM.011-1'!$E$3:$S$306,6,FALSE)),"",(VLOOKUP($E250,'STAM.011-1'!$E$3:$S$306,6,FALSE)))</f>
        <v/>
      </c>
      <c r="K250" s="38" t="str">
        <f>IF(ISNA(VLOOKUP($E250,'STAM.011-1'!$E$3:$S$306,7,FALSE)),"",(VLOOKUP($E250,'STAM.011-1'!$E$3:$S$306,7,FALSE)))</f>
        <v/>
      </c>
      <c r="L250" s="38" t="str">
        <f>IF(ISNA(VLOOKUP($E250,'STAM.011-1'!$E$3:$S$306,8,FALSE)),"",(VLOOKUP($E250,'STAM.011-1'!$E$3:$S$306,8,FALSE)))</f>
        <v/>
      </c>
      <c r="M250" s="38" t="str">
        <f>IF(ISNA(VLOOKUP($E250,'STAM.011-1'!$E$3:$S$306,9,FALSE)),"",(VLOOKUP($E250,'STAM.011-1'!$E$3:$S$306,9,FALSE)))</f>
        <v/>
      </c>
      <c r="N250" s="38" t="str">
        <f>IF(ISNA(VLOOKUP($E250,'STAM.011-1'!$E$3:$S$306,10,FALSE)),"",(VLOOKUP($E250,'STAM.011-1'!$E$3:$S$306,10,FALSE)))</f>
        <v/>
      </c>
      <c r="O250" s="38" t="str">
        <f>IF(ISNA(VLOOKUP($E250,'STAM.011-1'!$E$3:$S$306,11,FALSE)),"",(VLOOKUP($E250,'STAM.011-1'!$E$3:$S$306,11,FALSE)))</f>
        <v/>
      </c>
      <c r="P250" s="38" t="str">
        <f>IF(ISNA(VLOOKUP($E250,'STAM.011-1'!$E$3:$S$306,12,FALSE)),"",(VLOOKUP($E250,'STAM.011-1'!$E$3:$S$306,12,FALSE)))</f>
        <v/>
      </c>
      <c r="Q250" s="38" t="str">
        <f>IF(ISNA(VLOOKUP($E250,'STAM.011-1'!$E$3:$S$306,13,FALSE)),"",(VLOOKUP($E250,'STAM.011-1'!$E$3:$S$306,13,FALSE)))</f>
        <v/>
      </c>
      <c r="R250" s="38" t="str">
        <f>IF(ISNA(VLOOKUP($E250,'STAM.011-1'!$E$3:$S$306,14,FALSE)),"",(VLOOKUP($E250,'STAM.011-1'!$E$3:$S$306,14,FALSE)))</f>
        <v/>
      </c>
      <c r="S250" s="345" t="str">
        <f>IF(ISNA(VLOOKUP($E250,'STAM.011-1'!$E$3:$S$306,15,FALSE)),"",(VLOOKUP($E250,'STAM.011-1'!$E$3:$S$306,15,FALSE)))</f>
        <v/>
      </c>
      <c r="T250" s="438">
        <f t="shared" si="152"/>
        <v>248</v>
      </c>
      <c r="U250" s="439"/>
      <c r="V250" s="443">
        <f t="shared" si="125"/>
        <v>0</v>
      </c>
      <c r="W250" s="516"/>
      <c r="X250" s="374">
        <f>IF(V250="","",IFERROR(SUM(J250:K250:M250:N250)+LARGE(J250:K250:M250,1)/100+LARGE(J250:K250:M250:N250,2)/1000+LARGE(J250:K250:M250:N250,3)/10000+LARGE(J250:K250:M250:N250,4)/100000-0.01/T250,0))</f>
        <v>0</v>
      </c>
      <c r="Y250" s="354" t="str">
        <f t="shared" si="159"/>
        <v/>
      </c>
      <c r="Z250" s="364" t="str">
        <f t="shared" si="160"/>
        <v/>
      </c>
      <c r="AA250" s="374"/>
      <c r="AB250" s="374"/>
      <c r="AC250" s="374"/>
      <c r="AD250" s="374"/>
      <c r="AE250" s="374"/>
      <c r="AF250" s="374"/>
      <c r="AG250" s="374"/>
      <c r="AH250" s="374"/>
      <c r="AI250" s="374"/>
    </row>
    <row r="251" spans="1:35" ht="12" customHeight="1" x14ac:dyDescent="0.3">
      <c r="A251" s="581">
        <v>63</v>
      </c>
      <c r="B251" s="686" t="str">
        <f>IF(ISNA(VLOOKUP($A251,'STAM.011-1'!$A$3:$S$306,2,FALSE)),"",(VLOOKUP($A251,'STAM.011-1'!$A$3:$S$306,2,FALSE)))</f>
        <v/>
      </c>
      <c r="C251" s="692" t="str">
        <f>IF(ISNA(VLOOKUP($A251,'STAM.011-1'!$A$3:$S$306,3,FALSE)),"",(VLOOKUP($A251,'STAM.011-1'!$A$3:$S$306,3,FALSE)))</f>
        <v/>
      </c>
      <c r="D251" s="689" t="str">
        <f>IF(ISNA(VLOOKUP($A251,'STAM.011-1'!$A$3:$S$306,4,FALSE)),"",(VLOOKUP($A251,'STAM.011-1'!$A$3:$S$306,4,FALSE)))</f>
        <v/>
      </c>
      <c r="E251" s="29" t="str">
        <f>IF(ISNA(VLOOKUP($A$251,'STAM.011-1'!$A$3:$S$306,5,FALSE)),"",(VLOOKUP($A$251,'STAM.011-1'!$A$3:$S$306,5,FALSE)))</f>
        <v/>
      </c>
      <c r="F251" s="30" t="str">
        <f>IF(ISNA(VLOOKUP($E251,'STAM.011-1'!$E$3:$F$306,2,FALSE)),"",(VLOOKUP($E251,'STAM.011-1'!$E$3:$F$306,2,FALSE)))</f>
        <v/>
      </c>
      <c r="G251" s="149"/>
      <c r="H251" s="31"/>
      <c r="I251" s="30" t="str">
        <f>IF(ISNA(VLOOKUP(E251,'STAM.011-1'!$E$3:$S$306,5,FALSE)),"",(VLOOKUP(E251,'STAM.011-1'!$E$3:$S$306,5,FALSE)))</f>
        <v/>
      </c>
      <c r="J251" s="30" t="str">
        <f>IF(ISNA(VLOOKUP($E251,'STAM.011-1'!$E$3:$S$306,6,FALSE)),"",(VLOOKUP($E251,'STAM.011-1'!$E$3:$S$306,6,FALSE)))</f>
        <v/>
      </c>
      <c r="K251" s="30" t="str">
        <f>IF(ISNA(VLOOKUP($E251,'STAM.011-1'!$E$3:$S$306,7,FALSE)),"",(VLOOKUP($E251,'STAM.011-1'!$E$3:$S$306,7,FALSE)))</f>
        <v/>
      </c>
      <c r="L251" s="30" t="str">
        <f>IF(ISNA(VLOOKUP($E251,'STAM.011-1'!$E$3:$S$306,8,FALSE)),"",(VLOOKUP($E251,'STAM.011-1'!$E$3:$S$306,8,FALSE)))</f>
        <v/>
      </c>
      <c r="M251" s="30" t="str">
        <f>IF(ISNA(VLOOKUP($E251,'STAM.011-1'!$E$3:$S$306,9,FALSE)),"",(VLOOKUP($E251,'STAM.011-1'!$E$3:$S$306,9,FALSE)))</f>
        <v/>
      </c>
      <c r="N251" s="30" t="str">
        <f>IF(ISNA(VLOOKUP($E251,'STAM.011-1'!$E$3:$S$306,10,FALSE)),"",(VLOOKUP($E251,'STAM.011-1'!$E$3:$S$306,10,FALSE)))</f>
        <v/>
      </c>
      <c r="O251" s="30" t="str">
        <f>IF(ISNA(VLOOKUP($E251,'STAM.011-1'!$E$3:$S$306,11,FALSE)),"",(VLOOKUP($E251,'STAM.011-1'!$E$3:$S$306,11,FALSE)))</f>
        <v/>
      </c>
      <c r="P251" s="30" t="str">
        <f>IF(ISNA(VLOOKUP($E251,'STAM.011-1'!$E$3:$S$306,12,FALSE)),"",(VLOOKUP($E251,'STAM.011-1'!$E$3:$S$306,12,FALSE)))</f>
        <v/>
      </c>
      <c r="Q251" s="30" t="str">
        <f>IF(ISNA(VLOOKUP($E251,'STAM.011-1'!$E$3:$S$306,13,FALSE)),"",(VLOOKUP($E251,'STAM.011-1'!$E$3:$S$306,13,FALSE)))</f>
        <v/>
      </c>
      <c r="R251" s="30" t="str">
        <f>IF(ISNA(VLOOKUP($E251,'STAM.011-1'!$E$3:$S$306,14,FALSE)),"",(VLOOKUP($E251,'STAM.011-1'!$E$3:$S$306,14,FALSE)))</f>
        <v/>
      </c>
      <c r="S251" s="343" t="str">
        <f>IF(ISNA(VLOOKUP($E251,'STAM.011-1'!$E$3:$S$306,15,FALSE)),"",(VLOOKUP($E251,'STAM.011-1'!$E$3:$S$306,15,FALSE)))</f>
        <v/>
      </c>
      <c r="T251" s="438">
        <f t="shared" si="152"/>
        <v>249</v>
      </c>
      <c r="U251" s="439"/>
      <c r="V251" s="443">
        <f t="shared" si="125"/>
        <v>0</v>
      </c>
      <c r="W251" s="516" t="str">
        <f t="shared" si="153"/>
        <v/>
      </c>
      <c r="X251" s="374">
        <f>IF(V251="","",IFERROR(SUM(J251:K251:M251:N251)+LARGE(J251:K251:M251,1)/100+LARGE(J251:K251:M251:N251,2)/1000+LARGE(J251:K251:M251:N251,3)/10000+LARGE(J251:K251:M251:N251,4)/100000-0.01/T251,0))</f>
        <v>0</v>
      </c>
      <c r="Y251" s="354" t="str">
        <f>$D$251</f>
        <v/>
      </c>
      <c r="Z251" s="364" t="str">
        <f>$C$251</f>
        <v/>
      </c>
      <c r="AA251" s="374"/>
      <c r="AB251" s="374"/>
      <c r="AC251" s="374"/>
      <c r="AD251" s="374"/>
      <c r="AE251" s="374"/>
      <c r="AF251" s="374"/>
      <c r="AG251" s="374"/>
      <c r="AH251" s="374"/>
      <c r="AI251" s="374"/>
    </row>
    <row r="252" spans="1:35" ht="12" customHeight="1" x14ac:dyDescent="0.3">
      <c r="A252" s="582"/>
      <c r="B252" s="687"/>
      <c r="C252" s="693"/>
      <c r="D252" s="690"/>
      <c r="E252" s="32" t="str">
        <f>IF(ISNA(VLOOKUP($A$251,'STAM.011-1'!$A$3:$S$306,5,FALSE)+U4),"",(VLOOKUP($A$251,'STAM.011-1'!$A$3:$S$306,5,FALSE)+U4))</f>
        <v/>
      </c>
      <c r="F252" s="34" t="str">
        <f>IF(ISNA(VLOOKUP($E252,'STAM.011-1'!$E$3:$F$306,2,FALSE)),"",(VLOOKUP($E252,'STAM.011-1'!$E$3:$F$306,2,FALSE)))</f>
        <v/>
      </c>
      <c r="G252" s="150"/>
      <c r="H252" s="141" t="str">
        <f>IF(ISNA(VLOOKUP($E252,'STAM.011-1'!$E$3:$H$306,4,FALSE)),"",(VLOOKUP($E252,'STAM.011-1'!$E$3:$H$306,4,FALSE)))</f>
        <v/>
      </c>
      <c r="I252" s="34" t="str">
        <f>IF(ISNA(VLOOKUP(E252,'STAM.011-1'!$E$3:$S$306,5,FALSE)),"",(VLOOKUP(E252,'STAM.011-1'!$E$3:$S$306,5,FALSE)))</f>
        <v/>
      </c>
      <c r="J252" s="34" t="str">
        <f>IF(ISNA(VLOOKUP($E252,'STAM.011-1'!$E$3:$S$306,6,FALSE)),"",(VLOOKUP($E252,'STAM.011-1'!$E$3:$S$306,6,FALSE)))</f>
        <v/>
      </c>
      <c r="K252" s="34" t="str">
        <f>IF(ISNA(VLOOKUP($E252,'STAM.011-1'!$E$3:$S$306,7,FALSE)),"",(VLOOKUP($E252,'STAM.011-1'!$E$3:$S$306,7,FALSE)))</f>
        <v/>
      </c>
      <c r="L252" s="34" t="str">
        <f>IF(ISNA(VLOOKUP($E252,'STAM.011-1'!$E$3:$S$306,8,FALSE)),"",(VLOOKUP($E252,'STAM.011-1'!$E$3:$S$306,8,FALSE)))</f>
        <v/>
      </c>
      <c r="M252" s="34" t="str">
        <f>IF(ISNA(VLOOKUP($E252,'STAM.011-1'!$E$3:$S$306,9,FALSE)),"",(VLOOKUP($E252,'STAM.011-1'!$E$3:$S$306,9,FALSE)))</f>
        <v/>
      </c>
      <c r="N252" s="34" t="str">
        <f>IF(ISNA(VLOOKUP($E252,'STAM.011-1'!$E$3:$S$306,10,FALSE)),"",(VLOOKUP($E252,'STAM.011-1'!$E$3:$S$306,10,FALSE)))</f>
        <v/>
      </c>
      <c r="O252" s="34" t="str">
        <f>IF(ISNA(VLOOKUP($E252,'STAM.011-1'!$E$3:$S$306,11,FALSE)),"",(VLOOKUP($E252,'STAM.011-1'!$E$3:$S$306,11,FALSE)))</f>
        <v/>
      </c>
      <c r="P252" s="34" t="str">
        <f>IF(ISNA(VLOOKUP($E252,'STAM.011-1'!$E$3:$S$306,12,FALSE)),"",(VLOOKUP($E252,'STAM.011-1'!$E$3:$S$306,12,FALSE)))</f>
        <v/>
      </c>
      <c r="Q252" s="34" t="str">
        <f>IF(ISNA(VLOOKUP($E252,'STAM.011-1'!$E$3:$S$306,13,FALSE)),"",(VLOOKUP($E252,'STAM.011-1'!$E$3:$S$306,13,FALSE)))</f>
        <v/>
      </c>
      <c r="R252" s="34" t="str">
        <f>IF(ISNA(VLOOKUP($E252,'STAM.011-1'!$E$3:$S$306,14,FALSE)),"",(VLOOKUP($E252,'STAM.011-1'!$E$3:$S$306,14,FALSE)))</f>
        <v/>
      </c>
      <c r="S252" s="344" t="str">
        <f>IF(ISNA(VLOOKUP($E252,'STAM.011-1'!$E$3:$S$306,15,FALSE)),"",(VLOOKUP($E252,'STAM.011-1'!$E$3:$S$306,15,FALSE)))</f>
        <v/>
      </c>
      <c r="T252" s="438">
        <f t="shared" si="152"/>
        <v>250</v>
      </c>
      <c r="U252" s="439"/>
      <c r="V252" s="443">
        <f t="shared" si="125"/>
        <v>0</v>
      </c>
      <c r="W252" s="516"/>
      <c r="X252" s="374">
        <f>IF(V252="","",IFERROR(SUM(J252:K252:M252:N252)+LARGE(J252:K252:M252,1)/100+LARGE(J252:K252:M252:N252,2)/1000+LARGE(J252:K252:M252:N252,3)/10000+LARGE(J252:K252:M252:N252,4)/100000-0.01/T252,0))</f>
        <v>0</v>
      </c>
      <c r="Y252" s="354" t="str">
        <f t="shared" ref="Y252:Y254" si="161">$D$251</f>
        <v/>
      </c>
      <c r="Z252" s="364" t="str">
        <f t="shared" ref="Z252:Z254" si="162">$C$251</f>
        <v/>
      </c>
      <c r="AA252" s="374"/>
      <c r="AB252" s="374"/>
      <c r="AC252" s="374"/>
      <c r="AD252" s="374"/>
      <c r="AE252" s="374"/>
      <c r="AF252" s="374"/>
      <c r="AG252" s="374"/>
      <c r="AH252" s="374"/>
      <c r="AI252" s="374"/>
    </row>
    <row r="253" spans="1:35" ht="12" customHeight="1" thickBot="1" x14ac:dyDescent="0.35">
      <c r="A253" s="582"/>
      <c r="B253" s="687"/>
      <c r="C253" s="693"/>
      <c r="D253" s="690"/>
      <c r="E253" s="32" t="str">
        <f>IF(ISNA(VLOOKUP($A$251,'STAM.011-1'!$A$3:$S$306,5,FALSE)+U5),"",(VLOOKUP($A$251,'STAM.011-1'!$A$3:$S$306,5,FALSE)+U5))</f>
        <v/>
      </c>
      <c r="F253" s="34" t="str">
        <f>IF(ISNA(VLOOKUP($E253,'STAM.011-1'!$E$3:$F$306,2,FALSE)),"",(VLOOKUP($E253,'STAM.011-1'!$E$3:$F$306,2,FALSE)))</f>
        <v/>
      </c>
      <c r="G253" s="35" t="s">
        <v>677</v>
      </c>
      <c r="H253" s="141" t="str">
        <f>IF(ISNA(VLOOKUP(E253,'STAM.011-1'!$E$3:$H$306,4,FALSE)),"",(VLOOKUP(E253,'STAM.011-1'!$E$3:$H$306,4,FALSE)))</f>
        <v/>
      </c>
      <c r="I253" s="34" t="str">
        <f>IF(ISNA(VLOOKUP(E253,'STAM.011-1'!$E$3:$S$306,5,FALSE)),"",(VLOOKUP(E253,'STAM.011-1'!$E$3:$S$306,5,FALSE)))</f>
        <v/>
      </c>
      <c r="J253" s="34" t="str">
        <f>IF(ISNA(VLOOKUP($E253,'STAM.011-1'!$E$3:$S$306,6,FALSE)),"",(VLOOKUP($E253,'STAM.011-1'!$E$3:$S$306,6,FALSE)))</f>
        <v/>
      </c>
      <c r="K253" s="34" t="str">
        <f>IF(ISNA(VLOOKUP($E253,'STAM.011-1'!$E$3:$S$306,7,FALSE)),"",(VLOOKUP($E253,'STAM.011-1'!$E$3:$S$306,7,FALSE)))</f>
        <v/>
      </c>
      <c r="L253" s="34" t="str">
        <f>IF(ISNA(VLOOKUP($E253,'STAM.011-1'!$E$3:$S$306,8,FALSE)),"",(VLOOKUP($E253,'STAM.011-1'!$E$3:$S$306,8,FALSE)))</f>
        <v/>
      </c>
      <c r="M253" s="34" t="str">
        <f>IF(ISNA(VLOOKUP($E253,'STAM.011-1'!$E$3:$S$306,9,FALSE)),"",(VLOOKUP($E253,'STAM.011-1'!$E$3:$S$306,9,FALSE)))</f>
        <v/>
      </c>
      <c r="N253" s="34" t="str">
        <f>IF(ISNA(VLOOKUP($E253,'STAM.011-1'!$E$3:$S$306,10,FALSE)),"",(VLOOKUP($E253,'STAM.011-1'!$E$3:$S$306,10,FALSE)))</f>
        <v/>
      </c>
      <c r="O253" s="34" t="str">
        <f>IF(ISNA(VLOOKUP($E253,'STAM.011-1'!$E$3:$S$306,11,FALSE)),"",(VLOOKUP($E253,'STAM.011-1'!$E$3:$S$306,11,FALSE)))</f>
        <v/>
      </c>
      <c r="P253" s="34" t="str">
        <f>IF(ISNA(VLOOKUP($E253,'STAM.011-1'!$E$3:$S$306,12,FALSE)),"",(VLOOKUP($E253,'STAM.011-1'!$E$3:$S$306,12,FALSE)))</f>
        <v/>
      </c>
      <c r="Q253" s="34" t="str">
        <f>IF(ISNA(VLOOKUP($E253,'STAM.011-1'!$E$3:$S$306,13,FALSE)),"",(VLOOKUP($E253,'STAM.011-1'!$E$3:$S$306,13,FALSE)))</f>
        <v/>
      </c>
      <c r="R253" s="34" t="str">
        <f>IF(ISNA(VLOOKUP($E253,'STAM.011-1'!$E$3:$S$306,14,FALSE)),"",(VLOOKUP($E253,'STAM.011-1'!$E$3:$S$306,14,FALSE)))</f>
        <v/>
      </c>
      <c r="S253" s="344" t="str">
        <f>IF(ISNA(VLOOKUP($E253,'STAM.011-1'!$E$3:$S$306,15,FALSE)),"",(VLOOKUP($E253,'STAM.011-1'!$E$3:$S$306,15,FALSE)))</f>
        <v/>
      </c>
      <c r="T253" s="438">
        <f t="shared" si="152"/>
        <v>251</v>
      </c>
      <c r="U253" s="439"/>
      <c r="V253" s="443">
        <f t="shared" si="125"/>
        <v>0</v>
      </c>
      <c r="W253" s="516"/>
      <c r="X253" s="374">
        <f>IF(V253="","",IFERROR(SUM(J253:K253:M253:N253)+LARGE(J253:K253:M253,1)/100+LARGE(J253:K253:M253:N253,2)/1000+LARGE(J253:K253:M253:N253,3)/10000+LARGE(J253:K253:M253:N253,4)/100000-0.01/T253,0))</f>
        <v>0</v>
      </c>
      <c r="Y253" s="354" t="str">
        <f t="shared" si="161"/>
        <v/>
      </c>
      <c r="Z253" s="364" t="str">
        <f t="shared" si="162"/>
        <v/>
      </c>
      <c r="AA253" s="374"/>
      <c r="AB253" s="374"/>
      <c r="AC253" s="374"/>
      <c r="AD253" s="374"/>
      <c r="AE253" s="374"/>
      <c r="AF253" s="374"/>
      <c r="AG253" s="374"/>
      <c r="AH253" s="374"/>
      <c r="AI253" s="374"/>
    </row>
    <row r="254" spans="1:35" ht="12" customHeight="1" thickBot="1" x14ac:dyDescent="0.35">
      <c r="A254" s="583"/>
      <c r="B254" s="688"/>
      <c r="C254" s="694"/>
      <c r="D254" s="691"/>
      <c r="E254" s="32" t="str">
        <f>IF(ISNA(VLOOKUP($A$251,'STAM.011-1'!$A$3:$S$306,5,FALSE)+U6),"",(VLOOKUP($A$251,'STAM.011-1'!$A$3:$S$306,5,FALSE)+U6))</f>
        <v/>
      </c>
      <c r="F254" s="38" t="str">
        <f>IF(ISNA(VLOOKUP($E254,'STAM.011-1'!$E$3:$F$306,2,FALSE)),"",(VLOOKUP($E254,'STAM.011-1'!$E$3:$F$306,2,FALSE)))</f>
        <v/>
      </c>
      <c r="G254" s="36" t="s">
        <v>678</v>
      </c>
      <c r="H254" s="37" t="str">
        <f>IF(ISNA(VLOOKUP(E254,'STAM.011-1'!$E$3:$H$306,4,FALSE)),"",(VLOOKUP(E254,'STAM.011-1'!$E$3:$H$306,4,FALSE)))</f>
        <v/>
      </c>
      <c r="I254" s="38" t="str">
        <f>IF(ISNA(VLOOKUP(E254,'STAM.011-1'!$E$3:$S$306,5,FALSE)),"",(VLOOKUP(E254,'STAM.011-1'!$E$3:$S$306,5,FALSE)))</f>
        <v/>
      </c>
      <c r="J254" s="38" t="str">
        <f>IF(ISNA(VLOOKUP($E254,'STAM.011-1'!$E$3:$S$306,6,FALSE)),"",(VLOOKUP($E254,'STAM.011-1'!$E$3:$S$306,6,FALSE)))</f>
        <v/>
      </c>
      <c r="K254" s="38" t="str">
        <f>IF(ISNA(VLOOKUP($E254,'STAM.011-1'!$E$3:$S$306,7,FALSE)),"",(VLOOKUP($E254,'STAM.011-1'!$E$3:$S$306,7,FALSE)))</f>
        <v/>
      </c>
      <c r="L254" s="38" t="str">
        <f>IF(ISNA(VLOOKUP($E254,'STAM.011-1'!$E$3:$S$306,8,FALSE)),"",(VLOOKUP($E254,'STAM.011-1'!$E$3:$S$306,8,FALSE)))</f>
        <v/>
      </c>
      <c r="M254" s="38" t="str">
        <f>IF(ISNA(VLOOKUP($E254,'STAM.011-1'!$E$3:$S$306,9,FALSE)),"",(VLOOKUP($E254,'STAM.011-1'!$E$3:$S$306,9,FALSE)))</f>
        <v/>
      </c>
      <c r="N254" s="38" t="str">
        <f>IF(ISNA(VLOOKUP($E254,'STAM.011-1'!$E$3:$S$306,10,FALSE)),"",(VLOOKUP($E254,'STAM.011-1'!$E$3:$S$306,10,FALSE)))</f>
        <v/>
      </c>
      <c r="O254" s="38" t="str">
        <f>IF(ISNA(VLOOKUP($E254,'STAM.011-1'!$E$3:$S$306,11,FALSE)),"",(VLOOKUP($E254,'STAM.011-1'!$E$3:$S$306,11,FALSE)))</f>
        <v/>
      </c>
      <c r="P254" s="38" t="str">
        <f>IF(ISNA(VLOOKUP($E254,'STAM.011-1'!$E$3:$S$306,12,FALSE)),"",(VLOOKUP($E254,'STAM.011-1'!$E$3:$S$306,12,FALSE)))</f>
        <v/>
      </c>
      <c r="Q254" s="38" t="str">
        <f>IF(ISNA(VLOOKUP($E254,'STAM.011-1'!$E$3:$S$306,13,FALSE)),"",(VLOOKUP($E254,'STAM.011-1'!$E$3:$S$306,13,FALSE)))</f>
        <v/>
      </c>
      <c r="R254" s="38" t="str">
        <f>IF(ISNA(VLOOKUP($E254,'STAM.011-1'!$E$3:$S$306,14,FALSE)),"",(VLOOKUP($E254,'STAM.011-1'!$E$3:$S$306,14,FALSE)))</f>
        <v/>
      </c>
      <c r="S254" s="345" t="str">
        <f>IF(ISNA(VLOOKUP($E254,'STAM.011-1'!$E$3:$S$306,15,FALSE)),"",(VLOOKUP($E254,'STAM.011-1'!$E$3:$S$306,15,FALSE)))</f>
        <v/>
      </c>
      <c r="T254" s="438">
        <f t="shared" si="152"/>
        <v>252</v>
      </c>
      <c r="U254" s="439"/>
      <c r="V254" s="443">
        <f t="shared" si="125"/>
        <v>0</v>
      </c>
      <c r="W254" s="516"/>
      <c r="X254" s="374">
        <f>IF(V254="","",IFERROR(SUM(J254:K254:M254:N254)+LARGE(J254:K254:M254,1)/100+LARGE(J254:K254:M254:N254,2)/1000+LARGE(J254:K254:M254:N254,3)/10000+LARGE(J254:K254:M254:N254,4)/100000-0.01/T254,0))</f>
        <v>0</v>
      </c>
      <c r="Y254" s="354" t="str">
        <f t="shared" si="161"/>
        <v/>
      </c>
      <c r="Z254" s="364" t="str">
        <f t="shared" si="162"/>
        <v/>
      </c>
      <c r="AA254" s="374"/>
      <c r="AB254" s="374"/>
      <c r="AC254" s="374"/>
      <c r="AD254" s="374"/>
      <c r="AE254" s="374"/>
      <c r="AF254" s="374"/>
      <c r="AG254" s="374"/>
      <c r="AH254" s="374"/>
      <c r="AI254" s="374"/>
    </row>
    <row r="255" spans="1:35" ht="12" customHeight="1" x14ac:dyDescent="0.3">
      <c r="A255" s="581">
        <v>64</v>
      </c>
      <c r="B255" s="686" t="str">
        <f>IF(ISNA(VLOOKUP($A255,'STAM.011-1'!$A$3:$S$306,2,FALSE)),"",(VLOOKUP($A255,'STAM.011-1'!$A$3:$S$306,2,FALSE)))</f>
        <v/>
      </c>
      <c r="C255" s="692" t="str">
        <f>IF(ISNA(VLOOKUP($A255,'STAM.011-1'!$A$3:$S$306,3,FALSE)),"",(VLOOKUP($A255,'STAM.011-1'!$A$3:$S$306,3,FALSE)))</f>
        <v/>
      </c>
      <c r="D255" s="689" t="str">
        <f>IF(ISNA(VLOOKUP($A255,'STAM.011-1'!$A$3:$S$306,4,FALSE)),"",(VLOOKUP($A255,'STAM.011-1'!$A$3:$S$306,4,FALSE)))</f>
        <v/>
      </c>
      <c r="E255" s="29" t="str">
        <f>IF(ISNA(VLOOKUP($A$255,'STAM.011-1'!$A$3:$S$306,5,FALSE)),"",(VLOOKUP($A$255,'STAM.011-1'!$A$3:$S$306,5,FALSE)))</f>
        <v/>
      </c>
      <c r="F255" s="30" t="str">
        <f>IF(ISNA(VLOOKUP($E255,'STAM.011-1'!$E$3:$F$306,2,FALSE)),"",(VLOOKUP($E255,'STAM.011-1'!$E$3:$F$306,2,FALSE)))</f>
        <v/>
      </c>
      <c r="G255" s="149"/>
      <c r="H255" s="39"/>
      <c r="I255" s="30" t="str">
        <f>IF(ISNA(VLOOKUP(E255,'STAM.011-1'!$E$3:$S$306,5,FALSE)),"",(VLOOKUP(E255,'STAM.011-1'!$E$3:$S$306,5,FALSE)))</f>
        <v/>
      </c>
      <c r="J255" s="30" t="str">
        <f>IF(ISNA(VLOOKUP($E255,'STAM.011-1'!$E$3:$S$306,6,FALSE)),"",(VLOOKUP($E255,'STAM.011-1'!$E$3:$S$306,6,FALSE)))</f>
        <v/>
      </c>
      <c r="K255" s="30" t="str">
        <f>IF(ISNA(VLOOKUP($E255,'STAM.011-1'!$E$3:$S$306,7,FALSE)),"",(VLOOKUP($E255,'STAM.011-1'!$E$3:$S$306,7,FALSE)))</f>
        <v/>
      </c>
      <c r="L255" s="30" t="str">
        <f>IF(ISNA(VLOOKUP($E255,'STAM.011-1'!$E$3:$S$306,8,FALSE)),"",(VLOOKUP($E255,'STAM.011-1'!$E$3:$S$306,8,FALSE)))</f>
        <v/>
      </c>
      <c r="M255" s="30" t="str">
        <f>IF(ISNA(VLOOKUP($E255,'STAM.011-1'!$E$3:$S$306,9,FALSE)),"",(VLOOKUP($E255,'STAM.011-1'!$E$3:$S$306,9,FALSE)))</f>
        <v/>
      </c>
      <c r="N255" s="30" t="str">
        <f>IF(ISNA(VLOOKUP($E255,'STAM.011-1'!$E$3:$S$306,10,FALSE)),"",(VLOOKUP($E255,'STAM.011-1'!$E$3:$S$306,10,FALSE)))</f>
        <v/>
      </c>
      <c r="O255" s="30" t="str">
        <f>IF(ISNA(VLOOKUP($E255,'STAM.011-1'!$E$3:$S$306,11,FALSE)),"",(VLOOKUP($E255,'STAM.011-1'!$E$3:$S$306,11,FALSE)))</f>
        <v/>
      </c>
      <c r="P255" s="30" t="str">
        <f>IF(ISNA(VLOOKUP($E255,'STAM.011-1'!$E$3:$S$306,12,FALSE)),"",(VLOOKUP($E255,'STAM.011-1'!$E$3:$S$306,12,FALSE)))</f>
        <v/>
      </c>
      <c r="Q255" s="30" t="str">
        <f>IF(ISNA(VLOOKUP($E255,'STAM.011-1'!$E$3:$S$306,13,FALSE)),"",(VLOOKUP($E255,'STAM.011-1'!$E$3:$S$306,13,FALSE)))</f>
        <v/>
      </c>
      <c r="R255" s="30" t="str">
        <f>IF(ISNA(VLOOKUP($E255,'STAM.011-1'!$E$3:$S$306,14,FALSE)),"",(VLOOKUP($E255,'STAM.011-1'!$E$3:$S$306,14,FALSE)))</f>
        <v/>
      </c>
      <c r="S255" s="343" t="str">
        <f>IF(ISNA(VLOOKUP($E255,'STAM.011-1'!$E$3:$S$306,15,FALSE)),"",(VLOOKUP($E255,'STAM.011-1'!$E$3:$S$306,15,FALSE)))</f>
        <v/>
      </c>
      <c r="T255" s="438">
        <f t="shared" si="152"/>
        <v>253</v>
      </c>
      <c r="U255" s="439"/>
      <c r="V255" s="443">
        <f t="shared" si="125"/>
        <v>0</v>
      </c>
      <c r="W255" s="516" t="str">
        <f t="shared" ref="W255" si="163">IFERROR(SUM(J255:S258)+H257,"")</f>
        <v/>
      </c>
      <c r="X255" s="374">
        <f>IF(V255="","",IFERROR(SUM(J255:K255:M255:N255)+LARGE(J255:K255:M255,1)/100+LARGE(J255:K255:M255:N255,2)/1000+LARGE(J255:K255:M255:N255,3)/10000+LARGE(J255:K255:M255:N255,4)/100000-0.01/T255,0))</f>
        <v>0</v>
      </c>
      <c r="Y255" s="354" t="str">
        <f>$D$255</f>
        <v/>
      </c>
      <c r="Z255" s="364" t="str">
        <f>$C$255</f>
        <v/>
      </c>
      <c r="AA255" s="374"/>
      <c r="AB255" s="374"/>
      <c r="AC255" s="374"/>
      <c r="AD255" s="374"/>
      <c r="AE255" s="374"/>
      <c r="AF255" s="374"/>
      <c r="AG255" s="374"/>
      <c r="AH255" s="374"/>
      <c r="AI255" s="374"/>
    </row>
    <row r="256" spans="1:35" ht="12" customHeight="1" x14ac:dyDescent="0.3">
      <c r="A256" s="582"/>
      <c r="B256" s="687"/>
      <c r="C256" s="693"/>
      <c r="D256" s="690"/>
      <c r="E256" s="32" t="str">
        <f>IF(ISNA(VLOOKUP($A$255,'STAM.011-1'!$A$3:$S$306,5,FALSE)+U4),"",(VLOOKUP($A$255,'STAM.011-1'!$A$3:$S$306,5,FALSE)+U4))</f>
        <v/>
      </c>
      <c r="F256" s="34" t="str">
        <f>IF(ISNA(VLOOKUP($E256,'STAM.011-1'!$E$3:$F$306,2,FALSE)),"",(VLOOKUP($E256,'STAM.011-1'!$E$3:$F$306,2,FALSE)))</f>
        <v/>
      </c>
      <c r="G256" s="150"/>
      <c r="H256" s="141" t="str">
        <f>IF(ISNA(VLOOKUP($E256,'STAM.011-1'!$E$3:$H$306,4,FALSE)),"",(VLOOKUP($E256,'STAM.011-1'!$E$3:$H$306,4,FALSE)))</f>
        <v/>
      </c>
      <c r="I256" s="34" t="str">
        <f>IF(ISNA(VLOOKUP(E256,'STAM.011-1'!$E$3:$S$306,5,FALSE)),"",(VLOOKUP(E256,'STAM.011-1'!$E$3:$S$306,5,FALSE)))</f>
        <v/>
      </c>
      <c r="J256" s="34" t="str">
        <f>IF(ISNA(VLOOKUP($E256,'STAM.011-1'!$E$3:$S$306,6,FALSE)),"",(VLOOKUP($E256,'STAM.011-1'!$E$3:$S$306,6,FALSE)))</f>
        <v/>
      </c>
      <c r="K256" s="34" t="str">
        <f>IF(ISNA(VLOOKUP($E256,'STAM.011-1'!$E$3:$S$306,7,FALSE)),"",(VLOOKUP($E256,'STAM.011-1'!$E$3:$S$306,7,FALSE)))</f>
        <v/>
      </c>
      <c r="L256" s="34" t="str">
        <f>IF(ISNA(VLOOKUP($E256,'STAM.011-1'!$E$3:$S$306,8,FALSE)),"",(VLOOKUP($E256,'STAM.011-1'!$E$3:$S$306,8,FALSE)))</f>
        <v/>
      </c>
      <c r="M256" s="34" t="str">
        <f>IF(ISNA(VLOOKUP($E256,'STAM.011-1'!$E$3:$S$306,9,FALSE)),"",(VLOOKUP($E256,'STAM.011-1'!$E$3:$S$306,9,FALSE)))</f>
        <v/>
      </c>
      <c r="N256" s="34" t="str">
        <f>IF(ISNA(VLOOKUP($E256,'STAM.011-1'!$E$3:$S$306,10,FALSE)),"",(VLOOKUP($E256,'STAM.011-1'!$E$3:$S$306,10,FALSE)))</f>
        <v/>
      </c>
      <c r="O256" s="34" t="str">
        <f>IF(ISNA(VLOOKUP($E256,'STAM.011-1'!$E$3:$S$306,11,FALSE)),"",(VLOOKUP($E256,'STAM.011-1'!$E$3:$S$306,11,FALSE)))</f>
        <v/>
      </c>
      <c r="P256" s="34" t="str">
        <f>IF(ISNA(VLOOKUP($E256,'STAM.011-1'!$E$3:$S$306,12,FALSE)),"",(VLOOKUP($E256,'STAM.011-1'!$E$3:$S$306,12,FALSE)))</f>
        <v/>
      </c>
      <c r="Q256" s="34" t="str">
        <f>IF(ISNA(VLOOKUP($E256,'STAM.011-1'!$E$3:$S$306,13,FALSE)),"",(VLOOKUP($E256,'STAM.011-1'!$E$3:$S$306,13,FALSE)))</f>
        <v/>
      </c>
      <c r="R256" s="34" t="str">
        <f>IF(ISNA(VLOOKUP($E256,'STAM.011-1'!$E$3:$S$306,14,FALSE)),"",(VLOOKUP($E256,'STAM.011-1'!$E$3:$S$306,14,FALSE)))</f>
        <v/>
      </c>
      <c r="S256" s="344" t="str">
        <f>IF(ISNA(VLOOKUP($E256,'STAM.011-1'!$E$3:$S$306,15,FALSE)),"",(VLOOKUP($E256,'STAM.011-1'!$E$3:$S$306,15,FALSE)))</f>
        <v/>
      </c>
      <c r="T256" s="438">
        <f t="shared" si="152"/>
        <v>254</v>
      </c>
      <c r="U256" s="439"/>
      <c r="V256" s="443">
        <f t="shared" si="125"/>
        <v>0</v>
      </c>
      <c r="W256" s="516"/>
      <c r="X256" s="374">
        <f>IF(V256="","",IFERROR(SUM(J256:K256:M256:N256)+LARGE(J256:K256:M256,1)/100+LARGE(J256:K256:M256:N256,2)/1000+LARGE(J256:K256:M256:N256,3)/10000+LARGE(J256:K256:M256:N256,4)/100000-0.01/T256,0))</f>
        <v>0</v>
      </c>
      <c r="Y256" s="354" t="str">
        <f t="shared" ref="Y256:Y258" si="164">$D$255</f>
        <v/>
      </c>
      <c r="Z256" s="364" t="str">
        <f t="shared" ref="Z256:Z258" si="165">$C$255</f>
        <v/>
      </c>
      <c r="AA256" s="374"/>
      <c r="AB256" s="374"/>
      <c r="AC256" s="374"/>
      <c r="AD256" s="374"/>
      <c r="AE256" s="374"/>
      <c r="AF256" s="374"/>
      <c r="AG256" s="374"/>
      <c r="AH256" s="374"/>
      <c r="AI256" s="374"/>
    </row>
    <row r="257" spans="1:35" ht="12.6" customHeight="1" thickBot="1" x14ac:dyDescent="0.35">
      <c r="A257" s="582"/>
      <c r="B257" s="687"/>
      <c r="C257" s="693"/>
      <c r="D257" s="690"/>
      <c r="E257" s="32" t="str">
        <f>IF(ISNA(VLOOKUP($A$255,'STAM.011-1'!$A$3:$S$306,5,FALSE)+U5),"",(VLOOKUP($A$255,'STAM.011-1'!$A$3:$S$306,5,FALSE)+U5))</f>
        <v/>
      </c>
      <c r="F257" s="34" t="str">
        <f>IF(ISNA(VLOOKUP($E257,'STAM.011-1'!$E$3:$F$306,2,FALSE)),"",(VLOOKUP($E257,'STAM.011-1'!$E$3:$F$306,2,FALSE)))</f>
        <v/>
      </c>
      <c r="G257" s="35" t="s">
        <v>677</v>
      </c>
      <c r="H257" s="141" t="str">
        <f>IF(ISNA(VLOOKUP(E257,'STAM.011-1'!$E$3:$H$306,4,FALSE)),"",(VLOOKUP(E257,'STAM.011-1'!$E$3:$H$306,4,FALSE)))</f>
        <v/>
      </c>
      <c r="I257" s="34" t="str">
        <f>IF(ISNA(VLOOKUP(E257,'STAM.011-1'!$E$3:$S$306,5,FALSE)),"",(VLOOKUP(E257,'STAM.011-1'!$E$3:$S$306,5,FALSE)))</f>
        <v/>
      </c>
      <c r="J257" s="34" t="str">
        <f>IF(ISNA(VLOOKUP($E257,'STAM.011-1'!$E$3:$S$306,6,FALSE)),"",(VLOOKUP($E257,'STAM.011-1'!$E$3:$S$306,6,FALSE)))</f>
        <v/>
      </c>
      <c r="K257" s="34" t="str">
        <f>IF(ISNA(VLOOKUP($E257,'STAM.011-1'!$E$3:$S$306,7,FALSE)),"",(VLOOKUP($E257,'STAM.011-1'!$E$3:$S$306,7,FALSE)))</f>
        <v/>
      </c>
      <c r="L257" s="34" t="str">
        <f>IF(ISNA(VLOOKUP($E257,'STAM.011-1'!$E$3:$S$306,8,FALSE)),"",(VLOOKUP($E257,'STAM.011-1'!$E$3:$S$306,8,FALSE)))</f>
        <v/>
      </c>
      <c r="M257" s="34" t="str">
        <f>IF(ISNA(VLOOKUP($E257,'STAM.011-1'!$E$3:$S$306,9,FALSE)),"",(VLOOKUP($E257,'STAM.011-1'!$E$3:$S$306,9,FALSE)))</f>
        <v/>
      </c>
      <c r="N257" s="34" t="str">
        <f>IF(ISNA(VLOOKUP($E257,'STAM.011-1'!$E$3:$S$306,10,FALSE)),"",(VLOOKUP($E257,'STAM.011-1'!$E$3:$S$306,10,FALSE)))</f>
        <v/>
      </c>
      <c r="O257" s="34" t="str">
        <f>IF(ISNA(VLOOKUP($E257,'STAM.011-1'!$E$3:$S$306,11,FALSE)),"",(VLOOKUP($E257,'STAM.011-1'!$E$3:$S$306,11,FALSE)))</f>
        <v/>
      </c>
      <c r="P257" s="34" t="str">
        <f>IF(ISNA(VLOOKUP($E257,'STAM.011-1'!$E$3:$S$306,12,FALSE)),"",(VLOOKUP($E257,'STAM.011-1'!$E$3:$S$306,12,FALSE)))</f>
        <v/>
      </c>
      <c r="Q257" s="34" t="str">
        <f>IF(ISNA(VLOOKUP($E257,'STAM.011-1'!$E$3:$S$306,13,FALSE)),"",(VLOOKUP($E257,'STAM.011-1'!$E$3:$S$306,13,FALSE)))</f>
        <v/>
      </c>
      <c r="R257" s="34" t="str">
        <f>IF(ISNA(VLOOKUP($E257,'STAM.011-1'!$E$3:$S$306,14,FALSE)),"",(VLOOKUP($E257,'STAM.011-1'!$E$3:$S$306,14,FALSE)))</f>
        <v/>
      </c>
      <c r="S257" s="344" t="str">
        <f>IF(ISNA(VLOOKUP($E257,'STAM.011-1'!$E$3:$S$306,15,FALSE)),"",(VLOOKUP($E257,'STAM.011-1'!$E$3:$S$306,15,FALSE)))</f>
        <v/>
      </c>
      <c r="T257" s="438">
        <f t="shared" si="152"/>
        <v>255</v>
      </c>
      <c r="U257" s="439"/>
      <c r="V257" s="443">
        <f t="shared" si="125"/>
        <v>0</v>
      </c>
      <c r="W257" s="516"/>
      <c r="X257" s="374">
        <f>IF(V257="","",IFERROR(SUM(J257:K257:M257:N257)+LARGE(J257:K257:M257,1)/100+LARGE(J257:K257:M257:N257,2)/1000+LARGE(J257:K257:M257:N257,3)/10000+LARGE(J257:K257:M257:N257,4)/100000-0.01/T257,0))</f>
        <v>0</v>
      </c>
      <c r="Y257" s="354" t="str">
        <f t="shared" si="164"/>
        <v/>
      </c>
      <c r="Z257" s="364" t="str">
        <f t="shared" si="165"/>
        <v/>
      </c>
      <c r="AA257" s="374"/>
      <c r="AB257" s="374"/>
      <c r="AC257" s="374"/>
      <c r="AD257" s="374"/>
      <c r="AE257" s="374"/>
      <c r="AF257" s="374"/>
      <c r="AG257" s="374"/>
      <c r="AH257" s="374"/>
      <c r="AI257" s="374"/>
    </row>
    <row r="258" spans="1:35" ht="12.6" customHeight="1" thickBot="1" x14ac:dyDescent="0.35">
      <c r="A258" s="583"/>
      <c r="B258" s="688"/>
      <c r="C258" s="694"/>
      <c r="D258" s="691"/>
      <c r="E258" s="32" t="str">
        <f>IF(ISNA(VLOOKUP($A$255,'STAM.011-1'!$A$3:$S$306,5,FALSE)+U6),"",(VLOOKUP($A$255,'STAM.011-1'!$A$3:$S$306,5,FALSE)+U6))</f>
        <v/>
      </c>
      <c r="F258" s="38" t="str">
        <f>IF(ISNA(VLOOKUP($E258,'STAM.011-1'!$E$3:$F$306,2,FALSE)),"",(VLOOKUP($E258,'STAM.011-1'!$E$3:$F$306,2,FALSE)))</f>
        <v/>
      </c>
      <c r="G258" s="36" t="s">
        <v>678</v>
      </c>
      <c r="H258" s="37" t="str">
        <f>IF(ISNA(VLOOKUP(E258,'STAM.011-1'!$E$3:$H$306,4,FALSE)),"",(VLOOKUP(E258,'STAM.011-1'!$E$3:$H$306,4,FALSE)))</f>
        <v/>
      </c>
      <c r="I258" s="38" t="str">
        <f>IF(ISNA(VLOOKUP(E258,'STAM.011-1'!$E$3:$S$306,5,FALSE)),"",(VLOOKUP(E258,'STAM.011-1'!$E$3:$S$306,5,FALSE)))</f>
        <v/>
      </c>
      <c r="J258" s="38" t="str">
        <f>IF(ISNA(VLOOKUP($E258,'STAM.011-1'!$E$3:$S$306,6,FALSE)),"",(VLOOKUP($E258,'STAM.011-1'!$E$3:$S$306,6,FALSE)))</f>
        <v/>
      </c>
      <c r="K258" s="38" t="str">
        <f>IF(ISNA(VLOOKUP($E258,'STAM.011-1'!$E$3:$S$306,7,FALSE)),"",(VLOOKUP($E258,'STAM.011-1'!$E$3:$S$306,7,FALSE)))</f>
        <v/>
      </c>
      <c r="L258" s="38" t="str">
        <f>IF(ISNA(VLOOKUP($E258,'STAM.011-1'!$E$3:$S$306,8,FALSE)),"",(VLOOKUP($E258,'STAM.011-1'!$E$3:$S$306,8,FALSE)))</f>
        <v/>
      </c>
      <c r="M258" s="38" t="str">
        <f>IF(ISNA(VLOOKUP($E258,'STAM.011-1'!$E$3:$S$306,9,FALSE)),"",(VLOOKUP($E258,'STAM.011-1'!$E$3:$S$306,9,FALSE)))</f>
        <v/>
      </c>
      <c r="N258" s="38" t="str">
        <f>IF(ISNA(VLOOKUP($E258,'STAM.011-1'!$E$3:$S$306,10,FALSE)),"",(VLOOKUP($E258,'STAM.011-1'!$E$3:$S$306,10,FALSE)))</f>
        <v/>
      </c>
      <c r="O258" s="38" t="str">
        <f>IF(ISNA(VLOOKUP($E258,'STAM.011-1'!$E$3:$S$306,11,FALSE)),"",(VLOOKUP($E258,'STAM.011-1'!$E$3:$S$306,11,FALSE)))</f>
        <v/>
      </c>
      <c r="P258" s="38" t="str">
        <f>IF(ISNA(VLOOKUP($E258,'STAM.011-1'!$E$3:$S$306,12,FALSE)),"",(VLOOKUP($E258,'STAM.011-1'!$E$3:$S$306,12,FALSE)))</f>
        <v/>
      </c>
      <c r="Q258" s="38" t="str">
        <f>IF(ISNA(VLOOKUP($E258,'STAM.011-1'!$E$3:$S$306,13,FALSE)),"",(VLOOKUP($E258,'STAM.011-1'!$E$3:$S$306,13,FALSE)))</f>
        <v/>
      </c>
      <c r="R258" s="38" t="str">
        <f>IF(ISNA(VLOOKUP($E258,'STAM.011-1'!$E$3:$S$306,14,FALSE)),"",(VLOOKUP($E258,'STAM.011-1'!$E$3:$S$306,14,FALSE)))</f>
        <v/>
      </c>
      <c r="S258" s="345" t="str">
        <f>IF(ISNA(VLOOKUP($E258,'STAM.011-1'!$E$3:$S$306,15,FALSE)),"",(VLOOKUP($E258,'STAM.011-1'!$E$3:$S$306,15,FALSE)))</f>
        <v/>
      </c>
      <c r="T258" s="438">
        <f t="shared" si="152"/>
        <v>256</v>
      </c>
      <c r="U258" s="439"/>
      <c r="V258" s="443">
        <f t="shared" si="125"/>
        <v>0</v>
      </c>
      <c r="W258" s="516"/>
      <c r="X258" s="374">
        <f>IF(V258="","",IFERROR(SUM(J258:K258:M258:N258)+LARGE(J258:K258:M258,1)/100+LARGE(J258:K258:M258:N258,2)/1000+LARGE(J258:K258:M258:N258,3)/10000+LARGE(J258:K258:M258:N258,4)/100000-0.01/T258,0))</f>
        <v>0</v>
      </c>
      <c r="Y258" s="354" t="str">
        <f t="shared" si="164"/>
        <v/>
      </c>
      <c r="Z258" s="364" t="str">
        <f t="shared" si="165"/>
        <v/>
      </c>
      <c r="AA258" s="374"/>
      <c r="AB258" s="374"/>
      <c r="AC258" s="374"/>
      <c r="AD258" s="374"/>
      <c r="AE258" s="374"/>
      <c r="AF258" s="374"/>
      <c r="AG258" s="374"/>
      <c r="AH258" s="374"/>
      <c r="AI258" s="374"/>
    </row>
    <row r="259" spans="1:35" ht="12" customHeight="1" x14ac:dyDescent="0.3">
      <c r="A259" s="581">
        <v>65</v>
      </c>
      <c r="B259" s="686" t="str">
        <f>IF(ISNA(VLOOKUP($A259,'STAM.011-1'!$A$3:$S$306,2,FALSE)),"",(VLOOKUP($A259,'STAM.011-1'!$A$3:$S$306,2,FALSE)))</f>
        <v/>
      </c>
      <c r="C259" s="692" t="str">
        <f>IF(ISNA(VLOOKUP($A259,'STAM.011-1'!$A$3:$S$306,3,FALSE)),"",(VLOOKUP($A259,'STAM.011-1'!$A$3:$S$306,3,FALSE)))</f>
        <v/>
      </c>
      <c r="D259" s="689" t="str">
        <f>IF(ISNA(VLOOKUP($A259,'STAM.011-1'!$A$3:$S$306,4,FALSE)),"",(VLOOKUP($A259,'STAM.011-1'!$A$3:$S$306,4,FALSE)))</f>
        <v/>
      </c>
      <c r="E259" s="29" t="str">
        <f>IF(ISNA(VLOOKUP($A$259,'STAM.011-1'!$A$3:$S$306,5,FALSE)),"",(VLOOKUP($A$259,'STAM.011-1'!$A$3:$S$306,5,FALSE)))</f>
        <v/>
      </c>
      <c r="F259" s="30" t="str">
        <f>IF(ISNA(VLOOKUP($E259,'STAM.011-1'!$E$3:$F$306,2,FALSE)),"",(VLOOKUP($E259,'STAM.011-1'!$E$3:$F$306,2,FALSE)))</f>
        <v/>
      </c>
      <c r="G259" s="149"/>
      <c r="H259" s="31"/>
      <c r="I259" s="30" t="str">
        <f>IF(ISNA(VLOOKUP(E259,'STAM.011-1'!$E$3:$S$306,5,FALSE)),"",(VLOOKUP(E259,'STAM.011-1'!$E$3:$S$306,5,FALSE)))</f>
        <v/>
      </c>
      <c r="J259" s="30" t="str">
        <f>IF(ISNA(VLOOKUP($E259,'STAM.011-1'!$E$3:$S$306,6,FALSE)),"",(VLOOKUP($E259,'STAM.011-1'!$E$3:$S$306,6,FALSE)))</f>
        <v/>
      </c>
      <c r="K259" s="30" t="str">
        <f>IF(ISNA(VLOOKUP($E259,'STAM.011-1'!$E$3:$S$306,7,FALSE)),"",(VLOOKUP($E259,'STAM.011-1'!$E$3:$S$306,7,FALSE)))</f>
        <v/>
      </c>
      <c r="L259" s="30" t="str">
        <f>IF(ISNA(VLOOKUP($E259,'STAM.011-1'!$E$3:$S$306,8,FALSE)),"",(VLOOKUP($E259,'STAM.011-1'!$E$3:$S$306,8,FALSE)))</f>
        <v/>
      </c>
      <c r="M259" s="30" t="str">
        <f>IF(ISNA(VLOOKUP($E259,'STAM.011-1'!$E$3:$S$306,9,FALSE)),"",(VLOOKUP($E259,'STAM.011-1'!$E$3:$S$306,9,FALSE)))</f>
        <v/>
      </c>
      <c r="N259" s="30" t="str">
        <f>IF(ISNA(VLOOKUP($E259,'STAM.011-1'!$E$3:$S$306,10,FALSE)),"",(VLOOKUP($E259,'STAM.011-1'!$E$3:$S$306,10,FALSE)))</f>
        <v/>
      </c>
      <c r="O259" s="30" t="str">
        <f>IF(ISNA(VLOOKUP($E259,'STAM.011-1'!$E$3:$S$306,11,FALSE)),"",(VLOOKUP($E259,'STAM.011-1'!$E$3:$S$306,11,FALSE)))</f>
        <v/>
      </c>
      <c r="P259" s="30" t="str">
        <f>IF(ISNA(VLOOKUP($E259,'STAM.011-1'!$E$3:$S$306,12,FALSE)),"",(VLOOKUP($E259,'STAM.011-1'!$E$3:$S$306,12,FALSE)))</f>
        <v/>
      </c>
      <c r="Q259" s="30" t="str">
        <f>IF(ISNA(VLOOKUP($E259,'STAM.011-1'!$E$3:$S$306,13,FALSE)),"",(VLOOKUP($E259,'STAM.011-1'!$E$3:$S$306,13,FALSE)))</f>
        <v/>
      </c>
      <c r="R259" s="30" t="str">
        <f>IF(ISNA(VLOOKUP($E259,'STAM.011-1'!$E$3:$S$306,14,FALSE)),"",(VLOOKUP($E259,'STAM.011-1'!$E$3:$S$306,14,FALSE)))</f>
        <v/>
      </c>
      <c r="S259" s="343" t="str">
        <f>IF(ISNA(VLOOKUP($E259,'STAM.011-1'!$E$3:$S$306,15,FALSE)),"",(VLOOKUP($E259,'STAM.011-1'!$E$3:$S$306,15,FALSE)))</f>
        <v/>
      </c>
      <c r="T259" s="438">
        <f t="shared" si="152"/>
        <v>257</v>
      </c>
      <c r="U259" s="439"/>
      <c r="V259" s="443">
        <f t="shared" si="125"/>
        <v>0</v>
      </c>
      <c r="W259" s="516" t="str">
        <f t="shared" si="149"/>
        <v/>
      </c>
      <c r="X259" s="374">
        <f>IF(V259="","",IFERROR(SUM(J259:K259:M259:N259)+LARGE(J259:K259:M259,1)/100+LARGE(J259:K259:M259:N259,2)/1000+LARGE(J259:K259:M259:N259,3)/10000+LARGE(J259:K259:M259:N259,4)/100000-0.01/T259,0))</f>
        <v>0</v>
      </c>
      <c r="Y259" s="354" t="str">
        <f>$D$259</f>
        <v/>
      </c>
      <c r="Z259" s="364" t="str">
        <f>$C$259</f>
        <v/>
      </c>
      <c r="AA259" s="374"/>
      <c r="AB259" s="374"/>
      <c r="AC259" s="374"/>
      <c r="AD259" s="374"/>
      <c r="AE259" s="374"/>
      <c r="AF259" s="374"/>
      <c r="AG259" s="374"/>
      <c r="AH259" s="374"/>
      <c r="AI259" s="374"/>
    </row>
    <row r="260" spans="1:35" ht="12" customHeight="1" x14ac:dyDescent="0.3">
      <c r="A260" s="582"/>
      <c r="B260" s="687"/>
      <c r="C260" s="693"/>
      <c r="D260" s="690"/>
      <c r="E260" s="32" t="str">
        <f>IF(ISNA(VLOOKUP($A$259,'STAM.011-1'!$A$3:$S$306,5,FALSE)+U4),"",(VLOOKUP($A$259,'STAM.011-1'!$A$3:$S$306,5,FALSE)+U4))</f>
        <v/>
      </c>
      <c r="F260" s="34" t="str">
        <f>IF(ISNA(VLOOKUP($E260,'STAM.011-1'!$E$3:$F$306,2,FALSE)),"",(VLOOKUP($E260,'STAM.011-1'!$E$3:$F$306,2,FALSE)))</f>
        <v/>
      </c>
      <c r="G260" s="150"/>
      <c r="H260" s="141" t="str">
        <f>IF(ISNA(VLOOKUP($E260,'STAM.011-1'!$E$3:$H$306,4,FALSE)),"",(VLOOKUP($E260,'STAM.011-1'!$E$3:$H$306,4,FALSE)))</f>
        <v/>
      </c>
      <c r="I260" s="34" t="str">
        <f>IF(ISNA(VLOOKUP(E260,'STAM.011-1'!$E$3:$S$306,5,FALSE)),"",(VLOOKUP(E260,'STAM.011-1'!$E$3:$S$306,5,FALSE)))</f>
        <v/>
      </c>
      <c r="J260" s="34" t="str">
        <f>IF(ISNA(VLOOKUP($E260,'STAM.011-1'!$E$3:$S$306,6,FALSE)),"",(VLOOKUP($E260,'STAM.011-1'!$E$3:$S$306,6,FALSE)))</f>
        <v/>
      </c>
      <c r="K260" s="34" t="str">
        <f>IF(ISNA(VLOOKUP($E260,'STAM.011-1'!$E$3:$S$306,7,FALSE)),"",(VLOOKUP($E260,'STAM.011-1'!$E$3:$S$306,7,FALSE)))</f>
        <v/>
      </c>
      <c r="L260" s="34" t="str">
        <f>IF(ISNA(VLOOKUP($E260,'STAM.011-1'!$E$3:$S$306,8,FALSE)),"",(VLOOKUP($E260,'STAM.011-1'!$E$3:$S$306,8,FALSE)))</f>
        <v/>
      </c>
      <c r="M260" s="34" t="str">
        <f>IF(ISNA(VLOOKUP($E260,'STAM.011-1'!$E$3:$S$306,9,FALSE)),"",(VLOOKUP($E260,'STAM.011-1'!$E$3:$S$306,9,FALSE)))</f>
        <v/>
      </c>
      <c r="N260" s="34" t="str">
        <f>IF(ISNA(VLOOKUP($E260,'STAM.011-1'!$E$3:$S$306,10,FALSE)),"",(VLOOKUP($E260,'STAM.011-1'!$E$3:$S$306,10,FALSE)))</f>
        <v/>
      </c>
      <c r="O260" s="34" t="str">
        <f>IF(ISNA(VLOOKUP($E260,'STAM.011-1'!$E$3:$S$306,11,FALSE)),"",(VLOOKUP($E260,'STAM.011-1'!$E$3:$S$306,11,FALSE)))</f>
        <v/>
      </c>
      <c r="P260" s="34" t="str">
        <f>IF(ISNA(VLOOKUP($E260,'STAM.011-1'!$E$3:$S$306,12,FALSE)),"",(VLOOKUP($E260,'STAM.011-1'!$E$3:$S$306,12,FALSE)))</f>
        <v/>
      </c>
      <c r="Q260" s="34" t="str">
        <f>IF(ISNA(VLOOKUP($E260,'STAM.011-1'!$E$3:$S$306,13,FALSE)),"",(VLOOKUP($E260,'STAM.011-1'!$E$3:$S$306,13,FALSE)))</f>
        <v/>
      </c>
      <c r="R260" s="34" t="str">
        <f>IF(ISNA(VLOOKUP($E260,'STAM.011-1'!$E$3:$S$306,14,FALSE)),"",(VLOOKUP($E260,'STAM.011-1'!$E$3:$S$306,14,FALSE)))</f>
        <v/>
      </c>
      <c r="S260" s="344" t="str">
        <f>IF(ISNA(VLOOKUP($E260,'STAM.011-1'!$E$3:$S$306,15,FALSE)),"",(VLOOKUP($E260,'STAM.011-1'!$E$3:$S$306,15,FALSE)))</f>
        <v/>
      </c>
      <c r="T260" s="438">
        <f t="shared" si="152"/>
        <v>258</v>
      </c>
      <c r="U260" s="439"/>
      <c r="V260" s="443">
        <f t="shared" ref="V260:V306" si="166">SUM(J260:S260)</f>
        <v>0</v>
      </c>
      <c r="W260" s="516"/>
      <c r="X260" s="374">
        <f>IF(V260="","",IFERROR(SUM(J260:K260:M260:N260)+LARGE(J260:K260:M260,1)/100+LARGE(J260:K260:M260:N260,2)/1000+LARGE(J260:K260:M260:N260,3)/10000+LARGE(J260:K260:M260:N260,4)/100000-0.01/T260,0))</f>
        <v>0</v>
      </c>
      <c r="Y260" s="354" t="str">
        <f t="shared" ref="Y260:Y262" si="167">$D$259</f>
        <v/>
      </c>
      <c r="Z260" s="364" t="str">
        <f t="shared" ref="Z260:Z262" si="168">$C$259</f>
        <v/>
      </c>
      <c r="AA260" s="374"/>
      <c r="AB260" s="374"/>
      <c r="AC260" s="374"/>
      <c r="AD260" s="374"/>
      <c r="AE260" s="374"/>
      <c r="AF260" s="374"/>
      <c r="AG260" s="374"/>
      <c r="AH260" s="374"/>
      <c r="AI260" s="374"/>
    </row>
    <row r="261" spans="1:35" ht="12" customHeight="1" thickBot="1" x14ac:dyDescent="0.35">
      <c r="A261" s="582"/>
      <c r="B261" s="687"/>
      <c r="C261" s="693"/>
      <c r="D261" s="690"/>
      <c r="E261" s="32" t="str">
        <f>IF(ISNA(VLOOKUP($A$259,'STAM.011-1'!$A$3:$S$306,5,FALSE)+U5),"",(VLOOKUP($A$259,'STAM.011-1'!$A$3:$S$306,5,FALSE)+U5))</f>
        <v/>
      </c>
      <c r="F261" s="34" t="str">
        <f>IF(ISNA(VLOOKUP($E261,'STAM.011-1'!$E$3:$F$306,2,FALSE)),"",(VLOOKUP($E261,'STAM.011-1'!$E$3:$F$306,2,FALSE)))</f>
        <v/>
      </c>
      <c r="G261" s="35" t="s">
        <v>677</v>
      </c>
      <c r="H261" s="141" t="str">
        <f>IF(ISNA(VLOOKUP(E261,'STAM.011-1'!$E$3:$H$306,4,FALSE)),"",(VLOOKUP(E261,'STAM.011-1'!$E$3:$H$306,4,FALSE)))</f>
        <v/>
      </c>
      <c r="I261" s="34" t="str">
        <f>IF(ISNA(VLOOKUP(E261,'STAM.011-1'!$E$3:$S$306,5,FALSE)),"",(VLOOKUP(E261,'STAM.011-1'!$E$3:$S$306,5,FALSE)))</f>
        <v/>
      </c>
      <c r="J261" s="34" t="str">
        <f>IF(ISNA(VLOOKUP($E261,'STAM.011-1'!$E$3:$S$306,6,FALSE)),"",(VLOOKUP($E261,'STAM.011-1'!$E$3:$S$306,6,FALSE)))</f>
        <v/>
      </c>
      <c r="K261" s="34" t="str">
        <f>IF(ISNA(VLOOKUP($E261,'STAM.011-1'!$E$3:$S$306,7,FALSE)),"",(VLOOKUP($E261,'STAM.011-1'!$E$3:$S$306,7,FALSE)))</f>
        <v/>
      </c>
      <c r="L261" s="34" t="str">
        <f>IF(ISNA(VLOOKUP($E261,'STAM.011-1'!$E$3:$S$306,8,FALSE)),"",(VLOOKUP($E261,'STAM.011-1'!$E$3:$S$306,8,FALSE)))</f>
        <v/>
      </c>
      <c r="M261" s="34" t="str">
        <f>IF(ISNA(VLOOKUP($E261,'STAM.011-1'!$E$3:$S$306,9,FALSE)),"",(VLOOKUP($E261,'STAM.011-1'!$E$3:$S$306,9,FALSE)))</f>
        <v/>
      </c>
      <c r="N261" s="34" t="str">
        <f>IF(ISNA(VLOOKUP($E261,'STAM.011-1'!$E$3:$S$306,10,FALSE)),"",(VLOOKUP($E261,'STAM.011-1'!$E$3:$S$306,10,FALSE)))</f>
        <v/>
      </c>
      <c r="O261" s="34" t="str">
        <f>IF(ISNA(VLOOKUP($E261,'STAM.011-1'!$E$3:$S$306,11,FALSE)),"",(VLOOKUP($E261,'STAM.011-1'!$E$3:$S$306,11,FALSE)))</f>
        <v/>
      </c>
      <c r="P261" s="34" t="str">
        <f>IF(ISNA(VLOOKUP($E261,'STAM.011-1'!$E$3:$S$306,12,FALSE)),"",(VLOOKUP($E261,'STAM.011-1'!$E$3:$S$306,12,FALSE)))</f>
        <v/>
      </c>
      <c r="Q261" s="34" t="str">
        <f>IF(ISNA(VLOOKUP($E261,'STAM.011-1'!$E$3:$S$306,13,FALSE)),"",(VLOOKUP($E261,'STAM.011-1'!$E$3:$S$306,13,FALSE)))</f>
        <v/>
      </c>
      <c r="R261" s="34" t="str">
        <f>IF(ISNA(VLOOKUP($E261,'STAM.011-1'!$E$3:$S$306,14,FALSE)),"",(VLOOKUP($E261,'STAM.011-1'!$E$3:$S$306,14,FALSE)))</f>
        <v/>
      </c>
      <c r="S261" s="344" t="str">
        <f>IF(ISNA(VLOOKUP($E261,'STAM.011-1'!$E$3:$S$306,15,FALSE)),"",(VLOOKUP($E261,'STAM.011-1'!$E$3:$S$306,15,FALSE)))</f>
        <v/>
      </c>
      <c r="T261" s="438">
        <f t="shared" si="152"/>
        <v>259</v>
      </c>
      <c r="U261" s="439"/>
      <c r="V261" s="443">
        <f t="shared" si="166"/>
        <v>0</v>
      </c>
      <c r="W261" s="516"/>
      <c r="X261" s="374">
        <f>IF(V261="","",IFERROR(SUM(J261:K261:M261:N261)+LARGE(J261:K261:M261,1)/100+LARGE(J261:K261:M261:N261,2)/1000+LARGE(J261:K261:M261:N261,3)/10000+LARGE(J261:K261:M261:N261,4)/100000-0.01/T261,0))</f>
        <v>0</v>
      </c>
      <c r="Y261" s="354" t="str">
        <f t="shared" si="167"/>
        <v/>
      </c>
      <c r="Z261" s="364" t="str">
        <f t="shared" si="168"/>
        <v/>
      </c>
      <c r="AA261" s="374"/>
      <c r="AB261" s="374"/>
      <c r="AC261" s="374"/>
      <c r="AD261" s="374"/>
      <c r="AE261" s="374"/>
      <c r="AF261" s="374"/>
      <c r="AG261" s="374"/>
      <c r="AH261" s="374"/>
      <c r="AI261" s="374"/>
    </row>
    <row r="262" spans="1:35" ht="12" customHeight="1" thickBot="1" x14ac:dyDescent="0.35">
      <c r="A262" s="583"/>
      <c r="B262" s="688"/>
      <c r="C262" s="694"/>
      <c r="D262" s="691"/>
      <c r="E262" s="32" t="str">
        <f>IF(ISNA(VLOOKUP($A$259,'STAM.011-1'!$A$3:$S$306,5,FALSE)+U6),"",(VLOOKUP($A$259,'STAM.011-1'!$A$3:$S$306,5,FALSE)+U6))</f>
        <v/>
      </c>
      <c r="F262" s="38" t="str">
        <f>IF(ISNA(VLOOKUP($E262,'STAM.011-1'!$E$3:$F$306,2,FALSE)),"",(VLOOKUP($E262,'STAM.011-1'!$E$3:$F$306,2,FALSE)))</f>
        <v/>
      </c>
      <c r="G262" s="36" t="s">
        <v>678</v>
      </c>
      <c r="H262" s="37" t="str">
        <f>IF(ISNA(VLOOKUP(E262,'STAM.011-1'!$E$3:$H$306,4,FALSE)),"",(VLOOKUP(E262,'STAM.011-1'!$E$3:$H$306,4,FALSE)))</f>
        <v/>
      </c>
      <c r="I262" s="38" t="str">
        <f>IF(ISNA(VLOOKUP(E262,'STAM.011-1'!$E$3:$S$306,5,FALSE)),"",(VLOOKUP(E262,'STAM.011-1'!$E$3:$S$306,5,FALSE)))</f>
        <v/>
      </c>
      <c r="J262" s="38" t="str">
        <f>IF(ISNA(VLOOKUP($E262,'STAM.011-1'!$E$3:$S$306,6,FALSE)),"",(VLOOKUP($E262,'STAM.011-1'!$E$3:$S$306,6,FALSE)))</f>
        <v/>
      </c>
      <c r="K262" s="38" t="str">
        <f>IF(ISNA(VLOOKUP($E262,'STAM.011-1'!$E$3:$S$306,7,FALSE)),"",(VLOOKUP($E262,'STAM.011-1'!$E$3:$S$306,7,FALSE)))</f>
        <v/>
      </c>
      <c r="L262" s="38" t="str">
        <f>IF(ISNA(VLOOKUP($E262,'STAM.011-1'!$E$3:$S$306,8,FALSE)),"",(VLOOKUP($E262,'STAM.011-1'!$E$3:$S$306,8,FALSE)))</f>
        <v/>
      </c>
      <c r="M262" s="38" t="str">
        <f>IF(ISNA(VLOOKUP($E262,'STAM.011-1'!$E$3:$S$306,9,FALSE)),"",(VLOOKUP($E262,'STAM.011-1'!$E$3:$S$306,9,FALSE)))</f>
        <v/>
      </c>
      <c r="N262" s="38" t="str">
        <f>IF(ISNA(VLOOKUP($E262,'STAM.011-1'!$E$3:$S$306,10,FALSE)),"",(VLOOKUP($E262,'STAM.011-1'!$E$3:$S$306,10,FALSE)))</f>
        <v/>
      </c>
      <c r="O262" s="38" t="str">
        <f>IF(ISNA(VLOOKUP($E262,'STAM.011-1'!$E$3:$S$306,11,FALSE)),"",(VLOOKUP($E262,'STAM.011-1'!$E$3:$S$306,11,FALSE)))</f>
        <v/>
      </c>
      <c r="P262" s="38" t="str">
        <f>IF(ISNA(VLOOKUP($E262,'STAM.011-1'!$E$3:$S$306,12,FALSE)),"",(VLOOKUP($E262,'STAM.011-1'!$E$3:$S$306,12,FALSE)))</f>
        <v/>
      </c>
      <c r="Q262" s="38" t="str">
        <f>IF(ISNA(VLOOKUP($E262,'STAM.011-1'!$E$3:$S$306,13,FALSE)),"",(VLOOKUP($E262,'STAM.011-1'!$E$3:$S$306,13,FALSE)))</f>
        <v/>
      </c>
      <c r="R262" s="38" t="str">
        <f>IF(ISNA(VLOOKUP($E262,'STAM.011-1'!$E$3:$S$306,14,FALSE)),"",(VLOOKUP($E262,'STAM.011-1'!$E$3:$S$306,14,FALSE)))</f>
        <v/>
      </c>
      <c r="S262" s="345" t="str">
        <f>IF(ISNA(VLOOKUP($E262,'STAM.011-1'!$E$3:$S$306,15,FALSE)),"",(VLOOKUP($E262,'STAM.011-1'!$E$3:$S$306,15,FALSE)))</f>
        <v/>
      </c>
      <c r="T262" s="438">
        <f t="shared" si="152"/>
        <v>260</v>
      </c>
      <c r="U262" s="439"/>
      <c r="V262" s="443">
        <f t="shared" si="166"/>
        <v>0</v>
      </c>
      <c r="W262" s="516"/>
      <c r="X262" s="374">
        <f>IF(V262="","",IFERROR(SUM(J262:K262:M262:N262)+LARGE(J262:K262:M262,1)/100+LARGE(J262:K262:M262:N262,2)/1000+LARGE(J262:K262:M262:N262,3)/10000+LARGE(J262:K262:M262:N262,4)/100000-0.01/T262,0))</f>
        <v>0</v>
      </c>
      <c r="Y262" s="354" t="str">
        <f t="shared" si="167"/>
        <v/>
      </c>
      <c r="Z262" s="364" t="str">
        <f t="shared" si="168"/>
        <v/>
      </c>
      <c r="AA262" s="374"/>
      <c r="AB262" s="374"/>
      <c r="AC262" s="374"/>
      <c r="AD262" s="374"/>
      <c r="AE262" s="374"/>
      <c r="AF262" s="374"/>
      <c r="AG262" s="374"/>
      <c r="AH262" s="374"/>
      <c r="AI262" s="374"/>
    </row>
    <row r="263" spans="1:35" ht="12.6" customHeight="1" x14ac:dyDescent="0.3">
      <c r="A263" s="581">
        <v>66</v>
      </c>
      <c r="B263" s="686" t="str">
        <f>IF(ISNA(VLOOKUP($A263,'STAM.011-1'!$A$3:$S$306,2,FALSE)),"",(VLOOKUP($A263,'STAM.011-1'!$A$3:$S$306,2,FALSE)))</f>
        <v/>
      </c>
      <c r="C263" s="692" t="str">
        <f>IF(ISNA(VLOOKUP($A263,'STAM.011-1'!$A$3:$S$306,3,FALSE)),"",(VLOOKUP($A263,'STAM.011-1'!$A$3:$S$306,3,FALSE)))</f>
        <v/>
      </c>
      <c r="D263" s="689" t="str">
        <f>IF(ISNA(VLOOKUP($A263,'STAM.011-1'!$A$3:$S$306,4,FALSE)),"",(VLOOKUP($A263,'STAM.011-1'!$A$3:$S$306,4,FALSE)))</f>
        <v/>
      </c>
      <c r="E263" s="29" t="str">
        <f>IF(ISNA(VLOOKUP($A$263,'STAM.011-1'!$A$3:$S$306,5,FALSE)),"",(VLOOKUP($A$263,'STAM.011-1'!$A$3:$S$306,5,FALSE)))</f>
        <v/>
      </c>
      <c r="F263" s="30" t="str">
        <f>IF(ISNA(VLOOKUP($E263,'STAM.011-1'!$E$3:$F$306,2,FALSE)),"",(VLOOKUP($E263,'STAM.011-1'!$E$3:$F$306,2,FALSE)))</f>
        <v/>
      </c>
      <c r="G263" s="149"/>
      <c r="H263" s="39"/>
      <c r="I263" s="30" t="str">
        <f>IF(ISNA(VLOOKUP(E263,'STAM.011-1'!$E$3:$S$306,5,FALSE)),"",(VLOOKUP(E263,'STAM.011-1'!$E$3:$S$306,5,FALSE)))</f>
        <v/>
      </c>
      <c r="J263" s="30" t="str">
        <f>IF(ISNA(VLOOKUP($E263,'STAM.011-1'!$E$3:$S$306,6,FALSE)),"",(VLOOKUP($E263,'STAM.011-1'!$E$3:$S$306,6,FALSE)))</f>
        <v/>
      </c>
      <c r="K263" s="30" t="str">
        <f>IF(ISNA(VLOOKUP($E263,'STAM.011-1'!$E$3:$S$306,7,FALSE)),"",(VLOOKUP($E263,'STAM.011-1'!$E$3:$S$306,7,FALSE)))</f>
        <v/>
      </c>
      <c r="L263" s="30" t="str">
        <f>IF(ISNA(VLOOKUP($E263,'STAM.011-1'!$E$3:$S$306,8,FALSE)),"",(VLOOKUP($E263,'STAM.011-1'!$E$3:$S$306,8,FALSE)))</f>
        <v/>
      </c>
      <c r="M263" s="30" t="str">
        <f>IF(ISNA(VLOOKUP($E263,'STAM.011-1'!$E$3:$S$306,9,FALSE)),"",(VLOOKUP($E263,'STAM.011-1'!$E$3:$S$306,9,FALSE)))</f>
        <v/>
      </c>
      <c r="N263" s="30" t="str">
        <f>IF(ISNA(VLOOKUP($E263,'STAM.011-1'!$E$3:$S$306,10,FALSE)),"",(VLOOKUP($E263,'STAM.011-1'!$E$3:$S$306,10,FALSE)))</f>
        <v/>
      </c>
      <c r="O263" s="30" t="str">
        <f>IF(ISNA(VLOOKUP($E263,'STAM.011-1'!$E$3:$S$306,11,FALSE)),"",(VLOOKUP($E263,'STAM.011-1'!$E$3:$S$306,11,FALSE)))</f>
        <v/>
      </c>
      <c r="P263" s="30" t="str">
        <f>IF(ISNA(VLOOKUP($E263,'STAM.011-1'!$E$3:$S$306,12,FALSE)),"",(VLOOKUP($E263,'STAM.011-1'!$E$3:$S$306,12,FALSE)))</f>
        <v/>
      </c>
      <c r="Q263" s="30" t="str">
        <f>IF(ISNA(VLOOKUP($E263,'STAM.011-1'!$E$3:$S$306,13,FALSE)),"",(VLOOKUP($E263,'STAM.011-1'!$E$3:$S$306,13,FALSE)))</f>
        <v/>
      </c>
      <c r="R263" s="30" t="str">
        <f>IF(ISNA(VLOOKUP($E263,'STAM.011-1'!$E$3:$S$306,14,FALSE)),"",(VLOOKUP($E263,'STAM.011-1'!$E$3:$S$306,14,FALSE)))</f>
        <v/>
      </c>
      <c r="S263" s="343" t="str">
        <f>IF(ISNA(VLOOKUP($E263,'STAM.011-1'!$E$3:$S$306,15,FALSE)),"",(VLOOKUP($E263,'STAM.011-1'!$E$3:$S$306,15,FALSE)))</f>
        <v/>
      </c>
      <c r="T263" s="438">
        <f t="shared" si="152"/>
        <v>261</v>
      </c>
      <c r="U263" s="439"/>
      <c r="V263" s="443">
        <f t="shared" si="166"/>
        <v>0</v>
      </c>
      <c r="W263" s="516" t="str">
        <f t="shared" si="153"/>
        <v/>
      </c>
      <c r="X263" s="374">
        <f>IF(V263="","",IFERROR(SUM(J263:K263:M263:N263)+LARGE(J263:K263:M263,1)/100+LARGE(J263:K263:M263:N263,2)/1000+LARGE(J263:K263:M263:N263,3)/10000+LARGE(J263:K263:M263:N263,4)/100000-0.01/T263,0))</f>
        <v>0</v>
      </c>
      <c r="Y263" s="354" t="str">
        <f>$D$263</f>
        <v/>
      </c>
      <c r="Z263" s="364" t="str">
        <f>$C$263</f>
        <v/>
      </c>
      <c r="AA263" s="374"/>
      <c r="AB263" s="374"/>
      <c r="AC263" s="374"/>
      <c r="AD263" s="374"/>
      <c r="AE263" s="374"/>
      <c r="AF263" s="374"/>
      <c r="AG263" s="374"/>
      <c r="AH263" s="374"/>
      <c r="AI263" s="374"/>
    </row>
    <row r="264" spans="1:35" ht="12.6" customHeight="1" x14ac:dyDescent="0.3">
      <c r="A264" s="582"/>
      <c r="B264" s="687"/>
      <c r="C264" s="693"/>
      <c r="D264" s="690"/>
      <c r="E264" s="32" t="str">
        <f>IF(ISNA(VLOOKUP($A$263,'STAM.011-1'!$A$3:$S$306,5,FALSE)+U4),"",(VLOOKUP($A$263,'STAM.011-1'!$A$3:$S$306,5,FALSE)+U4))</f>
        <v/>
      </c>
      <c r="F264" s="34" t="str">
        <f>IF(ISNA(VLOOKUP($E264,'STAM.011-1'!$E$3:$F$306,2,FALSE)),"",(VLOOKUP($E264,'STAM.011-1'!$E$3:$F$306,2,FALSE)))</f>
        <v/>
      </c>
      <c r="G264" s="150"/>
      <c r="H264" s="141" t="str">
        <f>IF(ISNA(VLOOKUP($E264,'STAM.011-1'!$E$3:$H$306,4,FALSE)),"",(VLOOKUP($E264,'STAM.011-1'!$E$3:$H$306,4,FALSE)))</f>
        <v/>
      </c>
      <c r="I264" s="34" t="str">
        <f>IF(ISNA(VLOOKUP(E264,'STAM.011-1'!$E$3:$S$306,5,FALSE)),"",(VLOOKUP(E264,'STAM.011-1'!$E$3:$S$306,5,FALSE)))</f>
        <v/>
      </c>
      <c r="J264" s="34" t="str">
        <f>IF(ISNA(VLOOKUP($E264,'STAM.011-1'!$E$3:$S$306,6,FALSE)),"",(VLOOKUP($E264,'STAM.011-1'!$E$3:$S$306,6,FALSE)))</f>
        <v/>
      </c>
      <c r="K264" s="34" t="str">
        <f>IF(ISNA(VLOOKUP($E264,'STAM.011-1'!$E$3:$S$306,7,FALSE)),"",(VLOOKUP($E264,'STAM.011-1'!$E$3:$S$306,7,FALSE)))</f>
        <v/>
      </c>
      <c r="L264" s="34" t="str">
        <f>IF(ISNA(VLOOKUP($E264,'STAM.011-1'!$E$3:$S$306,8,FALSE)),"",(VLOOKUP($E264,'STAM.011-1'!$E$3:$S$306,8,FALSE)))</f>
        <v/>
      </c>
      <c r="M264" s="34" t="str">
        <f>IF(ISNA(VLOOKUP($E264,'STAM.011-1'!$E$3:$S$306,9,FALSE)),"",(VLOOKUP($E264,'STAM.011-1'!$E$3:$S$306,9,FALSE)))</f>
        <v/>
      </c>
      <c r="N264" s="34" t="str">
        <f>IF(ISNA(VLOOKUP($E264,'STAM.011-1'!$E$3:$S$306,10,FALSE)),"",(VLOOKUP($E264,'STAM.011-1'!$E$3:$S$306,10,FALSE)))</f>
        <v/>
      </c>
      <c r="O264" s="34" t="str">
        <f>IF(ISNA(VLOOKUP($E264,'STAM.011-1'!$E$3:$S$306,11,FALSE)),"",(VLOOKUP($E264,'STAM.011-1'!$E$3:$S$306,11,FALSE)))</f>
        <v/>
      </c>
      <c r="P264" s="34" t="str">
        <f>IF(ISNA(VLOOKUP($E264,'STAM.011-1'!$E$3:$S$306,12,FALSE)),"",(VLOOKUP($E264,'STAM.011-1'!$E$3:$S$306,12,FALSE)))</f>
        <v/>
      </c>
      <c r="Q264" s="34" t="str">
        <f>IF(ISNA(VLOOKUP($E264,'STAM.011-1'!$E$3:$S$306,13,FALSE)),"",(VLOOKUP($E264,'STAM.011-1'!$E$3:$S$306,13,FALSE)))</f>
        <v/>
      </c>
      <c r="R264" s="34" t="str">
        <f>IF(ISNA(VLOOKUP($E264,'STAM.011-1'!$E$3:$S$306,14,FALSE)),"",(VLOOKUP($E264,'STAM.011-1'!$E$3:$S$306,14,FALSE)))</f>
        <v/>
      </c>
      <c r="S264" s="344" t="str">
        <f>IF(ISNA(VLOOKUP($E264,'STAM.011-1'!$E$3:$S$306,15,FALSE)),"",(VLOOKUP($E264,'STAM.011-1'!$E$3:$S$306,15,FALSE)))</f>
        <v/>
      </c>
      <c r="T264" s="438">
        <f t="shared" si="152"/>
        <v>262</v>
      </c>
      <c r="U264" s="439"/>
      <c r="V264" s="443">
        <f t="shared" si="166"/>
        <v>0</v>
      </c>
      <c r="W264" s="516"/>
      <c r="X264" s="374">
        <f>IF(V264="","",IFERROR(SUM(J264:K264:M264:N264)+LARGE(J264:K264:M264,1)/100+LARGE(J264:K264:M264:N264,2)/1000+LARGE(J264:K264:M264:N264,3)/10000+LARGE(J264:K264:M264:N264,4)/100000-0.01/T264,0))</f>
        <v>0</v>
      </c>
      <c r="Y264" s="354" t="str">
        <f t="shared" ref="Y264:Y266" si="169">$D$263</f>
        <v/>
      </c>
      <c r="Z264" s="364" t="str">
        <f t="shared" ref="Z264:Z266" si="170">$C$263</f>
        <v/>
      </c>
      <c r="AA264" s="374"/>
      <c r="AB264" s="374"/>
      <c r="AC264" s="374"/>
      <c r="AD264" s="374"/>
      <c r="AE264" s="374"/>
      <c r="AF264" s="374"/>
      <c r="AG264" s="374"/>
      <c r="AH264" s="374"/>
      <c r="AI264" s="374"/>
    </row>
    <row r="265" spans="1:35" ht="12.6" customHeight="1" thickBot="1" x14ac:dyDescent="0.35">
      <c r="A265" s="582"/>
      <c r="B265" s="687"/>
      <c r="C265" s="693"/>
      <c r="D265" s="690"/>
      <c r="E265" s="32" t="str">
        <f>IF(ISNA(VLOOKUP($A$263,'STAM.011-1'!$A$3:$S$306,5,FALSE)+U5),"",(VLOOKUP($A$263,'STAM.011-1'!$A$3:$S$306,5,FALSE)+U5))</f>
        <v/>
      </c>
      <c r="F265" s="34" t="str">
        <f>IF(ISNA(VLOOKUP($E265,'STAM.011-1'!$E$3:$F$306,2,FALSE)),"",(VLOOKUP($E265,'STAM.011-1'!$E$3:$F$306,2,FALSE)))</f>
        <v/>
      </c>
      <c r="G265" s="35" t="s">
        <v>677</v>
      </c>
      <c r="H265" s="141" t="str">
        <f>IF(ISNA(VLOOKUP(E265,'STAM.011-1'!$E$3:$H$306,4,FALSE)),"",(VLOOKUP(E265,'STAM.011-1'!$E$3:$H$306,4,FALSE)))</f>
        <v/>
      </c>
      <c r="I265" s="34" t="str">
        <f>IF(ISNA(VLOOKUP(E265,'STAM.011-1'!$E$3:$S$306,5,FALSE)),"",(VLOOKUP(E265,'STAM.011-1'!$E$3:$S$306,5,FALSE)))</f>
        <v/>
      </c>
      <c r="J265" s="34" t="str">
        <f>IF(ISNA(VLOOKUP($E265,'STAM.011-1'!$E$3:$S$306,6,FALSE)),"",(VLOOKUP($E265,'STAM.011-1'!$E$3:$S$306,6,FALSE)))</f>
        <v/>
      </c>
      <c r="K265" s="34" t="str">
        <f>IF(ISNA(VLOOKUP($E265,'STAM.011-1'!$E$3:$S$306,7,FALSE)),"",(VLOOKUP($E265,'STAM.011-1'!$E$3:$S$306,7,FALSE)))</f>
        <v/>
      </c>
      <c r="L265" s="34" t="str">
        <f>IF(ISNA(VLOOKUP($E265,'STAM.011-1'!$E$3:$S$306,8,FALSE)),"",(VLOOKUP($E265,'STAM.011-1'!$E$3:$S$306,8,FALSE)))</f>
        <v/>
      </c>
      <c r="M265" s="34" t="str">
        <f>IF(ISNA(VLOOKUP($E265,'STAM.011-1'!$E$3:$S$306,9,FALSE)),"",(VLOOKUP($E265,'STAM.011-1'!$E$3:$S$306,9,FALSE)))</f>
        <v/>
      </c>
      <c r="N265" s="34" t="str">
        <f>IF(ISNA(VLOOKUP($E265,'STAM.011-1'!$E$3:$S$306,10,FALSE)),"",(VLOOKUP($E265,'STAM.011-1'!$E$3:$S$306,10,FALSE)))</f>
        <v/>
      </c>
      <c r="O265" s="34" t="str">
        <f>IF(ISNA(VLOOKUP($E265,'STAM.011-1'!$E$3:$S$306,11,FALSE)),"",(VLOOKUP($E265,'STAM.011-1'!$E$3:$S$306,11,FALSE)))</f>
        <v/>
      </c>
      <c r="P265" s="34" t="str">
        <f>IF(ISNA(VLOOKUP($E265,'STAM.011-1'!$E$3:$S$306,12,FALSE)),"",(VLOOKUP($E265,'STAM.011-1'!$E$3:$S$306,12,FALSE)))</f>
        <v/>
      </c>
      <c r="Q265" s="34" t="str">
        <f>IF(ISNA(VLOOKUP($E265,'STAM.011-1'!$E$3:$S$306,13,FALSE)),"",(VLOOKUP($E265,'STAM.011-1'!$E$3:$S$306,13,FALSE)))</f>
        <v/>
      </c>
      <c r="R265" s="34" t="str">
        <f>IF(ISNA(VLOOKUP($E265,'STAM.011-1'!$E$3:$S$306,14,FALSE)),"",(VLOOKUP($E265,'STAM.011-1'!$E$3:$S$306,14,FALSE)))</f>
        <v/>
      </c>
      <c r="S265" s="344" t="str">
        <f>IF(ISNA(VLOOKUP($E265,'STAM.011-1'!$E$3:$S$306,15,FALSE)),"",(VLOOKUP($E265,'STAM.011-1'!$E$3:$S$306,15,FALSE)))</f>
        <v/>
      </c>
      <c r="T265" s="438">
        <f t="shared" si="152"/>
        <v>263</v>
      </c>
      <c r="U265" s="439"/>
      <c r="V265" s="443">
        <f t="shared" si="166"/>
        <v>0</v>
      </c>
      <c r="W265" s="516"/>
      <c r="X265" s="374">
        <f>IF(V265="","",IFERROR(SUM(J265:K265:M265:N265)+LARGE(J265:K265:M265,1)/100+LARGE(J265:K265:M265:N265,2)/1000+LARGE(J265:K265:M265:N265,3)/10000+LARGE(J265:K265:M265:N265,4)/100000-0.01/T265,0))</f>
        <v>0</v>
      </c>
      <c r="Y265" s="354" t="str">
        <f t="shared" si="169"/>
        <v/>
      </c>
      <c r="Z265" s="364" t="str">
        <f t="shared" si="170"/>
        <v/>
      </c>
      <c r="AA265" s="374"/>
      <c r="AB265" s="374"/>
      <c r="AC265" s="374"/>
      <c r="AD265" s="374"/>
      <c r="AE265" s="374"/>
      <c r="AF265" s="374"/>
      <c r="AG265" s="374"/>
      <c r="AH265" s="374"/>
      <c r="AI265" s="374"/>
    </row>
    <row r="266" spans="1:35" ht="12.6" customHeight="1" thickBot="1" x14ac:dyDescent="0.35">
      <c r="A266" s="583"/>
      <c r="B266" s="688"/>
      <c r="C266" s="694"/>
      <c r="D266" s="691"/>
      <c r="E266" s="32" t="str">
        <f>IF(ISNA(VLOOKUP($A$263,'STAM.011-1'!$A$3:$S$306,5,FALSE)+U6),"",(VLOOKUP($A$263,'STAM.011-1'!$A$3:$S$306,5,FALSE)+U6))</f>
        <v/>
      </c>
      <c r="F266" s="38" t="str">
        <f>IF(ISNA(VLOOKUP($E266,'STAM.011-1'!$E$3:$F$306,2,FALSE)),"",(VLOOKUP($E266,'STAM.011-1'!$E$3:$F$306,2,FALSE)))</f>
        <v/>
      </c>
      <c r="G266" s="36" t="s">
        <v>678</v>
      </c>
      <c r="H266" s="37" t="str">
        <f>IF(ISNA(VLOOKUP(E266,'STAM.011-1'!$E$3:$H$306,4,FALSE)),"",(VLOOKUP(E266,'STAM.011-1'!$E$3:$H$306,4,FALSE)))</f>
        <v/>
      </c>
      <c r="I266" s="38" t="str">
        <f>IF(ISNA(VLOOKUP(E266,'STAM.011-1'!$E$3:$S$306,5,FALSE)),"",(VLOOKUP(E266,'STAM.011-1'!$E$3:$S$306,5,FALSE)))</f>
        <v/>
      </c>
      <c r="J266" s="38" t="str">
        <f>IF(ISNA(VLOOKUP($E266,'STAM.011-1'!$E$3:$S$306,6,FALSE)),"",(VLOOKUP($E266,'STAM.011-1'!$E$3:$S$306,6,FALSE)))</f>
        <v/>
      </c>
      <c r="K266" s="38" t="str">
        <f>IF(ISNA(VLOOKUP($E266,'STAM.011-1'!$E$3:$S$306,7,FALSE)),"",(VLOOKUP($E266,'STAM.011-1'!$E$3:$S$306,7,FALSE)))</f>
        <v/>
      </c>
      <c r="L266" s="38" t="str">
        <f>IF(ISNA(VLOOKUP($E266,'STAM.011-1'!$E$3:$S$306,8,FALSE)),"",(VLOOKUP($E266,'STAM.011-1'!$E$3:$S$306,8,FALSE)))</f>
        <v/>
      </c>
      <c r="M266" s="38" t="str">
        <f>IF(ISNA(VLOOKUP($E266,'STAM.011-1'!$E$3:$S$306,9,FALSE)),"",(VLOOKUP($E266,'STAM.011-1'!$E$3:$S$306,9,FALSE)))</f>
        <v/>
      </c>
      <c r="N266" s="38" t="str">
        <f>IF(ISNA(VLOOKUP($E266,'STAM.011-1'!$E$3:$S$306,10,FALSE)),"",(VLOOKUP($E266,'STAM.011-1'!$E$3:$S$306,10,FALSE)))</f>
        <v/>
      </c>
      <c r="O266" s="38" t="str">
        <f>IF(ISNA(VLOOKUP($E266,'STAM.011-1'!$E$3:$S$306,11,FALSE)),"",(VLOOKUP($E266,'STAM.011-1'!$E$3:$S$306,11,FALSE)))</f>
        <v/>
      </c>
      <c r="P266" s="38" t="str">
        <f>IF(ISNA(VLOOKUP($E266,'STAM.011-1'!$E$3:$S$306,12,FALSE)),"",(VLOOKUP($E266,'STAM.011-1'!$E$3:$S$306,12,FALSE)))</f>
        <v/>
      </c>
      <c r="Q266" s="38" t="str">
        <f>IF(ISNA(VLOOKUP($E266,'STAM.011-1'!$E$3:$S$306,13,FALSE)),"",(VLOOKUP($E266,'STAM.011-1'!$E$3:$S$306,13,FALSE)))</f>
        <v/>
      </c>
      <c r="R266" s="38" t="str">
        <f>IF(ISNA(VLOOKUP($E266,'STAM.011-1'!$E$3:$S$306,14,FALSE)),"",(VLOOKUP($E266,'STAM.011-1'!$E$3:$S$306,14,FALSE)))</f>
        <v/>
      </c>
      <c r="S266" s="345" t="str">
        <f>IF(ISNA(VLOOKUP($E266,'STAM.011-1'!$E$3:$S$306,15,FALSE)),"",(VLOOKUP($E266,'STAM.011-1'!$E$3:$S$306,15,FALSE)))</f>
        <v/>
      </c>
      <c r="T266" s="438">
        <f t="shared" si="152"/>
        <v>264</v>
      </c>
      <c r="U266" s="439"/>
      <c r="V266" s="443">
        <f t="shared" si="166"/>
        <v>0</v>
      </c>
      <c r="W266" s="516"/>
      <c r="X266" s="374">
        <f>IF(V266="","",IFERROR(SUM(J266:K266:M266:N266)+LARGE(J266:K266:M266,1)/100+LARGE(J266:K266:M266:N266,2)/1000+LARGE(J266:K266:M266:N266,3)/10000+LARGE(J266:K266:M266:N266,4)/100000-0.01/T266,0))</f>
        <v>0</v>
      </c>
      <c r="Y266" s="354" t="str">
        <f t="shared" si="169"/>
        <v/>
      </c>
      <c r="Z266" s="364" t="str">
        <f t="shared" si="170"/>
        <v/>
      </c>
      <c r="AA266" s="374"/>
      <c r="AB266" s="374"/>
      <c r="AC266" s="374"/>
      <c r="AD266" s="374"/>
      <c r="AE266" s="374"/>
      <c r="AF266" s="374"/>
      <c r="AG266" s="374"/>
      <c r="AH266" s="374"/>
      <c r="AI266" s="374"/>
    </row>
    <row r="267" spans="1:35" ht="12.6" customHeight="1" x14ac:dyDescent="0.3">
      <c r="A267" s="581">
        <v>67</v>
      </c>
      <c r="B267" s="686" t="str">
        <f>IF(ISNA(VLOOKUP($A267,'STAM.011-1'!$A$3:$S$306,2,FALSE)),"",(VLOOKUP($A267,'STAM.011-1'!$A$3:$S$306,2,FALSE)))</f>
        <v/>
      </c>
      <c r="C267" s="692" t="str">
        <f>IF(ISNA(VLOOKUP($A267,'STAM.011-1'!$A$3:$S$306,3,FALSE)),"",(VLOOKUP($A267,'STAM.011-1'!$A$3:$S$306,3,FALSE)))</f>
        <v/>
      </c>
      <c r="D267" s="689" t="str">
        <f>IF(ISNA(VLOOKUP($A267,'STAM.011-1'!$A$3:$S$306,4,FALSE)),"",(VLOOKUP($A267,'STAM.011-1'!$A$3:$S$306,4,FALSE)))</f>
        <v/>
      </c>
      <c r="E267" s="29" t="str">
        <f>IF(ISNA(VLOOKUP($A$267,'STAM.011-1'!$A$3:$S$306,5,FALSE)),"",(VLOOKUP($A$267,'STAM.011-1'!$A$3:$S$306,5,FALSE)))</f>
        <v/>
      </c>
      <c r="F267" s="30" t="str">
        <f>IF(ISNA(VLOOKUP($E267,'STAM.011-1'!$E$3:$F$306,2,FALSE)),"",(VLOOKUP($E267,'STAM.011-1'!$E$3:$F$306,2,FALSE)))</f>
        <v/>
      </c>
      <c r="G267" s="149"/>
      <c r="H267" s="31"/>
      <c r="I267" s="30" t="str">
        <f>IF(ISNA(VLOOKUP(E267,'STAM.011-1'!$E$3:$S$306,5,FALSE)),"",(VLOOKUP(E267,'STAM.011-1'!$E$3:$S$306,5,FALSE)))</f>
        <v/>
      </c>
      <c r="J267" s="30" t="str">
        <f>IF(ISNA(VLOOKUP($E267,'STAM.011-1'!$E$3:$S$306,6,FALSE)),"",(VLOOKUP($E267,'STAM.011-1'!$E$3:$S$306,6,FALSE)))</f>
        <v/>
      </c>
      <c r="K267" s="30" t="str">
        <f>IF(ISNA(VLOOKUP($E267,'STAM.011-1'!$E$3:$S$306,7,FALSE)),"",(VLOOKUP($E267,'STAM.011-1'!$E$3:$S$306,7,FALSE)))</f>
        <v/>
      </c>
      <c r="L267" s="30" t="str">
        <f>IF(ISNA(VLOOKUP($E267,'STAM.011-1'!$E$3:$S$306,8,FALSE)),"",(VLOOKUP($E267,'STAM.011-1'!$E$3:$S$306,8,FALSE)))</f>
        <v/>
      </c>
      <c r="M267" s="30" t="str">
        <f>IF(ISNA(VLOOKUP($E267,'STAM.011-1'!$E$3:$S$306,9,FALSE)),"",(VLOOKUP($E267,'STAM.011-1'!$E$3:$S$306,9,FALSE)))</f>
        <v/>
      </c>
      <c r="N267" s="30" t="str">
        <f>IF(ISNA(VLOOKUP($E267,'STAM.011-1'!$E$3:$S$306,10,FALSE)),"",(VLOOKUP($E267,'STAM.011-1'!$E$3:$S$306,10,FALSE)))</f>
        <v/>
      </c>
      <c r="O267" s="30" t="str">
        <f>IF(ISNA(VLOOKUP($E267,'STAM.011-1'!$E$3:$S$306,11,FALSE)),"",(VLOOKUP($E267,'STAM.011-1'!$E$3:$S$306,11,FALSE)))</f>
        <v/>
      </c>
      <c r="P267" s="30" t="str">
        <f>IF(ISNA(VLOOKUP($E267,'STAM.011-1'!$E$3:$S$306,12,FALSE)),"",(VLOOKUP($E267,'STAM.011-1'!$E$3:$S$306,12,FALSE)))</f>
        <v/>
      </c>
      <c r="Q267" s="30" t="str">
        <f>IF(ISNA(VLOOKUP($E267,'STAM.011-1'!$E$3:$S$306,13,FALSE)),"",(VLOOKUP($E267,'STAM.011-1'!$E$3:$S$306,13,FALSE)))</f>
        <v/>
      </c>
      <c r="R267" s="30" t="str">
        <f>IF(ISNA(VLOOKUP($E267,'STAM.011-1'!$E$3:$S$306,14,FALSE)),"",(VLOOKUP($E267,'STAM.011-1'!$E$3:$S$306,14,FALSE)))</f>
        <v/>
      </c>
      <c r="S267" s="343" t="str">
        <f>IF(ISNA(VLOOKUP($E267,'STAM.011-1'!$E$3:$S$306,15,FALSE)),"",(VLOOKUP($E267,'STAM.011-1'!$E$3:$S$306,15,FALSE)))</f>
        <v/>
      </c>
      <c r="T267" s="438">
        <f t="shared" si="152"/>
        <v>265</v>
      </c>
      <c r="U267" s="439"/>
      <c r="V267" s="443">
        <f t="shared" si="166"/>
        <v>0</v>
      </c>
      <c r="W267" s="516" t="str">
        <f t="shared" ref="W267" si="171">IFERROR(SUM(J267:S270)+H269,"")</f>
        <v/>
      </c>
      <c r="X267" s="374">
        <f>IF(V267="","",IFERROR(SUM(J267:K267:M267:N267)+LARGE(J267:K267:M267,1)/100+LARGE(J267:K267:M267:N267,2)/1000+LARGE(J267:K267:M267:N267,3)/10000+LARGE(J267:K267:M267:N267,4)/100000-0.01/T267,0))</f>
        <v>0</v>
      </c>
      <c r="Y267" s="354" t="str">
        <f>$D$267</f>
        <v/>
      </c>
      <c r="Z267" s="364" t="str">
        <f>$C$267</f>
        <v/>
      </c>
      <c r="AA267" s="374"/>
      <c r="AB267" s="374"/>
      <c r="AC267" s="374"/>
      <c r="AD267" s="374"/>
      <c r="AE267" s="374"/>
      <c r="AF267" s="374"/>
      <c r="AG267" s="374"/>
      <c r="AH267" s="374"/>
      <c r="AI267" s="374"/>
    </row>
    <row r="268" spans="1:35" ht="12.6" customHeight="1" x14ac:dyDescent="0.3">
      <c r="A268" s="582"/>
      <c r="B268" s="687"/>
      <c r="C268" s="693"/>
      <c r="D268" s="690"/>
      <c r="E268" s="32" t="str">
        <f>IF(ISNA(VLOOKUP($A$267,'STAM.011-1'!$A$3:$S$306,5,FALSE)+U4),"",(VLOOKUP($A$267,'STAM.011-1'!$A$3:$S$306,5,FALSE)+U4))</f>
        <v/>
      </c>
      <c r="F268" s="34" t="str">
        <f>IF(ISNA(VLOOKUP($E268,'STAM.011-1'!$E$3:$F$306,2,FALSE)),"",(VLOOKUP($E268,'STAM.011-1'!$E$3:$F$306,2,FALSE)))</f>
        <v/>
      </c>
      <c r="G268" s="150"/>
      <c r="H268" s="141" t="str">
        <f>IF(ISNA(VLOOKUP($E268,'STAM.011-1'!$E$3:$H$306,4,FALSE)),"",(VLOOKUP($E268,'STAM.011-1'!$E$3:$H$306,4,FALSE)))</f>
        <v/>
      </c>
      <c r="I268" s="34" t="str">
        <f>IF(ISNA(VLOOKUP(E268,'STAM.011-1'!$E$3:$S$306,5,FALSE)),"",(VLOOKUP(E268,'STAM.011-1'!$E$3:$S$306,5,FALSE)))</f>
        <v/>
      </c>
      <c r="J268" s="34" t="str">
        <f>IF(ISNA(VLOOKUP($E268,'STAM.011-1'!$E$3:$S$306,6,FALSE)),"",(VLOOKUP($E268,'STAM.011-1'!$E$3:$S$306,6,FALSE)))</f>
        <v/>
      </c>
      <c r="K268" s="34" t="str">
        <f>IF(ISNA(VLOOKUP($E268,'STAM.011-1'!$E$3:$S$306,7,FALSE)),"",(VLOOKUP($E268,'STAM.011-1'!$E$3:$S$306,7,FALSE)))</f>
        <v/>
      </c>
      <c r="L268" s="34" t="str">
        <f>IF(ISNA(VLOOKUP($E268,'STAM.011-1'!$E$3:$S$306,8,FALSE)),"",(VLOOKUP($E268,'STAM.011-1'!$E$3:$S$306,8,FALSE)))</f>
        <v/>
      </c>
      <c r="M268" s="34" t="str">
        <f>IF(ISNA(VLOOKUP($E268,'STAM.011-1'!$E$3:$S$306,9,FALSE)),"",(VLOOKUP($E268,'STAM.011-1'!$E$3:$S$306,9,FALSE)))</f>
        <v/>
      </c>
      <c r="N268" s="34" t="str">
        <f>IF(ISNA(VLOOKUP($E268,'STAM.011-1'!$E$3:$S$306,10,FALSE)),"",(VLOOKUP($E268,'STAM.011-1'!$E$3:$S$306,10,FALSE)))</f>
        <v/>
      </c>
      <c r="O268" s="34" t="str">
        <f>IF(ISNA(VLOOKUP($E268,'STAM.011-1'!$E$3:$S$306,11,FALSE)),"",(VLOOKUP($E268,'STAM.011-1'!$E$3:$S$306,11,FALSE)))</f>
        <v/>
      </c>
      <c r="P268" s="34" t="str">
        <f>IF(ISNA(VLOOKUP($E268,'STAM.011-1'!$E$3:$S$306,12,FALSE)),"",(VLOOKUP($E268,'STAM.011-1'!$E$3:$S$306,12,FALSE)))</f>
        <v/>
      </c>
      <c r="Q268" s="34" t="str">
        <f>IF(ISNA(VLOOKUP($E268,'STAM.011-1'!$E$3:$S$306,13,FALSE)),"",(VLOOKUP($E268,'STAM.011-1'!$E$3:$S$306,13,FALSE)))</f>
        <v/>
      </c>
      <c r="R268" s="34" t="str">
        <f>IF(ISNA(VLOOKUP($E268,'STAM.011-1'!$E$3:$S$306,14,FALSE)),"",(VLOOKUP($E268,'STAM.011-1'!$E$3:$S$306,14,FALSE)))</f>
        <v/>
      </c>
      <c r="S268" s="344" t="str">
        <f>IF(ISNA(VLOOKUP($E268,'STAM.011-1'!$E$3:$S$306,15,FALSE)),"",(VLOOKUP($E268,'STAM.011-1'!$E$3:$S$306,15,FALSE)))</f>
        <v/>
      </c>
      <c r="T268" s="438">
        <f t="shared" si="152"/>
        <v>266</v>
      </c>
      <c r="U268" s="439"/>
      <c r="V268" s="443">
        <f t="shared" si="166"/>
        <v>0</v>
      </c>
      <c r="W268" s="516"/>
      <c r="X268" s="374">
        <f>IF(V268="","",IFERROR(SUM(J268:K268:M268:N268)+LARGE(J268:K268:M268,1)/100+LARGE(J268:K268:M268:N268,2)/1000+LARGE(J268:K268:M268:N268,3)/10000+LARGE(J268:K268:M268:N268,4)/100000-0.01/T268,0))</f>
        <v>0</v>
      </c>
      <c r="Y268" s="354" t="str">
        <f t="shared" ref="Y268:Y270" si="172">$D$267</f>
        <v/>
      </c>
      <c r="Z268" s="364" t="str">
        <f t="shared" ref="Z268:Z270" si="173">$C$267</f>
        <v/>
      </c>
      <c r="AA268" s="374"/>
      <c r="AB268" s="374"/>
      <c r="AC268" s="374"/>
      <c r="AD268" s="374"/>
      <c r="AE268" s="374"/>
      <c r="AF268" s="374"/>
      <c r="AG268" s="374"/>
      <c r="AH268" s="374"/>
      <c r="AI268" s="374"/>
    </row>
    <row r="269" spans="1:35" ht="12.6" customHeight="1" thickBot="1" x14ac:dyDescent="0.35">
      <c r="A269" s="582"/>
      <c r="B269" s="687"/>
      <c r="C269" s="693"/>
      <c r="D269" s="690"/>
      <c r="E269" s="32" t="str">
        <f>IF(ISNA(VLOOKUP($A$267,'STAM.011-1'!$A$3:$S$306,5,FALSE)+U5),"",(VLOOKUP($A$267,'STAM.011-1'!$A$3:$S$306,5,FALSE)+U5))</f>
        <v/>
      </c>
      <c r="F269" s="34" t="str">
        <f>IF(ISNA(VLOOKUP($E269,'STAM.011-1'!$E$3:$F$306,2,FALSE)),"",(VLOOKUP($E269,'STAM.011-1'!$E$3:$F$306,2,FALSE)))</f>
        <v/>
      </c>
      <c r="G269" s="35" t="s">
        <v>677</v>
      </c>
      <c r="H269" s="141" t="str">
        <f>IF(ISNA(VLOOKUP(E269,'STAM.011-1'!$E$3:$H$306,4,FALSE)),"",(VLOOKUP(E269,'STAM.011-1'!$E$3:$H$306,4,FALSE)))</f>
        <v/>
      </c>
      <c r="I269" s="34" t="str">
        <f>IF(ISNA(VLOOKUP(E269,'STAM.011-1'!$E$3:$S$306,5,FALSE)),"",(VLOOKUP(E269,'STAM.011-1'!$E$3:$S$306,5,FALSE)))</f>
        <v/>
      </c>
      <c r="J269" s="34" t="str">
        <f>IF(ISNA(VLOOKUP($E269,'STAM.011-1'!$E$3:$S$306,6,FALSE)),"",(VLOOKUP($E269,'STAM.011-1'!$E$3:$S$306,6,FALSE)))</f>
        <v/>
      </c>
      <c r="K269" s="34" t="str">
        <f>IF(ISNA(VLOOKUP($E269,'STAM.011-1'!$E$3:$S$306,7,FALSE)),"",(VLOOKUP($E269,'STAM.011-1'!$E$3:$S$306,7,FALSE)))</f>
        <v/>
      </c>
      <c r="L269" s="34" t="str">
        <f>IF(ISNA(VLOOKUP($E269,'STAM.011-1'!$E$3:$S$306,8,FALSE)),"",(VLOOKUP($E269,'STAM.011-1'!$E$3:$S$306,8,FALSE)))</f>
        <v/>
      </c>
      <c r="M269" s="34" t="str">
        <f>IF(ISNA(VLOOKUP($E269,'STAM.011-1'!$E$3:$S$306,9,FALSE)),"",(VLOOKUP($E269,'STAM.011-1'!$E$3:$S$306,9,FALSE)))</f>
        <v/>
      </c>
      <c r="N269" s="34" t="str">
        <f>IF(ISNA(VLOOKUP($E269,'STAM.011-1'!$E$3:$S$306,10,FALSE)),"",(VLOOKUP($E269,'STAM.011-1'!$E$3:$S$306,10,FALSE)))</f>
        <v/>
      </c>
      <c r="O269" s="34" t="str">
        <f>IF(ISNA(VLOOKUP($E269,'STAM.011-1'!$E$3:$S$306,11,FALSE)),"",(VLOOKUP($E269,'STAM.011-1'!$E$3:$S$306,11,FALSE)))</f>
        <v/>
      </c>
      <c r="P269" s="34" t="str">
        <f>IF(ISNA(VLOOKUP($E269,'STAM.011-1'!$E$3:$S$306,12,FALSE)),"",(VLOOKUP($E269,'STAM.011-1'!$E$3:$S$306,12,FALSE)))</f>
        <v/>
      </c>
      <c r="Q269" s="34" t="str">
        <f>IF(ISNA(VLOOKUP($E269,'STAM.011-1'!$E$3:$S$306,13,FALSE)),"",(VLOOKUP($E269,'STAM.011-1'!$E$3:$S$306,13,FALSE)))</f>
        <v/>
      </c>
      <c r="R269" s="34" t="str">
        <f>IF(ISNA(VLOOKUP($E269,'STAM.011-1'!$E$3:$S$306,14,FALSE)),"",(VLOOKUP($E269,'STAM.011-1'!$E$3:$S$306,14,FALSE)))</f>
        <v/>
      </c>
      <c r="S269" s="344" t="str">
        <f>IF(ISNA(VLOOKUP($E269,'STAM.011-1'!$E$3:$S$306,15,FALSE)),"",(VLOOKUP($E269,'STAM.011-1'!$E$3:$S$306,15,FALSE)))</f>
        <v/>
      </c>
      <c r="T269" s="438">
        <f t="shared" si="152"/>
        <v>267</v>
      </c>
      <c r="U269" s="439"/>
      <c r="V269" s="443">
        <f t="shared" si="166"/>
        <v>0</v>
      </c>
      <c r="W269" s="516"/>
      <c r="X269" s="374">
        <f>IF(V269="","",IFERROR(SUM(J269:K269:M269:N269)+LARGE(J269:K269:M269,1)/100+LARGE(J269:K269:M269:N269,2)/1000+LARGE(J269:K269:M269:N269,3)/10000+LARGE(J269:K269:M269:N269,4)/100000-0.01/T269,0))</f>
        <v>0</v>
      </c>
      <c r="Y269" s="354" t="str">
        <f t="shared" si="172"/>
        <v/>
      </c>
      <c r="Z269" s="364" t="str">
        <f t="shared" si="173"/>
        <v/>
      </c>
      <c r="AA269" s="374"/>
      <c r="AB269" s="374"/>
      <c r="AC269" s="374"/>
      <c r="AD269" s="374"/>
      <c r="AE269" s="374"/>
      <c r="AF269" s="374"/>
      <c r="AG269" s="374"/>
      <c r="AH269" s="374"/>
      <c r="AI269" s="374"/>
    </row>
    <row r="270" spans="1:35" ht="12.6" customHeight="1" thickBot="1" x14ac:dyDescent="0.35">
      <c r="A270" s="583"/>
      <c r="B270" s="688"/>
      <c r="C270" s="694"/>
      <c r="D270" s="691"/>
      <c r="E270" s="32" t="str">
        <f>IF(ISNA(VLOOKUP($A$267,'STAM.011-1'!$A$3:$S$306,5,FALSE)+U6),"",(VLOOKUP($A$267,'STAM.011-1'!$A$3:$S$306,5,FALSE)+U6))</f>
        <v/>
      </c>
      <c r="F270" s="38" t="str">
        <f>IF(ISNA(VLOOKUP($E270,'STAM.011-1'!$E$3:$F$306,2,FALSE)),"",(VLOOKUP($E270,'STAM.011-1'!$E$3:$F$306,2,FALSE)))</f>
        <v/>
      </c>
      <c r="G270" s="36" t="s">
        <v>678</v>
      </c>
      <c r="H270" s="37" t="str">
        <f>IF(ISNA(VLOOKUP(E270,'STAM.011-1'!$E$3:$H$306,4,FALSE)),"",(VLOOKUP(E270,'STAM.011-1'!$E$3:$H$306,4,FALSE)))</f>
        <v/>
      </c>
      <c r="I270" s="38" t="str">
        <f>IF(ISNA(VLOOKUP(E270,'STAM.011-1'!$E$3:$S$306,5,FALSE)),"",(VLOOKUP(E270,'STAM.011-1'!$E$3:$S$306,5,FALSE)))</f>
        <v/>
      </c>
      <c r="J270" s="38" t="str">
        <f>IF(ISNA(VLOOKUP($E270,'STAM.011-1'!$E$3:$S$306,6,FALSE)),"",(VLOOKUP($E270,'STAM.011-1'!$E$3:$S$306,6,FALSE)))</f>
        <v/>
      </c>
      <c r="K270" s="38" t="str">
        <f>IF(ISNA(VLOOKUP($E270,'STAM.011-1'!$E$3:$S$306,7,FALSE)),"",(VLOOKUP($E270,'STAM.011-1'!$E$3:$S$306,7,FALSE)))</f>
        <v/>
      </c>
      <c r="L270" s="38" t="str">
        <f>IF(ISNA(VLOOKUP($E270,'STAM.011-1'!$E$3:$S$306,8,FALSE)),"",(VLOOKUP($E270,'STAM.011-1'!$E$3:$S$306,8,FALSE)))</f>
        <v/>
      </c>
      <c r="M270" s="38" t="str">
        <f>IF(ISNA(VLOOKUP($E270,'STAM.011-1'!$E$3:$S$306,9,FALSE)),"",(VLOOKUP($E270,'STAM.011-1'!$E$3:$S$306,9,FALSE)))</f>
        <v/>
      </c>
      <c r="N270" s="38" t="str">
        <f>IF(ISNA(VLOOKUP($E270,'STAM.011-1'!$E$3:$S$306,10,FALSE)),"",(VLOOKUP($E270,'STAM.011-1'!$E$3:$S$306,10,FALSE)))</f>
        <v/>
      </c>
      <c r="O270" s="38" t="str">
        <f>IF(ISNA(VLOOKUP($E270,'STAM.011-1'!$E$3:$S$306,11,FALSE)),"",(VLOOKUP($E270,'STAM.011-1'!$E$3:$S$306,11,FALSE)))</f>
        <v/>
      </c>
      <c r="P270" s="38" t="str">
        <f>IF(ISNA(VLOOKUP($E270,'STAM.011-1'!$E$3:$S$306,12,FALSE)),"",(VLOOKUP($E270,'STAM.011-1'!$E$3:$S$306,12,FALSE)))</f>
        <v/>
      </c>
      <c r="Q270" s="38" t="str">
        <f>IF(ISNA(VLOOKUP($E270,'STAM.011-1'!$E$3:$S$306,13,FALSE)),"",(VLOOKUP($E270,'STAM.011-1'!$E$3:$S$306,13,FALSE)))</f>
        <v/>
      </c>
      <c r="R270" s="38" t="str">
        <f>IF(ISNA(VLOOKUP($E270,'STAM.011-1'!$E$3:$S$306,14,FALSE)),"",(VLOOKUP($E270,'STAM.011-1'!$E$3:$S$306,14,FALSE)))</f>
        <v/>
      </c>
      <c r="S270" s="345" t="str">
        <f>IF(ISNA(VLOOKUP($E270,'STAM.011-1'!$E$3:$S$306,15,FALSE)),"",(VLOOKUP($E270,'STAM.011-1'!$E$3:$S$306,15,FALSE)))</f>
        <v/>
      </c>
      <c r="T270" s="438">
        <f t="shared" si="152"/>
        <v>268</v>
      </c>
      <c r="U270" s="439"/>
      <c r="V270" s="443">
        <f t="shared" si="166"/>
        <v>0</v>
      </c>
      <c r="W270" s="516"/>
      <c r="X270" s="374">
        <f>IF(V270="","",IFERROR(SUM(J270:K270:M270:N270)+LARGE(J270:K270:M270,1)/100+LARGE(J270:K270:M270:N270,2)/1000+LARGE(J270:K270:M270:N270,3)/10000+LARGE(J270:K270:M270:N270,4)/100000-0.01/T270,0))</f>
        <v>0</v>
      </c>
      <c r="Y270" s="354" t="str">
        <f t="shared" si="172"/>
        <v/>
      </c>
      <c r="Z270" s="364" t="str">
        <f t="shared" si="173"/>
        <v/>
      </c>
      <c r="AA270" s="374"/>
      <c r="AB270" s="374"/>
      <c r="AC270" s="374"/>
      <c r="AD270" s="374"/>
      <c r="AE270" s="374"/>
      <c r="AF270" s="374"/>
      <c r="AG270" s="374"/>
      <c r="AH270" s="374"/>
      <c r="AI270" s="374"/>
    </row>
    <row r="271" spans="1:35" ht="12.6" customHeight="1" x14ac:dyDescent="0.3">
      <c r="A271" s="581">
        <v>68</v>
      </c>
      <c r="B271" s="686" t="str">
        <f>IF(ISNA(VLOOKUP($A271,'STAM.011-1'!$A$3:$S$306,2,FALSE)),"",(VLOOKUP($A271,'STAM.011-1'!$A$3:$S$306,2,FALSE)))</f>
        <v/>
      </c>
      <c r="C271" s="692" t="str">
        <f>IF(ISNA(VLOOKUP($A271,'STAM.011-1'!$A$3:$S$306,3,FALSE)),"",(VLOOKUP($A271,'STAM.011-1'!$A$3:$S$306,3,FALSE)))</f>
        <v/>
      </c>
      <c r="D271" s="689" t="str">
        <f>IF(ISNA(VLOOKUP($A271,'STAM.011-1'!$A$3:$S$306,4,FALSE)),"",(VLOOKUP($A271,'STAM.011-1'!$A$3:$S$306,4,FALSE)))</f>
        <v/>
      </c>
      <c r="E271" s="29" t="str">
        <f>IF(ISNA(VLOOKUP($A$271,'STAM.011-1'!$A$3:$S$306,5,FALSE)),"",(VLOOKUP($A$271,'STAM.011-1'!$A$3:$S$306,5,FALSE)))</f>
        <v/>
      </c>
      <c r="F271" s="30" t="str">
        <f>IF(ISNA(VLOOKUP($E271,'STAM.011-1'!$E$3:$F$306,2,FALSE)),"",(VLOOKUP($E271,'STAM.011-1'!$E$3:$F$306,2,FALSE)))</f>
        <v/>
      </c>
      <c r="G271" s="149"/>
      <c r="H271" s="39"/>
      <c r="I271" s="30" t="str">
        <f>IF(ISNA(VLOOKUP(E271,'STAM.011-1'!$E$3:$S$306,5,FALSE)),"",(VLOOKUP(E271,'STAM.011-1'!$E$3:$S$306,5,FALSE)))</f>
        <v/>
      </c>
      <c r="J271" s="30" t="str">
        <f>IF(ISNA(VLOOKUP($E271,'STAM.011-1'!$E$3:$S$306,6,FALSE)),"",(VLOOKUP($E271,'STAM.011-1'!$E$3:$S$306,6,FALSE)))</f>
        <v/>
      </c>
      <c r="K271" s="30" t="str">
        <f>IF(ISNA(VLOOKUP($E271,'STAM.011-1'!$E$3:$S$306,7,FALSE)),"",(VLOOKUP($E271,'STAM.011-1'!$E$3:$S$306,7,FALSE)))</f>
        <v/>
      </c>
      <c r="L271" s="30" t="str">
        <f>IF(ISNA(VLOOKUP($E271,'STAM.011-1'!$E$3:$S$306,8,FALSE)),"",(VLOOKUP($E271,'STAM.011-1'!$E$3:$S$306,8,FALSE)))</f>
        <v/>
      </c>
      <c r="M271" s="30" t="str">
        <f>IF(ISNA(VLOOKUP($E271,'STAM.011-1'!$E$3:$S$306,9,FALSE)),"",(VLOOKUP($E271,'STAM.011-1'!$E$3:$S$306,9,FALSE)))</f>
        <v/>
      </c>
      <c r="N271" s="30" t="str">
        <f>IF(ISNA(VLOOKUP($E271,'STAM.011-1'!$E$3:$S$306,10,FALSE)),"",(VLOOKUP($E271,'STAM.011-1'!$E$3:$S$306,10,FALSE)))</f>
        <v/>
      </c>
      <c r="O271" s="30" t="str">
        <f>IF(ISNA(VLOOKUP($E271,'STAM.011-1'!$E$3:$S$306,11,FALSE)),"",(VLOOKUP($E271,'STAM.011-1'!$E$3:$S$306,11,FALSE)))</f>
        <v/>
      </c>
      <c r="P271" s="30" t="str">
        <f>IF(ISNA(VLOOKUP($E271,'STAM.011-1'!$E$3:$S$306,12,FALSE)),"",(VLOOKUP($E271,'STAM.011-1'!$E$3:$S$306,12,FALSE)))</f>
        <v/>
      </c>
      <c r="Q271" s="30" t="str">
        <f>IF(ISNA(VLOOKUP($E271,'STAM.011-1'!$E$3:$S$306,13,FALSE)),"",(VLOOKUP($E271,'STAM.011-1'!$E$3:$S$306,13,FALSE)))</f>
        <v/>
      </c>
      <c r="R271" s="30" t="str">
        <f>IF(ISNA(VLOOKUP($E271,'STAM.011-1'!$E$3:$S$306,14,FALSE)),"",(VLOOKUP($E271,'STAM.011-1'!$E$3:$S$306,14,FALSE)))</f>
        <v/>
      </c>
      <c r="S271" s="343" t="str">
        <f>IF(ISNA(VLOOKUP($E271,'STAM.011-1'!$E$3:$S$306,15,FALSE)),"",(VLOOKUP($E271,'STAM.011-1'!$E$3:$S$306,15,FALSE)))</f>
        <v/>
      </c>
      <c r="T271" s="438">
        <f t="shared" si="152"/>
        <v>269</v>
      </c>
      <c r="U271" s="439"/>
      <c r="V271" s="443">
        <f t="shared" si="166"/>
        <v>0</v>
      </c>
      <c r="W271" s="516" t="str">
        <f t="shared" si="149"/>
        <v/>
      </c>
      <c r="X271" s="374">
        <f>IF(V271="","",IFERROR(SUM(J271:K271:M271:N271)+LARGE(J271:K271:M271,1)/100+LARGE(J271:K271:M271:N271,2)/1000+LARGE(J271:K271:M271:N271,3)/10000+LARGE(J271:K271:M271:N271,4)/100000-0.01/T271,0))</f>
        <v>0</v>
      </c>
      <c r="Y271" s="354" t="str">
        <f>$D$271</f>
        <v/>
      </c>
      <c r="Z271" s="364" t="str">
        <f>$C$271</f>
        <v/>
      </c>
      <c r="AA271" s="374"/>
      <c r="AB271" s="374"/>
      <c r="AC271" s="374"/>
      <c r="AD271" s="374"/>
      <c r="AE271" s="374"/>
      <c r="AF271" s="374"/>
      <c r="AG271" s="374"/>
      <c r="AH271" s="374"/>
      <c r="AI271" s="374"/>
    </row>
    <row r="272" spans="1:35" ht="12.6" customHeight="1" x14ac:dyDescent="0.3">
      <c r="A272" s="582"/>
      <c r="B272" s="687"/>
      <c r="C272" s="693"/>
      <c r="D272" s="690"/>
      <c r="E272" s="32" t="str">
        <f>IF(ISNA(VLOOKUP($A$271,'STAM.011-1'!$A$3:$S$306,5,FALSE)+U4),"",(VLOOKUP($A$271,'STAM.011-1'!$A$3:$S$306,5,FALSE)+U4))</f>
        <v/>
      </c>
      <c r="F272" s="34" t="str">
        <f>IF(ISNA(VLOOKUP($E272,'STAM.011-1'!$E$3:$F$306,2,FALSE)),"",(VLOOKUP($E272,'STAM.011-1'!$E$3:$F$306,2,FALSE)))</f>
        <v/>
      </c>
      <c r="G272" s="150"/>
      <c r="H272" s="141" t="str">
        <f>IF(ISNA(VLOOKUP($E272,'STAM.011-1'!$E$3:$H$306,4,FALSE)),"",(VLOOKUP($E272,'STAM.011-1'!$E$3:$H$306,4,FALSE)))</f>
        <v/>
      </c>
      <c r="I272" s="34" t="str">
        <f>IF(ISNA(VLOOKUP(E272,'STAM.011-1'!$E$3:$S$306,5,FALSE)),"",(VLOOKUP(E272,'STAM.011-1'!$E$3:$S$306,5,FALSE)))</f>
        <v/>
      </c>
      <c r="J272" s="34" t="str">
        <f>IF(ISNA(VLOOKUP($E272,'STAM.011-1'!$E$3:$S$306,6,FALSE)),"",(VLOOKUP($E272,'STAM.011-1'!$E$3:$S$306,6,FALSE)))</f>
        <v/>
      </c>
      <c r="K272" s="34" t="str">
        <f>IF(ISNA(VLOOKUP($E272,'STAM.011-1'!$E$3:$S$306,7,FALSE)),"",(VLOOKUP($E272,'STAM.011-1'!$E$3:$S$306,7,FALSE)))</f>
        <v/>
      </c>
      <c r="L272" s="34" t="str">
        <f>IF(ISNA(VLOOKUP($E272,'STAM.011-1'!$E$3:$S$306,8,FALSE)),"",(VLOOKUP($E272,'STAM.011-1'!$E$3:$S$306,8,FALSE)))</f>
        <v/>
      </c>
      <c r="M272" s="34" t="str">
        <f>IF(ISNA(VLOOKUP($E272,'STAM.011-1'!$E$3:$S$306,9,FALSE)),"",(VLOOKUP($E272,'STAM.011-1'!$E$3:$S$306,9,FALSE)))</f>
        <v/>
      </c>
      <c r="N272" s="34" t="str">
        <f>IF(ISNA(VLOOKUP($E272,'STAM.011-1'!$E$3:$S$306,10,FALSE)),"",(VLOOKUP($E272,'STAM.011-1'!$E$3:$S$306,10,FALSE)))</f>
        <v/>
      </c>
      <c r="O272" s="34" t="str">
        <f>IF(ISNA(VLOOKUP($E272,'STAM.011-1'!$E$3:$S$306,11,FALSE)),"",(VLOOKUP($E272,'STAM.011-1'!$E$3:$S$306,11,FALSE)))</f>
        <v/>
      </c>
      <c r="P272" s="34" t="str">
        <f>IF(ISNA(VLOOKUP($E272,'STAM.011-1'!$E$3:$S$306,12,FALSE)),"",(VLOOKUP($E272,'STAM.011-1'!$E$3:$S$306,12,FALSE)))</f>
        <v/>
      </c>
      <c r="Q272" s="34" t="str">
        <f>IF(ISNA(VLOOKUP($E272,'STAM.011-1'!$E$3:$S$306,13,FALSE)),"",(VLOOKUP($E272,'STAM.011-1'!$E$3:$S$306,13,FALSE)))</f>
        <v/>
      </c>
      <c r="R272" s="34" t="str">
        <f>IF(ISNA(VLOOKUP($E272,'STAM.011-1'!$E$3:$S$306,14,FALSE)),"",(VLOOKUP($E272,'STAM.011-1'!$E$3:$S$306,14,FALSE)))</f>
        <v/>
      </c>
      <c r="S272" s="344" t="str">
        <f>IF(ISNA(VLOOKUP($E272,'STAM.011-1'!$E$3:$S$306,15,FALSE)),"",(VLOOKUP($E272,'STAM.011-1'!$E$3:$S$306,15,FALSE)))</f>
        <v/>
      </c>
      <c r="T272" s="438">
        <f t="shared" si="152"/>
        <v>270</v>
      </c>
      <c r="U272" s="439"/>
      <c r="V272" s="443">
        <f t="shared" si="166"/>
        <v>0</v>
      </c>
      <c r="W272" s="516"/>
      <c r="X272" s="374">
        <f>IF(V272="","",IFERROR(SUM(J272:K272:M272:N272)+LARGE(J272:K272:M272,1)/100+LARGE(J272:K272:M272:N272,2)/1000+LARGE(J272:K272:M272:N272,3)/10000+LARGE(J272:K272:M272:N272,4)/100000-0.01/T272,0))</f>
        <v>0</v>
      </c>
      <c r="Y272" s="354" t="str">
        <f t="shared" ref="Y272:Y274" si="174">$D$271</f>
        <v/>
      </c>
      <c r="Z272" s="364" t="str">
        <f t="shared" ref="Z272:Z274" si="175">$C$271</f>
        <v/>
      </c>
      <c r="AA272" s="374"/>
      <c r="AB272" s="374"/>
      <c r="AC272" s="374"/>
      <c r="AD272" s="374"/>
      <c r="AE272" s="374"/>
      <c r="AF272" s="374"/>
      <c r="AG272" s="374"/>
      <c r="AH272" s="374"/>
      <c r="AI272" s="374"/>
    </row>
    <row r="273" spans="1:35" ht="12.6" customHeight="1" thickBot="1" x14ac:dyDescent="0.35">
      <c r="A273" s="582"/>
      <c r="B273" s="687"/>
      <c r="C273" s="693"/>
      <c r="D273" s="690"/>
      <c r="E273" s="32" t="str">
        <f>IF(ISNA(VLOOKUP($A$271,'STAM.011-1'!$A$3:$S$306,5,FALSE)+U5),"",(VLOOKUP($A$271,'STAM.011-1'!$A$3:$S$306,5,FALSE)+U5))</f>
        <v/>
      </c>
      <c r="F273" s="34" t="str">
        <f>IF(ISNA(VLOOKUP($E273,'STAM.011-1'!$E$3:$F$306,2,FALSE)),"",(VLOOKUP($E273,'STAM.011-1'!$E$3:$F$306,2,FALSE)))</f>
        <v/>
      </c>
      <c r="G273" s="35" t="s">
        <v>677</v>
      </c>
      <c r="H273" s="141" t="str">
        <f>IF(ISNA(VLOOKUP(E273,'STAM.011-1'!$E$3:$H$306,4,FALSE)),"",(VLOOKUP(E273,'STAM.011-1'!$E$3:$H$306,4,FALSE)))</f>
        <v/>
      </c>
      <c r="I273" s="34" t="str">
        <f>IF(ISNA(VLOOKUP(E273,'STAM.011-1'!$E$3:$S$306,5,FALSE)),"",(VLOOKUP(E273,'STAM.011-1'!$E$3:$S$306,5,FALSE)))</f>
        <v/>
      </c>
      <c r="J273" s="34" t="str">
        <f>IF(ISNA(VLOOKUP($E273,'STAM.011-1'!$E$3:$S$306,6,FALSE)),"",(VLOOKUP($E273,'STAM.011-1'!$E$3:$S$306,6,FALSE)))</f>
        <v/>
      </c>
      <c r="K273" s="34" t="str">
        <f>IF(ISNA(VLOOKUP($E273,'STAM.011-1'!$E$3:$S$306,7,FALSE)),"",(VLOOKUP($E273,'STAM.011-1'!$E$3:$S$306,7,FALSE)))</f>
        <v/>
      </c>
      <c r="L273" s="34" t="str">
        <f>IF(ISNA(VLOOKUP($E273,'STAM.011-1'!$E$3:$S$306,8,FALSE)),"",(VLOOKUP($E273,'STAM.011-1'!$E$3:$S$306,8,FALSE)))</f>
        <v/>
      </c>
      <c r="M273" s="34" t="str">
        <f>IF(ISNA(VLOOKUP($E273,'STAM.011-1'!$E$3:$S$306,9,FALSE)),"",(VLOOKUP($E273,'STAM.011-1'!$E$3:$S$306,9,FALSE)))</f>
        <v/>
      </c>
      <c r="N273" s="34" t="str">
        <f>IF(ISNA(VLOOKUP($E273,'STAM.011-1'!$E$3:$S$306,10,FALSE)),"",(VLOOKUP($E273,'STAM.011-1'!$E$3:$S$306,10,FALSE)))</f>
        <v/>
      </c>
      <c r="O273" s="34" t="str">
        <f>IF(ISNA(VLOOKUP($E273,'STAM.011-1'!$E$3:$S$306,11,FALSE)),"",(VLOOKUP($E273,'STAM.011-1'!$E$3:$S$306,11,FALSE)))</f>
        <v/>
      </c>
      <c r="P273" s="34" t="str">
        <f>IF(ISNA(VLOOKUP($E273,'STAM.011-1'!$E$3:$S$306,12,FALSE)),"",(VLOOKUP($E273,'STAM.011-1'!$E$3:$S$306,12,FALSE)))</f>
        <v/>
      </c>
      <c r="Q273" s="34" t="str">
        <f>IF(ISNA(VLOOKUP($E273,'STAM.011-1'!$E$3:$S$306,13,FALSE)),"",(VLOOKUP($E273,'STAM.011-1'!$E$3:$S$306,13,FALSE)))</f>
        <v/>
      </c>
      <c r="R273" s="34" t="str">
        <f>IF(ISNA(VLOOKUP($E273,'STAM.011-1'!$E$3:$S$306,14,FALSE)),"",(VLOOKUP($E273,'STAM.011-1'!$E$3:$S$306,14,FALSE)))</f>
        <v/>
      </c>
      <c r="S273" s="344" t="str">
        <f>IF(ISNA(VLOOKUP($E273,'STAM.011-1'!$E$3:$S$306,15,FALSE)),"",(VLOOKUP($E273,'STAM.011-1'!$E$3:$S$306,15,FALSE)))</f>
        <v/>
      </c>
      <c r="T273" s="438">
        <f t="shared" si="152"/>
        <v>271</v>
      </c>
      <c r="U273" s="439"/>
      <c r="V273" s="443">
        <f t="shared" si="166"/>
        <v>0</v>
      </c>
      <c r="W273" s="516"/>
      <c r="X273" s="374">
        <f>IF(V273="","",IFERROR(SUM(J273:K273:M273:N273)+LARGE(J273:K273:M273,1)/100+LARGE(J273:K273:M273:N273,2)/1000+LARGE(J273:K273:M273:N273,3)/10000+LARGE(J273:K273:M273:N273,4)/100000-0.01/T273,0))</f>
        <v>0</v>
      </c>
      <c r="Y273" s="354" t="str">
        <f t="shared" si="174"/>
        <v/>
      </c>
      <c r="Z273" s="364" t="str">
        <f t="shared" si="175"/>
        <v/>
      </c>
      <c r="AA273" s="374"/>
      <c r="AB273" s="374"/>
      <c r="AC273" s="374"/>
      <c r="AD273" s="374"/>
      <c r="AE273" s="374"/>
      <c r="AF273" s="374"/>
      <c r="AG273" s="374"/>
      <c r="AH273" s="374"/>
      <c r="AI273" s="374"/>
    </row>
    <row r="274" spans="1:35" ht="12.6" customHeight="1" thickBot="1" x14ac:dyDescent="0.35">
      <c r="A274" s="583"/>
      <c r="B274" s="688"/>
      <c r="C274" s="694"/>
      <c r="D274" s="691"/>
      <c r="E274" s="32" t="str">
        <f>IF(ISNA(VLOOKUP($A$271,'STAM.011-1'!$A$3:$S$306,5,FALSE)+U6),"",(VLOOKUP($A$271,'STAM.011-1'!$A$3:$S$306,5,FALSE)+U6))</f>
        <v/>
      </c>
      <c r="F274" s="38" t="str">
        <f>IF(ISNA(VLOOKUP($E274,'STAM.011-1'!$E$3:$F$306,2,FALSE)),"",(VLOOKUP($E274,'STAM.011-1'!$E$3:$F$306,2,FALSE)))</f>
        <v/>
      </c>
      <c r="G274" s="36" t="s">
        <v>678</v>
      </c>
      <c r="H274" s="37" t="str">
        <f>IF(ISNA(VLOOKUP(E274,'STAM.011-1'!$E$3:$H$306,4,FALSE)),"",(VLOOKUP(E274,'STAM.011-1'!$E$3:$H$306,4,FALSE)))</f>
        <v/>
      </c>
      <c r="I274" s="38" t="str">
        <f>IF(ISNA(VLOOKUP(E274,'STAM.011-1'!$E$3:$S$306,5,FALSE)),"",(VLOOKUP(E274,'STAM.011-1'!$E$3:$S$306,5,FALSE)))</f>
        <v/>
      </c>
      <c r="J274" s="38" t="str">
        <f>IF(ISNA(VLOOKUP($E274,'STAM.011-1'!$E$3:$S$306,6,FALSE)),"",(VLOOKUP($E274,'STAM.011-1'!$E$3:$S$306,6,FALSE)))</f>
        <v/>
      </c>
      <c r="K274" s="38" t="str">
        <f>IF(ISNA(VLOOKUP($E274,'STAM.011-1'!$E$3:$S$306,7,FALSE)),"",(VLOOKUP($E274,'STAM.011-1'!$E$3:$S$306,7,FALSE)))</f>
        <v/>
      </c>
      <c r="L274" s="38" t="str">
        <f>IF(ISNA(VLOOKUP($E274,'STAM.011-1'!$E$3:$S$306,8,FALSE)),"",(VLOOKUP($E274,'STAM.011-1'!$E$3:$S$306,8,FALSE)))</f>
        <v/>
      </c>
      <c r="M274" s="38" t="str">
        <f>IF(ISNA(VLOOKUP($E274,'STAM.011-1'!$E$3:$S$306,9,FALSE)),"",(VLOOKUP($E274,'STAM.011-1'!$E$3:$S$306,9,FALSE)))</f>
        <v/>
      </c>
      <c r="N274" s="38" t="str">
        <f>IF(ISNA(VLOOKUP($E274,'STAM.011-1'!$E$3:$S$306,10,FALSE)),"",(VLOOKUP($E274,'STAM.011-1'!$E$3:$S$306,10,FALSE)))</f>
        <v/>
      </c>
      <c r="O274" s="38" t="str">
        <f>IF(ISNA(VLOOKUP($E274,'STAM.011-1'!$E$3:$S$306,11,FALSE)),"",(VLOOKUP($E274,'STAM.011-1'!$E$3:$S$306,11,FALSE)))</f>
        <v/>
      </c>
      <c r="P274" s="38" t="str">
        <f>IF(ISNA(VLOOKUP($E274,'STAM.011-1'!$E$3:$S$306,12,FALSE)),"",(VLOOKUP($E274,'STAM.011-1'!$E$3:$S$306,12,FALSE)))</f>
        <v/>
      </c>
      <c r="Q274" s="38" t="str">
        <f>IF(ISNA(VLOOKUP($E274,'STAM.011-1'!$E$3:$S$306,13,FALSE)),"",(VLOOKUP($E274,'STAM.011-1'!$E$3:$S$306,13,FALSE)))</f>
        <v/>
      </c>
      <c r="R274" s="38" t="str">
        <f>IF(ISNA(VLOOKUP($E274,'STAM.011-1'!$E$3:$S$306,14,FALSE)),"",(VLOOKUP($E274,'STAM.011-1'!$E$3:$S$306,14,FALSE)))</f>
        <v/>
      </c>
      <c r="S274" s="345" t="str">
        <f>IF(ISNA(VLOOKUP($E274,'STAM.011-1'!$E$3:$S$306,15,FALSE)),"",(VLOOKUP($E274,'STAM.011-1'!$E$3:$S$306,15,FALSE)))</f>
        <v/>
      </c>
      <c r="T274" s="438">
        <f t="shared" si="152"/>
        <v>272</v>
      </c>
      <c r="U274" s="439"/>
      <c r="V274" s="443">
        <f t="shared" si="166"/>
        <v>0</v>
      </c>
      <c r="W274" s="516"/>
      <c r="X274" s="374">
        <f>IF(V274="","",IFERROR(SUM(J274:K274:M274:N274)+LARGE(J274:K274:M274,1)/100+LARGE(J274:K274:M274:N274,2)/1000+LARGE(J274:K274:M274:N274,3)/10000+LARGE(J274:K274:M274:N274,4)/100000-0.01/T274,0))</f>
        <v>0</v>
      </c>
      <c r="Y274" s="354" t="str">
        <f t="shared" si="174"/>
        <v/>
      </c>
      <c r="Z274" s="364" t="str">
        <f t="shared" si="175"/>
        <v/>
      </c>
      <c r="AA274" s="374"/>
      <c r="AB274" s="374"/>
      <c r="AC274" s="374"/>
      <c r="AD274" s="374"/>
      <c r="AE274" s="374"/>
      <c r="AF274" s="374"/>
      <c r="AG274" s="374"/>
      <c r="AH274" s="374"/>
      <c r="AI274" s="374"/>
    </row>
    <row r="275" spans="1:35" ht="12.6" customHeight="1" x14ac:dyDescent="0.3">
      <c r="A275" s="581">
        <v>69</v>
      </c>
      <c r="B275" s="686" t="str">
        <f>IF(ISNA(VLOOKUP($A275,'STAM.011-1'!$A$3:$S$306,2,FALSE)),"",(VLOOKUP($A275,'STAM.011-1'!$A$3:$S$306,2,FALSE)))</f>
        <v/>
      </c>
      <c r="C275" s="692" t="str">
        <f>IF(ISNA(VLOOKUP($A275,'STAM.011-1'!$A$3:$S$306,3,FALSE)),"",(VLOOKUP($A275,'STAM.011-1'!$A$3:$S$306,3,FALSE)))</f>
        <v/>
      </c>
      <c r="D275" s="689" t="str">
        <f>IF(ISNA(VLOOKUP($A275,'STAM.011-1'!$A$3:$S$306,4,FALSE)),"",(VLOOKUP($A275,'STAM.011-1'!$A$3:$S$306,4,FALSE)))</f>
        <v/>
      </c>
      <c r="E275" s="29" t="str">
        <f>IF(ISNA(VLOOKUP($A$275,'STAM.011-1'!$A$3:$S$306,5,FALSE)),"",(VLOOKUP($A$275,'STAM.011-1'!$A$3:$S$306,5,FALSE)))</f>
        <v/>
      </c>
      <c r="F275" s="30" t="str">
        <f>IF(ISNA(VLOOKUP($E275,'STAM.011-1'!$E$3:$F$306,2,FALSE)),"",(VLOOKUP($E275,'STAM.011-1'!$E$3:$F$306,2,FALSE)))</f>
        <v/>
      </c>
      <c r="G275" s="149"/>
      <c r="H275" s="31"/>
      <c r="I275" s="30" t="str">
        <f>IF(ISNA(VLOOKUP(E275,'STAM.011-1'!$E$3:$S$306,5,FALSE)),"",(VLOOKUP(E275,'STAM.011-1'!$E$3:$S$306,5,FALSE)))</f>
        <v/>
      </c>
      <c r="J275" s="30" t="str">
        <f>IF(ISNA(VLOOKUP($E275,'STAM.011-1'!$E$3:$S$306,6,FALSE)),"",(VLOOKUP($E275,'STAM.011-1'!$E$3:$S$306,6,FALSE)))</f>
        <v/>
      </c>
      <c r="K275" s="30" t="str">
        <f>IF(ISNA(VLOOKUP($E275,'STAM.011-1'!$E$3:$S$306,7,FALSE)),"",(VLOOKUP($E275,'STAM.011-1'!$E$3:$S$306,7,FALSE)))</f>
        <v/>
      </c>
      <c r="L275" s="30" t="str">
        <f>IF(ISNA(VLOOKUP($E275,'STAM.011-1'!$E$3:$S$306,8,FALSE)),"",(VLOOKUP($E275,'STAM.011-1'!$E$3:$S$306,8,FALSE)))</f>
        <v/>
      </c>
      <c r="M275" s="30" t="str">
        <f>IF(ISNA(VLOOKUP($E275,'STAM.011-1'!$E$3:$S$306,9,FALSE)),"",(VLOOKUP($E275,'STAM.011-1'!$E$3:$S$306,9,FALSE)))</f>
        <v/>
      </c>
      <c r="N275" s="30" t="str">
        <f>IF(ISNA(VLOOKUP($E275,'STAM.011-1'!$E$3:$S$306,10,FALSE)),"",(VLOOKUP($E275,'STAM.011-1'!$E$3:$S$306,10,FALSE)))</f>
        <v/>
      </c>
      <c r="O275" s="30" t="str">
        <f>IF(ISNA(VLOOKUP($E275,'STAM.011-1'!$E$3:$S$306,11,FALSE)),"",(VLOOKUP($E275,'STAM.011-1'!$E$3:$S$306,11,FALSE)))</f>
        <v/>
      </c>
      <c r="P275" s="30" t="str">
        <f>IF(ISNA(VLOOKUP($E275,'STAM.011-1'!$E$3:$S$306,12,FALSE)),"",(VLOOKUP($E275,'STAM.011-1'!$E$3:$S$306,12,FALSE)))</f>
        <v/>
      </c>
      <c r="Q275" s="30" t="str">
        <f>IF(ISNA(VLOOKUP($E275,'STAM.011-1'!$E$3:$S$306,13,FALSE)),"",(VLOOKUP($E275,'STAM.011-1'!$E$3:$S$306,13,FALSE)))</f>
        <v/>
      </c>
      <c r="R275" s="30" t="str">
        <f>IF(ISNA(VLOOKUP($E275,'STAM.011-1'!$E$3:$S$306,14,FALSE)),"",(VLOOKUP($E275,'STAM.011-1'!$E$3:$S$306,14,FALSE)))</f>
        <v/>
      </c>
      <c r="S275" s="343" t="str">
        <f>IF(ISNA(VLOOKUP($E275,'STAM.011-1'!$E$3:$S$306,15,FALSE)),"",(VLOOKUP($E275,'STAM.011-1'!$E$3:$S$306,15,FALSE)))</f>
        <v/>
      </c>
      <c r="T275" s="438">
        <f t="shared" si="152"/>
        <v>273</v>
      </c>
      <c r="U275" s="439"/>
      <c r="V275" s="443">
        <f t="shared" si="166"/>
        <v>0</v>
      </c>
      <c r="W275" s="516" t="str">
        <f t="shared" si="153"/>
        <v/>
      </c>
      <c r="X275" s="374">
        <f>IF(V275="","",IFERROR(SUM(J275:K275:M275:N275)+LARGE(J275:K275:M275,1)/100+LARGE(J275:K275:M275:N275,2)/1000+LARGE(J275:K275:M275:N275,3)/10000+LARGE(J275:K275:M275:N275,4)/100000-0.01/T275,0))</f>
        <v>0</v>
      </c>
      <c r="Y275" s="354" t="str">
        <f>$D$275</f>
        <v/>
      </c>
      <c r="Z275" s="364" t="str">
        <f>$C$275</f>
        <v/>
      </c>
      <c r="AA275" s="374"/>
      <c r="AB275" s="374"/>
      <c r="AC275" s="374"/>
      <c r="AD275" s="374"/>
      <c r="AE275" s="374"/>
      <c r="AF275" s="374"/>
      <c r="AG275" s="374"/>
      <c r="AH275" s="374"/>
      <c r="AI275" s="374"/>
    </row>
    <row r="276" spans="1:35" ht="12.6" customHeight="1" x14ac:dyDescent="0.3">
      <c r="A276" s="582"/>
      <c r="B276" s="687"/>
      <c r="C276" s="693"/>
      <c r="D276" s="690"/>
      <c r="E276" s="32" t="str">
        <f>IF(ISNA(VLOOKUP($A$275,'STAM.011-1'!$A$3:$S$306,5,FALSE)+U4),"",(VLOOKUP($A$275,'STAM.011-1'!$A$3:$S$306,5,FALSE)+U4))</f>
        <v/>
      </c>
      <c r="F276" s="34" t="str">
        <f>IF(ISNA(VLOOKUP($E276,'STAM.011-1'!$E$3:$F$306,2,FALSE)),"",(VLOOKUP($E276,'STAM.011-1'!$E$3:$F$306,2,FALSE)))</f>
        <v/>
      </c>
      <c r="G276" s="150"/>
      <c r="H276" s="141" t="str">
        <f>IF(ISNA(VLOOKUP($E276,'STAM.011-1'!$E$3:$H$306,4,FALSE)),"",(VLOOKUP($E276,'STAM.011-1'!$E$3:$H$306,4,FALSE)))</f>
        <v/>
      </c>
      <c r="I276" s="34" t="str">
        <f>IF(ISNA(VLOOKUP(E276,'STAM.011-1'!$E$3:$S$306,5,FALSE)),"",(VLOOKUP(E276,'STAM.011-1'!$E$3:$S$306,5,FALSE)))</f>
        <v/>
      </c>
      <c r="J276" s="34" t="str">
        <f>IF(ISNA(VLOOKUP($E276,'STAM.011-1'!$E$3:$S$306,6,FALSE)),"",(VLOOKUP($E276,'STAM.011-1'!$E$3:$S$306,6,FALSE)))</f>
        <v/>
      </c>
      <c r="K276" s="34" t="str">
        <f>IF(ISNA(VLOOKUP($E276,'STAM.011-1'!$E$3:$S$306,7,FALSE)),"",(VLOOKUP($E276,'STAM.011-1'!$E$3:$S$306,7,FALSE)))</f>
        <v/>
      </c>
      <c r="L276" s="34" t="str">
        <f>IF(ISNA(VLOOKUP($E276,'STAM.011-1'!$E$3:$S$306,8,FALSE)),"",(VLOOKUP($E276,'STAM.011-1'!$E$3:$S$306,8,FALSE)))</f>
        <v/>
      </c>
      <c r="M276" s="34" t="str">
        <f>IF(ISNA(VLOOKUP($E276,'STAM.011-1'!$E$3:$S$306,9,FALSE)),"",(VLOOKUP($E276,'STAM.011-1'!$E$3:$S$306,9,FALSE)))</f>
        <v/>
      </c>
      <c r="N276" s="34" t="str">
        <f>IF(ISNA(VLOOKUP($E276,'STAM.011-1'!$E$3:$S$306,10,FALSE)),"",(VLOOKUP($E276,'STAM.011-1'!$E$3:$S$306,10,FALSE)))</f>
        <v/>
      </c>
      <c r="O276" s="34" t="str">
        <f>IF(ISNA(VLOOKUP($E276,'STAM.011-1'!$E$3:$S$306,11,FALSE)),"",(VLOOKUP($E276,'STAM.011-1'!$E$3:$S$306,11,FALSE)))</f>
        <v/>
      </c>
      <c r="P276" s="34" t="str">
        <f>IF(ISNA(VLOOKUP($E276,'STAM.011-1'!$E$3:$S$306,12,FALSE)),"",(VLOOKUP($E276,'STAM.011-1'!$E$3:$S$306,12,FALSE)))</f>
        <v/>
      </c>
      <c r="Q276" s="34" t="str">
        <f>IF(ISNA(VLOOKUP($E276,'STAM.011-1'!$E$3:$S$306,13,FALSE)),"",(VLOOKUP($E276,'STAM.011-1'!$E$3:$S$306,13,FALSE)))</f>
        <v/>
      </c>
      <c r="R276" s="34" t="str">
        <f>IF(ISNA(VLOOKUP($E276,'STAM.011-1'!$E$3:$S$306,14,FALSE)),"",(VLOOKUP($E276,'STAM.011-1'!$E$3:$S$306,14,FALSE)))</f>
        <v/>
      </c>
      <c r="S276" s="344" t="str">
        <f>IF(ISNA(VLOOKUP($E276,'STAM.011-1'!$E$3:$S$306,15,FALSE)),"",(VLOOKUP($E276,'STAM.011-1'!$E$3:$S$306,15,FALSE)))</f>
        <v/>
      </c>
      <c r="T276" s="438">
        <f t="shared" si="152"/>
        <v>274</v>
      </c>
      <c r="U276" s="439"/>
      <c r="V276" s="443">
        <f t="shared" si="166"/>
        <v>0</v>
      </c>
      <c r="W276" s="516"/>
      <c r="X276" s="374">
        <f>IF(V276="","",IFERROR(SUM(J276:K276:M276:N276)+LARGE(J276:K276:M276,1)/100+LARGE(J276:K276:M276:N276,2)/1000+LARGE(J276:K276:M276:N276,3)/10000+LARGE(J276:K276:M276:N276,4)/100000-0.01/T276,0))</f>
        <v>0</v>
      </c>
      <c r="Y276" s="354" t="str">
        <f t="shared" ref="Y276:Y278" si="176">$D$275</f>
        <v/>
      </c>
      <c r="Z276" s="364" t="str">
        <f t="shared" ref="Z276:Z278" si="177">$C$275</f>
        <v/>
      </c>
      <c r="AA276" s="374"/>
      <c r="AB276" s="374"/>
      <c r="AC276" s="374"/>
      <c r="AD276" s="374"/>
      <c r="AE276" s="374"/>
      <c r="AF276" s="374"/>
      <c r="AG276" s="374"/>
      <c r="AH276" s="374"/>
      <c r="AI276" s="374"/>
    </row>
    <row r="277" spans="1:35" ht="12.6" customHeight="1" thickBot="1" x14ac:dyDescent="0.35">
      <c r="A277" s="582"/>
      <c r="B277" s="687"/>
      <c r="C277" s="693"/>
      <c r="D277" s="690"/>
      <c r="E277" s="32" t="str">
        <f>IF(ISNA(VLOOKUP($A$275,'STAM.011-1'!$A$3:$S$306,5,FALSE)+U5),"",(VLOOKUP($A$275,'STAM.011-1'!$A$3:$S$306,5,FALSE)+U5))</f>
        <v/>
      </c>
      <c r="F277" s="34" t="str">
        <f>IF(ISNA(VLOOKUP($E277,'STAM.011-1'!$E$3:$F$306,2,FALSE)),"",(VLOOKUP($E277,'STAM.011-1'!$E$3:$F$306,2,FALSE)))</f>
        <v/>
      </c>
      <c r="G277" s="35" t="s">
        <v>677</v>
      </c>
      <c r="H277" s="141" t="str">
        <f>IF(ISNA(VLOOKUP(E277,'STAM.011-1'!$E$3:$H$306,4,FALSE)),"",(VLOOKUP(E277,'STAM.011-1'!$E$3:$H$306,4,FALSE)))</f>
        <v/>
      </c>
      <c r="I277" s="34" t="str">
        <f>IF(ISNA(VLOOKUP(E277,'STAM.011-1'!$E$3:$S$306,5,FALSE)),"",(VLOOKUP(E277,'STAM.011-1'!$E$3:$S$306,5,FALSE)))</f>
        <v/>
      </c>
      <c r="J277" s="34" t="str">
        <f>IF(ISNA(VLOOKUP($E277,'STAM.011-1'!$E$3:$S$306,6,FALSE)),"",(VLOOKUP($E277,'STAM.011-1'!$E$3:$S$306,6,FALSE)))</f>
        <v/>
      </c>
      <c r="K277" s="34" t="str">
        <f>IF(ISNA(VLOOKUP($E277,'STAM.011-1'!$E$3:$S$306,7,FALSE)),"",(VLOOKUP($E277,'STAM.011-1'!$E$3:$S$306,7,FALSE)))</f>
        <v/>
      </c>
      <c r="L277" s="34" t="str">
        <f>IF(ISNA(VLOOKUP($E277,'STAM.011-1'!$E$3:$S$306,8,FALSE)),"",(VLOOKUP($E277,'STAM.011-1'!$E$3:$S$306,8,FALSE)))</f>
        <v/>
      </c>
      <c r="M277" s="34" t="str">
        <f>IF(ISNA(VLOOKUP($E277,'STAM.011-1'!$E$3:$S$306,9,FALSE)),"",(VLOOKUP($E277,'STAM.011-1'!$E$3:$S$306,9,FALSE)))</f>
        <v/>
      </c>
      <c r="N277" s="34" t="str">
        <f>IF(ISNA(VLOOKUP($E277,'STAM.011-1'!$E$3:$S$306,10,FALSE)),"",(VLOOKUP($E277,'STAM.011-1'!$E$3:$S$306,10,FALSE)))</f>
        <v/>
      </c>
      <c r="O277" s="34" t="str">
        <f>IF(ISNA(VLOOKUP($E277,'STAM.011-1'!$E$3:$S$306,11,FALSE)),"",(VLOOKUP($E277,'STAM.011-1'!$E$3:$S$306,11,FALSE)))</f>
        <v/>
      </c>
      <c r="P277" s="34" t="str">
        <f>IF(ISNA(VLOOKUP($E277,'STAM.011-1'!$E$3:$S$306,12,FALSE)),"",(VLOOKUP($E277,'STAM.011-1'!$E$3:$S$306,12,FALSE)))</f>
        <v/>
      </c>
      <c r="Q277" s="34" t="str">
        <f>IF(ISNA(VLOOKUP($E277,'STAM.011-1'!$E$3:$S$306,13,FALSE)),"",(VLOOKUP($E277,'STAM.011-1'!$E$3:$S$306,13,FALSE)))</f>
        <v/>
      </c>
      <c r="R277" s="34" t="str">
        <f>IF(ISNA(VLOOKUP($E277,'STAM.011-1'!$E$3:$S$306,14,FALSE)),"",(VLOOKUP($E277,'STAM.011-1'!$E$3:$S$306,14,FALSE)))</f>
        <v/>
      </c>
      <c r="S277" s="344" t="str">
        <f>IF(ISNA(VLOOKUP($E277,'STAM.011-1'!$E$3:$S$306,15,FALSE)),"",(VLOOKUP($E277,'STAM.011-1'!$E$3:$S$306,15,FALSE)))</f>
        <v/>
      </c>
      <c r="T277" s="438">
        <f t="shared" si="152"/>
        <v>275</v>
      </c>
      <c r="U277" s="439"/>
      <c r="V277" s="443">
        <f t="shared" si="166"/>
        <v>0</v>
      </c>
      <c r="W277" s="516"/>
      <c r="X277" s="374">
        <f>IF(V277="","",IFERROR(SUM(J277:K277:M277:N277)+LARGE(J277:K277:M277,1)/100+LARGE(J277:K277:M277:N277,2)/1000+LARGE(J277:K277:M277:N277,3)/10000+LARGE(J277:K277:M277:N277,4)/100000-0.01/T277,0))</f>
        <v>0</v>
      </c>
      <c r="Y277" s="354" t="str">
        <f t="shared" si="176"/>
        <v/>
      </c>
      <c r="Z277" s="364" t="str">
        <f t="shared" si="177"/>
        <v/>
      </c>
      <c r="AA277" s="374"/>
      <c r="AB277" s="374"/>
      <c r="AC277" s="374"/>
      <c r="AD277" s="374"/>
      <c r="AE277" s="374"/>
      <c r="AF277" s="374"/>
      <c r="AG277" s="374"/>
      <c r="AH277" s="374"/>
      <c r="AI277" s="374"/>
    </row>
    <row r="278" spans="1:35" ht="12.6" customHeight="1" thickBot="1" x14ac:dyDescent="0.35">
      <c r="A278" s="583"/>
      <c r="B278" s="688"/>
      <c r="C278" s="694"/>
      <c r="D278" s="691"/>
      <c r="E278" s="32" t="str">
        <f>IF(ISNA(VLOOKUP($A$275,'STAM.011-1'!$A$3:$S$306,5,FALSE)+U6),"",(VLOOKUP($A$275,'STAM.011-1'!$A$3:$S$306,5,FALSE)+U6))</f>
        <v/>
      </c>
      <c r="F278" s="38" t="str">
        <f>IF(ISNA(VLOOKUP($E278,'STAM.011-1'!$E$3:$F$306,2,FALSE)),"",(VLOOKUP($E278,'STAM.011-1'!$E$3:$F$306,2,FALSE)))</f>
        <v/>
      </c>
      <c r="G278" s="36" t="s">
        <v>678</v>
      </c>
      <c r="H278" s="37" t="str">
        <f>IF(ISNA(VLOOKUP(E278,'STAM.011-1'!$E$3:$H$306,4,FALSE)),"",(VLOOKUP(E278,'STAM.011-1'!$E$3:$H$306,4,FALSE)))</f>
        <v/>
      </c>
      <c r="I278" s="38" t="str">
        <f>IF(ISNA(VLOOKUP(E278,'STAM.011-1'!$E$3:$S$306,5,FALSE)),"",(VLOOKUP(E278,'STAM.011-1'!$E$3:$S$306,5,FALSE)))</f>
        <v/>
      </c>
      <c r="J278" s="38" t="str">
        <f>IF(ISNA(VLOOKUP($E278,'STAM.011-1'!$E$3:$S$306,6,FALSE)),"",(VLOOKUP($E278,'STAM.011-1'!$E$3:$S$306,6,FALSE)))</f>
        <v/>
      </c>
      <c r="K278" s="38" t="str">
        <f>IF(ISNA(VLOOKUP($E278,'STAM.011-1'!$E$3:$S$306,7,FALSE)),"",(VLOOKUP($E278,'STAM.011-1'!$E$3:$S$306,7,FALSE)))</f>
        <v/>
      </c>
      <c r="L278" s="38" t="str">
        <f>IF(ISNA(VLOOKUP($E278,'STAM.011-1'!$E$3:$S$306,8,FALSE)),"",(VLOOKUP($E278,'STAM.011-1'!$E$3:$S$306,8,FALSE)))</f>
        <v/>
      </c>
      <c r="M278" s="38" t="str">
        <f>IF(ISNA(VLOOKUP($E278,'STAM.011-1'!$E$3:$S$306,9,FALSE)),"",(VLOOKUP($E278,'STAM.011-1'!$E$3:$S$306,9,FALSE)))</f>
        <v/>
      </c>
      <c r="N278" s="38" t="str">
        <f>IF(ISNA(VLOOKUP($E278,'STAM.011-1'!$E$3:$S$306,10,FALSE)),"",(VLOOKUP($E278,'STAM.011-1'!$E$3:$S$306,10,FALSE)))</f>
        <v/>
      </c>
      <c r="O278" s="38" t="str">
        <f>IF(ISNA(VLOOKUP($E278,'STAM.011-1'!$E$3:$S$306,11,FALSE)),"",(VLOOKUP($E278,'STAM.011-1'!$E$3:$S$306,11,FALSE)))</f>
        <v/>
      </c>
      <c r="P278" s="38" t="str">
        <f>IF(ISNA(VLOOKUP($E278,'STAM.011-1'!$E$3:$S$306,12,FALSE)),"",(VLOOKUP($E278,'STAM.011-1'!$E$3:$S$306,12,FALSE)))</f>
        <v/>
      </c>
      <c r="Q278" s="38" t="str">
        <f>IF(ISNA(VLOOKUP($E278,'STAM.011-1'!$E$3:$S$306,13,FALSE)),"",(VLOOKUP($E278,'STAM.011-1'!$E$3:$S$306,13,FALSE)))</f>
        <v/>
      </c>
      <c r="R278" s="38" t="str">
        <f>IF(ISNA(VLOOKUP($E278,'STAM.011-1'!$E$3:$S$306,14,FALSE)),"",(VLOOKUP($E278,'STAM.011-1'!$E$3:$S$306,14,FALSE)))</f>
        <v/>
      </c>
      <c r="S278" s="345" t="str">
        <f>IF(ISNA(VLOOKUP($E278,'STAM.011-1'!$E$3:$S$306,15,FALSE)),"",(VLOOKUP($E278,'STAM.011-1'!$E$3:$S$306,15,FALSE)))</f>
        <v/>
      </c>
      <c r="T278" s="438">
        <f t="shared" si="152"/>
        <v>276</v>
      </c>
      <c r="U278" s="439"/>
      <c r="V278" s="443">
        <f t="shared" si="166"/>
        <v>0</v>
      </c>
      <c r="W278" s="516"/>
      <c r="X278" s="374">
        <f>IF(V278="","",IFERROR(SUM(J278:K278:M278:N278)+LARGE(J278:K278:M278,1)/100+LARGE(J278:K278:M278:N278,2)/1000+LARGE(J278:K278:M278:N278,3)/10000+LARGE(J278:K278:M278:N278,4)/100000-0.01/T278,0))</f>
        <v>0</v>
      </c>
      <c r="Y278" s="354" t="str">
        <f t="shared" si="176"/>
        <v/>
      </c>
      <c r="Z278" s="364" t="str">
        <f t="shared" si="177"/>
        <v/>
      </c>
      <c r="AA278" s="374"/>
      <c r="AB278" s="374"/>
      <c r="AC278" s="374"/>
      <c r="AD278" s="374"/>
      <c r="AE278" s="374"/>
      <c r="AF278" s="374"/>
      <c r="AG278" s="374"/>
      <c r="AH278" s="374"/>
      <c r="AI278" s="374"/>
    </row>
    <row r="279" spans="1:35" ht="12.6" customHeight="1" x14ac:dyDescent="0.3">
      <c r="A279" s="581">
        <v>70</v>
      </c>
      <c r="B279" s="686" t="str">
        <f>IF(ISNA(VLOOKUP($A279,'STAM.011-1'!$A$3:$S$306,2,FALSE)),"",(VLOOKUP($A279,'STAM.011-1'!$A$3:$S$306,2,FALSE)))</f>
        <v/>
      </c>
      <c r="C279" s="692" t="str">
        <f>IF(ISNA(VLOOKUP($A279,'STAM.011-1'!$A$3:$S$306,3,FALSE)),"",(VLOOKUP($A279,'STAM.011-1'!$A$3:$S$306,3,FALSE)))</f>
        <v/>
      </c>
      <c r="D279" s="689" t="str">
        <f>IF(ISNA(VLOOKUP($A279,'STAM.011-1'!$A$3:$S$306,4,FALSE)),"",(VLOOKUP($A279,'STAM.011-1'!$A$3:$S$306,4,FALSE)))</f>
        <v/>
      </c>
      <c r="E279" s="29" t="str">
        <f>IF(ISNA(VLOOKUP($A$279,'STAM.011-1'!$A$3:$S$306,5,FALSE)),"",(VLOOKUP($A$279,'STAM.011-1'!$A$3:$S$306,5,FALSE)))</f>
        <v/>
      </c>
      <c r="F279" s="30" t="str">
        <f>IF(ISNA(VLOOKUP($E279,'STAM.011-1'!$E$3:$F$306,2,FALSE)),"",(VLOOKUP($E279,'STAM.011-1'!$E$3:$F$306,2,FALSE)))</f>
        <v/>
      </c>
      <c r="G279" s="149"/>
      <c r="H279" s="39"/>
      <c r="I279" s="30" t="str">
        <f>IF(ISNA(VLOOKUP(E279,'STAM.011-1'!$E$3:$S$306,5,FALSE)),"",(VLOOKUP(E279,'STAM.011-1'!$E$3:$S$306,5,FALSE)))</f>
        <v/>
      </c>
      <c r="J279" s="30" t="str">
        <f>IF(ISNA(VLOOKUP($E279,'STAM.011-1'!$E$3:$S$306,6,FALSE)),"",(VLOOKUP($E279,'STAM.011-1'!$E$3:$S$306,6,FALSE)))</f>
        <v/>
      </c>
      <c r="K279" s="30" t="str">
        <f>IF(ISNA(VLOOKUP($E279,'STAM.011-1'!$E$3:$S$306,7,FALSE)),"",(VLOOKUP($E279,'STAM.011-1'!$E$3:$S$306,7,FALSE)))</f>
        <v/>
      </c>
      <c r="L279" s="30" t="str">
        <f>IF(ISNA(VLOOKUP($E279,'STAM.011-1'!$E$3:$S$306,8,FALSE)),"",(VLOOKUP($E279,'STAM.011-1'!$E$3:$S$306,8,FALSE)))</f>
        <v/>
      </c>
      <c r="M279" s="30" t="str">
        <f>IF(ISNA(VLOOKUP($E279,'STAM.011-1'!$E$3:$S$306,9,FALSE)),"",(VLOOKUP($E279,'STAM.011-1'!$E$3:$S$306,9,FALSE)))</f>
        <v/>
      </c>
      <c r="N279" s="30" t="str">
        <f>IF(ISNA(VLOOKUP($E279,'STAM.011-1'!$E$3:$S$306,10,FALSE)),"",(VLOOKUP($E279,'STAM.011-1'!$E$3:$S$306,10,FALSE)))</f>
        <v/>
      </c>
      <c r="O279" s="30" t="str">
        <f>IF(ISNA(VLOOKUP($E279,'STAM.011-1'!$E$3:$S$306,11,FALSE)),"",(VLOOKUP($E279,'STAM.011-1'!$E$3:$S$306,11,FALSE)))</f>
        <v/>
      </c>
      <c r="P279" s="30" t="str">
        <f>IF(ISNA(VLOOKUP($E279,'STAM.011-1'!$E$3:$S$306,12,FALSE)),"",(VLOOKUP($E279,'STAM.011-1'!$E$3:$S$306,12,FALSE)))</f>
        <v/>
      </c>
      <c r="Q279" s="30" t="str">
        <f>IF(ISNA(VLOOKUP($E279,'STAM.011-1'!$E$3:$S$306,13,FALSE)),"",(VLOOKUP($E279,'STAM.011-1'!$E$3:$S$306,13,FALSE)))</f>
        <v/>
      </c>
      <c r="R279" s="30" t="str">
        <f>IF(ISNA(VLOOKUP($E279,'STAM.011-1'!$E$3:$S$306,14,FALSE)),"",(VLOOKUP($E279,'STAM.011-1'!$E$3:$S$306,14,FALSE)))</f>
        <v/>
      </c>
      <c r="S279" s="343" t="str">
        <f>IF(ISNA(VLOOKUP($E279,'STAM.011-1'!$E$3:$S$306,15,FALSE)),"",(VLOOKUP($E279,'STAM.011-1'!$E$3:$S$306,15,FALSE)))</f>
        <v/>
      </c>
      <c r="T279" s="438">
        <f t="shared" si="152"/>
        <v>277</v>
      </c>
      <c r="U279" s="439"/>
      <c r="V279" s="443">
        <f t="shared" si="166"/>
        <v>0</v>
      </c>
      <c r="W279" s="516" t="str">
        <f t="shared" ref="W279" si="178">IFERROR(SUM(J279:S282)+H281,"")</f>
        <v/>
      </c>
      <c r="X279" s="374">
        <f>IF(V279="","",IFERROR(SUM(J279:K279:M279:N279)+LARGE(J279:K279:M279,1)/100+LARGE(J279:K279:M279:N279,2)/1000+LARGE(J279:K279:M279:N279,3)/10000+LARGE(J279:K279:M279:N279,4)/100000-0.01/T279,0))</f>
        <v>0</v>
      </c>
      <c r="Y279" s="354" t="str">
        <f>$D$279</f>
        <v/>
      </c>
      <c r="Z279" s="364" t="str">
        <f>$C$279</f>
        <v/>
      </c>
      <c r="AA279" s="374"/>
      <c r="AB279" s="374"/>
      <c r="AC279" s="374"/>
      <c r="AD279" s="374"/>
      <c r="AE279" s="374"/>
      <c r="AF279" s="374"/>
      <c r="AG279" s="374"/>
      <c r="AH279" s="374"/>
      <c r="AI279" s="374"/>
    </row>
    <row r="280" spans="1:35" ht="12.6" customHeight="1" x14ac:dyDescent="0.3">
      <c r="A280" s="582"/>
      <c r="B280" s="687"/>
      <c r="C280" s="693"/>
      <c r="D280" s="690"/>
      <c r="E280" s="32" t="str">
        <f>IF(ISNA(VLOOKUP($A$279,'STAM.011-1'!$A$3:$S$306,5,FALSE)+U4),"",(VLOOKUP($A$279,'STAM.011-1'!$A$3:$S$306,5,FALSE)+U4))</f>
        <v/>
      </c>
      <c r="F280" s="34" t="str">
        <f>IF(ISNA(VLOOKUP($E280,'STAM.011-1'!$E$3:$F$306,2,FALSE)),"",(VLOOKUP($E280,'STAM.011-1'!$E$3:$F$306,2,FALSE)))</f>
        <v/>
      </c>
      <c r="G280" s="150"/>
      <c r="H280" s="141" t="str">
        <f>IF(ISNA(VLOOKUP($E280,'STAM.011-1'!$E$3:$H$306,4,FALSE)),"",(VLOOKUP($E280,'STAM.011-1'!$E$3:$H$306,4,FALSE)))</f>
        <v/>
      </c>
      <c r="I280" s="34" t="str">
        <f>IF(ISNA(VLOOKUP(E280,'STAM.011-1'!$E$3:$S$306,5,FALSE)),"",(VLOOKUP(E280,'STAM.011-1'!$E$3:$S$306,5,FALSE)))</f>
        <v/>
      </c>
      <c r="J280" s="34" t="str">
        <f>IF(ISNA(VLOOKUP($E280,'STAM.011-1'!$E$3:$S$306,6,FALSE)),"",(VLOOKUP($E280,'STAM.011-1'!$E$3:$S$306,6,FALSE)))</f>
        <v/>
      </c>
      <c r="K280" s="34" t="str">
        <f>IF(ISNA(VLOOKUP($E280,'STAM.011-1'!$E$3:$S$306,7,FALSE)),"",(VLOOKUP($E280,'STAM.011-1'!$E$3:$S$306,7,FALSE)))</f>
        <v/>
      </c>
      <c r="L280" s="34" t="str">
        <f>IF(ISNA(VLOOKUP($E280,'STAM.011-1'!$E$3:$S$306,8,FALSE)),"",(VLOOKUP($E280,'STAM.011-1'!$E$3:$S$306,8,FALSE)))</f>
        <v/>
      </c>
      <c r="M280" s="34" t="str">
        <f>IF(ISNA(VLOOKUP($E280,'STAM.011-1'!$E$3:$S$306,9,FALSE)),"",(VLOOKUP($E280,'STAM.011-1'!$E$3:$S$306,9,FALSE)))</f>
        <v/>
      </c>
      <c r="N280" s="34" t="str">
        <f>IF(ISNA(VLOOKUP($E280,'STAM.011-1'!$E$3:$S$306,10,FALSE)),"",(VLOOKUP($E280,'STAM.011-1'!$E$3:$S$306,10,FALSE)))</f>
        <v/>
      </c>
      <c r="O280" s="34" t="str">
        <f>IF(ISNA(VLOOKUP($E280,'STAM.011-1'!$E$3:$S$306,11,FALSE)),"",(VLOOKUP($E280,'STAM.011-1'!$E$3:$S$306,11,FALSE)))</f>
        <v/>
      </c>
      <c r="P280" s="34" t="str">
        <f>IF(ISNA(VLOOKUP($E280,'STAM.011-1'!$E$3:$S$306,12,FALSE)),"",(VLOOKUP($E280,'STAM.011-1'!$E$3:$S$306,12,FALSE)))</f>
        <v/>
      </c>
      <c r="Q280" s="34" t="str">
        <f>IF(ISNA(VLOOKUP($E280,'STAM.011-1'!$E$3:$S$306,13,FALSE)),"",(VLOOKUP($E280,'STAM.011-1'!$E$3:$S$306,13,FALSE)))</f>
        <v/>
      </c>
      <c r="R280" s="34" t="str">
        <f>IF(ISNA(VLOOKUP($E280,'STAM.011-1'!$E$3:$S$306,14,FALSE)),"",(VLOOKUP($E280,'STAM.011-1'!$E$3:$S$306,14,FALSE)))</f>
        <v/>
      </c>
      <c r="S280" s="344" t="str">
        <f>IF(ISNA(VLOOKUP($E280,'STAM.011-1'!$E$3:$S$306,15,FALSE)),"",(VLOOKUP($E280,'STAM.011-1'!$E$3:$S$306,15,FALSE)))</f>
        <v/>
      </c>
      <c r="T280" s="438">
        <f t="shared" si="152"/>
        <v>278</v>
      </c>
      <c r="U280" s="439"/>
      <c r="V280" s="443">
        <f t="shared" si="166"/>
        <v>0</v>
      </c>
      <c r="W280" s="516"/>
      <c r="X280" s="374">
        <f>IF(V280="","",IFERROR(SUM(J280:K280:M280:N280)+LARGE(J280:K280:M280,1)/100+LARGE(J280:K280:M280:N280,2)/1000+LARGE(J280:K280:M280:N280,3)/10000+LARGE(J280:K280:M280:N280,4)/100000-0.01/T280,0))</f>
        <v>0</v>
      </c>
      <c r="Y280" s="354" t="str">
        <f t="shared" ref="Y280:Y282" si="179">$D$279</f>
        <v/>
      </c>
      <c r="Z280" s="364" t="str">
        <f t="shared" ref="Z280:Z282" si="180">$C$279</f>
        <v/>
      </c>
      <c r="AA280" s="374"/>
      <c r="AB280" s="374"/>
      <c r="AC280" s="374"/>
      <c r="AD280" s="374"/>
      <c r="AE280" s="374"/>
      <c r="AF280" s="374"/>
      <c r="AG280" s="374"/>
      <c r="AH280" s="374"/>
      <c r="AI280" s="374"/>
    </row>
    <row r="281" spans="1:35" ht="12.6" customHeight="1" thickBot="1" x14ac:dyDescent="0.35">
      <c r="A281" s="582"/>
      <c r="B281" s="687"/>
      <c r="C281" s="693"/>
      <c r="D281" s="690"/>
      <c r="E281" s="32" t="str">
        <f>IF(ISNA(VLOOKUP($A$279,'STAM.011-1'!$A$3:$S$306,5,FALSE)+U5),"",(VLOOKUP($A$279,'STAM.011-1'!$A$3:$S$306,5,FALSE)+U5))</f>
        <v/>
      </c>
      <c r="F281" s="34" t="str">
        <f>IF(ISNA(VLOOKUP($E281,'STAM.011-1'!$E$3:$F$306,2,FALSE)),"",(VLOOKUP($E281,'STAM.011-1'!$E$3:$F$306,2,FALSE)))</f>
        <v/>
      </c>
      <c r="G281" s="35" t="s">
        <v>677</v>
      </c>
      <c r="H281" s="141" t="str">
        <f>IF(ISNA(VLOOKUP(E281,'STAM.011-1'!$E$3:$H$306,4,FALSE)),"",(VLOOKUP(E281,'STAM.011-1'!$E$3:$H$306,4,FALSE)))</f>
        <v/>
      </c>
      <c r="I281" s="34" t="str">
        <f>IF(ISNA(VLOOKUP(E281,'STAM.011-1'!$E$3:$S$306,5,FALSE)),"",(VLOOKUP(E281,'STAM.011-1'!$E$3:$S$306,5,FALSE)))</f>
        <v/>
      </c>
      <c r="J281" s="34" t="str">
        <f>IF(ISNA(VLOOKUP($E281,'STAM.011-1'!$E$3:$S$306,6,FALSE)),"",(VLOOKUP($E281,'STAM.011-1'!$E$3:$S$306,6,FALSE)))</f>
        <v/>
      </c>
      <c r="K281" s="34" t="str">
        <f>IF(ISNA(VLOOKUP($E281,'STAM.011-1'!$E$3:$S$306,7,FALSE)),"",(VLOOKUP($E281,'STAM.011-1'!$E$3:$S$306,7,FALSE)))</f>
        <v/>
      </c>
      <c r="L281" s="34" t="str">
        <f>IF(ISNA(VLOOKUP($E281,'STAM.011-1'!$E$3:$S$306,8,FALSE)),"",(VLOOKUP($E281,'STAM.011-1'!$E$3:$S$306,8,FALSE)))</f>
        <v/>
      </c>
      <c r="M281" s="34" t="str">
        <f>IF(ISNA(VLOOKUP($E281,'STAM.011-1'!$E$3:$S$306,9,FALSE)),"",(VLOOKUP($E281,'STAM.011-1'!$E$3:$S$306,9,FALSE)))</f>
        <v/>
      </c>
      <c r="N281" s="34" t="str">
        <f>IF(ISNA(VLOOKUP($E281,'STAM.011-1'!$E$3:$S$306,10,FALSE)),"",(VLOOKUP($E281,'STAM.011-1'!$E$3:$S$306,10,FALSE)))</f>
        <v/>
      </c>
      <c r="O281" s="34" t="str">
        <f>IF(ISNA(VLOOKUP($E281,'STAM.011-1'!$E$3:$S$306,11,FALSE)),"",(VLOOKUP($E281,'STAM.011-1'!$E$3:$S$306,11,FALSE)))</f>
        <v/>
      </c>
      <c r="P281" s="34" t="str">
        <f>IF(ISNA(VLOOKUP($E281,'STAM.011-1'!$E$3:$S$306,12,FALSE)),"",(VLOOKUP($E281,'STAM.011-1'!$E$3:$S$306,12,FALSE)))</f>
        <v/>
      </c>
      <c r="Q281" s="34" t="str">
        <f>IF(ISNA(VLOOKUP($E281,'STAM.011-1'!$E$3:$S$306,13,FALSE)),"",(VLOOKUP($E281,'STAM.011-1'!$E$3:$S$306,13,FALSE)))</f>
        <v/>
      </c>
      <c r="R281" s="34" t="str">
        <f>IF(ISNA(VLOOKUP($E281,'STAM.011-1'!$E$3:$S$306,14,FALSE)),"",(VLOOKUP($E281,'STAM.011-1'!$E$3:$S$306,14,FALSE)))</f>
        <v/>
      </c>
      <c r="S281" s="344" t="str">
        <f>IF(ISNA(VLOOKUP($E281,'STAM.011-1'!$E$3:$S$306,15,FALSE)),"",(VLOOKUP($E281,'STAM.011-1'!$E$3:$S$306,15,FALSE)))</f>
        <v/>
      </c>
      <c r="T281" s="438">
        <f t="shared" si="152"/>
        <v>279</v>
      </c>
      <c r="U281" s="439"/>
      <c r="V281" s="443">
        <f t="shared" si="166"/>
        <v>0</v>
      </c>
      <c r="W281" s="516"/>
      <c r="X281" s="374">
        <f>IF(V281="","",IFERROR(SUM(J281:K281:M281:N281)+LARGE(J281:K281:M281,1)/100+LARGE(J281:K281:M281:N281,2)/1000+LARGE(J281:K281:M281:N281,3)/10000+LARGE(J281:K281:M281:N281,4)/100000-0.01/T281,0))</f>
        <v>0</v>
      </c>
      <c r="Y281" s="354" t="str">
        <f t="shared" si="179"/>
        <v/>
      </c>
      <c r="Z281" s="364" t="str">
        <f t="shared" si="180"/>
        <v/>
      </c>
      <c r="AA281" s="374"/>
      <c r="AB281" s="374"/>
      <c r="AC281" s="374"/>
      <c r="AD281" s="374"/>
      <c r="AE281" s="374"/>
      <c r="AF281" s="374"/>
      <c r="AG281" s="374"/>
      <c r="AH281" s="374"/>
      <c r="AI281" s="374"/>
    </row>
    <row r="282" spans="1:35" ht="12.6" customHeight="1" thickBot="1" x14ac:dyDescent="0.35">
      <c r="A282" s="583"/>
      <c r="B282" s="688"/>
      <c r="C282" s="694"/>
      <c r="D282" s="691"/>
      <c r="E282" s="32" t="str">
        <f>IF(ISNA(VLOOKUP($A$279,'STAM.011-1'!$A$3:$S$306,5,FALSE)+U6),"",(VLOOKUP($A$279,'STAM.011-1'!$A$3:$S$306,5,FALSE)+U6))</f>
        <v/>
      </c>
      <c r="F282" s="38" t="str">
        <f>IF(ISNA(VLOOKUP($E282,'STAM.011-1'!$E$3:$F$306,2,FALSE)),"",(VLOOKUP($E282,'STAM.011-1'!$E$3:$F$306,2,FALSE)))</f>
        <v/>
      </c>
      <c r="G282" s="36" t="s">
        <v>678</v>
      </c>
      <c r="H282" s="37" t="str">
        <f>IF(ISNA(VLOOKUP(E282,'STAM.011-1'!$E$3:$H$306,4,FALSE)),"",(VLOOKUP(E282,'STAM.011-1'!$E$3:$H$306,4,FALSE)))</f>
        <v/>
      </c>
      <c r="I282" s="38" t="str">
        <f>IF(ISNA(VLOOKUP(E282,'STAM.011-1'!$E$3:$S$306,5,FALSE)),"",(VLOOKUP(E282,'STAM.011-1'!$E$3:$S$306,5,FALSE)))</f>
        <v/>
      </c>
      <c r="J282" s="38" t="str">
        <f>IF(ISNA(VLOOKUP($E282,'STAM.011-1'!$E$3:$S$306,6,FALSE)),"",(VLOOKUP($E282,'STAM.011-1'!$E$3:$S$306,6,FALSE)))</f>
        <v/>
      </c>
      <c r="K282" s="38" t="str">
        <f>IF(ISNA(VLOOKUP($E282,'STAM.011-1'!$E$3:$S$306,7,FALSE)),"",(VLOOKUP($E282,'STAM.011-1'!$E$3:$S$306,7,FALSE)))</f>
        <v/>
      </c>
      <c r="L282" s="38" t="str">
        <f>IF(ISNA(VLOOKUP($E282,'STAM.011-1'!$E$3:$S$306,8,FALSE)),"",(VLOOKUP($E282,'STAM.011-1'!$E$3:$S$306,8,FALSE)))</f>
        <v/>
      </c>
      <c r="M282" s="38" t="str">
        <f>IF(ISNA(VLOOKUP($E282,'STAM.011-1'!$E$3:$S$306,9,FALSE)),"",(VLOOKUP($E282,'STAM.011-1'!$E$3:$S$306,9,FALSE)))</f>
        <v/>
      </c>
      <c r="N282" s="38" t="str">
        <f>IF(ISNA(VLOOKUP($E282,'STAM.011-1'!$E$3:$S$306,10,FALSE)),"",(VLOOKUP($E282,'STAM.011-1'!$E$3:$S$306,10,FALSE)))</f>
        <v/>
      </c>
      <c r="O282" s="38" t="str">
        <f>IF(ISNA(VLOOKUP($E282,'STAM.011-1'!$E$3:$S$306,11,FALSE)),"",(VLOOKUP($E282,'STAM.011-1'!$E$3:$S$306,11,FALSE)))</f>
        <v/>
      </c>
      <c r="P282" s="38" t="str">
        <f>IF(ISNA(VLOOKUP($E282,'STAM.011-1'!$E$3:$S$306,12,FALSE)),"",(VLOOKUP($E282,'STAM.011-1'!$E$3:$S$306,12,FALSE)))</f>
        <v/>
      </c>
      <c r="Q282" s="38" t="str">
        <f>IF(ISNA(VLOOKUP($E282,'STAM.011-1'!$E$3:$S$306,13,FALSE)),"",(VLOOKUP($E282,'STAM.011-1'!$E$3:$S$306,13,FALSE)))</f>
        <v/>
      </c>
      <c r="R282" s="38" t="str">
        <f>IF(ISNA(VLOOKUP($E282,'STAM.011-1'!$E$3:$S$306,14,FALSE)),"",(VLOOKUP($E282,'STAM.011-1'!$E$3:$S$306,14,FALSE)))</f>
        <v/>
      </c>
      <c r="S282" s="345" t="str">
        <f>IF(ISNA(VLOOKUP($E282,'STAM.011-1'!$E$3:$S$306,15,FALSE)),"",(VLOOKUP($E282,'STAM.011-1'!$E$3:$S$306,15,FALSE)))</f>
        <v/>
      </c>
      <c r="T282" s="438">
        <f t="shared" si="152"/>
        <v>280</v>
      </c>
      <c r="U282" s="439"/>
      <c r="V282" s="443">
        <f t="shared" si="166"/>
        <v>0</v>
      </c>
      <c r="W282" s="516"/>
      <c r="X282" s="374">
        <f>IF(V282="","",IFERROR(SUM(J282:K282:M282:N282)+LARGE(J282:K282:M282,1)/100+LARGE(J282:K282:M282:N282,2)/1000+LARGE(J282:K282:M282:N282,3)/10000+LARGE(J282:K282:M282:N282,4)/100000-0.01/T282,0))</f>
        <v>0</v>
      </c>
      <c r="Y282" s="354" t="str">
        <f t="shared" si="179"/>
        <v/>
      </c>
      <c r="Z282" s="364" t="str">
        <f t="shared" si="180"/>
        <v/>
      </c>
      <c r="AA282" s="374"/>
      <c r="AB282" s="374"/>
      <c r="AC282" s="374"/>
      <c r="AD282" s="374"/>
      <c r="AE282" s="374"/>
      <c r="AF282" s="374"/>
      <c r="AG282" s="374"/>
      <c r="AH282" s="374"/>
      <c r="AI282" s="374"/>
    </row>
    <row r="283" spans="1:35" ht="12.6" customHeight="1" x14ac:dyDescent="0.3">
      <c r="A283" s="581">
        <v>71</v>
      </c>
      <c r="B283" s="686" t="str">
        <f>IF(ISNA(VLOOKUP($A283,'STAM.011-1'!$A$3:$S$306,2,FALSE)),"",(VLOOKUP($A283,'STAM.011-1'!$A$3:$S$306,2,FALSE)))</f>
        <v/>
      </c>
      <c r="C283" s="692" t="str">
        <f>IF(ISNA(VLOOKUP($A283,'STAM.011-1'!$A$3:$S$306,3,FALSE)),"",(VLOOKUP($A283,'STAM.011-1'!$A$3:$S$306,3,FALSE)))</f>
        <v/>
      </c>
      <c r="D283" s="689" t="str">
        <f>IF(ISNA(VLOOKUP($A283,'STAM.011-1'!$A$3:$S$306,4,FALSE)),"",(VLOOKUP($A283,'STAM.011-1'!$A$3:$S$306,4,FALSE)))</f>
        <v/>
      </c>
      <c r="E283" s="29" t="str">
        <f>IF(ISNA(VLOOKUP($A$283,'STAM.011-1'!$A$3:$S$306,5,FALSE)),"",(VLOOKUP($A$283,'STAM.011-1'!$A$3:$S$306,5,FALSE)))</f>
        <v/>
      </c>
      <c r="F283" s="30" t="str">
        <f>IF(ISNA(VLOOKUP($E283,'STAM.011-1'!$E$3:$F$306,2,FALSE)),"",(VLOOKUP($E283,'STAM.011-1'!$E$3:$F$306,2,FALSE)))</f>
        <v/>
      </c>
      <c r="G283" s="149"/>
      <c r="H283" s="31"/>
      <c r="I283" s="30" t="str">
        <f>IF(ISNA(VLOOKUP(E283,'STAM.011-1'!$E$3:$S$306,5,FALSE)),"",(VLOOKUP(E283,'STAM.011-1'!$E$3:$S$306,5,FALSE)))</f>
        <v/>
      </c>
      <c r="J283" s="30" t="str">
        <f>IF(ISNA(VLOOKUP($E283,'STAM.011-1'!$E$3:$S$306,6,FALSE)),"",(VLOOKUP($E283,'STAM.011-1'!$E$3:$S$306,6,FALSE)))</f>
        <v/>
      </c>
      <c r="K283" s="30" t="str">
        <f>IF(ISNA(VLOOKUP($E283,'STAM.011-1'!$E$3:$S$306,7,FALSE)),"",(VLOOKUP($E283,'STAM.011-1'!$E$3:$S$306,7,FALSE)))</f>
        <v/>
      </c>
      <c r="L283" s="30" t="str">
        <f>IF(ISNA(VLOOKUP($E283,'STAM.011-1'!$E$3:$S$306,8,FALSE)),"",(VLOOKUP($E283,'STAM.011-1'!$E$3:$S$306,8,FALSE)))</f>
        <v/>
      </c>
      <c r="M283" s="30" t="str">
        <f>IF(ISNA(VLOOKUP($E283,'STAM.011-1'!$E$3:$S$306,9,FALSE)),"",(VLOOKUP($E283,'STAM.011-1'!$E$3:$S$306,9,FALSE)))</f>
        <v/>
      </c>
      <c r="N283" s="30" t="str">
        <f>IF(ISNA(VLOOKUP($E283,'STAM.011-1'!$E$3:$S$306,10,FALSE)),"",(VLOOKUP($E283,'STAM.011-1'!$E$3:$S$306,10,FALSE)))</f>
        <v/>
      </c>
      <c r="O283" s="30" t="str">
        <f>IF(ISNA(VLOOKUP($E283,'STAM.011-1'!$E$3:$S$306,11,FALSE)),"",(VLOOKUP($E283,'STAM.011-1'!$E$3:$S$306,11,FALSE)))</f>
        <v/>
      </c>
      <c r="P283" s="30" t="str">
        <f>IF(ISNA(VLOOKUP($E283,'STAM.011-1'!$E$3:$S$306,12,FALSE)),"",(VLOOKUP($E283,'STAM.011-1'!$E$3:$S$306,12,FALSE)))</f>
        <v/>
      </c>
      <c r="Q283" s="30" t="str">
        <f>IF(ISNA(VLOOKUP($E283,'STAM.011-1'!$E$3:$S$306,13,FALSE)),"",(VLOOKUP($E283,'STAM.011-1'!$E$3:$S$306,13,FALSE)))</f>
        <v/>
      </c>
      <c r="R283" s="30" t="str">
        <f>IF(ISNA(VLOOKUP($E283,'STAM.011-1'!$E$3:$S$306,14,FALSE)),"",(VLOOKUP($E283,'STAM.011-1'!$E$3:$S$306,14,FALSE)))</f>
        <v/>
      </c>
      <c r="S283" s="343" t="str">
        <f>IF(ISNA(VLOOKUP($E283,'STAM.011-1'!$E$3:$S$306,15,FALSE)),"",(VLOOKUP($E283,'STAM.011-1'!$E$3:$S$306,15,FALSE)))</f>
        <v/>
      </c>
      <c r="T283" s="438">
        <f t="shared" si="152"/>
        <v>281</v>
      </c>
      <c r="U283" s="439"/>
      <c r="V283" s="443">
        <f t="shared" si="166"/>
        <v>0</v>
      </c>
      <c r="W283" s="516" t="str">
        <f t="shared" si="149"/>
        <v/>
      </c>
      <c r="X283" s="374">
        <f>IF(V283="","",IFERROR(SUM(J283:K283:M283:N283)+LARGE(J283:K283:M283,1)/100+LARGE(J283:K283:M283:N283,2)/1000+LARGE(J283:K283:M283:N283,3)/10000+LARGE(J283:K283:M283:N283,4)/100000-0.01/T283,0))</f>
        <v>0</v>
      </c>
      <c r="Y283" s="354" t="str">
        <f>$D$283</f>
        <v/>
      </c>
      <c r="Z283" s="364" t="str">
        <f>$C$283</f>
        <v/>
      </c>
      <c r="AA283" s="374"/>
      <c r="AB283" s="374"/>
      <c r="AC283" s="374"/>
      <c r="AD283" s="374"/>
      <c r="AE283" s="374"/>
      <c r="AF283" s="374"/>
      <c r="AG283" s="374"/>
      <c r="AH283" s="374"/>
      <c r="AI283" s="374"/>
    </row>
    <row r="284" spans="1:35" ht="12.6" customHeight="1" x14ac:dyDescent="0.3">
      <c r="A284" s="582"/>
      <c r="B284" s="687"/>
      <c r="C284" s="693"/>
      <c r="D284" s="690"/>
      <c r="E284" s="32" t="str">
        <f>IF(ISNA(VLOOKUP($A$283,'STAM.011-1'!$A$3:$S$306,5,FALSE)+U4),"",(VLOOKUP($A$283,'STAM.011-1'!$A$3:$S$306,5,FALSE)+U4))</f>
        <v/>
      </c>
      <c r="F284" s="34" t="str">
        <f>IF(ISNA(VLOOKUP($E284,'STAM.011-1'!$E$3:$F$306,2,FALSE)),"",(VLOOKUP($E284,'STAM.011-1'!$E$3:$F$306,2,FALSE)))</f>
        <v/>
      </c>
      <c r="G284" s="150"/>
      <c r="H284" s="141" t="str">
        <f>IF(ISNA(VLOOKUP($E284,'STAM.011-1'!$E$3:$H$306,4,FALSE)),"",(VLOOKUP($E284,'STAM.011-1'!$E$3:$H$306,4,FALSE)))</f>
        <v/>
      </c>
      <c r="I284" s="34" t="str">
        <f>IF(ISNA(VLOOKUP(E284,'STAM.011-1'!$E$3:$S$306,5,FALSE)),"",(VLOOKUP(E284,'STAM.011-1'!$E$3:$S$306,5,FALSE)))</f>
        <v/>
      </c>
      <c r="J284" s="34" t="str">
        <f>IF(ISNA(VLOOKUP($E284,'STAM.011-1'!$E$3:$S$306,6,FALSE)),"",(VLOOKUP($E284,'STAM.011-1'!$E$3:$S$306,6,FALSE)))</f>
        <v/>
      </c>
      <c r="K284" s="34" t="str">
        <f>IF(ISNA(VLOOKUP($E284,'STAM.011-1'!$E$3:$S$306,7,FALSE)),"",(VLOOKUP($E284,'STAM.011-1'!$E$3:$S$306,7,FALSE)))</f>
        <v/>
      </c>
      <c r="L284" s="34" t="str">
        <f>IF(ISNA(VLOOKUP($E284,'STAM.011-1'!$E$3:$S$306,8,FALSE)),"",(VLOOKUP($E284,'STAM.011-1'!$E$3:$S$306,8,FALSE)))</f>
        <v/>
      </c>
      <c r="M284" s="34" t="str">
        <f>IF(ISNA(VLOOKUP($E284,'STAM.011-1'!$E$3:$S$306,9,FALSE)),"",(VLOOKUP($E284,'STAM.011-1'!$E$3:$S$306,9,FALSE)))</f>
        <v/>
      </c>
      <c r="N284" s="34" t="str">
        <f>IF(ISNA(VLOOKUP($E284,'STAM.011-1'!$E$3:$S$306,10,FALSE)),"",(VLOOKUP($E284,'STAM.011-1'!$E$3:$S$306,10,FALSE)))</f>
        <v/>
      </c>
      <c r="O284" s="34" t="str">
        <f>IF(ISNA(VLOOKUP($E284,'STAM.011-1'!$E$3:$S$306,11,FALSE)),"",(VLOOKUP($E284,'STAM.011-1'!$E$3:$S$306,11,FALSE)))</f>
        <v/>
      </c>
      <c r="P284" s="34" t="str">
        <f>IF(ISNA(VLOOKUP($E284,'STAM.011-1'!$E$3:$S$306,12,FALSE)),"",(VLOOKUP($E284,'STAM.011-1'!$E$3:$S$306,12,FALSE)))</f>
        <v/>
      </c>
      <c r="Q284" s="34" t="str">
        <f>IF(ISNA(VLOOKUP($E284,'STAM.011-1'!$E$3:$S$306,13,FALSE)),"",(VLOOKUP($E284,'STAM.011-1'!$E$3:$S$306,13,FALSE)))</f>
        <v/>
      </c>
      <c r="R284" s="34" t="str">
        <f>IF(ISNA(VLOOKUP($E284,'STAM.011-1'!$E$3:$S$306,14,FALSE)),"",(VLOOKUP($E284,'STAM.011-1'!$E$3:$S$306,14,FALSE)))</f>
        <v/>
      </c>
      <c r="S284" s="344" t="str">
        <f>IF(ISNA(VLOOKUP($E284,'STAM.011-1'!$E$3:$S$306,15,FALSE)),"",(VLOOKUP($E284,'STAM.011-1'!$E$3:$S$306,15,FALSE)))</f>
        <v/>
      </c>
      <c r="T284" s="438">
        <f t="shared" si="152"/>
        <v>282</v>
      </c>
      <c r="U284" s="439"/>
      <c r="V284" s="443">
        <f t="shared" si="166"/>
        <v>0</v>
      </c>
      <c r="W284" s="516"/>
      <c r="X284" s="374">
        <f>IF(V284="","",IFERROR(SUM(J284:K284:M284:N284)+LARGE(J284:K284:M284,1)/100+LARGE(J284:K284:M284:N284,2)/1000+LARGE(J284:K284:M284:N284,3)/10000+LARGE(J284:K284:M284:N284,4)/100000-0.01/T284,0))</f>
        <v>0</v>
      </c>
      <c r="Y284" s="354" t="str">
        <f t="shared" ref="Y284:Y286" si="181">$D$283</f>
        <v/>
      </c>
      <c r="Z284" s="364" t="str">
        <f t="shared" ref="Z284:Z286" si="182">$C$283</f>
        <v/>
      </c>
      <c r="AA284" s="374"/>
      <c r="AB284" s="374"/>
      <c r="AC284" s="374"/>
      <c r="AD284" s="374"/>
      <c r="AE284" s="374"/>
      <c r="AF284" s="374"/>
      <c r="AG284" s="374"/>
      <c r="AH284" s="374"/>
      <c r="AI284" s="374"/>
    </row>
    <row r="285" spans="1:35" ht="12.6" customHeight="1" thickBot="1" x14ac:dyDescent="0.35">
      <c r="A285" s="582"/>
      <c r="B285" s="687"/>
      <c r="C285" s="693"/>
      <c r="D285" s="690"/>
      <c r="E285" s="32" t="str">
        <f>IF(ISNA(VLOOKUP($A$283,'STAM.011-1'!$A$3:$S$306,5,FALSE)+U5),"",(VLOOKUP($A$283,'STAM.011-1'!$A$3:$S$306,5,FALSE)+U5))</f>
        <v/>
      </c>
      <c r="F285" s="34" t="str">
        <f>IF(ISNA(VLOOKUP($E285,'STAM.011-1'!$E$3:$F$306,2,FALSE)),"",(VLOOKUP($E285,'STAM.011-1'!$E$3:$F$306,2,FALSE)))</f>
        <v/>
      </c>
      <c r="G285" s="35" t="s">
        <v>677</v>
      </c>
      <c r="H285" s="141" t="str">
        <f>IF(ISNA(VLOOKUP(E285,'STAM.011-1'!$E$3:$H$306,4,FALSE)),"",(VLOOKUP(E285,'STAM.011-1'!$E$3:$H$306,4,FALSE)))</f>
        <v/>
      </c>
      <c r="I285" s="34" t="str">
        <f>IF(ISNA(VLOOKUP(E285,'STAM.011-1'!$E$3:$S$306,5,FALSE)),"",(VLOOKUP(E285,'STAM.011-1'!$E$3:$S$306,5,FALSE)))</f>
        <v/>
      </c>
      <c r="J285" s="34" t="str">
        <f>IF(ISNA(VLOOKUP($E285,'STAM.011-1'!$E$3:$S$306,6,FALSE)),"",(VLOOKUP($E285,'STAM.011-1'!$E$3:$S$306,6,FALSE)))</f>
        <v/>
      </c>
      <c r="K285" s="34" t="str">
        <f>IF(ISNA(VLOOKUP($E285,'STAM.011-1'!$E$3:$S$306,7,FALSE)),"",(VLOOKUP($E285,'STAM.011-1'!$E$3:$S$306,7,FALSE)))</f>
        <v/>
      </c>
      <c r="L285" s="34" t="str">
        <f>IF(ISNA(VLOOKUP($E285,'STAM.011-1'!$E$3:$S$306,8,FALSE)),"",(VLOOKUP($E285,'STAM.011-1'!$E$3:$S$306,8,FALSE)))</f>
        <v/>
      </c>
      <c r="M285" s="34" t="str">
        <f>IF(ISNA(VLOOKUP($E285,'STAM.011-1'!$E$3:$S$306,9,FALSE)),"",(VLOOKUP($E285,'STAM.011-1'!$E$3:$S$306,9,FALSE)))</f>
        <v/>
      </c>
      <c r="N285" s="34" t="str">
        <f>IF(ISNA(VLOOKUP($E285,'STAM.011-1'!$E$3:$S$306,10,FALSE)),"",(VLOOKUP($E285,'STAM.011-1'!$E$3:$S$306,10,FALSE)))</f>
        <v/>
      </c>
      <c r="O285" s="34" t="str">
        <f>IF(ISNA(VLOOKUP($E285,'STAM.011-1'!$E$3:$S$306,11,FALSE)),"",(VLOOKUP($E285,'STAM.011-1'!$E$3:$S$306,11,FALSE)))</f>
        <v/>
      </c>
      <c r="P285" s="34" t="str">
        <f>IF(ISNA(VLOOKUP($E285,'STAM.011-1'!$E$3:$S$306,12,FALSE)),"",(VLOOKUP($E285,'STAM.011-1'!$E$3:$S$306,12,FALSE)))</f>
        <v/>
      </c>
      <c r="Q285" s="34" t="str">
        <f>IF(ISNA(VLOOKUP($E285,'STAM.011-1'!$E$3:$S$306,13,FALSE)),"",(VLOOKUP($E285,'STAM.011-1'!$E$3:$S$306,13,FALSE)))</f>
        <v/>
      </c>
      <c r="R285" s="34" t="str">
        <f>IF(ISNA(VLOOKUP($E285,'STAM.011-1'!$E$3:$S$306,14,FALSE)),"",(VLOOKUP($E285,'STAM.011-1'!$E$3:$S$306,14,FALSE)))</f>
        <v/>
      </c>
      <c r="S285" s="344" t="str">
        <f>IF(ISNA(VLOOKUP($E285,'STAM.011-1'!$E$3:$S$306,15,FALSE)),"",(VLOOKUP($E285,'STAM.011-1'!$E$3:$S$306,15,FALSE)))</f>
        <v/>
      </c>
      <c r="T285" s="438">
        <f t="shared" si="152"/>
        <v>283</v>
      </c>
      <c r="U285" s="439"/>
      <c r="V285" s="443">
        <f t="shared" si="166"/>
        <v>0</v>
      </c>
      <c r="W285" s="516"/>
      <c r="X285" s="374">
        <f>IF(V285="","",IFERROR(SUM(J285:K285:M285:N285)+LARGE(J285:K285:M285,1)/100+LARGE(J285:K285:M285:N285,2)/1000+LARGE(J285:K285:M285:N285,3)/10000+LARGE(J285:K285:M285:N285,4)/100000-0.01/T285,0))</f>
        <v>0</v>
      </c>
      <c r="Y285" s="354" t="str">
        <f t="shared" si="181"/>
        <v/>
      </c>
      <c r="Z285" s="364" t="str">
        <f t="shared" si="182"/>
        <v/>
      </c>
      <c r="AA285" s="374"/>
      <c r="AB285" s="374"/>
      <c r="AC285" s="374"/>
      <c r="AD285" s="374"/>
      <c r="AE285" s="374"/>
      <c r="AF285" s="374"/>
      <c r="AG285" s="374"/>
      <c r="AH285" s="374"/>
      <c r="AI285" s="374"/>
    </row>
    <row r="286" spans="1:35" ht="12.6" customHeight="1" thickBot="1" x14ac:dyDescent="0.35">
      <c r="A286" s="583"/>
      <c r="B286" s="688"/>
      <c r="C286" s="694"/>
      <c r="D286" s="691"/>
      <c r="E286" s="32" t="str">
        <f>IF(ISNA(VLOOKUP($A$283,'STAM.011-1'!$A$3:$S$306,5,FALSE)+U6),"",(VLOOKUP($A$283,'STAM.011-1'!$A$3:$S$306,5,FALSE)+U6))</f>
        <v/>
      </c>
      <c r="F286" s="38" t="str">
        <f>IF(ISNA(VLOOKUP($E286,'STAM.011-1'!$E$3:$F$306,2,FALSE)),"",(VLOOKUP($E286,'STAM.011-1'!$E$3:$F$306,2,FALSE)))</f>
        <v/>
      </c>
      <c r="G286" s="36" t="s">
        <v>678</v>
      </c>
      <c r="H286" s="37" t="str">
        <f>IF(ISNA(VLOOKUP(E286,'STAM.011-1'!$E$3:$H$306,4,FALSE)),"",(VLOOKUP(E286,'STAM.011-1'!$E$3:$H$306,4,FALSE)))</f>
        <v/>
      </c>
      <c r="I286" s="38" t="str">
        <f>IF(ISNA(VLOOKUP(E286,'STAM.011-1'!$E$3:$S$306,5,FALSE)),"",(VLOOKUP(E286,'STAM.011-1'!$E$3:$S$306,5,FALSE)))</f>
        <v/>
      </c>
      <c r="J286" s="38" t="str">
        <f>IF(ISNA(VLOOKUP($E286,'STAM.011-1'!$E$3:$S$306,6,FALSE)),"",(VLOOKUP($E286,'STAM.011-1'!$E$3:$S$306,6,FALSE)))</f>
        <v/>
      </c>
      <c r="K286" s="38" t="str">
        <f>IF(ISNA(VLOOKUP($E286,'STAM.011-1'!$E$3:$S$306,7,FALSE)),"",(VLOOKUP($E286,'STAM.011-1'!$E$3:$S$306,7,FALSE)))</f>
        <v/>
      </c>
      <c r="L286" s="38" t="str">
        <f>IF(ISNA(VLOOKUP($E286,'STAM.011-1'!$E$3:$S$306,8,FALSE)),"",(VLOOKUP($E286,'STAM.011-1'!$E$3:$S$306,8,FALSE)))</f>
        <v/>
      </c>
      <c r="M286" s="38" t="str">
        <f>IF(ISNA(VLOOKUP($E286,'STAM.011-1'!$E$3:$S$306,9,FALSE)),"",(VLOOKUP($E286,'STAM.011-1'!$E$3:$S$306,9,FALSE)))</f>
        <v/>
      </c>
      <c r="N286" s="38" t="str">
        <f>IF(ISNA(VLOOKUP($E286,'STAM.011-1'!$E$3:$S$306,10,FALSE)),"",(VLOOKUP($E286,'STAM.011-1'!$E$3:$S$306,10,FALSE)))</f>
        <v/>
      </c>
      <c r="O286" s="38" t="str">
        <f>IF(ISNA(VLOOKUP($E286,'STAM.011-1'!$E$3:$S$306,11,FALSE)),"",(VLOOKUP($E286,'STAM.011-1'!$E$3:$S$306,11,FALSE)))</f>
        <v/>
      </c>
      <c r="P286" s="38" t="str">
        <f>IF(ISNA(VLOOKUP($E286,'STAM.011-1'!$E$3:$S$306,12,FALSE)),"",(VLOOKUP($E286,'STAM.011-1'!$E$3:$S$306,12,FALSE)))</f>
        <v/>
      </c>
      <c r="Q286" s="38" t="str">
        <f>IF(ISNA(VLOOKUP($E286,'STAM.011-1'!$E$3:$S$306,13,FALSE)),"",(VLOOKUP($E286,'STAM.011-1'!$E$3:$S$306,13,FALSE)))</f>
        <v/>
      </c>
      <c r="R286" s="38" t="str">
        <f>IF(ISNA(VLOOKUP($E286,'STAM.011-1'!$E$3:$S$306,14,FALSE)),"",(VLOOKUP($E286,'STAM.011-1'!$E$3:$S$306,14,FALSE)))</f>
        <v/>
      </c>
      <c r="S286" s="345" t="str">
        <f>IF(ISNA(VLOOKUP($E286,'STAM.011-1'!$E$3:$S$306,15,FALSE)),"",(VLOOKUP($E286,'STAM.011-1'!$E$3:$S$306,15,FALSE)))</f>
        <v/>
      </c>
      <c r="T286" s="438">
        <f t="shared" si="152"/>
        <v>284</v>
      </c>
      <c r="U286" s="439"/>
      <c r="V286" s="443">
        <f t="shared" si="166"/>
        <v>0</v>
      </c>
      <c r="W286" s="516"/>
      <c r="X286" s="374">
        <f>IF(V286="","",IFERROR(SUM(J286:K286:M286:N286)+LARGE(J286:K286:M286,1)/100+LARGE(J286:K286:M286:N286,2)/1000+LARGE(J286:K286:M286:N286,3)/10000+LARGE(J286:K286:M286:N286,4)/100000-0.01/T286,0))</f>
        <v>0</v>
      </c>
      <c r="Y286" s="354" t="str">
        <f t="shared" si="181"/>
        <v/>
      </c>
      <c r="Z286" s="364" t="str">
        <f t="shared" si="182"/>
        <v/>
      </c>
      <c r="AA286" s="374"/>
      <c r="AB286" s="374"/>
      <c r="AC286" s="374"/>
      <c r="AD286" s="374"/>
      <c r="AE286" s="374"/>
      <c r="AF286" s="374"/>
      <c r="AG286" s="374"/>
      <c r="AH286" s="374"/>
      <c r="AI286" s="374"/>
    </row>
    <row r="287" spans="1:35" ht="12.6" customHeight="1" x14ac:dyDescent="0.3">
      <c r="A287" s="581">
        <v>72</v>
      </c>
      <c r="B287" s="686" t="str">
        <f>IF(ISNA(VLOOKUP($A287,'STAM.011-1'!$A$3:$S$306,2,FALSE)),"",(VLOOKUP($A287,'STAM.011-1'!$A$3:$S$306,2,FALSE)))</f>
        <v/>
      </c>
      <c r="C287" s="692" t="str">
        <f>IF(ISNA(VLOOKUP($A287,'STAM.011-1'!$A$3:$S$306,3,FALSE)),"",(VLOOKUP($A287,'STAM.011-1'!$A$3:$S$306,3,FALSE)))</f>
        <v/>
      </c>
      <c r="D287" s="689" t="str">
        <f>IF(ISNA(VLOOKUP($A287,'STAM.011-1'!$A$3:$S$306,4,FALSE)),"",(VLOOKUP($A287,'STAM.011-1'!$A$3:$S$306,4,FALSE)))</f>
        <v/>
      </c>
      <c r="E287" s="29" t="str">
        <f>IF(ISNA(VLOOKUP($A$287,'STAM.011-1'!$A$3:$S$306,5,FALSE)),"",(VLOOKUP($A$287,'STAM.011-1'!$A$3:$S$306,5,FALSE)))</f>
        <v/>
      </c>
      <c r="F287" s="30" t="str">
        <f>IF(ISNA(VLOOKUP($E287,'STAM.011-1'!$E$3:$F$306,2,FALSE)),"",(VLOOKUP($E287,'STAM.011-1'!$E$3:$F$306,2,FALSE)))</f>
        <v/>
      </c>
      <c r="G287" s="149"/>
      <c r="H287" s="39"/>
      <c r="I287" s="30" t="str">
        <f>IF(ISNA(VLOOKUP(E287,'STAM.011-1'!$E$3:$S$306,5,FALSE)),"",(VLOOKUP(E287,'STAM.011-1'!$E$3:$S$306,5,FALSE)))</f>
        <v/>
      </c>
      <c r="J287" s="30" t="str">
        <f>IF(ISNA(VLOOKUP($E287,'STAM.011-1'!$E$3:$S$306,6,FALSE)),"",(VLOOKUP($E287,'STAM.011-1'!$E$3:$S$306,6,FALSE)))</f>
        <v/>
      </c>
      <c r="K287" s="30" t="str">
        <f>IF(ISNA(VLOOKUP($E287,'STAM.011-1'!$E$3:$S$306,7,FALSE)),"",(VLOOKUP($E287,'STAM.011-1'!$E$3:$S$306,7,FALSE)))</f>
        <v/>
      </c>
      <c r="L287" s="30" t="str">
        <f>IF(ISNA(VLOOKUP($E287,'STAM.011-1'!$E$3:$S$306,8,FALSE)),"",(VLOOKUP($E287,'STAM.011-1'!$E$3:$S$306,8,FALSE)))</f>
        <v/>
      </c>
      <c r="M287" s="30" t="str">
        <f>IF(ISNA(VLOOKUP($E287,'STAM.011-1'!$E$3:$S$306,9,FALSE)),"",(VLOOKUP($E287,'STAM.011-1'!$E$3:$S$306,9,FALSE)))</f>
        <v/>
      </c>
      <c r="N287" s="30" t="str">
        <f>IF(ISNA(VLOOKUP($E287,'STAM.011-1'!$E$3:$S$306,10,FALSE)),"",(VLOOKUP($E287,'STAM.011-1'!$E$3:$S$306,10,FALSE)))</f>
        <v/>
      </c>
      <c r="O287" s="30" t="str">
        <f>IF(ISNA(VLOOKUP($E287,'STAM.011-1'!$E$3:$S$306,11,FALSE)),"",(VLOOKUP($E287,'STAM.011-1'!$E$3:$S$306,11,FALSE)))</f>
        <v/>
      </c>
      <c r="P287" s="30" t="str">
        <f>IF(ISNA(VLOOKUP($E287,'STAM.011-1'!$E$3:$S$306,12,FALSE)),"",(VLOOKUP($E287,'STAM.011-1'!$E$3:$S$306,12,FALSE)))</f>
        <v/>
      </c>
      <c r="Q287" s="30" t="str">
        <f>IF(ISNA(VLOOKUP($E287,'STAM.011-1'!$E$3:$S$306,13,FALSE)),"",(VLOOKUP($E287,'STAM.011-1'!$E$3:$S$306,13,FALSE)))</f>
        <v/>
      </c>
      <c r="R287" s="30" t="str">
        <f>IF(ISNA(VLOOKUP($E287,'STAM.011-1'!$E$3:$S$306,14,FALSE)),"",(VLOOKUP($E287,'STAM.011-1'!$E$3:$S$306,14,FALSE)))</f>
        <v/>
      </c>
      <c r="S287" s="343" t="str">
        <f>IF(ISNA(VLOOKUP($E287,'STAM.011-1'!$E$3:$S$306,15,FALSE)),"",(VLOOKUP($E287,'STAM.011-1'!$E$3:$S$306,15,FALSE)))</f>
        <v/>
      </c>
      <c r="T287" s="438">
        <f t="shared" si="152"/>
        <v>285</v>
      </c>
      <c r="U287" s="439"/>
      <c r="V287" s="443">
        <f t="shared" si="166"/>
        <v>0</v>
      </c>
      <c r="W287" s="516" t="str">
        <f t="shared" si="153"/>
        <v/>
      </c>
      <c r="X287" s="374">
        <f>IF(V287="","",IFERROR(SUM(J287:K287:M287:N287)+LARGE(J287:K287:M287,1)/100+LARGE(J287:K287:M287:N287,2)/1000+LARGE(J287:K287:M287:N287,3)/10000+LARGE(J287:K287:M287:N287,4)/100000-0.01/T287,0))</f>
        <v>0</v>
      </c>
      <c r="Y287" s="354" t="str">
        <f>$D$287</f>
        <v/>
      </c>
      <c r="Z287" s="364" t="str">
        <f>$C$287</f>
        <v/>
      </c>
      <c r="AA287" s="374"/>
      <c r="AB287" s="374"/>
      <c r="AC287" s="374"/>
      <c r="AD287" s="374"/>
      <c r="AE287" s="374"/>
      <c r="AF287" s="374"/>
      <c r="AG287" s="374"/>
      <c r="AH287" s="374"/>
      <c r="AI287" s="374"/>
    </row>
    <row r="288" spans="1:35" ht="12.6" customHeight="1" x14ac:dyDescent="0.3">
      <c r="A288" s="582"/>
      <c r="B288" s="687"/>
      <c r="C288" s="693"/>
      <c r="D288" s="690"/>
      <c r="E288" s="32" t="str">
        <f>IF(ISNA(VLOOKUP($A$287,'STAM.011-1'!$A$3:$S$306,5,FALSE)+U4),"",(VLOOKUP($A$287,'STAM.011-1'!$A$3:$S$306,5,FALSE)+U4))</f>
        <v/>
      </c>
      <c r="F288" s="34" t="str">
        <f>IF(ISNA(VLOOKUP($E288,'STAM.011-1'!$E$3:$F$306,2,FALSE)),"",(VLOOKUP($E288,'STAM.011-1'!$E$3:$F$306,2,FALSE)))</f>
        <v/>
      </c>
      <c r="G288" s="150"/>
      <c r="H288" s="141" t="str">
        <f>IF(ISNA(VLOOKUP($E288,'STAM.011-1'!$E$3:$H$306,4,FALSE)),"",(VLOOKUP($E288,'STAM.011-1'!$E$3:$H$306,4,FALSE)))</f>
        <v/>
      </c>
      <c r="I288" s="34" t="str">
        <f>IF(ISNA(VLOOKUP(E288,'STAM.011-1'!$E$3:$S$306,5,FALSE)),"",(VLOOKUP(E288,'STAM.011-1'!$E$3:$S$306,5,FALSE)))</f>
        <v/>
      </c>
      <c r="J288" s="34" t="str">
        <f>IF(ISNA(VLOOKUP($E288,'STAM.011-1'!$E$3:$S$306,6,FALSE)),"",(VLOOKUP($E288,'STAM.011-1'!$E$3:$S$306,6,FALSE)))</f>
        <v/>
      </c>
      <c r="K288" s="34" t="str">
        <f>IF(ISNA(VLOOKUP($E288,'STAM.011-1'!$E$3:$S$306,7,FALSE)),"",(VLOOKUP($E288,'STAM.011-1'!$E$3:$S$306,7,FALSE)))</f>
        <v/>
      </c>
      <c r="L288" s="34" t="str">
        <f>IF(ISNA(VLOOKUP($E288,'STAM.011-1'!$E$3:$S$306,8,FALSE)),"",(VLOOKUP($E288,'STAM.011-1'!$E$3:$S$306,8,FALSE)))</f>
        <v/>
      </c>
      <c r="M288" s="34" t="str">
        <f>IF(ISNA(VLOOKUP($E288,'STAM.011-1'!$E$3:$S$306,9,FALSE)),"",(VLOOKUP($E288,'STAM.011-1'!$E$3:$S$306,9,FALSE)))</f>
        <v/>
      </c>
      <c r="N288" s="34" t="str">
        <f>IF(ISNA(VLOOKUP($E288,'STAM.011-1'!$E$3:$S$306,10,FALSE)),"",(VLOOKUP($E288,'STAM.011-1'!$E$3:$S$306,10,FALSE)))</f>
        <v/>
      </c>
      <c r="O288" s="34" t="str">
        <f>IF(ISNA(VLOOKUP($E288,'STAM.011-1'!$E$3:$S$306,11,FALSE)),"",(VLOOKUP($E288,'STAM.011-1'!$E$3:$S$306,11,FALSE)))</f>
        <v/>
      </c>
      <c r="P288" s="34" t="str">
        <f>IF(ISNA(VLOOKUP($E288,'STAM.011-1'!$E$3:$S$306,12,FALSE)),"",(VLOOKUP($E288,'STAM.011-1'!$E$3:$S$306,12,FALSE)))</f>
        <v/>
      </c>
      <c r="Q288" s="34" t="str">
        <f>IF(ISNA(VLOOKUP($E288,'STAM.011-1'!$E$3:$S$306,13,FALSE)),"",(VLOOKUP($E288,'STAM.011-1'!$E$3:$S$306,13,FALSE)))</f>
        <v/>
      </c>
      <c r="R288" s="34" t="str">
        <f>IF(ISNA(VLOOKUP($E288,'STAM.011-1'!$E$3:$S$306,14,FALSE)),"",(VLOOKUP($E288,'STAM.011-1'!$E$3:$S$306,14,FALSE)))</f>
        <v/>
      </c>
      <c r="S288" s="344" t="str">
        <f>IF(ISNA(VLOOKUP($E288,'STAM.011-1'!$E$3:$S$306,15,FALSE)),"",(VLOOKUP($E288,'STAM.011-1'!$E$3:$S$306,15,FALSE)))</f>
        <v/>
      </c>
      <c r="T288" s="438">
        <f t="shared" si="152"/>
        <v>286</v>
      </c>
      <c r="U288" s="439"/>
      <c r="V288" s="443">
        <f t="shared" si="166"/>
        <v>0</v>
      </c>
      <c r="W288" s="516"/>
      <c r="X288" s="374">
        <f>IF(V288="","",IFERROR(SUM(J288:K288:M288:N288)+LARGE(J288:K288:M288,1)/100+LARGE(J288:K288:M288:N288,2)/1000+LARGE(J288:K288:M288:N288,3)/10000+LARGE(J288:K288:M288:N288,4)/100000-0.01/T288,0))</f>
        <v>0</v>
      </c>
      <c r="Y288" s="354" t="str">
        <f t="shared" ref="Y288:Y290" si="183">$D$287</f>
        <v/>
      </c>
      <c r="Z288" s="364" t="str">
        <f t="shared" ref="Z288:Z290" si="184">$C$287</f>
        <v/>
      </c>
      <c r="AA288" s="374"/>
      <c r="AB288" s="374"/>
      <c r="AC288" s="374"/>
      <c r="AD288" s="374"/>
      <c r="AE288" s="374"/>
      <c r="AF288" s="374"/>
      <c r="AG288" s="374"/>
      <c r="AH288" s="374"/>
      <c r="AI288" s="374"/>
    </row>
    <row r="289" spans="1:35" ht="12.6" customHeight="1" thickBot="1" x14ac:dyDescent="0.35">
      <c r="A289" s="582"/>
      <c r="B289" s="687"/>
      <c r="C289" s="693"/>
      <c r="D289" s="690"/>
      <c r="E289" s="32" t="str">
        <f>IF(ISNA(VLOOKUP($A$287,'STAM.011-1'!$A$3:$S$306,5,FALSE)+U5),"",(VLOOKUP($A$287,'STAM.011-1'!$A$3:$S$306,5,FALSE)+U5))</f>
        <v/>
      </c>
      <c r="F289" s="34" t="str">
        <f>IF(ISNA(VLOOKUP($E289,'STAM.011-1'!$E$3:$F$306,2,FALSE)),"",(VLOOKUP($E289,'STAM.011-1'!$E$3:$F$306,2,FALSE)))</f>
        <v/>
      </c>
      <c r="G289" s="35" t="s">
        <v>677</v>
      </c>
      <c r="H289" s="141" t="str">
        <f>IF(ISNA(VLOOKUP(E289,'STAM.011-1'!$E$3:$H$306,4,FALSE)),"",(VLOOKUP(E289,'STAM.011-1'!$E$3:$H$306,4,FALSE)))</f>
        <v/>
      </c>
      <c r="I289" s="34" t="str">
        <f>IF(ISNA(VLOOKUP(E289,'STAM.011-1'!$E$3:$S$306,5,FALSE)),"",(VLOOKUP(E289,'STAM.011-1'!$E$3:$S$306,5,FALSE)))</f>
        <v/>
      </c>
      <c r="J289" s="34" t="str">
        <f>IF(ISNA(VLOOKUP($E289,'STAM.011-1'!$E$3:$S$306,6,FALSE)),"",(VLOOKUP($E289,'STAM.011-1'!$E$3:$S$306,6,FALSE)))</f>
        <v/>
      </c>
      <c r="K289" s="34" t="str">
        <f>IF(ISNA(VLOOKUP($E289,'STAM.011-1'!$E$3:$S$306,7,FALSE)),"",(VLOOKUP($E289,'STAM.011-1'!$E$3:$S$306,7,FALSE)))</f>
        <v/>
      </c>
      <c r="L289" s="34" t="str">
        <f>IF(ISNA(VLOOKUP($E289,'STAM.011-1'!$E$3:$S$306,8,FALSE)),"",(VLOOKUP($E289,'STAM.011-1'!$E$3:$S$306,8,FALSE)))</f>
        <v/>
      </c>
      <c r="M289" s="34" t="str">
        <f>IF(ISNA(VLOOKUP($E289,'STAM.011-1'!$E$3:$S$306,9,FALSE)),"",(VLOOKUP($E289,'STAM.011-1'!$E$3:$S$306,9,FALSE)))</f>
        <v/>
      </c>
      <c r="N289" s="34" t="str">
        <f>IF(ISNA(VLOOKUP($E289,'STAM.011-1'!$E$3:$S$306,10,FALSE)),"",(VLOOKUP($E289,'STAM.011-1'!$E$3:$S$306,10,FALSE)))</f>
        <v/>
      </c>
      <c r="O289" s="34" t="str">
        <f>IF(ISNA(VLOOKUP($E289,'STAM.011-1'!$E$3:$S$306,11,FALSE)),"",(VLOOKUP($E289,'STAM.011-1'!$E$3:$S$306,11,FALSE)))</f>
        <v/>
      </c>
      <c r="P289" s="34" t="str">
        <f>IF(ISNA(VLOOKUP($E289,'STAM.011-1'!$E$3:$S$306,12,FALSE)),"",(VLOOKUP($E289,'STAM.011-1'!$E$3:$S$306,12,FALSE)))</f>
        <v/>
      </c>
      <c r="Q289" s="34" t="str">
        <f>IF(ISNA(VLOOKUP($E289,'STAM.011-1'!$E$3:$S$306,13,FALSE)),"",(VLOOKUP($E289,'STAM.011-1'!$E$3:$S$306,13,FALSE)))</f>
        <v/>
      </c>
      <c r="R289" s="34" t="str">
        <f>IF(ISNA(VLOOKUP($E289,'STAM.011-1'!$E$3:$S$306,14,FALSE)),"",(VLOOKUP($E289,'STAM.011-1'!$E$3:$S$306,14,FALSE)))</f>
        <v/>
      </c>
      <c r="S289" s="344" t="str">
        <f>IF(ISNA(VLOOKUP($E289,'STAM.011-1'!$E$3:$S$306,15,FALSE)),"",(VLOOKUP($E289,'STAM.011-1'!$E$3:$S$306,15,FALSE)))</f>
        <v/>
      </c>
      <c r="T289" s="438">
        <f t="shared" si="152"/>
        <v>287</v>
      </c>
      <c r="U289" s="439"/>
      <c r="V289" s="443">
        <f t="shared" si="166"/>
        <v>0</v>
      </c>
      <c r="W289" s="516"/>
      <c r="X289" s="374">
        <f>IF(V289="","",IFERROR(SUM(J289:K289:M289:N289)+LARGE(J289:K289:M289,1)/100+LARGE(J289:K289:M289:N289,2)/1000+LARGE(J289:K289:M289:N289,3)/10000+LARGE(J289:K289:M289:N289,4)/100000-0.01/T289,0))</f>
        <v>0</v>
      </c>
      <c r="Y289" s="354" t="str">
        <f t="shared" si="183"/>
        <v/>
      </c>
      <c r="Z289" s="364" t="str">
        <f t="shared" si="184"/>
        <v/>
      </c>
      <c r="AA289" s="374"/>
      <c r="AB289" s="374"/>
      <c r="AC289" s="374"/>
      <c r="AD289" s="374"/>
      <c r="AE289" s="374"/>
      <c r="AF289" s="374"/>
      <c r="AG289" s="374"/>
      <c r="AH289" s="374"/>
      <c r="AI289" s="374"/>
    </row>
    <row r="290" spans="1:35" ht="12.6" customHeight="1" thickBot="1" x14ac:dyDescent="0.35">
      <c r="A290" s="583"/>
      <c r="B290" s="688"/>
      <c r="C290" s="694"/>
      <c r="D290" s="691"/>
      <c r="E290" s="32" t="str">
        <f>IF(ISNA(VLOOKUP($A$287,'STAM.011-1'!$A$3:$S$306,5,FALSE)+U6),"",(VLOOKUP($A$287,'STAM.011-1'!$A$3:$S$306,5,FALSE)+U6))</f>
        <v/>
      </c>
      <c r="F290" s="38" t="str">
        <f>IF(ISNA(VLOOKUP($E290,'STAM.011-1'!$E$3:$F$306,2,FALSE)),"",(VLOOKUP($E290,'STAM.011-1'!$E$3:$F$306,2,FALSE)))</f>
        <v/>
      </c>
      <c r="G290" s="36" t="s">
        <v>678</v>
      </c>
      <c r="H290" s="37" t="str">
        <f>IF(ISNA(VLOOKUP(E290,'STAM.011-1'!$E$3:$H$306,4,FALSE)),"",(VLOOKUP(E290,'STAM.011-1'!$E$3:$H$306,4,FALSE)))</f>
        <v/>
      </c>
      <c r="I290" s="38" t="str">
        <f>IF(ISNA(VLOOKUP(E290,'STAM.011-1'!$E$3:$S$306,5,FALSE)),"",(VLOOKUP(E290,'STAM.011-1'!$E$3:$S$306,5,FALSE)))</f>
        <v/>
      </c>
      <c r="J290" s="38" t="str">
        <f>IF(ISNA(VLOOKUP($E290,'STAM.011-1'!$E$3:$S$306,6,FALSE)),"",(VLOOKUP($E290,'STAM.011-1'!$E$3:$S$306,6,FALSE)))</f>
        <v/>
      </c>
      <c r="K290" s="38" t="str">
        <f>IF(ISNA(VLOOKUP($E290,'STAM.011-1'!$E$3:$S$306,7,FALSE)),"",(VLOOKUP($E290,'STAM.011-1'!$E$3:$S$306,7,FALSE)))</f>
        <v/>
      </c>
      <c r="L290" s="38" t="str">
        <f>IF(ISNA(VLOOKUP($E290,'STAM.011-1'!$E$3:$S$306,8,FALSE)),"",(VLOOKUP($E290,'STAM.011-1'!$E$3:$S$306,8,FALSE)))</f>
        <v/>
      </c>
      <c r="M290" s="38" t="str">
        <f>IF(ISNA(VLOOKUP($E290,'STAM.011-1'!$E$3:$S$306,9,FALSE)),"",(VLOOKUP($E290,'STAM.011-1'!$E$3:$S$306,9,FALSE)))</f>
        <v/>
      </c>
      <c r="N290" s="38" t="str">
        <f>IF(ISNA(VLOOKUP($E290,'STAM.011-1'!$E$3:$S$306,10,FALSE)),"",(VLOOKUP($E290,'STAM.011-1'!$E$3:$S$306,10,FALSE)))</f>
        <v/>
      </c>
      <c r="O290" s="38" t="str">
        <f>IF(ISNA(VLOOKUP($E290,'STAM.011-1'!$E$3:$S$306,11,FALSE)),"",(VLOOKUP($E290,'STAM.011-1'!$E$3:$S$306,11,FALSE)))</f>
        <v/>
      </c>
      <c r="P290" s="38" t="str">
        <f>IF(ISNA(VLOOKUP($E290,'STAM.011-1'!$E$3:$S$306,12,FALSE)),"",(VLOOKUP($E290,'STAM.011-1'!$E$3:$S$306,12,FALSE)))</f>
        <v/>
      </c>
      <c r="Q290" s="38" t="str">
        <f>IF(ISNA(VLOOKUP($E290,'STAM.011-1'!$E$3:$S$306,13,FALSE)),"",(VLOOKUP($E290,'STAM.011-1'!$E$3:$S$306,13,FALSE)))</f>
        <v/>
      </c>
      <c r="R290" s="38" t="str">
        <f>IF(ISNA(VLOOKUP($E290,'STAM.011-1'!$E$3:$S$306,14,FALSE)),"",(VLOOKUP($E290,'STAM.011-1'!$E$3:$S$306,14,FALSE)))</f>
        <v/>
      </c>
      <c r="S290" s="345" t="str">
        <f>IF(ISNA(VLOOKUP($E290,'STAM.011-1'!$E$3:$S$306,15,FALSE)),"",(VLOOKUP($E290,'STAM.011-1'!$E$3:$S$306,15,FALSE)))</f>
        <v/>
      </c>
      <c r="T290" s="438">
        <f t="shared" si="152"/>
        <v>288</v>
      </c>
      <c r="U290" s="439"/>
      <c r="V290" s="443">
        <f t="shared" si="166"/>
        <v>0</v>
      </c>
      <c r="W290" s="516"/>
      <c r="X290" s="374">
        <f>IF(V290="","",IFERROR(SUM(J290:K290:M290:N290)+LARGE(J290:K290:M290,1)/100+LARGE(J290:K290:M290:N290,2)/1000+LARGE(J290:K290:M290:N290,3)/10000+LARGE(J290:K290:M290:N290,4)/100000-0.01/T290,0))</f>
        <v>0</v>
      </c>
      <c r="Y290" s="354" t="str">
        <f t="shared" si="183"/>
        <v/>
      </c>
      <c r="Z290" s="364" t="str">
        <f t="shared" si="184"/>
        <v/>
      </c>
      <c r="AA290" s="374"/>
      <c r="AB290" s="374"/>
      <c r="AC290" s="374"/>
      <c r="AD290" s="374"/>
      <c r="AE290" s="374"/>
      <c r="AF290" s="374"/>
      <c r="AG290" s="374"/>
      <c r="AH290" s="374"/>
      <c r="AI290" s="374"/>
    </row>
    <row r="291" spans="1:35" ht="12.6" customHeight="1" x14ac:dyDescent="0.3">
      <c r="A291" s="581">
        <v>73</v>
      </c>
      <c r="B291" s="686" t="str">
        <f>IF(ISNA(VLOOKUP($A291,'STAM.011-1'!$A$3:$S$306,2,FALSE)),"",(VLOOKUP($A291,'STAM.011-1'!$A$3:$S$306,2,FALSE)))</f>
        <v/>
      </c>
      <c r="C291" s="692" t="str">
        <f>IF(ISNA(VLOOKUP($A291,'STAM.011-1'!$A$3:$S$306,3,FALSE)),"",(VLOOKUP($A291,'STAM.011-1'!$A$3:$S$306,3,FALSE)))</f>
        <v/>
      </c>
      <c r="D291" s="689" t="str">
        <f>IF(ISNA(VLOOKUP($A291,'STAM.011-1'!$A$3:$S$306,4,FALSE)),"",(VLOOKUP($A291,'STAM.011-1'!$A$3:$S$306,4,FALSE)))</f>
        <v/>
      </c>
      <c r="E291" s="29" t="str">
        <f>IF(ISNA(VLOOKUP($A291,'STAM.011-1'!$A$3:$S$306,5,FALSE)),"",(VLOOKUP($A$291,'STAM.011-1'!$A$3:$S$306,5,FALSE)))</f>
        <v/>
      </c>
      <c r="F291" s="30" t="str">
        <f>IF(ISNA(VLOOKUP($E291,'STAM.011-1'!$E$3:$F$306,2,FALSE)),"",(VLOOKUP($E291,'STAM.011-1'!$E$3:$F$306,2,FALSE)))</f>
        <v/>
      </c>
      <c r="G291" s="149"/>
      <c r="H291" s="31"/>
      <c r="I291" s="30" t="str">
        <f>IF(ISNA(VLOOKUP(E291,'STAM.011-1'!$E$3:$S$306,5,FALSE)),"",(VLOOKUP(E291,'STAM.011-1'!$E$3:$S$306,5,FALSE)))</f>
        <v/>
      </c>
      <c r="J291" s="30" t="str">
        <f>IF(ISNA(VLOOKUP($E291,'STAM.011-1'!$E$3:$S$306,6,FALSE)),"",(VLOOKUP($E291,'STAM.011-1'!$E$3:$S$306,6,FALSE)))</f>
        <v/>
      </c>
      <c r="K291" s="30" t="str">
        <f>IF(ISNA(VLOOKUP($E291,'STAM.011-1'!$E$3:$S$306,7,FALSE)),"",(VLOOKUP($E291,'STAM.011-1'!$E$3:$S$306,7,FALSE)))</f>
        <v/>
      </c>
      <c r="L291" s="30" t="str">
        <f>IF(ISNA(VLOOKUP($E291,'STAM.011-1'!$E$3:$S$306,8,FALSE)),"",(VLOOKUP($E291,'STAM.011-1'!$E$3:$S$306,8,FALSE)))</f>
        <v/>
      </c>
      <c r="M291" s="30" t="str">
        <f>IF(ISNA(VLOOKUP($E291,'STAM.011-1'!$E$3:$S$306,9,FALSE)),"",(VLOOKUP($E291,'STAM.011-1'!$E$3:$S$306,9,FALSE)))</f>
        <v/>
      </c>
      <c r="N291" s="30" t="str">
        <f>IF(ISNA(VLOOKUP($E291,'STAM.011-1'!$E$3:$S$306,10,FALSE)),"",(VLOOKUP($E291,'STAM.011-1'!$E$3:$S$306,10,FALSE)))</f>
        <v/>
      </c>
      <c r="O291" s="30" t="str">
        <f>IF(ISNA(VLOOKUP($E291,'STAM.011-1'!$E$3:$S$306,11,FALSE)),"",(VLOOKUP($E291,'STAM.011-1'!$E$3:$S$306,11,FALSE)))</f>
        <v/>
      </c>
      <c r="P291" s="30" t="str">
        <f>IF(ISNA(VLOOKUP($E291,'STAM.011-1'!$E$3:$S$306,12,FALSE)),"",(VLOOKUP($E291,'STAM.011-1'!$E$3:$S$306,12,FALSE)))</f>
        <v/>
      </c>
      <c r="Q291" s="30" t="str">
        <f>IF(ISNA(VLOOKUP($E291,'STAM.011-1'!$E$3:$S$306,13,FALSE)),"",(VLOOKUP($E291,'STAM.011-1'!$E$3:$S$306,13,FALSE)))</f>
        <v/>
      </c>
      <c r="R291" s="30" t="str">
        <f>IF(ISNA(VLOOKUP($E291,'STAM.011-1'!$E$3:$S$306,14,FALSE)),"",(VLOOKUP($E291,'STAM.011-1'!$E$3:$S$306,14,FALSE)))</f>
        <v/>
      </c>
      <c r="S291" s="343" t="str">
        <f>IF(ISNA(VLOOKUP($E291,'STAM.011-1'!$E$3:$S$306,15,FALSE)),"",(VLOOKUP($E291,'STAM.011-1'!$E$3:$S$306,15,FALSE)))</f>
        <v/>
      </c>
      <c r="T291" s="438">
        <f t="shared" si="152"/>
        <v>289</v>
      </c>
      <c r="U291" s="439"/>
      <c r="V291" s="443">
        <f t="shared" si="166"/>
        <v>0</v>
      </c>
      <c r="W291" s="516" t="str">
        <f t="shared" ref="W291" si="185">IFERROR(SUM(J291:S294)+H293,"")</f>
        <v/>
      </c>
      <c r="X291" s="374">
        <f>IF(V291="","",IFERROR(SUM(J291:K291:M291:N291)+LARGE(J291:K291:M291,1)/100+LARGE(J291:K291:M291:N291,2)/1000+LARGE(J291:K291:M291:N291,3)/10000+LARGE(J291:K291:M291:N291,4)/100000-0.01/T291,0))</f>
        <v>0</v>
      </c>
      <c r="Y291" s="354" t="str">
        <f>$D$291</f>
        <v/>
      </c>
      <c r="Z291" s="364" t="str">
        <f>$C$291</f>
        <v/>
      </c>
      <c r="AA291" s="374"/>
      <c r="AB291" s="374"/>
      <c r="AC291" s="374"/>
      <c r="AD291" s="374"/>
      <c r="AE291" s="374"/>
      <c r="AF291" s="374"/>
      <c r="AG291" s="374"/>
      <c r="AH291" s="374"/>
      <c r="AI291" s="374"/>
    </row>
    <row r="292" spans="1:35" ht="12.6" customHeight="1" x14ac:dyDescent="0.3">
      <c r="A292" s="582"/>
      <c r="B292" s="687"/>
      <c r="C292" s="693"/>
      <c r="D292" s="690"/>
      <c r="E292" s="32" t="str">
        <f>IF(ISNA(VLOOKUP($A292,'STAM.011-1'!$A$3:$S$306,5,FALSE)+U4),"",(VLOOKUP($A$291,'STAM.011-1'!$A$3:$S$306,5,FALSE)+U4))</f>
        <v/>
      </c>
      <c r="F292" s="34" t="str">
        <f>IF(ISNA(VLOOKUP($E292,'STAM.011-1'!$E$3:$F$306,2,FALSE)),"",(VLOOKUP($E292,'STAM.011-1'!$E$3:$F$306,2,FALSE)))</f>
        <v/>
      </c>
      <c r="G292" s="150"/>
      <c r="H292" s="141" t="str">
        <f>IF(ISNA(VLOOKUP($E292,'STAM.011-1'!$E$3:$H$306,4,FALSE)),"",(VLOOKUP($E292,'STAM.011-1'!$E$3:$H$306,4,FALSE)))</f>
        <v/>
      </c>
      <c r="I292" s="34" t="str">
        <f>IF(ISNA(VLOOKUP(E292,'STAM.011-1'!$E$3:$S$306,5,FALSE)),"",(VLOOKUP(E292,'STAM.011-1'!$E$3:$S$306,5,FALSE)))</f>
        <v/>
      </c>
      <c r="J292" s="34" t="str">
        <f>IF(ISNA(VLOOKUP($E292,'STAM.011-1'!$E$3:$S$306,6,FALSE)),"",(VLOOKUP($E292,'STAM.011-1'!$E$3:$S$306,6,FALSE)))</f>
        <v/>
      </c>
      <c r="K292" s="34" t="str">
        <f>IF(ISNA(VLOOKUP($E292,'STAM.011-1'!$E$3:$S$306,7,FALSE)),"",(VLOOKUP($E292,'STAM.011-1'!$E$3:$S$306,7,FALSE)))</f>
        <v/>
      </c>
      <c r="L292" s="34" t="str">
        <f>IF(ISNA(VLOOKUP($E292,'STAM.011-1'!$E$3:$S$306,8,FALSE)),"",(VLOOKUP($E292,'STAM.011-1'!$E$3:$S$306,8,FALSE)))</f>
        <v/>
      </c>
      <c r="M292" s="34" t="str">
        <f>IF(ISNA(VLOOKUP($E292,'STAM.011-1'!$E$3:$S$306,9,FALSE)),"",(VLOOKUP($E292,'STAM.011-1'!$E$3:$S$306,9,FALSE)))</f>
        <v/>
      </c>
      <c r="N292" s="34" t="str">
        <f>IF(ISNA(VLOOKUP($E292,'STAM.011-1'!$E$3:$S$306,10,FALSE)),"",(VLOOKUP($E292,'STAM.011-1'!$E$3:$S$306,10,FALSE)))</f>
        <v/>
      </c>
      <c r="O292" s="34" t="str">
        <f>IF(ISNA(VLOOKUP($E292,'STAM.011-1'!$E$3:$S$306,11,FALSE)),"",(VLOOKUP($E292,'STAM.011-1'!$E$3:$S$306,11,FALSE)))</f>
        <v/>
      </c>
      <c r="P292" s="34" t="str">
        <f>IF(ISNA(VLOOKUP($E292,'STAM.011-1'!$E$3:$S$306,12,FALSE)),"",(VLOOKUP($E292,'STAM.011-1'!$E$3:$S$306,12,FALSE)))</f>
        <v/>
      </c>
      <c r="Q292" s="34" t="str">
        <f>IF(ISNA(VLOOKUP($E292,'STAM.011-1'!$E$3:$S$306,13,FALSE)),"",(VLOOKUP($E292,'STAM.011-1'!$E$3:$S$306,13,FALSE)))</f>
        <v/>
      </c>
      <c r="R292" s="34" t="str">
        <f>IF(ISNA(VLOOKUP($E292,'STAM.011-1'!$E$3:$S$306,14,FALSE)),"",(VLOOKUP($E292,'STAM.011-1'!$E$3:$S$306,14,FALSE)))</f>
        <v/>
      </c>
      <c r="S292" s="344" t="str">
        <f>IF(ISNA(VLOOKUP($E292,'STAM.011-1'!$E$3:$S$306,15,FALSE)),"",(VLOOKUP($E292,'STAM.011-1'!$E$3:$S$306,15,FALSE)))</f>
        <v/>
      </c>
      <c r="T292" s="438">
        <f t="shared" si="152"/>
        <v>290</v>
      </c>
      <c r="U292" s="439"/>
      <c r="V292" s="443">
        <f t="shared" si="166"/>
        <v>0</v>
      </c>
      <c r="W292" s="516"/>
      <c r="X292" s="374">
        <f>IF(V292="","",IFERROR(SUM(J292:K292:M292:N292)+LARGE(J292:K292:M292,1)/100+LARGE(J292:K292:M292:N292,2)/1000+LARGE(J292:K292:M292:N292,3)/10000+LARGE(J292:K292:M292:N292,4)/100000-0.01/T292,0))</f>
        <v>0</v>
      </c>
      <c r="Y292" s="354" t="str">
        <f t="shared" ref="Y292:Y294" si="186">$D$291</f>
        <v/>
      </c>
      <c r="Z292" s="364" t="str">
        <f t="shared" ref="Z292:Z294" si="187">$C$291</f>
        <v/>
      </c>
      <c r="AA292" s="374"/>
      <c r="AB292" s="374"/>
      <c r="AC292" s="374"/>
      <c r="AD292" s="374"/>
      <c r="AE292" s="374"/>
      <c r="AF292" s="374"/>
      <c r="AG292" s="374"/>
      <c r="AH292" s="374"/>
      <c r="AI292" s="374"/>
    </row>
    <row r="293" spans="1:35" ht="12.6" customHeight="1" thickBot="1" x14ac:dyDescent="0.35">
      <c r="A293" s="582"/>
      <c r="B293" s="687"/>
      <c r="C293" s="693"/>
      <c r="D293" s="690"/>
      <c r="E293" s="32" t="str">
        <f>IF(ISNA(VLOOKUP($A293,'STAM.011-1'!$A$3:$S$306,5,FALSE)+U5),"",(VLOOKUP($A$291,'STAM.011-1'!$A$3:$S$306,5,FALSE)+U5))</f>
        <v/>
      </c>
      <c r="F293" s="34" t="str">
        <f>IF(ISNA(VLOOKUP($E293,'STAM.011-1'!$E$3:$F$306,2,FALSE)),"",(VLOOKUP($E293,'STAM.011-1'!$E$3:$F$306,2,FALSE)))</f>
        <v/>
      </c>
      <c r="G293" s="35" t="s">
        <v>677</v>
      </c>
      <c r="H293" s="141" t="str">
        <f>IF(ISNA(VLOOKUP(E293,'STAM.011-1'!$E$3:$H$306,4,FALSE)),"",(VLOOKUP(E293,'STAM.011-1'!$E$3:$H$306,4,FALSE)))</f>
        <v/>
      </c>
      <c r="I293" s="34" t="str">
        <f>IF(ISNA(VLOOKUP(E293,'STAM.011-1'!$E$3:$S$306,5,FALSE)),"",(VLOOKUP(E293,'STAM.011-1'!$E$3:$S$306,5,FALSE)))</f>
        <v/>
      </c>
      <c r="J293" s="34" t="str">
        <f>IF(ISNA(VLOOKUP($E293,'STAM.011-1'!$E$3:$S$306,6,FALSE)),"",(VLOOKUP($E293,'STAM.011-1'!$E$3:$S$306,6,FALSE)))</f>
        <v/>
      </c>
      <c r="K293" s="34" t="str">
        <f>IF(ISNA(VLOOKUP($E293,'STAM.011-1'!$E$3:$S$306,7,FALSE)),"",(VLOOKUP($E293,'STAM.011-1'!$E$3:$S$306,7,FALSE)))</f>
        <v/>
      </c>
      <c r="L293" s="34" t="str">
        <f>IF(ISNA(VLOOKUP($E293,'STAM.011-1'!$E$3:$S$306,8,FALSE)),"",(VLOOKUP($E293,'STAM.011-1'!$E$3:$S$306,8,FALSE)))</f>
        <v/>
      </c>
      <c r="M293" s="34" t="str">
        <f>IF(ISNA(VLOOKUP($E293,'STAM.011-1'!$E$3:$S$306,9,FALSE)),"",(VLOOKUP($E293,'STAM.011-1'!$E$3:$S$306,9,FALSE)))</f>
        <v/>
      </c>
      <c r="N293" s="34" t="str">
        <f>IF(ISNA(VLOOKUP($E293,'STAM.011-1'!$E$3:$S$306,10,FALSE)),"",(VLOOKUP($E293,'STAM.011-1'!$E$3:$S$306,10,FALSE)))</f>
        <v/>
      </c>
      <c r="O293" s="34" t="str">
        <f>IF(ISNA(VLOOKUP($E293,'STAM.011-1'!$E$3:$S$306,11,FALSE)),"",(VLOOKUP($E293,'STAM.011-1'!$E$3:$S$306,11,FALSE)))</f>
        <v/>
      </c>
      <c r="P293" s="34" t="str">
        <f>IF(ISNA(VLOOKUP($E293,'STAM.011-1'!$E$3:$S$306,12,FALSE)),"",(VLOOKUP($E293,'STAM.011-1'!$E$3:$S$306,12,FALSE)))</f>
        <v/>
      </c>
      <c r="Q293" s="34" t="str">
        <f>IF(ISNA(VLOOKUP($E293,'STAM.011-1'!$E$3:$S$306,13,FALSE)),"",(VLOOKUP($E293,'STAM.011-1'!$E$3:$S$306,13,FALSE)))</f>
        <v/>
      </c>
      <c r="R293" s="34" t="str">
        <f>IF(ISNA(VLOOKUP($E293,'STAM.011-1'!$E$3:$S$306,14,FALSE)),"",(VLOOKUP($E293,'STAM.011-1'!$E$3:$S$306,14,FALSE)))</f>
        <v/>
      </c>
      <c r="S293" s="344" t="str">
        <f>IF(ISNA(VLOOKUP($E293,'STAM.011-1'!$E$3:$S$306,15,FALSE)),"",(VLOOKUP($E293,'STAM.011-1'!$E$3:$S$306,15,FALSE)))</f>
        <v/>
      </c>
      <c r="T293" s="438">
        <f t="shared" si="152"/>
        <v>291</v>
      </c>
      <c r="U293" s="439"/>
      <c r="V293" s="443">
        <f t="shared" si="166"/>
        <v>0</v>
      </c>
      <c r="W293" s="516"/>
      <c r="X293" s="374">
        <f>IF(V293="","",IFERROR(SUM(J293:K293:M293:N293)+LARGE(J293:K293:M293,1)/100+LARGE(J293:K293:M293:N293,2)/1000+LARGE(J293:K293:M293:N293,3)/10000+LARGE(J293:K293:M293:N293,4)/100000-0.01/T293,0))</f>
        <v>0</v>
      </c>
      <c r="Y293" s="354" t="str">
        <f t="shared" si="186"/>
        <v/>
      </c>
      <c r="Z293" s="364" t="str">
        <f t="shared" si="187"/>
        <v/>
      </c>
      <c r="AA293" s="374"/>
      <c r="AB293" s="374"/>
      <c r="AC293" s="374"/>
      <c r="AD293" s="374"/>
      <c r="AE293" s="374"/>
      <c r="AF293" s="374"/>
      <c r="AG293" s="374"/>
      <c r="AH293" s="374"/>
      <c r="AI293" s="374"/>
    </row>
    <row r="294" spans="1:35" ht="12.6" customHeight="1" thickBot="1" x14ac:dyDescent="0.35">
      <c r="A294" s="583"/>
      <c r="B294" s="688"/>
      <c r="C294" s="694"/>
      <c r="D294" s="691"/>
      <c r="E294" s="32" t="str">
        <f>IF(ISNA(VLOOKUP($A294,'STAM.011-1'!$A$3:$S$306,5,FALSE)+U6),"",(VLOOKUP($A$291,'STAM.011-1'!$A$3:$S$306,5,FALSE)+U6))</f>
        <v/>
      </c>
      <c r="F294" s="38" t="str">
        <f>IF(ISNA(VLOOKUP($E294,'STAM.011-1'!$E$3:$F$306,2,FALSE)),"",(VLOOKUP($E294,'STAM.011-1'!$E$3:$F$306,2,FALSE)))</f>
        <v/>
      </c>
      <c r="G294" s="36" t="s">
        <v>678</v>
      </c>
      <c r="H294" s="37" t="str">
        <f>IF(ISNA(VLOOKUP(E294,'STAM.011-1'!$E$3:$H$306,4,FALSE)),"",(VLOOKUP(E294,'STAM.011-1'!$E$3:$H$306,4,FALSE)))</f>
        <v/>
      </c>
      <c r="I294" s="38" t="str">
        <f>IF(ISNA(VLOOKUP(E294,'STAM.011-1'!$E$3:$S$306,5,FALSE)),"",(VLOOKUP(E294,'STAM.011-1'!$E$3:$S$306,5,FALSE)))</f>
        <v/>
      </c>
      <c r="J294" s="38" t="str">
        <f>IF(ISNA(VLOOKUP($E294,'STAM.011-1'!$E$3:$S$306,6,FALSE)),"",(VLOOKUP($E294,'STAM.011-1'!$E$3:$S$306,6,FALSE)))</f>
        <v/>
      </c>
      <c r="K294" s="38" t="str">
        <f>IF(ISNA(VLOOKUP($E294,'STAM.011-1'!$E$3:$S$306,7,FALSE)),"",(VLOOKUP($E294,'STAM.011-1'!$E$3:$S$306,7,FALSE)))</f>
        <v/>
      </c>
      <c r="L294" s="38" t="str">
        <f>IF(ISNA(VLOOKUP($E294,'STAM.011-1'!$E$3:$S$306,8,FALSE)),"",(VLOOKUP($E294,'STAM.011-1'!$E$3:$S$306,8,FALSE)))</f>
        <v/>
      </c>
      <c r="M294" s="38" t="str">
        <f>IF(ISNA(VLOOKUP($E294,'STAM.011-1'!$E$3:$S$306,9,FALSE)),"",(VLOOKUP($E294,'STAM.011-1'!$E$3:$S$306,9,FALSE)))</f>
        <v/>
      </c>
      <c r="N294" s="38" t="str">
        <f>IF(ISNA(VLOOKUP($E294,'STAM.011-1'!$E$3:$S$306,10,FALSE)),"",(VLOOKUP($E294,'STAM.011-1'!$E$3:$S$306,10,FALSE)))</f>
        <v/>
      </c>
      <c r="O294" s="38" t="str">
        <f>IF(ISNA(VLOOKUP($E294,'STAM.011-1'!$E$3:$S$306,11,FALSE)),"",(VLOOKUP($E294,'STAM.011-1'!$E$3:$S$306,11,FALSE)))</f>
        <v/>
      </c>
      <c r="P294" s="38" t="str">
        <f>IF(ISNA(VLOOKUP($E294,'STAM.011-1'!$E$3:$S$306,12,FALSE)),"",(VLOOKUP($E294,'STAM.011-1'!$E$3:$S$306,12,FALSE)))</f>
        <v/>
      </c>
      <c r="Q294" s="38" t="str">
        <f>IF(ISNA(VLOOKUP($E294,'STAM.011-1'!$E$3:$S$306,13,FALSE)),"",(VLOOKUP($E294,'STAM.011-1'!$E$3:$S$306,13,FALSE)))</f>
        <v/>
      </c>
      <c r="R294" s="38" t="str">
        <f>IF(ISNA(VLOOKUP($E294,'STAM.011-1'!$E$3:$S$306,14,FALSE)),"",(VLOOKUP($E294,'STAM.011-1'!$E$3:$S$306,14,FALSE)))</f>
        <v/>
      </c>
      <c r="S294" s="345" t="str">
        <f>IF(ISNA(VLOOKUP($E294,'STAM.011-1'!$E$3:$S$306,15,FALSE)),"",(VLOOKUP($E294,'STAM.011-1'!$E$3:$S$306,15,FALSE)))</f>
        <v/>
      </c>
      <c r="T294" s="438">
        <f t="shared" si="152"/>
        <v>292</v>
      </c>
      <c r="U294" s="439"/>
      <c r="V294" s="443">
        <f t="shared" si="166"/>
        <v>0</v>
      </c>
      <c r="W294" s="516"/>
      <c r="X294" s="374">
        <f>IF(V294="","",IFERROR(SUM(J294:K294:M294:N294)+LARGE(J294:K294:M294,1)/100+LARGE(J294:K294:M294:N294,2)/1000+LARGE(J294:K294:M294:N294,3)/10000+LARGE(J294:K294:M294:N294,4)/100000-0.01/T294,0))</f>
        <v>0</v>
      </c>
      <c r="Y294" s="354" t="str">
        <f t="shared" si="186"/>
        <v/>
      </c>
      <c r="Z294" s="364" t="str">
        <f t="shared" si="187"/>
        <v/>
      </c>
      <c r="AA294" s="374"/>
      <c r="AB294" s="374"/>
      <c r="AC294" s="374"/>
      <c r="AD294" s="374"/>
      <c r="AE294" s="374"/>
      <c r="AF294" s="374"/>
      <c r="AG294" s="374"/>
      <c r="AH294" s="374"/>
      <c r="AI294" s="374"/>
    </row>
    <row r="295" spans="1:35" ht="12.6" customHeight="1" x14ac:dyDescent="0.3">
      <c r="A295" s="581">
        <v>74</v>
      </c>
      <c r="B295" s="686" t="str">
        <f>IF(ISNA(VLOOKUP($A295,'STAM.011-1'!$A$3:$S$306,2,FALSE)),"",(VLOOKUP($A295,'STAM.011-1'!$A$3:$S$306,2,FALSE)))</f>
        <v/>
      </c>
      <c r="C295" s="692" t="str">
        <f>IF(ISNA(VLOOKUP($A295,'STAM.011-1'!$A$3:$S$306,3,FALSE)),"",(VLOOKUP($A295,'STAM.011-1'!$A$3:$S$306,3,FALSE)))</f>
        <v/>
      </c>
      <c r="D295" s="689" t="str">
        <f>IF(ISNA(VLOOKUP($A295,'STAM.011-1'!$A$3:$S$306,4,FALSE)),"",(VLOOKUP($A295,'STAM.011-1'!$A$3:$S$306,4,FALSE)))</f>
        <v/>
      </c>
      <c r="E295" s="29" t="str">
        <f>IF(ISNA(VLOOKUP($A$295,'STAM.011-1'!$A$3:$S$306,5,FALSE)),"",(VLOOKUP($A$295,'STAM.011-1'!$A$3:$S$306,5,FALSE)))</f>
        <v/>
      </c>
      <c r="F295" s="30" t="str">
        <f>IF(ISNA(VLOOKUP($E295,'STAM.011-1'!$E$3:$F$306,2,FALSE)),"",(VLOOKUP($E295,'STAM.011-1'!$E$3:$F$306,2,FALSE)))</f>
        <v/>
      </c>
      <c r="G295" s="149"/>
      <c r="H295" s="39"/>
      <c r="I295" s="30" t="str">
        <f>IF(ISNA(VLOOKUP(E295,'STAM.011-1'!$E$3:$S$306,5,FALSE)),"",(VLOOKUP(E295,'STAM.011-1'!$E$3:$S$306,5,FALSE)))</f>
        <v/>
      </c>
      <c r="J295" s="30" t="str">
        <f>IF(ISNA(VLOOKUP($E295,'STAM.011-1'!$E$3:$S$306,6,FALSE)),"",(VLOOKUP($E295,'STAM.011-1'!$E$3:$S$306,6,FALSE)))</f>
        <v/>
      </c>
      <c r="K295" s="30" t="str">
        <f>IF(ISNA(VLOOKUP($E295,'STAM.011-1'!$E$3:$S$306,7,FALSE)),"",(VLOOKUP($E295,'STAM.011-1'!$E$3:$S$306,7,FALSE)))</f>
        <v/>
      </c>
      <c r="L295" s="30" t="str">
        <f>IF(ISNA(VLOOKUP($E295,'STAM.011-1'!$E$3:$S$306,8,FALSE)),"",(VLOOKUP($E295,'STAM.011-1'!$E$3:$S$306,8,FALSE)))</f>
        <v/>
      </c>
      <c r="M295" s="30" t="str">
        <f>IF(ISNA(VLOOKUP($E295,'STAM.011-1'!$E$3:$S$306,9,FALSE)),"",(VLOOKUP($E295,'STAM.011-1'!$E$3:$S$306,9,FALSE)))</f>
        <v/>
      </c>
      <c r="N295" s="30" t="str">
        <f>IF(ISNA(VLOOKUP($E295,'STAM.011-1'!$E$3:$S$306,10,FALSE)),"",(VLOOKUP($E295,'STAM.011-1'!$E$3:$S$306,10,FALSE)))</f>
        <v/>
      </c>
      <c r="O295" s="30" t="str">
        <f>IF(ISNA(VLOOKUP($E295,'STAM.011-1'!$E$3:$S$306,11,FALSE)),"",(VLOOKUP($E295,'STAM.011-1'!$E$3:$S$306,11,FALSE)))</f>
        <v/>
      </c>
      <c r="P295" s="30" t="str">
        <f>IF(ISNA(VLOOKUP($E295,'STAM.011-1'!$E$3:$S$306,12,FALSE)),"",(VLOOKUP($E295,'STAM.011-1'!$E$3:$S$306,12,FALSE)))</f>
        <v/>
      </c>
      <c r="Q295" s="30" t="str">
        <f>IF(ISNA(VLOOKUP($E295,'STAM.011-1'!$E$3:$S$306,13,FALSE)),"",(VLOOKUP($E295,'STAM.011-1'!$E$3:$S$306,13,FALSE)))</f>
        <v/>
      </c>
      <c r="R295" s="30" t="str">
        <f>IF(ISNA(VLOOKUP($E295,'STAM.011-1'!$E$3:$S$306,14,FALSE)),"",(VLOOKUP($E295,'STAM.011-1'!$E$3:$S$306,14,FALSE)))</f>
        <v/>
      </c>
      <c r="S295" s="343" t="str">
        <f>IF(ISNA(VLOOKUP($E295,'STAM.011-1'!$E$3:$S$306,15,FALSE)),"",(VLOOKUP($E295,'STAM.011-1'!$E$3:$S$306,15,FALSE)))</f>
        <v/>
      </c>
      <c r="T295" s="438">
        <f t="shared" si="152"/>
        <v>293</v>
      </c>
      <c r="U295" s="439"/>
      <c r="V295" s="443">
        <f t="shared" si="166"/>
        <v>0</v>
      </c>
      <c r="W295" s="516" t="str">
        <f t="shared" si="149"/>
        <v/>
      </c>
      <c r="X295" s="374">
        <f>IF(V295="","",IFERROR(SUM(J295:K295:M295:N295)+LARGE(J295:K295:M295,1)/100+LARGE(J295:K295:M295:N295,2)/1000+LARGE(J295:K295:M295:N295,3)/10000+LARGE(J295:K295:M295:N295,4)/100000-0.01/T295,0))</f>
        <v>0</v>
      </c>
      <c r="Y295" s="354" t="str">
        <f>$D$295</f>
        <v/>
      </c>
      <c r="Z295" s="364" t="str">
        <f>$C$295</f>
        <v/>
      </c>
      <c r="AA295" s="374"/>
      <c r="AB295" s="374"/>
      <c r="AC295" s="374"/>
      <c r="AD295" s="374"/>
      <c r="AE295" s="374"/>
      <c r="AF295" s="374"/>
      <c r="AG295" s="374"/>
      <c r="AH295" s="374"/>
      <c r="AI295" s="374"/>
    </row>
    <row r="296" spans="1:35" ht="12.6" customHeight="1" x14ac:dyDescent="0.3">
      <c r="A296" s="582"/>
      <c r="B296" s="687"/>
      <c r="C296" s="693"/>
      <c r="D296" s="690"/>
      <c r="E296" s="32" t="str">
        <f>IF(ISNA(VLOOKUP($A$295,'STAM.011-1'!$A$3:$S$306,5,FALSE)+U4),"",(VLOOKUP($A$295,'STAM.011-1'!$A$3:$S$306,5,FALSE)+U4))</f>
        <v/>
      </c>
      <c r="F296" s="34" t="str">
        <f>IF(ISNA(VLOOKUP($E296,'STAM.011-1'!$E$3:$F$306,2,FALSE)),"",(VLOOKUP($E296,'STAM.011-1'!$E$3:$F$306,2,FALSE)))</f>
        <v/>
      </c>
      <c r="G296" s="150"/>
      <c r="H296" s="141" t="str">
        <f>IF(ISNA(VLOOKUP($E296,'STAM.011-1'!$E$3:$H$306,4,FALSE)),"",(VLOOKUP($E296,'STAM.011-1'!$E$3:$H$306,4,FALSE)))</f>
        <v/>
      </c>
      <c r="I296" s="34" t="str">
        <f>IF(ISNA(VLOOKUP(E296,'STAM.011-1'!$E$3:$S$306,5,FALSE)),"",(VLOOKUP(E296,'STAM.011-1'!$E$3:$S$306,5,FALSE)))</f>
        <v/>
      </c>
      <c r="J296" s="34" t="str">
        <f>IF(ISNA(VLOOKUP($E296,'STAM.011-1'!$E$3:$S$306,6,FALSE)),"",(VLOOKUP($E296,'STAM.011-1'!$E$3:$S$306,6,FALSE)))</f>
        <v/>
      </c>
      <c r="K296" s="34" t="str">
        <f>IF(ISNA(VLOOKUP($E296,'STAM.011-1'!$E$3:$S$306,7,FALSE)),"",(VLOOKUP($E296,'STAM.011-1'!$E$3:$S$306,7,FALSE)))</f>
        <v/>
      </c>
      <c r="L296" s="34" t="str">
        <f>IF(ISNA(VLOOKUP($E296,'STAM.011-1'!$E$3:$S$306,8,FALSE)),"",(VLOOKUP($E296,'STAM.011-1'!$E$3:$S$306,8,FALSE)))</f>
        <v/>
      </c>
      <c r="M296" s="34" t="str">
        <f>IF(ISNA(VLOOKUP($E296,'STAM.011-1'!$E$3:$S$306,9,FALSE)),"",(VLOOKUP($E296,'STAM.011-1'!$E$3:$S$306,9,FALSE)))</f>
        <v/>
      </c>
      <c r="N296" s="34" t="str">
        <f>IF(ISNA(VLOOKUP($E296,'STAM.011-1'!$E$3:$S$306,10,FALSE)),"",(VLOOKUP($E296,'STAM.011-1'!$E$3:$S$306,10,FALSE)))</f>
        <v/>
      </c>
      <c r="O296" s="34" t="str">
        <f>IF(ISNA(VLOOKUP($E296,'STAM.011-1'!$E$3:$S$306,11,FALSE)),"",(VLOOKUP($E296,'STAM.011-1'!$E$3:$S$306,11,FALSE)))</f>
        <v/>
      </c>
      <c r="P296" s="34" t="str">
        <f>IF(ISNA(VLOOKUP($E296,'STAM.011-1'!$E$3:$S$306,12,FALSE)),"",(VLOOKUP($E296,'STAM.011-1'!$E$3:$S$306,12,FALSE)))</f>
        <v/>
      </c>
      <c r="Q296" s="34" t="str">
        <f>IF(ISNA(VLOOKUP($E296,'STAM.011-1'!$E$3:$S$306,13,FALSE)),"",(VLOOKUP($E296,'STAM.011-1'!$E$3:$S$306,13,FALSE)))</f>
        <v/>
      </c>
      <c r="R296" s="34" t="str">
        <f>IF(ISNA(VLOOKUP($E296,'STAM.011-1'!$E$3:$S$306,14,FALSE)),"",(VLOOKUP($E296,'STAM.011-1'!$E$3:$S$306,14,FALSE)))</f>
        <v/>
      </c>
      <c r="S296" s="344" t="str">
        <f>IF(ISNA(VLOOKUP($E296,'STAM.011-1'!$E$3:$S$306,15,FALSE)),"",(VLOOKUP($E296,'STAM.011-1'!$E$3:$S$306,15,FALSE)))</f>
        <v/>
      </c>
      <c r="T296" s="438">
        <f t="shared" si="152"/>
        <v>294</v>
      </c>
      <c r="U296" s="439"/>
      <c r="V296" s="443">
        <f t="shared" si="166"/>
        <v>0</v>
      </c>
      <c r="W296" s="516"/>
      <c r="X296" s="374">
        <f>IF(V296="","",IFERROR(SUM(J296:K296:M296:N296)+LARGE(J296:K296:M296,1)/100+LARGE(J296:K296:M296:N296,2)/1000+LARGE(J296:K296:M296:N296,3)/10000+LARGE(J296:K296:M296:N296,4)/100000-0.01/T296,0))</f>
        <v>0</v>
      </c>
      <c r="Y296" s="354" t="str">
        <f t="shared" ref="Y296:Y298" si="188">$D$295</f>
        <v/>
      </c>
      <c r="Z296" s="364" t="str">
        <f t="shared" ref="Z296:Z298" si="189">$C$295</f>
        <v/>
      </c>
      <c r="AA296" s="374"/>
      <c r="AB296" s="374"/>
      <c r="AC296" s="374"/>
      <c r="AD296" s="374"/>
      <c r="AE296" s="374"/>
      <c r="AF296" s="374"/>
      <c r="AG296" s="374"/>
      <c r="AH296" s="374"/>
      <c r="AI296" s="374"/>
    </row>
    <row r="297" spans="1:35" ht="12.6" customHeight="1" thickBot="1" x14ac:dyDescent="0.35">
      <c r="A297" s="582"/>
      <c r="B297" s="687"/>
      <c r="C297" s="693"/>
      <c r="D297" s="690"/>
      <c r="E297" s="32" t="str">
        <f>IF(ISNA(VLOOKUP($A$295,'STAM.011-1'!$A$3:$S$306,5,FALSE)+U5),"",(VLOOKUP($A$295,'STAM.011-1'!$A$3:$S$306,5,FALSE)+U5))</f>
        <v/>
      </c>
      <c r="F297" s="34" t="str">
        <f>IF(ISNA(VLOOKUP($E297,'STAM.011-1'!$E$3:$F$306,2,FALSE)),"",(VLOOKUP($E297,'STAM.011-1'!$E$3:$F$306,2,FALSE)))</f>
        <v/>
      </c>
      <c r="G297" s="35" t="s">
        <v>677</v>
      </c>
      <c r="H297" s="141" t="str">
        <f>IF(ISNA(VLOOKUP(E297,'STAM.011-1'!$E$3:$H$306,4,FALSE)),"",(VLOOKUP(E297,'STAM.011-1'!$E$3:$H$306,4,FALSE)))</f>
        <v/>
      </c>
      <c r="I297" s="34" t="str">
        <f>IF(ISNA(VLOOKUP(E297,'STAM.011-1'!$E$3:$S$306,5,FALSE)),"",(VLOOKUP(E297,'STAM.011-1'!$E$3:$S$306,5,FALSE)))</f>
        <v/>
      </c>
      <c r="J297" s="34" t="str">
        <f>IF(ISNA(VLOOKUP($E297,'STAM.011-1'!$E$3:$S$306,6,FALSE)),"",(VLOOKUP($E297,'STAM.011-1'!$E$3:$S$306,6,FALSE)))</f>
        <v/>
      </c>
      <c r="K297" s="34" t="str">
        <f>IF(ISNA(VLOOKUP($E297,'STAM.011-1'!$E$3:$S$306,7,FALSE)),"",(VLOOKUP($E297,'STAM.011-1'!$E$3:$S$306,7,FALSE)))</f>
        <v/>
      </c>
      <c r="L297" s="34" t="str">
        <f>IF(ISNA(VLOOKUP($E297,'STAM.011-1'!$E$3:$S$306,8,FALSE)),"",(VLOOKUP($E297,'STAM.011-1'!$E$3:$S$306,8,FALSE)))</f>
        <v/>
      </c>
      <c r="M297" s="34" t="str">
        <f>IF(ISNA(VLOOKUP($E297,'STAM.011-1'!$E$3:$S$306,9,FALSE)),"",(VLOOKUP($E297,'STAM.011-1'!$E$3:$S$306,9,FALSE)))</f>
        <v/>
      </c>
      <c r="N297" s="34" t="str">
        <f>IF(ISNA(VLOOKUP($E297,'STAM.011-1'!$E$3:$S$306,10,FALSE)),"",(VLOOKUP($E297,'STAM.011-1'!$E$3:$S$306,10,FALSE)))</f>
        <v/>
      </c>
      <c r="O297" s="34" t="str">
        <f>IF(ISNA(VLOOKUP($E297,'STAM.011-1'!$E$3:$S$306,11,FALSE)),"",(VLOOKUP($E297,'STAM.011-1'!$E$3:$S$306,11,FALSE)))</f>
        <v/>
      </c>
      <c r="P297" s="34" t="str">
        <f>IF(ISNA(VLOOKUP($E297,'STAM.011-1'!$E$3:$S$306,12,FALSE)),"",(VLOOKUP($E297,'STAM.011-1'!$E$3:$S$306,12,FALSE)))</f>
        <v/>
      </c>
      <c r="Q297" s="34" t="str">
        <f>IF(ISNA(VLOOKUP($E297,'STAM.011-1'!$E$3:$S$306,13,FALSE)),"",(VLOOKUP($E297,'STAM.011-1'!$E$3:$S$306,13,FALSE)))</f>
        <v/>
      </c>
      <c r="R297" s="34" t="str">
        <f>IF(ISNA(VLOOKUP($E297,'STAM.011-1'!$E$3:$S$306,14,FALSE)),"",(VLOOKUP($E297,'STAM.011-1'!$E$3:$S$306,14,FALSE)))</f>
        <v/>
      </c>
      <c r="S297" s="344" t="str">
        <f>IF(ISNA(VLOOKUP($E297,'STAM.011-1'!$E$3:$S$306,15,FALSE)),"",(VLOOKUP($E297,'STAM.011-1'!$E$3:$S$306,15,FALSE)))</f>
        <v/>
      </c>
      <c r="T297" s="438">
        <f t="shared" si="152"/>
        <v>295</v>
      </c>
      <c r="U297" s="439"/>
      <c r="V297" s="443">
        <f t="shared" si="166"/>
        <v>0</v>
      </c>
      <c r="W297" s="516"/>
      <c r="X297" s="374">
        <f>IF(V297="","",IFERROR(SUM(J297:K297:M297:N297)+LARGE(J297:K297:M297,1)/100+LARGE(J297:K297:M297:N297,2)/1000+LARGE(J297:K297:M297:N297,3)/10000+LARGE(J297:K297:M297:N297,4)/100000-0.01/T297,0))</f>
        <v>0</v>
      </c>
      <c r="Y297" s="354" t="str">
        <f t="shared" si="188"/>
        <v/>
      </c>
      <c r="Z297" s="364" t="str">
        <f t="shared" si="189"/>
        <v/>
      </c>
      <c r="AA297" s="374"/>
      <c r="AB297" s="374"/>
      <c r="AC297" s="374"/>
      <c r="AD297" s="374"/>
      <c r="AE297" s="374"/>
      <c r="AF297" s="374"/>
      <c r="AG297" s="374"/>
      <c r="AH297" s="374"/>
      <c r="AI297" s="374"/>
    </row>
    <row r="298" spans="1:35" ht="12.6" customHeight="1" thickBot="1" x14ac:dyDescent="0.35">
      <c r="A298" s="583"/>
      <c r="B298" s="688"/>
      <c r="C298" s="694"/>
      <c r="D298" s="691"/>
      <c r="E298" s="32" t="str">
        <f>IF(ISNA(VLOOKUP($A$295,'STAM.011-1'!$A$3:$S$306,5,FALSE)+U6),"",(VLOOKUP($A$295,'STAM.011-1'!$A$3:$S$306,5,FALSE)+U6))</f>
        <v/>
      </c>
      <c r="F298" s="38" t="str">
        <f>IF(ISNA(VLOOKUP($E298,'STAM.011-1'!$E$3:$F$306,2,FALSE)),"",(VLOOKUP($E298,'STAM.011-1'!$E$3:$F$306,2,FALSE)))</f>
        <v/>
      </c>
      <c r="G298" s="36" t="s">
        <v>678</v>
      </c>
      <c r="H298" s="37" t="str">
        <f>IF(ISNA(VLOOKUP(E298,'STAM.011-1'!$E$3:$H$306,4,FALSE)),"",(VLOOKUP(E298,'STAM.011-1'!$E$3:$H$306,4,FALSE)))</f>
        <v/>
      </c>
      <c r="I298" s="38" t="str">
        <f>IF(ISNA(VLOOKUP(E298,'STAM.011-1'!$E$3:$S$306,5,FALSE)),"",(VLOOKUP(E298,'STAM.011-1'!$E$3:$S$306,5,FALSE)))</f>
        <v/>
      </c>
      <c r="J298" s="38" t="str">
        <f>IF(ISNA(VLOOKUP($E298,'STAM.011-1'!$E$3:$S$306,6,FALSE)),"",(VLOOKUP($E298,'STAM.011-1'!$E$3:$S$306,6,FALSE)))</f>
        <v/>
      </c>
      <c r="K298" s="38" t="str">
        <f>IF(ISNA(VLOOKUP($E298,'STAM.011-1'!$E$3:$S$306,7,FALSE)),"",(VLOOKUP($E298,'STAM.011-1'!$E$3:$S$306,7,FALSE)))</f>
        <v/>
      </c>
      <c r="L298" s="38" t="str">
        <f>IF(ISNA(VLOOKUP($E298,'STAM.011-1'!$E$3:$S$306,8,FALSE)),"",(VLOOKUP($E298,'STAM.011-1'!$E$3:$S$306,8,FALSE)))</f>
        <v/>
      </c>
      <c r="M298" s="38" t="str">
        <f>IF(ISNA(VLOOKUP($E298,'STAM.011-1'!$E$3:$S$306,9,FALSE)),"",(VLOOKUP($E298,'STAM.011-1'!$E$3:$S$306,9,FALSE)))</f>
        <v/>
      </c>
      <c r="N298" s="38" t="str">
        <f>IF(ISNA(VLOOKUP($E298,'STAM.011-1'!$E$3:$S$306,10,FALSE)),"",(VLOOKUP($E298,'STAM.011-1'!$E$3:$S$306,10,FALSE)))</f>
        <v/>
      </c>
      <c r="O298" s="38" t="str">
        <f>IF(ISNA(VLOOKUP($E298,'STAM.011-1'!$E$3:$S$306,11,FALSE)),"",(VLOOKUP($E298,'STAM.011-1'!$E$3:$S$306,11,FALSE)))</f>
        <v/>
      </c>
      <c r="P298" s="38" t="str">
        <f>IF(ISNA(VLOOKUP($E298,'STAM.011-1'!$E$3:$S$306,12,FALSE)),"",(VLOOKUP($E298,'STAM.011-1'!$E$3:$S$306,12,FALSE)))</f>
        <v/>
      </c>
      <c r="Q298" s="38" t="str">
        <f>IF(ISNA(VLOOKUP($E298,'STAM.011-1'!$E$3:$S$306,13,FALSE)),"",(VLOOKUP($E298,'STAM.011-1'!$E$3:$S$306,13,FALSE)))</f>
        <v/>
      </c>
      <c r="R298" s="38" t="str">
        <f>IF(ISNA(VLOOKUP($E298,'STAM.011-1'!$E$3:$S$306,14,FALSE)),"",(VLOOKUP($E298,'STAM.011-1'!$E$3:$S$306,14,FALSE)))</f>
        <v/>
      </c>
      <c r="S298" s="345" t="str">
        <f>IF(ISNA(VLOOKUP($E298,'STAM.011-1'!$E$3:$S$306,15,FALSE)),"",(VLOOKUP($E298,'STAM.011-1'!$E$3:$S$306,15,FALSE)))</f>
        <v/>
      </c>
      <c r="T298" s="438">
        <f t="shared" si="152"/>
        <v>296</v>
      </c>
      <c r="U298" s="439"/>
      <c r="V298" s="443">
        <f t="shared" si="166"/>
        <v>0</v>
      </c>
      <c r="W298" s="516"/>
      <c r="X298" s="374">
        <f>IF(V298="","",IFERROR(SUM(J298:K298:M298:N298)+LARGE(J298:K298:M298,1)/100+LARGE(J298:K298:M298:N298,2)/1000+LARGE(J298:K298:M298:N298,3)/10000+LARGE(J298:K298:M298:N298,4)/100000-0.01/T298,0))</f>
        <v>0</v>
      </c>
      <c r="Y298" s="354" t="str">
        <f t="shared" si="188"/>
        <v/>
      </c>
      <c r="Z298" s="364" t="str">
        <f t="shared" si="189"/>
        <v/>
      </c>
      <c r="AA298" s="374"/>
      <c r="AB298" s="374"/>
      <c r="AC298" s="374"/>
      <c r="AD298" s="374"/>
      <c r="AE298" s="374"/>
      <c r="AF298" s="374"/>
      <c r="AG298" s="374"/>
      <c r="AH298" s="374"/>
      <c r="AI298" s="374"/>
    </row>
    <row r="299" spans="1:35" ht="12.6" customHeight="1" x14ac:dyDescent="0.3">
      <c r="A299" s="581">
        <v>75</v>
      </c>
      <c r="B299" s="686" t="str">
        <f>IF(ISNA(VLOOKUP($A299,'STAM.011-1'!$A$3:$S$306,2,FALSE)),"",(VLOOKUP($A299,'STAM.011-1'!$A$3:$S$306,2,FALSE)))</f>
        <v/>
      </c>
      <c r="C299" s="692" t="str">
        <f>IF(ISNA(VLOOKUP($A299,'STAM.011-1'!$A$3:$S$306,3,FALSE)),"",(VLOOKUP($A299,'STAM.011-1'!$A$3:$S$306,3,FALSE)))</f>
        <v/>
      </c>
      <c r="D299" s="689" t="str">
        <f>IF(ISNA(VLOOKUP($A299,'STAM.011-1'!$A$3:$S$306,4,FALSE)),"",(VLOOKUP($A299,'STAM.011-1'!$A$3:$S$306,4,FALSE)))</f>
        <v/>
      </c>
      <c r="E299" s="29" t="str">
        <f>IF(ISNA(VLOOKUP($A$299,'STAM.011-1'!$A$3:$S$306,5,FALSE)),"",(VLOOKUP($A$299,'STAM.011-1'!$A$3:$S$306,5,FALSE)))</f>
        <v/>
      </c>
      <c r="F299" s="30" t="str">
        <f>IF(ISNA(VLOOKUP($E299,'STAM.011-1'!$E$3:$F$306,2,FALSE)),"",(VLOOKUP($E299,'STAM.011-1'!$E$3:$F$306,2,FALSE)))</f>
        <v/>
      </c>
      <c r="G299" s="149"/>
      <c r="H299" s="31"/>
      <c r="I299" s="30" t="str">
        <f>IF(ISNA(VLOOKUP(E299,'STAM.011-1'!$E$3:$S$306,5,FALSE)),"",(VLOOKUP(E299,'STAM.011-1'!$E$3:$S$306,5,FALSE)))</f>
        <v/>
      </c>
      <c r="J299" s="30" t="str">
        <f>IF(ISNA(VLOOKUP($E299,'STAM.011-1'!$E$3:$S$306,6,FALSE)),"",(VLOOKUP($E299,'STAM.011-1'!$E$3:$S$306,6,FALSE)))</f>
        <v/>
      </c>
      <c r="K299" s="30" t="str">
        <f>IF(ISNA(VLOOKUP($E299,'STAM.011-1'!$E$3:$S$306,7,FALSE)),"",(VLOOKUP($E299,'STAM.011-1'!$E$3:$S$306,7,FALSE)))</f>
        <v/>
      </c>
      <c r="L299" s="30" t="str">
        <f>IF(ISNA(VLOOKUP($E299,'STAM.011-1'!$E$3:$S$306,8,FALSE)),"",(VLOOKUP($E299,'STAM.011-1'!$E$3:$S$306,8,FALSE)))</f>
        <v/>
      </c>
      <c r="M299" s="30" t="str">
        <f>IF(ISNA(VLOOKUP($E299,'STAM.011-1'!$E$3:$S$306,9,FALSE)),"",(VLOOKUP($E299,'STAM.011-1'!$E$3:$S$306,9,FALSE)))</f>
        <v/>
      </c>
      <c r="N299" s="30" t="str">
        <f>IF(ISNA(VLOOKUP($E299,'STAM.011-1'!$E$3:$S$306,10,FALSE)),"",(VLOOKUP($E299,'STAM.011-1'!$E$3:$S$306,10,FALSE)))</f>
        <v/>
      </c>
      <c r="O299" s="30" t="str">
        <f>IF(ISNA(VLOOKUP($E299,'STAM.011-1'!$E$3:$S$306,11,FALSE)),"",(VLOOKUP($E299,'STAM.011-1'!$E$3:$S$306,11,FALSE)))</f>
        <v/>
      </c>
      <c r="P299" s="30" t="str">
        <f>IF(ISNA(VLOOKUP($E299,'STAM.011-1'!$E$3:$S$306,12,FALSE)),"",(VLOOKUP($E299,'STAM.011-1'!$E$3:$S$306,12,FALSE)))</f>
        <v/>
      </c>
      <c r="Q299" s="30" t="str">
        <f>IF(ISNA(VLOOKUP($E299,'STAM.011-1'!$E$3:$S$306,13,FALSE)),"",(VLOOKUP($E299,'STAM.011-1'!$E$3:$S$306,13,FALSE)))</f>
        <v/>
      </c>
      <c r="R299" s="30" t="str">
        <f>IF(ISNA(VLOOKUP($E299,'STAM.011-1'!$E$3:$S$306,14,FALSE)),"",(VLOOKUP($E299,'STAM.011-1'!$E$3:$S$306,14,FALSE)))</f>
        <v/>
      </c>
      <c r="S299" s="343" t="str">
        <f>IF(ISNA(VLOOKUP($E299,'STAM.011-1'!$E$3:$S$306,15,FALSE)),"",(VLOOKUP($E299,'STAM.011-1'!$E$3:$S$306,15,FALSE)))</f>
        <v/>
      </c>
      <c r="T299" s="438">
        <f t="shared" si="152"/>
        <v>297</v>
      </c>
      <c r="U299" s="439"/>
      <c r="V299" s="443">
        <f t="shared" si="166"/>
        <v>0</v>
      </c>
      <c r="W299" s="516" t="str">
        <f t="shared" si="153"/>
        <v/>
      </c>
      <c r="X299" s="374">
        <f>IF(V299="","",IFERROR(SUM(J299:K299:M299:N299)+LARGE(J299:K299:M299,1)/100+LARGE(J299:K299:M299:N299,2)/1000+LARGE(J299:K299:M299:N299,3)/10000+LARGE(J299:K299:M299:N299,4)/100000-0.01/T299,0))</f>
        <v>0</v>
      </c>
      <c r="Y299" s="354" t="str">
        <f>$D$299</f>
        <v/>
      </c>
      <c r="Z299" s="364" t="str">
        <f>$C$299</f>
        <v/>
      </c>
      <c r="AA299" s="374"/>
      <c r="AB299" s="374"/>
      <c r="AC299" s="374"/>
      <c r="AD299" s="374"/>
      <c r="AE299" s="374"/>
      <c r="AF299" s="374"/>
      <c r="AG299" s="374"/>
      <c r="AH299" s="374"/>
      <c r="AI299" s="374"/>
    </row>
    <row r="300" spans="1:35" ht="12.6" customHeight="1" x14ac:dyDescent="0.3">
      <c r="A300" s="582"/>
      <c r="B300" s="687"/>
      <c r="C300" s="693"/>
      <c r="D300" s="690"/>
      <c r="E300" s="32" t="str">
        <f>IF(ISNA(VLOOKUP($A$299,'STAM.011-1'!$A$3:$S$306,5,FALSE)+U4),"",(VLOOKUP($A$299,'STAM.011-1'!$A$3:$S$306,5,FALSE)+U4))</f>
        <v/>
      </c>
      <c r="F300" s="34" t="str">
        <f>IF(ISNA(VLOOKUP($E300,'STAM.011-1'!$E$3:$F$306,2,FALSE)),"",(VLOOKUP($E300,'STAM.011-1'!$E$3:$F$306,2,FALSE)))</f>
        <v/>
      </c>
      <c r="G300" s="150"/>
      <c r="H300" s="141" t="str">
        <f>IF(ISNA(VLOOKUP($E300,'STAM.011-1'!$E$3:$H$306,4,FALSE)),"",(VLOOKUP($E300,'STAM.011-1'!$E$3:$H$306,4,FALSE)))</f>
        <v/>
      </c>
      <c r="I300" s="34" t="str">
        <f>IF(ISNA(VLOOKUP(E300,'STAM.011-1'!$E$3:$S$306,5,FALSE)),"",(VLOOKUP(E300,'STAM.011-1'!$E$3:$S$306,5,FALSE)))</f>
        <v/>
      </c>
      <c r="J300" s="34" t="str">
        <f>IF(ISNA(VLOOKUP($E300,'STAM.011-1'!$E$3:$S$306,6,FALSE)),"",(VLOOKUP($E300,'STAM.011-1'!$E$3:$S$306,6,FALSE)))</f>
        <v/>
      </c>
      <c r="K300" s="34" t="str">
        <f>IF(ISNA(VLOOKUP($E300,'STAM.011-1'!$E$3:$S$306,7,FALSE)),"",(VLOOKUP($E300,'STAM.011-1'!$E$3:$S$306,7,FALSE)))</f>
        <v/>
      </c>
      <c r="L300" s="34" t="str">
        <f>IF(ISNA(VLOOKUP($E300,'STAM.011-1'!$E$3:$S$306,8,FALSE)),"",(VLOOKUP($E300,'STAM.011-1'!$E$3:$S$306,8,FALSE)))</f>
        <v/>
      </c>
      <c r="M300" s="34" t="str">
        <f>IF(ISNA(VLOOKUP($E300,'STAM.011-1'!$E$3:$S$306,9,FALSE)),"",(VLOOKUP($E300,'STAM.011-1'!$E$3:$S$306,9,FALSE)))</f>
        <v/>
      </c>
      <c r="N300" s="34" t="str">
        <f>IF(ISNA(VLOOKUP($E300,'STAM.011-1'!$E$3:$S$306,10,FALSE)),"",(VLOOKUP($E300,'STAM.011-1'!$E$3:$S$306,10,FALSE)))</f>
        <v/>
      </c>
      <c r="O300" s="34" t="str">
        <f>IF(ISNA(VLOOKUP($E300,'STAM.011-1'!$E$3:$S$306,11,FALSE)),"",(VLOOKUP($E300,'STAM.011-1'!$E$3:$S$306,11,FALSE)))</f>
        <v/>
      </c>
      <c r="P300" s="34" t="str">
        <f>IF(ISNA(VLOOKUP($E300,'STAM.011-1'!$E$3:$S$306,12,FALSE)),"",(VLOOKUP($E300,'STAM.011-1'!$E$3:$S$306,12,FALSE)))</f>
        <v/>
      </c>
      <c r="Q300" s="34" t="str">
        <f>IF(ISNA(VLOOKUP($E300,'STAM.011-1'!$E$3:$S$306,13,FALSE)),"",(VLOOKUP($E300,'STAM.011-1'!$E$3:$S$306,13,FALSE)))</f>
        <v/>
      </c>
      <c r="R300" s="34" t="str">
        <f>IF(ISNA(VLOOKUP($E300,'STAM.011-1'!$E$3:$S$306,14,FALSE)),"",(VLOOKUP($E300,'STAM.011-1'!$E$3:$S$306,14,FALSE)))</f>
        <v/>
      </c>
      <c r="S300" s="344" t="str">
        <f>IF(ISNA(VLOOKUP($E300,'STAM.011-1'!$E$3:$S$306,15,FALSE)),"",(VLOOKUP($E300,'STAM.011-1'!$E$3:$S$306,15,FALSE)))</f>
        <v/>
      </c>
      <c r="T300" s="438">
        <f t="shared" si="152"/>
        <v>298</v>
      </c>
      <c r="U300" s="439"/>
      <c r="V300" s="443">
        <f t="shared" si="166"/>
        <v>0</v>
      </c>
      <c r="W300" s="516"/>
      <c r="X300" s="374">
        <f>IF(V300="","",IFERROR(SUM(J300:K300:M300:N300)+LARGE(J300:K300:M300,1)/100+LARGE(J300:K300:M300:N300,2)/1000+LARGE(J300:K300:M300:N300,3)/10000+LARGE(J300:K300:M300:N300,4)/100000-0.01/T300,0))</f>
        <v>0</v>
      </c>
      <c r="Y300" s="354" t="str">
        <f t="shared" ref="Y300:Y302" si="190">$D$299</f>
        <v/>
      </c>
      <c r="Z300" s="364" t="str">
        <f t="shared" ref="Z300:Z302" si="191">$C$299</f>
        <v/>
      </c>
      <c r="AA300" s="374"/>
      <c r="AB300" s="374"/>
      <c r="AC300" s="374"/>
      <c r="AD300" s="374"/>
      <c r="AE300" s="374"/>
      <c r="AF300" s="374"/>
      <c r="AG300" s="374"/>
      <c r="AH300" s="374"/>
      <c r="AI300" s="374"/>
    </row>
    <row r="301" spans="1:35" ht="12.6" customHeight="1" thickBot="1" x14ac:dyDescent="0.35">
      <c r="A301" s="582"/>
      <c r="B301" s="687"/>
      <c r="C301" s="693"/>
      <c r="D301" s="690"/>
      <c r="E301" s="32" t="str">
        <f>IF(ISNA(VLOOKUP($A$299,'STAM.011-1'!$A$3:$S$306,5,FALSE)+U5),"",(VLOOKUP($A$299,'STAM.011-1'!$A$3:$S$306,5,FALSE)+U5))</f>
        <v/>
      </c>
      <c r="F301" s="34" t="str">
        <f>IF(ISNA(VLOOKUP($E301,'STAM.011-1'!$E$3:$F$306,2,FALSE)),"",(VLOOKUP($E301,'STAM.011-1'!$E$3:$F$306,2,FALSE)))</f>
        <v/>
      </c>
      <c r="G301" s="35" t="s">
        <v>677</v>
      </c>
      <c r="H301" s="141" t="str">
        <f>IF(ISNA(VLOOKUP(E301,'STAM.011-1'!$E$3:$H$306,4,FALSE)),"",(VLOOKUP(E301,'STAM.011-1'!$E$3:$H$306,4,FALSE)))</f>
        <v/>
      </c>
      <c r="I301" s="34" t="str">
        <f>IF(ISNA(VLOOKUP(E301,'STAM.011-1'!$E$3:$S$306,5,FALSE)),"",(VLOOKUP(E301,'STAM.011-1'!$E$3:$S$306,5,FALSE)))</f>
        <v/>
      </c>
      <c r="J301" s="34" t="str">
        <f>IF(ISNA(VLOOKUP($E301,'STAM.011-1'!$E$3:$S$306,6,FALSE)),"",(VLOOKUP($E301,'STAM.011-1'!$E$3:$S$306,6,FALSE)))</f>
        <v/>
      </c>
      <c r="K301" s="34" t="str">
        <f>IF(ISNA(VLOOKUP($E301,'STAM.011-1'!$E$3:$S$306,7,FALSE)),"",(VLOOKUP($E301,'STAM.011-1'!$E$3:$S$306,7,FALSE)))</f>
        <v/>
      </c>
      <c r="L301" s="34" t="str">
        <f>IF(ISNA(VLOOKUP($E301,'STAM.011-1'!$E$3:$S$306,8,FALSE)),"",(VLOOKUP($E301,'STAM.011-1'!$E$3:$S$306,8,FALSE)))</f>
        <v/>
      </c>
      <c r="M301" s="34" t="str">
        <f>IF(ISNA(VLOOKUP($E301,'STAM.011-1'!$E$3:$S$306,9,FALSE)),"",(VLOOKUP($E301,'STAM.011-1'!$E$3:$S$306,9,FALSE)))</f>
        <v/>
      </c>
      <c r="N301" s="34" t="str">
        <f>IF(ISNA(VLOOKUP($E301,'STAM.011-1'!$E$3:$S$306,10,FALSE)),"",(VLOOKUP($E301,'STAM.011-1'!$E$3:$S$306,10,FALSE)))</f>
        <v/>
      </c>
      <c r="O301" s="34" t="str">
        <f>IF(ISNA(VLOOKUP($E301,'STAM.011-1'!$E$3:$S$306,11,FALSE)),"",(VLOOKUP($E301,'STAM.011-1'!$E$3:$S$306,11,FALSE)))</f>
        <v/>
      </c>
      <c r="P301" s="34" t="str">
        <f>IF(ISNA(VLOOKUP($E301,'STAM.011-1'!$E$3:$S$306,12,FALSE)),"",(VLOOKUP($E301,'STAM.011-1'!$E$3:$S$306,12,FALSE)))</f>
        <v/>
      </c>
      <c r="Q301" s="34" t="str">
        <f>IF(ISNA(VLOOKUP($E301,'STAM.011-1'!$E$3:$S$306,13,FALSE)),"",(VLOOKUP($E301,'STAM.011-1'!$E$3:$S$306,13,FALSE)))</f>
        <v/>
      </c>
      <c r="R301" s="34" t="str">
        <f>IF(ISNA(VLOOKUP($E301,'STAM.011-1'!$E$3:$S$306,14,FALSE)),"",(VLOOKUP($E301,'STAM.011-1'!$E$3:$S$306,14,FALSE)))</f>
        <v/>
      </c>
      <c r="S301" s="344" t="str">
        <f>IF(ISNA(VLOOKUP($E301,'STAM.011-1'!$E$3:$S$306,15,FALSE)),"",(VLOOKUP($E301,'STAM.011-1'!$E$3:$S$306,15,FALSE)))</f>
        <v/>
      </c>
      <c r="T301" s="438">
        <f t="shared" si="152"/>
        <v>299</v>
      </c>
      <c r="U301" s="439"/>
      <c r="V301" s="443">
        <f t="shared" si="166"/>
        <v>0</v>
      </c>
      <c r="W301" s="516"/>
      <c r="X301" s="374">
        <f>IF(V301="","",IFERROR(SUM(J301:K301:M301:N301)+LARGE(J301:K301:M301,1)/100+LARGE(J301:K301:M301:N301,2)/1000+LARGE(J301:K301:M301:N301,3)/10000+LARGE(J301:K301:M301:N301,4)/100000-0.01/T301,0))</f>
        <v>0</v>
      </c>
      <c r="Y301" s="354" t="str">
        <f t="shared" si="190"/>
        <v/>
      </c>
      <c r="Z301" s="364" t="str">
        <f t="shared" si="191"/>
        <v/>
      </c>
      <c r="AA301" s="374"/>
      <c r="AB301" s="374"/>
      <c r="AC301" s="374"/>
      <c r="AD301" s="374"/>
      <c r="AE301" s="374"/>
      <c r="AF301" s="374"/>
      <c r="AG301" s="374"/>
      <c r="AH301" s="374"/>
      <c r="AI301" s="374"/>
    </row>
    <row r="302" spans="1:35" ht="12.6" customHeight="1" thickBot="1" x14ac:dyDescent="0.35">
      <c r="A302" s="583"/>
      <c r="B302" s="688"/>
      <c r="C302" s="694"/>
      <c r="D302" s="691"/>
      <c r="E302" s="32" t="str">
        <f>IF(ISNA(VLOOKUP($A$299,'STAM.011-1'!$A$3:$S$306,5,FALSE)+U6),"",(VLOOKUP($A$299,'STAM.011-1'!$A$3:$S$306,5,FALSE)+U6))</f>
        <v/>
      </c>
      <c r="F302" s="38" t="str">
        <f>IF(ISNA(VLOOKUP($E302,'STAM.011-1'!$E$3:$F$306,2,FALSE)),"",(VLOOKUP($E302,'STAM.011-1'!$E$3:$F$306,2,FALSE)))</f>
        <v/>
      </c>
      <c r="G302" s="36" t="s">
        <v>678</v>
      </c>
      <c r="H302" s="37" t="str">
        <f>IF(ISNA(VLOOKUP(E302,'STAM.011-1'!$E$3:$H$306,4,FALSE)),"",(VLOOKUP(E302,'STAM.011-1'!$E$3:$H$306,4,FALSE)))</f>
        <v/>
      </c>
      <c r="I302" s="38" t="str">
        <f>IF(ISNA(VLOOKUP(E302,'STAM.011-1'!$E$3:$S$306,5,FALSE)),"",(VLOOKUP(E302,'STAM.011-1'!$E$3:$S$306,5,FALSE)))</f>
        <v/>
      </c>
      <c r="J302" s="38" t="str">
        <f>IF(ISNA(VLOOKUP($E302,'STAM.011-1'!$E$3:$S$306,6,FALSE)),"",(VLOOKUP($E302,'STAM.011-1'!$E$3:$S$306,6,FALSE)))</f>
        <v/>
      </c>
      <c r="K302" s="38" t="str">
        <f>IF(ISNA(VLOOKUP($E302,'STAM.011-1'!$E$3:$S$306,7,FALSE)),"",(VLOOKUP($E302,'STAM.011-1'!$E$3:$S$306,7,FALSE)))</f>
        <v/>
      </c>
      <c r="L302" s="38" t="str">
        <f>IF(ISNA(VLOOKUP($E302,'STAM.011-1'!$E$3:$S$306,8,FALSE)),"",(VLOOKUP($E302,'STAM.011-1'!$E$3:$S$306,8,FALSE)))</f>
        <v/>
      </c>
      <c r="M302" s="38" t="str">
        <f>IF(ISNA(VLOOKUP($E302,'STAM.011-1'!$E$3:$S$306,9,FALSE)),"",(VLOOKUP($E302,'STAM.011-1'!$E$3:$S$306,9,FALSE)))</f>
        <v/>
      </c>
      <c r="N302" s="38" t="str">
        <f>IF(ISNA(VLOOKUP($E302,'STAM.011-1'!$E$3:$S$306,10,FALSE)),"",(VLOOKUP($E302,'STAM.011-1'!$E$3:$S$306,10,FALSE)))</f>
        <v/>
      </c>
      <c r="O302" s="38" t="str">
        <f>IF(ISNA(VLOOKUP($E302,'STAM.011-1'!$E$3:$S$306,11,FALSE)),"",(VLOOKUP($E302,'STAM.011-1'!$E$3:$S$306,11,FALSE)))</f>
        <v/>
      </c>
      <c r="P302" s="38" t="str">
        <f>IF(ISNA(VLOOKUP($E302,'STAM.011-1'!$E$3:$S$306,12,FALSE)),"",(VLOOKUP($E302,'STAM.011-1'!$E$3:$S$306,12,FALSE)))</f>
        <v/>
      </c>
      <c r="Q302" s="38" t="str">
        <f>IF(ISNA(VLOOKUP($E302,'STAM.011-1'!$E$3:$S$306,13,FALSE)),"",(VLOOKUP($E302,'STAM.011-1'!$E$3:$S$306,13,FALSE)))</f>
        <v/>
      </c>
      <c r="R302" s="38" t="str">
        <f>IF(ISNA(VLOOKUP($E302,'STAM.011-1'!$E$3:$S$306,14,FALSE)),"",(VLOOKUP($E302,'STAM.011-1'!$E$3:$S$306,14,FALSE)))</f>
        <v/>
      </c>
      <c r="S302" s="345" t="str">
        <f>IF(ISNA(VLOOKUP($E302,'STAM.011-1'!$E$3:$S$306,15,FALSE)),"",(VLOOKUP($E302,'STAM.011-1'!$E$3:$S$306,15,FALSE)))</f>
        <v/>
      </c>
      <c r="T302" s="438">
        <f t="shared" si="152"/>
        <v>300</v>
      </c>
      <c r="U302" s="439"/>
      <c r="V302" s="443">
        <f t="shared" si="166"/>
        <v>0</v>
      </c>
      <c r="W302" s="516"/>
      <c r="X302" s="374">
        <f>IF(V302="","",IFERROR(SUM(J302:K302:M302:N302)+LARGE(J302:K302:M302,1)/100+LARGE(J302:K302:M302:N302,2)/1000+LARGE(J302:K302:M302:N302,3)/10000+LARGE(J302:K302:M302:N302,4)/100000-0.01/T302,0))</f>
        <v>0</v>
      </c>
      <c r="Y302" s="354" t="str">
        <f t="shared" si="190"/>
        <v/>
      </c>
      <c r="Z302" s="364" t="str">
        <f t="shared" si="191"/>
        <v/>
      </c>
      <c r="AA302" s="374"/>
      <c r="AB302" s="374"/>
      <c r="AC302" s="374"/>
      <c r="AD302" s="374"/>
      <c r="AE302" s="374"/>
      <c r="AF302" s="374"/>
      <c r="AG302" s="374"/>
      <c r="AH302" s="374"/>
      <c r="AI302" s="374"/>
    </row>
    <row r="303" spans="1:35" ht="12.6" customHeight="1" x14ac:dyDescent="0.3">
      <c r="A303" s="581">
        <v>76</v>
      </c>
      <c r="B303" s="686" t="str">
        <f>IF(ISNA(VLOOKUP($A303,'STAM.011-1'!$A$3:$S$306,2,FALSE)),"",(VLOOKUP($A303,'STAM.011-1'!$A$3:$S$306,2,FALSE)))</f>
        <v/>
      </c>
      <c r="C303" s="692" t="str">
        <f>IF(ISNA(VLOOKUP($A303,'STAM.011-1'!$A$3:$S$306,3,FALSE)),"",(VLOOKUP($A303,'STAM.011-1'!$A$3:$S$306,3,FALSE)))</f>
        <v/>
      </c>
      <c r="D303" s="689" t="str">
        <f>IF(ISNA(VLOOKUP($A303,'STAM.011-1'!$A$3:$S$306,4,FALSE)),"",(VLOOKUP($A303,'STAM.011-1'!$A$3:$S$306,4,FALSE)))</f>
        <v/>
      </c>
      <c r="E303" s="29" t="str">
        <f>IF(ISNA(VLOOKUP($A$303,'STAM.011-1'!$A$3:$S$306,5,FALSE)),"",(VLOOKUP($A$303,'STAM.011-1'!$A$3:$S$306,5,FALSE)))</f>
        <v/>
      </c>
      <c r="F303" s="30" t="str">
        <f>IF(ISNA(VLOOKUP($E303,'STAM.011-1'!$E$3:$F$306,2,FALSE)),"",(VLOOKUP($E303,'STAM.011-1'!$E$3:$F$306,2,FALSE)))</f>
        <v/>
      </c>
      <c r="G303" s="149"/>
      <c r="H303" s="31"/>
      <c r="I303" s="30" t="str">
        <f>IF(ISNA(VLOOKUP(E303,'STAM.011-1'!$E$3:$S$306,5,FALSE)),"",(VLOOKUP(E303,'STAM.011-1'!$E$3:$S$306,5,FALSE)))</f>
        <v/>
      </c>
      <c r="J303" s="30" t="str">
        <f>IF(ISNA(VLOOKUP($E303,'STAM.011-1'!$E$3:$S$306,6,FALSE)),"",(VLOOKUP($E303,'STAM.011-1'!$E$3:$S$306,6,FALSE)))</f>
        <v/>
      </c>
      <c r="K303" s="30" t="str">
        <f>IF(ISNA(VLOOKUP($E303,'STAM.011-1'!$E$3:$S$306,7,FALSE)),"",(VLOOKUP($E303,'STAM.011-1'!$E$3:$S$306,7,FALSE)))</f>
        <v/>
      </c>
      <c r="L303" s="30" t="str">
        <f>IF(ISNA(VLOOKUP($E303,'STAM.011-1'!$E$3:$S$306,8,FALSE)),"",(VLOOKUP($E303,'STAM.011-1'!$E$3:$S$306,8,FALSE)))</f>
        <v/>
      </c>
      <c r="M303" s="30" t="str">
        <f>IF(ISNA(VLOOKUP($E303,'STAM.011-1'!$E$3:$S$306,9,FALSE)),"",(VLOOKUP($E303,'STAM.011-1'!$E$3:$S$306,9,FALSE)))</f>
        <v/>
      </c>
      <c r="N303" s="30" t="str">
        <f>IF(ISNA(VLOOKUP($E303,'STAM.011-1'!$E$3:$S$306,10,FALSE)),"",(VLOOKUP($E303,'STAM.011-1'!$E$3:$S$306,10,FALSE)))</f>
        <v/>
      </c>
      <c r="O303" s="30" t="str">
        <f>IF(ISNA(VLOOKUP($E303,'STAM.011-1'!$E$3:$S$306,11,FALSE)),"",(VLOOKUP($E303,'STAM.011-1'!$E$3:$S$306,11,FALSE)))</f>
        <v/>
      </c>
      <c r="P303" s="30" t="str">
        <f>IF(ISNA(VLOOKUP($E303,'STAM.011-1'!$E$3:$S$306,12,FALSE)),"",(VLOOKUP($E303,'STAM.011-1'!$E$3:$S$306,12,FALSE)))</f>
        <v/>
      </c>
      <c r="Q303" s="30" t="str">
        <f>IF(ISNA(VLOOKUP($E303,'STAM.011-1'!$E$3:$S$306,13,FALSE)),"",(VLOOKUP($E303,'STAM.011-1'!$E$3:$S$306,13,FALSE)))</f>
        <v/>
      </c>
      <c r="R303" s="30" t="str">
        <f>IF(ISNA(VLOOKUP($E303,'STAM.011-1'!$E$3:$S$306,14,FALSE)),"",(VLOOKUP($E303,'STAM.011-1'!$E$3:$S$306,14,FALSE)))</f>
        <v/>
      </c>
      <c r="S303" s="343" t="str">
        <f>IF(ISNA(VLOOKUP($E303,'STAM.011-1'!$E$3:$S$306,15,FALSE)),"",(VLOOKUP($E303,'STAM.011-1'!$E$3:$S$306,15,FALSE)))</f>
        <v/>
      </c>
      <c r="T303" s="438">
        <f t="shared" ref="T303:T306" si="192">T302+1</f>
        <v>301</v>
      </c>
      <c r="U303" s="439"/>
      <c r="V303" s="443">
        <f t="shared" si="166"/>
        <v>0</v>
      </c>
      <c r="W303" s="516" t="str">
        <f t="shared" ref="W303" si="193">IFERROR(SUM(J303:S306)+H305,"")</f>
        <v/>
      </c>
      <c r="X303" s="374">
        <f>IF(V303="","",IFERROR(SUM(J303:K303:M303:N303)+LARGE(J303:K303:M303,1)/100+LARGE(J303:K303:M303:N303,2)/1000+LARGE(J303:K303:M303:N303,3)/10000+LARGE(J303:K303:M303:N303,4)/100000-0.01/T303,0))</f>
        <v>0</v>
      </c>
      <c r="Y303" s="354" t="str">
        <f>$D$303</f>
        <v/>
      </c>
      <c r="Z303" s="364" t="str">
        <f>$C$303</f>
        <v/>
      </c>
      <c r="AA303" s="374"/>
      <c r="AB303" s="374"/>
      <c r="AC303" s="374"/>
      <c r="AD303" s="374"/>
      <c r="AE303" s="374"/>
      <c r="AF303" s="374"/>
      <c r="AG303" s="374"/>
      <c r="AH303" s="374"/>
      <c r="AI303" s="374"/>
    </row>
    <row r="304" spans="1:35" ht="12.6" customHeight="1" x14ac:dyDescent="0.3">
      <c r="A304" s="582"/>
      <c r="B304" s="687"/>
      <c r="C304" s="693"/>
      <c r="D304" s="690"/>
      <c r="E304" s="32" t="str">
        <f>IF(ISNA(VLOOKUP($A$303,'STAM.011-1'!$A$3:$S$306,5,FALSE)+U4),"",(VLOOKUP($A$303,'STAM.011-1'!$A$3:$S$306,5,FALSE)+U4))</f>
        <v/>
      </c>
      <c r="F304" s="34" t="str">
        <f>IF(ISNA(VLOOKUP($E304,'STAM.011-1'!$E$3:$F$306,2,FALSE)),"",(VLOOKUP($E304,'STAM.011-1'!$E$3:$F$306,2,FALSE)))</f>
        <v/>
      </c>
      <c r="G304" s="150"/>
      <c r="H304" s="141" t="str">
        <f>IF(ISNA(VLOOKUP($E304,'STAM.011-1'!$E$3:$H$306,4,FALSE)),"",(VLOOKUP($E304,'STAM.011-1'!$E$3:$H$306,4,FALSE)))</f>
        <v/>
      </c>
      <c r="I304" s="34" t="str">
        <f>IF(ISNA(VLOOKUP(E304,'STAM.011-1'!$E$3:$S$306,5,FALSE)),"",(VLOOKUP(E304,'STAM.011-1'!$E$3:$S$306,5,FALSE)))</f>
        <v/>
      </c>
      <c r="J304" s="34" t="str">
        <f>IF(ISNA(VLOOKUP($E304,'STAM.011-1'!$E$3:$S$306,6,FALSE)),"",(VLOOKUP($E304,'STAM.011-1'!$E$3:$S$306,6,FALSE)))</f>
        <v/>
      </c>
      <c r="K304" s="34" t="str">
        <f>IF(ISNA(VLOOKUP($E304,'STAM.011-1'!$E$3:$S$306,7,FALSE)),"",(VLOOKUP($E304,'STAM.011-1'!$E$3:$S$306,7,FALSE)))</f>
        <v/>
      </c>
      <c r="L304" s="34" t="str">
        <f>IF(ISNA(VLOOKUP($E304,'STAM.011-1'!$E$3:$S$306,8,FALSE)),"",(VLOOKUP($E304,'STAM.011-1'!$E$3:$S$306,8,FALSE)))</f>
        <v/>
      </c>
      <c r="M304" s="34" t="str">
        <f>IF(ISNA(VLOOKUP($E304,'STAM.011-1'!$E$3:$S$306,9,FALSE)),"",(VLOOKUP($E304,'STAM.011-1'!$E$3:$S$306,9,FALSE)))</f>
        <v/>
      </c>
      <c r="N304" s="34" t="str">
        <f>IF(ISNA(VLOOKUP($E304,'STAM.011-1'!$E$3:$S$306,10,FALSE)),"",(VLOOKUP($E304,'STAM.011-1'!$E$3:$S$306,10,FALSE)))</f>
        <v/>
      </c>
      <c r="O304" s="34" t="str">
        <f>IF(ISNA(VLOOKUP($E304,'STAM.011-1'!$E$3:$S$306,11,FALSE)),"",(VLOOKUP($E304,'STAM.011-1'!$E$3:$S$306,11,FALSE)))</f>
        <v/>
      </c>
      <c r="P304" s="34" t="str">
        <f>IF(ISNA(VLOOKUP($E304,'STAM.011-1'!$E$3:$S$306,12,FALSE)),"",(VLOOKUP($E304,'STAM.011-1'!$E$3:$S$306,12,FALSE)))</f>
        <v/>
      </c>
      <c r="Q304" s="34" t="str">
        <f>IF(ISNA(VLOOKUP($E304,'STAM.011-1'!$E$3:$S$306,13,FALSE)),"",(VLOOKUP($E304,'STAM.011-1'!$E$3:$S$306,13,FALSE)))</f>
        <v/>
      </c>
      <c r="R304" s="34" t="str">
        <f>IF(ISNA(VLOOKUP($E304,'STAM.011-1'!$E$3:$S$306,14,FALSE)),"",(VLOOKUP($E304,'STAM.011-1'!$E$3:$S$306,14,FALSE)))</f>
        <v/>
      </c>
      <c r="S304" s="344" t="str">
        <f>IF(ISNA(VLOOKUP($E304,'STAM.011-1'!$E$3:$S$306,15,FALSE)),"",(VLOOKUP($E304,'STAM.011-1'!$E$3:$S$306,15,FALSE)))</f>
        <v/>
      </c>
      <c r="T304" s="438">
        <f t="shared" si="192"/>
        <v>302</v>
      </c>
      <c r="U304" s="439"/>
      <c r="V304" s="443">
        <f t="shared" si="166"/>
        <v>0</v>
      </c>
      <c r="W304" s="516"/>
      <c r="X304" s="374">
        <f>IF(V304="","",IFERROR(SUM(J304:K304:M304:N304)+LARGE(J304:K304:M304,1)/100+LARGE(J304:K304:M304:N304,2)/1000+LARGE(J304:K304:M304:N304,3)/10000+LARGE(J304:K304:M304:N304,4)/100000-0.01/T304,0))</f>
        <v>0</v>
      </c>
      <c r="Y304" s="354" t="str">
        <f t="shared" ref="Y304:Y306" si="194">$D$303</f>
        <v/>
      </c>
      <c r="Z304" s="364" t="str">
        <f t="shared" ref="Z304:Z306" si="195">$C$303</f>
        <v/>
      </c>
      <c r="AA304" s="374"/>
      <c r="AB304" s="374"/>
      <c r="AC304" s="374"/>
      <c r="AD304" s="374"/>
      <c r="AE304" s="374"/>
      <c r="AF304" s="374"/>
      <c r="AG304" s="374"/>
      <c r="AH304" s="374"/>
      <c r="AI304" s="374"/>
    </row>
    <row r="305" spans="1:35" ht="12.6" customHeight="1" thickBot="1" x14ac:dyDescent="0.35">
      <c r="A305" s="582"/>
      <c r="B305" s="687"/>
      <c r="C305" s="693"/>
      <c r="D305" s="690"/>
      <c r="E305" s="32" t="str">
        <f>IF(ISNA(VLOOKUP($A$303,'STAM.011-1'!$A$3:$S$306,5,FALSE)+U5),"",(VLOOKUP($A$303,'STAM.011-1'!$A$3:$S$306,5,FALSE)+U5))</f>
        <v/>
      </c>
      <c r="F305" s="34" t="str">
        <f>IF(ISNA(VLOOKUP($E305,'STAM.011-1'!$E$3:$F$306,2,FALSE)),"",(VLOOKUP($E305,'STAM.011-1'!$E$3:$F$306,2,FALSE)))</f>
        <v/>
      </c>
      <c r="G305" s="35" t="s">
        <v>677</v>
      </c>
      <c r="H305" s="141" t="str">
        <f>IF(ISNA(VLOOKUP(E305,'STAM.011-1'!$E$3:$H$306,4,FALSE)),"",(VLOOKUP(E305,'STAM.011-1'!$E$3:$H$306,4,FALSE)))</f>
        <v/>
      </c>
      <c r="I305" s="34" t="str">
        <f>IF(ISNA(VLOOKUP(E305,'STAM.011-1'!$E$3:$S$306,5,FALSE)),"",(VLOOKUP(E305,'STAM.011-1'!$E$3:$S$306,5,FALSE)))</f>
        <v/>
      </c>
      <c r="J305" s="34" t="str">
        <f>IF(ISNA(VLOOKUP($E305,'STAM.011-1'!$E$3:$S$306,6,FALSE)),"",(VLOOKUP($E305,'STAM.011-1'!$E$3:$S$306,6,FALSE)))</f>
        <v/>
      </c>
      <c r="K305" s="34" t="str">
        <f>IF(ISNA(VLOOKUP($E305,'STAM.011-1'!$E$3:$S$306,7,FALSE)),"",(VLOOKUP($E305,'STAM.011-1'!$E$3:$S$306,7,FALSE)))</f>
        <v/>
      </c>
      <c r="L305" s="34" t="str">
        <f>IF(ISNA(VLOOKUP($E305,'STAM.011-1'!$E$3:$S$306,8,FALSE)),"",(VLOOKUP($E305,'STAM.011-1'!$E$3:$S$306,8,FALSE)))</f>
        <v/>
      </c>
      <c r="M305" s="34" t="str">
        <f>IF(ISNA(VLOOKUP($E305,'STAM.011-1'!$E$3:$S$306,9,FALSE)),"",(VLOOKUP($E305,'STAM.011-1'!$E$3:$S$306,9,FALSE)))</f>
        <v/>
      </c>
      <c r="N305" s="34" t="str">
        <f>IF(ISNA(VLOOKUP($E305,'STAM.011-1'!$E$3:$S$306,10,FALSE)),"",(VLOOKUP($E305,'STAM.011-1'!$E$3:$S$306,10,FALSE)))</f>
        <v/>
      </c>
      <c r="O305" s="34" t="str">
        <f>IF(ISNA(VLOOKUP($E305,'STAM.011-1'!$E$3:$S$306,11,FALSE)),"",(VLOOKUP($E305,'STAM.011-1'!$E$3:$S$306,11,FALSE)))</f>
        <v/>
      </c>
      <c r="P305" s="34" t="str">
        <f>IF(ISNA(VLOOKUP($E305,'STAM.011-1'!$E$3:$S$306,12,FALSE)),"",(VLOOKUP($E305,'STAM.011-1'!$E$3:$S$306,12,FALSE)))</f>
        <v/>
      </c>
      <c r="Q305" s="34" t="str">
        <f>IF(ISNA(VLOOKUP($E305,'STAM.011-1'!$E$3:$S$306,13,FALSE)),"",(VLOOKUP($E305,'STAM.011-1'!$E$3:$S$306,13,FALSE)))</f>
        <v/>
      </c>
      <c r="R305" s="34" t="str">
        <f>IF(ISNA(VLOOKUP($E305,'STAM.011-1'!$E$3:$S$306,14,FALSE)),"",(VLOOKUP($E305,'STAM.011-1'!$E$3:$S$306,14,FALSE)))</f>
        <v/>
      </c>
      <c r="S305" s="344" t="str">
        <f>IF(ISNA(VLOOKUP($E305,'STAM.011-1'!$E$3:$S$306,15,FALSE)),"",(VLOOKUP($E305,'STAM.011-1'!$E$3:$S$306,15,FALSE)))</f>
        <v/>
      </c>
      <c r="T305" s="438">
        <f t="shared" si="192"/>
        <v>303</v>
      </c>
      <c r="U305" s="439"/>
      <c r="V305" s="443">
        <f t="shared" si="166"/>
        <v>0</v>
      </c>
      <c r="W305" s="516"/>
      <c r="X305" s="374">
        <f>IF(V305="","",IFERROR(SUM(J305:K305:M305:N305)+LARGE(J305:K305:M305,1)/100+LARGE(J305:K305:M305:N305,2)/1000+LARGE(J305:K305:M305:N305,3)/10000+LARGE(J305:K305:M305:N305,4)/100000-0.01/T305,0))</f>
        <v>0</v>
      </c>
      <c r="Y305" s="354" t="str">
        <f t="shared" si="194"/>
        <v/>
      </c>
      <c r="Z305" s="364" t="str">
        <f t="shared" si="195"/>
        <v/>
      </c>
      <c r="AA305" s="374"/>
      <c r="AB305" s="374"/>
      <c r="AC305" s="374"/>
      <c r="AD305" s="374"/>
      <c r="AE305" s="374"/>
      <c r="AF305" s="374"/>
      <c r="AG305" s="374"/>
      <c r="AH305" s="374"/>
      <c r="AI305" s="374"/>
    </row>
    <row r="306" spans="1:35" ht="12.6" customHeight="1" thickBot="1" x14ac:dyDescent="0.35">
      <c r="A306" s="664"/>
      <c r="B306" s="700"/>
      <c r="C306" s="701"/>
      <c r="D306" s="702"/>
      <c r="E306" s="129" t="str">
        <f>IF(ISNA(VLOOKUP($A$303,'STAM.011-1'!$A$3:$S$306,5,FALSE)+U6),"",(VLOOKUP($A$303,'STAM.011-1'!$A$3:$S$306,5,FALSE)+U6))</f>
        <v/>
      </c>
      <c r="F306" s="42" t="str">
        <f>IF(ISNA(VLOOKUP($E306,'STAM.011-1'!$E$3:$F$306,2,FALSE)),"",(VLOOKUP($E306,'STAM.011-1'!$E$3:$F$306,2,FALSE)))</f>
        <v/>
      </c>
      <c r="G306" s="40" t="s">
        <v>678</v>
      </c>
      <c r="H306" s="41" t="str">
        <f>IF(ISNA(VLOOKUP(E306,'STAM.011-1'!$E$3:$H$306,4,FALSE)),"",(VLOOKUP(E306,'STAM.011-1'!$E$3:$H$306,4,FALSE)))</f>
        <v/>
      </c>
      <c r="I306" s="86" t="str">
        <f>IF(ISNA(VLOOKUP(E306,'STAM.011-1'!$E$3:$S$306,5,FALSE)),"",(VLOOKUP(E306,'STAM.011-1'!$E$3:$S$306,5,FALSE)))</f>
        <v/>
      </c>
      <c r="J306" s="42" t="str">
        <f>IF(ISNA(VLOOKUP($E306,'STAM.011-1'!$E$3:$S$306,6,FALSE)),"",(VLOOKUP($E306,'STAM.011-1'!$E$3:$S$306,6,FALSE)))</f>
        <v/>
      </c>
      <c r="K306" s="42" t="str">
        <f>IF(ISNA(VLOOKUP($E306,'STAM.011-1'!$E$3:$S$306,7,FALSE)),"",(VLOOKUP($E306,'STAM.011-1'!$E$3:$S$306,7,FALSE)))</f>
        <v/>
      </c>
      <c r="L306" s="42" t="str">
        <f>IF(ISNA(VLOOKUP($E306,'STAM.011-1'!$E$3:$S$306,8,FALSE)),"",(VLOOKUP($E306,'STAM.011-1'!$E$3:$S$306,8,FALSE)))</f>
        <v/>
      </c>
      <c r="M306" s="42" t="str">
        <f>IF(ISNA(VLOOKUP($E306,'STAM.011-1'!$E$3:$S$306,9,FALSE)),"",(VLOOKUP($E306,'STAM.011-1'!$E$3:$S$306,9,FALSE)))</f>
        <v/>
      </c>
      <c r="N306" s="42" t="str">
        <f>IF(ISNA(VLOOKUP($E306,'STAM.011-1'!$E$3:$S$306,10,FALSE)),"",(VLOOKUP($E306,'STAM.011-1'!$E$3:$S$306,10,FALSE)))</f>
        <v/>
      </c>
      <c r="O306" s="42" t="str">
        <f>IF(ISNA(VLOOKUP($E306,'STAM.011-1'!$E$3:$S$306,11,FALSE)),"",(VLOOKUP($E306,'STAM.011-1'!$E$3:$S$306,11,FALSE)))</f>
        <v/>
      </c>
      <c r="P306" s="42" t="str">
        <f>IF(ISNA(VLOOKUP($E306,'STAM.011-1'!$E$3:$S$306,12,FALSE)),"",(VLOOKUP($E306,'STAM.011-1'!$E$3:$S$306,12,FALSE)))</f>
        <v/>
      </c>
      <c r="Q306" s="42" t="str">
        <f>IF(ISNA(VLOOKUP($E306,'STAM.011-1'!$E$3:$S$306,13,FALSE)),"",(VLOOKUP($E306,'STAM.011-1'!$E$3:$S$306,13,FALSE)))</f>
        <v/>
      </c>
      <c r="R306" s="42" t="str">
        <f>IF(ISNA(VLOOKUP($E306,'STAM.011-1'!$E$3:$S$306,14,FALSE)),"",(VLOOKUP($E306,'STAM.011-1'!$E$3:$S$306,14,FALSE)))</f>
        <v/>
      </c>
      <c r="S306" s="347" t="str">
        <f>IF(ISNA(VLOOKUP($E306,'STAM.011-1'!$E$3:$S$306,15,FALSE)),"",(VLOOKUP($E306,'STAM.011-1'!$E$3:$S$306,15,FALSE)))</f>
        <v/>
      </c>
      <c r="T306" s="444">
        <f t="shared" si="192"/>
        <v>304</v>
      </c>
      <c r="U306" s="445"/>
      <c r="V306" s="446">
        <f t="shared" si="166"/>
        <v>0</v>
      </c>
      <c r="W306" s="516"/>
      <c r="X306" s="374">
        <f>IF(V306="","",IFERROR(SUM(J306:K306:M306:N306)+LARGE(J306:K306:M306,1)/100+LARGE(J306:K306:M306:N306,2)/1000+LARGE(J306:K306:M306:N306,3)/10000+LARGE(J306:K306:M306:N306,4)/100000-0.01/T306,0))</f>
        <v>0</v>
      </c>
      <c r="Y306" s="354" t="str">
        <f t="shared" si="194"/>
        <v/>
      </c>
      <c r="Z306" s="364" t="str">
        <f t="shared" si="195"/>
        <v/>
      </c>
      <c r="AA306" s="374"/>
      <c r="AB306" s="374"/>
      <c r="AC306" s="374"/>
      <c r="AD306" s="374"/>
      <c r="AE306" s="374"/>
      <c r="AF306" s="374"/>
      <c r="AG306" s="374"/>
      <c r="AH306" s="374"/>
      <c r="AI306" s="374"/>
    </row>
    <row r="307" spans="1:35" ht="15" thickTop="1" x14ac:dyDescent="0.3"/>
  </sheetData>
  <sheetProtection algorithmName="SHA-512" hashValue="Y7OrLM2WXhxtfecpoI4FRVtOb/Iw9YXSNVBejLlve0ycSYsSFnaSDJnIgxHkXhiLpidsoTmRUFFWrg99diE4hQ==" saltValue="2yHXr3WVHXBaMZdFNnmplA==" spinCount="100000" sheet="1" objects="1" scenarios="1"/>
  <mergeCells count="386">
    <mergeCell ref="D231:D234"/>
    <mergeCell ref="D255:D258"/>
    <mergeCell ref="B303:B306"/>
    <mergeCell ref="C303:C306"/>
    <mergeCell ref="B291:B294"/>
    <mergeCell ref="C291:C294"/>
    <mergeCell ref="B295:B298"/>
    <mergeCell ref="C295:C298"/>
    <mergeCell ref="D291:D294"/>
    <mergeCell ref="D295:D298"/>
    <mergeCell ref="D299:D302"/>
    <mergeCell ref="D303:D306"/>
    <mergeCell ref="C275:C278"/>
    <mergeCell ref="B279:B282"/>
    <mergeCell ref="C279:C282"/>
    <mergeCell ref="D275:D278"/>
    <mergeCell ref="D279:D282"/>
    <mergeCell ref="D283:D286"/>
    <mergeCell ref="D287:D290"/>
    <mergeCell ref="B299:B302"/>
    <mergeCell ref="C299:C302"/>
    <mergeCell ref="B283:B286"/>
    <mergeCell ref="C283:C286"/>
    <mergeCell ref="D235:D238"/>
    <mergeCell ref="D227:D230"/>
    <mergeCell ref="D167:D170"/>
    <mergeCell ref="D171:D174"/>
    <mergeCell ref="D175:D178"/>
    <mergeCell ref="B187:B190"/>
    <mergeCell ref="C187:C190"/>
    <mergeCell ref="B191:B194"/>
    <mergeCell ref="C191:C194"/>
    <mergeCell ref="B179:B182"/>
    <mergeCell ref="C179:C182"/>
    <mergeCell ref="B183:B186"/>
    <mergeCell ref="C183:C186"/>
    <mergeCell ref="D179:D182"/>
    <mergeCell ref="D183:D186"/>
    <mergeCell ref="D187:D190"/>
    <mergeCell ref="D191:D194"/>
    <mergeCell ref="D195:D198"/>
    <mergeCell ref="D199:D202"/>
    <mergeCell ref="D203:D206"/>
    <mergeCell ref="D207:D210"/>
    <mergeCell ref="D211:D214"/>
    <mergeCell ref="D215:D218"/>
    <mergeCell ref="D219:D222"/>
    <mergeCell ref="D223:D226"/>
    <mergeCell ref="D91:D94"/>
    <mergeCell ref="D95:D98"/>
    <mergeCell ref="D127:D130"/>
    <mergeCell ref="B139:B142"/>
    <mergeCell ref="C139:C142"/>
    <mergeCell ref="B143:B146"/>
    <mergeCell ref="C143:C146"/>
    <mergeCell ref="B131:B134"/>
    <mergeCell ref="C131:C134"/>
    <mergeCell ref="B135:B138"/>
    <mergeCell ref="C135:C138"/>
    <mergeCell ref="D131:D134"/>
    <mergeCell ref="D135:D138"/>
    <mergeCell ref="D139:D142"/>
    <mergeCell ref="D143:D146"/>
    <mergeCell ref="D123:D126"/>
    <mergeCell ref="D35:D38"/>
    <mergeCell ref="D39:D42"/>
    <mergeCell ref="D43:D46"/>
    <mergeCell ref="D47:D50"/>
    <mergeCell ref="B31:B34"/>
    <mergeCell ref="C31:C34"/>
    <mergeCell ref="B43:B46"/>
    <mergeCell ref="C43:C46"/>
    <mergeCell ref="D67:D70"/>
    <mergeCell ref="D31:D34"/>
    <mergeCell ref="C59:C62"/>
    <mergeCell ref="B63:B66"/>
    <mergeCell ref="C63:C66"/>
    <mergeCell ref="B51:B54"/>
    <mergeCell ref="C51:C54"/>
    <mergeCell ref="B55:B58"/>
    <mergeCell ref="C55:C58"/>
    <mergeCell ref="D63:D66"/>
    <mergeCell ref="B67:B70"/>
    <mergeCell ref="C67:C70"/>
    <mergeCell ref="C19:C22"/>
    <mergeCell ref="B23:B26"/>
    <mergeCell ref="C23:C26"/>
    <mergeCell ref="D27:D30"/>
    <mergeCell ref="B27:B30"/>
    <mergeCell ref="A1:B1"/>
    <mergeCell ref="G2:H2"/>
    <mergeCell ref="A3:A6"/>
    <mergeCell ref="A7:A10"/>
    <mergeCell ref="D3:D6"/>
    <mergeCell ref="D7:D10"/>
    <mergeCell ref="B3:B6"/>
    <mergeCell ref="C3:C6"/>
    <mergeCell ref="B7:B10"/>
    <mergeCell ref="C7:C10"/>
    <mergeCell ref="C1:D1"/>
    <mergeCell ref="C27:C30"/>
    <mergeCell ref="A51:A54"/>
    <mergeCell ref="A55:A58"/>
    <mergeCell ref="A59:A62"/>
    <mergeCell ref="D51:D54"/>
    <mergeCell ref="D55:D58"/>
    <mergeCell ref="D59:D62"/>
    <mergeCell ref="I1:J1"/>
    <mergeCell ref="N1:S1"/>
    <mergeCell ref="E1:H1"/>
    <mergeCell ref="A11:A14"/>
    <mergeCell ref="A15:A18"/>
    <mergeCell ref="A19:A22"/>
    <mergeCell ref="A23:A26"/>
    <mergeCell ref="A27:A30"/>
    <mergeCell ref="D11:D14"/>
    <mergeCell ref="D15:D18"/>
    <mergeCell ref="D19:D22"/>
    <mergeCell ref="D23:D26"/>
    <mergeCell ref="B11:B14"/>
    <mergeCell ref="C11:C14"/>
    <mergeCell ref="B15:B18"/>
    <mergeCell ref="C15:C18"/>
    <mergeCell ref="B19:B22"/>
    <mergeCell ref="B59:B62"/>
    <mergeCell ref="A31:A34"/>
    <mergeCell ref="A35:A38"/>
    <mergeCell ref="A39:A42"/>
    <mergeCell ref="A43:A46"/>
    <mergeCell ref="A47:A50"/>
    <mergeCell ref="B47:B50"/>
    <mergeCell ref="C47:C50"/>
    <mergeCell ref="B35:B38"/>
    <mergeCell ref="C35:C38"/>
    <mergeCell ref="B39:B42"/>
    <mergeCell ref="C39:C42"/>
    <mergeCell ref="A63:A66"/>
    <mergeCell ref="A67:A70"/>
    <mergeCell ref="D71:D74"/>
    <mergeCell ref="D75:D78"/>
    <mergeCell ref="D79:D82"/>
    <mergeCell ref="B83:B86"/>
    <mergeCell ref="C83:C86"/>
    <mergeCell ref="B87:B90"/>
    <mergeCell ref="C87:C90"/>
    <mergeCell ref="D83:D86"/>
    <mergeCell ref="A71:A74"/>
    <mergeCell ref="A75:A78"/>
    <mergeCell ref="A79:A82"/>
    <mergeCell ref="A83:A86"/>
    <mergeCell ref="A87:A90"/>
    <mergeCell ref="B75:B78"/>
    <mergeCell ref="C75:C78"/>
    <mergeCell ref="B79:B82"/>
    <mergeCell ref="C79:C82"/>
    <mergeCell ref="B71:B74"/>
    <mergeCell ref="C71:C74"/>
    <mergeCell ref="D87:D90"/>
    <mergeCell ref="A91:A94"/>
    <mergeCell ref="A95:A98"/>
    <mergeCell ref="A99:A102"/>
    <mergeCell ref="A103:A106"/>
    <mergeCell ref="A107:A110"/>
    <mergeCell ref="B107:B110"/>
    <mergeCell ref="C107:C110"/>
    <mergeCell ref="B99:B102"/>
    <mergeCell ref="C99:C102"/>
    <mergeCell ref="B103:B106"/>
    <mergeCell ref="C103:C106"/>
    <mergeCell ref="B91:B94"/>
    <mergeCell ref="C91:C94"/>
    <mergeCell ref="B95:B98"/>
    <mergeCell ref="C95:C98"/>
    <mergeCell ref="D147:D150"/>
    <mergeCell ref="A151:A154"/>
    <mergeCell ref="D151:D154"/>
    <mergeCell ref="D99:D102"/>
    <mergeCell ref="D103:D106"/>
    <mergeCell ref="D107:D110"/>
    <mergeCell ref="A111:A114"/>
    <mergeCell ref="A115:A118"/>
    <mergeCell ref="A119:A122"/>
    <mergeCell ref="A123:A126"/>
    <mergeCell ref="A127:A130"/>
    <mergeCell ref="B111:B114"/>
    <mergeCell ref="C111:C114"/>
    <mergeCell ref="D111:D114"/>
    <mergeCell ref="B123:B126"/>
    <mergeCell ref="C123:C126"/>
    <mergeCell ref="B127:B130"/>
    <mergeCell ref="C127:C130"/>
    <mergeCell ref="B115:B118"/>
    <mergeCell ref="C115:C118"/>
    <mergeCell ref="B119:B122"/>
    <mergeCell ref="C119:C122"/>
    <mergeCell ref="D115:D118"/>
    <mergeCell ref="D119:D122"/>
    <mergeCell ref="B151:B154"/>
    <mergeCell ref="C151:C154"/>
    <mergeCell ref="A131:A134"/>
    <mergeCell ref="A135:A138"/>
    <mergeCell ref="A139:A142"/>
    <mergeCell ref="A143:A146"/>
    <mergeCell ref="A147:A150"/>
    <mergeCell ref="B147:B150"/>
    <mergeCell ref="C147:C150"/>
    <mergeCell ref="D155:D158"/>
    <mergeCell ref="D159:D162"/>
    <mergeCell ref="B163:B166"/>
    <mergeCell ref="C163:C166"/>
    <mergeCell ref="B167:B170"/>
    <mergeCell ref="C167:C170"/>
    <mergeCell ref="D163:D166"/>
    <mergeCell ref="A171:A174"/>
    <mergeCell ref="A175:A178"/>
    <mergeCell ref="A155:A158"/>
    <mergeCell ref="A159:A162"/>
    <mergeCell ref="A163:A166"/>
    <mergeCell ref="A167:A170"/>
    <mergeCell ref="B155:B158"/>
    <mergeCell ref="C155:C158"/>
    <mergeCell ref="B159:B162"/>
    <mergeCell ref="C159:C162"/>
    <mergeCell ref="A179:A182"/>
    <mergeCell ref="A183:A186"/>
    <mergeCell ref="A187:A190"/>
    <mergeCell ref="B171:B174"/>
    <mergeCell ref="C171:C174"/>
    <mergeCell ref="B175:B178"/>
    <mergeCell ref="C175:C178"/>
    <mergeCell ref="A191:A194"/>
    <mergeCell ref="A195:A198"/>
    <mergeCell ref="A199:A202"/>
    <mergeCell ref="A203:A206"/>
    <mergeCell ref="A207:A210"/>
    <mergeCell ref="B203:B206"/>
    <mergeCell ref="C203:C206"/>
    <mergeCell ref="B207:B210"/>
    <mergeCell ref="C207:C210"/>
    <mergeCell ref="B195:B198"/>
    <mergeCell ref="C195:C198"/>
    <mergeCell ref="B199:B202"/>
    <mergeCell ref="C199:C202"/>
    <mergeCell ref="A211:A214"/>
    <mergeCell ref="A215:A218"/>
    <mergeCell ref="A219:A222"/>
    <mergeCell ref="A223:A226"/>
    <mergeCell ref="A227:A230"/>
    <mergeCell ref="B219:B222"/>
    <mergeCell ref="C219:C222"/>
    <mergeCell ref="B223:B226"/>
    <mergeCell ref="C223:C226"/>
    <mergeCell ref="B211:B214"/>
    <mergeCell ref="C211:C214"/>
    <mergeCell ref="B215:B218"/>
    <mergeCell ref="C215:C218"/>
    <mergeCell ref="B227:B230"/>
    <mergeCell ref="C227:C230"/>
    <mergeCell ref="A231:A234"/>
    <mergeCell ref="A235:A238"/>
    <mergeCell ref="A239:A242"/>
    <mergeCell ref="A243:A246"/>
    <mergeCell ref="A247:A250"/>
    <mergeCell ref="B235:B238"/>
    <mergeCell ref="C235:C238"/>
    <mergeCell ref="B239:B242"/>
    <mergeCell ref="C239:C242"/>
    <mergeCell ref="B231:B234"/>
    <mergeCell ref="C231:C234"/>
    <mergeCell ref="D239:D242"/>
    <mergeCell ref="B243:B246"/>
    <mergeCell ref="C243:C246"/>
    <mergeCell ref="B247:B250"/>
    <mergeCell ref="C247:C250"/>
    <mergeCell ref="D243:D246"/>
    <mergeCell ref="D247:D250"/>
    <mergeCell ref="A251:A254"/>
    <mergeCell ref="A255:A258"/>
    <mergeCell ref="D259:D262"/>
    <mergeCell ref="D263:D266"/>
    <mergeCell ref="D267:D270"/>
    <mergeCell ref="B251:B254"/>
    <mergeCell ref="C251:C254"/>
    <mergeCell ref="B255:B258"/>
    <mergeCell ref="C255:C258"/>
    <mergeCell ref="D251:D254"/>
    <mergeCell ref="A291:A294"/>
    <mergeCell ref="C271:C274"/>
    <mergeCell ref="D271:D274"/>
    <mergeCell ref="C287:C290"/>
    <mergeCell ref="A259:A262"/>
    <mergeCell ref="A263:A266"/>
    <mergeCell ref="A267:A270"/>
    <mergeCell ref="B267:B270"/>
    <mergeCell ref="C267:C270"/>
    <mergeCell ref="B259:B262"/>
    <mergeCell ref="C259:C262"/>
    <mergeCell ref="B263:B266"/>
    <mergeCell ref="C263:C266"/>
    <mergeCell ref="A295:A298"/>
    <mergeCell ref="A299:A302"/>
    <mergeCell ref="A303:A306"/>
    <mergeCell ref="A271:A274"/>
    <mergeCell ref="A275:A278"/>
    <mergeCell ref="A279:A282"/>
    <mergeCell ref="A283:A286"/>
    <mergeCell ref="A287:A290"/>
    <mergeCell ref="B271:B274"/>
    <mergeCell ref="B287:B290"/>
    <mergeCell ref="B275:B278"/>
    <mergeCell ref="W39:W42"/>
    <mergeCell ref="W43:W46"/>
    <mergeCell ref="W47:W50"/>
    <mergeCell ref="W51:W54"/>
    <mergeCell ref="W55:W58"/>
    <mergeCell ref="W59:W62"/>
    <mergeCell ref="W63:W66"/>
    <mergeCell ref="W3:W6"/>
    <mergeCell ref="W7:W10"/>
    <mergeCell ref="W11:W14"/>
    <mergeCell ref="W15:W18"/>
    <mergeCell ref="W19:W22"/>
    <mergeCell ref="W23:W26"/>
    <mergeCell ref="W27:W30"/>
    <mergeCell ref="W31:W34"/>
    <mergeCell ref="W35:W38"/>
    <mergeCell ref="W67:W70"/>
    <mergeCell ref="W71:W74"/>
    <mergeCell ref="W75:W78"/>
    <mergeCell ref="W79:W82"/>
    <mergeCell ref="W83:W86"/>
    <mergeCell ref="W87:W90"/>
    <mergeCell ref="W91:W94"/>
    <mergeCell ref="W95:W98"/>
    <mergeCell ref="W99:W102"/>
    <mergeCell ref="W103:W106"/>
    <mergeCell ref="W107:W110"/>
    <mergeCell ref="W111:W114"/>
    <mergeCell ref="W115:W118"/>
    <mergeCell ref="W119:W122"/>
    <mergeCell ref="W123:W126"/>
    <mergeCell ref="W127:W130"/>
    <mergeCell ref="W131:W134"/>
    <mergeCell ref="W135:W138"/>
    <mergeCell ref="W139:W142"/>
    <mergeCell ref="W143:W146"/>
    <mergeCell ref="W147:W150"/>
    <mergeCell ref="W151:W154"/>
    <mergeCell ref="W155:W158"/>
    <mergeCell ref="W159:W162"/>
    <mergeCell ref="W163:W166"/>
    <mergeCell ref="W167:W170"/>
    <mergeCell ref="W171:W174"/>
    <mergeCell ref="W175:W178"/>
    <mergeCell ref="W179:W182"/>
    <mergeCell ref="W183:W186"/>
    <mergeCell ref="W187:W190"/>
    <mergeCell ref="W191:W194"/>
    <mergeCell ref="W195:W198"/>
    <mergeCell ref="W199:W202"/>
    <mergeCell ref="W203:W206"/>
    <mergeCell ref="W207:W210"/>
    <mergeCell ref="W211:W214"/>
    <mergeCell ref="W215:W218"/>
    <mergeCell ref="W219:W222"/>
    <mergeCell ref="W223:W226"/>
    <mergeCell ref="W227:W230"/>
    <mergeCell ref="W231:W234"/>
    <mergeCell ref="W235:W238"/>
    <mergeCell ref="W239:W242"/>
    <mergeCell ref="W243:W246"/>
    <mergeCell ref="W283:W286"/>
    <mergeCell ref="W287:W290"/>
    <mergeCell ref="W291:W294"/>
    <mergeCell ref="W295:W298"/>
    <mergeCell ref="W299:W302"/>
    <mergeCell ref="W303:W306"/>
    <mergeCell ref="W247:W250"/>
    <mergeCell ref="W251:W254"/>
    <mergeCell ref="W255:W258"/>
    <mergeCell ref="W259:W262"/>
    <mergeCell ref="W263:W266"/>
    <mergeCell ref="W267:W270"/>
    <mergeCell ref="W271:W274"/>
    <mergeCell ref="W275:W278"/>
    <mergeCell ref="W279:W282"/>
  </mergeCells>
  <conditionalFormatting sqref="I2:I1048576">
    <cfRule type="cellIs" dxfId="19" priority="2" operator="equal">
      <formula>90</formula>
    </cfRule>
  </conditionalFormatting>
  <conditionalFormatting sqref="AF2">
    <cfRule type="cellIs" dxfId="18" priority="1" operator="equal">
      <formula>90</formula>
    </cfRule>
  </conditionalFormatting>
  <dataValidations count="1">
    <dataValidation type="list" allowBlank="1" showInputMessage="1" showErrorMessage="1" sqref="AA3" xr:uid="{871EFCE3-BCF7-40A3-8710-775792924CA6}">
      <formula1>$Z$3:$Z$5</formula1>
    </dataValidation>
  </dataValidations>
  <printOptions horizontalCentered="1"/>
  <pageMargins left="0" right="0" top="0" bottom="0" header="0" footer="0"/>
  <pageSetup paperSize="9" scale="75" orientation="portrait" horizontalDpi="4294967293" vertic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tabColor rgb="FFFF0000"/>
  </sheetPr>
  <dimension ref="A1:AF83"/>
  <sheetViews>
    <sheetView showGridLines="0" showRowColHeaders="0" showZeros="0" zoomScaleNormal="100" workbookViewId="0">
      <selection activeCell="AC69" sqref="AC69"/>
    </sheetView>
  </sheetViews>
  <sheetFormatPr baseColWidth="10" defaultRowHeight="14.4" x14ac:dyDescent="0.3"/>
  <cols>
    <col min="1" max="1" width="8.77734375" style="216" customWidth="1"/>
    <col min="2" max="2" width="15.77734375" style="10" customWidth="1"/>
    <col min="3" max="3" width="15.77734375" style="46" customWidth="1"/>
    <col min="4" max="4" width="6.77734375" style="21" customWidth="1"/>
    <col min="5" max="5" width="6.77734375" style="211" customWidth="1"/>
    <col min="6" max="6" width="6.77734375" style="22" customWidth="1"/>
    <col min="7" max="7" width="6.77734375" style="10" customWidth="1"/>
    <col min="8" max="9" width="3.77734375" style="211" customWidth="1"/>
    <col min="10" max="13" width="3.77734375" style="212" customWidth="1"/>
    <col min="14" max="14" width="3.77734375" style="213" customWidth="1"/>
    <col min="15" max="17" width="3.77734375" style="212" customWidth="1"/>
    <col min="18" max="18" width="6.6640625" style="212" customWidth="1"/>
    <col min="19" max="19" width="3.5546875" customWidth="1"/>
    <col min="20" max="20" width="5.77734375" customWidth="1"/>
    <col min="21" max="30" width="3.77734375" customWidth="1"/>
    <col min="31" max="31" width="6.5546875" customWidth="1"/>
    <col min="32" max="32" width="22.88671875" customWidth="1"/>
  </cols>
  <sheetData>
    <row r="1" spans="1:32" ht="60" customHeight="1" thickTop="1" thickBot="1" x14ac:dyDescent="0.35">
      <c r="A1" s="596" t="s">
        <v>859</v>
      </c>
      <c r="B1" s="595"/>
      <c r="C1" s="595" t="s">
        <v>786</v>
      </c>
      <c r="D1" s="595"/>
      <c r="E1" s="511" t="s">
        <v>703</v>
      </c>
      <c r="F1" s="511"/>
      <c r="G1" s="511"/>
      <c r="H1" s="511"/>
      <c r="I1" s="513"/>
      <c r="J1" s="514" t="str">
        <f>'C. et P. IND.'!J1:K1</f>
        <v/>
      </c>
      <c r="K1" s="515"/>
      <c r="L1" s="592" t="s">
        <v>774</v>
      </c>
      <c r="M1" s="593"/>
      <c r="N1" s="703" t="str">
        <f>IF('C. et P. IND.'!N1=0,"",('C. et P. IND.'!N1))</f>
        <v/>
      </c>
      <c r="O1" s="606"/>
      <c r="P1" s="606"/>
      <c r="Q1" s="606"/>
      <c r="R1" s="704"/>
    </row>
    <row r="2" spans="1:32" ht="31.8" customHeight="1" thickTop="1" thickBot="1" x14ac:dyDescent="0.35">
      <c r="A2" s="109" t="s">
        <v>747</v>
      </c>
      <c r="B2" s="110" t="s">
        <v>1</v>
      </c>
      <c r="C2" s="111" t="s">
        <v>694</v>
      </c>
      <c r="D2" s="208" t="s">
        <v>0</v>
      </c>
      <c r="E2" s="112" t="s">
        <v>679</v>
      </c>
      <c r="F2" s="112" t="s">
        <v>695</v>
      </c>
      <c r="G2" s="218" t="s">
        <v>680</v>
      </c>
      <c r="H2" s="112" t="s">
        <v>681</v>
      </c>
      <c r="I2" s="112" t="s">
        <v>682</v>
      </c>
      <c r="J2" s="125" t="s">
        <v>683</v>
      </c>
      <c r="K2" s="125" t="s">
        <v>684</v>
      </c>
      <c r="L2" s="125" t="s">
        <v>685</v>
      </c>
      <c r="M2" s="125" t="s">
        <v>686</v>
      </c>
      <c r="N2" s="126" t="s">
        <v>687</v>
      </c>
      <c r="O2" s="125" t="s">
        <v>688</v>
      </c>
      <c r="P2" s="125" t="s">
        <v>689</v>
      </c>
      <c r="Q2" s="127" t="s">
        <v>690</v>
      </c>
      <c r="R2" s="143" t="s">
        <v>792</v>
      </c>
      <c r="T2" s="135"/>
      <c r="U2" s="133"/>
      <c r="V2" s="133"/>
      <c r="W2" s="133"/>
      <c r="X2" s="133"/>
      <c r="Y2" s="133"/>
      <c r="Z2" s="133"/>
      <c r="AA2" s="133"/>
      <c r="AB2" s="133"/>
      <c r="AC2" s="133"/>
      <c r="AD2" s="133"/>
      <c r="AE2" s="130"/>
      <c r="AF2" s="133"/>
    </row>
    <row r="3" spans="1:32" ht="30" customHeight="1" thickBot="1" x14ac:dyDescent="0.35">
      <c r="A3" s="214">
        <v>1</v>
      </c>
      <c r="B3" s="155" t="str">
        <f>IF(ISNA(VLOOKUP(A3,'C. et P. IND.'!$A$3:$R$13,2,FALSE)),"",(VLOOKUP(A3,'C. et P. IND.'!$A$3:$R$13,2,FALSE)))</f>
        <v/>
      </c>
      <c r="C3" s="217" t="str">
        <f>IF(ISNA(VLOOKUP(A3,'C. et P. IND.'!$A$3:$R$13,3,FALSE)),"",(VLOOKUP(A3,'C. et P. IND.'!$A$3:$R$13,3,FALSE)))</f>
        <v/>
      </c>
      <c r="D3" s="209" t="str">
        <f>IF(ISNA(VLOOKUP($A3,'C. et P. IND.'!$A$3:$R$13,4,FALSE)),"",(VLOOKUP(A3,'C. et P. IND.'!$A$3:$R$13,4,FALSE)))</f>
        <v/>
      </c>
      <c r="E3" s="210" t="str">
        <f>IF(ISNA(VLOOKUP($A3,'C. et P. IND.'!$A$3:$R$13,5,FALSE)),"",(VLOOKUP(A3,'C. et P. IND.'!$A$3:$R$13,5,FALSE)))</f>
        <v/>
      </c>
      <c r="F3" s="210" t="str">
        <f>IF(ISNA(VLOOKUP($A3,'C. et P. IND.'!$A$3:$R$13,6,FALSE)),"",(VLOOKUP(A3,'C. et P. IND.'!$A$3:$R$13,6,FALSE)))</f>
        <v/>
      </c>
      <c r="G3" s="156" t="str">
        <f>IF(ISNA(VLOOKUP($A3,'C. et P. IND.'!$A$3:$R$13,7,FALSE)),"",(VLOOKUP(A3,'C. et P. IND.'!$A$3:$R$13,7,FALSE)))</f>
        <v/>
      </c>
      <c r="H3" s="282" t="str">
        <f>IF(ISNA(VLOOKUP($A3,'C. et P. IND.'!$A$3:$R$13,8,FALSE)),"",(VLOOKUP(A3,'C. et P. IND.'!$A$3:$R$13,8,FALSE)))</f>
        <v/>
      </c>
      <c r="I3" s="282" t="str">
        <f>IF(ISNA(VLOOKUP($A3,'C. et P. IND.'!$A$3:$R$13,9,FALSE)),"",(VLOOKUP(A3,'C. et P. IND.'!$A$3:$R$13,9,FALSE)))</f>
        <v/>
      </c>
      <c r="J3" s="283" t="str">
        <f>IF(ISNA(VLOOKUP(A3,'C. et P. IND.'!$A$3:$R$13,10,FALSE)),"",(VLOOKUP(A3,'C. et P. IND.'!$A$3:$R$13,10,FALSE)))</f>
        <v/>
      </c>
      <c r="K3" s="283" t="str">
        <f>IF(ISNA(VLOOKUP(A3,'C. et P. IND.'!$A$3:$R$13,11,FALSE)),"",(VLOOKUP(A3,'C. et P. IND.'!$A$3:$R$13,11,FALSE)))</f>
        <v/>
      </c>
      <c r="L3" s="283" t="str">
        <f>IF(ISNA(VLOOKUP(A3,'C. et P. IND.'!$A$3:$R$13,12,FALSE)),"",(VLOOKUP(A3,'C. et P. IND.'!$A$3:$R$13,12,FALSE)))</f>
        <v/>
      </c>
      <c r="M3" s="283" t="str">
        <f>IF(ISNA(VLOOKUP(A3,'C. et P. IND.'!$A$3:$R$13,13,FALSE)),"",(VLOOKUP(A3,'C. et P. IND.'!$A$3:$R$13,13,FALSE)))</f>
        <v/>
      </c>
      <c r="N3" s="283" t="str">
        <f>IF(ISNA(VLOOKUP(A3,'C. et P. IND.'!$A$3:$R$13,14,FALSE)),"",(VLOOKUP(A3,'C. et P. IND.'!$A$3:$R$13,14,FALSE)))</f>
        <v/>
      </c>
      <c r="O3" s="283" t="str">
        <f>IF(ISNA(VLOOKUP(A3,'C. et P. IND.'!$A$3:$R$13,15,FALSE)),"",(VLOOKUP(A3,'C. et P. IND.'!$A$3:$R$13,15,FALSE)))</f>
        <v/>
      </c>
      <c r="P3" s="283" t="str">
        <f>IF(ISNA(VLOOKUP(A3,'C. et P. IND.'!$A$3:$R$13,16,FALSE)),"",(VLOOKUP(A3,'C. et P. IND.'!$A$3:$R$13,16,FALSE)))</f>
        <v/>
      </c>
      <c r="Q3" s="283" t="str">
        <f>IF(ISNA(VLOOKUP(A3,'C. et P. IND.'!$A$3:$R$13,17,FALSE)),"",(VLOOKUP(A3,'C. et P. IND.'!$A$3:$R$13,17,FALSE)))</f>
        <v/>
      </c>
      <c r="R3" s="283" t="str">
        <f>IF(ISNA(VLOOKUP(A3,'C. et P. IND.'!$A$3:$R$13,18,FALSE)),"",(VLOOKUP(A3,'C. et P. IND.'!$A$3:$R$13,18,FALSE)))</f>
        <v/>
      </c>
      <c r="S3" s="6"/>
      <c r="T3" s="6"/>
      <c r="U3" s="6"/>
      <c r="V3" s="6"/>
      <c r="W3" s="6"/>
      <c r="X3" s="6"/>
      <c r="Y3" s="6"/>
      <c r="Z3" s="6"/>
      <c r="AA3" s="134"/>
      <c r="AB3" s="6"/>
      <c r="AC3" s="6"/>
      <c r="AD3" s="6"/>
      <c r="AE3" s="6"/>
      <c r="AF3" s="6"/>
    </row>
    <row r="4" spans="1:32" ht="30" customHeight="1" thickBot="1" x14ac:dyDescent="0.35">
      <c r="A4" s="214">
        <v>2</v>
      </c>
      <c r="B4" s="155" t="str">
        <f>IF(ISNA(VLOOKUP(A4,'C. et P. IND.'!$A$3:$R$13,2,FALSE)),"",(VLOOKUP(A4,'C. et P. IND.'!$A$3:$R$13,2,FALSE)))</f>
        <v/>
      </c>
      <c r="C4" s="217" t="str">
        <f>IF(ISNA(VLOOKUP(A4,'C. et P. IND.'!$A$3:$R$13,3,FALSE)),"",(VLOOKUP(A4,'C. et P. IND.'!$A$3:$R$13,3,FALSE)))</f>
        <v/>
      </c>
      <c r="D4" s="209" t="str">
        <f>IF(ISNA(VLOOKUP($A4,'C. et P. IND.'!$A$3:$R$13,4,FALSE)),"",(VLOOKUP(A4,'C. et P. IND.'!$A$3:$R$13,4,FALSE)))</f>
        <v/>
      </c>
      <c r="E4" s="210" t="str">
        <f>IF(ISNA(VLOOKUP($A4,'C. et P. IND.'!$A$3:$R$13,5,FALSE)),"",(VLOOKUP(A4,'C. et P. IND.'!$A$3:$R$13,5,FALSE)))</f>
        <v/>
      </c>
      <c r="F4" s="210" t="str">
        <f>IF(ISNA(VLOOKUP($A4,'C. et P. IND.'!$A$3:$R$13,6,FALSE)),"",(VLOOKUP(A4,'C. et P. IND.'!$A$3:$R$13,6,FALSE)))</f>
        <v/>
      </c>
      <c r="G4" s="156" t="str">
        <f>IF(ISNA(VLOOKUP($A4,'C. et P. IND.'!$A$3:$R$13,7,FALSE)),"",(VLOOKUP(A4,'C. et P. IND.'!$A$3:$R$13,7,FALSE)))</f>
        <v/>
      </c>
      <c r="H4" s="282" t="str">
        <f>IF(ISNA(VLOOKUP($A4,'C. et P. IND.'!$A$3:$R$13,8,FALSE)),"",(VLOOKUP(A4,'C. et P. IND.'!$A$3:$R$13,8,FALSE)))</f>
        <v/>
      </c>
      <c r="I4" s="282" t="str">
        <f>IF(ISNA(VLOOKUP($A4,'C. et P. IND.'!$A$3:$R$13,9,FALSE)),"",(VLOOKUP(A4,'C. et P. IND.'!$A$3:$R$13,9,FALSE)))</f>
        <v/>
      </c>
      <c r="J4" s="283" t="str">
        <f>IF(ISNA(VLOOKUP(A4,'C. et P. IND.'!$A$3:$R$13,10,FALSE)),"",(VLOOKUP(A4,'C. et P. IND.'!$A$3:$R$13,10,FALSE)))</f>
        <v/>
      </c>
      <c r="K4" s="283" t="str">
        <f>IF(ISNA(VLOOKUP(A4,'C. et P. IND.'!$A$3:$R$13,11,FALSE)),"",(VLOOKUP(A4,'C. et P. IND.'!$A$3:$R$13,11,FALSE)))</f>
        <v/>
      </c>
      <c r="L4" s="283" t="str">
        <f>IF(ISNA(VLOOKUP(A4,'C. et P. IND.'!$A$3:$R$13,12,FALSE)),"",(VLOOKUP(A4,'C. et P. IND.'!$A$3:$R$13,12,FALSE)))</f>
        <v/>
      </c>
      <c r="M4" s="283" t="str">
        <f>IF(ISNA(VLOOKUP(A4,'C. et P. IND.'!$A$3:$R$13,13,FALSE)),"",(VLOOKUP(A4,'C. et P. IND.'!$A$3:$R$13,13,FALSE)))</f>
        <v/>
      </c>
      <c r="N4" s="283" t="str">
        <f>IF(ISNA(VLOOKUP(A4,'C. et P. IND.'!$A$3:$R$13,14,FALSE)),"",(VLOOKUP(A4,'C. et P. IND.'!$A$3:$R$13,14,FALSE)))</f>
        <v/>
      </c>
      <c r="O4" s="283" t="str">
        <f>IF(ISNA(VLOOKUP(A4,'C. et P. IND.'!$A$3:$R$13,15,FALSE)),"",(VLOOKUP(A4,'C. et P. IND.'!$A$3:$R$13,15,FALSE)))</f>
        <v/>
      </c>
      <c r="P4" s="283" t="str">
        <f>IF(ISNA(VLOOKUP(A4,'C. et P. IND.'!$A$3:$R$13,16,FALSE)),"",(VLOOKUP(A4,'C. et P. IND.'!$A$3:$R$13,16,FALSE)))</f>
        <v/>
      </c>
      <c r="Q4" s="283" t="str">
        <f>IF(ISNA(VLOOKUP(A4,'C. et P. IND.'!$A$3:$R$13,17,FALSE)),"",(VLOOKUP(A4,'C. et P. IND.'!$A$3:$R$13,17,FALSE)))</f>
        <v/>
      </c>
      <c r="R4" s="283" t="str">
        <f>IF(ISNA(VLOOKUP(A4,'C. et P. IND.'!$A$3:$R$13,18,FALSE)),"",(VLOOKUP(A4,'C. et P. IND.'!$A$3:$R$13,18,FALSE)))</f>
        <v/>
      </c>
      <c r="S4" s="6"/>
      <c r="T4" s="6"/>
      <c r="U4" s="6"/>
      <c r="V4" s="6"/>
      <c r="W4" s="6"/>
      <c r="X4" s="6"/>
      <c r="Y4" s="6"/>
      <c r="Z4" s="6"/>
      <c r="AA4" s="134"/>
      <c r="AB4" s="6"/>
      <c r="AC4" s="6"/>
      <c r="AD4" s="6"/>
      <c r="AE4" s="6"/>
      <c r="AF4" s="6"/>
    </row>
    <row r="5" spans="1:32" ht="30" customHeight="1" thickBot="1" x14ac:dyDescent="0.35">
      <c r="A5" s="214">
        <v>3</v>
      </c>
      <c r="B5" s="155" t="str">
        <f>IF(ISNA(VLOOKUP(A5,'C. et P. IND.'!$A$3:$R$13,2,FALSE)),"",(VLOOKUP(A5,'C. et P. IND.'!$A$3:$R$13,2,FALSE)))</f>
        <v/>
      </c>
      <c r="C5" s="217" t="str">
        <f>IF(ISNA(VLOOKUP(A5,'C. et P. IND.'!$A$3:$R$13,3,FALSE)),"",(VLOOKUP(A5,'C. et P. IND.'!$A$3:$R$13,3,FALSE)))</f>
        <v/>
      </c>
      <c r="D5" s="209" t="str">
        <f>IF(ISNA(VLOOKUP($A5,'C. et P. IND.'!$A$3:$R$13,4,FALSE)),"",(VLOOKUP(A5,'C. et P. IND.'!$A$3:$R$13,4,FALSE)))</f>
        <v/>
      </c>
      <c r="E5" s="210" t="str">
        <f>IF(ISNA(VLOOKUP($A5,'C. et P. IND.'!$A$3:$R$13,5,FALSE)),"",(VLOOKUP(A5,'C. et P. IND.'!$A$3:$R$13,5,FALSE)))</f>
        <v/>
      </c>
      <c r="F5" s="210" t="str">
        <f>IF(ISNA(VLOOKUP($A5,'C. et P. IND.'!$A$3:$R$13,6,FALSE)),"",(VLOOKUP(A5,'C. et P. IND.'!$A$3:$R$13,6,FALSE)))</f>
        <v/>
      </c>
      <c r="G5" s="156" t="str">
        <f>IF(ISNA(VLOOKUP($A5,'C. et P. IND.'!$A$3:$R$13,7,FALSE)),"",(VLOOKUP(A5,'C. et P. IND.'!$A$3:$R$13,7,FALSE)))</f>
        <v/>
      </c>
      <c r="H5" s="282" t="str">
        <f>IF(ISNA(VLOOKUP($A5,'C. et P. IND.'!$A$3:$R$13,8,FALSE)),"",(VLOOKUP(A5,'C. et P. IND.'!$A$3:$R$13,8,FALSE)))</f>
        <v/>
      </c>
      <c r="I5" s="282" t="str">
        <f>IF(ISNA(VLOOKUP($A5,'C. et P. IND.'!$A$3:$R$13,9,FALSE)),"",(VLOOKUP(A5,'C. et P. IND.'!$A$3:$R$13,9,FALSE)))</f>
        <v/>
      </c>
      <c r="J5" s="283" t="str">
        <f>IF(ISNA(VLOOKUP(A5,'C. et P. IND.'!$A$3:$R$13,10,FALSE)),"",(VLOOKUP(A5,'C. et P. IND.'!$A$3:$R$13,10,FALSE)))</f>
        <v/>
      </c>
      <c r="K5" s="283" t="str">
        <f>IF(ISNA(VLOOKUP(A5,'C. et P. IND.'!$A$3:$R$13,11,FALSE)),"",(VLOOKUP(A5,'C. et P. IND.'!$A$3:$R$13,11,FALSE)))</f>
        <v/>
      </c>
      <c r="L5" s="283" t="str">
        <f>IF(ISNA(VLOOKUP(A5,'C. et P. IND.'!$A$3:$R$13,12,FALSE)),"",(VLOOKUP(A5,'C. et P. IND.'!$A$3:$R$13,12,FALSE)))</f>
        <v/>
      </c>
      <c r="M5" s="283" t="str">
        <f>IF(ISNA(VLOOKUP(A5,'C. et P. IND.'!$A$3:$R$13,13,FALSE)),"",(VLOOKUP(A5,'C. et P. IND.'!$A$3:$R$13,13,FALSE)))</f>
        <v/>
      </c>
      <c r="N5" s="283" t="str">
        <f>IF(ISNA(VLOOKUP(A5,'C. et P. IND.'!$A$3:$R$13,14,FALSE)),"",(VLOOKUP(A5,'C. et P. IND.'!$A$3:$R$13,14,FALSE)))</f>
        <v/>
      </c>
      <c r="O5" s="283" t="str">
        <f>IF(ISNA(VLOOKUP(A5,'C. et P. IND.'!$A$3:$R$13,15,FALSE)),"",(VLOOKUP(A5,'C. et P. IND.'!$A$3:$R$13,15,FALSE)))</f>
        <v/>
      </c>
      <c r="P5" s="283" t="str">
        <f>IF(ISNA(VLOOKUP(A5,'C. et P. IND.'!$A$3:$R$13,16,FALSE)),"",(VLOOKUP(A5,'C. et P. IND.'!$A$3:$R$13,16,FALSE)))</f>
        <v/>
      </c>
      <c r="Q5" s="283" t="str">
        <f>IF(ISNA(VLOOKUP(A5,'C. et P. IND.'!$A$3:$R$13,17,FALSE)),"",(VLOOKUP(A5,'C. et P. IND.'!$A$3:$R$13,17,FALSE)))</f>
        <v/>
      </c>
      <c r="R5" s="283" t="str">
        <f>IF(ISNA(VLOOKUP(A5,'C. et P. IND.'!$A$3:$R$13,18,FALSE)),"",(VLOOKUP(A5,'C. et P. IND.'!$A$3:$R$13,18,FALSE)))</f>
        <v/>
      </c>
      <c r="S5" s="6"/>
      <c r="T5" s="6"/>
      <c r="U5" s="6"/>
      <c r="V5" s="6"/>
      <c r="W5" s="6"/>
      <c r="X5" s="6"/>
      <c r="Y5" s="6"/>
      <c r="Z5" s="6"/>
      <c r="AA5" s="134"/>
      <c r="AB5" s="6"/>
      <c r="AC5" s="6"/>
      <c r="AD5" s="6"/>
      <c r="AE5" s="6"/>
      <c r="AF5" s="6"/>
    </row>
    <row r="6" spans="1:32" ht="30" customHeight="1" thickBot="1" x14ac:dyDescent="0.35">
      <c r="A6" s="214">
        <v>4</v>
      </c>
      <c r="B6" s="155" t="str">
        <f>IF(ISNA(VLOOKUP(A6,'C. et P. IND.'!$A$3:$R$13,2,FALSE)),"",(VLOOKUP(A6,'C. et P. IND.'!$A$3:$R$13,2,FALSE)))</f>
        <v/>
      </c>
      <c r="C6" s="217" t="str">
        <f>IF(ISNA(VLOOKUP(A6,'C. et P. IND.'!$A$3:$R$13,3,FALSE)),"",(VLOOKUP(A6,'C. et P. IND.'!$A$3:$R$13,3,FALSE)))</f>
        <v/>
      </c>
      <c r="D6" s="209" t="str">
        <f>IF(ISNA(VLOOKUP($A6,'C. et P. IND.'!$A$3:$R$13,4,FALSE)),"",(VLOOKUP(A6,'C. et P. IND.'!$A$3:$R$13,4,FALSE)))</f>
        <v/>
      </c>
      <c r="E6" s="210" t="str">
        <f>IF(ISNA(VLOOKUP($A6,'C. et P. IND.'!$A$3:$R$13,5,FALSE)),"",(VLOOKUP(A6,'C. et P. IND.'!$A$3:$R$13,5,FALSE)))</f>
        <v/>
      </c>
      <c r="F6" s="210" t="str">
        <f>IF(ISNA(VLOOKUP($A6,'C. et P. IND.'!$A$3:$R$13,6,FALSE)),"",(VLOOKUP(A6,'C. et P. IND.'!$A$3:$R$13,6,FALSE)))</f>
        <v/>
      </c>
      <c r="G6" s="156" t="str">
        <f>IF(ISNA(VLOOKUP($A6,'C. et P. IND.'!$A$3:$R$13,7,FALSE)),"",(VLOOKUP(A6,'C. et P. IND.'!$A$3:$R$13,7,FALSE)))</f>
        <v/>
      </c>
      <c r="H6" s="282" t="str">
        <f>IF(ISNA(VLOOKUP($A6,'C. et P. IND.'!$A$3:$R$13,8,FALSE)),"",(VLOOKUP(A6,'C. et P. IND.'!$A$3:$R$13,8,FALSE)))</f>
        <v/>
      </c>
      <c r="I6" s="282" t="str">
        <f>IF(ISNA(VLOOKUP($A6,'C. et P. IND.'!$A$3:$R$13,9,FALSE)),"",(VLOOKUP(A6,'C. et P. IND.'!$A$3:$R$13,9,FALSE)))</f>
        <v/>
      </c>
      <c r="J6" s="283" t="str">
        <f>IF(ISNA(VLOOKUP(A6,'C. et P. IND.'!$A$3:$R$13,10,FALSE)),"",(VLOOKUP(A6,'C. et P. IND.'!$A$3:$R$13,10,FALSE)))</f>
        <v/>
      </c>
      <c r="K6" s="283" t="str">
        <f>IF(ISNA(VLOOKUP(A6,'C. et P. IND.'!$A$3:$R$13,11,FALSE)),"",(VLOOKUP(A6,'C. et P. IND.'!$A$3:$R$13,11,FALSE)))</f>
        <v/>
      </c>
      <c r="L6" s="283" t="str">
        <f>IF(ISNA(VLOOKUP(A6,'C. et P. IND.'!$A$3:$R$13,12,FALSE)),"",(VLOOKUP(A6,'C. et P. IND.'!$A$3:$R$13,12,FALSE)))</f>
        <v/>
      </c>
      <c r="M6" s="283" t="str">
        <f>IF(ISNA(VLOOKUP(A6,'C. et P. IND.'!$A$3:$R$13,13,FALSE)),"",(VLOOKUP(A6,'C. et P. IND.'!$A$3:$R$13,13,FALSE)))</f>
        <v/>
      </c>
      <c r="N6" s="283" t="str">
        <f>IF(ISNA(VLOOKUP(A6,'C. et P. IND.'!$A$3:$R$13,14,FALSE)),"",(VLOOKUP(A6,'C. et P. IND.'!$A$3:$R$13,14,FALSE)))</f>
        <v/>
      </c>
      <c r="O6" s="283" t="str">
        <f>IF(ISNA(VLOOKUP(A6,'C. et P. IND.'!$A$3:$R$13,15,FALSE)),"",(VLOOKUP(A6,'C. et P. IND.'!$A$3:$R$13,15,FALSE)))</f>
        <v/>
      </c>
      <c r="P6" s="283" t="str">
        <f>IF(ISNA(VLOOKUP(A6,'C. et P. IND.'!$A$3:$R$13,16,FALSE)),"",(VLOOKUP(A6,'C. et P. IND.'!$A$3:$R$13,16,FALSE)))</f>
        <v/>
      </c>
      <c r="Q6" s="283" t="str">
        <f>IF(ISNA(VLOOKUP(A6,'C. et P. IND.'!$A$3:$R$13,17,FALSE)),"",(VLOOKUP(A6,'C. et P. IND.'!$A$3:$R$13,17,FALSE)))</f>
        <v/>
      </c>
      <c r="R6" s="283" t="str">
        <f>IF(ISNA(VLOOKUP(A6,'C. et P. IND.'!$A$3:$R$13,18,FALSE)),"",(VLOOKUP(A6,'C. et P. IND.'!$A$3:$R$13,18,FALSE)))</f>
        <v/>
      </c>
      <c r="S6" s="6"/>
      <c r="T6" s="6"/>
      <c r="U6" s="6"/>
      <c r="V6" s="6"/>
      <c r="W6" s="6"/>
      <c r="X6" s="6"/>
      <c r="Y6" s="6"/>
      <c r="Z6" s="6"/>
      <c r="AA6" s="134"/>
      <c r="AB6" s="6"/>
      <c r="AC6" s="6"/>
      <c r="AD6" s="6"/>
      <c r="AE6" s="6"/>
      <c r="AF6" s="6"/>
    </row>
    <row r="7" spans="1:32" ht="30" customHeight="1" thickBot="1" x14ac:dyDescent="0.35">
      <c r="A7" s="214">
        <v>5</v>
      </c>
      <c r="B7" s="155" t="str">
        <f>IF(ISNA(VLOOKUP(A7,'C. et P. IND.'!$A$3:$R$13,2,FALSE)),"",(VLOOKUP(A7,'C. et P. IND.'!$A$3:$R$13,2,FALSE)))</f>
        <v/>
      </c>
      <c r="C7" s="217" t="str">
        <f>IF(ISNA(VLOOKUP(A7,'C. et P. IND.'!$A$3:$R$13,3,FALSE)),"",(VLOOKUP(A7,'C. et P. IND.'!$A$3:$R$13,3,FALSE)))</f>
        <v/>
      </c>
      <c r="D7" s="209" t="str">
        <f>IF(ISNA(VLOOKUP($A7,'C. et P. IND.'!$A$3:$R$13,4,FALSE)),"",(VLOOKUP(A7,'C. et P. IND.'!$A$3:$R$13,4,FALSE)))</f>
        <v/>
      </c>
      <c r="E7" s="210" t="str">
        <f>IF(ISNA(VLOOKUP($A7,'C. et P. IND.'!$A$3:$R$13,5,FALSE)),"",(VLOOKUP(A7,'C. et P. IND.'!$A$3:$R$13,5,FALSE)))</f>
        <v/>
      </c>
      <c r="F7" s="210" t="str">
        <f>IF(ISNA(VLOOKUP($A7,'C. et P. IND.'!$A$3:$R$13,6,FALSE)),"",(VLOOKUP(A7,'C. et P. IND.'!$A$3:$R$13,6,FALSE)))</f>
        <v/>
      </c>
      <c r="G7" s="156" t="str">
        <f>IF(ISNA(VLOOKUP($A7,'C. et P. IND.'!$A$3:$R$13,7,FALSE)),"",(VLOOKUP(A7,'C. et P. IND.'!$A$3:$R$13,7,FALSE)))</f>
        <v/>
      </c>
      <c r="H7" s="282" t="str">
        <f>IF(ISNA(VLOOKUP($A7,'C. et P. IND.'!$A$3:$R$13,8,FALSE)),"",(VLOOKUP(A7,'C. et P. IND.'!$A$3:$R$13,8,FALSE)))</f>
        <v/>
      </c>
      <c r="I7" s="282" t="str">
        <f>IF(ISNA(VLOOKUP($A7,'C. et P. IND.'!$A$3:$R$13,9,FALSE)),"",(VLOOKUP(A7,'C. et P. IND.'!$A$3:$R$13,9,FALSE)))</f>
        <v/>
      </c>
      <c r="J7" s="283" t="str">
        <f>IF(ISNA(VLOOKUP(A7,'C. et P. IND.'!$A$3:$R$13,10,FALSE)),"",(VLOOKUP(A7,'C. et P. IND.'!$A$3:$R$13,10,FALSE)))</f>
        <v/>
      </c>
      <c r="K7" s="283" t="str">
        <f>IF(ISNA(VLOOKUP(A7,'C. et P. IND.'!$A$3:$R$13,11,FALSE)),"",(VLOOKUP(A7,'C. et P. IND.'!$A$3:$R$13,11,FALSE)))</f>
        <v/>
      </c>
      <c r="L7" s="283" t="str">
        <f>IF(ISNA(VLOOKUP(A7,'C. et P. IND.'!$A$3:$R$13,12,FALSE)),"",(VLOOKUP(A7,'C. et P. IND.'!$A$3:$R$13,12,FALSE)))</f>
        <v/>
      </c>
      <c r="M7" s="283" t="str">
        <f>IF(ISNA(VLOOKUP(A7,'C. et P. IND.'!$A$3:$R$13,13,FALSE)),"",(VLOOKUP(A7,'C. et P. IND.'!$A$3:$R$13,13,FALSE)))</f>
        <v/>
      </c>
      <c r="N7" s="283" t="str">
        <f>IF(ISNA(VLOOKUP(A7,'C. et P. IND.'!$A$3:$R$13,14,FALSE)),"",(VLOOKUP(A7,'C. et P. IND.'!$A$3:$R$13,14,FALSE)))</f>
        <v/>
      </c>
      <c r="O7" s="283" t="str">
        <f>IF(ISNA(VLOOKUP(A7,'C. et P. IND.'!$A$3:$R$13,15,FALSE)),"",(VLOOKUP(A7,'C. et P. IND.'!$A$3:$R$13,15,FALSE)))</f>
        <v/>
      </c>
      <c r="P7" s="283" t="str">
        <f>IF(ISNA(VLOOKUP(A7,'C. et P. IND.'!$A$3:$R$13,16,FALSE)),"",(VLOOKUP(A7,'C. et P. IND.'!$A$3:$R$13,16,FALSE)))</f>
        <v/>
      </c>
      <c r="Q7" s="283" t="str">
        <f>IF(ISNA(VLOOKUP(A7,'C. et P. IND.'!$A$3:$R$13,17,FALSE)),"",(VLOOKUP(A7,'C. et P. IND.'!$A$3:$R$13,17,FALSE)))</f>
        <v/>
      </c>
      <c r="R7" s="283" t="str">
        <f>IF(ISNA(VLOOKUP(A7,'C. et P. IND.'!$A$3:$R$13,18,FALSE)),"",(VLOOKUP(A7,'C. et P. IND.'!$A$3:$R$13,18,FALSE)))</f>
        <v/>
      </c>
      <c r="S7" s="6"/>
      <c r="T7" s="6"/>
      <c r="U7" s="6"/>
      <c r="V7" s="6"/>
      <c r="W7" s="6"/>
      <c r="X7" s="6"/>
      <c r="Y7" s="6"/>
      <c r="Z7" s="6"/>
      <c r="AA7" s="134"/>
      <c r="AB7" s="6"/>
      <c r="AC7" s="6"/>
      <c r="AD7" s="6"/>
      <c r="AE7" s="6"/>
      <c r="AF7" s="6"/>
    </row>
    <row r="8" spans="1:32" ht="30" customHeight="1" thickBot="1" x14ac:dyDescent="0.35">
      <c r="A8" s="214">
        <v>6</v>
      </c>
      <c r="B8" s="155" t="str">
        <f>IF(ISNA(VLOOKUP(A8,'C. et P. IND.'!$A$3:$R$13,2,FALSE)),"",(VLOOKUP(A8,'C. et P. IND.'!$A$3:$R$13,2,FALSE)))</f>
        <v/>
      </c>
      <c r="C8" s="217" t="str">
        <f>IF(ISNA(VLOOKUP(A8,'C. et P. IND.'!$A$3:$R$13,3,FALSE)),"",(VLOOKUP(A8,'C. et P. IND.'!$A$3:$R$13,3,FALSE)))</f>
        <v/>
      </c>
      <c r="D8" s="209" t="str">
        <f>IF(ISNA(VLOOKUP($A8,'C. et P. IND.'!$A$3:$R$13,4,FALSE)),"",(VLOOKUP(A8,'C. et P. IND.'!$A$3:$R$13,4,FALSE)))</f>
        <v/>
      </c>
      <c r="E8" s="210" t="str">
        <f>IF(ISNA(VLOOKUP($A8,'C. et P. IND.'!$A$3:$R$13,5,FALSE)),"",(VLOOKUP(A8,'C. et P. IND.'!$A$3:$R$13,5,FALSE)))</f>
        <v/>
      </c>
      <c r="F8" s="210" t="str">
        <f>IF(ISNA(VLOOKUP($A8,'C. et P. IND.'!$A$3:$R$13,6,FALSE)),"",(VLOOKUP(A8,'C. et P. IND.'!$A$3:$R$13,6,FALSE)))</f>
        <v/>
      </c>
      <c r="G8" s="156" t="str">
        <f>IF(ISNA(VLOOKUP($A8,'C. et P. IND.'!$A$3:$R$13,7,FALSE)),"",(VLOOKUP(A8,'C. et P. IND.'!$A$3:$R$13,7,FALSE)))</f>
        <v/>
      </c>
      <c r="H8" s="282" t="str">
        <f>IF(ISNA(VLOOKUP($A8,'C. et P. IND.'!$A$3:$R$13,8,FALSE)),"",(VLOOKUP(A8,'C. et P. IND.'!$A$3:$R$13,8,FALSE)))</f>
        <v/>
      </c>
      <c r="I8" s="282" t="str">
        <f>IF(ISNA(VLOOKUP($A8,'C. et P. IND.'!$A$3:$R$13,9,FALSE)),"",(VLOOKUP(A8,'C. et P. IND.'!$A$3:$R$13,9,FALSE)))</f>
        <v/>
      </c>
      <c r="J8" s="283" t="str">
        <f>IF(ISNA(VLOOKUP(A8,'C. et P. IND.'!$A$3:$R$13,10,FALSE)),"",(VLOOKUP(A8,'C. et P. IND.'!$A$3:$R$13,10,FALSE)))</f>
        <v/>
      </c>
      <c r="K8" s="283" t="str">
        <f>IF(ISNA(VLOOKUP(A8,'C. et P. IND.'!$A$3:$R$13,11,FALSE)),"",(VLOOKUP(A8,'C. et P. IND.'!$A$3:$R$13,11,FALSE)))</f>
        <v/>
      </c>
      <c r="L8" s="283" t="str">
        <f>IF(ISNA(VLOOKUP(A8,'C. et P. IND.'!$A$3:$R$13,12,FALSE)),"",(VLOOKUP(A8,'C. et P. IND.'!$A$3:$R$13,12,FALSE)))</f>
        <v/>
      </c>
      <c r="M8" s="283" t="str">
        <f>IF(ISNA(VLOOKUP(A8,'C. et P. IND.'!$A$3:$R$13,13,FALSE)),"",(VLOOKUP(A8,'C. et P. IND.'!$A$3:$R$13,13,FALSE)))</f>
        <v/>
      </c>
      <c r="N8" s="283" t="str">
        <f>IF(ISNA(VLOOKUP(A8,'C. et P. IND.'!$A$3:$R$13,14,FALSE)),"",(VLOOKUP(A8,'C. et P. IND.'!$A$3:$R$13,14,FALSE)))</f>
        <v/>
      </c>
      <c r="O8" s="283" t="str">
        <f>IF(ISNA(VLOOKUP(A8,'C. et P. IND.'!$A$3:$R$13,15,FALSE)),"",(VLOOKUP(A8,'C. et P. IND.'!$A$3:$R$13,15,FALSE)))</f>
        <v/>
      </c>
      <c r="P8" s="283" t="str">
        <f>IF(ISNA(VLOOKUP(A8,'C. et P. IND.'!$A$3:$R$13,16,FALSE)),"",(VLOOKUP(A8,'C. et P. IND.'!$A$3:$R$13,16,FALSE)))</f>
        <v/>
      </c>
      <c r="Q8" s="283" t="str">
        <f>IF(ISNA(VLOOKUP(A8,'C. et P. IND.'!$A$3:$R$13,17,FALSE)),"",(VLOOKUP(A8,'C. et P. IND.'!$A$3:$R$13,17,FALSE)))</f>
        <v/>
      </c>
      <c r="R8" s="283" t="str">
        <f>IF(ISNA(VLOOKUP(A8,'C. et P. IND.'!$A$3:$R$13,18,FALSE)),"",(VLOOKUP(A8,'C. et P. IND.'!$A$3:$R$13,18,FALSE)))</f>
        <v/>
      </c>
      <c r="S8" s="6"/>
      <c r="T8" s="6"/>
      <c r="U8" s="6"/>
      <c r="V8" s="6"/>
      <c r="W8" s="6"/>
      <c r="X8" s="6"/>
      <c r="Y8" s="6"/>
      <c r="Z8" s="6"/>
      <c r="AA8" s="134"/>
      <c r="AB8" s="6"/>
      <c r="AC8" s="6"/>
      <c r="AD8" s="6"/>
      <c r="AE8" s="6"/>
      <c r="AF8" s="6"/>
    </row>
    <row r="9" spans="1:32" ht="30" customHeight="1" thickBot="1" x14ac:dyDescent="0.35">
      <c r="A9" s="214">
        <v>7</v>
      </c>
      <c r="B9" s="155" t="str">
        <f>IF(ISNA(VLOOKUP(A9,'C. et P. IND.'!$A$3:$R$13,2,FALSE)),"",(VLOOKUP(A9,'C. et P. IND.'!$A$3:$R$13,2,FALSE)))</f>
        <v/>
      </c>
      <c r="C9" s="217" t="str">
        <f>IF(ISNA(VLOOKUP(A9,'C. et P. IND.'!$A$3:$R$13,3,FALSE)),"",(VLOOKUP(A9,'C. et P. IND.'!$A$3:$R$13,3,FALSE)))</f>
        <v/>
      </c>
      <c r="D9" s="209" t="str">
        <f>IF(ISNA(VLOOKUP($A9,'C. et P. IND.'!$A$3:$R$13,4,FALSE)),"",(VLOOKUP(A9,'C. et P. IND.'!$A$3:$R$13,4,FALSE)))</f>
        <v/>
      </c>
      <c r="E9" s="210" t="str">
        <f>IF(ISNA(VLOOKUP($A9,'C. et P. IND.'!$A$3:$R$13,5,FALSE)),"",(VLOOKUP(A9,'C. et P. IND.'!$A$3:$R$13,5,FALSE)))</f>
        <v/>
      </c>
      <c r="F9" s="210" t="str">
        <f>IF(ISNA(VLOOKUP($A9,'C. et P. IND.'!$A$3:$R$13,6,FALSE)),"",(VLOOKUP(A9,'C. et P. IND.'!$A$3:$R$13,6,FALSE)))</f>
        <v/>
      </c>
      <c r="G9" s="156" t="str">
        <f>IF(ISNA(VLOOKUP($A9,'C. et P. IND.'!$A$3:$R$13,7,FALSE)),"",(VLOOKUP(A9,'C. et P. IND.'!$A$3:$R$13,7,FALSE)))</f>
        <v/>
      </c>
      <c r="H9" s="282" t="str">
        <f>IF(ISNA(VLOOKUP($A9,'C. et P. IND.'!$A$3:$R$13,8,FALSE)),"",(VLOOKUP(A9,'C. et P. IND.'!$A$3:$R$13,8,FALSE)))</f>
        <v/>
      </c>
      <c r="I9" s="282" t="str">
        <f>IF(ISNA(VLOOKUP($A9,'C. et P. IND.'!$A$3:$R$13,9,FALSE)),"",(VLOOKUP(A9,'C. et P. IND.'!$A$3:$R$13,9,FALSE)))</f>
        <v/>
      </c>
      <c r="J9" s="283" t="str">
        <f>IF(ISNA(VLOOKUP(A9,'C. et P. IND.'!$A$3:$R$13,10,FALSE)),"",(VLOOKUP(A9,'C. et P. IND.'!$A$3:$R$13,10,FALSE)))</f>
        <v/>
      </c>
      <c r="K9" s="283" t="str">
        <f>IF(ISNA(VLOOKUP(A9,'C. et P. IND.'!$A$3:$R$13,11,FALSE)),"",(VLOOKUP(A9,'C. et P. IND.'!$A$3:$R$13,11,FALSE)))</f>
        <v/>
      </c>
      <c r="L9" s="283" t="str">
        <f>IF(ISNA(VLOOKUP(A9,'C. et P. IND.'!$A$3:$R$13,12,FALSE)),"",(VLOOKUP(A9,'C. et P. IND.'!$A$3:$R$13,12,FALSE)))</f>
        <v/>
      </c>
      <c r="M9" s="283" t="str">
        <f>IF(ISNA(VLOOKUP(A9,'C. et P. IND.'!$A$3:$R$13,13,FALSE)),"",(VLOOKUP(A9,'C. et P. IND.'!$A$3:$R$13,13,FALSE)))</f>
        <v/>
      </c>
      <c r="N9" s="283" t="str">
        <f>IF(ISNA(VLOOKUP(A9,'C. et P. IND.'!$A$3:$R$13,14,FALSE)),"",(VLOOKUP(A9,'C. et P. IND.'!$A$3:$R$13,14,FALSE)))</f>
        <v/>
      </c>
      <c r="O9" s="283" t="str">
        <f>IF(ISNA(VLOOKUP(A9,'C. et P. IND.'!$A$3:$R$13,15,FALSE)),"",(VLOOKUP(A9,'C. et P. IND.'!$A$3:$R$13,15,FALSE)))</f>
        <v/>
      </c>
      <c r="P9" s="283" t="str">
        <f>IF(ISNA(VLOOKUP(A9,'C. et P. IND.'!$A$3:$R$13,16,FALSE)),"",(VLOOKUP(A9,'C. et P. IND.'!$A$3:$R$13,16,FALSE)))</f>
        <v/>
      </c>
      <c r="Q9" s="283" t="str">
        <f>IF(ISNA(VLOOKUP(A9,'C. et P. IND.'!$A$3:$R$13,17,FALSE)),"",(VLOOKUP(A9,'C. et P. IND.'!$A$3:$R$13,17,FALSE)))</f>
        <v/>
      </c>
      <c r="R9" s="283" t="str">
        <f>IF(ISNA(VLOOKUP(A9,'C. et P. IND.'!$A$3:$R$13,18,FALSE)),"",(VLOOKUP(A9,'C. et P. IND.'!$A$3:$R$13,18,FALSE)))</f>
        <v/>
      </c>
      <c r="S9" s="6"/>
      <c r="T9" s="6"/>
      <c r="U9" s="6"/>
      <c r="V9" s="6"/>
      <c r="W9" s="6"/>
      <c r="X9" s="6"/>
      <c r="Y9" s="6"/>
      <c r="Z9" s="6"/>
      <c r="AA9" s="134"/>
      <c r="AB9" s="6"/>
      <c r="AC9" s="6"/>
      <c r="AD9" s="6"/>
      <c r="AE9" s="6"/>
      <c r="AF9" s="6"/>
    </row>
    <row r="10" spans="1:32" ht="30" customHeight="1" thickBot="1" x14ac:dyDescent="0.35">
      <c r="A10" s="214">
        <v>8</v>
      </c>
      <c r="B10" s="155" t="str">
        <f>IF(ISNA(VLOOKUP(A10,'C. et P. IND.'!$A$3:$R$13,2,FALSE)),"",(VLOOKUP(A10,'C. et P. IND.'!$A$3:$R$13,2,FALSE)))</f>
        <v/>
      </c>
      <c r="C10" s="217" t="str">
        <f>IF(ISNA(VLOOKUP(A10,'C. et P. IND.'!$A$3:$R$13,3,FALSE)),"",(VLOOKUP(A10,'C. et P. IND.'!$A$3:$R$13,3,FALSE)))</f>
        <v/>
      </c>
      <c r="D10" s="209" t="str">
        <f>IF(ISNA(VLOOKUP($A10,'C. et P. IND.'!$A$3:$R$13,4,FALSE)),"",(VLOOKUP(A10,'C. et P. IND.'!$A$3:$R$13,4,FALSE)))</f>
        <v/>
      </c>
      <c r="E10" s="210" t="str">
        <f>IF(ISNA(VLOOKUP($A10,'C. et P. IND.'!$A$3:$R$13,5,FALSE)),"",(VLOOKUP(A10,'C. et P. IND.'!$A$3:$R$13,5,FALSE)))</f>
        <v/>
      </c>
      <c r="F10" s="210" t="str">
        <f>IF(ISNA(VLOOKUP($A10,'C. et P. IND.'!$A$3:$R$13,6,FALSE)),"",(VLOOKUP(A10,'C. et P. IND.'!$A$3:$R$13,6,FALSE)))</f>
        <v/>
      </c>
      <c r="G10" s="156" t="str">
        <f>IF(ISNA(VLOOKUP($A10,'C. et P. IND.'!$A$3:$R$13,7,FALSE)),"",(VLOOKUP(A10,'C. et P. IND.'!$A$3:$R$13,7,FALSE)))</f>
        <v/>
      </c>
      <c r="H10" s="282" t="str">
        <f>IF(ISNA(VLOOKUP($A10,'C. et P. IND.'!$A$3:$R$13,8,FALSE)),"",(VLOOKUP(A10,'C. et P. IND.'!$A$3:$R$13,8,FALSE)))</f>
        <v/>
      </c>
      <c r="I10" s="282" t="str">
        <f>IF(ISNA(VLOOKUP($A10,'C. et P. IND.'!$A$3:$R$13,9,FALSE)),"",(VLOOKUP(A10,'C. et P. IND.'!$A$3:$R$13,9,FALSE)))</f>
        <v/>
      </c>
      <c r="J10" s="283" t="str">
        <f>IF(ISNA(VLOOKUP(A10,'C. et P. IND.'!$A$3:$R$13,10,FALSE)),"",(VLOOKUP(A10,'C. et P. IND.'!$A$3:$R$13,10,FALSE)))</f>
        <v/>
      </c>
      <c r="K10" s="283" t="str">
        <f>IF(ISNA(VLOOKUP(A10,'C. et P. IND.'!$A$3:$R$13,11,FALSE)),"",(VLOOKUP(A10,'C. et P. IND.'!$A$3:$R$13,11,FALSE)))</f>
        <v/>
      </c>
      <c r="L10" s="283" t="str">
        <f>IF(ISNA(VLOOKUP(A10,'C. et P. IND.'!$A$3:$R$13,12,FALSE)),"",(VLOOKUP(A10,'C. et P. IND.'!$A$3:$R$13,12,FALSE)))</f>
        <v/>
      </c>
      <c r="M10" s="283" t="str">
        <f>IF(ISNA(VLOOKUP(A10,'C. et P. IND.'!$A$3:$R$13,13,FALSE)),"",(VLOOKUP(A10,'C. et P. IND.'!$A$3:$R$13,13,FALSE)))</f>
        <v/>
      </c>
      <c r="N10" s="283" t="str">
        <f>IF(ISNA(VLOOKUP(A10,'C. et P. IND.'!$A$3:$R$13,14,FALSE)),"",(VLOOKUP(A10,'C. et P. IND.'!$A$3:$R$13,14,FALSE)))</f>
        <v/>
      </c>
      <c r="O10" s="283" t="str">
        <f>IF(ISNA(VLOOKUP(A10,'C. et P. IND.'!$A$3:$R$13,15,FALSE)),"",(VLOOKUP(A10,'C. et P. IND.'!$A$3:$R$13,15,FALSE)))</f>
        <v/>
      </c>
      <c r="P10" s="283" t="str">
        <f>IF(ISNA(VLOOKUP(A10,'C. et P. IND.'!$A$3:$R$13,16,FALSE)),"",(VLOOKUP(A10,'C. et P. IND.'!$A$3:$R$13,16,FALSE)))</f>
        <v/>
      </c>
      <c r="Q10" s="283" t="str">
        <f>IF(ISNA(VLOOKUP(A10,'C. et P. IND.'!$A$3:$R$13,17,FALSE)),"",(VLOOKUP(A10,'C. et P. IND.'!$A$3:$R$13,17,FALSE)))</f>
        <v/>
      </c>
      <c r="R10" s="283" t="str">
        <f>IF(ISNA(VLOOKUP(A10,'C. et P. IND.'!$A$3:$R$13,18,FALSE)),"",(VLOOKUP(A10,'C. et P. IND.'!$A$3:$R$13,18,FALSE)))</f>
        <v/>
      </c>
      <c r="S10" s="6"/>
      <c r="T10" s="6"/>
      <c r="U10" s="6"/>
      <c r="V10" s="6"/>
      <c r="W10" s="6"/>
      <c r="X10" s="6"/>
      <c r="Y10" s="6"/>
      <c r="Z10" s="6"/>
      <c r="AA10" s="134"/>
      <c r="AB10" s="6"/>
      <c r="AC10" s="6"/>
      <c r="AD10" s="6"/>
      <c r="AE10" s="6"/>
      <c r="AF10" s="6"/>
    </row>
    <row r="11" spans="1:32" ht="30" customHeight="1" thickBot="1" x14ac:dyDescent="0.35">
      <c r="A11" s="214">
        <v>9</v>
      </c>
      <c r="B11" s="155" t="str">
        <f>IF(ISNA(VLOOKUP(A11,'C. et P. IND.'!$A$3:$R$13,2,FALSE)),"",(VLOOKUP(A11,'C. et P. IND.'!$A$3:$R$13,2,FALSE)))</f>
        <v/>
      </c>
      <c r="C11" s="217" t="str">
        <f>IF(ISNA(VLOOKUP(A11,'C. et P. IND.'!$A$3:$R$13,3,FALSE)),"",(VLOOKUP(A11,'C. et P. IND.'!$A$3:$R$13,3,FALSE)))</f>
        <v/>
      </c>
      <c r="D11" s="209" t="str">
        <f>IF(ISNA(VLOOKUP($A11,'C. et P. IND.'!$A$3:$R$13,4,FALSE)),"",(VLOOKUP(A11,'C. et P. IND.'!$A$3:$R$13,4,FALSE)))</f>
        <v/>
      </c>
      <c r="E11" s="210" t="str">
        <f>IF(ISNA(VLOOKUP($A11,'C. et P. IND.'!$A$3:$R$13,5,FALSE)),"",(VLOOKUP(A11,'C. et P. IND.'!$A$3:$R$13,5,FALSE)))</f>
        <v/>
      </c>
      <c r="F11" s="210" t="str">
        <f>IF(ISNA(VLOOKUP($A11,'C. et P. IND.'!$A$3:$R$13,6,FALSE)),"",(VLOOKUP(A11,'C. et P. IND.'!$A$3:$R$13,6,FALSE)))</f>
        <v/>
      </c>
      <c r="G11" s="156" t="str">
        <f>IF(ISNA(VLOOKUP($A11,'C. et P. IND.'!$A$3:$R$13,7,FALSE)),"",(VLOOKUP(A11,'C. et P. IND.'!$A$3:$R$13,7,FALSE)))</f>
        <v/>
      </c>
      <c r="H11" s="282" t="str">
        <f>IF(ISNA(VLOOKUP($A11,'C. et P. IND.'!$A$3:$R$13,8,FALSE)),"",(VLOOKUP(A11,'C. et P. IND.'!$A$3:$R$13,8,FALSE)))</f>
        <v/>
      </c>
      <c r="I11" s="282" t="str">
        <f>IF(ISNA(VLOOKUP($A11,'C. et P. IND.'!$A$3:$R$13,9,FALSE)),"",(VLOOKUP(A11,'C. et P. IND.'!$A$3:$R$13,9,FALSE)))</f>
        <v/>
      </c>
      <c r="J11" s="283" t="str">
        <f>IF(ISNA(VLOOKUP(A11,'C. et P. IND.'!$A$3:$R$13,10,FALSE)),"",(VLOOKUP(A11,'C. et P. IND.'!$A$3:$R$13,10,FALSE)))</f>
        <v/>
      </c>
      <c r="K11" s="283" t="str">
        <f>IF(ISNA(VLOOKUP(A11,'C. et P. IND.'!$A$3:$R$13,11,FALSE)),"",(VLOOKUP(A11,'C. et P. IND.'!$A$3:$R$13,11,FALSE)))</f>
        <v/>
      </c>
      <c r="L11" s="283" t="str">
        <f>IF(ISNA(VLOOKUP(A11,'C. et P. IND.'!$A$3:$R$13,12,FALSE)),"",(VLOOKUP(A11,'C. et P. IND.'!$A$3:$R$13,12,FALSE)))</f>
        <v/>
      </c>
      <c r="M11" s="283" t="str">
        <f>IF(ISNA(VLOOKUP(A11,'C. et P. IND.'!$A$3:$R$13,13,FALSE)),"",(VLOOKUP(A11,'C. et P. IND.'!$A$3:$R$13,13,FALSE)))</f>
        <v/>
      </c>
      <c r="N11" s="283" t="str">
        <f>IF(ISNA(VLOOKUP(A11,'C. et P. IND.'!$A$3:$R$13,14,FALSE)),"",(VLOOKUP(A11,'C. et P. IND.'!$A$3:$R$13,14,FALSE)))</f>
        <v/>
      </c>
      <c r="O11" s="283" t="str">
        <f>IF(ISNA(VLOOKUP(A11,'C. et P. IND.'!$A$3:$R$13,15,FALSE)),"",(VLOOKUP(A11,'C. et P. IND.'!$A$3:$R$13,15,FALSE)))</f>
        <v/>
      </c>
      <c r="P11" s="283" t="str">
        <f>IF(ISNA(VLOOKUP(A11,'C. et P. IND.'!$A$3:$R$13,16,FALSE)),"",(VLOOKUP(A11,'C. et P. IND.'!$A$3:$R$13,16,FALSE)))</f>
        <v/>
      </c>
      <c r="Q11" s="283" t="str">
        <f>IF(ISNA(VLOOKUP(A11,'C. et P. IND.'!$A$3:$R$13,17,FALSE)),"",(VLOOKUP(A11,'C. et P. IND.'!$A$3:$R$13,17,FALSE)))</f>
        <v/>
      </c>
      <c r="R11" s="283" t="str">
        <f>IF(ISNA(VLOOKUP(A11,'C. et P. IND.'!$A$3:$R$13,18,FALSE)),"",(VLOOKUP(A11,'C. et P. IND.'!$A$3:$R$13,18,FALSE)))</f>
        <v/>
      </c>
      <c r="S11" s="6"/>
      <c r="T11" s="6"/>
      <c r="U11" s="6"/>
      <c r="V11" s="6"/>
      <c r="W11" s="6"/>
      <c r="X11" s="6"/>
      <c r="Y11" s="6"/>
      <c r="Z11" s="6"/>
      <c r="AA11" s="134"/>
      <c r="AB11" s="6"/>
      <c r="AC11" s="6"/>
      <c r="AD11" s="6"/>
      <c r="AE11" s="6"/>
      <c r="AF11" s="6"/>
    </row>
    <row r="12" spans="1:32" ht="30" customHeight="1" thickBot="1" x14ac:dyDescent="0.35">
      <c r="A12" s="214">
        <v>10</v>
      </c>
      <c r="B12" s="155" t="str">
        <f>IF(ISNA(VLOOKUP(A12,'C. et P. IND.'!$A$3:$R$13,2,FALSE)),"",(VLOOKUP(A12,'C. et P. IND.'!$A$3:$R$13,2,FALSE)))</f>
        <v/>
      </c>
      <c r="C12" s="217" t="str">
        <f>IF(ISNA(VLOOKUP(A12,'C. et P. IND.'!$A$3:$R$13,3,FALSE)),"",(VLOOKUP(A12,'C. et P. IND.'!$A$3:$R$13,3,FALSE)))</f>
        <v/>
      </c>
      <c r="D12" s="209" t="str">
        <f>IF(ISNA(VLOOKUP($A12,'C. et P. IND.'!$A$3:$R$13,4,FALSE)),"",(VLOOKUP(A12,'C. et P. IND.'!$A$3:$R$13,4,FALSE)))</f>
        <v/>
      </c>
      <c r="E12" s="210" t="str">
        <f>IF(ISNA(VLOOKUP($A12,'C. et P. IND.'!$A$3:$R$13,5,FALSE)),"",(VLOOKUP(A12,'C. et P. IND.'!$A$3:$R$13,5,FALSE)))</f>
        <v/>
      </c>
      <c r="F12" s="210" t="str">
        <f>IF(ISNA(VLOOKUP($A12,'C. et P. IND.'!$A$3:$R$13,6,FALSE)),"",(VLOOKUP(A12,'C. et P. IND.'!$A$3:$R$13,6,FALSE)))</f>
        <v/>
      </c>
      <c r="G12" s="156" t="str">
        <f>IF(ISNA(VLOOKUP($A12,'C. et P. IND.'!$A$3:$R$13,7,FALSE)),"",(VLOOKUP(A12,'C. et P. IND.'!$A$3:$R$13,7,FALSE)))</f>
        <v/>
      </c>
      <c r="H12" s="282" t="str">
        <f>IF(ISNA(VLOOKUP($A12,'C. et P. IND.'!$A$3:$R$13,8,FALSE)),"",(VLOOKUP(A12,'C. et P. IND.'!$A$3:$R$13,8,FALSE)))</f>
        <v/>
      </c>
      <c r="I12" s="282" t="str">
        <f>IF(ISNA(VLOOKUP($A12,'C. et P. IND.'!$A$3:$R$13,9,FALSE)),"",(VLOOKUP(A12,'C. et P. IND.'!$A$3:$R$13,9,FALSE)))</f>
        <v/>
      </c>
      <c r="J12" s="283" t="str">
        <f>IF(ISNA(VLOOKUP(A12,'C. et P. IND.'!$A$3:$R$13,10,FALSE)),"",(VLOOKUP(A12,'C. et P. IND.'!$A$3:$R$13,10,FALSE)))</f>
        <v/>
      </c>
      <c r="K12" s="283" t="str">
        <f>IF(ISNA(VLOOKUP(A12,'C. et P. IND.'!$A$3:$R$13,11,FALSE)),"",(VLOOKUP(A12,'C. et P. IND.'!$A$3:$R$13,11,FALSE)))</f>
        <v/>
      </c>
      <c r="L12" s="283" t="str">
        <f>IF(ISNA(VLOOKUP(A12,'C. et P. IND.'!$A$3:$R$13,12,FALSE)),"",(VLOOKUP(A12,'C. et P. IND.'!$A$3:$R$13,12,FALSE)))</f>
        <v/>
      </c>
      <c r="M12" s="283" t="str">
        <f>IF(ISNA(VLOOKUP(A12,'C. et P. IND.'!$A$3:$R$13,13,FALSE)),"",(VLOOKUP(A12,'C. et P. IND.'!$A$3:$R$13,13,FALSE)))</f>
        <v/>
      </c>
      <c r="N12" s="283" t="str">
        <f>IF(ISNA(VLOOKUP(A12,'C. et P. IND.'!$A$3:$R$13,14,FALSE)),"",(VLOOKUP(A12,'C. et P. IND.'!$A$3:$R$13,14,FALSE)))</f>
        <v/>
      </c>
      <c r="O12" s="283" t="str">
        <f>IF(ISNA(VLOOKUP(A12,'C. et P. IND.'!$A$3:$R$13,15,FALSE)),"",(VLOOKUP(A12,'C. et P. IND.'!$A$3:$R$13,15,FALSE)))</f>
        <v/>
      </c>
      <c r="P12" s="283" t="str">
        <f>IF(ISNA(VLOOKUP(A12,'C. et P. IND.'!$A$3:$R$13,16,FALSE)),"",(VLOOKUP(A12,'C. et P. IND.'!$A$3:$R$13,16,FALSE)))</f>
        <v/>
      </c>
      <c r="Q12" s="283" t="str">
        <f>IF(ISNA(VLOOKUP(A12,'C. et P. IND.'!$A$3:$R$13,17,FALSE)),"",(VLOOKUP(A12,'C. et P. IND.'!$A$3:$R$13,17,FALSE)))</f>
        <v/>
      </c>
      <c r="R12" s="283" t="str">
        <f>IF(ISNA(VLOOKUP(A12,'C. et P. IND.'!$A$3:$R$13,18,FALSE)),"",(VLOOKUP(A12,'C. et P. IND.'!$A$3:$R$13,18,FALSE)))</f>
        <v/>
      </c>
      <c r="S12" s="6"/>
      <c r="T12" s="6"/>
      <c r="U12" s="6"/>
      <c r="V12" s="6"/>
      <c r="W12" s="6"/>
      <c r="X12" s="6"/>
      <c r="Y12" s="6"/>
      <c r="Z12" s="6"/>
      <c r="AA12" s="134"/>
      <c r="AB12" s="6"/>
      <c r="AC12" s="6"/>
      <c r="AD12" s="6"/>
      <c r="AE12" s="6"/>
      <c r="AF12" s="6"/>
    </row>
    <row r="13" spans="1:32" ht="30" customHeight="1" thickBot="1" x14ac:dyDescent="0.35">
      <c r="A13" s="214">
        <v>11</v>
      </c>
      <c r="B13" s="155" t="str">
        <f>IF(ISNA(VLOOKUP(A13,'C. et P. IND.'!$A$3:$R$13,2,FALSE)),"",(VLOOKUP(A13,'C. et P. IND.'!$A$3:$R$13,2,FALSE)))</f>
        <v/>
      </c>
      <c r="C13" s="217" t="str">
        <f>IF(ISNA(VLOOKUP(A13,'C. et P. IND.'!$A$3:$R$13,3,FALSE)),"",(VLOOKUP(A13,'C. et P. IND.'!$A$3:$R$13,3,FALSE)))</f>
        <v/>
      </c>
      <c r="D13" s="209" t="str">
        <f>IF(ISNA(VLOOKUP($A13,'C. et P. IND.'!$A$3:$R$13,4,FALSE)),"",(VLOOKUP(A13,'C. et P. IND.'!$A$3:$R$13,4,FALSE)))</f>
        <v/>
      </c>
      <c r="E13" s="210" t="str">
        <f>IF(ISNA(VLOOKUP($A13,'C. et P. IND.'!$A$3:$R$13,5,FALSE)),"",(VLOOKUP(A13,'C. et P. IND.'!$A$3:$R$13,5,FALSE)))</f>
        <v/>
      </c>
      <c r="F13" s="210" t="str">
        <f>IF(ISNA(VLOOKUP($A13,'C. et P. IND.'!$A$3:$R$13,6,FALSE)),"",(VLOOKUP(A13,'C. et P. IND.'!$A$3:$R$13,6,FALSE)))</f>
        <v/>
      </c>
      <c r="G13" s="156" t="str">
        <f>IF(ISNA(VLOOKUP($A13,'C. et P. IND.'!$A$3:$R$13,7,FALSE)),"",(VLOOKUP(A13,'C. et P. IND.'!$A$3:$R$13,7,FALSE)))</f>
        <v/>
      </c>
      <c r="H13" s="282" t="str">
        <f>IF(ISNA(VLOOKUP($A13,'C. et P. IND.'!$A$3:$R$13,8,FALSE)),"",(VLOOKUP(A13,'C. et P. IND.'!$A$3:$R$13,8,FALSE)))</f>
        <v/>
      </c>
      <c r="I13" s="282" t="str">
        <f>IF(ISNA(VLOOKUP($A13,'C. et P. IND.'!$A$3:$R$13,9,FALSE)),"",(VLOOKUP(A13,'C. et P. IND.'!$A$3:$R$13,9,FALSE)))</f>
        <v/>
      </c>
      <c r="J13" s="283" t="str">
        <f>IF(ISNA(VLOOKUP(A13,'C. et P. IND.'!$A$3:$R$13,10,FALSE)),"",(VLOOKUP(A13,'C. et P. IND.'!$A$3:$R$13,10,FALSE)))</f>
        <v/>
      </c>
      <c r="K13" s="283" t="str">
        <f>IF(ISNA(VLOOKUP(A13,'C. et P. IND.'!$A$3:$R$13,11,FALSE)),"",(VLOOKUP(A13,'C. et P. IND.'!$A$3:$R$13,11,FALSE)))</f>
        <v/>
      </c>
      <c r="L13" s="283" t="str">
        <f>IF(ISNA(VLOOKUP(A13,'C. et P. IND.'!$A$3:$R$13,12,FALSE)),"",(VLOOKUP(A13,'C. et P. IND.'!$A$3:$R$13,12,FALSE)))</f>
        <v/>
      </c>
      <c r="M13" s="283" t="str">
        <f>IF(ISNA(VLOOKUP(A13,'C. et P. IND.'!$A$3:$R$13,13,FALSE)),"",(VLOOKUP(A13,'C. et P. IND.'!$A$3:$R$13,13,FALSE)))</f>
        <v/>
      </c>
      <c r="N13" s="283" t="str">
        <f>IF(ISNA(VLOOKUP(A13,'C. et P. IND.'!$A$3:$R$13,14,FALSE)),"",(VLOOKUP(A13,'C. et P. IND.'!$A$3:$R$13,14,FALSE)))</f>
        <v/>
      </c>
      <c r="O13" s="283" t="str">
        <f>IF(ISNA(VLOOKUP(A13,'C. et P. IND.'!$A$3:$R$13,15,FALSE)),"",(VLOOKUP(A13,'C. et P. IND.'!$A$3:$R$13,15,FALSE)))</f>
        <v/>
      </c>
      <c r="P13" s="283" t="str">
        <f>IF(ISNA(VLOOKUP(A13,'C. et P. IND.'!$A$3:$R$13,16,FALSE)),"",(VLOOKUP(A13,'C. et P. IND.'!$A$3:$R$13,16,FALSE)))</f>
        <v/>
      </c>
      <c r="Q13" s="283" t="str">
        <f>IF(ISNA(VLOOKUP(A13,'C. et P. IND.'!$A$3:$R$13,17,FALSE)),"",(VLOOKUP(A13,'C. et P. IND.'!$A$3:$R$13,17,FALSE)))</f>
        <v/>
      </c>
      <c r="R13" s="283" t="str">
        <f>IF(ISNA(VLOOKUP(A13,'C. et P. IND.'!$A$3:$R$13,18,FALSE)),"",(VLOOKUP(A13,'C. et P. IND.'!$A$3:$R$13,18,FALSE)))</f>
        <v/>
      </c>
      <c r="S13" s="6"/>
      <c r="T13" s="6"/>
      <c r="U13" s="6"/>
      <c r="V13" s="6"/>
      <c r="W13" s="6"/>
      <c r="X13" s="6"/>
      <c r="Y13" s="6"/>
      <c r="Z13" s="6"/>
      <c r="AA13" s="134"/>
      <c r="AB13" s="6"/>
      <c r="AC13" s="6"/>
      <c r="AD13" s="6"/>
      <c r="AE13" s="6"/>
      <c r="AF13" s="6"/>
    </row>
    <row r="14" spans="1:32" ht="60" customHeight="1" thickTop="1" thickBot="1" x14ac:dyDescent="0.35">
      <c r="A14" s="596" t="s">
        <v>874</v>
      </c>
      <c r="B14" s="595"/>
      <c r="C14" s="595" t="s">
        <v>791</v>
      </c>
      <c r="D14" s="595"/>
      <c r="E14" s="511" t="s">
        <v>703</v>
      </c>
      <c r="F14" s="511"/>
      <c r="G14" s="511"/>
      <c r="H14" s="511"/>
      <c r="I14" s="513"/>
      <c r="J14" s="514" t="str">
        <f>'C. et P. IND.'!J14:K14</f>
        <v/>
      </c>
      <c r="K14" s="515"/>
      <c r="L14" s="592" t="s">
        <v>774</v>
      </c>
      <c r="M14" s="593"/>
      <c r="N14" s="703" t="str">
        <f>IF('C. et P. IND.'!N14=0,"",('C. et P. IND.'!N14))</f>
        <v/>
      </c>
      <c r="O14" s="606"/>
      <c r="P14" s="606"/>
      <c r="Q14" s="606"/>
      <c r="R14" s="704"/>
      <c r="T14" s="6"/>
      <c r="U14" s="6"/>
      <c r="V14" s="6"/>
      <c r="W14" s="6"/>
      <c r="X14" s="6"/>
      <c r="Y14" s="6"/>
      <c r="Z14" s="6"/>
      <c r="AA14" s="134"/>
      <c r="AB14" s="6"/>
      <c r="AC14" s="6"/>
      <c r="AD14" s="6"/>
      <c r="AE14" s="6"/>
    </row>
    <row r="15" spans="1:32" ht="31.8" customHeight="1" thickTop="1" thickBot="1" x14ac:dyDescent="0.35">
      <c r="A15" s="109" t="s">
        <v>747</v>
      </c>
      <c r="B15" s="110" t="s">
        <v>1</v>
      </c>
      <c r="C15" s="111" t="s">
        <v>694</v>
      </c>
      <c r="D15" s="208" t="s">
        <v>0</v>
      </c>
      <c r="E15" s="112" t="s">
        <v>679</v>
      </c>
      <c r="F15" s="112" t="s">
        <v>695</v>
      </c>
      <c r="G15" s="218" t="s">
        <v>680</v>
      </c>
      <c r="H15" s="112" t="s">
        <v>681</v>
      </c>
      <c r="I15" s="112" t="s">
        <v>682</v>
      </c>
      <c r="J15" s="125" t="s">
        <v>683</v>
      </c>
      <c r="K15" s="125" t="s">
        <v>684</v>
      </c>
      <c r="L15" s="125" t="s">
        <v>685</v>
      </c>
      <c r="M15" s="125" t="s">
        <v>686</v>
      </c>
      <c r="N15" s="126" t="s">
        <v>687</v>
      </c>
      <c r="O15" s="125" t="s">
        <v>688</v>
      </c>
      <c r="P15" s="125" t="s">
        <v>689</v>
      </c>
      <c r="Q15" s="127" t="s">
        <v>690</v>
      </c>
      <c r="R15" s="143" t="s">
        <v>792</v>
      </c>
      <c r="T15" s="135"/>
      <c r="U15" s="132"/>
      <c r="V15" s="132"/>
      <c r="W15" s="132"/>
      <c r="X15" s="132"/>
      <c r="Y15" s="132"/>
      <c r="Z15" s="132"/>
      <c r="AA15" s="144"/>
      <c r="AB15" s="132"/>
      <c r="AC15" s="132"/>
      <c r="AD15" s="132"/>
      <c r="AE15" s="130"/>
      <c r="AF15" s="133"/>
    </row>
    <row r="16" spans="1:32" ht="30" customHeight="1" thickBot="1" x14ac:dyDescent="0.35">
      <c r="A16" s="214">
        <v>1</v>
      </c>
      <c r="B16" s="155" t="str">
        <f>IF(ISNA(VLOOKUP(A16,'C. et P. IND.'!$A$16:$R$27,2,FALSE)),"",(VLOOKUP(A16,'C. et P. IND.'!$A$16:$R$27,2,FALSE)))</f>
        <v/>
      </c>
      <c r="C16" s="217" t="str">
        <f>IF(ISNA(VLOOKUP(A16,'C. et P. IND.'!$A$16:$R$27,3,FALSE)),"",(VLOOKUP(A16,'C. et P. IND.'!$A$16:$R$27,3,FALSE)))</f>
        <v/>
      </c>
      <c r="D16" s="209" t="str">
        <f>IF(ISNA(VLOOKUP($A16,'C. et P. IND.'!$A$16:$R$27,4,FALSE)),"",(VLOOKUP(A16,'C. et P. IND.'!$A$16:$R$27,4,FALSE)))</f>
        <v/>
      </c>
      <c r="E16" s="210" t="str">
        <f>IF(ISNA(VLOOKUP($A16,'C. et P. IND.'!$A$16:$R$27,5,FALSE)),"",(VLOOKUP(A16,'C. et P. IND.'!$A$16:$R$27,5,FALSE)))</f>
        <v/>
      </c>
      <c r="F16" s="210" t="str">
        <f>IF(ISNA(VLOOKUP($A16,'C. et P. IND.'!$A$16:$R$27,6,FALSE)),"",(VLOOKUP(A16,'C. et P. IND.'!$A$16:$R$27,6,FALSE)))</f>
        <v/>
      </c>
      <c r="G16" s="156" t="str">
        <f>IF(ISNA(VLOOKUP($A16,'C. et P. IND.'!$A$16:$R$27,7,FALSE)),"",(VLOOKUP(A16,'C. et P. IND.'!$A$16:$R$27,7,FALSE)))</f>
        <v/>
      </c>
      <c r="H16" s="282" t="str">
        <f>IF(ISNA(VLOOKUP($A16,'C. et P. IND.'!$A$16:$R$27,8,FALSE)),"",(VLOOKUP(A16,'C. et P. IND.'!$A$16:$R27,8,FALSE)))</f>
        <v/>
      </c>
      <c r="I16" s="282" t="str">
        <f>IF(ISNA(VLOOKUP($A16,'C. et P. IND.'!$A$16:$R$27,9,FALSE)),"",(VLOOKUP(A16,'C. et P. IND.'!$A$16:$R$27,9,FALSE)))</f>
        <v/>
      </c>
      <c r="J16" s="283" t="str">
        <f>IF(ISNA(VLOOKUP(A16,'C. et P. IND.'!$A$16:$R$27,10,FALSE)),"",(VLOOKUP(A16,'C. et P. IND.'!$A$16:$R$27,10,FALSE)))</f>
        <v/>
      </c>
      <c r="K16" s="283" t="str">
        <f>IF(ISNA(VLOOKUP(A16,'C. et P. IND.'!$A$16:$R$27,11,FALSE)),"",(VLOOKUP(A16,'C. et P. IND.'!$A$16:$R$27,11,FALSE)))</f>
        <v/>
      </c>
      <c r="L16" s="283" t="str">
        <f>IF(ISNA(VLOOKUP(A16,'C. et P. IND.'!$A$16:$R$27,12,FALSE)),"",(VLOOKUP(A16,'C. et P. IND.'!$A$16:$R$27,12,FALSE)))</f>
        <v/>
      </c>
      <c r="M16" s="283" t="str">
        <f>IF(ISNA(VLOOKUP(A16,'C. et P. IND.'!$A$16:$R$27,13,FALSE)),"",(VLOOKUP(A16,'C. et P. IND.'!$A$16:$R$27,13,FALSE)))</f>
        <v/>
      </c>
      <c r="N16" s="283" t="str">
        <f>IF(ISNA(VLOOKUP(A16,'C. et P. IND.'!$A$16:$R$27,14,FALSE)),"",(VLOOKUP(A16,'C. et P. IND.'!$A$16:$R$27,14,FALSE)))</f>
        <v/>
      </c>
      <c r="O16" s="283" t="str">
        <f>IF(ISNA(VLOOKUP(A16,'C. et P. IND.'!$A$16:$R$27,15,FALSE)),"",(VLOOKUP(A16,'C. et P. IND.'!$A$16:$R$27,15,FALSE)))</f>
        <v/>
      </c>
      <c r="P16" s="283" t="str">
        <f>IF(ISNA(VLOOKUP(A16,'C. et P. IND.'!$A$16:$R$27,16,FALSE)),"",(VLOOKUP(A16,'C. et P. IND.'!$A$16:$R$27,16,FALSE)))</f>
        <v/>
      </c>
      <c r="Q16" s="283" t="str">
        <f>IF(ISNA(VLOOKUP(A16,'C. et P. IND.'!$A$16:$R$27,17,FALSE)),"",(VLOOKUP(A16,'C. et P. IND.'!$A$16:$R$27,17,FALSE)))</f>
        <v/>
      </c>
      <c r="R16" s="283" t="str">
        <f>IF(ISNA(VLOOKUP(A16,'C. et P. IND.'!$A$16:$R$27,18,FALSE)),"",(VLOOKUP(A16,'C. et P. IND.'!$A$16:$R$27,18,FALSE)))</f>
        <v/>
      </c>
      <c r="S16" s="6"/>
      <c r="T16" s="6"/>
      <c r="U16" s="6"/>
      <c r="V16" s="6"/>
      <c r="W16" s="6"/>
      <c r="X16" s="6"/>
      <c r="Y16" s="6"/>
      <c r="Z16" s="6"/>
      <c r="AA16" s="134"/>
      <c r="AB16" s="6"/>
      <c r="AC16" s="6"/>
      <c r="AD16" s="6"/>
      <c r="AE16" s="6"/>
      <c r="AF16" s="6"/>
    </row>
    <row r="17" spans="1:32" ht="30" customHeight="1" thickBot="1" x14ac:dyDescent="0.35">
      <c r="A17" s="214">
        <v>2</v>
      </c>
      <c r="B17" s="155" t="str">
        <f>IF(ISNA(VLOOKUP(A17,'C. et P. IND.'!$A$16:$R$27,2,FALSE)),"",(VLOOKUP(A17,'C. et P. IND.'!$A$16:$R$27,2,FALSE)))</f>
        <v/>
      </c>
      <c r="C17" s="217" t="str">
        <f>IF(ISNA(VLOOKUP(A17,'C. et P. IND.'!$A$16:$R$27,3,FALSE)),"",(VLOOKUP(A17,'C. et P. IND.'!$A$16:$R$27,3,FALSE)))</f>
        <v/>
      </c>
      <c r="D17" s="209" t="str">
        <f>IF(ISNA(VLOOKUP($A17,'C. et P. IND.'!$A$16:$R$27,4,FALSE)),"",(VLOOKUP(A17,'C. et P. IND.'!$A$16:$R$27,4,FALSE)))</f>
        <v/>
      </c>
      <c r="E17" s="55" t="str">
        <f>IF(ISNA(VLOOKUP(A17,'C. et P. IND.'!$A$16:$R$27,5,FALSE)),"",(VLOOKUP(A17,'C. et P. IND.'!$A$16:$R$27,5,FALSE)))</f>
        <v/>
      </c>
      <c r="F17" s="55" t="str">
        <f>IF(ISNA(VLOOKUP(A17,'C. et P. IND.'!$A$16:$R$27,6,FALSE)),"",(VLOOKUP(A17,'C. et P. IND.'!$A$16:$R$27,6,FALSE)))</f>
        <v/>
      </c>
      <c r="G17" s="219" t="str">
        <f>IF(ISNA(VLOOKUP(A17,'C. et P. IND.'!$A$16:$R$27,7,FALSE)),"",(VLOOKUP(A17,'C. et P. IND.'!$A$16:$R$27,7,FALSE)))</f>
        <v/>
      </c>
      <c r="H17" s="283" t="str">
        <f>IF(ISNA(VLOOKUP(A17,'C. et P. IND.'!$A$16:$R$27,8,FALSE)),"",(VLOOKUP(A17,'C. et P. IND.'!$A$16:$R$27,8,FALSE)))</f>
        <v/>
      </c>
      <c r="I17" s="283" t="str">
        <f>IF(ISNA(VLOOKUP(A17,'C. et P. IND.'!$A$16:$R$27,9,FALSE)),"",(VLOOKUP(A17,'C. et P. IND.'!$A$16:$R$27,9,FALSE)))</f>
        <v/>
      </c>
      <c r="J17" s="283" t="str">
        <f>IF(ISNA(VLOOKUP(A17,'C. et P. IND.'!$A$16:$R$27,10,FALSE)),"",(VLOOKUP(A17,'C. et P. IND.'!$A$16:$R$27,10,FALSE)))</f>
        <v/>
      </c>
      <c r="K17" s="283" t="str">
        <f>IF(ISNA(VLOOKUP(A17,'C. et P. IND.'!$A$16:$R$27,11,FALSE)),"",(VLOOKUP(A17,'C. et P. IND.'!$A$16:$R$27,11,FALSE)))</f>
        <v/>
      </c>
      <c r="L17" s="283" t="str">
        <f>IF(ISNA(VLOOKUP(A17,'C. et P. IND.'!$A$16:$R$27,12,FALSE)),"",(VLOOKUP(A17,'C. et P. IND.'!$A$16:$R$27,12,FALSE)))</f>
        <v/>
      </c>
      <c r="M17" s="283" t="str">
        <f>IF(ISNA(VLOOKUP(A17,'C. et P. IND.'!$A$27:$R$316,13,FALSE)),"",(VLOOKUP(A17,'C. et P. IND.'!$A$16:$R$27,13,FALSE)))</f>
        <v/>
      </c>
      <c r="N17" s="283" t="str">
        <f>IF(ISNA(VLOOKUP(A17,'C. et P. IND.'!$A$16:$R$27,14,FALSE)),"",(VLOOKUP(A17,'C. et P. IND.'!$A$16:$R$27,14,FALSE)))</f>
        <v/>
      </c>
      <c r="O17" s="283" t="str">
        <f>IF(ISNA(VLOOKUP(A17,'C. et P. IND.'!$A$16:$R$27,15,FALSE)),"",(VLOOKUP(A17,'C. et P. IND.'!$A$16:$R$27,15,FALSE)))</f>
        <v/>
      </c>
      <c r="P17" s="283" t="str">
        <f>IF(ISNA(VLOOKUP(A17,'C. et P. IND.'!$A$16:$R$27,16,FALSE)),"",(VLOOKUP(A17,'C. et P. IND.'!$A$16:$R$27,16,FALSE)))</f>
        <v/>
      </c>
      <c r="Q17" s="283" t="str">
        <f>IF(ISNA(VLOOKUP(A17,'C. et P. IND.'!$A$16:$R$27,17,FALSE)),"",(VLOOKUP(A17,'C. et P. IND.'!$A$16:$R$27,17,FALSE)))</f>
        <v/>
      </c>
      <c r="R17" s="283" t="str">
        <f>IF(ISNA(VLOOKUP(A17,'C. et P. IND.'!$A$16:$R$27,18,FALSE)),"",(VLOOKUP(A17,'C. et P. IND.'!$A$16:$R$27,18,FALSE)))</f>
        <v/>
      </c>
      <c r="S17" s="6"/>
      <c r="T17" s="6"/>
      <c r="U17" s="6"/>
      <c r="V17" s="6"/>
      <c r="W17" s="6"/>
      <c r="X17" s="6"/>
      <c r="Y17" s="6"/>
      <c r="Z17" s="6"/>
      <c r="AA17" s="134"/>
      <c r="AB17" s="6"/>
      <c r="AC17" s="6"/>
      <c r="AD17" s="6"/>
      <c r="AE17" s="6"/>
      <c r="AF17" s="6"/>
    </row>
    <row r="18" spans="1:32" ht="30" customHeight="1" thickBot="1" x14ac:dyDescent="0.35">
      <c r="A18" s="214">
        <v>3</v>
      </c>
      <c r="B18" s="155" t="str">
        <f>IF(ISNA(VLOOKUP(A18,'C. et P. IND.'!$A$16:$R$27,2,FALSE)),"",(VLOOKUP(A18,'C. et P. IND.'!$A$16:$R$27,2,FALSE)))</f>
        <v/>
      </c>
      <c r="C18" s="217" t="str">
        <f>IF(ISNA(VLOOKUP(A18,'C. et P. IND.'!$A$16:$R$27,3,FALSE)),"",(VLOOKUP(A18,'C. et P. IND.'!$A$16:$R$27,3,FALSE)))</f>
        <v/>
      </c>
      <c r="D18" s="209" t="str">
        <f>IF(ISNA(VLOOKUP($A18,'C. et P. IND.'!$A$16:$R$27,4,FALSE)),"",(VLOOKUP(A18,'C. et P. IND.'!$A$16:$R$27,4,FALSE)))</f>
        <v/>
      </c>
      <c r="E18" s="55" t="str">
        <f>IF(ISNA(VLOOKUP(A18,'C. et P. IND.'!$A$16:$R$27,5,FALSE)),"",(VLOOKUP(A18,'C. et P. IND.'!$A$16:$R$27,5,FALSE)))</f>
        <v/>
      </c>
      <c r="F18" s="55" t="str">
        <f>IF(ISNA(VLOOKUP(A18,'C. et P. IND.'!$A$16:$R$27,6,FALSE)),"",(VLOOKUP(A18,'C. et P. IND.'!$A$16:$R$27,6,FALSE)))</f>
        <v/>
      </c>
      <c r="G18" s="219" t="str">
        <f>IF(ISNA(VLOOKUP(A18,'C. et P. IND.'!$A$16:$R$27,7,FALSE)),"",(VLOOKUP(A18,'C. et P. IND.'!$A$16:$R$27,7,FALSE)))</f>
        <v/>
      </c>
      <c r="H18" s="283" t="str">
        <f>IF(ISNA(VLOOKUP(A18,'C. et P. IND.'!$A$16:$R$27,8,FALSE)),"",(VLOOKUP(A18,'C. et P. IND.'!$A$16:$R$27,8,FALSE)))</f>
        <v/>
      </c>
      <c r="I18" s="283" t="str">
        <f>IF(ISNA(VLOOKUP(A18,'C. et P. IND.'!$A$16:$R$27,9,FALSE)),"",(VLOOKUP(A18,'C. et P. IND.'!$A$16:$R$27,9,FALSE)))</f>
        <v/>
      </c>
      <c r="J18" s="283" t="str">
        <f>IF(ISNA(VLOOKUP(A18,'C. et P. IND.'!$A$16:$R$27,10,FALSE)),"",(VLOOKUP(A18,'C. et P. IND.'!$A$16:$R$27,10,FALSE)))</f>
        <v/>
      </c>
      <c r="K18" s="283" t="str">
        <f>IF(ISNA(VLOOKUP(A18,'C. et P. IND.'!$A$16:$R$27,11,FALSE)),"",(VLOOKUP(A18,'C. et P. IND.'!$A$16:$R$27,11,FALSE)))</f>
        <v/>
      </c>
      <c r="L18" s="283" t="str">
        <f>IF(ISNA(VLOOKUP(A18,'C. et P. IND.'!$A$16:$R$27,12,FALSE)),"",(VLOOKUP(A18,'C. et P. IND.'!$A$16:$R$27,12,FALSE)))</f>
        <v/>
      </c>
      <c r="M18" s="283" t="str">
        <f>IF(ISNA(VLOOKUP(A18,'C. et P. IND.'!$A$27:$R$316,13,FALSE)),"",(VLOOKUP(A18,'C. et P. IND.'!$A$16:$R$27,13,FALSE)))</f>
        <v/>
      </c>
      <c r="N18" s="283" t="str">
        <f>IF(ISNA(VLOOKUP(A18,'C. et P. IND.'!$A$16:$R$27,14,FALSE)),"",(VLOOKUP(A18,'C. et P. IND.'!$A$16:$R$27,14,FALSE)))</f>
        <v/>
      </c>
      <c r="O18" s="283" t="str">
        <f>IF(ISNA(VLOOKUP(A18,'C. et P. IND.'!$A$16:$R$27,15,FALSE)),"",(VLOOKUP(A18,'C. et P. IND.'!$A$16:$R$27,15,FALSE)))</f>
        <v/>
      </c>
      <c r="P18" s="283" t="str">
        <f>IF(ISNA(VLOOKUP(A18,'C. et P. IND.'!$A$16:$R$27,16,FALSE)),"",(VLOOKUP(A18,'C. et P. IND.'!$A$16:$R$27,16,FALSE)))</f>
        <v/>
      </c>
      <c r="Q18" s="283" t="str">
        <f>IF(ISNA(VLOOKUP(A18,'C. et P. IND.'!$A$16:$R$27,17,FALSE)),"",(VLOOKUP(A18,'C. et P. IND.'!$A$16:$R$27,17,FALSE)))</f>
        <v/>
      </c>
      <c r="R18" s="283" t="str">
        <f>IF(ISNA(VLOOKUP(A18,'C. et P. IND.'!$A$16:$R$27,18,FALSE)),"",(VLOOKUP(A18,'C. et P. IND.'!$A$16:$R$27,18,FALSE)))</f>
        <v/>
      </c>
      <c r="S18" s="6"/>
      <c r="T18" s="6"/>
      <c r="U18" s="6"/>
      <c r="V18" s="6"/>
      <c r="W18" s="6"/>
      <c r="X18" s="6"/>
      <c r="Y18" s="6"/>
      <c r="Z18" s="6"/>
      <c r="AA18" s="134"/>
      <c r="AB18" s="6"/>
      <c r="AC18" s="6"/>
      <c r="AD18" s="6"/>
      <c r="AE18" s="6"/>
      <c r="AF18" s="6"/>
    </row>
    <row r="19" spans="1:32" ht="30" customHeight="1" thickBot="1" x14ac:dyDescent="0.35">
      <c r="A19" s="214">
        <v>4</v>
      </c>
      <c r="B19" s="155" t="str">
        <f>IF(ISNA(VLOOKUP(A19,'C. et P. IND.'!$A$16:$R$27,2,FALSE)),"",(VLOOKUP(A19,'C. et P. IND.'!$A$16:$R$27,2,FALSE)))</f>
        <v/>
      </c>
      <c r="C19" s="217" t="str">
        <f>IF(ISNA(VLOOKUP(A19,'C. et P. IND.'!$A$16:$R$27,3,FALSE)),"",(VLOOKUP(A19,'C. et P. IND.'!$A$16:$R$27,3,FALSE)))</f>
        <v/>
      </c>
      <c r="D19" s="209" t="str">
        <f>IF(ISNA(VLOOKUP($A19,'C. et P. IND.'!$A$16:$R$27,4,FALSE)),"",(VLOOKUP(A19,'C. et P. IND.'!$A$16:$R$27,4,FALSE)))</f>
        <v/>
      </c>
      <c r="E19" s="55" t="str">
        <f>IF(ISNA(VLOOKUP(A19,'C. et P. IND.'!$A$16:$R$27,5,FALSE)),"",(VLOOKUP(A19,'C. et P. IND.'!$A$16:$R$27,5,FALSE)))</f>
        <v/>
      </c>
      <c r="F19" s="55" t="str">
        <f>IF(ISNA(VLOOKUP(A19,'C. et P. IND.'!$A$16:$R$27,6,FALSE)),"",(VLOOKUP(A19,'C. et P. IND.'!$A$16:$R$27,6,FALSE)))</f>
        <v/>
      </c>
      <c r="G19" s="219" t="str">
        <f>IF(ISNA(VLOOKUP(A19,'C. et P. IND.'!$A$16:$R$27,7,FALSE)),"",(VLOOKUP(A19,'C. et P. IND.'!$A$16:$R$27,7,FALSE)))</f>
        <v/>
      </c>
      <c r="H19" s="283" t="str">
        <f>IF(ISNA(VLOOKUP(A19,'C. et P. IND.'!$A$16:$R$27,8,FALSE)),"",(VLOOKUP(A19,'C. et P. IND.'!$A$16:$R$27,8,FALSE)))</f>
        <v/>
      </c>
      <c r="I19" s="283" t="str">
        <f>IF(ISNA(VLOOKUP(A19,'C. et P. IND.'!$A$16:$R$27,9,FALSE)),"",(VLOOKUP(A19,'C. et P. IND.'!$A$16:$R$27,9,FALSE)))</f>
        <v/>
      </c>
      <c r="J19" s="283" t="str">
        <f>IF(ISNA(VLOOKUP(A19,'C. et P. IND.'!$A$16:$R$27,10,FALSE)),"",(VLOOKUP(A19,'C. et P. IND.'!$A$16:$R$27,10,FALSE)))</f>
        <v/>
      </c>
      <c r="K19" s="283" t="str">
        <f>IF(ISNA(VLOOKUP(A19,'C. et P. IND.'!$A$16:$R$27,11,FALSE)),"",(VLOOKUP(A19,'C. et P. IND.'!$A$16:$R$27,11,FALSE)))</f>
        <v/>
      </c>
      <c r="L19" s="283" t="str">
        <f>IF(ISNA(VLOOKUP(A19,'C. et P. IND.'!$A$16:$R$27,12,FALSE)),"",(VLOOKUP(A19,'C. et P. IND.'!$A$16:$R$27,12,FALSE)))</f>
        <v/>
      </c>
      <c r="M19" s="283" t="str">
        <f>IF(ISNA(VLOOKUP(A19,'C. et P. IND.'!$A$27:$R$316,13,FALSE)),"",(VLOOKUP(A19,'C. et P. IND.'!$A$16:$R$27,13,FALSE)))</f>
        <v/>
      </c>
      <c r="N19" s="283" t="str">
        <f>IF(ISNA(VLOOKUP(A19,'C. et P. IND.'!$A$16:$R$27,14,FALSE)),"",(VLOOKUP(A19,'C. et P. IND.'!$A$16:$R$27,14,FALSE)))</f>
        <v/>
      </c>
      <c r="O19" s="283" t="str">
        <f>IF(ISNA(VLOOKUP(A19,'C. et P. IND.'!$A$16:$R$27,15,FALSE)),"",(VLOOKUP(A19,'C. et P. IND.'!$A$16:$R$27,15,FALSE)))</f>
        <v/>
      </c>
      <c r="P19" s="283" t="str">
        <f>IF(ISNA(VLOOKUP(A19,'C. et P. IND.'!$A$16:$R$27,16,FALSE)),"",(VLOOKUP(A19,'C. et P. IND.'!$A$16:$R$27,16,FALSE)))</f>
        <v/>
      </c>
      <c r="Q19" s="283" t="str">
        <f>IF(ISNA(VLOOKUP(A19,'C. et P. IND.'!$A$16:$R$27,17,FALSE)),"",(VLOOKUP(A19,'C. et P. IND.'!$A$16:$R$27,17,FALSE)))</f>
        <v/>
      </c>
      <c r="R19" s="283" t="str">
        <f>IF(ISNA(VLOOKUP(A19,'C. et P. IND.'!$A$16:$R$27,18,FALSE)),"",(VLOOKUP(A19,'C. et P. IND.'!$A$16:$R$27,18,FALSE)))</f>
        <v/>
      </c>
      <c r="S19" s="6"/>
      <c r="T19" s="6"/>
      <c r="U19" s="6"/>
      <c r="V19" s="6"/>
      <c r="W19" s="6"/>
      <c r="X19" s="6"/>
      <c r="Y19" s="6"/>
      <c r="Z19" s="6"/>
      <c r="AA19" s="134"/>
      <c r="AB19" s="6"/>
      <c r="AC19" s="6"/>
      <c r="AD19" s="6"/>
      <c r="AE19" s="6"/>
      <c r="AF19" s="6"/>
    </row>
    <row r="20" spans="1:32" ht="30" customHeight="1" thickBot="1" x14ac:dyDescent="0.35">
      <c r="A20" s="214">
        <v>5</v>
      </c>
      <c r="B20" s="155" t="str">
        <f>IF(ISNA(VLOOKUP(A20,'C. et P. IND.'!$A$16:$R$27,2,FALSE)),"",(VLOOKUP(A20,'C. et P. IND.'!$A$16:$R$27,2,FALSE)))</f>
        <v/>
      </c>
      <c r="C20" s="217" t="str">
        <f>IF(ISNA(VLOOKUP(A20,'C. et P. IND.'!$A$16:$R$27,3,FALSE)),"",(VLOOKUP(A20,'C. et P. IND.'!$A$16:$R$27,3,FALSE)))</f>
        <v/>
      </c>
      <c r="D20" s="209" t="str">
        <f>IF(ISNA(VLOOKUP($A20,'C. et P. IND.'!$A$16:$R$27,4,FALSE)),"",(VLOOKUP(A20,'C. et P. IND.'!$A$16:$R$27,4,FALSE)))</f>
        <v/>
      </c>
      <c r="E20" s="55" t="str">
        <f>IF(ISNA(VLOOKUP(A20,'C. et P. IND.'!$A$16:$R$27,5,FALSE)),"",(VLOOKUP(A20,'C. et P. IND.'!$A$16:$R$27,5,FALSE)))</f>
        <v/>
      </c>
      <c r="F20" s="55" t="str">
        <f>IF(ISNA(VLOOKUP(A20,'C. et P. IND.'!$A$16:$R$27,6,FALSE)),"",(VLOOKUP(A20,'C. et P. IND.'!$A$16:$R$27,6,FALSE)))</f>
        <v/>
      </c>
      <c r="G20" s="219" t="str">
        <f>IF(ISNA(VLOOKUP(A20,'C. et P. IND.'!$A$16:$R$27,7,FALSE)),"",(VLOOKUP(A20,'C. et P. IND.'!$A$16:$R$27,7,FALSE)))</f>
        <v/>
      </c>
      <c r="H20" s="283" t="str">
        <f>IF(ISNA(VLOOKUP(A20,'C. et P. IND.'!$A$16:$R$27,8,FALSE)),"",(VLOOKUP(A20,'C. et P. IND.'!$A$16:$R$27,8,FALSE)))</f>
        <v/>
      </c>
      <c r="I20" s="283" t="str">
        <f>IF(ISNA(VLOOKUP(A20,'C. et P. IND.'!$A$16:$R$27,9,FALSE)),"",(VLOOKUP(A20,'C. et P. IND.'!$A$16:$R$27,9,FALSE)))</f>
        <v/>
      </c>
      <c r="J20" s="283" t="str">
        <f>IF(ISNA(VLOOKUP(A20,'C. et P. IND.'!$A$16:$R$27,10,FALSE)),"",(VLOOKUP(A20,'C. et P. IND.'!$A$16:$R$27,10,FALSE)))</f>
        <v/>
      </c>
      <c r="K20" s="283" t="str">
        <f>IF(ISNA(VLOOKUP(A20,'C. et P. IND.'!$A$16:$R$27,11,FALSE)),"",(VLOOKUP(A20,'C. et P. IND.'!$A$16:$R$27,11,FALSE)))</f>
        <v/>
      </c>
      <c r="L20" s="283" t="str">
        <f>IF(ISNA(VLOOKUP(A20,'C. et P. IND.'!$A$16:$R$27,12,FALSE)),"",(VLOOKUP(A20,'C. et P. IND.'!$A$16:$R$27,12,FALSE)))</f>
        <v/>
      </c>
      <c r="M20" s="283" t="str">
        <f>IF(ISNA(VLOOKUP(A20,'C. et P. IND.'!$A$27:$R$316,13,FALSE)),"",(VLOOKUP(A20,'C. et P. IND.'!$A$16:$R$27,13,FALSE)))</f>
        <v/>
      </c>
      <c r="N20" s="283" t="str">
        <f>IF(ISNA(VLOOKUP(A20,'C. et P. IND.'!$A$16:$R$27,14,FALSE)),"",(VLOOKUP(A20,'C. et P. IND.'!$A$16:$R$27,14,FALSE)))</f>
        <v/>
      </c>
      <c r="O20" s="283" t="str">
        <f>IF(ISNA(VLOOKUP(A20,'C. et P. IND.'!$A$16:$R$27,15,FALSE)),"",(VLOOKUP(A20,'C. et P. IND.'!$A$16:$R$27,15,FALSE)))</f>
        <v/>
      </c>
      <c r="P20" s="283" t="str">
        <f>IF(ISNA(VLOOKUP(A20,'C. et P. IND.'!$A$16:$R$27,16,FALSE)),"",(VLOOKUP(A20,'C. et P. IND.'!$A$16:$R$27,16,FALSE)))</f>
        <v/>
      </c>
      <c r="Q20" s="283" t="str">
        <f>IF(ISNA(VLOOKUP(A20,'C. et P. IND.'!$A$16:$R$27,17,FALSE)),"",(VLOOKUP(A20,'C. et P. IND.'!$A$16:$R$27,17,FALSE)))</f>
        <v/>
      </c>
      <c r="R20" s="283" t="str">
        <f>IF(ISNA(VLOOKUP(A20,'C. et P. IND.'!$A$16:$R$27,18,FALSE)),"",(VLOOKUP(A20,'C. et P. IND.'!$A$16:$R$27,18,FALSE)))</f>
        <v/>
      </c>
      <c r="S20" s="6"/>
      <c r="T20" s="6"/>
      <c r="U20" s="6"/>
      <c r="V20" s="6"/>
      <c r="W20" s="6"/>
      <c r="X20" s="6"/>
      <c r="Y20" s="6"/>
      <c r="Z20" s="6"/>
      <c r="AA20" s="134"/>
      <c r="AB20" s="6"/>
      <c r="AC20" s="6"/>
      <c r="AD20" s="6"/>
      <c r="AE20" s="6"/>
      <c r="AF20" s="6"/>
    </row>
    <row r="21" spans="1:32" ht="30" customHeight="1" thickBot="1" x14ac:dyDescent="0.35">
      <c r="A21" s="214">
        <v>6</v>
      </c>
      <c r="B21" s="155" t="str">
        <f>IF(ISNA(VLOOKUP(A21,'C. et P. IND.'!$A$16:$R$27,2,FALSE)),"",(VLOOKUP(A21,'C. et P. IND.'!$A$16:$R$27,2,FALSE)))</f>
        <v/>
      </c>
      <c r="C21" s="217" t="str">
        <f>IF(ISNA(VLOOKUP(A21,'C. et P. IND.'!$A$16:$R$27,3,FALSE)),"",(VLOOKUP(A21,'C. et P. IND.'!$A$16:$R$27,3,FALSE)))</f>
        <v/>
      </c>
      <c r="D21" s="209" t="str">
        <f>IF(ISNA(VLOOKUP($A21,'C. et P. IND.'!$A$16:$R$27,4,FALSE)),"",(VLOOKUP(A21,'C. et P. IND.'!$A$16:$R$27,4,FALSE)))</f>
        <v/>
      </c>
      <c r="E21" s="55" t="str">
        <f>IF(ISNA(VLOOKUP(A21,'C. et P. IND.'!$A$16:$R$27,5,FALSE)),"",(VLOOKUP(A21,'C. et P. IND.'!$A$16:$R$27,5,FALSE)))</f>
        <v/>
      </c>
      <c r="F21" s="55" t="str">
        <f>IF(ISNA(VLOOKUP(A21,'C. et P. IND.'!$A$16:$R$27,6,FALSE)),"",(VLOOKUP(A21,'C. et P. IND.'!$A$16:$R$27,6,FALSE)))</f>
        <v/>
      </c>
      <c r="G21" s="219" t="str">
        <f>IF(ISNA(VLOOKUP(A21,'C. et P. IND.'!$A$16:$R$27,7,FALSE)),"",(VLOOKUP(A21,'C. et P. IND.'!$A$16:$R$27,7,FALSE)))</f>
        <v/>
      </c>
      <c r="H21" s="283" t="str">
        <f>IF(ISNA(VLOOKUP(A21,'C. et P. IND.'!$A$16:$R$27,8,FALSE)),"",(VLOOKUP(A21,'C. et P. IND.'!$A$16:$R$27,8,FALSE)))</f>
        <v/>
      </c>
      <c r="I21" s="283" t="str">
        <f>IF(ISNA(VLOOKUP(A21,'C. et P. IND.'!$A$16:$R$27,9,FALSE)),"",(VLOOKUP(A21,'C. et P. IND.'!$A$16:$R$27,9,FALSE)))</f>
        <v/>
      </c>
      <c r="J21" s="283" t="str">
        <f>IF(ISNA(VLOOKUP(A21,'C. et P. IND.'!$A$16:$R$27,10,FALSE)),"",(VLOOKUP(A21,'C. et P. IND.'!$A$16:$R$27,10,FALSE)))</f>
        <v/>
      </c>
      <c r="K21" s="283" t="str">
        <f>IF(ISNA(VLOOKUP(A21,'C. et P. IND.'!$A$16:$R$27,11,FALSE)),"",(VLOOKUP(A21,'C. et P. IND.'!$A$16:$R$27,11,FALSE)))</f>
        <v/>
      </c>
      <c r="L21" s="283" t="str">
        <f>IF(ISNA(VLOOKUP(A21,'C. et P. IND.'!$A$16:$R$27,12,FALSE)),"",(VLOOKUP(A21,'C. et P. IND.'!$A$16:$R$27,12,FALSE)))</f>
        <v/>
      </c>
      <c r="M21" s="283" t="str">
        <f>IF(ISNA(VLOOKUP(A21,'C. et P. IND.'!$A$27:$R$316,13,FALSE)),"",(VLOOKUP(A21,'C. et P. IND.'!$A$16:$R$27,13,FALSE)))</f>
        <v/>
      </c>
      <c r="N21" s="283" t="str">
        <f>IF(ISNA(VLOOKUP(A21,'C. et P. IND.'!$A$16:$R$27,14,FALSE)),"",(VLOOKUP(A21,'C. et P. IND.'!$A$16:$R$27,14,FALSE)))</f>
        <v/>
      </c>
      <c r="O21" s="283" t="str">
        <f>IF(ISNA(VLOOKUP(A21,'C. et P. IND.'!$A$16:$R$27,15,FALSE)),"",(VLOOKUP(A21,'C. et P. IND.'!$A$16:$R$27,15,FALSE)))</f>
        <v/>
      </c>
      <c r="P21" s="283" t="str">
        <f>IF(ISNA(VLOOKUP(A21,'C. et P. IND.'!$A$16:$R$27,16,FALSE)),"",(VLOOKUP(A21,'C. et P. IND.'!$A$16:$R$27,16,FALSE)))</f>
        <v/>
      </c>
      <c r="Q21" s="283" t="str">
        <f>IF(ISNA(VLOOKUP(A21,'C. et P. IND.'!$A$16:$R$27,17,FALSE)),"",(VLOOKUP(A21,'C. et P. IND.'!$A$16:$R$27,17,FALSE)))</f>
        <v/>
      </c>
      <c r="R21" s="283" t="str">
        <f>IF(ISNA(VLOOKUP(A21,'C. et P. IND.'!$A$16:$R$27,18,FALSE)),"",(VLOOKUP(A21,'C. et P. IND.'!$A$16:$R$27,18,FALSE)))</f>
        <v/>
      </c>
      <c r="S21" s="6"/>
      <c r="T21" s="6"/>
      <c r="U21" s="6"/>
      <c r="V21" s="6"/>
      <c r="W21" s="6"/>
      <c r="X21" s="6"/>
      <c r="Y21" s="6"/>
      <c r="Z21" s="6"/>
      <c r="AA21" s="134"/>
      <c r="AB21" s="6"/>
      <c r="AC21" s="6"/>
      <c r="AD21" s="6"/>
      <c r="AE21" s="6"/>
      <c r="AF21" s="6"/>
    </row>
    <row r="22" spans="1:32" ht="30" customHeight="1" thickBot="1" x14ac:dyDescent="0.35">
      <c r="A22" s="214">
        <v>7</v>
      </c>
      <c r="B22" s="155" t="str">
        <f>IF(ISNA(VLOOKUP(A22,'C. et P. IND.'!$A$16:$R$27,2,FALSE)),"",(VLOOKUP(A22,'C. et P. IND.'!$A$16:$R$27,2,FALSE)))</f>
        <v/>
      </c>
      <c r="C22" s="217" t="str">
        <f>IF(ISNA(VLOOKUP(A22,'C. et P. IND.'!$A$16:$R$27,3,FALSE)),"",(VLOOKUP(A22,'C. et P. IND.'!$A$16:$R$27,3,FALSE)))</f>
        <v/>
      </c>
      <c r="D22" s="209" t="str">
        <f>IF(ISNA(VLOOKUP($A22,'C. et P. IND.'!$A$16:$R$27,4,FALSE)),"",(VLOOKUP(A22,'C. et P. IND.'!$A$16:$R$27,4,FALSE)))</f>
        <v/>
      </c>
      <c r="E22" s="55" t="str">
        <f>IF(ISNA(VLOOKUP(A22,'C. et P. IND.'!$A$16:$R$27,5,FALSE)),"",(VLOOKUP(A22,'C. et P. IND.'!$A$16:$R$27,5,FALSE)))</f>
        <v/>
      </c>
      <c r="F22" s="55" t="str">
        <f>IF(ISNA(VLOOKUP(A22,'C. et P. IND.'!$A$16:$R$27,6,FALSE)),"",(VLOOKUP(A22,'C. et P. IND.'!$A$16:$R$27,6,FALSE)))</f>
        <v/>
      </c>
      <c r="G22" s="219" t="str">
        <f>IF(ISNA(VLOOKUP(A22,'C. et P. IND.'!$A$16:$R$27,7,FALSE)),"",(VLOOKUP(A22,'C. et P. IND.'!$A$16:$R$27,7,FALSE)))</f>
        <v/>
      </c>
      <c r="H22" s="283" t="str">
        <f>IF(ISNA(VLOOKUP(A22,'C. et P. IND.'!$A$16:$R$27,8,FALSE)),"",(VLOOKUP(A22,'C. et P. IND.'!$A$16:$R$27,8,FALSE)))</f>
        <v/>
      </c>
      <c r="I22" s="283" t="str">
        <f>IF(ISNA(VLOOKUP(A22,'C. et P. IND.'!$A$16:$R$27,9,FALSE)),"",(VLOOKUP(A22,'C. et P. IND.'!$A$16:$R$27,9,FALSE)))</f>
        <v/>
      </c>
      <c r="J22" s="283" t="str">
        <f>IF(ISNA(VLOOKUP(A22,'C. et P. IND.'!$A$16:$R$27,10,FALSE)),"",(VLOOKUP(A22,'C. et P. IND.'!$A$16:$R$27,10,FALSE)))</f>
        <v/>
      </c>
      <c r="K22" s="283" t="str">
        <f>IF(ISNA(VLOOKUP(A22,'C. et P. IND.'!$A$16:$R$27,11,FALSE)),"",(VLOOKUP(A22,'C. et P. IND.'!$A$16:$R$27,11,FALSE)))</f>
        <v/>
      </c>
      <c r="L22" s="283" t="str">
        <f>IF(ISNA(VLOOKUP(A22,'C. et P. IND.'!$A$16:$R$27,12,FALSE)),"",(VLOOKUP(A22,'C. et P. IND.'!$A$16:$R$27,12,FALSE)))</f>
        <v/>
      </c>
      <c r="M22" s="283" t="str">
        <f>IF(ISNA(VLOOKUP(A22,'C. et P. IND.'!$A$27:$R$316,13,FALSE)),"",(VLOOKUP(A22,'C. et P. IND.'!$A$16:$R$27,13,FALSE)))</f>
        <v/>
      </c>
      <c r="N22" s="283" t="str">
        <f>IF(ISNA(VLOOKUP(A22,'C. et P. IND.'!$A$16:$R$27,14,FALSE)),"",(VLOOKUP(A22,'C. et P. IND.'!$A$16:$R$27,14,FALSE)))</f>
        <v/>
      </c>
      <c r="O22" s="283" t="str">
        <f>IF(ISNA(VLOOKUP(A22,'C. et P. IND.'!$A$16:$R$27,15,FALSE)),"",(VLOOKUP(A22,'C. et P. IND.'!$A$16:$R$27,15,FALSE)))</f>
        <v/>
      </c>
      <c r="P22" s="283" t="str">
        <f>IF(ISNA(VLOOKUP(A22,'C. et P. IND.'!$A$16:$R$27,16,FALSE)),"",(VLOOKUP(A22,'C. et P. IND.'!$A$16:$R$27,16,FALSE)))</f>
        <v/>
      </c>
      <c r="Q22" s="283" t="str">
        <f>IF(ISNA(VLOOKUP(A22,'C. et P. IND.'!$A$16:$R$27,17,FALSE)),"",(VLOOKUP(A22,'C. et P. IND.'!$A$16:$R$27,17,FALSE)))</f>
        <v/>
      </c>
      <c r="R22" s="283" t="str">
        <f>IF(ISNA(VLOOKUP(A22,'C. et P. IND.'!$A$16:$R$27,18,FALSE)),"",(VLOOKUP(A22,'C. et P. IND.'!$A$16:$R$27,18,FALSE)))</f>
        <v/>
      </c>
      <c r="S22" s="6"/>
      <c r="T22" s="6"/>
      <c r="U22" s="6"/>
      <c r="V22" s="6"/>
      <c r="W22" s="6"/>
      <c r="X22" s="6"/>
      <c r="Y22" s="6"/>
      <c r="Z22" s="6"/>
      <c r="AA22" s="134"/>
      <c r="AB22" s="6"/>
      <c r="AC22" s="6"/>
      <c r="AD22" s="6"/>
      <c r="AE22" s="6"/>
      <c r="AF22" s="6"/>
    </row>
    <row r="23" spans="1:32" ht="30" customHeight="1" thickBot="1" x14ac:dyDescent="0.35">
      <c r="A23" s="214">
        <v>8</v>
      </c>
      <c r="B23" s="155" t="str">
        <f>IF(ISNA(VLOOKUP(A23,'C. et P. IND.'!$A$16:$R$27,2,FALSE)),"",(VLOOKUP(A23,'C. et P. IND.'!$A$16:$R$27,2,FALSE)))</f>
        <v/>
      </c>
      <c r="C23" s="217" t="str">
        <f>IF(ISNA(VLOOKUP(A23,'C. et P. IND.'!$A$16:$R$27,3,FALSE)),"",(VLOOKUP(A23,'C. et P. IND.'!$A$16:$R$27,3,FALSE)))</f>
        <v/>
      </c>
      <c r="D23" s="209" t="str">
        <f>IF(ISNA(VLOOKUP($A23,'C. et P. IND.'!$A$16:$R$27,4,FALSE)),"",(VLOOKUP(A23,'C. et P. IND.'!$A$16:$R$27,4,FALSE)))</f>
        <v/>
      </c>
      <c r="E23" s="55" t="str">
        <f>IF(ISNA(VLOOKUP(A23,'C. et P. IND.'!$A$16:$R$27,5,FALSE)),"",(VLOOKUP(A23,'C. et P. IND.'!$A$16:$R$27,5,FALSE)))</f>
        <v/>
      </c>
      <c r="F23" s="55" t="str">
        <f>IF(ISNA(VLOOKUP(A23,'C. et P. IND.'!$A$16:$R$27,6,FALSE)),"",(VLOOKUP(A23,'C. et P. IND.'!$A$16:$R$27,6,FALSE)))</f>
        <v/>
      </c>
      <c r="G23" s="219" t="str">
        <f>IF(ISNA(VLOOKUP(A23,'C. et P. IND.'!$A$16:$R$27,7,FALSE)),"",(VLOOKUP(A23,'C. et P. IND.'!$A$16:$R$27,7,FALSE)))</f>
        <v/>
      </c>
      <c r="H23" s="283" t="str">
        <f>IF(ISNA(VLOOKUP(A23,'C. et P. IND.'!$A$16:$R$27,8,FALSE)),"",(VLOOKUP(A23,'C. et P. IND.'!$A$16:$R$27,8,FALSE)))</f>
        <v/>
      </c>
      <c r="I23" s="283" t="str">
        <f>IF(ISNA(VLOOKUP(A23,'C. et P. IND.'!$A$16:$R$27,9,FALSE)),"",(VLOOKUP(A23,'C. et P. IND.'!$A$16:$R$27,9,FALSE)))</f>
        <v/>
      </c>
      <c r="J23" s="283" t="str">
        <f>IF(ISNA(VLOOKUP(A23,'C. et P. IND.'!$A$16:$R$27,10,FALSE)),"",(VLOOKUP(A23,'C. et P. IND.'!$A$16:$R$27,10,FALSE)))</f>
        <v/>
      </c>
      <c r="K23" s="283" t="str">
        <f>IF(ISNA(VLOOKUP(A23,'C. et P. IND.'!$A$16:$R$27,11,FALSE)),"",(VLOOKUP(A23,'C. et P. IND.'!$A$16:$R$27,11,FALSE)))</f>
        <v/>
      </c>
      <c r="L23" s="283" t="str">
        <f>IF(ISNA(VLOOKUP(A23,'C. et P. IND.'!$A$16:$R$27,12,FALSE)),"",(VLOOKUP(A23,'C. et P. IND.'!$A$16:$R$27,12,FALSE)))</f>
        <v/>
      </c>
      <c r="M23" s="283" t="str">
        <f>IF(ISNA(VLOOKUP(A23,'C. et P. IND.'!$A$27:$R$316,13,FALSE)),"",(VLOOKUP(A23,'C. et P. IND.'!$A$16:$R$27,13,FALSE)))</f>
        <v/>
      </c>
      <c r="N23" s="283" t="str">
        <f>IF(ISNA(VLOOKUP(A23,'C. et P. IND.'!$A$16:$R$27,14,FALSE)),"",(VLOOKUP(A23,'C. et P. IND.'!$A$16:$R$27,14,FALSE)))</f>
        <v/>
      </c>
      <c r="O23" s="283" t="str">
        <f>IF(ISNA(VLOOKUP(A23,'C. et P. IND.'!$A$16:$R$27,15,FALSE)),"",(VLOOKUP(A23,'C. et P. IND.'!$A$16:$R$27,15,FALSE)))</f>
        <v/>
      </c>
      <c r="P23" s="283" t="str">
        <f>IF(ISNA(VLOOKUP(A23,'C. et P. IND.'!$A$16:$R$27,16,FALSE)),"",(VLOOKUP(A23,'C. et P. IND.'!$A$16:$R$27,16,FALSE)))</f>
        <v/>
      </c>
      <c r="Q23" s="283" t="str">
        <f>IF(ISNA(VLOOKUP(A23,'C. et P. IND.'!$A$16:$R$27,17,FALSE)),"",(VLOOKUP(A23,'C. et P. IND.'!$A$16:$R$27,17,FALSE)))</f>
        <v/>
      </c>
      <c r="R23" s="283" t="str">
        <f>IF(ISNA(VLOOKUP(A23,'C. et P. IND.'!$A$16:$R$27,18,FALSE)),"",(VLOOKUP(A23,'C. et P. IND.'!$A$16:$R$27,18,FALSE)))</f>
        <v/>
      </c>
      <c r="S23" s="6"/>
      <c r="T23" s="6"/>
      <c r="U23" s="6"/>
      <c r="V23" s="6"/>
      <c r="W23" s="6"/>
      <c r="X23" s="6"/>
      <c r="Y23" s="6"/>
      <c r="Z23" s="6"/>
      <c r="AA23" s="134"/>
      <c r="AB23" s="6"/>
      <c r="AC23" s="6"/>
      <c r="AD23" s="6"/>
      <c r="AE23" s="6"/>
      <c r="AF23" s="6"/>
    </row>
    <row r="24" spans="1:32" ht="30" customHeight="1" thickBot="1" x14ac:dyDescent="0.35">
      <c r="A24" s="214">
        <v>9</v>
      </c>
      <c r="B24" s="155" t="str">
        <f>IF(ISNA(VLOOKUP(A24,'C. et P. IND.'!$A$16:$R$27,2,FALSE)),"",(VLOOKUP(A24,'C. et P. IND.'!$A$16:$R$27,2,FALSE)))</f>
        <v/>
      </c>
      <c r="C24" s="217" t="str">
        <f>IF(ISNA(VLOOKUP(A24,'C. et P. IND.'!$A$16:$R$27,3,FALSE)),"",(VLOOKUP(A24,'C. et P. IND.'!$A$16:$R$27,3,FALSE)))</f>
        <v/>
      </c>
      <c r="D24" s="209" t="str">
        <f>IF(ISNA(VLOOKUP($A24,'C. et P. IND.'!$A$16:$R$27,4,FALSE)),"",(VLOOKUP(A24,'C. et P. IND.'!$A$16:$R$27,4,FALSE)))</f>
        <v/>
      </c>
      <c r="E24" s="55" t="str">
        <f>IF(ISNA(VLOOKUP(A24,'C. et P. IND.'!$A$16:$R$27,5,FALSE)),"",(VLOOKUP(A24,'C. et P. IND.'!$A$16:$R$27,5,FALSE)))</f>
        <v/>
      </c>
      <c r="F24" s="55" t="str">
        <f>IF(ISNA(VLOOKUP(A24,'C. et P. IND.'!$A$16:$R$27,6,FALSE)),"",(VLOOKUP(A24,'C. et P. IND.'!$A$16:$R$27,6,FALSE)))</f>
        <v/>
      </c>
      <c r="G24" s="219" t="str">
        <f>IF(ISNA(VLOOKUP(A24,'C. et P. IND.'!$A$16:$R$27,7,FALSE)),"",(VLOOKUP(A24,'C. et P. IND.'!$A$16:$R$27,7,FALSE)))</f>
        <v/>
      </c>
      <c r="H24" s="283" t="str">
        <f>IF(ISNA(VLOOKUP(A24,'C. et P. IND.'!$A$16:$R$27,8,FALSE)),"",(VLOOKUP(A24,'C. et P. IND.'!$A$16:$R$27,8,FALSE)))</f>
        <v/>
      </c>
      <c r="I24" s="283" t="str">
        <f>IF(ISNA(VLOOKUP(A24,'C. et P. IND.'!$A$16:$R$27,9,FALSE)),"",(VLOOKUP(A24,'C. et P. IND.'!$A$16:$R$27,9,FALSE)))</f>
        <v/>
      </c>
      <c r="J24" s="283" t="str">
        <f>IF(ISNA(VLOOKUP(A24,'C. et P. IND.'!$A$16:$R$27,10,FALSE)),"",(VLOOKUP(A24,'C. et P. IND.'!$A$16:$R$27,10,FALSE)))</f>
        <v/>
      </c>
      <c r="K24" s="283" t="str">
        <f>IF(ISNA(VLOOKUP(A24,'C. et P. IND.'!$A$16:$R$27,11,FALSE)),"",(VLOOKUP(A24,'C. et P. IND.'!$A$16:$R$27,11,FALSE)))</f>
        <v/>
      </c>
      <c r="L24" s="283" t="str">
        <f>IF(ISNA(VLOOKUP(A24,'C. et P. IND.'!$A$16:$R$27,12,FALSE)),"",(VLOOKUP(A24,'C. et P. IND.'!$A$16:$R$27,12,FALSE)))</f>
        <v/>
      </c>
      <c r="M24" s="283" t="str">
        <f>IF(ISNA(VLOOKUP(A24,'C. et P. IND.'!$A$27:$R$316,13,FALSE)),"",(VLOOKUP(A24,'C. et P. IND.'!$A$16:$R$27,13,FALSE)))</f>
        <v/>
      </c>
      <c r="N24" s="283" t="str">
        <f>IF(ISNA(VLOOKUP(A24,'C. et P. IND.'!$A$16:$R$27,14,FALSE)),"",(VLOOKUP(A24,'C. et P. IND.'!$A$16:$R$27,14,FALSE)))</f>
        <v/>
      </c>
      <c r="O24" s="283" t="str">
        <f>IF(ISNA(VLOOKUP(A24,'C. et P. IND.'!$A$16:$R$27,15,FALSE)),"",(VLOOKUP(A24,'C. et P. IND.'!$A$16:$R$27,15,FALSE)))</f>
        <v/>
      </c>
      <c r="P24" s="283" t="str">
        <f>IF(ISNA(VLOOKUP(A24,'C. et P. IND.'!$A$16:$R$27,16,FALSE)),"",(VLOOKUP(A24,'C. et P. IND.'!$A$16:$R$27,16,FALSE)))</f>
        <v/>
      </c>
      <c r="Q24" s="283" t="str">
        <f>IF(ISNA(VLOOKUP(A24,'C. et P. IND.'!$A$16:$R$27,17,FALSE)),"",(VLOOKUP(A24,'C. et P. IND.'!$A$16:$R$27,17,FALSE)))</f>
        <v/>
      </c>
      <c r="R24" s="283" t="str">
        <f>IF(ISNA(VLOOKUP(A24,'C. et P. IND.'!$A$16:$R$27,18,FALSE)),"",(VLOOKUP(A24,'C. et P. IND.'!$A$16:$R$27,18,FALSE)))</f>
        <v/>
      </c>
      <c r="S24" s="6"/>
      <c r="T24" s="6"/>
      <c r="U24" s="6"/>
      <c r="V24" s="6"/>
      <c r="W24" s="6"/>
      <c r="X24" s="6"/>
      <c r="Y24" s="6"/>
      <c r="Z24" s="6"/>
      <c r="AA24" s="134"/>
      <c r="AB24" s="6"/>
      <c r="AC24" s="6"/>
      <c r="AD24" s="6"/>
      <c r="AE24" s="6"/>
      <c r="AF24" s="6"/>
    </row>
    <row r="25" spans="1:32" ht="30" customHeight="1" thickBot="1" x14ac:dyDescent="0.35">
      <c r="A25" s="214">
        <v>10</v>
      </c>
      <c r="B25" s="155" t="str">
        <f>IF(ISNA(VLOOKUP(A25,'C. et P. IND.'!$A$16:$R$27,2,FALSE)),"",(VLOOKUP(A25,'C. et P. IND.'!$A$16:$R$27,2,FALSE)))</f>
        <v/>
      </c>
      <c r="C25" s="217" t="str">
        <f>IF(ISNA(VLOOKUP(A25,'C. et P. IND.'!$A$16:$R$27,3,FALSE)),"",(VLOOKUP(A25,'C. et P. IND.'!$A$16:$R$27,3,FALSE)))</f>
        <v/>
      </c>
      <c r="D25" s="209" t="str">
        <f>IF(ISNA(VLOOKUP($A25,'C. et P. IND.'!$A$16:$R$27,4,FALSE)),"",(VLOOKUP(A25,'C. et P. IND.'!$A$16:$R$27,4,FALSE)))</f>
        <v/>
      </c>
      <c r="E25" s="55" t="str">
        <f>IF(ISNA(VLOOKUP(A25,'C. et P. IND.'!$A$16:$R$27,5,FALSE)),"",(VLOOKUP(A25,'C. et P. IND.'!$A$16:$R$27,5,FALSE)))</f>
        <v/>
      </c>
      <c r="F25" s="55" t="str">
        <f>IF(ISNA(VLOOKUP(A25,'C. et P. IND.'!$A$16:$R$27,6,FALSE)),"",(VLOOKUP(A25,'C. et P. IND.'!$A$16:$R$27,6,FALSE)))</f>
        <v/>
      </c>
      <c r="G25" s="219" t="str">
        <f>IF(ISNA(VLOOKUP(A25,'C. et P. IND.'!$A$16:$R$27,7,FALSE)),"",(VLOOKUP(A25,'C. et P. IND.'!$A$16:$R$27,7,FALSE)))</f>
        <v/>
      </c>
      <c r="H25" s="283" t="str">
        <f>IF(ISNA(VLOOKUP(A25,'C. et P. IND.'!$A$16:$R$27,8,FALSE)),"",(VLOOKUP(A25,'C. et P. IND.'!$A$16:$R$27,8,FALSE)))</f>
        <v/>
      </c>
      <c r="I25" s="283" t="str">
        <f>IF(ISNA(VLOOKUP(A25,'C. et P. IND.'!$A$16:$R$27,9,FALSE)),"",(VLOOKUP(A25,'C. et P. IND.'!$A$16:$R$27,9,FALSE)))</f>
        <v/>
      </c>
      <c r="J25" s="283" t="str">
        <f>IF(ISNA(VLOOKUP(A25,'C. et P. IND.'!$A$16:$R$27,10,FALSE)),"",(VLOOKUP(A25,'C. et P. IND.'!$A$16:$R$27,10,FALSE)))</f>
        <v/>
      </c>
      <c r="K25" s="283" t="str">
        <f>IF(ISNA(VLOOKUP(A25,'C. et P. IND.'!$A$16:$R$27,11,FALSE)),"",(VLOOKUP(A25,'C. et P. IND.'!$A$16:$R$27,11,FALSE)))</f>
        <v/>
      </c>
      <c r="L25" s="283" t="str">
        <f>IF(ISNA(VLOOKUP(A25,'C. et P. IND.'!$A$16:$R$27,12,FALSE)),"",(VLOOKUP(A25,'C. et P. IND.'!$A$16:$R$27,12,FALSE)))</f>
        <v/>
      </c>
      <c r="M25" s="283" t="str">
        <f>IF(ISNA(VLOOKUP(A25,'C. et P. IND.'!$A$27:$R$316,13,FALSE)),"",(VLOOKUP(A25,'C. et P. IND.'!$A$16:$R$27,13,FALSE)))</f>
        <v/>
      </c>
      <c r="N25" s="283" t="str">
        <f>IF(ISNA(VLOOKUP(A25,'C. et P. IND.'!$A$16:$R$27,14,FALSE)),"",(VLOOKUP(A25,'C. et P. IND.'!$A$16:$R$27,14,FALSE)))</f>
        <v/>
      </c>
      <c r="O25" s="283" t="str">
        <f>IF(ISNA(VLOOKUP(A25,'C. et P. IND.'!$A$16:$R$27,15,FALSE)),"",(VLOOKUP(A25,'C. et P. IND.'!$A$16:$R$27,15,FALSE)))</f>
        <v/>
      </c>
      <c r="P25" s="283" t="str">
        <f>IF(ISNA(VLOOKUP(A25,'C. et P. IND.'!$A$16:$R$27,16,FALSE)),"",(VLOOKUP(A25,'C. et P. IND.'!$A$16:$R$27,16,FALSE)))</f>
        <v/>
      </c>
      <c r="Q25" s="283" t="str">
        <f>IF(ISNA(VLOOKUP(A25,'C. et P. IND.'!$A$16:$R$27,17,FALSE)),"",(VLOOKUP(A25,'C. et P. IND.'!$A$16:$R$27,17,FALSE)))</f>
        <v/>
      </c>
      <c r="R25" s="283" t="str">
        <f>IF(ISNA(VLOOKUP(A25,'C. et P. IND.'!$A$16:$R$27,18,FALSE)),"",(VLOOKUP(A25,'C. et P. IND.'!$A$16:$R$27,18,FALSE)))</f>
        <v/>
      </c>
      <c r="S25" s="6"/>
      <c r="T25" s="6"/>
      <c r="U25" s="6"/>
      <c r="V25" s="6"/>
      <c r="W25" s="6"/>
      <c r="X25" s="6"/>
      <c r="Y25" s="6"/>
      <c r="Z25" s="6"/>
      <c r="AA25" s="134"/>
      <c r="AB25" s="6"/>
      <c r="AC25" s="6"/>
      <c r="AD25" s="6"/>
      <c r="AE25" s="6"/>
      <c r="AF25" s="6"/>
    </row>
    <row r="26" spans="1:32" ht="30" customHeight="1" thickBot="1" x14ac:dyDescent="0.35">
      <c r="A26" s="214">
        <v>11</v>
      </c>
      <c r="B26" s="155" t="str">
        <f>IF(ISNA(VLOOKUP(A26,'C. et P. IND.'!$A$16:$R$27,2,FALSE)),"",(VLOOKUP(A26,'C. et P. IND.'!$A$16:$R$27,2,FALSE)))</f>
        <v/>
      </c>
      <c r="C26" s="217" t="str">
        <f>IF(ISNA(VLOOKUP(A26,'C. et P. IND.'!$A$16:$R$27,3,FALSE)),"",(VLOOKUP(A26,'C. et P. IND.'!$A$16:$R$27,3,FALSE)))</f>
        <v/>
      </c>
      <c r="D26" s="209" t="str">
        <f>IF(ISNA(VLOOKUP($A26,'C. et P. IND.'!$A$16:$R$27,4,FALSE)),"",(VLOOKUP(A26,'C. et P. IND.'!$A$16:$R$27,4,FALSE)))</f>
        <v/>
      </c>
      <c r="E26" s="55" t="str">
        <f>IF(ISNA(VLOOKUP(A26,'C. et P. IND.'!$A$16:$R$27,5,FALSE)),"",(VLOOKUP(A26,'C. et P. IND.'!$A$16:$R$27,5,FALSE)))</f>
        <v/>
      </c>
      <c r="F26" s="55" t="str">
        <f>IF(ISNA(VLOOKUP(A26,'C. et P. IND.'!$A$16:$R$27,6,FALSE)),"",(VLOOKUP(A26,'C. et P. IND.'!$A$16:$R$27,6,FALSE)))</f>
        <v/>
      </c>
      <c r="G26" s="219" t="str">
        <f>IF(ISNA(VLOOKUP(A26,'C. et P. IND.'!$A$16:$R$27,7,FALSE)),"",(VLOOKUP(A26,'C. et P. IND.'!$A$16:$R$27,7,FALSE)))</f>
        <v/>
      </c>
      <c r="H26" s="283" t="str">
        <f>IF(ISNA(VLOOKUP(A26,'C. et P. IND.'!$A$16:$R$27,8,FALSE)),"",(VLOOKUP(A26,'C. et P. IND.'!$A$16:$R$27,8,FALSE)))</f>
        <v/>
      </c>
      <c r="I26" s="283" t="str">
        <f>IF(ISNA(VLOOKUP(A26,'C. et P. IND.'!$A$16:$R$27,9,FALSE)),"",(VLOOKUP(A26,'C. et P. IND.'!$A$16:$R$27,9,FALSE)))</f>
        <v/>
      </c>
      <c r="J26" s="283" t="str">
        <f>IF(ISNA(VLOOKUP(A26,'C. et P. IND.'!$A$16:$R$27,10,FALSE)),"",(VLOOKUP(A26,'C. et P. IND.'!$A$16:$R$27,10,FALSE)))</f>
        <v/>
      </c>
      <c r="K26" s="283" t="str">
        <f>IF(ISNA(VLOOKUP(A26,'C. et P. IND.'!$A$16:$R$27,11,FALSE)),"",(VLOOKUP(A26,'C. et P. IND.'!$A$16:$R$27,11,FALSE)))</f>
        <v/>
      </c>
      <c r="L26" s="283" t="str">
        <f>IF(ISNA(VLOOKUP(A26,'C. et P. IND.'!$A$16:$R$27,12,FALSE)),"",(VLOOKUP(A26,'C. et P. IND.'!$A$16:$R$27,12,FALSE)))</f>
        <v/>
      </c>
      <c r="M26" s="283" t="str">
        <f>IF(ISNA(VLOOKUP(A26,'C. et P. IND.'!$A$27:$R$316,13,FALSE)),"",(VLOOKUP(A26,'C. et P. IND.'!$A$16:$R$27,13,FALSE)))</f>
        <v/>
      </c>
      <c r="N26" s="283" t="str">
        <f>IF(ISNA(VLOOKUP(A26,'C. et P. IND.'!$A$16:$R$27,14,FALSE)),"",(VLOOKUP(A26,'C. et P. IND.'!$A$16:$R$27,14,FALSE)))</f>
        <v/>
      </c>
      <c r="O26" s="283" t="str">
        <f>IF(ISNA(VLOOKUP(A26,'C. et P. IND.'!$A$16:$R$27,15,FALSE)),"",(VLOOKUP(A26,'C. et P. IND.'!$A$16:$R$27,15,FALSE)))</f>
        <v/>
      </c>
      <c r="P26" s="283" t="str">
        <f>IF(ISNA(VLOOKUP(A26,'C. et P. IND.'!$A$16:$R$27,16,FALSE)),"",(VLOOKUP(A26,'C. et P. IND.'!$A$16:$R$27,16,FALSE)))</f>
        <v/>
      </c>
      <c r="Q26" s="283" t="str">
        <f>IF(ISNA(VLOOKUP(A26,'C. et P. IND.'!$A$16:$R$27,17,FALSE)),"",(VLOOKUP(A26,'C. et P. IND.'!$A$16:$R$27,17,FALSE)))</f>
        <v/>
      </c>
      <c r="R26" s="283" t="str">
        <f>IF(ISNA(VLOOKUP(A26,'C. et P. IND.'!$A$16:$R$27,18,FALSE)),"",(VLOOKUP(A26,'C. et P. IND.'!$A$16:$R$27,18,FALSE)))</f>
        <v/>
      </c>
      <c r="S26" s="6"/>
      <c r="T26" s="6"/>
      <c r="U26" s="6"/>
      <c r="V26" s="6"/>
      <c r="W26" s="6"/>
      <c r="X26" s="6"/>
      <c r="Y26" s="6"/>
      <c r="Z26" s="6"/>
      <c r="AA26" s="134"/>
      <c r="AB26" s="6"/>
      <c r="AC26" s="6"/>
      <c r="AD26" s="6"/>
      <c r="AE26" s="6"/>
      <c r="AF26" s="6"/>
    </row>
    <row r="27" spans="1:32" ht="30" customHeight="1" thickBot="1" x14ac:dyDescent="0.35">
      <c r="A27" s="214">
        <v>12</v>
      </c>
      <c r="B27" s="155" t="str">
        <f>IF(ISNA(VLOOKUP(A27,'C. et P. IND.'!$A$16:$R$27,2,FALSE)),"",(VLOOKUP(A27,'C. et P. IND.'!$A$16:$R$27,2,FALSE)))</f>
        <v/>
      </c>
      <c r="C27" s="217" t="str">
        <f>IF(ISNA(VLOOKUP(A27,'C. et P. IND.'!$A$16:$R$27,3,FALSE)),"",(VLOOKUP(A27,'C. et P. IND.'!$A$16:$R$27,3,FALSE)))</f>
        <v/>
      </c>
      <c r="D27" s="209" t="str">
        <f>IF(ISNA(VLOOKUP($A27,'C. et P. IND.'!$A$16:$R$27,4,FALSE)),"",(VLOOKUP(A27,'C. et P. IND.'!$A$16:$R$27,4,FALSE)))</f>
        <v/>
      </c>
      <c r="E27" s="55" t="str">
        <f>IF(ISNA(VLOOKUP(A27,'C. et P. IND.'!$A$16:$R$27,5,FALSE)),"",(VLOOKUP(A27,'C. et P. IND.'!$A$16:$R$27,5,FALSE)))</f>
        <v/>
      </c>
      <c r="F27" s="55" t="str">
        <f>IF(ISNA(VLOOKUP(A27,'C. et P. IND.'!$A$16:$R$27,6,FALSE)),"",(VLOOKUP(A27,'C. et P. IND.'!$A$16:$R$27,6,FALSE)))</f>
        <v/>
      </c>
      <c r="G27" s="219" t="str">
        <f>IF(ISNA(VLOOKUP(A27,'C. et P. IND.'!$A$16:$R$27,7,FALSE)),"",(VLOOKUP(A27,'C. et P. IND.'!$A$16:$R$27,7,FALSE)))</f>
        <v/>
      </c>
      <c r="H27" s="283" t="str">
        <f>IF(ISNA(VLOOKUP(A27,'C. et P. IND.'!$A$16:$R$27,8,FALSE)),"",(VLOOKUP(A27,'C. et P. IND.'!$A$16:$R$27,8,FALSE)))</f>
        <v/>
      </c>
      <c r="I27" s="283" t="str">
        <f>IF(ISNA(VLOOKUP(A27,'C. et P. IND.'!$A$16:$R$27,9,FALSE)),"",(VLOOKUP(A27,'C. et P. IND.'!$A$16:$R$27,9,FALSE)))</f>
        <v/>
      </c>
      <c r="J27" s="283" t="str">
        <f>IF(ISNA(VLOOKUP(A27,'C. et P. IND.'!$A$16:$R$27,10,FALSE)),"",(VLOOKUP(A27,'C. et P. IND.'!$A$16:$R$27,10,FALSE)))</f>
        <v/>
      </c>
      <c r="K27" s="283" t="str">
        <f>IF(ISNA(VLOOKUP(A27,'C. et P. IND.'!$A$16:$R$27,11,FALSE)),"",(VLOOKUP(A27,'C. et P. IND.'!$A$16:$R$27,11,FALSE)))</f>
        <v/>
      </c>
      <c r="L27" s="283" t="str">
        <f>IF(ISNA(VLOOKUP(A27,'C. et P. IND.'!$A$16:$R$27,12,FALSE)),"",(VLOOKUP(A27,'C. et P. IND.'!$A$16:$R$27,12,FALSE)))</f>
        <v/>
      </c>
      <c r="M27" s="283" t="str">
        <f>IF(ISNA(VLOOKUP(A27,'C. et P. IND.'!$A$27:$R$316,13,FALSE)),"",(VLOOKUP(A27,'C. et P. IND.'!$A$16:$R$27,13,FALSE)))</f>
        <v/>
      </c>
      <c r="N27" s="283" t="str">
        <f>IF(ISNA(VLOOKUP(A27,'C. et P. IND.'!$A$16:$R$27,14,FALSE)),"",(VLOOKUP(A27,'C. et P. IND.'!$A$16:$R$27,14,FALSE)))</f>
        <v/>
      </c>
      <c r="O27" s="283" t="str">
        <f>IF(ISNA(VLOOKUP(A27,'C. et P. IND.'!$A$16:$R$27,15,FALSE)),"",(VLOOKUP(A27,'C. et P. IND.'!$A$16:$R$27,15,FALSE)))</f>
        <v/>
      </c>
      <c r="P27" s="283" t="str">
        <f>IF(ISNA(VLOOKUP(A27,'C. et P. IND.'!$A$16:$R$27,16,FALSE)),"",(VLOOKUP(A27,'C. et P. IND.'!$A$16:$R$27,16,FALSE)))</f>
        <v/>
      </c>
      <c r="Q27" s="283" t="str">
        <f>IF(ISNA(VLOOKUP(A27,'C. et P. IND.'!$A$16:$R$27,17,FALSE)),"",(VLOOKUP(A27,'C. et P. IND.'!$A$16:$R$27,17,FALSE)))</f>
        <v/>
      </c>
      <c r="R27" s="283" t="str">
        <f>IF(ISNA(VLOOKUP(A27,'C. et P. IND.'!$A$16:$R$27,18,FALSE)),"",(VLOOKUP(A27,'C. et P. IND.'!$A$16:$R$27,18,FALSE)))</f>
        <v/>
      </c>
      <c r="S27" s="6"/>
      <c r="T27" s="6"/>
      <c r="U27" s="6"/>
      <c r="V27" s="6"/>
      <c r="W27" s="6"/>
      <c r="X27" s="6"/>
      <c r="Y27" s="6"/>
      <c r="Z27" s="6"/>
      <c r="AA27" s="134"/>
      <c r="AB27" s="6"/>
      <c r="AC27" s="6"/>
      <c r="AD27" s="6"/>
      <c r="AE27" s="6"/>
      <c r="AF27" s="6"/>
    </row>
    <row r="28" spans="1:32" ht="60" customHeight="1" thickTop="1" thickBot="1" x14ac:dyDescent="0.35">
      <c r="A28" s="596" t="s">
        <v>860</v>
      </c>
      <c r="B28" s="595"/>
      <c r="C28" s="595" t="s">
        <v>790</v>
      </c>
      <c r="D28" s="595"/>
      <c r="E28" s="511" t="s">
        <v>703</v>
      </c>
      <c r="F28" s="511"/>
      <c r="G28" s="511"/>
      <c r="H28" s="511"/>
      <c r="I28" s="513"/>
      <c r="J28" s="514" t="str">
        <f>'C. et P. IND.'!J28:K28</f>
        <v/>
      </c>
      <c r="K28" s="515"/>
      <c r="L28" s="592" t="s">
        <v>774</v>
      </c>
      <c r="M28" s="593"/>
      <c r="N28" s="703" t="str">
        <f>IF('C. et P. IND.'!N28=0,"",('C. et P. IND.'!N28))</f>
        <v/>
      </c>
      <c r="O28" s="606"/>
      <c r="P28" s="606"/>
      <c r="Q28" s="606"/>
      <c r="R28" s="704"/>
      <c r="T28" s="6"/>
      <c r="U28" s="6"/>
      <c r="V28" s="6"/>
      <c r="W28" s="6"/>
      <c r="X28" s="6"/>
      <c r="Y28" s="6"/>
      <c r="Z28" s="6"/>
      <c r="AA28" s="134"/>
      <c r="AB28" s="6"/>
      <c r="AC28" s="6"/>
      <c r="AD28" s="6"/>
      <c r="AE28" s="6"/>
    </row>
    <row r="29" spans="1:32" ht="31.8" customHeight="1" thickTop="1" thickBot="1" x14ac:dyDescent="0.35">
      <c r="A29" s="109" t="s">
        <v>747</v>
      </c>
      <c r="B29" s="110" t="s">
        <v>1</v>
      </c>
      <c r="C29" s="111" t="s">
        <v>694</v>
      </c>
      <c r="D29" s="208" t="s">
        <v>0</v>
      </c>
      <c r="E29" s="112" t="s">
        <v>679</v>
      </c>
      <c r="F29" s="112" t="s">
        <v>695</v>
      </c>
      <c r="G29" s="218" t="s">
        <v>680</v>
      </c>
      <c r="H29" s="112" t="s">
        <v>681</v>
      </c>
      <c r="I29" s="112" t="s">
        <v>682</v>
      </c>
      <c r="J29" s="125" t="s">
        <v>683</v>
      </c>
      <c r="K29" s="125" t="s">
        <v>684</v>
      </c>
      <c r="L29" s="125" t="s">
        <v>685</v>
      </c>
      <c r="M29" s="125" t="s">
        <v>686</v>
      </c>
      <c r="N29" s="126" t="s">
        <v>687</v>
      </c>
      <c r="O29" s="125" t="s">
        <v>688</v>
      </c>
      <c r="P29" s="125" t="s">
        <v>689</v>
      </c>
      <c r="Q29" s="127" t="s">
        <v>690</v>
      </c>
      <c r="R29" s="143" t="s">
        <v>792</v>
      </c>
      <c r="T29" s="135"/>
      <c r="U29" s="132"/>
      <c r="V29" s="132"/>
      <c r="W29" s="132"/>
      <c r="X29" s="132"/>
      <c r="Y29" s="132"/>
      <c r="Z29" s="132"/>
      <c r="AA29" s="144"/>
      <c r="AB29" s="132"/>
      <c r="AC29" s="132"/>
      <c r="AD29" s="132"/>
      <c r="AE29" s="130"/>
      <c r="AF29" s="133"/>
    </row>
    <row r="30" spans="1:32" ht="28.05" customHeight="1" thickBot="1" x14ac:dyDescent="0.35">
      <c r="A30" s="214">
        <v>1</v>
      </c>
      <c r="B30" s="155" t="str">
        <f>IF(ISNA(VLOOKUP(A30,'C. et P. IND.'!$A$30:$R$41,2,FALSE)),"",(VLOOKUP(A30,'C. et P. IND.'!$A$30:$R$41,2,FALSE)))</f>
        <v/>
      </c>
      <c r="C30" s="217" t="str">
        <f>IF(ISNA(VLOOKUP(A30,'C. et P. IND.'!$A$30:$R$41,3,FALSE)),"",(VLOOKUP(A30,'C. et P. IND.'!$A$30:$R$41,3,FALSE)))</f>
        <v/>
      </c>
      <c r="D30" s="209" t="str">
        <f>IF(ISNA(VLOOKUP($A30,'C. et P. IND.'!$A$30:$R$41,4,FALSE)),"",(VLOOKUP(A30,'C. et P. IND.'!$A$30:$R$41,4,FALSE)))</f>
        <v/>
      </c>
      <c r="E30" s="55" t="str">
        <f>IF(ISNA(VLOOKUP(A30,'C. et P. IND.'!$A$30:$R$41,5,FALSE)),"",(VLOOKUP(A30,'C. et P. IND.'!$A$30:$R$41,5,FALSE)))</f>
        <v/>
      </c>
      <c r="F30" s="55" t="str">
        <f>IF(ISNA(VLOOKUP(A30,'C. et P. IND.'!$A$30:$R$41,6,FALSE)),"",(VLOOKUP(A30,'C. et P. IND.'!$A$30:$R$41,6,FALSE)))</f>
        <v/>
      </c>
      <c r="G30" s="219" t="str">
        <f>IF(ISNA(VLOOKUP(A30,'C. et P. IND.'!$A$30:$R$41,7,FALSE)),"",(VLOOKUP(A30,'C. et P. IND.'!$A$30:$R$41,7,FALSE)))</f>
        <v/>
      </c>
      <c r="H30" s="283" t="str">
        <f>IF(ISNA(VLOOKUP($A30,'C. et P. IND.'!$A$30:$R$41,8,FALSE)),"",(VLOOKUP($A30,'C. et P. IND.'!$A$30:$R$41,8,FALSE)))</f>
        <v/>
      </c>
      <c r="I30" s="283" t="str">
        <f>IF(ISNA(VLOOKUP($A30,'C. et P. IND.'!$A$30:$R$41,9,FALSE)),"",(VLOOKUP($A30,'C. et P. IND.'!$A$30:$R$41,9,FALSE)))</f>
        <v/>
      </c>
      <c r="J30" s="283" t="str">
        <f>IF(ISNA(VLOOKUP($A30,'C. et P. IND.'!$A$30:$R$41,10,FALSE)),"",(VLOOKUP($A30,'C. et P. IND.'!$A$30:$R$41,10,FALSE)))</f>
        <v/>
      </c>
      <c r="K30" s="283" t="str">
        <f>IF(ISNA(VLOOKUP($A30,'C. et P. IND.'!$A$30:$R$41,11,FALSE)),"",(VLOOKUP($A30,'C. et P. IND.'!$A$30:$R$41,11,FALSE)))</f>
        <v/>
      </c>
      <c r="L30" s="283" t="str">
        <f>IF(ISNA(VLOOKUP($A30,'C. et P. IND.'!$A$30:$R$41,12,FALSE)),"",(VLOOKUP($A30,'C. et P. IND.'!$A$30:$R$41,12,FALSE)))</f>
        <v/>
      </c>
      <c r="M30" s="283" t="str">
        <f>IF(ISNA(VLOOKUP($A30,'C. et P. IND.'!$A$30:$R$41,13,FALSE)),"",(VLOOKUP($A30,'C. et P. IND.'!$A$30:$R$41,13,FALSE)))</f>
        <v/>
      </c>
      <c r="N30" s="283" t="str">
        <f>IF(ISNA(VLOOKUP($A30,'C. et P. IND.'!$A$30:$R$41,14,FALSE)),"",(VLOOKUP($A30,'C. et P. IND.'!$A$30:$R$41,14,FALSE)))</f>
        <v/>
      </c>
      <c r="O30" s="283" t="str">
        <f>IF(ISNA(VLOOKUP($A30,'C. et P. IND.'!$A$30:$R$41,15,FALSE)),"",(VLOOKUP($A30,'C. et P. IND.'!$A$30:$R$41,15,FALSE)))</f>
        <v/>
      </c>
      <c r="P30" s="283" t="str">
        <f>IF(ISNA(VLOOKUP($A30,'C. et P. IND.'!$A$30:$R$41,16,FALSE)),"",(VLOOKUP($A30,'C. et P. IND.'!$A$30:$R$41,16,FALSE)))</f>
        <v/>
      </c>
      <c r="Q30" s="283" t="str">
        <f>IF(ISNA(VLOOKUP($A30,'C. et P. IND.'!$A$30:$R$41,17,FALSE)),"",(VLOOKUP($A30,'C. et P. IND.'!$A$30:$R$41,17,FALSE)))</f>
        <v/>
      </c>
      <c r="R30" s="283" t="str">
        <f>IF(ISNA(VLOOKUP($A30,'C. et P. IND.'!$A$30:$R$41,18,FALSE)),"",(VLOOKUP($A30,'C. et P. IND.'!$A$30:$R$41,18,FALSE)))</f>
        <v/>
      </c>
      <c r="S30" s="6"/>
      <c r="T30" s="6"/>
      <c r="U30" s="6"/>
      <c r="V30" s="6"/>
      <c r="W30" s="6"/>
      <c r="X30" s="6"/>
      <c r="Y30" s="6"/>
      <c r="Z30" s="6"/>
      <c r="AA30" s="134"/>
      <c r="AB30" s="6"/>
      <c r="AC30" s="6"/>
      <c r="AD30" s="6"/>
      <c r="AE30" s="6"/>
      <c r="AF30" s="6"/>
    </row>
    <row r="31" spans="1:32" ht="28.05" customHeight="1" thickBot="1" x14ac:dyDescent="0.35">
      <c r="A31" s="214">
        <v>2</v>
      </c>
      <c r="B31" s="155" t="str">
        <f>IF(ISNA(VLOOKUP(A31,'C. et P. IND.'!$A$30:$R$41,2,FALSE)),"",(VLOOKUP(A31,'C. et P. IND.'!$A$30:$R$41,2,FALSE)))</f>
        <v/>
      </c>
      <c r="C31" s="217" t="str">
        <f>IF(ISNA(VLOOKUP(A31,'C. et P. IND.'!$A$30:$R$41,3,FALSE)),"",(VLOOKUP(A31,'C. et P. IND.'!$A$30:$R$41,3,FALSE)))</f>
        <v/>
      </c>
      <c r="D31" s="209" t="str">
        <f>IF(ISNA(VLOOKUP($A31,'C. et P. IND.'!$A$30:$R$41,4,FALSE)),"",(VLOOKUP(A31,'C. et P. IND.'!$A$30:$R$41,4,FALSE)))</f>
        <v/>
      </c>
      <c r="E31" s="55" t="str">
        <f>IF(ISNA(VLOOKUP(A31,'C. et P. IND.'!$A$30:$R$41,5,FALSE)),"",(VLOOKUP(A31,'C. et P. IND.'!$A$30:$R$41,5,FALSE)))</f>
        <v/>
      </c>
      <c r="F31" s="55" t="str">
        <f>IF(ISNA(VLOOKUP(A31,'C. et P. IND.'!$A$30:$R$41,6,FALSE)),"",(VLOOKUP(A31,'C. et P. IND.'!$A$30:$R$41,6,FALSE)))</f>
        <v/>
      </c>
      <c r="G31" s="219" t="str">
        <f>IF(ISNA(VLOOKUP(A31,'C. et P. IND.'!$A$30:$R$41,7,FALSE)),"",(VLOOKUP(A31,'C. et P. IND.'!$A$30:$R$41,7,FALSE)))</f>
        <v/>
      </c>
      <c r="H31" s="283" t="str">
        <f>IF(ISNA(VLOOKUP($A31,'C. et P. IND.'!$A$30:$R$41,8,FALSE)),"",(VLOOKUP($A31,'C. et P. IND.'!$A$30:$R$41,8,FALSE)))</f>
        <v/>
      </c>
      <c r="I31" s="283" t="str">
        <f>IF(ISNA(VLOOKUP($A31,'C. et P. IND.'!$A$30:$R$41,9,FALSE)),"",(VLOOKUP($A31,'C. et P. IND.'!$A$30:$R$41,9,FALSE)))</f>
        <v/>
      </c>
      <c r="J31" s="283" t="str">
        <f>IF(ISNA(VLOOKUP($A31,'C. et P. IND.'!$A$30:$R$41,10,FALSE)),"",(VLOOKUP($A31,'C. et P. IND.'!$A$30:$R$41,10,FALSE)))</f>
        <v/>
      </c>
      <c r="K31" s="283" t="str">
        <f>IF(ISNA(VLOOKUP($A31,'C. et P. IND.'!$A$30:$R$41,11,FALSE)),"",(VLOOKUP($A31,'C. et P. IND.'!$A$30:$R$41,11,FALSE)))</f>
        <v/>
      </c>
      <c r="L31" s="283" t="str">
        <f>IF(ISNA(VLOOKUP($A31,'C. et P. IND.'!$A$30:$R$41,12,FALSE)),"",(VLOOKUP($A31,'C. et P. IND.'!$A$30:$R$41,12,FALSE)))</f>
        <v/>
      </c>
      <c r="M31" s="283" t="str">
        <f>IF(ISNA(VLOOKUP($A31,'C. et P. IND.'!$A$30:$R$41,13,FALSE)),"",(VLOOKUP($A31,'C. et P. IND.'!$A$30:$R$41,13,FALSE)))</f>
        <v/>
      </c>
      <c r="N31" s="283" t="str">
        <f>IF(ISNA(VLOOKUP($A31,'C. et P. IND.'!$A$30:$R$41,14,FALSE)),"",(VLOOKUP($A31,'C. et P. IND.'!$A$30:$R$41,14,FALSE)))</f>
        <v/>
      </c>
      <c r="O31" s="283" t="str">
        <f>IF(ISNA(VLOOKUP($A31,'C. et P. IND.'!$A$30:$R$41,15,FALSE)),"",(VLOOKUP($A31,'C. et P. IND.'!$A$30:$R$41,15,FALSE)))</f>
        <v/>
      </c>
      <c r="P31" s="283" t="str">
        <f>IF(ISNA(VLOOKUP($A31,'C. et P. IND.'!$A$30:$R$41,16,FALSE)),"",(VLOOKUP($A31,'C. et P. IND.'!$A$30:$R$41,16,FALSE)))</f>
        <v/>
      </c>
      <c r="Q31" s="283" t="str">
        <f>IF(ISNA(VLOOKUP($A31,'C. et P. IND.'!$A$30:$R$41,17,FALSE)),"",(VLOOKUP($A31,'C. et P. IND.'!$A$30:$R$41,17,FALSE)))</f>
        <v/>
      </c>
      <c r="R31" s="283" t="str">
        <f>IF(ISNA(VLOOKUP($A31,'C. et P. IND.'!$A$30:$R$41,18,FALSE)),"",(VLOOKUP($A31,'C. et P. IND.'!$A$30:$R$41,18,FALSE)))</f>
        <v/>
      </c>
      <c r="S31" s="6"/>
      <c r="T31" s="6"/>
      <c r="U31" s="6"/>
      <c r="V31" s="6"/>
      <c r="W31" s="6"/>
      <c r="X31" s="6"/>
      <c r="Y31" s="6"/>
      <c r="Z31" s="6"/>
      <c r="AA31" s="134"/>
      <c r="AB31" s="6"/>
      <c r="AC31" s="6"/>
      <c r="AD31" s="6"/>
      <c r="AE31" s="6"/>
      <c r="AF31" s="6"/>
    </row>
    <row r="32" spans="1:32" ht="28.05" customHeight="1" thickBot="1" x14ac:dyDescent="0.35">
      <c r="A32" s="214">
        <v>3</v>
      </c>
      <c r="B32" s="155" t="str">
        <f>IF(ISNA(VLOOKUP(A32,'C. et P. IND.'!$A$30:$R$41,2,FALSE)),"",(VLOOKUP(A32,'C. et P. IND.'!$A$30:$R$41,2,FALSE)))</f>
        <v/>
      </c>
      <c r="C32" s="217" t="str">
        <f>IF(ISNA(VLOOKUP(A32,'C. et P. IND.'!$A$30:$R$41,3,FALSE)),"",(VLOOKUP(A32,'C. et P. IND.'!$A$30:$R$41,3,FALSE)))</f>
        <v/>
      </c>
      <c r="D32" s="209" t="str">
        <f>IF(ISNA(VLOOKUP($A32,'C. et P. IND.'!$A$30:$R$41,4,FALSE)),"",(VLOOKUP(A32,'C. et P. IND.'!$A$30:$R$41,4,FALSE)))</f>
        <v/>
      </c>
      <c r="E32" s="55" t="str">
        <f>IF(ISNA(VLOOKUP(A32,'C. et P. IND.'!$A$30:$R$41,5,FALSE)),"",(VLOOKUP(A32,'C. et P. IND.'!$A$30:$R$41,5,FALSE)))</f>
        <v/>
      </c>
      <c r="F32" s="55" t="str">
        <f>IF(ISNA(VLOOKUP(A32,'C. et P. IND.'!$A$30:$R$41,6,FALSE)),"",(VLOOKUP(A32,'C. et P. IND.'!$A$30:$R$41,6,FALSE)))</f>
        <v/>
      </c>
      <c r="G32" s="219" t="str">
        <f>IF(ISNA(VLOOKUP(A32,'C. et P. IND.'!$A$30:$R$41,7,FALSE)),"",(VLOOKUP(A32,'C. et P. IND.'!$A$30:$R$41,7,FALSE)))</f>
        <v/>
      </c>
      <c r="H32" s="283" t="str">
        <f>IF(ISNA(VLOOKUP($A32,'C. et P. IND.'!$A$30:$R$41,8,FALSE)),"",(VLOOKUP($A32,'C. et P. IND.'!$A$30:$R$41,8,FALSE)))</f>
        <v/>
      </c>
      <c r="I32" s="283" t="str">
        <f>IF(ISNA(VLOOKUP($A32,'C. et P. IND.'!$A$30:$R$41,9,FALSE)),"",(VLOOKUP($A32,'C. et P. IND.'!$A$30:$R$41,9,FALSE)))</f>
        <v/>
      </c>
      <c r="J32" s="283" t="str">
        <f>IF(ISNA(VLOOKUP($A32,'C. et P. IND.'!$A$30:$R$41,10,FALSE)),"",(VLOOKUP($A32,'C. et P. IND.'!$A$30:$R$41,10,FALSE)))</f>
        <v/>
      </c>
      <c r="K32" s="283" t="str">
        <f>IF(ISNA(VLOOKUP($A32,'C. et P. IND.'!$A$30:$R$41,11,FALSE)),"",(VLOOKUP($A32,'C. et P. IND.'!$A$30:$R$41,11,FALSE)))</f>
        <v/>
      </c>
      <c r="L32" s="283" t="str">
        <f>IF(ISNA(VLOOKUP($A32,'C. et P. IND.'!$A$30:$R$41,12,FALSE)),"",(VLOOKUP($A32,'C. et P. IND.'!$A$30:$R$41,12,FALSE)))</f>
        <v/>
      </c>
      <c r="M32" s="283" t="str">
        <f>IF(ISNA(VLOOKUP($A32,'C. et P. IND.'!$A$30:$R$41,13,FALSE)),"",(VLOOKUP($A32,'C. et P. IND.'!$A$30:$R$41,13,FALSE)))</f>
        <v/>
      </c>
      <c r="N32" s="283" t="str">
        <f>IF(ISNA(VLOOKUP($A32,'C. et P. IND.'!$A$30:$R$41,14,FALSE)),"",(VLOOKUP($A32,'C. et P. IND.'!$A$30:$R$41,14,FALSE)))</f>
        <v/>
      </c>
      <c r="O32" s="283" t="str">
        <f>IF(ISNA(VLOOKUP($A32,'C. et P. IND.'!$A$30:$R$41,15,FALSE)),"",(VLOOKUP($A32,'C. et P. IND.'!$A$30:$R$41,15,FALSE)))</f>
        <v/>
      </c>
      <c r="P32" s="283" t="str">
        <f>IF(ISNA(VLOOKUP($A32,'C. et P. IND.'!$A$30:$R$41,16,FALSE)),"",(VLOOKUP($A32,'C. et P. IND.'!$A$30:$R$41,16,FALSE)))</f>
        <v/>
      </c>
      <c r="Q32" s="283" t="str">
        <f>IF(ISNA(VLOOKUP($A32,'C. et P. IND.'!$A$30:$R$41,17,FALSE)),"",(VLOOKUP($A32,'C. et P. IND.'!$A$30:$R$41,17,FALSE)))</f>
        <v/>
      </c>
      <c r="R32" s="283" t="str">
        <f>IF(ISNA(VLOOKUP($A32,'C. et P. IND.'!$A$30:$R$41,18,FALSE)),"",(VLOOKUP($A32,'C. et P. IND.'!$A$30:$R$41,18,FALSE)))</f>
        <v/>
      </c>
      <c r="S32" s="6"/>
      <c r="T32" s="6"/>
      <c r="U32" s="6"/>
      <c r="V32" s="6"/>
      <c r="W32" s="6"/>
      <c r="X32" s="6"/>
      <c r="Y32" s="6"/>
      <c r="Z32" s="6"/>
      <c r="AA32" s="134"/>
      <c r="AB32" s="6"/>
      <c r="AC32" s="6"/>
      <c r="AD32" s="6"/>
      <c r="AE32" s="6"/>
      <c r="AF32" s="6"/>
    </row>
    <row r="33" spans="1:32" ht="28.05" customHeight="1" thickBot="1" x14ac:dyDescent="0.35">
      <c r="A33" s="214">
        <v>4</v>
      </c>
      <c r="B33" s="155" t="str">
        <f>IF(ISNA(VLOOKUP(A33,'C. et P. IND.'!$A$30:$R$41,2,FALSE)),"",(VLOOKUP(A33,'C. et P. IND.'!$A$30:$R$41,2,FALSE)))</f>
        <v/>
      </c>
      <c r="C33" s="217" t="str">
        <f>IF(ISNA(VLOOKUP(A33,'C. et P. IND.'!$A$30:$R$41,3,FALSE)),"",(VLOOKUP(A33,'C. et P. IND.'!$A$30:$R$41,3,FALSE)))</f>
        <v/>
      </c>
      <c r="D33" s="209" t="str">
        <f>IF(ISNA(VLOOKUP($A33,'C. et P. IND.'!$A$30:$R$41,4,FALSE)),"",(VLOOKUP(A33,'C. et P. IND.'!$A$30:$R$41,4,FALSE)))</f>
        <v/>
      </c>
      <c r="E33" s="55" t="str">
        <f>IF(ISNA(VLOOKUP(A33,'C. et P. IND.'!$A$30:$R$41,5,FALSE)),"",(VLOOKUP(A33,'C. et P. IND.'!$A$30:$R$41,5,FALSE)))</f>
        <v/>
      </c>
      <c r="F33" s="55" t="str">
        <f>IF(ISNA(VLOOKUP(A33,'C. et P. IND.'!$A$30:$R$41,6,FALSE)),"",(VLOOKUP(A33,'C. et P. IND.'!$A$30:$R$41,6,FALSE)))</f>
        <v/>
      </c>
      <c r="G33" s="219" t="str">
        <f>IF(ISNA(VLOOKUP(A33,'C. et P. IND.'!$A$30:$R$41,7,FALSE)),"",(VLOOKUP(A33,'C. et P. IND.'!$A$30:$R$41,7,FALSE)))</f>
        <v/>
      </c>
      <c r="H33" s="283" t="str">
        <f>IF(ISNA(VLOOKUP($A33,'C. et P. IND.'!$A$30:$R$41,8,FALSE)),"",(VLOOKUP($A33,'C. et P. IND.'!$A$30:$R$41,8,FALSE)))</f>
        <v/>
      </c>
      <c r="I33" s="283" t="str">
        <f>IF(ISNA(VLOOKUP($A33,'C. et P. IND.'!$A$30:$R$41,9,FALSE)),"",(VLOOKUP($A33,'C. et P. IND.'!$A$30:$R$41,9,FALSE)))</f>
        <v/>
      </c>
      <c r="J33" s="283" t="str">
        <f>IF(ISNA(VLOOKUP($A33,'C. et P. IND.'!$A$30:$R$41,10,FALSE)),"",(VLOOKUP($A33,'C. et P. IND.'!$A$30:$R$41,10,FALSE)))</f>
        <v/>
      </c>
      <c r="K33" s="283" t="str">
        <f>IF(ISNA(VLOOKUP($A33,'C. et P. IND.'!$A$30:$R$41,11,FALSE)),"",(VLOOKUP($A33,'C. et P. IND.'!$A$30:$R$41,11,FALSE)))</f>
        <v/>
      </c>
      <c r="L33" s="283" t="str">
        <f>IF(ISNA(VLOOKUP($A33,'C. et P. IND.'!$A$30:$R$41,12,FALSE)),"",(VLOOKUP($A33,'C. et P. IND.'!$A$30:$R$41,12,FALSE)))</f>
        <v/>
      </c>
      <c r="M33" s="283" t="str">
        <f>IF(ISNA(VLOOKUP($A33,'C. et P. IND.'!$A$30:$R$41,13,FALSE)),"",(VLOOKUP($A33,'C. et P. IND.'!$A$30:$R$41,13,FALSE)))</f>
        <v/>
      </c>
      <c r="N33" s="283" t="str">
        <f>IF(ISNA(VLOOKUP($A33,'C. et P. IND.'!$A$30:$R$41,14,FALSE)),"",(VLOOKUP($A33,'C. et P. IND.'!$A$30:$R$41,14,FALSE)))</f>
        <v/>
      </c>
      <c r="O33" s="283" t="str">
        <f>IF(ISNA(VLOOKUP($A33,'C. et P. IND.'!$A$30:$R$41,15,FALSE)),"",(VLOOKUP($A33,'C. et P. IND.'!$A$30:$R$41,15,FALSE)))</f>
        <v/>
      </c>
      <c r="P33" s="283" t="str">
        <f>IF(ISNA(VLOOKUP($A33,'C. et P. IND.'!$A$30:$R$41,16,FALSE)),"",(VLOOKUP($A33,'C. et P. IND.'!$A$30:$R$41,16,FALSE)))</f>
        <v/>
      </c>
      <c r="Q33" s="283" t="str">
        <f>IF(ISNA(VLOOKUP($A33,'C. et P. IND.'!$A$30:$R$41,17,FALSE)),"",(VLOOKUP($A33,'C. et P. IND.'!$A$30:$R$41,17,FALSE)))</f>
        <v/>
      </c>
      <c r="R33" s="283" t="str">
        <f>IF(ISNA(VLOOKUP($A33,'C. et P. IND.'!$A$30:$R$41,18,FALSE)),"",(VLOOKUP($A33,'C. et P. IND.'!$A$30:$R$41,18,FALSE)))</f>
        <v/>
      </c>
      <c r="S33" s="6"/>
      <c r="T33" s="6"/>
      <c r="U33" s="6"/>
      <c r="V33" s="6"/>
      <c r="W33" s="6"/>
      <c r="X33" s="6"/>
      <c r="Y33" s="6"/>
      <c r="Z33" s="6"/>
      <c r="AA33" s="134"/>
      <c r="AB33" s="6"/>
      <c r="AC33" s="6"/>
      <c r="AD33" s="6"/>
      <c r="AE33" s="6"/>
      <c r="AF33" s="6"/>
    </row>
    <row r="34" spans="1:32" ht="28.05" customHeight="1" thickBot="1" x14ac:dyDescent="0.35">
      <c r="A34" s="214">
        <v>5</v>
      </c>
      <c r="B34" s="155" t="str">
        <f>IF(ISNA(VLOOKUP(A34,'C. et P. IND.'!$A$30:$R$41,2,FALSE)),"",(VLOOKUP(A34,'C. et P. IND.'!$A$30:$R$41,2,FALSE)))</f>
        <v/>
      </c>
      <c r="C34" s="217" t="str">
        <f>IF(ISNA(VLOOKUP(A34,'C. et P. IND.'!$A$30:$R$41,3,FALSE)),"",(VLOOKUP(A34,'C. et P. IND.'!$A$30:$R$41,3,FALSE)))</f>
        <v/>
      </c>
      <c r="D34" s="209" t="str">
        <f>IF(ISNA(VLOOKUP($A34,'C. et P. IND.'!$A$30:$R$41,4,FALSE)),"",(VLOOKUP(A34,'C. et P. IND.'!$A$30:$R$41,4,FALSE)))</f>
        <v/>
      </c>
      <c r="E34" s="55" t="str">
        <f>IF(ISNA(VLOOKUP(A34,'C. et P. IND.'!$A$30:$R$41,5,FALSE)),"",(VLOOKUP(A34,'C. et P. IND.'!$A$30:$R$41,5,FALSE)))</f>
        <v/>
      </c>
      <c r="F34" s="55" t="str">
        <f>IF(ISNA(VLOOKUP(A34,'C. et P. IND.'!$A$30:$R$41,6,FALSE)),"",(VLOOKUP(A34,'C. et P. IND.'!$A$30:$R$41,6,FALSE)))</f>
        <v/>
      </c>
      <c r="G34" s="219" t="str">
        <f>IF(ISNA(VLOOKUP(A34,'C. et P. IND.'!$A$30:$R$41,7,FALSE)),"",(VLOOKUP(A34,'C. et P. IND.'!$A$30:$R$41,7,FALSE)))</f>
        <v/>
      </c>
      <c r="H34" s="283" t="str">
        <f>IF(ISNA(VLOOKUP($A34,'C. et P. IND.'!$A$30:$R$41,8,FALSE)),"",(VLOOKUP($A34,'C. et P. IND.'!$A$30:$R$41,8,FALSE)))</f>
        <v/>
      </c>
      <c r="I34" s="283" t="str">
        <f>IF(ISNA(VLOOKUP($A34,'C. et P. IND.'!$A$30:$R$41,9,FALSE)),"",(VLOOKUP($A34,'C. et P. IND.'!$A$30:$R$41,9,FALSE)))</f>
        <v/>
      </c>
      <c r="J34" s="283" t="str">
        <f>IF(ISNA(VLOOKUP($A34,'C. et P. IND.'!$A$30:$R$41,10,FALSE)),"",(VLOOKUP($A34,'C. et P. IND.'!$A$30:$R$41,10,FALSE)))</f>
        <v/>
      </c>
      <c r="K34" s="283" t="str">
        <f>IF(ISNA(VLOOKUP($A34,'C. et P. IND.'!$A$30:$R$41,11,FALSE)),"",(VLOOKUP($A34,'C. et P. IND.'!$A$30:$R$41,11,FALSE)))</f>
        <v/>
      </c>
      <c r="L34" s="283" t="str">
        <f>IF(ISNA(VLOOKUP($A34,'C. et P. IND.'!$A$30:$R$41,12,FALSE)),"",(VLOOKUP($A34,'C. et P. IND.'!$A$30:$R$41,12,FALSE)))</f>
        <v/>
      </c>
      <c r="M34" s="283" t="str">
        <f>IF(ISNA(VLOOKUP($A34,'C. et P. IND.'!$A$30:$R$41,13,FALSE)),"",(VLOOKUP($A34,'C. et P. IND.'!$A$30:$R$41,13,FALSE)))</f>
        <v/>
      </c>
      <c r="N34" s="283" t="str">
        <f>IF(ISNA(VLOOKUP($A34,'C. et P. IND.'!$A$30:$R$41,14,FALSE)),"",(VLOOKUP($A34,'C. et P. IND.'!$A$30:$R$41,14,FALSE)))</f>
        <v/>
      </c>
      <c r="O34" s="283" t="str">
        <f>IF(ISNA(VLOOKUP($A34,'C. et P. IND.'!$A$30:$R$41,15,FALSE)),"",(VLOOKUP($A34,'C. et P. IND.'!$A$30:$R$41,15,FALSE)))</f>
        <v/>
      </c>
      <c r="P34" s="283" t="str">
        <f>IF(ISNA(VLOOKUP($A34,'C. et P. IND.'!$A$30:$R$41,16,FALSE)),"",(VLOOKUP($A34,'C. et P. IND.'!$A$30:$R$41,16,FALSE)))</f>
        <v/>
      </c>
      <c r="Q34" s="283" t="str">
        <f>IF(ISNA(VLOOKUP($A34,'C. et P. IND.'!$A$30:$R$41,17,FALSE)),"",(VLOOKUP($A34,'C. et P. IND.'!$A$30:$R$41,17,FALSE)))</f>
        <v/>
      </c>
      <c r="R34" s="283" t="str">
        <f>IF(ISNA(VLOOKUP($A34,'C. et P. IND.'!$A$30:$R$41,18,FALSE)),"",(VLOOKUP($A34,'C. et P. IND.'!$A$30:$R$41,18,FALSE)))</f>
        <v/>
      </c>
      <c r="S34" s="6"/>
      <c r="T34" s="6"/>
      <c r="U34" s="6"/>
      <c r="V34" s="6"/>
      <c r="W34" s="6"/>
      <c r="X34" s="6"/>
      <c r="Y34" s="6"/>
      <c r="Z34" s="6"/>
      <c r="AA34" s="134"/>
      <c r="AB34" s="6"/>
      <c r="AC34" s="6"/>
      <c r="AD34" s="6"/>
      <c r="AE34" s="6"/>
      <c r="AF34" s="6"/>
    </row>
    <row r="35" spans="1:32" ht="28.05" customHeight="1" thickBot="1" x14ac:dyDescent="0.35">
      <c r="A35" s="214">
        <v>6</v>
      </c>
      <c r="B35" s="155" t="str">
        <f>IF(ISNA(VLOOKUP(A35,'C. et P. IND.'!$A$30:$R$41,2,FALSE)),"",(VLOOKUP(A35,'C. et P. IND.'!$A$30:$R$41,2,FALSE)))</f>
        <v/>
      </c>
      <c r="C35" s="217" t="str">
        <f>IF(ISNA(VLOOKUP(A35,'C. et P. IND.'!$A$30:$R$41,3,FALSE)),"",(VLOOKUP(A35,'C. et P. IND.'!$A$30:$R$41,3,FALSE)))</f>
        <v/>
      </c>
      <c r="D35" s="209" t="str">
        <f>IF(ISNA(VLOOKUP($A35,'C. et P. IND.'!$A$30:$R$41,4,FALSE)),"",(VLOOKUP(A35,'C. et P. IND.'!$A$30:$R$41,4,FALSE)))</f>
        <v/>
      </c>
      <c r="E35" s="55" t="str">
        <f>IF(ISNA(VLOOKUP(A35,'C. et P. IND.'!$A$30:$R$41,5,FALSE)),"",(VLOOKUP(A35,'C. et P. IND.'!$A$30:$R$41,5,FALSE)))</f>
        <v/>
      </c>
      <c r="F35" s="55" t="str">
        <f>IF(ISNA(VLOOKUP(A35,'C. et P. IND.'!$A$30:$R$41,6,FALSE)),"",(VLOOKUP(A35,'C. et P. IND.'!$A$30:$R$41,6,FALSE)))</f>
        <v/>
      </c>
      <c r="G35" s="219" t="str">
        <f>IF(ISNA(VLOOKUP(A35,'C. et P. IND.'!$A$30:$R$41,7,FALSE)),"",(VLOOKUP(A35,'C. et P. IND.'!$A$30:$R$41,7,FALSE)))</f>
        <v/>
      </c>
      <c r="H35" s="283" t="str">
        <f>IF(ISNA(VLOOKUP($A35,'C. et P. IND.'!$A$30:$R$41,8,FALSE)),"",(VLOOKUP($A35,'C. et P. IND.'!$A$30:$R$41,8,FALSE)))</f>
        <v/>
      </c>
      <c r="I35" s="283" t="str">
        <f>IF(ISNA(VLOOKUP($A35,'C. et P. IND.'!$A$30:$R$41,9,FALSE)),"",(VLOOKUP($A35,'C. et P. IND.'!$A$30:$R$41,9,FALSE)))</f>
        <v/>
      </c>
      <c r="J35" s="283" t="str">
        <f>IF(ISNA(VLOOKUP($A35,'C. et P. IND.'!$A$30:$R$41,10,FALSE)),"",(VLOOKUP($A35,'C. et P. IND.'!$A$30:$R$41,10,FALSE)))</f>
        <v/>
      </c>
      <c r="K35" s="283" t="str">
        <f>IF(ISNA(VLOOKUP($A35,'C. et P. IND.'!$A$30:$R$41,11,FALSE)),"",(VLOOKUP($A35,'C. et P. IND.'!$A$30:$R$41,11,FALSE)))</f>
        <v/>
      </c>
      <c r="L35" s="283" t="str">
        <f>IF(ISNA(VLOOKUP($A35,'C. et P. IND.'!$A$30:$R$41,12,FALSE)),"",(VLOOKUP($A35,'C. et P. IND.'!$A$30:$R$41,12,FALSE)))</f>
        <v/>
      </c>
      <c r="M35" s="283" t="str">
        <f>IF(ISNA(VLOOKUP($A35,'C. et P. IND.'!$A$30:$R$41,13,FALSE)),"",(VLOOKUP($A35,'C. et P. IND.'!$A$30:$R$41,13,FALSE)))</f>
        <v/>
      </c>
      <c r="N35" s="283" t="str">
        <f>IF(ISNA(VLOOKUP($A35,'C. et P. IND.'!$A$30:$R$41,14,FALSE)),"",(VLOOKUP($A35,'C. et P. IND.'!$A$30:$R$41,14,FALSE)))</f>
        <v/>
      </c>
      <c r="O35" s="283" t="str">
        <f>IF(ISNA(VLOOKUP($A35,'C. et P. IND.'!$A$30:$R$41,15,FALSE)),"",(VLOOKUP($A35,'C. et P. IND.'!$A$30:$R$41,15,FALSE)))</f>
        <v/>
      </c>
      <c r="P35" s="283" t="str">
        <f>IF(ISNA(VLOOKUP($A35,'C. et P. IND.'!$A$30:$R$41,16,FALSE)),"",(VLOOKUP($A35,'C. et P. IND.'!$A$30:$R$41,16,FALSE)))</f>
        <v/>
      </c>
      <c r="Q35" s="283" t="str">
        <f>IF(ISNA(VLOOKUP($A35,'C. et P. IND.'!$A$30:$R$41,17,FALSE)),"",(VLOOKUP($A35,'C. et P. IND.'!$A$30:$R$41,17,FALSE)))</f>
        <v/>
      </c>
      <c r="R35" s="283" t="str">
        <f>IF(ISNA(VLOOKUP($A35,'C. et P. IND.'!$A$30:$R$41,18,FALSE)),"",(VLOOKUP($A35,'C. et P. IND.'!$A$30:$R$41,18,FALSE)))</f>
        <v/>
      </c>
      <c r="S35" s="6"/>
      <c r="T35" s="6"/>
      <c r="U35" s="6"/>
      <c r="V35" s="6"/>
      <c r="W35" s="6"/>
      <c r="X35" s="6"/>
      <c r="Y35" s="6"/>
      <c r="Z35" s="6"/>
      <c r="AA35" s="134"/>
      <c r="AB35" s="6"/>
      <c r="AC35" s="6"/>
      <c r="AD35" s="6"/>
      <c r="AE35" s="6"/>
      <c r="AF35" s="6"/>
    </row>
    <row r="36" spans="1:32" ht="28.05" customHeight="1" thickBot="1" x14ac:dyDescent="0.35">
      <c r="A36" s="214">
        <v>7</v>
      </c>
      <c r="B36" s="155" t="str">
        <f>IF(ISNA(VLOOKUP(A36,'C. et P. IND.'!$A$30:$R$41,2,FALSE)),"",(VLOOKUP(A36,'C. et P. IND.'!$A$30:$R$41,2,FALSE)))</f>
        <v/>
      </c>
      <c r="C36" s="217" t="str">
        <f>IF(ISNA(VLOOKUP(A36,'C. et P. IND.'!$A$30:$R$41,3,FALSE)),"",(VLOOKUP(A36,'C. et P. IND.'!$A$30:$R$41,3,FALSE)))</f>
        <v/>
      </c>
      <c r="D36" s="209" t="str">
        <f>IF(ISNA(VLOOKUP($A36,'C. et P. IND.'!$A$30:$R$41,4,FALSE)),"",(VLOOKUP(A36,'C. et P. IND.'!$A$30:$R$41,4,FALSE)))</f>
        <v/>
      </c>
      <c r="E36" s="55" t="str">
        <f>IF(ISNA(VLOOKUP(A36,'C. et P. IND.'!$A$30:$R$41,5,FALSE)),"",(VLOOKUP(A36,'C. et P. IND.'!$A$30:$R$41,5,FALSE)))</f>
        <v/>
      </c>
      <c r="F36" s="55" t="str">
        <f>IF(ISNA(VLOOKUP(A36,'C. et P. IND.'!$A$30:$R$41,6,FALSE)),"",(VLOOKUP(A36,'C. et P. IND.'!$A$30:$R$41,6,FALSE)))</f>
        <v/>
      </c>
      <c r="G36" s="219" t="str">
        <f>IF(ISNA(VLOOKUP(A36,'C. et P. IND.'!$A$30:$R$41,7,FALSE)),"",(VLOOKUP(A36,'C. et P. IND.'!$A$30:$R$41,7,FALSE)))</f>
        <v/>
      </c>
      <c r="H36" s="283" t="str">
        <f>IF(ISNA(VLOOKUP($A36,'C. et P. IND.'!$A$30:$R$41,8,FALSE)),"",(VLOOKUP($A36,'C. et P. IND.'!$A$30:$R$41,8,FALSE)))</f>
        <v/>
      </c>
      <c r="I36" s="283" t="str">
        <f>IF(ISNA(VLOOKUP($A36,'C. et P. IND.'!$A$30:$R$41,9,FALSE)),"",(VLOOKUP($A36,'C. et P. IND.'!$A$30:$R$41,9,FALSE)))</f>
        <v/>
      </c>
      <c r="J36" s="283" t="str">
        <f>IF(ISNA(VLOOKUP($A36,'C. et P. IND.'!$A$30:$R$41,10,FALSE)),"",(VLOOKUP($A36,'C. et P. IND.'!$A$30:$R$41,10,FALSE)))</f>
        <v/>
      </c>
      <c r="K36" s="283" t="str">
        <f>IF(ISNA(VLOOKUP($A36,'C. et P. IND.'!$A$30:$R$41,11,FALSE)),"",(VLOOKUP($A36,'C. et P. IND.'!$A$30:$R$41,11,FALSE)))</f>
        <v/>
      </c>
      <c r="L36" s="283" t="str">
        <f>IF(ISNA(VLOOKUP($A36,'C. et P. IND.'!$A$30:$R$41,12,FALSE)),"",(VLOOKUP($A36,'C. et P. IND.'!$A$30:$R$41,12,FALSE)))</f>
        <v/>
      </c>
      <c r="M36" s="283" t="str">
        <f>IF(ISNA(VLOOKUP($A36,'C. et P. IND.'!$A$30:$R$41,13,FALSE)),"",(VLOOKUP($A36,'C. et P. IND.'!$A$30:$R$41,13,FALSE)))</f>
        <v/>
      </c>
      <c r="N36" s="283" t="str">
        <f>IF(ISNA(VLOOKUP($A36,'C. et P. IND.'!$A$30:$R$41,14,FALSE)),"",(VLOOKUP($A36,'C. et P. IND.'!$A$30:$R$41,14,FALSE)))</f>
        <v/>
      </c>
      <c r="O36" s="283" t="str">
        <f>IF(ISNA(VLOOKUP($A36,'C. et P. IND.'!$A$30:$R$41,15,FALSE)),"",(VLOOKUP($A36,'C. et P. IND.'!$A$30:$R$41,15,FALSE)))</f>
        <v/>
      </c>
      <c r="P36" s="283" t="str">
        <f>IF(ISNA(VLOOKUP($A36,'C. et P. IND.'!$A$30:$R$41,16,FALSE)),"",(VLOOKUP($A36,'C. et P. IND.'!$A$30:$R$41,16,FALSE)))</f>
        <v/>
      </c>
      <c r="Q36" s="283" t="str">
        <f>IF(ISNA(VLOOKUP($A36,'C. et P. IND.'!$A$30:$R$41,17,FALSE)),"",(VLOOKUP($A36,'C. et P. IND.'!$A$30:$R$41,17,FALSE)))</f>
        <v/>
      </c>
      <c r="R36" s="283" t="str">
        <f>IF(ISNA(VLOOKUP($A36,'C. et P. IND.'!$A$30:$R$41,18,FALSE)),"",(VLOOKUP($A36,'C. et P. IND.'!$A$30:$R$41,18,FALSE)))</f>
        <v/>
      </c>
      <c r="S36" s="6"/>
      <c r="T36" s="6"/>
      <c r="U36" s="6"/>
      <c r="V36" s="6"/>
      <c r="W36" s="6"/>
      <c r="X36" s="6"/>
      <c r="Y36" s="6"/>
      <c r="Z36" s="6"/>
      <c r="AA36" s="134"/>
      <c r="AB36" s="6"/>
      <c r="AC36" s="6"/>
      <c r="AD36" s="6"/>
      <c r="AE36" s="6"/>
      <c r="AF36" s="6"/>
    </row>
    <row r="37" spans="1:32" ht="28.05" customHeight="1" thickBot="1" x14ac:dyDescent="0.35">
      <c r="A37" s="214">
        <v>8</v>
      </c>
      <c r="B37" s="155" t="str">
        <f>IF(ISNA(VLOOKUP(A37,'C. et P. IND.'!$A$30:$R$41,2,FALSE)),"",(VLOOKUP(A37,'C. et P. IND.'!$A$30:$R$41,2,FALSE)))</f>
        <v/>
      </c>
      <c r="C37" s="217" t="str">
        <f>IF(ISNA(VLOOKUP(A37,'C. et P. IND.'!$A$30:$R$41,3,FALSE)),"",(VLOOKUP(A37,'C. et P. IND.'!$A$30:$R$41,3,FALSE)))</f>
        <v/>
      </c>
      <c r="D37" s="209" t="str">
        <f>IF(ISNA(VLOOKUP($A37,'C. et P. IND.'!$A$30:$R$41,4,FALSE)),"",(VLOOKUP(A37,'C. et P. IND.'!$A$30:$R$41,4,FALSE)))</f>
        <v/>
      </c>
      <c r="E37" s="55" t="str">
        <f>IF(ISNA(VLOOKUP(A37,'C. et P. IND.'!$A$30:$R$41,5,FALSE)),"",(VLOOKUP(A37,'C. et P. IND.'!$A$30:$R$41,5,FALSE)))</f>
        <v/>
      </c>
      <c r="F37" s="55" t="str">
        <f>IF(ISNA(VLOOKUP(A37,'C. et P. IND.'!$A$30:$R$41,6,FALSE)),"",(VLOOKUP(A37,'C. et P. IND.'!$A$30:$R$41,6,FALSE)))</f>
        <v/>
      </c>
      <c r="G37" s="219" t="str">
        <f>IF(ISNA(VLOOKUP(A37,'C. et P. IND.'!$A$30:$R$41,7,FALSE)),"",(VLOOKUP(A37,'C. et P. IND.'!$A$30:$R$41,7,FALSE)))</f>
        <v/>
      </c>
      <c r="H37" s="283" t="str">
        <f>IF(ISNA(VLOOKUP($A37,'C. et P. IND.'!$A$30:$R$41,8,FALSE)),"",(VLOOKUP($A37,'C. et P. IND.'!$A$30:$R$41,8,FALSE)))</f>
        <v/>
      </c>
      <c r="I37" s="283" t="str">
        <f>IF(ISNA(VLOOKUP($A37,'C. et P. IND.'!$A$30:$R$41,9,FALSE)),"",(VLOOKUP($A37,'C. et P. IND.'!$A$30:$R$41,9,FALSE)))</f>
        <v/>
      </c>
      <c r="J37" s="283" t="str">
        <f>IF(ISNA(VLOOKUP($A37,'C. et P. IND.'!$A$30:$R$41,10,FALSE)),"",(VLOOKUP($A37,'C. et P. IND.'!$A$30:$R$41,10,FALSE)))</f>
        <v/>
      </c>
      <c r="K37" s="283" t="str">
        <f>IF(ISNA(VLOOKUP($A37,'C. et P. IND.'!$A$30:$R$41,11,FALSE)),"",(VLOOKUP($A37,'C. et P. IND.'!$A$30:$R$41,11,FALSE)))</f>
        <v/>
      </c>
      <c r="L37" s="283" t="str">
        <f>IF(ISNA(VLOOKUP($A37,'C. et P. IND.'!$A$30:$R$41,12,FALSE)),"",(VLOOKUP($A37,'C. et P. IND.'!$A$30:$R$41,12,FALSE)))</f>
        <v/>
      </c>
      <c r="M37" s="283" t="str">
        <f>IF(ISNA(VLOOKUP($A37,'C. et P. IND.'!$A$30:$R$41,13,FALSE)),"",(VLOOKUP($A37,'C. et P. IND.'!$A$30:$R$41,13,FALSE)))</f>
        <v/>
      </c>
      <c r="N37" s="283" t="str">
        <f>IF(ISNA(VLOOKUP($A37,'C. et P. IND.'!$A$30:$R$41,14,FALSE)),"",(VLOOKUP($A37,'C. et P. IND.'!$A$30:$R$41,14,FALSE)))</f>
        <v/>
      </c>
      <c r="O37" s="283" t="str">
        <f>IF(ISNA(VLOOKUP($A37,'C. et P. IND.'!$A$30:$R$41,15,FALSE)),"",(VLOOKUP($A37,'C. et P. IND.'!$A$30:$R$41,15,FALSE)))</f>
        <v/>
      </c>
      <c r="P37" s="283" t="str">
        <f>IF(ISNA(VLOOKUP($A37,'C. et P. IND.'!$A$30:$R$41,16,FALSE)),"",(VLOOKUP($A37,'C. et P. IND.'!$A$30:$R$41,16,FALSE)))</f>
        <v/>
      </c>
      <c r="Q37" s="283" t="str">
        <f>IF(ISNA(VLOOKUP($A37,'C. et P. IND.'!$A$30:$R$41,17,FALSE)),"",(VLOOKUP($A37,'C. et P. IND.'!$A$30:$R$41,17,FALSE)))</f>
        <v/>
      </c>
      <c r="R37" s="283" t="str">
        <f>IF(ISNA(VLOOKUP($A37,'C. et P. IND.'!$A$30:$R$41,18,FALSE)),"",(VLOOKUP($A37,'C. et P. IND.'!$A$30:$R$41,18,FALSE)))</f>
        <v/>
      </c>
      <c r="S37" s="6"/>
      <c r="T37" s="6"/>
      <c r="U37" s="6"/>
      <c r="V37" s="6"/>
      <c r="W37" s="6"/>
      <c r="X37" s="6"/>
      <c r="Y37" s="6"/>
      <c r="Z37" s="6"/>
      <c r="AA37" s="134"/>
      <c r="AB37" s="6"/>
      <c r="AC37" s="6"/>
      <c r="AD37" s="6"/>
      <c r="AE37" s="6"/>
      <c r="AF37" s="6"/>
    </row>
    <row r="38" spans="1:32" ht="28.05" customHeight="1" thickBot="1" x14ac:dyDescent="0.35">
      <c r="A38" s="214">
        <v>9</v>
      </c>
      <c r="B38" s="155" t="str">
        <f>IF(ISNA(VLOOKUP(A38,'C. et P. IND.'!$A$30:$R$41,2,FALSE)),"",(VLOOKUP(A38,'C. et P. IND.'!$A$30:$R$41,2,FALSE)))</f>
        <v/>
      </c>
      <c r="C38" s="217" t="str">
        <f>IF(ISNA(VLOOKUP(A38,'C. et P. IND.'!$A$30:$R$41,3,FALSE)),"",(VLOOKUP(A38,'C. et P. IND.'!$A$30:$R$41,3,FALSE)))</f>
        <v/>
      </c>
      <c r="D38" s="209" t="str">
        <f>IF(ISNA(VLOOKUP($A38,'C. et P. IND.'!$A$30:$R$41,4,FALSE)),"",(VLOOKUP(A38,'C. et P. IND.'!$A$30:$R$41,4,FALSE)))</f>
        <v/>
      </c>
      <c r="E38" s="55" t="str">
        <f>IF(ISNA(VLOOKUP(A38,'C. et P. IND.'!$A$30:$R$41,5,FALSE)),"",(VLOOKUP(A38,'C. et P. IND.'!$A$30:$R$41,5,FALSE)))</f>
        <v/>
      </c>
      <c r="F38" s="55" t="str">
        <f>IF(ISNA(VLOOKUP(A38,'C. et P. IND.'!$A$30:$R$41,6,FALSE)),"",(VLOOKUP(A38,'C. et P. IND.'!$A$30:$R$41,6,FALSE)))</f>
        <v/>
      </c>
      <c r="G38" s="219" t="str">
        <f>IF(ISNA(VLOOKUP(A38,'C. et P. IND.'!$A$30:$R$41,7,FALSE)),"",(VLOOKUP(A38,'C. et P. IND.'!$A$30:$R$41,7,FALSE)))</f>
        <v/>
      </c>
      <c r="H38" s="283" t="str">
        <f>IF(ISNA(VLOOKUP($A38,'C. et P. IND.'!$A$30:$R$41,8,FALSE)),"",(VLOOKUP($A38,'C. et P. IND.'!$A$30:$R$41,8,FALSE)))</f>
        <v/>
      </c>
      <c r="I38" s="283" t="str">
        <f>IF(ISNA(VLOOKUP($A38,'C. et P. IND.'!$A$30:$R$41,9,FALSE)),"",(VLOOKUP($A38,'C. et P. IND.'!$A$30:$R$41,9,FALSE)))</f>
        <v/>
      </c>
      <c r="J38" s="283" t="str">
        <f>IF(ISNA(VLOOKUP($A38,'C. et P. IND.'!$A$30:$R$41,10,FALSE)),"",(VLOOKUP($A38,'C. et P. IND.'!$A$30:$R$41,10,FALSE)))</f>
        <v/>
      </c>
      <c r="K38" s="283" t="str">
        <f>IF(ISNA(VLOOKUP($A38,'C. et P. IND.'!$A$30:$R$41,11,FALSE)),"",(VLOOKUP($A38,'C. et P. IND.'!$A$30:$R$41,11,FALSE)))</f>
        <v/>
      </c>
      <c r="L38" s="283" t="str">
        <f>IF(ISNA(VLOOKUP($A38,'C. et P. IND.'!$A$30:$R$41,12,FALSE)),"",(VLOOKUP($A38,'C. et P. IND.'!$A$30:$R$41,12,FALSE)))</f>
        <v/>
      </c>
      <c r="M38" s="283" t="str">
        <f>IF(ISNA(VLOOKUP($A38,'C. et P. IND.'!$A$30:$R$41,13,FALSE)),"",(VLOOKUP($A38,'C. et P. IND.'!$A$30:$R$41,13,FALSE)))</f>
        <v/>
      </c>
      <c r="N38" s="283" t="str">
        <f>IF(ISNA(VLOOKUP($A38,'C. et P. IND.'!$A$30:$R$41,14,FALSE)),"",(VLOOKUP($A38,'C. et P. IND.'!$A$30:$R$41,14,FALSE)))</f>
        <v/>
      </c>
      <c r="O38" s="283" t="str">
        <f>IF(ISNA(VLOOKUP($A38,'C. et P. IND.'!$A$30:$R$41,15,FALSE)),"",(VLOOKUP($A38,'C. et P. IND.'!$A$30:$R$41,15,FALSE)))</f>
        <v/>
      </c>
      <c r="P38" s="283" t="str">
        <f>IF(ISNA(VLOOKUP($A38,'C. et P. IND.'!$A$30:$R$41,16,FALSE)),"",(VLOOKUP($A38,'C. et P. IND.'!$A$30:$R$41,16,FALSE)))</f>
        <v/>
      </c>
      <c r="Q38" s="283" t="str">
        <f>IF(ISNA(VLOOKUP($A38,'C. et P. IND.'!$A$30:$R$41,17,FALSE)),"",(VLOOKUP($A38,'C. et P. IND.'!$A$30:$R$41,17,FALSE)))</f>
        <v/>
      </c>
      <c r="R38" s="283" t="str">
        <f>IF(ISNA(VLOOKUP($A38,'C. et P. IND.'!$A$30:$R$41,18,FALSE)),"",(VLOOKUP($A38,'C. et P. IND.'!$A$30:$R$41,18,FALSE)))</f>
        <v/>
      </c>
      <c r="S38" s="6"/>
      <c r="T38" s="6"/>
      <c r="U38" s="6"/>
      <c r="V38" s="6"/>
      <c r="W38" s="6"/>
      <c r="X38" s="6"/>
      <c r="Y38" s="6"/>
      <c r="Z38" s="6"/>
      <c r="AA38" s="134"/>
      <c r="AB38" s="6"/>
      <c r="AC38" s="6"/>
      <c r="AD38" s="6"/>
      <c r="AE38" s="6"/>
      <c r="AF38" s="6"/>
    </row>
    <row r="39" spans="1:32" ht="28.05" customHeight="1" thickBot="1" x14ac:dyDescent="0.35">
      <c r="A39" s="214">
        <v>10</v>
      </c>
      <c r="B39" s="155" t="str">
        <f>IF(ISNA(VLOOKUP(A39,'C. et P. IND.'!$A$30:$R$41,2,FALSE)),"",(VLOOKUP(A39,'C. et P. IND.'!$A$30:$R$41,2,FALSE)))</f>
        <v/>
      </c>
      <c r="C39" s="217" t="str">
        <f>IF(ISNA(VLOOKUP(A39,'C. et P. IND.'!$A$30:$R$41,3,FALSE)),"",(VLOOKUP(A39,'C. et P. IND.'!$A$30:$R$41,3,FALSE)))</f>
        <v/>
      </c>
      <c r="D39" s="209" t="str">
        <f>IF(ISNA(VLOOKUP($A39,'C. et P. IND.'!$A$30:$R$41,4,FALSE)),"",(VLOOKUP(A39,'C. et P. IND.'!$A$30:$R$41,4,FALSE)))</f>
        <v/>
      </c>
      <c r="E39" s="55" t="str">
        <f>IF(ISNA(VLOOKUP(A39,'C. et P. IND.'!$A$30:$R$41,5,FALSE)),"",(VLOOKUP(A39,'C. et P. IND.'!$A$30:$R$41,5,FALSE)))</f>
        <v/>
      </c>
      <c r="F39" s="55" t="str">
        <f>IF(ISNA(VLOOKUP(A39,'C. et P. IND.'!$A$30:$R$41,6,FALSE)),"",(VLOOKUP(A39,'C. et P. IND.'!$A$30:$R$41,6,FALSE)))</f>
        <v/>
      </c>
      <c r="G39" s="219" t="str">
        <f>IF(ISNA(VLOOKUP(A39,'C. et P. IND.'!$A$30:$R$41,7,FALSE)),"",(VLOOKUP(A39,'C. et P. IND.'!$A$30:$R$41,7,FALSE)))</f>
        <v/>
      </c>
      <c r="H39" s="283" t="str">
        <f>IF(ISNA(VLOOKUP($A39,'C. et P. IND.'!$A$30:$R$41,8,FALSE)),"",(VLOOKUP($A39,'C. et P. IND.'!$A$30:$R$41,8,FALSE)))</f>
        <v/>
      </c>
      <c r="I39" s="283" t="str">
        <f>IF(ISNA(VLOOKUP($A39,'C. et P. IND.'!$A$30:$R$41,9,FALSE)),"",(VLOOKUP($A39,'C. et P. IND.'!$A$30:$R$41,9,FALSE)))</f>
        <v/>
      </c>
      <c r="J39" s="283" t="str">
        <f>IF(ISNA(VLOOKUP($A39,'C. et P. IND.'!$A$30:$R$41,10,FALSE)),"",(VLOOKUP($A39,'C. et P. IND.'!$A$30:$R$41,10,FALSE)))</f>
        <v/>
      </c>
      <c r="K39" s="283" t="str">
        <f>IF(ISNA(VLOOKUP($A39,'C. et P. IND.'!$A$30:$R$41,11,FALSE)),"",(VLOOKUP($A39,'C. et P. IND.'!$A$30:$R$41,11,FALSE)))</f>
        <v/>
      </c>
      <c r="L39" s="283" t="str">
        <f>IF(ISNA(VLOOKUP($A39,'C. et P. IND.'!$A$30:$R$41,12,FALSE)),"",(VLOOKUP($A39,'C. et P. IND.'!$A$30:$R$41,12,FALSE)))</f>
        <v/>
      </c>
      <c r="M39" s="283" t="str">
        <f>IF(ISNA(VLOOKUP($A39,'C. et P. IND.'!$A$30:$R$41,13,FALSE)),"",(VLOOKUP($A39,'C. et P. IND.'!$A$30:$R$41,13,FALSE)))</f>
        <v/>
      </c>
      <c r="N39" s="283" t="str">
        <f>IF(ISNA(VLOOKUP($A39,'C. et P. IND.'!$A$30:$R$41,14,FALSE)),"",(VLOOKUP($A39,'C. et P. IND.'!$A$30:$R$41,14,FALSE)))</f>
        <v/>
      </c>
      <c r="O39" s="283" t="str">
        <f>IF(ISNA(VLOOKUP($A39,'C. et P. IND.'!$A$30:$R$41,15,FALSE)),"",(VLOOKUP($A39,'C. et P. IND.'!$A$30:$R$41,15,FALSE)))</f>
        <v/>
      </c>
      <c r="P39" s="283" t="str">
        <f>IF(ISNA(VLOOKUP($A39,'C. et P. IND.'!$A$30:$R$41,16,FALSE)),"",(VLOOKUP($A39,'C. et P. IND.'!$A$30:$R$41,16,FALSE)))</f>
        <v/>
      </c>
      <c r="Q39" s="283" t="str">
        <f>IF(ISNA(VLOOKUP($A39,'C. et P. IND.'!$A$30:$R$41,17,FALSE)),"",(VLOOKUP($A39,'C. et P. IND.'!$A$30:$R$41,17,FALSE)))</f>
        <v/>
      </c>
      <c r="R39" s="283" t="str">
        <f>IF(ISNA(VLOOKUP($A39,'C. et P. IND.'!$A$30:$R$41,18,FALSE)),"",(VLOOKUP($A39,'C. et P. IND.'!$A$30:$R$41,18,FALSE)))</f>
        <v/>
      </c>
      <c r="S39" s="6"/>
      <c r="T39" s="6"/>
      <c r="U39" s="6"/>
      <c r="V39" s="6"/>
      <c r="W39" s="6"/>
      <c r="X39" s="6"/>
      <c r="Y39" s="6"/>
      <c r="Z39" s="6"/>
      <c r="AA39" s="134"/>
      <c r="AB39" s="6"/>
      <c r="AC39" s="6"/>
      <c r="AD39" s="6"/>
      <c r="AE39" s="6"/>
      <c r="AF39" s="6"/>
    </row>
    <row r="40" spans="1:32" ht="28.05" customHeight="1" thickBot="1" x14ac:dyDescent="0.35">
      <c r="A40" s="214">
        <v>11</v>
      </c>
      <c r="B40" s="155" t="str">
        <f>IF(ISNA(VLOOKUP(A40,'C. et P. IND.'!$A$30:$R$41,2,FALSE)),"",(VLOOKUP(A40,'C. et P. IND.'!$A$30:$R$41,2,FALSE)))</f>
        <v/>
      </c>
      <c r="C40" s="217" t="str">
        <f>IF(ISNA(VLOOKUP(A40,'C. et P. IND.'!$A$30:$R$41,3,FALSE)),"",(VLOOKUP(A40,'C. et P. IND.'!$A$30:$R$41,3,FALSE)))</f>
        <v/>
      </c>
      <c r="D40" s="209" t="str">
        <f>IF(ISNA(VLOOKUP($A40,'C. et P. IND.'!$A$30:$R$41,4,FALSE)),"",(VLOOKUP(A40,'C. et P. IND.'!$A$30:$R$41,4,FALSE)))</f>
        <v/>
      </c>
      <c r="E40" s="55" t="str">
        <f>IF(ISNA(VLOOKUP(A40,'C. et P. IND.'!$A$30:$R$41,5,FALSE)),"",(VLOOKUP(A40,'C. et P. IND.'!$A$30:$R$41,5,FALSE)))</f>
        <v/>
      </c>
      <c r="F40" s="55" t="str">
        <f>IF(ISNA(VLOOKUP(A40,'C. et P. IND.'!$A$30:$R$41,6,FALSE)),"",(VLOOKUP(A40,'C. et P. IND.'!$A$30:$R$41,6,FALSE)))</f>
        <v/>
      </c>
      <c r="G40" s="219" t="str">
        <f>IF(ISNA(VLOOKUP(A40,'C. et P. IND.'!$A$30:$R$41,7,FALSE)),"",(VLOOKUP(A40,'C. et P. IND.'!$A$30:$R$41,7,FALSE)))</f>
        <v/>
      </c>
      <c r="H40" s="283" t="str">
        <f>IF(ISNA(VLOOKUP($A40,'C. et P. IND.'!$A$30:$R$41,8,FALSE)),"",(VLOOKUP($A40,'C. et P. IND.'!$A$30:$R$41,8,FALSE)))</f>
        <v/>
      </c>
      <c r="I40" s="283" t="str">
        <f>IF(ISNA(VLOOKUP($A40,'C. et P. IND.'!$A$30:$R$41,9,FALSE)),"",(VLOOKUP($A40,'C. et P. IND.'!$A$30:$R$41,9,FALSE)))</f>
        <v/>
      </c>
      <c r="J40" s="283" t="str">
        <f>IF(ISNA(VLOOKUP($A40,'C. et P. IND.'!$A$30:$R$41,10,FALSE)),"",(VLOOKUP($A40,'C. et P. IND.'!$A$30:$R$41,10,FALSE)))</f>
        <v/>
      </c>
      <c r="K40" s="283" t="str">
        <f>IF(ISNA(VLOOKUP($A40,'C. et P. IND.'!$A$30:$R$41,11,FALSE)),"",(VLOOKUP($A40,'C. et P. IND.'!$A$30:$R$41,11,FALSE)))</f>
        <v/>
      </c>
      <c r="L40" s="283" t="str">
        <f>IF(ISNA(VLOOKUP($A40,'C. et P. IND.'!$A$30:$R$41,12,FALSE)),"",(VLOOKUP($A40,'C. et P. IND.'!$A$30:$R$41,12,FALSE)))</f>
        <v/>
      </c>
      <c r="M40" s="283" t="str">
        <f>IF(ISNA(VLOOKUP($A40,'C. et P. IND.'!$A$30:$R$41,13,FALSE)),"",(VLOOKUP($A40,'C. et P. IND.'!$A$30:$R$41,13,FALSE)))</f>
        <v/>
      </c>
      <c r="N40" s="283" t="str">
        <f>IF(ISNA(VLOOKUP($A40,'C. et P. IND.'!$A$30:$R$41,14,FALSE)),"",(VLOOKUP($A40,'C. et P. IND.'!$A$30:$R$41,14,FALSE)))</f>
        <v/>
      </c>
      <c r="O40" s="283" t="str">
        <f>IF(ISNA(VLOOKUP($A40,'C. et P. IND.'!$A$30:$R$41,15,FALSE)),"",(VLOOKUP($A40,'C. et P. IND.'!$A$30:$R$41,15,FALSE)))</f>
        <v/>
      </c>
      <c r="P40" s="283" t="str">
        <f>IF(ISNA(VLOOKUP($A40,'C. et P. IND.'!$A$30:$R$41,16,FALSE)),"",(VLOOKUP($A40,'C. et P. IND.'!$A$30:$R$41,16,FALSE)))</f>
        <v/>
      </c>
      <c r="Q40" s="283" t="str">
        <f>IF(ISNA(VLOOKUP($A40,'C. et P. IND.'!$A$30:$R$41,17,FALSE)),"",(VLOOKUP($A40,'C. et P. IND.'!$A$30:$R$41,17,FALSE)))</f>
        <v/>
      </c>
      <c r="R40" s="283" t="str">
        <f>IF(ISNA(VLOOKUP($A40,'C. et P. IND.'!$A$30:$R$41,18,FALSE)),"",(VLOOKUP($A40,'C. et P. IND.'!$A$30:$R$41,18,FALSE)))</f>
        <v/>
      </c>
      <c r="S40" s="6"/>
      <c r="T40" s="6"/>
      <c r="U40" s="6"/>
      <c r="V40" s="6"/>
      <c r="W40" s="6"/>
      <c r="X40" s="6"/>
      <c r="Y40" s="6"/>
      <c r="Z40" s="6"/>
      <c r="AA40" s="134"/>
      <c r="AB40" s="6"/>
      <c r="AC40" s="6"/>
      <c r="AD40" s="6"/>
      <c r="AE40" s="6"/>
      <c r="AF40" s="6"/>
    </row>
    <row r="41" spans="1:32" ht="28.05" customHeight="1" thickBot="1" x14ac:dyDescent="0.35">
      <c r="A41" s="214">
        <v>12</v>
      </c>
      <c r="B41" s="155" t="str">
        <f>IF(ISNA(VLOOKUP(A41,'C. et P. IND.'!$A$30:$R$41,2,FALSE)),"",(VLOOKUP(A41,'C. et P. IND.'!$A$30:$R$41,2,FALSE)))</f>
        <v/>
      </c>
      <c r="C41" s="217" t="str">
        <f>IF(ISNA(VLOOKUP(A41,'C. et P. IND.'!$A$30:$R$41,3,FALSE)),"",(VLOOKUP(A41,'C. et P. IND.'!$A$30:$R$41,3,FALSE)))</f>
        <v/>
      </c>
      <c r="D41" s="209" t="str">
        <f>IF(ISNA(VLOOKUP($A41,'C. et P. IND.'!$A$30:$R$41,4,FALSE)),"",(VLOOKUP(A41,'C. et P. IND.'!$A$30:$R$41,4,FALSE)))</f>
        <v/>
      </c>
      <c r="E41" s="55" t="str">
        <f>IF(ISNA(VLOOKUP(A41,'C. et P. IND.'!$A$30:$R$41,5,FALSE)),"",(VLOOKUP(A41,'C. et P. IND.'!$A$30:$R$41,5,FALSE)))</f>
        <v/>
      </c>
      <c r="F41" s="55" t="str">
        <f>IF(ISNA(VLOOKUP(A41,'C. et P. IND.'!$A$30:$R$41,6,FALSE)),"",(VLOOKUP(A41,'C. et P. IND.'!$A$30:$R$41,6,FALSE)))</f>
        <v/>
      </c>
      <c r="G41" s="219" t="str">
        <f>IF(ISNA(VLOOKUP(A41,'C. et P. IND.'!$A$30:$R$41,7,FALSE)),"",(VLOOKUP(A41,'C. et P. IND.'!$A$30:$R$41,7,FALSE)))</f>
        <v/>
      </c>
      <c r="H41" s="283" t="str">
        <f>IF(ISNA(VLOOKUP($A41,'C. et P. IND.'!$A$30:$R$41,8,FALSE)),"",(VLOOKUP($A41,'C. et P. IND.'!$A$30:$R$41,8,FALSE)))</f>
        <v/>
      </c>
      <c r="I41" s="283" t="str">
        <f>IF(ISNA(VLOOKUP($A41,'C. et P. IND.'!$A$30:$R$41,9,FALSE)),"",(VLOOKUP($A41,'C. et P. IND.'!$A$30:$R$41,9,FALSE)))</f>
        <v/>
      </c>
      <c r="J41" s="283" t="str">
        <f>IF(ISNA(VLOOKUP($A41,'C. et P. IND.'!$A$30:$R$41,10,FALSE)),"",(VLOOKUP($A41,'C. et P. IND.'!$A$30:$R$41,10,FALSE)))</f>
        <v/>
      </c>
      <c r="K41" s="283" t="str">
        <f>IF(ISNA(VLOOKUP($A41,'C. et P. IND.'!$A$30:$R$41,11,FALSE)),"",(VLOOKUP($A41,'C. et P. IND.'!$A$30:$R$41,11,FALSE)))</f>
        <v/>
      </c>
      <c r="L41" s="283" t="str">
        <f>IF(ISNA(VLOOKUP($A41,'C. et P. IND.'!$A$30:$R$41,12,FALSE)),"",(VLOOKUP($A41,'C. et P. IND.'!$A$30:$R$41,12,FALSE)))</f>
        <v/>
      </c>
      <c r="M41" s="283" t="str">
        <f>IF(ISNA(VLOOKUP($A41,'C. et P. IND.'!$A$30:$R$41,13,FALSE)),"",(VLOOKUP($A41,'C. et P. IND.'!$A$30:$R$41,13,FALSE)))</f>
        <v/>
      </c>
      <c r="N41" s="283" t="str">
        <f>IF(ISNA(VLOOKUP($A41,'C. et P. IND.'!$A$30:$R$41,14,FALSE)),"",(VLOOKUP($A41,'C. et P. IND.'!$A$30:$R$41,14,FALSE)))</f>
        <v/>
      </c>
      <c r="O41" s="283" t="str">
        <f>IF(ISNA(VLOOKUP($A41,'C. et P. IND.'!$A$30:$R$41,15,FALSE)),"",(VLOOKUP($A41,'C. et P. IND.'!$A$30:$R$41,15,FALSE)))</f>
        <v/>
      </c>
      <c r="P41" s="283" t="str">
        <f>IF(ISNA(VLOOKUP($A41,'C. et P. IND.'!$A$30:$R$41,16,FALSE)),"",(VLOOKUP($A41,'C. et P. IND.'!$A$30:$R$41,16,FALSE)))</f>
        <v/>
      </c>
      <c r="Q41" s="283" t="str">
        <f>IF(ISNA(VLOOKUP($A41,'C. et P. IND.'!$A$30:$R$41,17,FALSE)),"",(VLOOKUP($A41,'C. et P. IND.'!$A$30:$R$41,17,FALSE)))</f>
        <v/>
      </c>
      <c r="R41" s="283" t="str">
        <f>IF(ISNA(VLOOKUP($A41,'C. et P. IND.'!$A$30:$R$41,18,FALSE)),"",(VLOOKUP($A41,'C. et P. IND.'!$A$30:$R$41,18,FALSE)))</f>
        <v/>
      </c>
      <c r="S41" s="6"/>
      <c r="T41" s="6"/>
      <c r="U41" s="6"/>
      <c r="V41" s="6"/>
      <c r="W41" s="6"/>
      <c r="X41" s="6"/>
      <c r="Y41" s="6"/>
      <c r="Z41" s="6"/>
      <c r="AA41" s="134"/>
      <c r="AB41" s="6"/>
      <c r="AC41" s="6"/>
      <c r="AD41" s="6"/>
      <c r="AE41" s="6"/>
      <c r="AF41" s="6"/>
    </row>
    <row r="42" spans="1:32" ht="60" customHeight="1" thickTop="1" thickBot="1" x14ac:dyDescent="0.35">
      <c r="A42" s="596" t="s">
        <v>875</v>
      </c>
      <c r="B42" s="595"/>
      <c r="C42" s="595" t="s">
        <v>789</v>
      </c>
      <c r="D42" s="595"/>
      <c r="E42" s="511" t="s">
        <v>703</v>
      </c>
      <c r="F42" s="511"/>
      <c r="G42" s="511"/>
      <c r="H42" s="511"/>
      <c r="I42" s="513"/>
      <c r="J42" s="514" t="str">
        <f>'C. et P. IND.'!J42:K42</f>
        <v/>
      </c>
      <c r="K42" s="515"/>
      <c r="L42" s="592" t="s">
        <v>774</v>
      </c>
      <c r="M42" s="593"/>
      <c r="N42" s="703" t="str">
        <f>IF('C. et P. IND.'!N42=0,"",('C. et P. IND.'!N42))</f>
        <v/>
      </c>
      <c r="O42" s="606"/>
      <c r="P42" s="606"/>
      <c r="Q42" s="606"/>
      <c r="R42" s="704"/>
      <c r="T42" s="6"/>
      <c r="U42" s="6"/>
      <c r="V42" s="6"/>
      <c r="W42" s="6"/>
      <c r="X42" s="6"/>
      <c r="Y42" s="6"/>
      <c r="Z42" s="6"/>
      <c r="AA42" s="134"/>
      <c r="AB42" s="6"/>
      <c r="AC42" s="6"/>
      <c r="AD42" s="6"/>
      <c r="AE42" s="6"/>
    </row>
    <row r="43" spans="1:32" ht="31.8" customHeight="1" thickTop="1" thickBot="1" x14ac:dyDescent="0.35">
      <c r="A43" s="109" t="s">
        <v>747</v>
      </c>
      <c r="B43" s="110" t="s">
        <v>1</v>
      </c>
      <c r="C43" s="111" t="s">
        <v>694</v>
      </c>
      <c r="D43" s="208" t="s">
        <v>0</v>
      </c>
      <c r="E43" s="112" t="s">
        <v>679</v>
      </c>
      <c r="F43" s="112" t="s">
        <v>695</v>
      </c>
      <c r="G43" s="218" t="s">
        <v>680</v>
      </c>
      <c r="H43" s="112" t="s">
        <v>681</v>
      </c>
      <c r="I43" s="112" t="s">
        <v>682</v>
      </c>
      <c r="J43" s="125" t="s">
        <v>683</v>
      </c>
      <c r="K43" s="125" t="s">
        <v>684</v>
      </c>
      <c r="L43" s="125" t="s">
        <v>685</v>
      </c>
      <c r="M43" s="125" t="s">
        <v>686</v>
      </c>
      <c r="N43" s="126" t="s">
        <v>687</v>
      </c>
      <c r="O43" s="125" t="s">
        <v>688</v>
      </c>
      <c r="P43" s="125" t="s">
        <v>689</v>
      </c>
      <c r="Q43" s="127" t="s">
        <v>690</v>
      </c>
      <c r="R43" s="143" t="s">
        <v>792</v>
      </c>
      <c r="T43" s="135"/>
      <c r="U43" s="132"/>
      <c r="V43" s="132"/>
      <c r="W43" s="132"/>
      <c r="X43" s="132"/>
      <c r="Y43" s="132"/>
      <c r="Z43" s="132"/>
      <c r="AA43" s="144"/>
      <c r="AB43" s="132"/>
      <c r="AC43" s="132"/>
      <c r="AD43" s="132"/>
      <c r="AE43" s="130"/>
      <c r="AF43" s="133"/>
    </row>
    <row r="44" spans="1:32" ht="30" customHeight="1" thickBot="1" x14ac:dyDescent="0.35">
      <c r="A44" s="214">
        <v>1</v>
      </c>
      <c r="B44" s="155" t="str">
        <f>IF(ISNA(VLOOKUP(A44,'C. et P. IND.'!$A$44:$R$55,2,FALSE)),"",(VLOOKUP(A44,'C. et P. IND.'!$A$44:$R$55,2,FALSE)))</f>
        <v/>
      </c>
      <c r="C44" s="217" t="str">
        <f>IF(ISNA(VLOOKUP(A44,'C. et P. IND.'!$A$44:$R$55,3,FALSE)),"",(VLOOKUP(A44,'C. et P. IND.'!$A$44:$R$55,3,FALSE)))</f>
        <v/>
      </c>
      <c r="D44" s="209" t="str">
        <f>IF(ISNA(VLOOKUP($A44,'C. et P. IND.'!$A$44:$R$55,4,FALSE)),"",(VLOOKUP(A44,'C. et P. IND.'!$A$44:$R$55,4,FALSE)))</f>
        <v/>
      </c>
      <c r="E44" s="55" t="str">
        <f>IF(ISNA(VLOOKUP($A44,'C. et P. IND.'!$A$44:$R$55,5,FALSE)),"",(VLOOKUP($A44,'C. et P. IND.'!$A$44:$R$55,5,FALSE)))</f>
        <v/>
      </c>
      <c r="F44" s="55" t="str">
        <f>IF(ISNA(VLOOKUP($A44,'C. et P. IND.'!$A$44:$R$55,6,FALSE)),"",(VLOOKUP($A44,'C. et P. IND.'!$A$44:$R$55,6,FALSE)))</f>
        <v/>
      </c>
      <c r="G44" s="219" t="str">
        <f>IF(ISNA(VLOOKUP($A44,'C. et P. IND.'!$A$44:$R$55,7,FALSE)),"",(VLOOKUP($A44,'C. et P. IND.'!$A$44:$R$55,7,FALSE)))</f>
        <v/>
      </c>
      <c r="H44" s="283" t="str">
        <f>IF(ISNA(VLOOKUP($A44,'C. et P. IND.'!$A$44:$R$55,8,FALSE)),"",(VLOOKUP($A44,'C. et P. IND.'!$A$44:$R$55,8,FALSE)))</f>
        <v/>
      </c>
      <c r="I44" s="283" t="str">
        <f>IF(ISNA(VLOOKUP($A44,'C. et P. IND.'!$A$44:$R$55,9,FALSE)),"",(VLOOKUP($A44,'C. et P. IND.'!$A$44:$R$55,9,FALSE)))</f>
        <v/>
      </c>
      <c r="J44" s="283" t="str">
        <f>IF(ISNA(VLOOKUP($A44,'C. et P. IND.'!$A$44:$R$55,10,FALSE)),"",(VLOOKUP($A44,'C. et P. IND.'!$A$44:$R$55,10,FALSE)))</f>
        <v/>
      </c>
      <c r="K44" s="283" t="str">
        <f>IF(ISNA(VLOOKUP($A44,'C. et P. IND.'!$A$44:$R$55,11,FALSE)),"",(VLOOKUP($A44,'C. et P. IND.'!$A$44:$R$55,11,FALSE)))</f>
        <v/>
      </c>
      <c r="L44" s="283" t="str">
        <f>IF(ISNA(VLOOKUP($A44,'C. et P. IND.'!$A$44:$R$55,12,FALSE)),"",(VLOOKUP($A44,'C. et P. IND.'!$A$44:$R$55,12,FALSE)))</f>
        <v/>
      </c>
      <c r="M44" s="283" t="str">
        <f>IF(ISNA(VLOOKUP($A44,'C. et P. IND.'!$A$44:$R$55,13,FALSE)),"",(VLOOKUP($A44,'C. et P. IND.'!$A$44:$R$55,13,FALSE)))</f>
        <v/>
      </c>
      <c r="N44" s="283" t="str">
        <f>IF(ISNA(VLOOKUP($A44,'C. et P. IND.'!$A$44:$R$55,14,FALSE)),"",(VLOOKUP($A44,'C. et P. IND.'!$A$44:$R$55,14,FALSE)))</f>
        <v/>
      </c>
      <c r="O44" s="283" t="str">
        <f>IF(ISNA(VLOOKUP($A44,'C. et P. IND.'!$A$44:$R$55,15,FALSE)),"",(VLOOKUP($A44,'C. et P. IND.'!$A$44:$R$55,15,FALSE)))</f>
        <v/>
      </c>
      <c r="P44" s="283" t="str">
        <f>IF(ISNA(VLOOKUP($A44,'C. et P. IND.'!$A$44:$R$55,16,FALSE)),"",(VLOOKUP($A44,'C. et P. IND.'!$A$44:$R$55,16,FALSE)))</f>
        <v/>
      </c>
      <c r="Q44" s="283" t="str">
        <f>IF(ISNA(VLOOKUP($A44,'C. et P. IND.'!$A$44:$R$55,17,FALSE)),"",(VLOOKUP($A44,'C. et P. IND.'!$A$44:$R$55,17,FALSE)))</f>
        <v/>
      </c>
      <c r="R44" s="283" t="str">
        <f>IF(ISNA(VLOOKUP($A44,'C. et P. IND.'!$A$44:$R$55,18,FALSE)),"",(VLOOKUP($A44,'C. et P. IND.'!$A$44:$R$55,18,FALSE)))</f>
        <v/>
      </c>
      <c r="S44" s="6"/>
      <c r="T44" s="6"/>
      <c r="U44" s="6"/>
      <c r="V44" s="6"/>
      <c r="W44" s="6"/>
      <c r="X44" s="6"/>
      <c r="Y44" s="6"/>
      <c r="Z44" s="6"/>
      <c r="AA44" s="134"/>
      <c r="AB44" s="6"/>
      <c r="AC44" s="6"/>
      <c r="AD44" s="6"/>
      <c r="AE44" s="6"/>
      <c r="AF44" s="6"/>
    </row>
    <row r="45" spans="1:32" ht="30" customHeight="1" thickBot="1" x14ac:dyDescent="0.35">
      <c r="A45" s="214">
        <v>2</v>
      </c>
      <c r="B45" s="155" t="str">
        <f>IF(ISNA(VLOOKUP(A45,'C. et P. IND.'!$A$44:$R$55,2,FALSE)),"",(VLOOKUP(A45,'C. et P. IND.'!$A$44:$R$55,2,FALSE)))</f>
        <v/>
      </c>
      <c r="C45" s="217" t="str">
        <f>IF(ISNA(VLOOKUP(A45,'C. et P. IND.'!$A$44:$R$55,3,FALSE)),"",(VLOOKUP(A45,'C. et P. IND.'!$A$44:$R$55,3,FALSE)))</f>
        <v/>
      </c>
      <c r="D45" s="209" t="str">
        <f>IF(ISNA(VLOOKUP($A45,'C. et P. IND.'!$A$44:$R$55,4,FALSE)),"",(VLOOKUP(A45,'C. et P. IND.'!$A$44:$R$55,4,FALSE)))</f>
        <v/>
      </c>
      <c r="E45" s="55" t="str">
        <f>IF(ISNA(VLOOKUP($A45,'C. et P. IND.'!$A$44:$R$55,5,FALSE)),"",(VLOOKUP($A45,'C. et P. IND.'!$A$44:$R$55,5,FALSE)))</f>
        <v/>
      </c>
      <c r="F45" s="55" t="str">
        <f>IF(ISNA(VLOOKUP($A45,'C. et P. IND.'!$A$44:$R$55,6,FALSE)),"",(VLOOKUP($A45,'C. et P. IND.'!$A$44:$R$55,6,FALSE)))</f>
        <v/>
      </c>
      <c r="G45" s="219" t="str">
        <f>IF(ISNA(VLOOKUP($A45,'C. et P. IND.'!$A$44:$R$55,7,FALSE)),"",(VLOOKUP($A45,'C. et P. IND.'!$A$44:$R$55,7,FALSE)))</f>
        <v/>
      </c>
      <c r="H45" s="283" t="str">
        <f>IF(ISNA(VLOOKUP($A45,'C. et P. IND.'!$A$44:$R$55,8,FALSE)),"",(VLOOKUP($A45,'C. et P. IND.'!$A$44:$R$55,8,FALSE)))</f>
        <v/>
      </c>
      <c r="I45" s="283" t="str">
        <f>IF(ISNA(VLOOKUP($A45,'C. et P. IND.'!$A$44:$R$55,9,FALSE)),"",(VLOOKUP($A45,'C. et P. IND.'!$A$44:$R$55,9,FALSE)))</f>
        <v/>
      </c>
      <c r="J45" s="283" t="str">
        <f>IF(ISNA(VLOOKUP($A45,'C. et P. IND.'!$A$44:$R$55,10,FALSE)),"",(VLOOKUP($A45,'C. et P. IND.'!$A$44:$R$55,10,FALSE)))</f>
        <v/>
      </c>
      <c r="K45" s="283" t="str">
        <f>IF(ISNA(VLOOKUP($A45,'C. et P. IND.'!$A$44:$R$55,11,FALSE)),"",(VLOOKUP($A45,'C. et P. IND.'!$A$44:$R$55,11,FALSE)))</f>
        <v/>
      </c>
      <c r="L45" s="283" t="str">
        <f>IF(ISNA(VLOOKUP($A45,'C. et P. IND.'!$A$44:$R$55,12,FALSE)),"",(VLOOKUP($A45,'C. et P. IND.'!$A$44:$R$55,12,FALSE)))</f>
        <v/>
      </c>
      <c r="M45" s="283" t="str">
        <f>IF(ISNA(VLOOKUP($A45,'C. et P. IND.'!$A$44:$R$55,13,FALSE)),"",(VLOOKUP($A45,'C. et P. IND.'!$A$44:$R$55,13,FALSE)))</f>
        <v/>
      </c>
      <c r="N45" s="283" t="str">
        <f>IF(ISNA(VLOOKUP($A45,'C. et P. IND.'!$A$44:$R$55,14,FALSE)),"",(VLOOKUP($A45,'C. et P. IND.'!$A$44:$R$55,14,FALSE)))</f>
        <v/>
      </c>
      <c r="O45" s="283" t="str">
        <f>IF(ISNA(VLOOKUP($A45,'C. et P. IND.'!$A$44:$R$55,15,FALSE)),"",(VLOOKUP($A45,'C. et P. IND.'!$A$44:$R$55,15,FALSE)))</f>
        <v/>
      </c>
      <c r="P45" s="283" t="str">
        <f>IF(ISNA(VLOOKUP($A45,'C. et P. IND.'!$A$44:$R$55,16,FALSE)),"",(VLOOKUP($A45,'C. et P. IND.'!$A$44:$R$55,16,FALSE)))</f>
        <v/>
      </c>
      <c r="Q45" s="283" t="str">
        <f>IF(ISNA(VLOOKUP($A45,'C. et P. IND.'!$A$44:$R$55,17,FALSE)),"",(VLOOKUP($A45,'C. et P. IND.'!$A$44:$R$55,17,FALSE)))</f>
        <v/>
      </c>
      <c r="R45" s="283" t="str">
        <f>IF(ISNA(VLOOKUP($A45,'C. et P. IND.'!$A$44:$R$55,18,FALSE)),"",(VLOOKUP($A45,'C. et P. IND.'!$A$44:$R$55,18,FALSE)))</f>
        <v/>
      </c>
      <c r="S45" s="6"/>
      <c r="T45" s="6"/>
      <c r="U45" s="6"/>
      <c r="V45" s="6"/>
      <c r="W45" s="6"/>
      <c r="X45" s="6"/>
      <c r="Y45" s="6"/>
      <c r="Z45" s="6"/>
      <c r="AA45" s="134"/>
      <c r="AB45" s="6"/>
      <c r="AC45" s="6"/>
      <c r="AD45" s="6"/>
      <c r="AE45" s="6"/>
      <c r="AF45" s="6"/>
    </row>
    <row r="46" spans="1:32" ht="30" customHeight="1" thickBot="1" x14ac:dyDescent="0.35">
      <c r="A46" s="214">
        <v>3</v>
      </c>
      <c r="B46" s="155" t="str">
        <f>IF(ISNA(VLOOKUP(A46,'C. et P. IND.'!$A$44:$R$55,2,FALSE)),"",(VLOOKUP(A46,'C. et P. IND.'!$A$44:$R$55,2,FALSE)))</f>
        <v/>
      </c>
      <c r="C46" s="217" t="str">
        <f>IF(ISNA(VLOOKUP(A46,'C. et P. IND.'!$A$44:$R$55,3,FALSE)),"",(VLOOKUP(A46,'C. et P. IND.'!$A$44:$R$55,3,FALSE)))</f>
        <v/>
      </c>
      <c r="D46" s="209" t="str">
        <f>IF(ISNA(VLOOKUP($A46,'C. et P. IND.'!$A$44:$R$55,4,FALSE)),"",(VLOOKUP(A46,'C. et P. IND.'!$A$44:$R$55,4,FALSE)))</f>
        <v/>
      </c>
      <c r="E46" s="55" t="str">
        <f>IF(ISNA(VLOOKUP($A46,'C. et P. IND.'!$A$44:$R$55,5,FALSE)),"",(VLOOKUP($A46,'C. et P. IND.'!$A$44:$R$55,5,FALSE)))</f>
        <v/>
      </c>
      <c r="F46" s="55" t="str">
        <f>IF(ISNA(VLOOKUP($A46,'C. et P. IND.'!$A$44:$R$55,6,FALSE)),"",(VLOOKUP($A46,'C. et P. IND.'!$A$44:$R$55,6,FALSE)))</f>
        <v/>
      </c>
      <c r="G46" s="219" t="str">
        <f>IF(ISNA(VLOOKUP($A46,'C. et P. IND.'!$A$44:$R$55,7,FALSE)),"",(VLOOKUP($A46,'C. et P. IND.'!$A$44:$R$55,7,FALSE)))</f>
        <v/>
      </c>
      <c r="H46" s="283" t="str">
        <f>IF(ISNA(VLOOKUP($A46,'C. et P. IND.'!$A$44:$R$55,8,FALSE)),"",(VLOOKUP($A46,'C. et P. IND.'!$A$44:$R$55,8,FALSE)))</f>
        <v/>
      </c>
      <c r="I46" s="283" t="str">
        <f>IF(ISNA(VLOOKUP($A46,'C. et P. IND.'!$A$44:$R$55,9,FALSE)),"",(VLOOKUP($A46,'C. et P. IND.'!$A$44:$R$55,9,FALSE)))</f>
        <v/>
      </c>
      <c r="J46" s="283" t="str">
        <f>IF(ISNA(VLOOKUP($A46,'C. et P. IND.'!$A$44:$R$55,10,FALSE)),"",(VLOOKUP($A46,'C. et P. IND.'!$A$44:$R$55,10,FALSE)))</f>
        <v/>
      </c>
      <c r="K46" s="283" t="str">
        <f>IF(ISNA(VLOOKUP($A46,'C. et P. IND.'!$A$44:$R$55,11,FALSE)),"",(VLOOKUP($A46,'C. et P. IND.'!$A$44:$R$55,11,FALSE)))</f>
        <v/>
      </c>
      <c r="L46" s="283" t="str">
        <f>IF(ISNA(VLOOKUP($A46,'C. et P. IND.'!$A$44:$R$55,12,FALSE)),"",(VLOOKUP($A46,'C. et P. IND.'!$A$44:$R$55,12,FALSE)))</f>
        <v/>
      </c>
      <c r="M46" s="283" t="str">
        <f>IF(ISNA(VLOOKUP($A46,'C. et P. IND.'!$A$44:$R$55,13,FALSE)),"",(VLOOKUP($A46,'C. et P. IND.'!$A$44:$R$55,13,FALSE)))</f>
        <v/>
      </c>
      <c r="N46" s="283" t="str">
        <f>IF(ISNA(VLOOKUP($A46,'C. et P. IND.'!$A$44:$R$55,14,FALSE)),"",(VLOOKUP($A46,'C. et P. IND.'!$A$44:$R$55,14,FALSE)))</f>
        <v/>
      </c>
      <c r="O46" s="283" t="str">
        <f>IF(ISNA(VLOOKUP($A46,'C. et P. IND.'!$A$44:$R$55,15,FALSE)),"",(VLOOKUP($A46,'C. et P. IND.'!$A$44:$R$55,15,FALSE)))</f>
        <v/>
      </c>
      <c r="P46" s="283" t="str">
        <f>IF(ISNA(VLOOKUP($A46,'C. et P. IND.'!$A$44:$R$55,16,FALSE)),"",(VLOOKUP($A46,'C. et P. IND.'!$A$44:$R$55,16,FALSE)))</f>
        <v/>
      </c>
      <c r="Q46" s="283" t="str">
        <f>IF(ISNA(VLOOKUP($A46,'C. et P. IND.'!$A$44:$R$55,17,FALSE)),"",(VLOOKUP($A46,'C. et P. IND.'!$A$44:$R$55,17,FALSE)))</f>
        <v/>
      </c>
      <c r="R46" s="283" t="str">
        <f>IF(ISNA(VLOOKUP($A46,'C. et P. IND.'!$A$44:$R$55,18,FALSE)),"",(VLOOKUP($A46,'C. et P. IND.'!$A$44:$R$55,18,FALSE)))</f>
        <v/>
      </c>
      <c r="S46" s="6"/>
      <c r="T46" s="6"/>
      <c r="U46" s="6"/>
      <c r="V46" s="6"/>
      <c r="W46" s="6"/>
      <c r="X46" s="6"/>
      <c r="Y46" s="6"/>
      <c r="Z46" s="6"/>
      <c r="AA46" s="134"/>
      <c r="AB46" s="6"/>
      <c r="AC46" s="6"/>
      <c r="AD46" s="6"/>
      <c r="AE46" s="6"/>
      <c r="AF46" s="6"/>
    </row>
    <row r="47" spans="1:32" ht="30" customHeight="1" thickBot="1" x14ac:dyDescent="0.35">
      <c r="A47" s="214">
        <v>4</v>
      </c>
      <c r="B47" s="155" t="str">
        <f>IF(ISNA(VLOOKUP(A47,'C. et P. IND.'!$A$44:$R$55,2,FALSE)),"",(VLOOKUP(A47,'C. et P. IND.'!$A$44:$R$55,2,FALSE)))</f>
        <v/>
      </c>
      <c r="C47" s="217" t="str">
        <f>IF(ISNA(VLOOKUP(A47,'C. et P. IND.'!$A$44:$R$55,3,FALSE)),"",(VLOOKUP(A47,'C. et P. IND.'!$A$44:$R$55,3,FALSE)))</f>
        <v/>
      </c>
      <c r="D47" s="209" t="str">
        <f>IF(ISNA(VLOOKUP($A47,'C. et P. IND.'!$A$44:$R$55,4,FALSE)),"",(VLOOKUP(A47,'C. et P. IND.'!$A$44:$R$55,4,FALSE)))</f>
        <v/>
      </c>
      <c r="E47" s="55" t="str">
        <f>IF(ISNA(VLOOKUP($A47,'C. et P. IND.'!$A$44:$R$55,5,FALSE)),"",(VLOOKUP($A47,'C. et P. IND.'!$A$44:$R$55,5,FALSE)))</f>
        <v/>
      </c>
      <c r="F47" s="55" t="str">
        <f>IF(ISNA(VLOOKUP($A47,'C. et P. IND.'!$A$44:$R$55,6,FALSE)),"",(VLOOKUP($A47,'C. et P. IND.'!$A$44:$R$55,6,FALSE)))</f>
        <v/>
      </c>
      <c r="G47" s="219" t="str">
        <f>IF(ISNA(VLOOKUP($A47,'C. et P. IND.'!$A$44:$R$55,7,FALSE)),"",(VLOOKUP($A47,'C. et P. IND.'!$A$44:$R$55,7,FALSE)))</f>
        <v/>
      </c>
      <c r="H47" s="283" t="str">
        <f>IF(ISNA(VLOOKUP($A47,'C. et P. IND.'!$A$44:$R$55,8,FALSE)),"",(VLOOKUP($A47,'C. et P. IND.'!$A$44:$R$55,8,FALSE)))</f>
        <v/>
      </c>
      <c r="I47" s="283" t="str">
        <f>IF(ISNA(VLOOKUP($A47,'C. et P. IND.'!$A$44:$R$55,9,FALSE)),"",(VLOOKUP($A47,'C. et P. IND.'!$A$44:$R$55,9,FALSE)))</f>
        <v/>
      </c>
      <c r="J47" s="283" t="str">
        <f>IF(ISNA(VLOOKUP($A47,'C. et P. IND.'!$A$44:$R$55,10,FALSE)),"",(VLOOKUP($A47,'C. et P. IND.'!$A$44:$R$55,10,FALSE)))</f>
        <v/>
      </c>
      <c r="K47" s="283" t="str">
        <f>IF(ISNA(VLOOKUP($A47,'C. et P. IND.'!$A$44:$R$55,11,FALSE)),"",(VLOOKUP($A47,'C. et P. IND.'!$A$44:$R$55,11,FALSE)))</f>
        <v/>
      </c>
      <c r="L47" s="283" t="str">
        <f>IF(ISNA(VLOOKUP($A47,'C. et P. IND.'!$A$44:$R$55,12,FALSE)),"",(VLOOKUP($A47,'C. et P. IND.'!$A$44:$R$55,12,FALSE)))</f>
        <v/>
      </c>
      <c r="M47" s="283" t="str">
        <f>IF(ISNA(VLOOKUP($A47,'C. et P. IND.'!$A$44:$R$55,13,FALSE)),"",(VLOOKUP($A47,'C. et P. IND.'!$A$44:$R$55,13,FALSE)))</f>
        <v/>
      </c>
      <c r="N47" s="283" t="str">
        <f>IF(ISNA(VLOOKUP($A47,'C. et P. IND.'!$A$44:$R$55,14,FALSE)),"",(VLOOKUP($A47,'C. et P. IND.'!$A$44:$R$55,14,FALSE)))</f>
        <v/>
      </c>
      <c r="O47" s="283" t="str">
        <f>IF(ISNA(VLOOKUP($A47,'C. et P. IND.'!$A$44:$R$55,15,FALSE)),"",(VLOOKUP($A47,'C. et P. IND.'!$A$44:$R$55,15,FALSE)))</f>
        <v/>
      </c>
      <c r="P47" s="283" t="str">
        <f>IF(ISNA(VLOOKUP($A47,'C. et P. IND.'!$A$44:$R$55,16,FALSE)),"",(VLOOKUP($A47,'C. et P. IND.'!$A$44:$R$55,16,FALSE)))</f>
        <v/>
      </c>
      <c r="Q47" s="283" t="str">
        <f>IF(ISNA(VLOOKUP($A47,'C. et P. IND.'!$A$44:$R$55,17,FALSE)),"",(VLOOKUP($A47,'C. et P. IND.'!$A$44:$R$55,17,FALSE)))</f>
        <v/>
      </c>
      <c r="R47" s="283" t="str">
        <f>IF(ISNA(VLOOKUP($A47,'C. et P. IND.'!$A$44:$R$55,18,FALSE)),"",(VLOOKUP($A47,'C. et P. IND.'!$A$44:$R$55,18,FALSE)))</f>
        <v/>
      </c>
      <c r="S47" s="6"/>
      <c r="T47" s="6"/>
      <c r="U47" s="6"/>
      <c r="V47" s="6"/>
      <c r="W47" s="6"/>
      <c r="X47" s="6"/>
      <c r="Y47" s="6"/>
      <c r="Z47" s="6"/>
      <c r="AA47" s="134"/>
      <c r="AB47" s="6"/>
      <c r="AC47" s="6"/>
      <c r="AD47" s="6"/>
      <c r="AE47" s="6"/>
      <c r="AF47" s="6"/>
    </row>
    <row r="48" spans="1:32" ht="30" customHeight="1" thickBot="1" x14ac:dyDescent="0.35">
      <c r="A48" s="214">
        <v>5</v>
      </c>
      <c r="B48" s="155" t="str">
        <f>IF(ISNA(VLOOKUP(A48,'C. et P. IND.'!$A$44:$R$55,2,FALSE)),"",(VLOOKUP(A48,'C. et P. IND.'!$A$44:$R$55,2,FALSE)))</f>
        <v/>
      </c>
      <c r="C48" s="217" t="str">
        <f>IF(ISNA(VLOOKUP(A48,'C. et P. IND.'!$A$44:$R$55,3,FALSE)),"",(VLOOKUP(A48,'C. et P. IND.'!$A$44:$R$55,3,FALSE)))</f>
        <v/>
      </c>
      <c r="D48" s="209" t="str">
        <f>IF(ISNA(VLOOKUP($A48,'C. et P. IND.'!$A$44:$R$55,4,FALSE)),"",(VLOOKUP(A48,'C. et P. IND.'!$A$44:$R$55,4,FALSE)))</f>
        <v/>
      </c>
      <c r="E48" s="55" t="str">
        <f>IF(ISNA(VLOOKUP($A48,'C. et P. IND.'!$A$44:$R$55,5,FALSE)),"",(VLOOKUP($A48,'C. et P. IND.'!$A$44:$R$55,5,FALSE)))</f>
        <v/>
      </c>
      <c r="F48" s="55" t="str">
        <f>IF(ISNA(VLOOKUP($A48,'C. et P. IND.'!$A$44:$R$55,6,FALSE)),"",(VLOOKUP($A48,'C. et P. IND.'!$A$44:$R$55,6,FALSE)))</f>
        <v/>
      </c>
      <c r="G48" s="219" t="str">
        <f>IF(ISNA(VLOOKUP($A48,'C. et P. IND.'!$A$44:$R$55,7,FALSE)),"",(VLOOKUP($A48,'C. et P. IND.'!$A$44:$R$55,7,FALSE)))</f>
        <v/>
      </c>
      <c r="H48" s="283" t="str">
        <f>IF(ISNA(VLOOKUP($A48,'C. et P. IND.'!$A$44:$R$55,8,FALSE)),"",(VLOOKUP($A48,'C. et P. IND.'!$A$44:$R$55,8,FALSE)))</f>
        <v/>
      </c>
      <c r="I48" s="283" t="str">
        <f>IF(ISNA(VLOOKUP($A48,'C. et P. IND.'!$A$44:$R$55,9,FALSE)),"",(VLOOKUP($A48,'C. et P. IND.'!$A$44:$R$55,9,FALSE)))</f>
        <v/>
      </c>
      <c r="J48" s="283" t="str">
        <f>IF(ISNA(VLOOKUP($A48,'C. et P. IND.'!$A$44:$R$55,10,FALSE)),"",(VLOOKUP($A48,'C. et P. IND.'!$A$44:$R$55,10,FALSE)))</f>
        <v/>
      </c>
      <c r="K48" s="283" t="str">
        <f>IF(ISNA(VLOOKUP($A48,'C. et P. IND.'!$A$44:$R$55,11,FALSE)),"",(VLOOKUP($A48,'C. et P. IND.'!$A$44:$R$55,11,FALSE)))</f>
        <v/>
      </c>
      <c r="L48" s="283" t="str">
        <f>IF(ISNA(VLOOKUP($A48,'C. et P. IND.'!$A$44:$R$55,12,FALSE)),"",(VLOOKUP($A48,'C. et P. IND.'!$A$44:$R$55,12,FALSE)))</f>
        <v/>
      </c>
      <c r="M48" s="283" t="str">
        <f>IF(ISNA(VLOOKUP($A48,'C. et P. IND.'!$A$44:$R$55,13,FALSE)),"",(VLOOKUP($A48,'C. et P. IND.'!$A$44:$R$55,13,FALSE)))</f>
        <v/>
      </c>
      <c r="N48" s="283" t="str">
        <f>IF(ISNA(VLOOKUP($A48,'C. et P. IND.'!$A$44:$R$55,14,FALSE)),"",(VLOOKUP($A48,'C. et P. IND.'!$A$44:$R$55,14,FALSE)))</f>
        <v/>
      </c>
      <c r="O48" s="283" t="str">
        <f>IF(ISNA(VLOOKUP($A48,'C. et P. IND.'!$A$44:$R$55,15,FALSE)),"",(VLOOKUP($A48,'C. et P. IND.'!$A$44:$R$55,15,FALSE)))</f>
        <v/>
      </c>
      <c r="P48" s="283" t="str">
        <f>IF(ISNA(VLOOKUP($A48,'C. et P. IND.'!$A$44:$R$55,16,FALSE)),"",(VLOOKUP($A48,'C. et P. IND.'!$A$44:$R$55,16,FALSE)))</f>
        <v/>
      </c>
      <c r="Q48" s="283" t="str">
        <f>IF(ISNA(VLOOKUP($A48,'C. et P. IND.'!$A$44:$R$55,17,FALSE)),"",(VLOOKUP($A48,'C. et P. IND.'!$A$44:$R$55,17,FALSE)))</f>
        <v/>
      </c>
      <c r="R48" s="283" t="str">
        <f>IF(ISNA(VLOOKUP($A48,'C. et P. IND.'!$A$44:$R$55,18,FALSE)),"",(VLOOKUP($A48,'C. et P. IND.'!$A$44:$R$55,18,FALSE)))</f>
        <v/>
      </c>
      <c r="S48" s="6"/>
      <c r="T48" s="6"/>
      <c r="U48" s="6"/>
      <c r="V48" s="6"/>
      <c r="W48" s="6"/>
      <c r="X48" s="6"/>
      <c r="Y48" s="6"/>
      <c r="Z48" s="6"/>
      <c r="AA48" s="134"/>
      <c r="AB48" s="6"/>
      <c r="AC48" s="6"/>
      <c r="AD48" s="6"/>
      <c r="AE48" s="6"/>
      <c r="AF48" s="6"/>
    </row>
    <row r="49" spans="1:32" ht="30" customHeight="1" thickBot="1" x14ac:dyDescent="0.35">
      <c r="A49" s="214">
        <v>6</v>
      </c>
      <c r="B49" s="155" t="str">
        <f>IF(ISNA(VLOOKUP(A49,'C. et P. IND.'!$A$44:$R$55,2,FALSE)),"",(VLOOKUP(A49,'C. et P. IND.'!$A$44:$R$55,2,FALSE)))</f>
        <v/>
      </c>
      <c r="C49" s="217" t="str">
        <f>IF(ISNA(VLOOKUP(A49,'C. et P. IND.'!$A$44:$R$55,3,FALSE)),"",(VLOOKUP(A49,'C. et P. IND.'!$A$44:$R$55,3,FALSE)))</f>
        <v/>
      </c>
      <c r="D49" s="209" t="str">
        <f>IF(ISNA(VLOOKUP($A49,'C. et P. IND.'!$A$44:$R$55,4,FALSE)),"",(VLOOKUP(A49,'C. et P. IND.'!$A$44:$R$55,4,FALSE)))</f>
        <v/>
      </c>
      <c r="E49" s="55" t="str">
        <f>IF(ISNA(VLOOKUP($A49,'C. et P. IND.'!$A$44:$R$55,5,FALSE)),"",(VLOOKUP($A49,'C. et P. IND.'!$A$44:$R$55,5,FALSE)))</f>
        <v/>
      </c>
      <c r="F49" s="55" t="str">
        <f>IF(ISNA(VLOOKUP($A49,'C. et P. IND.'!$A$44:$R$55,6,FALSE)),"",(VLOOKUP($A49,'C. et P. IND.'!$A$44:$R$55,6,FALSE)))</f>
        <v/>
      </c>
      <c r="G49" s="219" t="str">
        <f>IF(ISNA(VLOOKUP($A49,'C. et P. IND.'!$A$44:$R$55,7,FALSE)),"",(VLOOKUP($A49,'C. et P. IND.'!$A$44:$R$55,7,FALSE)))</f>
        <v/>
      </c>
      <c r="H49" s="283" t="str">
        <f>IF(ISNA(VLOOKUP($A49,'C. et P. IND.'!$A$44:$R$55,8,FALSE)),"",(VLOOKUP($A49,'C. et P. IND.'!$A$44:$R$55,8,FALSE)))</f>
        <v/>
      </c>
      <c r="I49" s="283" t="str">
        <f>IF(ISNA(VLOOKUP($A49,'C. et P. IND.'!$A$44:$R$55,9,FALSE)),"",(VLOOKUP($A49,'C. et P. IND.'!$A$44:$R$55,9,FALSE)))</f>
        <v/>
      </c>
      <c r="J49" s="283" t="str">
        <f>IF(ISNA(VLOOKUP($A49,'C. et P. IND.'!$A$44:$R$55,10,FALSE)),"",(VLOOKUP($A49,'C. et P. IND.'!$A$44:$R$55,10,FALSE)))</f>
        <v/>
      </c>
      <c r="K49" s="283" t="str">
        <f>IF(ISNA(VLOOKUP($A49,'C. et P. IND.'!$A$44:$R$55,11,FALSE)),"",(VLOOKUP($A49,'C. et P. IND.'!$A$44:$R$55,11,FALSE)))</f>
        <v/>
      </c>
      <c r="L49" s="283" t="str">
        <f>IF(ISNA(VLOOKUP($A49,'C. et P. IND.'!$A$44:$R$55,12,FALSE)),"",(VLOOKUP($A49,'C. et P. IND.'!$A$44:$R$55,12,FALSE)))</f>
        <v/>
      </c>
      <c r="M49" s="283" t="str">
        <f>IF(ISNA(VLOOKUP($A49,'C. et P. IND.'!$A$44:$R$55,13,FALSE)),"",(VLOOKUP($A49,'C. et P. IND.'!$A$44:$R$55,13,FALSE)))</f>
        <v/>
      </c>
      <c r="N49" s="283" t="str">
        <f>IF(ISNA(VLOOKUP($A49,'C. et P. IND.'!$A$44:$R$55,14,FALSE)),"",(VLOOKUP($A49,'C. et P. IND.'!$A$44:$R$55,14,FALSE)))</f>
        <v/>
      </c>
      <c r="O49" s="283" t="str">
        <f>IF(ISNA(VLOOKUP($A49,'C. et P. IND.'!$A$44:$R$55,15,FALSE)),"",(VLOOKUP($A49,'C. et P. IND.'!$A$44:$R$55,15,FALSE)))</f>
        <v/>
      </c>
      <c r="P49" s="283" t="str">
        <f>IF(ISNA(VLOOKUP($A49,'C. et P. IND.'!$A$44:$R$55,16,FALSE)),"",(VLOOKUP($A49,'C. et P. IND.'!$A$44:$R$55,16,FALSE)))</f>
        <v/>
      </c>
      <c r="Q49" s="283" t="str">
        <f>IF(ISNA(VLOOKUP($A49,'C. et P. IND.'!$A$44:$R$55,17,FALSE)),"",(VLOOKUP($A49,'C. et P. IND.'!$A$44:$R$55,17,FALSE)))</f>
        <v/>
      </c>
      <c r="R49" s="283" t="str">
        <f>IF(ISNA(VLOOKUP($A49,'C. et P. IND.'!$A$44:$R$55,18,FALSE)),"",(VLOOKUP($A49,'C. et P. IND.'!$A$44:$R$55,18,FALSE)))</f>
        <v/>
      </c>
      <c r="S49" s="6"/>
      <c r="T49" s="6"/>
      <c r="U49" s="6"/>
      <c r="V49" s="6"/>
      <c r="W49" s="6"/>
      <c r="X49" s="6"/>
      <c r="Y49" s="6"/>
      <c r="Z49" s="6"/>
      <c r="AA49" s="134"/>
      <c r="AB49" s="6"/>
      <c r="AC49" s="6"/>
      <c r="AD49" s="6"/>
      <c r="AE49" s="6"/>
      <c r="AF49" s="6"/>
    </row>
    <row r="50" spans="1:32" ht="30" customHeight="1" thickBot="1" x14ac:dyDescent="0.35">
      <c r="A50" s="214">
        <v>7</v>
      </c>
      <c r="B50" s="155" t="str">
        <f>IF(ISNA(VLOOKUP(A50,'C. et P. IND.'!$A$44:$R$55,2,FALSE)),"",(VLOOKUP(A50,'C. et P. IND.'!$A$44:$R$55,2,FALSE)))</f>
        <v/>
      </c>
      <c r="C50" s="217" t="str">
        <f>IF(ISNA(VLOOKUP(A50,'C. et P. IND.'!$A$44:$R$55,3,FALSE)),"",(VLOOKUP(A50,'C. et P. IND.'!$A$44:$R$55,3,FALSE)))</f>
        <v/>
      </c>
      <c r="D50" s="209" t="str">
        <f>IF(ISNA(VLOOKUP($A50,'C. et P. IND.'!$A$44:$R$55,4,FALSE)),"",(VLOOKUP(A50,'C. et P. IND.'!$A$44:$R$55,4,FALSE)))</f>
        <v/>
      </c>
      <c r="E50" s="55" t="str">
        <f>IF(ISNA(VLOOKUP($A50,'C. et P. IND.'!$A$44:$R$55,5,FALSE)),"",(VLOOKUP($A50,'C. et P. IND.'!$A$44:$R$55,5,FALSE)))</f>
        <v/>
      </c>
      <c r="F50" s="55" t="str">
        <f>IF(ISNA(VLOOKUP($A50,'C. et P. IND.'!$A$44:$R$55,6,FALSE)),"",(VLOOKUP($A50,'C. et P. IND.'!$A$44:$R$55,6,FALSE)))</f>
        <v/>
      </c>
      <c r="G50" s="219" t="str">
        <f>IF(ISNA(VLOOKUP($A50,'C. et P. IND.'!$A$44:$R$55,7,FALSE)),"",(VLOOKUP($A50,'C. et P. IND.'!$A$44:$R$55,7,FALSE)))</f>
        <v/>
      </c>
      <c r="H50" s="283" t="str">
        <f>IF(ISNA(VLOOKUP($A50,'C. et P. IND.'!$A$44:$R$55,8,FALSE)),"",(VLOOKUP($A50,'C. et P. IND.'!$A$44:$R$55,8,FALSE)))</f>
        <v/>
      </c>
      <c r="I50" s="283" t="str">
        <f>IF(ISNA(VLOOKUP($A50,'C. et P. IND.'!$A$44:$R$55,9,FALSE)),"",(VLOOKUP($A50,'C. et P. IND.'!$A$44:$R$55,9,FALSE)))</f>
        <v/>
      </c>
      <c r="J50" s="283" t="str">
        <f>IF(ISNA(VLOOKUP($A50,'C. et P. IND.'!$A$44:$R$55,10,FALSE)),"",(VLOOKUP($A50,'C. et P. IND.'!$A$44:$R$55,10,FALSE)))</f>
        <v/>
      </c>
      <c r="K50" s="283" t="str">
        <f>IF(ISNA(VLOOKUP($A50,'C. et P. IND.'!$A$44:$R$55,11,FALSE)),"",(VLOOKUP($A50,'C. et P. IND.'!$A$44:$R$55,11,FALSE)))</f>
        <v/>
      </c>
      <c r="L50" s="283" t="str">
        <f>IF(ISNA(VLOOKUP($A50,'C. et P. IND.'!$A$44:$R$55,12,FALSE)),"",(VLOOKUP($A50,'C. et P. IND.'!$A$44:$R$55,12,FALSE)))</f>
        <v/>
      </c>
      <c r="M50" s="283" t="str">
        <f>IF(ISNA(VLOOKUP($A50,'C. et P. IND.'!$A$44:$R$55,13,FALSE)),"",(VLOOKUP($A50,'C. et P. IND.'!$A$44:$R$55,13,FALSE)))</f>
        <v/>
      </c>
      <c r="N50" s="283" t="str">
        <f>IF(ISNA(VLOOKUP($A50,'C. et P. IND.'!$A$44:$R$55,14,FALSE)),"",(VLOOKUP($A50,'C. et P. IND.'!$A$44:$R$55,14,FALSE)))</f>
        <v/>
      </c>
      <c r="O50" s="283" t="str">
        <f>IF(ISNA(VLOOKUP($A50,'C. et P. IND.'!$A$44:$R$55,15,FALSE)),"",(VLOOKUP($A50,'C. et P. IND.'!$A$44:$R$55,15,FALSE)))</f>
        <v/>
      </c>
      <c r="P50" s="283" t="str">
        <f>IF(ISNA(VLOOKUP($A50,'C. et P. IND.'!$A$44:$R$55,16,FALSE)),"",(VLOOKUP($A50,'C. et P. IND.'!$A$44:$R$55,16,FALSE)))</f>
        <v/>
      </c>
      <c r="Q50" s="283" t="str">
        <f>IF(ISNA(VLOOKUP($A50,'C. et P. IND.'!$A$44:$R$55,17,FALSE)),"",(VLOOKUP($A50,'C. et P. IND.'!$A$44:$R$55,17,FALSE)))</f>
        <v/>
      </c>
      <c r="R50" s="283" t="str">
        <f>IF(ISNA(VLOOKUP($A50,'C. et P. IND.'!$A$44:$R$55,18,FALSE)),"",(VLOOKUP($A50,'C. et P. IND.'!$A$44:$R$55,18,FALSE)))</f>
        <v/>
      </c>
      <c r="S50" s="6"/>
      <c r="T50" s="6"/>
      <c r="U50" s="6"/>
      <c r="V50" s="6"/>
      <c r="W50" s="6"/>
      <c r="X50" s="6"/>
      <c r="Y50" s="6"/>
      <c r="Z50" s="6"/>
      <c r="AA50" s="134"/>
      <c r="AB50" s="6"/>
      <c r="AC50" s="6"/>
      <c r="AD50" s="6"/>
      <c r="AE50" s="6"/>
      <c r="AF50" s="6"/>
    </row>
    <row r="51" spans="1:32" ht="30" customHeight="1" thickBot="1" x14ac:dyDescent="0.35">
      <c r="A51" s="214">
        <v>8</v>
      </c>
      <c r="B51" s="155" t="str">
        <f>IF(ISNA(VLOOKUP(A51,'C. et P. IND.'!$A$44:$R$55,2,FALSE)),"",(VLOOKUP(A51,'C. et P. IND.'!$A$44:$R$55,2,FALSE)))</f>
        <v/>
      </c>
      <c r="C51" s="217" t="str">
        <f>IF(ISNA(VLOOKUP(A51,'C. et P. IND.'!$A$44:$R$55,3,FALSE)),"",(VLOOKUP(A51,'C. et P. IND.'!$A$44:$R$55,3,FALSE)))</f>
        <v/>
      </c>
      <c r="D51" s="209" t="str">
        <f>IF(ISNA(VLOOKUP($A51,'C. et P. IND.'!$A$44:$R$55,4,FALSE)),"",(VLOOKUP(A51,'C. et P. IND.'!$A$44:$R$55,4,FALSE)))</f>
        <v/>
      </c>
      <c r="E51" s="55" t="str">
        <f>IF(ISNA(VLOOKUP($A51,'C. et P. IND.'!$A$44:$R$55,5,FALSE)),"",(VLOOKUP($A51,'C. et P. IND.'!$A$44:$R$55,5,FALSE)))</f>
        <v/>
      </c>
      <c r="F51" s="55" t="str">
        <f>IF(ISNA(VLOOKUP($A51,'C. et P. IND.'!$A$44:$R$55,6,FALSE)),"",(VLOOKUP($A51,'C. et P. IND.'!$A$44:$R$55,6,FALSE)))</f>
        <v/>
      </c>
      <c r="G51" s="219" t="str">
        <f>IF(ISNA(VLOOKUP($A51,'C. et P. IND.'!$A$44:$R$55,7,FALSE)),"",(VLOOKUP($A51,'C. et P. IND.'!$A$44:$R$55,7,FALSE)))</f>
        <v/>
      </c>
      <c r="H51" s="283" t="str">
        <f>IF(ISNA(VLOOKUP($A51,'C. et P. IND.'!$A$44:$R$55,8,FALSE)),"",(VLOOKUP($A51,'C. et P. IND.'!$A$44:$R$55,8,FALSE)))</f>
        <v/>
      </c>
      <c r="I51" s="283" t="str">
        <f>IF(ISNA(VLOOKUP($A51,'C. et P. IND.'!$A$44:$R$55,9,FALSE)),"",(VLOOKUP($A51,'C. et P. IND.'!$A$44:$R$55,9,FALSE)))</f>
        <v/>
      </c>
      <c r="J51" s="283" t="str">
        <f>IF(ISNA(VLOOKUP($A51,'C. et P. IND.'!$A$44:$R$55,10,FALSE)),"",(VLOOKUP($A51,'C. et P. IND.'!$A$44:$R$55,10,FALSE)))</f>
        <v/>
      </c>
      <c r="K51" s="283" t="str">
        <f>IF(ISNA(VLOOKUP($A51,'C. et P. IND.'!$A$44:$R$55,11,FALSE)),"",(VLOOKUP($A51,'C. et P. IND.'!$A$44:$R$55,11,FALSE)))</f>
        <v/>
      </c>
      <c r="L51" s="283" t="str">
        <f>IF(ISNA(VLOOKUP($A51,'C. et P. IND.'!$A$44:$R$55,12,FALSE)),"",(VLOOKUP($A51,'C. et P. IND.'!$A$44:$R$55,12,FALSE)))</f>
        <v/>
      </c>
      <c r="M51" s="283" t="str">
        <f>IF(ISNA(VLOOKUP($A51,'C. et P. IND.'!$A$44:$R$55,13,FALSE)),"",(VLOOKUP($A51,'C. et P. IND.'!$A$44:$R$55,13,FALSE)))</f>
        <v/>
      </c>
      <c r="N51" s="283" t="str">
        <f>IF(ISNA(VLOOKUP($A51,'C. et P. IND.'!$A$44:$R$55,14,FALSE)),"",(VLOOKUP($A51,'C. et P. IND.'!$A$44:$R$55,14,FALSE)))</f>
        <v/>
      </c>
      <c r="O51" s="283" t="str">
        <f>IF(ISNA(VLOOKUP($A51,'C. et P. IND.'!$A$44:$R$55,15,FALSE)),"",(VLOOKUP($A51,'C. et P. IND.'!$A$44:$R$55,15,FALSE)))</f>
        <v/>
      </c>
      <c r="P51" s="283" t="str">
        <f>IF(ISNA(VLOOKUP($A51,'C. et P. IND.'!$A$44:$R$55,16,FALSE)),"",(VLOOKUP($A51,'C. et P. IND.'!$A$44:$R$55,16,FALSE)))</f>
        <v/>
      </c>
      <c r="Q51" s="283" t="str">
        <f>IF(ISNA(VLOOKUP($A51,'C. et P. IND.'!$A$44:$R$55,17,FALSE)),"",(VLOOKUP($A51,'C. et P. IND.'!$A$44:$R$55,17,FALSE)))</f>
        <v/>
      </c>
      <c r="R51" s="283" t="str">
        <f>IF(ISNA(VLOOKUP($A51,'C. et P. IND.'!$A$44:$R$55,18,FALSE)),"",(VLOOKUP($A51,'C. et P. IND.'!$A$44:$R$55,18,FALSE)))</f>
        <v/>
      </c>
      <c r="S51" s="6"/>
      <c r="T51" s="6"/>
      <c r="U51" s="6"/>
      <c r="V51" s="6"/>
      <c r="W51" s="6"/>
      <c r="X51" s="6"/>
      <c r="Y51" s="6"/>
      <c r="Z51" s="6"/>
      <c r="AA51" s="134"/>
      <c r="AB51" s="6"/>
      <c r="AC51" s="6"/>
      <c r="AD51" s="6"/>
      <c r="AE51" s="6"/>
      <c r="AF51" s="6"/>
    </row>
    <row r="52" spans="1:32" ht="30" customHeight="1" thickBot="1" x14ac:dyDescent="0.35">
      <c r="A52" s="214">
        <v>9</v>
      </c>
      <c r="B52" s="155" t="str">
        <f>IF(ISNA(VLOOKUP(A52,'C. et P. IND.'!$A$44:$R$55,2,FALSE)),"",(VLOOKUP(A52,'C. et P. IND.'!$A$44:$R$55,2,FALSE)))</f>
        <v/>
      </c>
      <c r="C52" s="217" t="str">
        <f>IF(ISNA(VLOOKUP(A52,'C. et P. IND.'!$A$44:$R$55,3,FALSE)),"",(VLOOKUP(A52,'C. et P. IND.'!$A$44:$R$55,3,FALSE)))</f>
        <v/>
      </c>
      <c r="D52" s="209" t="str">
        <f>IF(ISNA(VLOOKUP($A52,'C. et P. IND.'!$A$44:$R$55,4,FALSE)),"",(VLOOKUP(A52,'C. et P. IND.'!$A$44:$R$55,4,FALSE)))</f>
        <v/>
      </c>
      <c r="E52" s="55" t="str">
        <f>IF(ISNA(VLOOKUP($A52,'C. et P. IND.'!$A$44:$R$55,5,FALSE)),"",(VLOOKUP($A52,'C. et P. IND.'!$A$44:$R$55,5,FALSE)))</f>
        <v/>
      </c>
      <c r="F52" s="55" t="str">
        <f>IF(ISNA(VLOOKUP($A52,'C. et P. IND.'!$A$44:$R$55,6,FALSE)),"",(VLOOKUP($A52,'C. et P. IND.'!$A$44:$R$55,6,FALSE)))</f>
        <v/>
      </c>
      <c r="G52" s="219" t="str">
        <f>IF(ISNA(VLOOKUP($A52,'C. et P. IND.'!$A$44:$R$55,7,FALSE)),"",(VLOOKUP($A52,'C. et P. IND.'!$A$44:$R$55,7,FALSE)))</f>
        <v/>
      </c>
      <c r="H52" s="283" t="str">
        <f>IF(ISNA(VLOOKUP($A52,'C. et P. IND.'!$A$44:$R$55,8,FALSE)),"",(VLOOKUP($A52,'C. et P. IND.'!$A$44:$R$55,8,FALSE)))</f>
        <v/>
      </c>
      <c r="I52" s="283" t="str">
        <f>IF(ISNA(VLOOKUP($A52,'C. et P. IND.'!$A$44:$R$55,9,FALSE)),"",(VLOOKUP($A52,'C. et P. IND.'!$A$44:$R$55,9,FALSE)))</f>
        <v/>
      </c>
      <c r="J52" s="283" t="str">
        <f>IF(ISNA(VLOOKUP($A52,'C. et P. IND.'!$A$44:$R$55,10,FALSE)),"",(VLOOKUP($A52,'C. et P. IND.'!$A$44:$R$55,10,FALSE)))</f>
        <v/>
      </c>
      <c r="K52" s="283" t="str">
        <f>IF(ISNA(VLOOKUP($A52,'C. et P. IND.'!$A$44:$R$55,11,FALSE)),"",(VLOOKUP($A52,'C. et P. IND.'!$A$44:$R$55,11,FALSE)))</f>
        <v/>
      </c>
      <c r="L52" s="283" t="str">
        <f>IF(ISNA(VLOOKUP($A52,'C. et P. IND.'!$A$44:$R$55,12,FALSE)),"",(VLOOKUP($A52,'C. et P. IND.'!$A$44:$R$55,12,FALSE)))</f>
        <v/>
      </c>
      <c r="M52" s="283" t="str">
        <f>IF(ISNA(VLOOKUP($A52,'C. et P. IND.'!$A$44:$R$55,13,FALSE)),"",(VLOOKUP($A52,'C. et P. IND.'!$A$44:$R$55,13,FALSE)))</f>
        <v/>
      </c>
      <c r="N52" s="283" t="str">
        <f>IF(ISNA(VLOOKUP($A52,'C. et P. IND.'!$A$44:$R$55,14,FALSE)),"",(VLOOKUP($A52,'C. et P. IND.'!$A$44:$R$55,14,FALSE)))</f>
        <v/>
      </c>
      <c r="O52" s="283" t="str">
        <f>IF(ISNA(VLOOKUP($A52,'C. et P. IND.'!$A$44:$R$55,15,FALSE)),"",(VLOOKUP($A52,'C. et P. IND.'!$A$44:$R$55,15,FALSE)))</f>
        <v/>
      </c>
      <c r="P52" s="283" t="str">
        <f>IF(ISNA(VLOOKUP($A52,'C. et P. IND.'!$A$44:$R$55,16,FALSE)),"",(VLOOKUP($A52,'C. et P. IND.'!$A$44:$R$55,16,FALSE)))</f>
        <v/>
      </c>
      <c r="Q52" s="283" t="str">
        <f>IF(ISNA(VLOOKUP($A52,'C. et P. IND.'!$A$44:$R$55,17,FALSE)),"",(VLOOKUP($A52,'C. et P. IND.'!$A$44:$R$55,17,FALSE)))</f>
        <v/>
      </c>
      <c r="R52" s="283" t="str">
        <f>IF(ISNA(VLOOKUP($A52,'C. et P. IND.'!$A$44:$R$55,18,FALSE)),"",(VLOOKUP($A52,'C. et P. IND.'!$A$44:$R$55,18,FALSE)))</f>
        <v/>
      </c>
      <c r="S52" s="6"/>
      <c r="T52" s="6"/>
      <c r="U52" s="6"/>
      <c r="V52" s="6"/>
      <c r="W52" s="6"/>
      <c r="X52" s="6"/>
      <c r="Y52" s="6"/>
      <c r="Z52" s="6"/>
      <c r="AA52" s="134"/>
      <c r="AB52" s="6"/>
      <c r="AC52" s="6"/>
      <c r="AD52" s="6"/>
      <c r="AE52" s="6"/>
      <c r="AF52" s="6"/>
    </row>
    <row r="53" spans="1:32" ht="30" customHeight="1" thickBot="1" x14ac:dyDescent="0.35">
      <c r="A53" s="214">
        <v>10</v>
      </c>
      <c r="B53" s="155" t="str">
        <f>IF(ISNA(VLOOKUP(A53,'C. et P. IND.'!$A$44:$R$55,2,FALSE)),"",(VLOOKUP(A53,'C. et P. IND.'!$A$44:$R$55,2,FALSE)))</f>
        <v/>
      </c>
      <c r="C53" s="217" t="str">
        <f>IF(ISNA(VLOOKUP(A53,'C. et P. IND.'!$A$44:$R$55,3,FALSE)),"",(VLOOKUP(A53,'C. et P. IND.'!$A$44:$R$55,3,FALSE)))</f>
        <v/>
      </c>
      <c r="D53" s="209" t="str">
        <f>IF(ISNA(VLOOKUP($A53,'C. et P. IND.'!$A$44:$R$55,4,FALSE)),"",(VLOOKUP(A53,'C. et P. IND.'!$A$44:$R$55,4,FALSE)))</f>
        <v/>
      </c>
      <c r="E53" s="55" t="str">
        <f>IF(ISNA(VLOOKUP($A53,'C. et P. IND.'!$A$44:$R$55,5,FALSE)),"",(VLOOKUP($A53,'C. et P. IND.'!$A$44:$R$55,5,FALSE)))</f>
        <v/>
      </c>
      <c r="F53" s="55" t="str">
        <f>IF(ISNA(VLOOKUP($A53,'C. et P. IND.'!$A$44:$R$55,6,FALSE)),"",(VLOOKUP($A53,'C. et P. IND.'!$A$44:$R$55,6,FALSE)))</f>
        <v/>
      </c>
      <c r="G53" s="219" t="str">
        <f>IF(ISNA(VLOOKUP($A53,'C. et P. IND.'!$A$44:$R$55,7,FALSE)),"",(VLOOKUP($A53,'C. et P. IND.'!$A$44:$R$55,7,FALSE)))</f>
        <v/>
      </c>
      <c r="H53" s="283" t="str">
        <f>IF(ISNA(VLOOKUP($A53,'C. et P. IND.'!$A$44:$R$55,8,FALSE)),"",(VLOOKUP($A53,'C. et P. IND.'!$A$44:$R$55,8,FALSE)))</f>
        <v/>
      </c>
      <c r="I53" s="283" t="str">
        <f>IF(ISNA(VLOOKUP($A53,'C. et P. IND.'!$A$44:$R$55,9,FALSE)),"",(VLOOKUP($A53,'C. et P. IND.'!$A$44:$R$55,9,FALSE)))</f>
        <v/>
      </c>
      <c r="J53" s="283" t="str">
        <f>IF(ISNA(VLOOKUP($A53,'C. et P. IND.'!$A$44:$R$55,10,FALSE)),"",(VLOOKUP($A53,'C. et P. IND.'!$A$44:$R$55,10,FALSE)))</f>
        <v/>
      </c>
      <c r="K53" s="283" t="str">
        <f>IF(ISNA(VLOOKUP($A53,'C. et P. IND.'!$A$44:$R$55,11,FALSE)),"",(VLOOKUP($A53,'C. et P. IND.'!$A$44:$R$55,11,FALSE)))</f>
        <v/>
      </c>
      <c r="L53" s="283" t="str">
        <f>IF(ISNA(VLOOKUP($A53,'C. et P. IND.'!$A$44:$R$55,12,FALSE)),"",(VLOOKUP($A53,'C. et P. IND.'!$A$44:$R$55,12,FALSE)))</f>
        <v/>
      </c>
      <c r="M53" s="283" t="str">
        <f>IF(ISNA(VLOOKUP($A53,'C. et P. IND.'!$A$44:$R$55,13,FALSE)),"",(VLOOKUP($A53,'C. et P. IND.'!$A$44:$R$55,13,FALSE)))</f>
        <v/>
      </c>
      <c r="N53" s="283" t="str">
        <f>IF(ISNA(VLOOKUP($A53,'C. et P. IND.'!$A$44:$R$55,14,FALSE)),"",(VLOOKUP($A53,'C. et P. IND.'!$A$44:$R$55,14,FALSE)))</f>
        <v/>
      </c>
      <c r="O53" s="283" t="str">
        <f>IF(ISNA(VLOOKUP($A53,'C. et P. IND.'!$A$44:$R$55,15,FALSE)),"",(VLOOKUP($A53,'C. et P. IND.'!$A$44:$R$55,15,FALSE)))</f>
        <v/>
      </c>
      <c r="P53" s="283" t="str">
        <f>IF(ISNA(VLOOKUP($A53,'C. et P. IND.'!$A$44:$R$55,16,FALSE)),"",(VLOOKUP($A53,'C. et P. IND.'!$A$44:$R$55,16,FALSE)))</f>
        <v/>
      </c>
      <c r="Q53" s="283" t="str">
        <f>IF(ISNA(VLOOKUP($A53,'C. et P. IND.'!$A$44:$R$55,17,FALSE)),"",(VLOOKUP($A53,'C. et P. IND.'!$A$44:$R$55,17,FALSE)))</f>
        <v/>
      </c>
      <c r="R53" s="283" t="str">
        <f>IF(ISNA(VLOOKUP($A53,'C. et P. IND.'!$A$44:$R$55,18,FALSE)),"",(VLOOKUP($A53,'C. et P. IND.'!$A$44:$R$55,18,FALSE)))</f>
        <v/>
      </c>
      <c r="S53" s="6"/>
      <c r="T53" s="6"/>
      <c r="U53" s="6"/>
      <c r="V53" s="6"/>
      <c r="W53" s="6"/>
      <c r="X53" s="6"/>
      <c r="Y53" s="6"/>
      <c r="Z53" s="6"/>
      <c r="AA53" s="134"/>
      <c r="AB53" s="6"/>
      <c r="AC53" s="6"/>
      <c r="AD53" s="6"/>
      <c r="AE53" s="6"/>
      <c r="AF53" s="6"/>
    </row>
    <row r="54" spans="1:32" ht="30" customHeight="1" thickBot="1" x14ac:dyDescent="0.35">
      <c r="A54" s="214">
        <v>11</v>
      </c>
      <c r="B54" s="155" t="str">
        <f>IF(ISNA(VLOOKUP(A54,'C. et P. IND.'!$A$44:$R$55,2,FALSE)),"",(VLOOKUP(A54,'C. et P. IND.'!$A$44:$R$55,2,FALSE)))</f>
        <v/>
      </c>
      <c r="C54" s="217" t="str">
        <f>IF(ISNA(VLOOKUP(A54,'C. et P. IND.'!$A$44:$R$55,3,FALSE)),"",(VLOOKUP(A54,'C. et P. IND.'!$A$44:$R$55,3,FALSE)))</f>
        <v/>
      </c>
      <c r="D54" s="209" t="str">
        <f>IF(ISNA(VLOOKUP($A54,'C. et P. IND.'!$A$44:$R$55,4,FALSE)),"",(VLOOKUP(A54,'C. et P. IND.'!$A$44:$R$55,4,FALSE)))</f>
        <v/>
      </c>
      <c r="E54" s="55" t="str">
        <f>IF(ISNA(VLOOKUP($A54,'C. et P. IND.'!$A$44:$R$55,5,FALSE)),"",(VLOOKUP($A54,'C. et P. IND.'!$A$44:$R$55,5,FALSE)))</f>
        <v/>
      </c>
      <c r="F54" s="55" t="str">
        <f>IF(ISNA(VLOOKUP($A54,'C. et P. IND.'!$A$44:$R$55,6,FALSE)),"",(VLOOKUP($A54,'C. et P. IND.'!$A$44:$R$55,6,FALSE)))</f>
        <v/>
      </c>
      <c r="G54" s="219" t="str">
        <f>IF(ISNA(VLOOKUP($A54,'C. et P. IND.'!$A$44:$R$55,7,FALSE)),"",(VLOOKUP($A54,'C. et P. IND.'!$A$44:$R$55,7,FALSE)))</f>
        <v/>
      </c>
      <c r="H54" s="283" t="str">
        <f>IF(ISNA(VLOOKUP($A54,'C. et P. IND.'!$A$44:$R$55,8,FALSE)),"",(VLOOKUP($A54,'C. et P. IND.'!$A$44:$R$55,8,FALSE)))</f>
        <v/>
      </c>
      <c r="I54" s="283" t="str">
        <f>IF(ISNA(VLOOKUP($A54,'C. et P. IND.'!$A$44:$R$55,9,FALSE)),"",(VLOOKUP($A54,'C. et P. IND.'!$A$44:$R$55,9,FALSE)))</f>
        <v/>
      </c>
      <c r="J54" s="283" t="str">
        <f>IF(ISNA(VLOOKUP($A54,'C. et P. IND.'!$A$44:$R$55,10,FALSE)),"",(VLOOKUP($A54,'C. et P. IND.'!$A$44:$R$55,10,FALSE)))</f>
        <v/>
      </c>
      <c r="K54" s="283" t="str">
        <f>IF(ISNA(VLOOKUP($A54,'C. et P. IND.'!$A$44:$R$55,11,FALSE)),"",(VLOOKUP($A54,'C. et P. IND.'!$A$44:$R$55,11,FALSE)))</f>
        <v/>
      </c>
      <c r="L54" s="283" t="str">
        <f>IF(ISNA(VLOOKUP($A54,'C. et P. IND.'!$A$44:$R$55,12,FALSE)),"",(VLOOKUP($A54,'C. et P. IND.'!$A$44:$R$55,12,FALSE)))</f>
        <v/>
      </c>
      <c r="M54" s="283" t="str">
        <f>IF(ISNA(VLOOKUP($A54,'C. et P. IND.'!$A$44:$R$55,13,FALSE)),"",(VLOOKUP($A54,'C. et P. IND.'!$A$44:$R$55,13,FALSE)))</f>
        <v/>
      </c>
      <c r="N54" s="283" t="str">
        <f>IF(ISNA(VLOOKUP($A54,'C. et P. IND.'!$A$44:$R$55,14,FALSE)),"",(VLOOKUP($A54,'C. et P. IND.'!$A$44:$R$55,14,FALSE)))</f>
        <v/>
      </c>
      <c r="O54" s="283" t="str">
        <f>IF(ISNA(VLOOKUP($A54,'C. et P. IND.'!$A$44:$R$55,15,FALSE)),"",(VLOOKUP($A54,'C. et P. IND.'!$A$44:$R$55,15,FALSE)))</f>
        <v/>
      </c>
      <c r="P54" s="283" t="str">
        <f>IF(ISNA(VLOOKUP($A54,'C. et P. IND.'!$A$44:$R$55,16,FALSE)),"",(VLOOKUP($A54,'C. et P. IND.'!$A$44:$R$55,16,FALSE)))</f>
        <v/>
      </c>
      <c r="Q54" s="283" t="str">
        <f>IF(ISNA(VLOOKUP($A54,'C. et P. IND.'!$A$44:$R$55,17,FALSE)),"",(VLOOKUP($A54,'C. et P. IND.'!$A$44:$R$55,17,FALSE)))</f>
        <v/>
      </c>
      <c r="R54" s="283" t="str">
        <f>IF(ISNA(VLOOKUP($A54,'C. et P. IND.'!$A$44:$R$55,18,FALSE)),"",(VLOOKUP($A54,'C. et P. IND.'!$A$44:$R$55,18,FALSE)))</f>
        <v/>
      </c>
      <c r="S54" s="6"/>
      <c r="T54" s="6"/>
      <c r="U54" s="6"/>
      <c r="V54" s="6"/>
      <c r="W54" s="6"/>
      <c r="X54" s="6"/>
      <c r="Y54" s="6"/>
      <c r="Z54" s="6"/>
      <c r="AA54" s="134"/>
      <c r="AB54" s="6"/>
      <c r="AC54" s="6"/>
      <c r="AD54" s="6"/>
      <c r="AE54" s="6"/>
      <c r="AF54" s="6"/>
    </row>
    <row r="55" spans="1:32" ht="30" customHeight="1" thickBot="1" x14ac:dyDescent="0.35">
      <c r="A55" s="214">
        <v>12</v>
      </c>
      <c r="B55" s="155" t="str">
        <f>IF(ISNA(VLOOKUP(A55,'C. et P. IND.'!$A$44:$R$55,2,FALSE)),"",(VLOOKUP(A55,'C. et P. IND.'!$A$44:$R$55,2,FALSE)))</f>
        <v/>
      </c>
      <c r="C55" s="217" t="str">
        <f>IF(ISNA(VLOOKUP(A55,'C. et P. IND.'!$A$44:$R$55,3,FALSE)),"",(VLOOKUP(A55,'C. et P. IND.'!$A$44:$R$55,3,FALSE)))</f>
        <v/>
      </c>
      <c r="D55" s="209" t="str">
        <f>IF(ISNA(VLOOKUP($A55,'C. et P. IND.'!$A$44:$R$55,4,FALSE)),"",(VLOOKUP(A55,'C. et P. IND.'!$A$44:$R$55,4,FALSE)))</f>
        <v/>
      </c>
      <c r="E55" s="55" t="str">
        <f>IF(ISNA(VLOOKUP($A55,'C. et P. IND.'!$A$44:$R$55,5,FALSE)),"",(VLOOKUP($A55,'C. et P. IND.'!$A$44:$R$55,5,FALSE)))</f>
        <v/>
      </c>
      <c r="F55" s="55" t="str">
        <f>IF(ISNA(VLOOKUP($A55,'C. et P. IND.'!$A$44:$R$55,6,FALSE)),"",(VLOOKUP($A55,'C. et P. IND.'!$A$44:$R$55,6,FALSE)))</f>
        <v/>
      </c>
      <c r="G55" s="219" t="str">
        <f>IF(ISNA(VLOOKUP($A55,'C. et P. IND.'!$A$44:$R$55,7,FALSE)),"",(VLOOKUP($A55,'C. et P. IND.'!$A$44:$R$55,7,FALSE)))</f>
        <v/>
      </c>
      <c r="H55" s="283" t="str">
        <f>IF(ISNA(VLOOKUP($A55,'C. et P. IND.'!$A$44:$R$55,8,FALSE)),"",(VLOOKUP($A55,'C. et P. IND.'!$A$44:$R$55,8,FALSE)))</f>
        <v/>
      </c>
      <c r="I55" s="283" t="str">
        <f>IF(ISNA(VLOOKUP($A55,'C. et P. IND.'!$A$44:$R$55,9,FALSE)),"",(VLOOKUP($A55,'C. et P. IND.'!$A$44:$R$55,9,FALSE)))</f>
        <v/>
      </c>
      <c r="J55" s="283" t="str">
        <f>IF(ISNA(VLOOKUP($A55,'C. et P. IND.'!$A$44:$R$55,10,FALSE)),"",(VLOOKUP($A55,'C. et P. IND.'!$A$44:$R$55,10,FALSE)))</f>
        <v/>
      </c>
      <c r="K55" s="283" t="str">
        <f>IF(ISNA(VLOOKUP($A55,'C. et P. IND.'!$A$44:$R$55,11,FALSE)),"",(VLOOKUP($A55,'C. et P. IND.'!$A$44:$R$55,11,FALSE)))</f>
        <v/>
      </c>
      <c r="L55" s="283" t="str">
        <f>IF(ISNA(VLOOKUP($A55,'C. et P. IND.'!$A$44:$R$55,12,FALSE)),"",(VLOOKUP($A55,'C. et P. IND.'!$A$44:$R$55,12,FALSE)))</f>
        <v/>
      </c>
      <c r="M55" s="283" t="str">
        <f>IF(ISNA(VLOOKUP($A55,'C. et P. IND.'!$A$44:$R$55,13,FALSE)),"",(VLOOKUP($A55,'C. et P. IND.'!$A$44:$R$55,13,FALSE)))</f>
        <v/>
      </c>
      <c r="N55" s="283" t="str">
        <f>IF(ISNA(VLOOKUP($A55,'C. et P. IND.'!$A$44:$R$55,14,FALSE)),"",(VLOOKUP($A55,'C. et P. IND.'!$A$44:$R$55,14,FALSE)))</f>
        <v/>
      </c>
      <c r="O55" s="283" t="str">
        <f>IF(ISNA(VLOOKUP($A55,'C. et P. IND.'!$A$44:$R$55,15,FALSE)),"",(VLOOKUP($A55,'C. et P. IND.'!$A$44:$R$55,15,FALSE)))</f>
        <v/>
      </c>
      <c r="P55" s="283" t="str">
        <f>IF(ISNA(VLOOKUP($A55,'C. et P. IND.'!$A$44:$R$55,16,FALSE)),"",(VLOOKUP($A55,'C. et P. IND.'!$A$44:$R$55,16,FALSE)))</f>
        <v/>
      </c>
      <c r="Q55" s="283" t="str">
        <f>IF(ISNA(VLOOKUP($A55,'C. et P. IND.'!$A$44:$R$55,17,FALSE)),"",(VLOOKUP($A55,'C. et P. IND.'!$A$44:$R$55,17,FALSE)))</f>
        <v/>
      </c>
      <c r="R55" s="283" t="str">
        <f>IF(ISNA(VLOOKUP($A55,'C. et P. IND.'!$A$44:$R$55,18,FALSE)),"",(VLOOKUP($A55,'C. et P. IND.'!$A$44:$R$55,18,FALSE)))</f>
        <v/>
      </c>
      <c r="S55" s="6"/>
      <c r="T55" s="6"/>
      <c r="U55" s="6"/>
      <c r="V55" s="6"/>
      <c r="W55" s="6"/>
      <c r="X55" s="6"/>
      <c r="Y55" s="6"/>
      <c r="Z55" s="6"/>
      <c r="AA55" s="134"/>
      <c r="AB55" s="6"/>
      <c r="AC55" s="6"/>
      <c r="AD55" s="6"/>
      <c r="AE55" s="6"/>
      <c r="AF55" s="6"/>
    </row>
    <row r="56" spans="1:32" ht="60" customHeight="1" thickTop="1" thickBot="1" x14ac:dyDescent="0.35">
      <c r="A56" s="596" t="s">
        <v>862</v>
      </c>
      <c r="B56" s="595"/>
      <c r="C56" s="595" t="s">
        <v>788</v>
      </c>
      <c r="D56" s="595"/>
      <c r="E56" s="511" t="s">
        <v>703</v>
      </c>
      <c r="F56" s="511"/>
      <c r="G56" s="511"/>
      <c r="H56" s="511"/>
      <c r="I56" s="513"/>
      <c r="J56" s="514" t="str">
        <f>'C. et P. IND.'!J56:K56</f>
        <v/>
      </c>
      <c r="K56" s="515"/>
      <c r="L56" s="592" t="s">
        <v>774</v>
      </c>
      <c r="M56" s="593"/>
      <c r="N56" s="703" t="str">
        <f>IF('C. et P. IND.'!N56=0,"",('C. et P. IND.'!N56))</f>
        <v/>
      </c>
      <c r="O56" s="606"/>
      <c r="P56" s="606"/>
      <c r="Q56" s="606"/>
      <c r="R56" s="704"/>
      <c r="T56" s="6"/>
      <c r="U56" s="6"/>
      <c r="V56" s="6"/>
      <c r="W56" s="6"/>
      <c r="X56" s="6"/>
      <c r="Y56" s="6"/>
      <c r="Z56" s="6"/>
      <c r="AA56" s="134"/>
      <c r="AB56" s="6"/>
      <c r="AC56" s="6"/>
      <c r="AD56" s="6"/>
      <c r="AE56" s="6"/>
    </row>
    <row r="57" spans="1:32" ht="31.8" customHeight="1" thickTop="1" thickBot="1" x14ac:dyDescent="0.35">
      <c r="A57" s="109" t="s">
        <v>747</v>
      </c>
      <c r="B57" s="110" t="s">
        <v>1</v>
      </c>
      <c r="C57" s="111" t="s">
        <v>694</v>
      </c>
      <c r="D57" s="208" t="s">
        <v>0</v>
      </c>
      <c r="E57" s="112" t="s">
        <v>679</v>
      </c>
      <c r="F57" s="112" t="s">
        <v>695</v>
      </c>
      <c r="G57" s="218" t="s">
        <v>680</v>
      </c>
      <c r="H57" s="112" t="s">
        <v>681</v>
      </c>
      <c r="I57" s="112" t="s">
        <v>682</v>
      </c>
      <c r="J57" s="125" t="s">
        <v>683</v>
      </c>
      <c r="K57" s="125" t="s">
        <v>684</v>
      </c>
      <c r="L57" s="125" t="s">
        <v>685</v>
      </c>
      <c r="M57" s="125" t="s">
        <v>686</v>
      </c>
      <c r="N57" s="126" t="s">
        <v>687</v>
      </c>
      <c r="O57" s="125" t="s">
        <v>688</v>
      </c>
      <c r="P57" s="125" t="s">
        <v>689</v>
      </c>
      <c r="Q57" s="127" t="s">
        <v>690</v>
      </c>
      <c r="R57" s="143" t="s">
        <v>792</v>
      </c>
      <c r="T57" s="135"/>
      <c r="U57" s="132"/>
      <c r="V57" s="132"/>
      <c r="W57" s="132"/>
      <c r="X57" s="132"/>
      <c r="Y57" s="132"/>
      <c r="Z57" s="132"/>
      <c r="AA57" s="144"/>
      <c r="AB57" s="132"/>
      <c r="AC57" s="132"/>
      <c r="AD57" s="132"/>
      <c r="AE57" s="130"/>
      <c r="AF57" s="133"/>
    </row>
    <row r="58" spans="1:32" ht="30" customHeight="1" thickBot="1" x14ac:dyDescent="0.35">
      <c r="A58" s="214">
        <v>1</v>
      </c>
      <c r="B58" s="155" t="str">
        <f>IF(ISNA(VLOOKUP(A58,'C. et P. IND.'!$A$58:$R$69,2,FALSE)),"",(VLOOKUP(A58,'C. et P. IND.'!$A$58:$R$69,2,FALSE)))</f>
        <v/>
      </c>
      <c r="C58" s="217" t="str">
        <f>IF(ISNA(VLOOKUP(A58,'C. et P. IND.'!$A$58:$R$69,3,FALSE)),"",(VLOOKUP(A58,'C. et P. IND.'!$A$58:$R$69,3,FALSE)))</f>
        <v/>
      </c>
      <c r="D58" s="209" t="str">
        <f>IF(ISNA(VLOOKUP($A58,'C. et P. IND.'!$A$58:$R$69,4,FALSE)),"",(VLOOKUP(A58,'C. et P. IND.'!$A$58:$R$69,4,FALSE)))</f>
        <v/>
      </c>
      <c r="E58" s="55" t="str">
        <f>IF(ISNA(VLOOKUP($A58,'C. et P. IND.'!$A$58:$R$69,5,FALSE)),"",(VLOOKUP($A58,'C. et P. IND.'!$A$58:$R$69,5,FALSE)))</f>
        <v/>
      </c>
      <c r="F58" s="55" t="str">
        <f>IF(ISNA(VLOOKUP($A58,'C. et P. IND.'!$A$58:$R$69,6,FALSE)),"",(VLOOKUP($A58,'C. et P. IND.'!$A$58:$R$69,6,FALSE)))</f>
        <v/>
      </c>
      <c r="G58" s="219" t="str">
        <f>IF(ISNA(VLOOKUP($A58,'C. et P. IND.'!$A$58:$R$69,7,FALSE)),"",(VLOOKUP($A58,'C. et P. IND.'!$A$58:$R$69,7,FALSE)))</f>
        <v/>
      </c>
      <c r="H58" s="283" t="str">
        <f>IF(ISNA(VLOOKUP($A58,'C. et P. IND.'!$A$58:$R$69,8,FALSE)),"",(VLOOKUP($A58,'C. et P. IND.'!$A$58:$R$69,8,FALSE)))</f>
        <v/>
      </c>
      <c r="I58" s="283" t="str">
        <f>IF(ISNA(VLOOKUP($A58,'C. et P. IND.'!$A$58:$R$69,9,FALSE)),"",(VLOOKUP($A58,'C. et P. IND.'!$A$58:$R$69,9,FALSE)))</f>
        <v/>
      </c>
      <c r="J58" s="283" t="str">
        <f>IF(ISNA(VLOOKUP($A58,'C. et P. IND.'!$A$58:$R$69,10,FALSE)),"",(VLOOKUP($A58,'C. et P. IND.'!$A$58:$R$69,10,FALSE)))</f>
        <v/>
      </c>
      <c r="K58" s="283" t="str">
        <f>IF(ISNA(VLOOKUP($A58,'C. et P. IND.'!$A$58:$R$69,11,FALSE)),"",(VLOOKUP($A58,'C. et P. IND.'!$A$58:$R$69,11,FALSE)))</f>
        <v/>
      </c>
      <c r="L58" s="283" t="str">
        <f>IF(ISNA(VLOOKUP($A58,'C. et P. IND.'!$A$58:$R$69,12,FALSE)),"",(VLOOKUP($A58,'C. et P. IND.'!$A$58:$R$69,12,FALSE)))</f>
        <v/>
      </c>
      <c r="M58" s="283" t="str">
        <f>IF(ISNA(VLOOKUP($A58,'C. et P. IND.'!$A$58:$R$69,13,FALSE)),"",(VLOOKUP($A58,'C. et P. IND.'!$A$58:$R$69,13,FALSE)))</f>
        <v/>
      </c>
      <c r="N58" s="283" t="str">
        <f>IF(ISNA(VLOOKUP($A58,'C. et P. IND.'!$A$58:$R$69,14,FALSE)),"",(VLOOKUP($A58,'C. et P. IND.'!$A$58:$R$69,14,FALSE)))</f>
        <v/>
      </c>
      <c r="O58" s="283" t="str">
        <f>IF(ISNA(VLOOKUP($A58,'C. et P. IND.'!$A$58:$R$69,15,FALSE)),"",(VLOOKUP($A58,'C. et P. IND.'!$A$58:$R$69,15,FALSE)))</f>
        <v/>
      </c>
      <c r="P58" s="283" t="str">
        <f>IF(ISNA(VLOOKUP($A58,'C. et P. IND.'!$A$58:$R$69,16,FALSE)),"",(VLOOKUP($A58,'C. et P. IND.'!$A$58:$R$69,16,FALSE)))</f>
        <v/>
      </c>
      <c r="Q58" s="283" t="str">
        <f>IF(ISNA(VLOOKUP($A58,'C. et P. IND.'!$A$58:$R$69,17,FALSE)),"",(VLOOKUP($A58,'C. et P. IND.'!$A$58:$R$69,17,FALSE)))</f>
        <v/>
      </c>
      <c r="R58" s="283" t="str">
        <f>IF(ISNA(VLOOKUP($A58,'C. et P. IND.'!$A$58:$R$69,18,FALSE)),"",(VLOOKUP($A58,'C. et P. IND.'!$A$58:$R$69,18,FALSE)))</f>
        <v/>
      </c>
      <c r="S58" s="6"/>
      <c r="T58" s="6"/>
      <c r="U58" s="6"/>
      <c r="V58" s="6"/>
      <c r="W58" s="6"/>
      <c r="X58" s="6"/>
      <c r="Y58" s="6"/>
      <c r="Z58" s="6"/>
      <c r="AA58" s="134"/>
      <c r="AB58" s="6"/>
      <c r="AC58" s="6"/>
      <c r="AD58" s="6"/>
      <c r="AE58" s="6"/>
      <c r="AF58" s="6"/>
    </row>
    <row r="59" spans="1:32" ht="30" customHeight="1" thickBot="1" x14ac:dyDescent="0.35">
      <c r="A59" s="214">
        <v>2</v>
      </c>
      <c r="B59" s="155" t="str">
        <f>IF(ISNA(VLOOKUP(A59,'C. et P. IND.'!$A$58:$R$69,2,FALSE)),"",(VLOOKUP(A59,'C. et P. IND.'!$A$58:$R$69,2,FALSE)))</f>
        <v/>
      </c>
      <c r="C59" s="217" t="str">
        <f>IF(ISNA(VLOOKUP(A59,'C. et P. IND.'!$A$58:$R$69,3,FALSE)),"",(VLOOKUP(A59,'C. et P. IND.'!$A$58:$R$69,3,FALSE)))</f>
        <v/>
      </c>
      <c r="D59" s="209" t="str">
        <f>IF(ISNA(VLOOKUP($A59,'C. et P. IND.'!$A$58:$R$69,4,FALSE)),"",(VLOOKUP(A59,'C. et P. IND.'!$A$58:$R$69,4,FALSE)))</f>
        <v/>
      </c>
      <c r="E59" s="55" t="str">
        <f>IF(ISNA(VLOOKUP($A59,'C. et P. IND.'!$A$58:$R$69,5,FALSE)),"",(VLOOKUP($A59,'C. et P. IND.'!$A$58:$R$69,5,FALSE)))</f>
        <v/>
      </c>
      <c r="F59" s="55" t="str">
        <f>IF(ISNA(VLOOKUP($A59,'C. et P. IND.'!$A$58:$R$69,6,FALSE)),"",(VLOOKUP($A59,'C. et P. IND.'!$A$58:$R$69,6,FALSE)))</f>
        <v/>
      </c>
      <c r="G59" s="219" t="str">
        <f>IF(ISNA(VLOOKUP($A59,'C. et P. IND.'!$A$58:$R$69,7,FALSE)),"",(VLOOKUP($A59,'C. et P. IND.'!$A$58:$R$69,7,FALSE)))</f>
        <v/>
      </c>
      <c r="H59" s="283" t="str">
        <f>IF(ISNA(VLOOKUP($A59,'C. et P. IND.'!$A$58:$R$69,8,FALSE)),"",(VLOOKUP($A59,'C. et P. IND.'!$A$58:$R$69,8,FALSE)))</f>
        <v/>
      </c>
      <c r="I59" s="283" t="str">
        <f>IF(ISNA(VLOOKUP($A59,'C. et P. IND.'!$A$58:$R$69,9,FALSE)),"",(VLOOKUP($A59,'C. et P. IND.'!$A$58:$R$69,9,FALSE)))</f>
        <v/>
      </c>
      <c r="J59" s="283" t="str">
        <f>IF(ISNA(VLOOKUP($A59,'C. et P. IND.'!$A$58:$R$69,10,FALSE)),"",(VLOOKUP($A59,'C. et P. IND.'!$A$58:$R$69,10,FALSE)))</f>
        <v/>
      </c>
      <c r="K59" s="283" t="str">
        <f>IF(ISNA(VLOOKUP($A59,'C. et P. IND.'!$A$58:$R$69,11,FALSE)),"",(VLOOKUP($A59,'C. et P. IND.'!$A$58:$R$69,11,FALSE)))</f>
        <v/>
      </c>
      <c r="L59" s="283" t="str">
        <f>IF(ISNA(VLOOKUP($A59,'C. et P. IND.'!$A$58:$R$69,12,FALSE)),"",(VLOOKUP($A59,'C. et P. IND.'!$A$58:$R$69,12,FALSE)))</f>
        <v/>
      </c>
      <c r="M59" s="283" t="str">
        <f>IF(ISNA(VLOOKUP($A59,'C. et P. IND.'!$A$58:$R$69,13,FALSE)),"",(VLOOKUP($A59,'C. et P. IND.'!$A$58:$R$69,13,FALSE)))</f>
        <v/>
      </c>
      <c r="N59" s="283" t="str">
        <f>IF(ISNA(VLOOKUP($A59,'C. et P. IND.'!$A$58:$R$69,14,FALSE)),"",(VLOOKUP($A59,'C. et P. IND.'!$A$58:$R$69,14,FALSE)))</f>
        <v/>
      </c>
      <c r="O59" s="283" t="str">
        <f>IF(ISNA(VLOOKUP($A59,'C. et P. IND.'!$A$58:$R$69,15,FALSE)),"",(VLOOKUP($A59,'C. et P. IND.'!$A$58:$R$69,15,FALSE)))</f>
        <v/>
      </c>
      <c r="P59" s="283" t="str">
        <f>IF(ISNA(VLOOKUP($A59,'C. et P. IND.'!$A$58:$R$69,16,FALSE)),"",(VLOOKUP($A59,'C. et P. IND.'!$A$58:$R$69,16,FALSE)))</f>
        <v/>
      </c>
      <c r="Q59" s="283" t="str">
        <f>IF(ISNA(VLOOKUP($A59,'C. et P. IND.'!$A$58:$R$69,17,FALSE)),"",(VLOOKUP($A59,'C. et P. IND.'!$A$58:$R$69,17,FALSE)))</f>
        <v/>
      </c>
      <c r="R59" s="283" t="str">
        <f>IF(ISNA(VLOOKUP($A59,'C. et P. IND.'!$A$58:$R$69,18,FALSE)),"",(VLOOKUP($A59,'C. et P. IND.'!$A$58:$R$69,18,FALSE)))</f>
        <v/>
      </c>
      <c r="S59" s="6"/>
      <c r="T59" s="6"/>
      <c r="U59" s="6"/>
      <c r="V59" s="6"/>
      <c r="W59" s="6"/>
      <c r="X59" s="6"/>
      <c r="Y59" s="6"/>
      <c r="Z59" s="6"/>
      <c r="AA59" s="134"/>
      <c r="AB59" s="6"/>
      <c r="AC59" s="6"/>
      <c r="AD59" s="6"/>
      <c r="AE59" s="6"/>
      <c r="AF59" s="6"/>
    </row>
    <row r="60" spans="1:32" ht="30" customHeight="1" thickBot="1" x14ac:dyDescent="0.35">
      <c r="A60" s="214">
        <v>3</v>
      </c>
      <c r="B60" s="155" t="str">
        <f>IF(ISNA(VLOOKUP(A60,'C. et P. IND.'!$A$58:$R$69,2,FALSE)),"",(VLOOKUP(A60,'C. et P. IND.'!$A$58:$R$69,2,FALSE)))</f>
        <v/>
      </c>
      <c r="C60" s="217" t="str">
        <f>IF(ISNA(VLOOKUP(A60,'C. et P. IND.'!$A$58:$R$69,3,FALSE)),"",(VLOOKUP(A60,'C. et P. IND.'!$A$58:$R$69,3,FALSE)))</f>
        <v/>
      </c>
      <c r="D60" s="209" t="str">
        <f>IF(ISNA(VLOOKUP($A60,'C. et P. IND.'!$A$58:$R$69,4,FALSE)),"",(VLOOKUP(A60,'C. et P. IND.'!$A$58:$R$69,4,FALSE)))</f>
        <v/>
      </c>
      <c r="E60" s="55" t="str">
        <f>IF(ISNA(VLOOKUP($A60,'C. et P. IND.'!$A$58:$R$69,5,FALSE)),"",(VLOOKUP($A60,'C. et P. IND.'!$A$58:$R$69,5,FALSE)))</f>
        <v/>
      </c>
      <c r="F60" s="55" t="str">
        <f>IF(ISNA(VLOOKUP($A60,'C. et P. IND.'!$A$58:$R$69,6,FALSE)),"",(VLOOKUP($A60,'C. et P. IND.'!$A$58:$R$69,6,FALSE)))</f>
        <v/>
      </c>
      <c r="G60" s="219" t="str">
        <f>IF(ISNA(VLOOKUP($A60,'C. et P. IND.'!$A$58:$R$69,7,FALSE)),"",(VLOOKUP($A60,'C. et P. IND.'!$A$58:$R$69,7,FALSE)))</f>
        <v/>
      </c>
      <c r="H60" s="283" t="str">
        <f>IF(ISNA(VLOOKUP($A60,'C. et P. IND.'!$A$58:$R$69,8,FALSE)),"",(VLOOKUP($A60,'C. et P. IND.'!$A$58:$R$69,8,FALSE)))</f>
        <v/>
      </c>
      <c r="I60" s="283" t="str">
        <f>IF(ISNA(VLOOKUP($A60,'C. et P. IND.'!$A$58:$R$69,9,FALSE)),"",(VLOOKUP($A60,'C. et P. IND.'!$A$58:$R$69,9,FALSE)))</f>
        <v/>
      </c>
      <c r="J60" s="283" t="str">
        <f>IF(ISNA(VLOOKUP($A60,'C. et P. IND.'!$A$58:$R$69,10,FALSE)),"",(VLOOKUP($A60,'C. et P. IND.'!$A$58:$R$69,10,FALSE)))</f>
        <v/>
      </c>
      <c r="K60" s="283" t="str">
        <f>IF(ISNA(VLOOKUP($A60,'C. et P. IND.'!$A$58:$R$69,11,FALSE)),"",(VLOOKUP($A60,'C. et P. IND.'!$A$58:$R$69,11,FALSE)))</f>
        <v/>
      </c>
      <c r="L60" s="283" t="str">
        <f>IF(ISNA(VLOOKUP($A60,'C. et P. IND.'!$A$58:$R$69,12,FALSE)),"",(VLOOKUP($A60,'C. et P. IND.'!$A$58:$R$69,12,FALSE)))</f>
        <v/>
      </c>
      <c r="M60" s="283" t="str">
        <f>IF(ISNA(VLOOKUP($A60,'C. et P. IND.'!$A$58:$R$69,13,FALSE)),"",(VLOOKUP($A60,'C. et P. IND.'!$A$58:$R$69,13,FALSE)))</f>
        <v/>
      </c>
      <c r="N60" s="283" t="str">
        <f>IF(ISNA(VLOOKUP($A60,'C. et P. IND.'!$A$58:$R$69,14,FALSE)),"",(VLOOKUP($A60,'C. et P. IND.'!$A$58:$R$69,14,FALSE)))</f>
        <v/>
      </c>
      <c r="O60" s="283" t="str">
        <f>IF(ISNA(VLOOKUP($A60,'C. et P. IND.'!$A$58:$R$69,15,FALSE)),"",(VLOOKUP($A60,'C. et P. IND.'!$A$58:$R$69,15,FALSE)))</f>
        <v/>
      </c>
      <c r="P60" s="283" t="str">
        <f>IF(ISNA(VLOOKUP($A60,'C. et P. IND.'!$A$58:$R$69,16,FALSE)),"",(VLOOKUP($A60,'C. et P. IND.'!$A$58:$R$69,16,FALSE)))</f>
        <v/>
      </c>
      <c r="Q60" s="283" t="str">
        <f>IF(ISNA(VLOOKUP($A60,'C. et P. IND.'!$A$58:$R$69,17,FALSE)),"",(VLOOKUP($A60,'C. et P. IND.'!$A$58:$R$69,17,FALSE)))</f>
        <v/>
      </c>
      <c r="R60" s="283" t="str">
        <f>IF(ISNA(VLOOKUP($A60,'C. et P. IND.'!$A$58:$R$69,18,FALSE)),"",(VLOOKUP($A60,'C. et P. IND.'!$A$58:$R$69,18,FALSE)))</f>
        <v/>
      </c>
      <c r="S60" s="6"/>
      <c r="T60" s="6"/>
      <c r="U60" s="6"/>
      <c r="V60" s="6"/>
      <c r="W60" s="6"/>
      <c r="X60" s="6"/>
      <c r="Y60" s="6"/>
      <c r="Z60" s="6"/>
      <c r="AA60" s="134"/>
      <c r="AB60" s="6"/>
      <c r="AC60" s="6"/>
      <c r="AD60" s="6"/>
      <c r="AE60" s="6"/>
      <c r="AF60" s="6"/>
    </row>
    <row r="61" spans="1:32" ht="30" customHeight="1" thickBot="1" x14ac:dyDescent="0.35">
      <c r="A61" s="214">
        <v>4</v>
      </c>
      <c r="B61" s="155" t="str">
        <f>IF(ISNA(VLOOKUP(A61,'C. et P. IND.'!$A$58:$R$69,2,FALSE)),"",(VLOOKUP(A61,'C. et P. IND.'!$A$58:$R$69,2,FALSE)))</f>
        <v/>
      </c>
      <c r="C61" s="217" t="str">
        <f>IF(ISNA(VLOOKUP(A61,'C. et P. IND.'!$A$58:$R$69,3,FALSE)),"",(VLOOKUP(A61,'C. et P. IND.'!$A$58:$R$69,3,FALSE)))</f>
        <v/>
      </c>
      <c r="D61" s="209" t="str">
        <f>IF(ISNA(VLOOKUP($A61,'C. et P. IND.'!$A$58:$R$69,4,FALSE)),"",(VLOOKUP(A61,'C. et P. IND.'!$A$58:$R$69,4,FALSE)))</f>
        <v/>
      </c>
      <c r="E61" s="55" t="str">
        <f>IF(ISNA(VLOOKUP($A61,'C. et P. IND.'!$A$58:$R$69,5,FALSE)),"",(VLOOKUP($A61,'C. et P. IND.'!$A$58:$R$69,5,FALSE)))</f>
        <v/>
      </c>
      <c r="F61" s="55" t="str">
        <f>IF(ISNA(VLOOKUP($A61,'C. et P. IND.'!$A$58:$R$69,6,FALSE)),"",(VLOOKUP($A61,'C. et P. IND.'!$A$58:$R$69,6,FALSE)))</f>
        <v/>
      </c>
      <c r="G61" s="219" t="str">
        <f>IF(ISNA(VLOOKUP($A61,'C. et P. IND.'!$A$58:$R$69,7,FALSE)),"",(VLOOKUP($A61,'C. et P. IND.'!$A$58:$R$69,7,FALSE)))</f>
        <v/>
      </c>
      <c r="H61" s="283" t="str">
        <f>IF(ISNA(VLOOKUP($A61,'C. et P. IND.'!$A$58:$R$69,8,FALSE)),"",(VLOOKUP($A61,'C. et P. IND.'!$A$58:$R$69,8,FALSE)))</f>
        <v/>
      </c>
      <c r="I61" s="283" t="str">
        <f>IF(ISNA(VLOOKUP($A61,'C. et P. IND.'!$A$58:$R$69,9,FALSE)),"",(VLOOKUP($A61,'C. et P. IND.'!$A$58:$R$69,9,FALSE)))</f>
        <v/>
      </c>
      <c r="J61" s="283" t="str">
        <f>IF(ISNA(VLOOKUP($A61,'C. et P. IND.'!$A$58:$R$69,10,FALSE)),"",(VLOOKUP($A61,'C. et P. IND.'!$A$58:$R$69,10,FALSE)))</f>
        <v/>
      </c>
      <c r="K61" s="283" t="str">
        <f>IF(ISNA(VLOOKUP($A61,'C. et P. IND.'!$A$58:$R$69,11,FALSE)),"",(VLOOKUP($A61,'C. et P. IND.'!$A$58:$R$69,11,FALSE)))</f>
        <v/>
      </c>
      <c r="L61" s="283" t="str">
        <f>IF(ISNA(VLOOKUP($A61,'C. et P. IND.'!$A$58:$R$69,12,FALSE)),"",(VLOOKUP($A61,'C. et P. IND.'!$A$58:$R$69,12,FALSE)))</f>
        <v/>
      </c>
      <c r="M61" s="283" t="str">
        <f>IF(ISNA(VLOOKUP($A61,'C. et P. IND.'!$A$58:$R$69,13,FALSE)),"",(VLOOKUP($A61,'C. et P. IND.'!$A$58:$R$69,13,FALSE)))</f>
        <v/>
      </c>
      <c r="N61" s="283" t="str">
        <f>IF(ISNA(VLOOKUP($A61,'C. et P. IND.'!$A$58:$R$69,14,FALSE)),"",(VLOOKUP($A61,'C. et P. IND.'!$A$58:$R$69,14,FALSE)))</f>
        <v/>
      </c>
      <c r="O61" s="283" t="str">
        <f>IF(ISNA(VLOOKUP($A61,'C. et P. IND.'!$A$58:$R$69,15,FALSE)),"",(VLOOKUP($A61,'C. et P. IND.'!$A$58:$R$69,15,FALSE)))</f>
        <v/>
      </c>
      <c r="P61" s="283" t="str">
        <f>IF(ISNA(VLOOKUP($A61,'C. et P. IND.'!$A$58:$R$69,16,FALSE)),"",(VLOOKUP($A61,'C. et P. IND.'!$A$58:$R$69,16,FALSE)))</f>
        <v/>
      </c>
      <c r="Q61" s="283" t="str">
        <f>IF(ISNA(VLOOKUP($A61,'C. et P. IND.'!$A$58:$R$69,17,FALSE)),"",(VLOOKUP($A61,'C. et P. IND.'!$A$58:$R$69,17,FALSE)))</f>
        <v/>
      </c>
      <c r="R61" s="283" t="str">
        <f>IF(ISNA(VLOOKUP($A61,'C. et P. IND.'!$A$58:$R$69,18,FALSE)),"",(VLOOKUP($A61,'C. et P. IND.'!$A$58:$R$69,18,FALSE)))</f>
        <v/>
      </c>
      <c r="S61" s="6"/>
      <c r="T61" s="6"/>
      <c r="U61" s="6"/>
      <c r="V61" s="6"/>
      <c r="W61" s="6"/>
      <c r="X61" s="6"/>
      <c r="Y61" s="6"/>
      <c r="Z61" s="6"/>
      <c r="AA61" s="134"/>
      <c r="AB61" s="6"/>
      <c r="AC61" s="6"/>
      <c r="AD61" s="6"/>
      <c r="AE61" s="6"/>
      <c r="AF61" s="6"/>
    </row>
    <row r="62" spans="1:32" ht="30" customHeight="1" thickBot="1" x14ac:dyDescent="0.35">
      <c r="A62" s="214">
        <v>5</v>
      </c>
      <c r="B62" s="155" t="str">
        <f>IF(ISNA(VLOOKUP(A62,'C. et P. IND.'!$A$58:$R$69,2,FALSE)),"",(VLOOKUP(A62,'C. et P. IND.'!$A$58:$R$69,2,FALSE)))</f>
        <v/>
      </c>
      <c r="C62" s="217" t="str">
        <f>IF(ISNA(VLOOKUP(A62,'C. et P. IND.'!$A$58:$R$69,3,FALSE)),"",(VLOOKUP(A62,'C. et P. IND.'!$A$58:$R$69,3,FALSE)))</f>
        <v/>
      </c>
      <c r="D62" s="209" t="str">
        <f>IF(ISNA(VLOOKUP($A62,'C. et P. IND.'!$A$58:$R$69,4,FALSE)),"",(VLOOKUP(A62,'C. et P. IND.'!$A$58:$R$69,4,FALSE)))</f>
        <v/>
      </c>
      <c r="E62" s="55" t="str">
        <f>IF(ISNA(VLOOKUP($A62,'C. et P. IND.'!$A$58:$R$69,5,FALSE)),"",(VLOOKUP($A62,'C. et P. IND.'!$A$58:$R$69,5,FALSE)))</f>
        <v/>
      </c>
      <c r="F62" s="55" t="str">
        <f>IF(ISNA(VLOOKUP($A62,'C. et P. IND.'!$A$58:$R$69,6,FALSE)),"",(VLOOKUP($A62,'C. et P. IND.'!$A$58:$R$69,6,FALSE)))</f>
        <v/>
      </c>
      <c r="G62" s="219" t="str">
        <f>IF(ISNA(VLOOKUP($A62,'C. et P. IND.'!$A$58:$R$69,7,FALSE)),"",(VLOOKUP($A62,'C. et P. IND.'!$A$58:$R$69,7,FALSE)))</f>
        <v/>
      </c>
      <c r="H62" s="283" t="str">
        <f>IF(ISNA(VLOOKUP($A62,'C. et P. IND.'!$A$58:$R$69,8,FALSE)),"",(VLOOKUP($A62,'C. et P. IND.'!$A$58:$R$69,8,FALSE)))</f>
        <v/>
      </c>
      <c r="I62" s="283" t="str">
        <f>IF(ISNA(VLOOKUP($A62,'C. et P. IND.'!$A$58:$R$69,9,FALSE)),"",(VLOOKUP($A62,'C. et P. IND.'!$A$58:$R$69,9,FALSE)))</f>
        <v/>
      </c>
      <c r="J62" s="283" t="str">
        <f>IF(ISNA(VLOOKUP($A62,'C. et P. IND.'!$A$58:$R$69,10,FALSE)),"",(VLOOKUP($A62,'C. et P. IND.'!$A$58:$R$69,10,FALSE)))</f>
        <v/>
      </c>
      <c r="K62" s="283" t="str">
        <f>IF(ISNA(VLOOKUP($A62,'C. et P. IND.'!$A$58:$R$69,11,FALSE)),"",(VLOOKUP($A62,'C. et P. IND.'!$A$58:$R$69,11,FALSE)))</f>
        <v/>
      </c>
      <c r="L62" s="283" t="str">
        <f>IF(ISNA(VLOOKUP($A62,'C. et P. IND.'!$A$58:$R$69,12,FALSE)),"",(VLOOKUP($A62,'C. et P. IND.'!$A$58:$R$69,12,FALSE)))</f>
        <v/>
      </c>
      <c r="M62" s="283" t="str">
        <f>IF(ISNA(VLOOKUP($A62,'C. et P. IND.'!$A$58:$R$69,13,FALSE)),"",(VLOOKUP($A62,'C. et P. IND.'!$A$58:$R$69,13,FALSE)))</f>
        <v/>
      </c>
      <c r="N62" s="283" t="str">
        <f>IF(ISNA(VLOOKUP($A62,'C. et P. IND.'!$A$58:$R$69,14,FALSE)),"",(VLOOKUP($A62,'C. et P. IND.'!$A$58:$R$69,14,FALSE)))</f>
        <v/>
      </c>
      <c r="O62" s="283" t="str">
        <f>IF(ISNA(VLOOKUP($A62,'C. et P. IND.'!$A$58:$R$69,15,FALSE)),"",(VLOOKUP($A62,'C. et P. IND.'!$A$58:$R$69,15,FALSE)))</f>
        <v/>
      </c>
      <c r="P62" s="283" t="str">
        <f>IF(ISNA(VLOOKUP($A62,'C. et P. IND.'!$A$58:$R$69,16,FALSE)),"",(VLOOKUP($A62,'C. et P. IND.'!$A$58:$R$69,16,FALSE)))</f>
        <v/>
      </c>
      <c r="Q62" s="283" t="str">
        <f>IF(ISNA(VLOOKUP($A62,'C. et P. IND.'!$A$58:$R$69,17,FALSE)),"",(VLOOKUP($A62,'C. et P. IND.'!$A$58:$R$69,17,FALSE)))</f>
        <v/>
      </c>
      <c r="R62" s="283" t="str">
        <f>IF(ISNA(VLOOKUP($A62,'C. et P. IND.'!$A$58:$R$69,18,FALSE)),"",(VLOOKUP($A62,'C. et P. IND.'!$A$58:$R$69,18,FALSE)))</f>
        <v/>
      </c>
      <c r="S62" s="6"/>
      <c r="T62" s="6"/>
      <c r="U62" s="6"/>
      <c r="V62" s="6"/>
      <c r="W62" s="6"/>
      <c r="X62" s="6"/>
      <c r="Y62" s="6"/>
      <c r="Z62" s="6"/>
      <c r="AA62" s="134"/>
      <c r="AB62" s="6"/>
      <c r="AC62" s="6"/>
      <c r="AD62" s="6"/>
      <c r="AE62" s="6"/>
      <c r="AF62" s="6"/>
    </row>
    <row r="63" spans="1:32" ht="30" customHeight="1" thickBot="1" x14ac:dyDescent="0.35">
      <c r="A63" s="214">
        <v>6</v>
      </c>
      <c r="B63" s="155" t="str">
        <f>IF(ISNA(VLOOKUP(A63,'C. et P. IND.'!$A$58:$R$69,2,FALSE)),"",(VLOOKUP(A63,'C. et P. IND.'!$A$58:$R$69,2,FALSE)))</f>
        <v/>
      </c>
      <c r="C63" s="217" t="str">
        <f>IF(ISNA(VLOOKUP(A63,'C. et P. IND.'!$A$58:$R$69,3,FALSE)),"",(VLOOKUP(A63,'C. et P. IND.'!$A$58:$R$69,3,FALSE)))</f>
        <v/>
      </c>
      <c r="D63" s="209" t="str">
        <f>IF(ISNA(VLOOKUP($A63,'C. et P. IND.'!$A$58:$R$69,4,FALSE)),"",(VLOOKUP(A63,'C. et P. IND.'!$A$58:$R$69,4,FALSE)))</f>
        <v/>
      </c>
      <c r="E63" s="55" t="str">
        <f>IF(ISNA(VLOOKUP($A63,'C. et P. IND.'!$A$58:$R$69,5,FALSE)),"",(VLOOKUP($A63,'C. et P. IND.'!$A$58:$R$69,5,FALSE)))</f>
        <v/>
      </c>
      <c r="F63" s="55" t="str">
        <f>IF(ISNA(VLOOKUP($A63,'C. et P. IND.'!$A$58:$R$69,6,FALSE)),"",(VLOOKUP($A63,'C. et P. IND.'!$A$58:$R$69,6,FALSE)))</f>
        <v/>
      </c>
      <c r="G63" s="219" t="str">
        <f>IF(ISNA(VLOOKUP($A63,'C. et P. IND.'!$A$58:$R$69,7,FALSE)),"",(VLOOKUP($A63,'C. et P. IND.'!$A$58:$R$69,7,FALSE)))</f>
        <v/>
      </c>
      <c r="H63" s="283" t="str">
        <f>IF(ISNA(VLOOKUP($A63,'C. et P. IND.'!$A$58:$R$69,8,FALSE)),"",(VLOOKUP($A63,'C. et P. IND.'!$A$58:$R$69,8,FALSE)))</f>
        <v/>
      </c>
      <c r="I63" s="283" t="str">
        <f>IF(ISNA(VLOOKUP($A63,'C. et P. IND.'!$A$58:$R$69,9,FALSE)),"",(VLOOKUP($A63,'C. et P. IND.'!$A$58:$R$69,9,FALSE)))</f>
        <v/>
      </c>
      <c r="J63" s="283" t="str">
        <f>IF(ISNA(VLOOKUP($A63,'C. et P. IND.'!$A$58:$R$69,10,FALSE)),"",(VLOOKUP($A63,'C. et P. IND.'!$A$58:$R$69,10,FALSE)))</f>
        <v/>
      </c>
      <c r="K63" s="283" t="str">
        <f>IF(ISNA(VLOOKUP($A63,'C. et P. IND.'!$A$58:$R$69,11,FALSE)),"",(VLOOKUP($A63,'C. et P. IND.'!$A$58:$R$69,11,FALSE)))</f>
        <v/>
      </c>
      <c r="L63" s="283" t="str">
        <f>IF(ISNA(VLOOKUP($A63,'C. et P. IND.'!$A$58:$R$69,12,FALSE)),"",(VLOOKUP($A63,'C. et P. IND.'!$A$58:$R$69,12,FALSE)))</f>
        <v/>
      </c>
      <c r="M63" s="283" t="str">
        <f>IF(ISNA(VLOOKUP($A63,'C. et P. IND.'!$A$58:$R$69,13,FALSE)),"",(VLOOKUP($A63,'C. et P. IND.'!$A$58:$R$69,13,FALSE)))</f>
        <v/>
      </c>
      <c r="N63" s="283" t="str">
        <f>IF(ISNA(VLOOKUP($A63,'C. et P. IND.'!$A$58:$R$69,14,FALSE)),"",(VLOOKUP($A63,'C. et P. IND.'!$A$58:$R$69,14,FALSE)))</f>
        <v/>
      </c>
      <c r="O63" s="283" t="str">
        <f>IF(ISNA(VLOOKUP($A63,'C. et P. IND.'!$A$58:$R$69,15,FALSE)),"",(VLOOKUP($A63,'C. et P. IND.'!$A$58:$R$69,15,FALSE)))</f>
        <v/>
      </c>
      <c r="P63" s="283" t="str">
        <f>IF(ISNA(VLOOKUP($A63,'C. et P. IND.'!$A$58:$R$69,16,FALSE)),"",(VLOOKUP($A63,'C. et P. IND.'!$A$58:$R$69,16,FALSE)))</f>
        <v/>
      </c>
      <c r="Q63" s="283" t="str">
        <f>IF(ISNA(VLOOKUP($A63,'C. et P. IND.'!$A$58:$R$69,17,FALSE)),"",(VLOOKUP($A63,'C. et P. IND.'!$A$58:$R$69,17,FALSE)))</f>
        <v/>
      </c>
      <c r="R63" s="283" t="str">
        <f>IF(ISNA(VLOOKUP($A63,'C. et P. IND.'!$A$58:$R$69,18,FALSE)),"",(VLOOKUP($A63,'C. et P. IND.'!$A$58:$R$69,18,FALSE)))</f>
        <v/>
      </c>
      <c r="S63" s="6"/>
      <c r="T63" s="6"/>
      <c r="U63" s="6"/>
      <c r="V63" s="6"/>
      <c r="W63" s="6"/>
      <c r="X63" s="6"/>
      <c r="Y63" s="6"/>
      <c r="Z63" s="6"/>
      <c r="AA63" s="134"/>
      <c r="AB63" s="6"/>
      <c r="AC63" s="6"/>
      <c r="AD63" s="6"/>
      <c r="AE63" s="6"/>
      <c r="AF63" s="6"/>
    </row>
    <row r="64" spans="1:32" ht="30" customHeight="1" thickBot="1" x14ac:dyDescent="0.35">
      <c r="A64" s="214">
        <v>7</v>
      </c>
      <c r="B64" s="155" t="str">
        <f>IF(ISNA(VLOOKUP(A64,'C. et P. IND.'!$A$58:$R$69,2,FALSE)),"",(VLOOKUP(A64,'C. et P. IND.'!$A$58:$R$69,2,FALSE)))</f>
        <v/>
      </c>
      <c r="C64" s="217" t="str">
        <f>IF(ISNA(VLOOKUP(A64,'C. et P. IND.'!$A$58:$R$69,3,FALSE)),"",(VLOOKUP(A64,'C. et P. IND.'!$A$58:$R$69,3,FALSE)))</f>
        <v/>
      </c>
      <c r="D64" s="209" t="str">
        <f>IF(ISNA(VLOOKUP($A64,'C. et P. IND.'!$A$58:$R$69,4,FALSE)),"",(VLOOKUP(A64,'C. et P. IND.'!$A$58:$R$69,4,FALSE)))</f>
        <v/>
      </c>
      <c r="E64" s="55" t="str">
        <f>IF(ISNA(VLOOKUP($A64,'C. et P. IND.'!$A$58:$R$69,5,FALSE)),"",(VLOOKUP($A64,'C. et P. IND.'!$A$58:$R$69,5,FALSE)))</f>
        <v/>
      </c>
      <c r="F64" s="55" t="str">
        <f>IF(ISNA(VLOOKUP($A64,'C. et P. IND.'!$A$58:$R$69,6,FALSE)),"",(VLOOKUP($A64,'C. et P. IND.'!$A$58:$R$69,6,FALSE)))</f>
        <v/>
      </c>
      <c r="G64" s="219" t="str">
        <f>IF(ISNA(VLOOKUP($A64,'C. et P. IND.'!$A$58:$R$69,7,FALSE)),"",(VLOOKUP($A64,'C. et P. IND.'!$A$58:$R$69,7,FALSE)))</f>
        <v/>
      </c>
      <c r="H64" s="283" t="str">
        <f>IF(ISNA(VLOOKUP($A64,'C. et P. IND.'!$A$58:$R$69,8,FALSE)),"",(VLOOKUP($A64,'C. et P. IND.'!$A$58:$R$69,8,FALSE)))</f>
        <v/>
      </c>
      <c r="I64" s="283" t="str">
        <f>IF(ISNA(VLOOKUP($A64,'C. et P. IND.'!$A$58:$R$69,9,FALSE)),"",(VLOOKUP($A64,'C. et P. IND.'!$A$58:$R$69,9,FALSE)))</f>
        <v/>
      </c>
      <c r="J64" s="283" t="str">
        <f>IF(ISNA(VLOOKUP($A64,'C. et P. IND.'!$A$58:$R$69,10,FALSE)),"",(VLOOKUP($A64,'C. et P. IND.'!$A$58:$R$69,10,FALSE)))</f>
        <v/>
      </c>
      <c r="K64" s="283" t="str">
        <f>IF(ISNA(VLOOKUP($A64,'C. et P. IND.'!$A$58:$R$69,11,FALSE)),"",(VLOOKUP($A64,'C. et P. IND.'!$A$58:$R$69,11,FALSE)))</f>
        <v/>
      </c>
      <c r="L64" s="283" t="str">
        <f>IF(ISNA(VLOOKUP($A64,'C. et P. IND.'!$A$58:$R$69,12,FALSE)),"",(VLOOKUP($A64,'C. et P. IND.'!$A$58:$R$69,12,FALSE)))</f>
        <v/>
      </c>
      <c r="M64" s="283" t="str">
        <f>IF(ISNA(VLOOKUP($A64,'C. et P. IND.'!$A$58:$R$69,13,FALSE)),"",(VLOOKUP($A64,'C. et P. IND.'!$A$58:$R$69,13,FALSE)))</f>
        <v/>
      </c>
      <c r="N64" s="283" t="str">
        <f>IF(ISNA(VLOOKUP($A64,'C. et P. IND.'!$A$58:$R$69,14,FALSE)),"",(VLOOKUP($A64,'C. et P. IND.'!$A$58:$R$69,14,FALSE)))</f>
        <v/>
      </c>
      <c r="O64" s="283" t="str">
        <f>IF(ISNA(VLOOKUP($A64,'C. et P. IND.'!$A$58:$R$69,15,FALSE)),"",(VLOOKUP($A64,'C. et P. IND.'!$A$58:$R$69,15,FALSE)))</f>
        <v/>
      </c>
      <c r="P64" s="283" t="str">
        <f>IF(ISNA(VLOOKUP($A64,'C. et P. IND.'!$A$58:$R$69,16,FALSE)),"",(VLOOKUP($A64,'C. et P. IND.'!$A$58:$R$69,16,FALSE)))</f>
        <v/>
      </c>
      <c r="Q64" s="283" t="str">
        <f>IF(ISNA(VLOOKUP($A64,'C. et P. IND.'!$A$58:$R$69,17,FALSE)),"",(VLOOKUP($A64,'C. et P. IND.'!$A$58:$R$69,17,FALSE)))</f>
        <v/>
      </c>
      <c r="R64" s="283" t="str">
        <f>IF(ISNA(VLOOKUP($A64,'C. et P. IND.'!$A$58:$R$69,18,FALSE)),"",(VLOOKUP($A64,'C. et P. IND.'!$A$58:$R$69,18,FALSE)))</f>
        <v/>
      </c>
      <c r="S64" s="6"/>
      <c r="T64" s="6"/>
      <c r="U64" s="6"/>
      <c r="V64" s="6"/>
      <c r="W64" s="6"/>
      <c r="X64" s="6"/>
      <c r="Y64" s="6"/>
      <c r="Z64" s="6"/>
      <c r="AA64" s="134"/>
      <c r="AB64" s="6"/>
      <c r="AC64" s="6"/>
      <c r="AD64" s="6"/>
      <c r="AE64" s="6"/>
      <c r="AF64" s="6"/>
    </row>
    <row r="65" spans="1:32" ht="30" customHeight="1" thickBot="1" x14ac:dyDescent="0.35">
      <c r="A65" s="214">
        <v>8</v>
      </c>
      <c r="B65" s="155" t="str">
        <f>IF(ISNA(VLOOKUP(A65,'C. et P. IND.'!$A$58:$R$69,2,FALSE)),"",(VLOOKUP(A65,'C. et P. IND.'!$A$58:$R$69,2,FALSE)))</f>
        <v/>
      </c>
      <c r="C65" s="217" t="str">
        <f>IF(ISNA(VLOOKUP(A65,'C. et P. IND.'!$A$58:$R$69,3,FALSE)),"",(VLOOKUP(A65,'C. et P. IND.'!$A$58:$R$69,3,FALSE)))</f>
        <v/>
      </c>
      <c r="D65" s="209" t="str">
        <f>IF(ISNA(VLOOKUP($A65,'C. et P. IND.'!$A$58:$R$69,4,FALSE)),"",(VLOOKUP(A65,'C. et P. IND.'!$A$58:$R$69,4,FALSE)))</f>
        <v/>
      </c>
      <c r="E65" s="55" t="str">
        <f>IF(ISNA(VLOOKUP($A65,'C. et P. IND.'!$A$58:$R$69,5,FALSE)),"",(VLOOKUP($A65,'C. et P. IND.'!$A$58:$R$69,5,FALSE)))</f>
        <v/>
      </c>
      <c r="F65" s="55" t="str">
        <f>IF(ISNA(VLOOKUP($A65,'C. et P. IND.'!$A$58:$R$69,6,FALSE)),"",(VLOOKUP($A65,'C. et P. IND.'!$A$58:$R$69,6,FALSE)))</f>
        <v/>
      </c>
      <c r="G65" s="219" t="str">
        <f>IF(ISNA(VLOOKUP($A65,'C. et P. IND.'!$A$58:$R$69,7,FALSE)),"",(VLOOKUP($A65,'C. et P. IND.'!$A$58:$R$69,7,FALSE)))</f>
        <v/>
      </c>
      <c r="H65" s="283" t="str">
        <f>IF(ISNA(VLOOKUP($A65,'C. et P. IND.'!$A$58:$R$69,8,FALSE)),"",(VLOOKUP($A65,'C. et P. IND.'!$A$58:$R$69,8,FALSE)))</f>
        <v/>
      </c>
      <c r="I65" s="283" t="str">
        <f>IF(ISNA(VLOOKUP($A65,'C. et P. IND.'!$A$58:$R$69,9,FALSE)),"",(VLOOKUP($A65,'C. et P. IND.'!$A$58:$R$69,9,FALSE)))</f>
        <v/>
      </c>
      <c r="J65" s="283" t="str">
        <f>IF(ISNA(VLOOKUP($A65,'C. et P. IND.'!$A$58:$R$69,10,FALSE)),"",(VLOOKUP($A65,'C. et P. IND.'!$A$58:$R$69,10,FALSE)))</f>
        <v/>
      </c>
      <c r="K65" s="283" t="str">
        <f>IF(ISNA(VLOOKUP($A65,'C. et P. IND.'!$A$58:$R$69,11,FALSE)),"",(VLOOKUP($A65,'C. et P. IND.'!$A$58:$R$69,11,FALSE)))</f>
        <v/>
      </c>
      <c r="L65" s="283" t="str">
        <f>IF(ISNA(VLOOKUP($A65,'C. et P. IND.'!$A$58:$R$69,12,FALSE)),"",(VLOOKUP($A65,'C. et P. IND.'!$A$58:$R$69,12,FALSE)))</f>
        <v/>
      </c>
      <c r="M65" s="283" t="str">
        <f>IF(ISNA(VLOOKUP($A65,'C. et P. IND.'!$A$58:$R$69,13,FALSE)),"",(VLOOKUP($A65,'C. et P. IND.'!$A$58:$R$69,13,FALSE)))</f>
        <v/>
      </c>
      <c r="N65" s="283" t="str">
        <f>IF(ISNA(VLOOKUP($A65,'C. et P. IND.'!$A$58:$R$69,14,FALSE)),"",(VLOOKUP($A65,'C. et P. IND.'!$A$58:$R$69,14,FALSE)))</f>
        <v/>
      </c>
      <c r="O65" s="283" t="str">
        <f>IF(ISNA(VLOOKUP($A65,'C. et P. IND.'!$A$58:$R$69,15,FALSE)),"",(VLOOKUP($A65,'C. et P. IND.'!$A$58:$R$69,15,FALSE)))</f>
        <v/>
      </c>
      <c r="P65" s="283" t="str">
        <f>IF(ISNA(VLOOKUP($A65,'C. et P. IND.'!$A$58:$R$69,16,FALSE)),"",(VLOOKUP($A65,'C. et P. IND.'!$A$58:$R$69,16,FALSE)))</f>
        <v/>
      </c>
      <c r="Q65" s="283" t="str">
        <f>IF(ISNA(VLOOKUP($A65,'C. et P. IND.'!$A$58:$R$69,17,FALSE)),"",(VLOOKUP($A65,'C. et P. IND.'!$A$58:$R$69,17,FALSE)))</f>
        <v/>
      </c>
      <c r="R65" s="283" t="str">
        <f>IF(ISNA(VLOOKUP($A65,'C. et P. IND.'!$A$58:$R$69,18,FALSE)),"",(VLOOKUP($A65,'C. et P. IND.'!$A$58:$R$69,18,FALSE)))</f>
        <v/>
      </c>
      <c r="S65" s="6"/>
      <c r="T65" s="6"/>
      <c r="U65" s="6"/>
      <c r="V65" s="6"/>
      <c r="W65" s="6"/>
      <c r="X65" s="6"/>
      <c r="Y65" s="6"/>
      <c r="Z65" s="6"/>
      <c r="AA65" s="134"/>
      <c r="AB65" s="6"/>
      <c r="AC65" s="6"/>
      <c r="AD65" s="6"/>
      <c r="AE65" s="6"/>
      <c r="AF65" s="6"/>
    </row>
    <row r="66" spans="1:32" ht="30" customHeight="1" thickBot="1" x14ac:dyDescent="0.35">
      <c r="A66" s="214">
        <v>9</v>
      </c>
      <c r="B66" s="155" t="str">
        <f>IF(ISNA(VLOOKUP(A66,'C. et P. IND.'!$A$58:$R$69,2,FALSE)),"",(VLOOKUP(A66,'C. et P. IND.'!$A$58:$R$69,2,FALSE)))</f>
        <v/>
      </c>
      <c r="C66" s="217" t="str">
        <f>IF(ISNA(VLOOKUP(A66,'C. et P. IND.'!$A$58:$R$69,3,FALSE)),"",(VLOOKUP(A66,'C. et P. IND.'!$A$58:$R$69,3,FALSE)))</f>
        <v/>
      </c>
      <c r="D66" s="209" t="str">
        <f>IF(ISNA(VLOOKUP($A66,'C. et P. IND.'!$A$58:$R$69,4,FALSE)),"",(VLOOKUP(A66,'C. et P. IND.'!$A$58:$R$69,4,FALSE)))</f>
        <v/>
      </c>
      <c r="E66" s="55" t="str">
        <f>IF(ISNA(VLOOKUP($A66,'C. et P. IND.'!$A$58:$R$69,5,FALSE)),"",(VLOOKUP($A66,'C. et P. IND.'!$A$58:$R$69,5,FALSE)))</f>
        <v/>
      </c>
      <c r="F66" s="55" t="str">
        <f>IF(ISNA(VLOOKUP($A66,'C. et P. IND.'!$A$58:$R$69,6,FALSE)),"",(VLOOKUP($A66,'C. et P. IND.'!$A$58:$R$69,6,FALSE)))</f>
        <v/>
      </c>
      <c r="G66" s="219" t="str">
        <f>IF(ISNA(VLOOKUP($A66,'C. et P. IND.'!$A$58:$R$69,7,FALSE)),"",(VLOOKUP($A66,'C. et P. IND.'!$A$58:$R$69,7,FALSE)))</f>
        <v/>
      </c>
      <c r="H66" s="283" t="str">
        <f>IF(ISNA(VLOOKUP($A66,'C. et P. IND.'!$A$58:$R$69,8,FALSE)),"",(VLOOKUP($A66,'C. et P. IND.'!$A$58:$R$69,8,FALSE)))</f>
        <v/>
      </c>
      <c r="I66" s="283" t="str">
        <f>IF(ISNA(VLOOKUP($A66,'C. et P. IND.'!$A$58:$R$69,9,FALSE)),"",(VLOOKUP($A66,'C. et P. IND.'!$A$58:$R$69,9,FALSE)))</f>
        <v/>
      </c>
      <c r="J66" s="283" t="str">
        <f>IF(ISNA(VLOOKUP($A66,'C. et P. IND.'!$A$58:$R$69,10,FALSE)),"",(VLOOKUP($A66,'C. et P. IND.'!$A$58:$R$69,10,FALSE)))</f>
        <v/>
      </c>
      <c r="K66" s="283" t="str">
        <f>IF(ISNA(VLOOKUP($A66,'C. et P. IND.'!$A$58:$R$69,11,FALSE)),"",(VLOOKUP($A66,'C. et P. IND.'!$A$58:$R$69,11,FALSE)))</f>
        <v/>
      </c>
      <c r="L66" s="283" t="str">
        <f>IF(ISNA(VLOOKUP($A66,'C. et P. IND.'!$A$58:$R$69,12,FALSE)),"",(VLOOKUP($A66,'C. et P. IND.'!$A$58:$R$69,12,FALSE)))</f>
        <v/>
      </c>
      <c r="M66" s="283" t="str">
        <f>IF(ISNA(VLOOKUP($A66,'C. et P. IND.'!$A$58:$R$69,13,FALSE)),"",(VLOOKUP($A66,'C. et P. IND.'!$A$58:$R$69,13,FALSE)))</f>
        <v/>
      </c>
      <c r="N66" s="283" t="str">
        <f>IF(ISNA(VLOOKUP($A66,'C. et P. IND.'!$A$58:$R$69,14,FALSE)),"",(VLOOKUP($A66,'C. et P. IND.'!$A$58:$R$69,14,FALSE)))</f>
        <v/>
      </c>
      <c r="O66" s="283" t="str">
        <f>IF(ISNA(VLOOKUP($A66,'C. et P. IND.'!$A$58:$R$69,15,FALSE)),"",(VLOOKUP($A66,'C. et P. IND.'!$A$58:$R$69,15,FALSE)))</f>
        <v/>
      </c>
      <c r="P66" s="283" t="str">
        <f>IF(ISNA(VLOOKUP($A66,'C. et P. IND.'!$A$58:$R$69,16,FALSE)),"",(VLOOKUP($A66,'C. et P. IND.'!$A$58:$R$69,16,FALSE)))</f>
        <v/>
      </c>
      <c r="Q66" s="283" t="str">
        <f>IF(ISNA(VLOOKUP($A66,'C. et P. IND.'!$A$58:$R$69,17,FALSE)),"",(VLOOKUP($A66,'C. et P. IND.'!$A$58:$R$69,17,FALSE)))</f>
        <v/>
      </c>
      <c r="R66" s="283" t="str">
        <f>IF(ISNA(VLOOKUP($A66,'C. et P. IND.'!$A$58:$R$69,18,FALSE)),"",(VLOOKUP($A66,'C. et P. IND.'!$A$58:$R$69,18,FALSE)))</f>
        <v/>
      </c>
      <c r="S66" s="6"/>
      <c r="T66" s="6"/>
      <c r="U66" s="6"/>
      <c r="V66" s="6"/>
      <c r="W66" s="6"/>
      <c r="X66" s="6"/>
      <c r="Y66" s="6"/>
      <c r="Z66" s="6"/>
      <c r="AA66" s="134"/>
      <c r="AB66" s="6"/>
      <c r="AC66" s="6"/>
      <c r="AD66" s="6"/>
      <c r="AE66" s="6"/>
      <c r="AF66" s="6"/>
    </row>
    <row r="67" spans="1:32" ht="30" customHeight="1" thickBot="1" x14ac:dyDescent="0.35">
      <c r="A67" s="214">
        <v>10</v>
      </c>
      <c r="B67" s="155" t="str">
        <f>IF(ISNA(VLOOKUP(A67,'C. et P. IND.'!$A$58:$R$69,2,FALSE)),"",(VLOOKUP(A67,'C. et P. IND.'!$A$58:$R$69,2,FALSE)))</f>
        <v/>
      </c>
      <c r="C67" s="217" t="str">
        <f>IF(ISNA(VLOOKUP(A67,'C. et P. IND.'!$A$58:$R$69,3,FALSE)),"",(VLOOKUP(A67,'C. et P. IND.'!$A$58:$R$69,3,FALSE)))</f>
        <v/>
      </c>
      <c r="D67" s="209" t="str">
        <f>IF(ISNA(VLOOKUP($A67,'C. et P. IND.'!$A$58:$R$69,4,FALSE)),"",(VLOOKUP(A67,'C. et P. IND.'!$A$58:$R$69,4,FALSE)))</f>
        <v/>
      </c>
      <c r="E67" s="55" t="str">
        <f>IF(ISNA(VLOOKUP($A67,'C. et P. IND.'!$A$58:$R$69,5,FALSE)),"",(VLOOKUP($A67,'C. et P. IND.'!$A$58:$R$69,5,FALSE)))</f>
        <v/>
      </c>
      <c r="F67" s="55" t="str">
        <f>IF(ISNA(VLOOKUP($A67,'C. et P. IND.'!$A$58:$R$69,6,FALSE)),"",(VLOOKUP($A67,'C. et P. IND.'!$A$58:$R$69,6,FALSE)))</f>
        <v/>
      </c>
      <c r="G67" s="219" t="str">
        <f>IF(ISNA(VLOOKUP($A67,'C. et P. IND.'!$A$58:$R$69,7,FALSE)),"",(VLOOKUP($A67,'C. et P. IND.'!$A$58:$R$69,7,FALSE)))</f>
        <v/>
      </c>
      <c r="H67" s="283" t="str">
        <f>IF(ISNA(VLOOKUP($A67,'C. et P. IND.'!$A$58:$R$69,8,FALSE)),"",(VLOOKUP($A67,'C. et P. IND.'!$A$58:$R$69,8,FALSE)))</f>
        <v/>
      </c>
      <c r="I67" s="283" t="str">
        <f>IF(ISNA(VLOOKUP($A67,'C. et P. IND.'!$A$58:$R$69,9,FALSE)),"",(VLOOKUP($A67,'C. et P. IND.'!$A$58:$R$69,9,FALSE)))</f>
        <v/>
      </c>
      <c r="J67" s="283" t="str">
        <f>IF(ISNA(VLOOKUP($A67,'C. et P. IND.'!$A$58:$R$69,10,FALSE)),"",(VLOOKUP($A67,'C. et P. IND.'!$A$58:$R$69,10,FALSE)))</f>
        <v/>
      </c>
      <c r="K67" s="283" t="str">
        <f>IF(ISNA(VLOOKUP($A67,'C. et P. IND.'!$A$58:$R$69,11,FALSE)),"",(VLOOKUP($A67,'C. et P. IND.'!$A$58:$R$69,11,FALSE)))</f>
        <v/>
      </c>
      <c r="L67" s="283" t="str">
        <f>IF(ISNA(VLOOKUP($A67,'C. et P. IND.'!$A$58:$R$69,12,FALSE)),"",(VLOOKUP($A67,'C. et P. IND.'!$A$58:$R$69,12,FALSE)))</f>
        <v/>
      </c>
      <c r="M67" s="283" t="str">
        <f>IF(ISNA(VLOOKUP($A67,'C. et P. IND.'!$A$58:$R$69,13,FALSE)),"",(VLOOKUP($A67,'C. et P. IND.'!$A$58:$R$69,13,FALSE)))</f>
        <v/>
      </c>
      <c r="N67" s="283" t="str">
        <f>IF(ISNA(VLOOKUP($A67,'C. et P. IND.'!$A$58:$R$69,14,FALSE)),"",(VLOOKUP($A67,'C. et P. IND.'!$A$58:$R$69,14,FALSE)))</f>
        <v/>
      </c>
      <c r="O67" s="283" t="str">
        <f>IF(ISNA(VLOOKUP($A67,'C. et P. IND.'!$A$58:$R$69,15,FALSE)),"",(VLOOKUP($A67,'C. et P. IND.'!$A$58:$R$69,15,FALSE)))</f>
        <v/>
      </c>
      <c r="P67" s="283" t="str">
        <f>IF(ISNA(VLOOKUP($A67,'C. et P. IND.'!$A$58:$R$69,16,FALSE)),"",(VLOOKUP($A67,'C. et P. IND.'!$A$58:$R$69,16,FALSE)))</f>
        <v/>
      </c>
      <c r="Q67" s="283" t="str">
        <f>IF(ISNA(VLOOKUP($A67,'C. et P. IND.'!$A$58:$R$69,17,FALSE)),"",(VLOOKUP($A67,'C. et P. IND.'!$A$58:$R$69,17,FALSE)))</f>
        <v/>
      </c>
      <c r="R67" s="283" t="str">
        <f>IF(ISNA(VLOOKUP($A67,'C. et P. IND.'!$A$58:$R$69,18,FALSE)),"",(VLOOKUP($A67,'C. et P. IND.'!$A$58:$R$69,18,FALSE)))</f>
        <v/>
      </c>
      <c r="S67" s="6"/>
      <c r="T67" s="6"/>
      <c r="U67" s="6"/>
      <c r="V67" s="6"/>
      <c r="W67" s="6"/>
      <c r="X67" s="6"/>
      <c r="Y67" s="6"/>
      <c r="Z67" s="6"/>
      <c r="AA67" s="134"/>
      <c r="AB67" s="6"/>
      <c r="AC67" s="6"/>
      <c r="AD67" s="6"/>
      <c r="AE67" s="6"/>
      <c r="AF67" s="6"/>
    </row>
    <row r="68" spans="1:32" ht="30" customHeight="1" thickBot="1" x14ac:dyDescent="0.35">
      <c r="A68" s="214">
        <v>11</v>
      </c>
      <c r="B68" s="155" t="str">
        <f>IF(ISNA(VLOOKUP(A68,'C. et P. IND.'!$A$58:$R$69,2,FALSE)),"",(VLOOKUP(A68,'C. et P. IND.'!$A$58:$R$69,2,FALSE)))</f>
        <v/>
      </c>
      <c r="C68" s="217" t="str">
        <f>IF(ISNA(VLOOKUP(A68,'C. et P. IND.'!$A$58:$R$69,3,FALSE)),"",(VLOOKUP(A68,'C. et P. IND.'!$A$58:$R$69,3,FALSE)))</f>
        <v/>
      </c>
      <c r="D68" s="209" t="str">
        <f>IF(ISNA(VLOOKUP($A68,'C. et P. IND.'!$A$58:$R$69,4,FALSE)),"",(VLOOKUP(A68,'C. et P. IND.'!$A$58:$R$69,4,FALSE)))</f>
        <v/>
      </c>
      <c r="E68" s="55" t="str">
        <f>IF(ISNA(VLOOKUP($A68,'C. et P. IND.'!$A$58:$R$69,5,FALSE)),"",(VLOOKUP($A68,'C. et P. IND.'!$A$58:$R$69,5,FALSE)))</f>
        <v/>
      </c>
      <c r="F68" s="55" t="str">
        <f>IF(ISNA(VLOOKUP($A68,'C. et P. IND.'!$A$58:$R$69,6,FALSE)),"",(VLOOKUP($A68,'C. et P. IND.'!$A$58:$R$69,6,FALSE)))</f>
        <v/>
      </c>
      <c r="G68" s="219" t="str">
        <f>IF(ISNA(VLOOKUP($A68,'C. et P. IND.'!$A$58:$R$69,7,FALSE)),"",(VLOOKUP($A68,'C. et P. IND.'!$A$58:$R$69,7,FALSE)))</f>
        <v/>
      </c>
      <c r="H68" s="283" t="str">
        <f>IF(ISNA(VLOOKUP($A68,'C. et P. IND.'!$A$58:$R$69,8,FALSE)),"",(VLOOKUP($A68,'C. et P. IND.'!$A$58:$R$69,8,FALSE)))</f>
        <v/>
      </c>
      <c r="I68" s="283" t="str">
        <f>IF(ISNA(VLOOKUP($A68,'C. et P. IND.'!$A$58:$R$69,9,FALSE)),"",(VLOOKUP($A68,'C. et P. IND.'!$A$58:$R$69,9,FALSE)))</f>
        <v/>
      </c>
      <c r="J68" s="283" t="str">
        <f>IF(ISNA(VLOOKUP($A68,'C. et P. IND.'!$A$58:$R$69,10,FALSE)),"",(VLOOKUP($A68,'C. et P. IND.'!$A$58:$R$69,10,FALSE)))</f>
        <v/>
      </c>
      <c r="K68" s="283" t="str">
        <f>IF(ISNA(VLOOKUP($A68,'C. et P. IND.'!$A$58:$R$69,11,FALSE)),"",(VLOOKUP($A68,'C. et P. IND.'!$A$58:$R$69,11,FALSE)))</f>
        <v/>
      </c>
      <c r="L68" s="283" t="str">
        <f>IF(ISNA(VLOOKUP($A68,'C. et P. IND.'!$A$58:$R$69,12,FALSE)),"",(VLOOKUP($A68,'C. et P. IND.'!$A$58:$R$69,12,FALSE)))</f>
        <v/>
      </c>
      <c r="M68" s="283" t="str">
        <f>IF(ISNA(VLOOKUP($A68,'C. et P. IND.'!$A$58:$R$69,13,FALSE)),"",(VLOOKUP($A68,'C. et P. IND.'!$A$58:$R$69,13,FALSE)))</f>
        <v/>
      </c>
      <c r="N68" s="283" t="str">
        <f>IF(ISNA(VLOOKUP($A68,'C. et P. IND.'!$A$58:$R$69,14,FALSE)),"",(VLOOKUP($A68,'C. et P. IND.'!$A$58:$R$69,14,FALSE)))</f>
        <v/>
      </c>
      <c r="O68" s="283" t="str">
        <f>IF(ISNA(VLOOKUP($A68,'C. et P. IND.'!$A$58:$R$69,15,FALSE)),"",(VLOOKUP($A68,'C. et P. IND.'!$A$58:$R$69,15,FALSE)))</f>
        <v/>
      </c>
      <c r="P68" s="283" t="str">
        <f>IF(ISNA(VLOOKUP($A68,'C. et P. IND.'!$A$58:$R$69,16,FALSE)),"",(VLOOKUP($A68,'C. et P. IND.'!$A$58:$R$69,16,FALSE)))</f>
        <v/>
      </c>
      <c r="Q68" s="283" t="str">
        <f>IF(ISNA(VLOOKUP($A68,'C. et P. IND.'!$A$58:$R$69,17,FALSE)),"",(VLOOKUP($A68,'C. et P. IND.'!$A$58:$R$69,17,FALSE)))</f>
        <v/>
      </c>
      <c r="R68" s="283" t="str">
        <f>IF(ISNA(VLOOKUP($A68,'C. et P. IND.'!$A$58:$R$69,18,FALSE)),"",(VLOOKUP($A68,'C. et P. IND.'!$A$58:$R$69,18,FALSE)))</f>
        <v/>
      </c>
      <c r="S68" s="6"/>
      <c r="T68" s="6"/>
      <c r="U68" s="6"/>
      <c r="V68" s="6"/>
      <c r="W68" s="6"/>
      <c r="X68" s="6"/>
      <c r="Y68" s="6"/>
      <c r="Z68" s="6"/>
      <c r="AA68" s="134"/>
      <c r="AB68" s="6"/>
      <c r="AC68" s="6"/>
      <c r="AD68" s="6"/>
      <c r="AE68" s="6"/>
      <c r="AF68" s="6"/>
    </row>
    <row r="69" spans="1:32" ht="30" customHeight="1" thickBot="1" x14ac:dyDescent="0.35">
      <c r="A69" s="214">
        <v>12</v>
      </c>
      <c r="B69" s="155" t="str">
        <f>IF(ISNA(VLOOKUP(A69,'C. et P. IND.'!$A$58:$R$69,2,FALSE)),"",(VLOOKUP(A69,'C. et P. IND.'!$A$58:$R$69,2,FALSE)))</f>
        <v/>
      </c>
      <c r="C69" s="217" t="str">
        <f>IF(ISNA(VLOOKUP(A69,'C. et P. IND.'!$A$58:$R$69,3,FALSE)),"",(VLOOKUP(A69,'C. et P. IND.'!$A$58:$R$69,3,FALSE)))</f>
        <v/>
      </c>
      <c r="D69" s="209" t="str">
        <f>IF(ISNA(VLOOKUP($A69,'C. et P. IND.'!$A$58:$R$69,4,FALSE)),"",(VLOOKUP(A69,'C. et P. IND.'!$A$58:$R$69,4,FALSE)))</f>
        <v/>
      </c>
      <c r="E69" s="55" t="str">
        <f>IF(ISNA(VLOOKUP($A69,'C. et P. IND.'!$A58:$R69,5,FALSE)),"",(VLOOKUP($A69,'C. et P. IND.'!$A58:$R69,5,FALSE)))</f>
        <v/>
      </c>
      <c r="F69" s="55" t="str">
        <f>IF(ISNA(VLOOKUP($A69,'C. et P. IND.'!$A58:$R69,6,FALSE)),"",(VLOOKUP($A69,'C. et P. IND.'!$A58:$R69,6,FALSE)))</f>
        <v/>
      </c>
      <c r="G69" s="219" t="str">
        <f>IF(ISNA(VLOOKUP($A69,'C. et P. IND.'!$A58:$R69,7,FALSE)),"",(VLOOKUP($A69,'C. et P. IND.'!$A58:$R69,7,FALSE)))</f>
        <v/>
      </c>
      <c r="H69" s="283" t="str">
        <f>IF(ISNA(VLOOKUP($A69,'C. et P. IND.'!$A58:$R69,8,FALSE)),"",(VLOOKUP($A69,'C. et P. IND.'!$A58:$R69,8,FALSE)))</f>
        <v/>
      </c>
      <c r="I69" s="283" t="str">
        <f>IF(ISNA(VLOOKUP($A69,'C. et P. IND.'!$A58:$R69,9,FALSE)),"",(VLOOKUP($A69,'C. et P. IND.'!$A58:$R69,9,FALSE)))</f>
        <v/>
      </c>
      <c r="J69" s="283" t="str">
        <f>IF(ISNA(VLOOKUP($A69,'C. et P. IND.'!$A58:$R69,10,FALSE)),"",(VLOOKUP($A69,'C. et P. IND.'!$A58:$R69,10,FALSE)))</f>
        <v/>
      </c>
      <c r="K69" s="283" t="str">
        <f>IF(ISNA(VLOOKUP($A69,'C. et P. IND.'!$A58:$R69,11,FALSE)),"",(VLOOKUP($A69,'C. et P. IND.'!$A58:$R69,11,FALSE)))</f>
        <v/>
      </c>
      <c r="L69" s="283" t="str">
        <f>IF(ISNA(VLOOKUP($A69,'C. et P. IND.'!$A58:$R69,12,FALSE)),"",(VLOOKUP($A69,'C. et P. IND.'!$A58:$R69,12,FALSE)))</f>
        <v/>
      </c>
      <c r="M69" s="283" t="str">
        <f>IF(ISNA(VLOOKUP($A69,'C. et P. IND.'!$A58:$R69,13,FALSE)),"",(VLOOKUP($A69,'C. et P. IND.'!$A58:$R69,13,FALSE)))</f>
        <v/>
      </c>
      <c r="N69" s="283" t="str">
        <f>IF(ISNA(VLOOKUP($A69,'C. et P. IND.'!$A58:$R69,14,FALSE)),"",(VLOOKUP($A69,'C. et P. IND.'!$A58:$R69,14,FALSE)))</f>
        <v/>
      </c>
      <c r="O69" s="283" t="str">
        <f>IF(ISNA(VLOOKUP($A69,'C. et P. IND.'!$A58:$R69,15,FALSE)),"",(VLOOKUP($A69,'C. et P. IND.'!$A58:$R69,15,FALSE)))</f>
        <v/>
      </c>
      <c r="P69" s="283" t="str">
        <f>IF(ISNA(VLOOKUP($A69,'C. et P. IND.'!$A58:$R69,16,FALSE)),"",(VLOOKUP($A69,'C. et P. IND.'!$A58:$R69,16,FALSE)))</f>
        <v/>
      </c>
      <c r="Q69" s="283" t="str">
        <f>IF(ISNA(VLOOKUP($A69,'C. et P. IND.'!$A58:$R69,17,FALSE)),"",(VLOOKUP($A69,'C. et P. IND.'!$A58:$R69,17,FALSE)))</f>
        <v/>
      </c>
      <c r="R69" s="283" t="str">
        <f>IF(ISNA(VLOOKUP($A69,'C. et P. IND.'!$A58:$R69,18,FALSE)),"",(VLOOKUP($A69,'C. et P. IND.'!$A58:$R69,18,FALSE)))</f>
        <v/>
      </c>
      <c r="S69" s="6"/>
      <c r="T69" s="6"/>
      <c r="U69" s="6"/>
      <c r="V69" s="6"/>
      <c r="W69" s="6"/>
      <c r="X69" s="6"/>
      <c r="Y69" s="6"/>
      <c r="Z69" s="6"/>
      <c r="AA69" s="134"/>
      <c r="AB69" s="6"/>
      <c r="AC69" s="6"/>
      <c r="AD69" s="6"/>
      <c r="AE69" s="6"/>
      <c r="AF69" s="6"/>
    </row>
    <row r="70" spans="1:32" ht="60" customHeight="1" thickTop="1" thickBot="1" x14ac:dyDescent="0.35">
      <c r="A70" s="596" t="s">
        <v>876</v>
      </c>
      <c r="B70" s="595"/>
      <c r="C70" s="595" t="s">
        <v>787</v>
      </c>
      <c r="D70" s="595"/>
      <c r="E70" s="511" t="s">
        <v>703</v>
      </c>
      <c r="F70" s="511"/>
      <c r="G70" s="511"/>
      <c r="H70" s="511"/>
      <c r="I70" s="513"/>
      <c r="J70" s="514" t="str">
        <f>'C. et P. IND.'!J70:K70</f>
        <v/>
      </c>
      <c r="K70" s="515"/>
      <c r="L70" s="592" t="s">
        <v>774</v>
      </c>
      <c r="M70" s="593"/>
      <c r="N70" s="703" t="str">
        <f>IF('C. et P. IND.'!N70=0,"",('C. et P. IND.'!N70))</f>
        <v/>
      </c>
      <c r="O70" s="606"/>
      <c r="P70" s="606"/>
      <c r="Q70" s="606"/>
      <c r="R70" s="704"/>
      <c r="T70" s="6"/>
      <c r="U70" s="6"/>
      <c r="V70" s="6"/>
      <c r="W70" s="6"/>
      <c r="X70" s="6"/>
      <c r="Y70" s="6"/>
      <c r="Z70" s="6"/>
      <c r="AA70" s="134"/>
      <c r="AB70" s="6"/>
      <c r="AC70" s="6"/>
      <c r="AD70" s="6"/>
      <c r="AE70" s="6"/>
    </row>
    <row r="71" spans="1:32" ht="31.8" customHeight="1" thickTop="1" thickBot="1" x14ac:dyDescent="0.35">
      <c r="A71" s="109" t="s">
        <v>747</v>
      </c>
      <c r="B71" s="110" t="s">
        <v>1</v>
      </c>
      <c r="C71" s="111" t="s">
        <v>694</v>
      </c>
      <c r="D71" s="208" t="s">
        <v>0</v>
      </c>
      <c r="E71" s="112" t="s">
        <v>679</v>
      </c>
      <c r="F71" s="112" t="s">
        <v>695</v>
      </c>
      <c r="G71" s="218" t="s">
        <v>680</v>
      </c>
      <c r="H71" s="112" t="s">
        <v>681</v>
      </c>
      <c r="I71" s="112" t="s">
        <v>682</v>
      </c>
      <c r="J71" s="125" t="s">
        <v>683</v>
      </c>
      <c r="K71" s="125" t="s">
        <v>684</v>
      </c>
      <c r="L71" s="125" t="s">
        <v>685</v>
      </c>
      <c r="M71" s="125" t="s">
        <v>686</v>
      </c>
      <c r="N71" s="126" t="s">
        <v>687</v>
      </c>
      <c r="O71" s="125" t="s">
        <v>688</v>
      </c>
      <c r="P71" s="125" t="s">
        <v>689</v>
      </c>
      <c r="Q71" s="127" t="s">
        <v>690</v>
      </c>
      <c r="R71" s="143" t="s">
        <v>792</v>
      </c>
      <c r="T71" s="135"/>
      <c r="U71" s="132"/>
      <c r="V71" s="132"/>
      <c r="W71" s="132"/>
      <c r="X71" s="132"/>
      <c r="Y71" s="132"/>
      <c r="Z71" s="132"/>
      <c r="AA71" s="144"/>
      <c r="AB71" s="132"/>
      <c r="AC71" s="132"/>
      <c r="AD71" s="132"/>
      <c r="AE71" s="130"/>
      <c r="AF71" s="133"/>
    </row>
    <row r="72" spans="1:32" ht="30" customHeight="1" thickBot="1" x14ac:dyDescent="0.35">
      <c r="A72" s="214">
        <v>1</v>
      </c>
      <c r="B72" s="155" t="str">
        <f>IF(ISNA(VLOOKUP(A72,'C. et P. IND.'!$A$72:$R$82,2,FALSE)),"",(VLOOKUP(A72,'C. et P. IND.'!$A$72:$R$82,2,FALSE)))</f>
        <v/>
      </c>
      <c r="C72" s="217" t="str">
        <f>IF(ISNA(VLOOKUP(A72,'C. et P. IND.'!$A$72:$R$82,3,FALSE)),"",(VLOOKUP(A72,'C. et P. IND.'!$A$72:$R$82,3,FALSE)))</f>
        <v/>
      </c>
      <c r="D72" s="209" t="str">
        <f>IF(ISNA(VLOOKUP($A72,'C. et P. IND.'!$A$72:$R$82,4,FALSE)),"",(VLOOKUP(A72,'C. et P. IND.'!$A$72:$R$82,4,FALSE)))</f>
        <v/>
      </c>
      <c r="E72" s="55" t="str">
        <f>IF(ISNA(VLOOKUP($A72,'C. et P. IND.'!$A$72:$R$82,5,FALSE)),"",(VLOOKUP($A72,'C. et P. IND.'!$A$72:$R$82,5,FALSE)))</f>
        <v/>
      </c>
      <c r="F72" s="55" t="str">
        <f>IF(ISNA(VLOOKUP($A72,'C. et P. IND.'!$A$72:$R$82,6,FALSE)),"",(VLOOKUP($A72,'C. et P. IND.'!$A$72:$R$82,6,FALSE)))</f>
        <v/>
      </c>
      <c r="G72" s="219" t="str">
        <f>IF(ISNA(VLOOKUP($A72,'C. et P. IND.'!$A$72:$R82,7,FALSE)),"",(VLOOKUP($A72,'C. et P. IND.'!$A$72:$R$82,7,FALSE)))</f>
        <v/>
      </c>
      <c r="H72" s="283" t="str">
        <f>IF(ISNA(VLOOKUP($A72,'C. et P. IND.'!$A$72:$R$82,8,FALSE)),"",(VLOOKUP($A72,'C. et P. IND.'!$A$72:$R$82,8,FALSE)))</f>
        <v/>
      </c>
      <c r="I72" s="283" t="str">
        <f>IF(ISNA(VLOOKUP($A72,'C. et P. IND.'!$A$72:$R$82,9,FALSE)),"",(VLOOKUP($A72,'C. et P. IND.'!$A$72:$R$82,9,FALSE)))</f>
        <v/>
      </c>
      <c r="J72" s="283" t="str">
        <f>IF(ISNA(VLOOKUP($A72,'C. et P. IND.'!$A$72:$R$82,10,FALSE)),"",(VLOOKUP($A72,'C. et P. IND.'!$A$72:$R$82,10,FALSE)))</f>
        <v/>
      </c>
      <c r="K72" s="283" t="str">
        <f>IF(ISNA(VLOOKUP($A72,'C. et P. IND.'!$A$72:$R$82,11,FALSE)),"",(VLOOKUP($A72,'C. et P. IND.'!$A$72:$R$82,11,FALSE)))</f>
        <v/>
      </c>
      <c r="L72" s="283" t="str">
        <f>IF(ISNA(VLOOKUP($A72,'C. et P. IND.'!$A$72:$R$82,12,FALSE)),"",(VLOOKUP($A72,'C. et P. IND.'!$A$72:$R$82,12,FALSE)))</f>
        <v/>
      </c>
      <c r="M72" s="283" t="str">
        <f>IF(ISNA(VLOOKUP($A72,'C. et P. IND.'!$A$72:$R$82,13,FALSE)),"",(VLOOKUP($A72,'C. et P. IND.'!$A$72:$R$82,13,FALSE)))</f>
        <v/>
      </c>
      <c r="N72" s="283" t="str">
        <f>IF(ISNA(VLOOKUP($A72,'C. et P. IND.'!$A$72:$R$82,14,FALSE)),"",(VLOOKUP($A72,'C. et P. IND.'!$A$72:$R$82,14,FALSE)))</f>
        <v/>
      </c>
      <c r="O72" s="283" t="str">
        <f>IF(ISNA(VLOOKUP($A72,'C. et P. IND.'!$A$72:$R$82,15,FALSE)),"",(VLOOKUP($A72,'C. et P. IND.'!$A$72:$R$82,15,FALSE)))</f>
        <v/>
      </c>
      <c r="P72" s="283" t="str">
        <f>IF(ISNA(VLOOKUP($A72,'C. et P. IND.'!$A$72:$R$82,16,FALSE)),"",(VLOOKUP($A72,'C. et P. IND.'!$A$72:$R$82,16,FALSE)))</f>
        <v/>
      </c>
      <c r="Q72" s="283" t="str">
        <f>IF(ISNA(VLOOKUP($A72,'C. et P. IND.'!$A$72:$R$82,17,FALSE)),"",(VLOOKUP($A72,'C. et P. IND.'!$A$72:$R$82,17,FALSE)))</f>
        <v/>
      </c>
      <c r="R72" s="283" t="str">
        <f>IF(ISNA(VLOOKUP($A72,'C. et P. IND.'!$A$72:$R$82,18,FALSE)),"",(VLOOKUP($A72,'C. et P. IND.'!$A$72:$R$82,18,FALSE)))</f>
        <v/>
      </c>
      <c r="S72" s="6"/>
      <c r="T72" s="6"/>
      <c r="U72" s="6"/>
      <c r="V72" s="6"/>
      <c r="W72" s="6"/>
      <c r="X72" s="6"/>
      <c r="Y72" s="6"/>
      <c r="Z72" s="6"/>
      <c r="AA72" s="134"/>
      <c r="AB72" s="6"/>
      <c r="AC72" s="6"/>
      <c r="AD72" s="6"/>
      <c r="AE72" s="6"/>
      <c r="AF72" s="6"/>
    </row>
    <row r="73" spans="1:32" ht="30" customHeight="1" thickBot="1" x14ac:dyDescent="0.35">
      <c r="A73" s="214">
        <v>2</v>
      </c>
      <c r="B73" s="155" t="str">
        <f>IF(ISNA(VLOOKUP(A73,'C. et P. IND.'!$A$72:$R$82,2,FALSE)),"",(VLOOKUP(A73,'C. et P. IND.'!$A$72:$R$82,2,FALSE)))</f>
        <v/>
      </c>
      <c r="C73" s="217" t="str">
        <f>IF(ISNA(VLOOKUP(A73,'C. et P. IND.'!$A$72:$R$82,3,FALSE)),"",(VLOOKUP(A73,'C. et P. IND.'!$A$72:$R$82,3,FALSE)))</f>
        <v/>
      </c>
      <c r="D73" s="209" t="str">
        <f>IF(ISNA(VLOOKUP($A73,'C. et P. IND.'!$A$72:$R$82,4,FALSE)),"",(VLOOKUP(A73,'C. et P. IND.'!$A$72:$R$82,4,FALSE)))</f>
        <v/>
      </c>
      <c r="E73" s="55" t="str">
        <f>IF(ISNA(VLOOKUP($A73,'C. et P. IND.'!$A$72:$R$82,5,FALSE)),"",(VLOOKUP($A73,'C. et P. IND.'!$A$72:$R$82,5,FALSE)))</f>
        <v/>
      </c>
      <c r="F73" s="55" t="str">
        <f>IF(ISNA(VLOOKUP($A73,'C. et P. IND.'!$A$72:$R$82,6,FALSE)),"",(VLOOKUP($A73,'C. et P. IND.'!$A$72:$R$82,6,FALSE)))</f>
        <v/>
      </c>
      <c r="G73" s="219" t="str">
        <f>IF(ISNA(VLOOKUP($A73,'C. et P. IND.'!$A$72:$R83,7,FALSE)),"",(VLOOKUP($A73,'C. et P. IND.'!$A$72:$R$82,7,FALSE)))</f>
        <v/>
      </c>
      <c r="H73" s="283" t="str">
        <f>IF(ISNA(VLOOKUP($A73,'C. et P. IND.'!$A$72:$R$82,8,FALSE)),"",(VLOOKUP($A73,'C. et P. IND.'!$A$72:$R$82,8,FALSE)))</f>
        <v/>
      </c>
      <c r="I73" s="283" t="str">
        <f>IF(ISNA(VLOOKUP($A73,'C. et P. IND.'!$A$72:$R$82,9,FALSE)),"",(VLOOKUP($A73,'C. et P. IND.'!$A$72:$R$82,9,FALSE)))</f>
        <v/>
      </c>
      <c r="J73" s="283" t="str">
        <f>IF(ISNA(VLOOKUP($A73,'C. et P. IND.'!$A$72:$R$82,10,FALSE)),"",(VLOOKUP($A73,'C. et P. IND.'!$A$72:$R$82,10,FALSE)))</f>
        <v/>
      </c>
      <c r="K73" s="283" t="str">
        <f>IF(ISNA(VLOOKUP($A73,'C. et P. IND.'!$A$72:$R$82,11,FALSE)),"",(VLOOKUP($A73,'C. et P. IND.'!$A$72:$R$82,11,FALSE)))</f>
        <v/>
      </c>
      <c r="L73" s="283" t="str">
        <f>IF(ISNA(VLOOKUP($A73,'C. et P. IND.'!$A$72:$R$82,12,FALSE)),"",(VLOOKUP($A73,'C. et P. IND.'!$A$72:$R$82,12,FALSE)))</f>
        <v/>
      </c>
      <c r="M73" s="283" t="str">
        <f>IF(ISNA(VLOOKUP($A73,'C. et P. IND.'!$A$72:$R$82,13,FALSE)),"",(VLOOKUP($A73,'C. et P. IND.'!$A$72:$R$82,13,FALSE)))</f>
        <v/>
      </c>
      <c r="N73" s="283" t="str">
        <f>IF(ISNA(VLOOKUP($A73,'C. et P. IND.'!$A$72:$R$82,14,FALSE)),"",(VLOOKUP($A73,'C. et P. IND.'!$A$72:$R$82,14,FALSE)))</f>
        <v/>
      </c>
      <c r="O73" s="283" t="str">
        <f>IF(ISNA(VLOOKUP($A73,'C. et P. IND.'!$A$72:$R$82,15,FALSE)),"",(VLOOKUP($A73,'C. et P. IND.'!$A$72:$R$82,15,FALSE)))</f>
        <v/>
      </c>
      <c r="P73" s="283" t="str">
        <f>IF(ISNA(VLOOKUP($A73,'C. et P. IND.'!$A$72:$R$82,16,FALSE)),"",(VLOOKUP($A73,'C. et P. IND.'!$A$72:$R$82,16,FALSE)))</f>
        <v/>
      </c>
      <c r="Q73" s="283" t="str">
        <f>IF(ISNA(VLOOKUP($A73,'C. et P. IND.'!$A$72:$R$82,17,FALSE)),"",(VLOOKUP($A73,'C. et P. IND.'!$A$72:$R$82,17,FALSE)))</f>
        <v/>
      </c>
      <c r="R73" s="283" t="str">
        <f>IF(ISNA(VLOOKUP($A73,'C. et P. IND.'!$A$72:$R$82,18,FALSE)),"",(VLOOKUP($A73,'C. et P. IND.'!$A$72:$R$82,18,FALSE)))</f>
        <v/>
      </c>
      <c r="S73" s="6"/>
      <c r="T73" s="6"/>
      <c r="U73" s="6"/>
      <c r="V73" s="6"/>
      <c r="W73" s="6"/>
      <c r="X73" s="6"/>
      <c r="Y73" s="6"/>
      <c r="Z73" s="6"/>
      <c r="AA73" s="134"/>
      <c r="AB73" s="6"/>
      <c r="AC73" s="6"/>
      <c r="AD73" s="6"/>
      <c r="AE73" s="6"/>
      <c r="AF73" s="6"/>
    </row>
    <row r="74" spans="1:32" ht="30" customHeight="1" thickBot="1" x14ac:dyDescent="0.35">
      <c r="A74" s="214">
        <v>3</v>
      </c>
      <c r="B74" s="155" t="str">
        <f>IF(ISNA(VLOOKUP(A74,'C. et P. IND.'!$A$72:$R$82,2,FALSE)),"",(VLOOKUP(A74,'C. et P. IND.'!$A$72:$R$82,2,FALSE)))</f>
        <v/>
      </c>
      <c r="C74" s="217" t="str">
        <f>IF(ISNA(VLOOKUP(A74,'C. et P. IND.'!$A$72:$R$82,3,FALSE)),"",(VLOOKUP(A74,'C. et P. IND.'!$A$72:$R$82,3,FALSE)))</f>
        <v/>
      </c>
      <c r="D74" s="209" t="str">
        <f>IF(ISNA(VLOOKUP($A74,'C. et P. IND.'!$A$72:$R$82,4,FALSE)),"",(VLOOKUP(A74,'C. et P. IND.'!$A$72:$R$82,4,FALSE)))</f>
        <v/>
      </c>
      <c r="E74" s="55" t="str">
        <f>IF(ISNA(VLOOKUP($A74,'C. et P. IND.'!$A$72:$R$82,5,FALSE)),"",(VLOOKUP($A74,'C. et P. IND.'!$A$72:$R$82,5,FALSE)))</f>
        <v/>
      </c>
      <c r="F74" s="55" t="str">
        <f>IF(ISNA(VLOOKUP($A74,'C. et P. IND.'!$A$72:$R$82,6,FALSE)),"",(VLOOKUP($A74,'C. et P. IND.'!$A$72:$R$82,6,FALSE)))</f>
        <v/>
      </c>
      <c r="G74" s="219" t="str">
        <f>IF(ISNA(VLOOKUP($A74,'C. et P. IND.'!$A$72:$R84,7,FALSE)),"",(VLOOKUP($A74,'C. et P. IND.'!$A$72:$R$82,7,FALSE)))</f>
        <v/>
      </c>
      <c r="H74" s="283" t="str">
        <f>IF(ISNA(VLOOKUP($A74,'C. et P. IND.'!$A$72:$R$82,8,FALSE)),"",(VLOOKUP($A74,'C. et P. IND.'!$A$72:$R$82,8,FALSE)))</f>
        <v/>
      </c>
      <c r="I74" s="283" t="str">
        <f>IF(ISNA(VLOOKUP($A74,'C. et P. IND.'!$A$72:$R$82,9,FALSE)),"",(VLOOKUP($A74,'C. et P. IND.'!$A$72:$R$82,9,FALSE)))</f>
        <v/>
      </c>
      <c r="J74" s="283" t="str">
        <f>IF(ISNA(VLOOKUP($A74,'C. et P. IND.'!$A$72:$R$82,10,FALSE)),"",(VLOOKUP($A74,'C. et P. IND.'!$A$72:$R$82,10,FALSE)))</f>
        <v/>
      </c>
      <c r="K74" s="283" t="str">
        <f>IF(ISNA(VLOOKUP($A74,'C. et P. IND.'!$A$72:$R$82,11,FALSE)),"",(VLOOKUP($A74,'C. et P. IND.'!$A$72:$R$82,11,FALSE)))</f>
        <v/>
      </c>
      <c r="L74" s="283" t="str">
        <f>IF(ISNA(VLOOKUP($A74,'C. et P. IND.'!$A$72:$R$82,12,FALSE)),"",(VLOOKUP($A74,'C. et P. IND.'!$A$72:$R$82,12,FALSE)))</f>
        <v/>
      </c>
      <c r="M74" s="283" t="str">
        <f>IF(ISNA(VLOOKUP($A74,'C. et P. IND.'!$A$72:$R$82,13,FALSE)),"",(VLOOKUP($A74,'C. et P. IND.'!$A$72:$R$82,13,FALSE)))</f>
        <v/>
      </c>
      <c r="N74" s="283" t="str">
        <f>IF(ISNA(VLOOKUP($A74,'C. et P. IND.'!$A$72:$R$82,14,FALSE)),"",(VLOOKUP($A74,'C. et P. IND.'!$A$72:$R$82,14,FALSE)))</f>
        <v/>
      </c>
      <c r="O74" s="283" t="str">
        <f>IF(ISNA(VLOOKUP($A74,'C. et P. IND.'!$A$72:$R$82,15,FALSE)),"",(VLOOKUP($A74,'C. et P. IND.'!$A$72:$R$82,15,FALSE)))</f>
        <v/>
      </c>
      <c r="P74" s="283" t="str">
        <f>IF(ISNA(VLOOKUP($A74,'C. et P. IND.'!$A$72:$R$82,16,FALSE)),"",(VLOOKUP($A74,'C. et P. IND.'!$A$72:$R$82,16,FALSE)))</f>
        <v/>
      </c>
      <c r="Q74" s="283" t="str">
        <f>IF(ISNA(VLOOKUP($A74,'C. et P. IND.'!$A$72:$R$82,17,FALSE)),"",(VLOOKUP($A74,'C. et P. IND.'!$A$72:$R$82,17,FALSE)))</f>
        <v/>
      </c>
      <c r="R74" s="283" t="str">
        <f>IF(ISNA(VLOOKUP($A74,'C. et P. IND.'!$A$72:$R$82,18,FALSE)),"",(VLOOKUP($A74,'C. et P. IND.'!$A$72:$R$82,18,FALSE)))</f>
        <v/>
      </c>
      <c r="S74" s="6"/>
      <c r="T74" s="6"/>
      <c r="U74" s="6"/>
      <c r="V74" s="6"/>
      <c r="W74" s="6"/>
      <c r="X74" s="6"/>
      <c r="Y74" s="6"/>
      <c r="Z74" s="6"/>
      <c r="AA74" s="134"/>
      <c r="AB74" s="6"/>
      <c r="AC74" s="6"/>
      <c r="AD74" s="6"/>
      <c r="AE74" s="6"/>
      <c r="AF74" s="6"/>
    </row>
    <row r="75" spans="1:32" ht="30" customHeight="1" thickBot="1" x14ac:dyDescent="0.35">
      <c r="A75" s="214">
        <v>4</v>
      </c>
      <c r="B75" s="155" t="str">
        <f>IF(ISNA(VLOOKUP(A75,'C. et P. IND.'!$A$72:$R$82,2,FALSE)),"",(VLOOKUP(A75,'C. et P. IND.'!$A$72:$R$82,2,FALSE)))</f>
        <v/>
      </c>
      <c r="C75" s="217" t="str">
        <f>IF(ISNA(VLOOKUP(A75,'C. et P. IND.'!$A$72:$R$82,3,FALSE)),"",(VLOOKUP(A75,'C. et P. IND.'!$A$72:$R$82,3,FALSE)))</f>
        <v/>
      </c>
      <c r="D75" s="209" t="str">
        <f>IF(ISNA(VLOOKUP($A75,'C. et P. IND.'!$A$72:$R$82,4,FALSE)),"",(VLOOKUP(A75,'C. et P. IND.'!$A$72:$R$82,4,FALSE)))</f>
        <v/>
      </c>
      <c r="E75" s="55" t="str">
        <f>IF(ISNA(VLOOKUP($A75,'C. et P. IND.'!$A$72:$R$82,5,FALSE)),"",(VLOOKUP($A75,'C. et P. IND.'!$A$72:$R$82,5,FALSE)))</f>
        <v/>
      </c>
      <c r="F75" s="55" t="str">
        <f>IF(ISNA(VLOOKUP($A75,'C. et P. IND.'!$A$72:$R$82,6,FALSE)),"",(VLOOKUP($A75,'C. et P. IND.'!$A$72:$R$82,6,FALSE)))</f>
        <v/>
      </c>
      <c r="G75" s="219" t="str">
        <f>IF(ISNA(VLOOKUP($A75,'C. et P. IND.'!$A$72:$R85,7,FALSE)),"",(VLOOKUP($A75,'C. et P. IND.'!$A$72:$R$82,7,FALSE)))</f>
        <v/>
      </c>
      <c r="H75" s="283" t="str">
        <f>IF(ISNA(VLOOKUP($A75,'C. et P. IND.'!$A$72:$R$82,8,FALSE)),"",(VLOOKUP($A75,'C. et P. IND.'!$A$72:$R$82,8,FALSE)))</f>
        <v/>
      </c>
      <c r="I75" s="283" t="str">
        <f>IF(ISNA(VLOOKUP($A75,'C. et P. IND.'!$A$72:$R$82,9,FALSE)),"",(VLOOKUP($A75,'C. et P. IND.'!$A$72:$R$82,9,FALSE)))</f>
        <v/>
      </c>
      <c r="J75" s="283" t="str">
        <f>IF(ISNA(VLOOKUP($A75,'C. et P. IND.'!$A$72:$R$82,10,FALSE)),"",(VLOOKUP($A75,'C. et P. IND.'!$A$72:$R$82,10,FALSE)))</f>
        <v/>
      </c>
      <c r="K75" s="283" t="str">
        <f>IF(ISNA(VLOOKUP($A75,'C. et P. IND.'!$A$72:$R$82,11,FALSE)),"",(VLOOKUP($A75,'C. et P. IND.'!$A$72:$R$82,11,FALSE)))</f>
        <v/>
      </c>
      <c r="L75" s="283" t="str">
        <f>IF(ISNA(VLOOKUP($A75,'C. et P. IND.'!$A$72:$R$82,12,FALSE)),"",(VLOOKUP($A75,'C. et P. IND.'!$A$72:$R$82,12,FALSE)))</f>
        <v/>
      </c>
      <c r="M75" s="283" t="str">
        <f>IF(ISNA(VLOOKUP($A75,'C. et P. IND.'!$A$72:$R$82,13,FALSE)),"",(VLOOKUP($A75,'C. et P. IND.'!$A$72:$R$82,13,FALSE)))</f>
        <v/>
      </c>
      <c r="N75" s="283" t="str">
        <f>IF(ISNA(VLOOKUP($A75,'C. et P. IND.'!$A$72:$R$82,14,FALSE)),"",(VLOOKUP($A75,'C. et P. IND.'!$A$72:$R$82,14,FALSE)))</f>
        <v/>
      </c>
      <c r="O75" s="283" t="str">
        <f>IF(ISNA(VLOOKUP($A75,'C. et P. IND.'!$A$72:$R$82,15,FALSE)),"",(VLOOKUP($A75,'C. et P. IND.'!$A$72:$R$82,15,FALSE)))</f>
        <v/>
      </c>
      <c r="P75" s="283" t="str">
        <f>IF(ISNA(VLOOKUP($A75,'C. et P. IND.'!$A$72:$R$82,16,FALSE)),"",(VLOOKUP($A75,'C. et P. IND.'!$A$72:$R$82,16,FALSE)))</f>
        <v/>
      </c>
      <c r="Q75" s="283" t="str">
        <f>IF(ISNA(VLOOKUP($A75,'C. et P. IND.'!$A$72:$R$82,17,FALSE)),"",(VLOOKUP($A75,'C. et P. IND.'!$A$72:$R$82,17,FALSE)))</f>
        <v/>
      </c>
      <c r="R75" s="283" t="str">
        <f>IF(ISNA(VLOOKUP($A75,'C. et P. IND.'!$A$72:$R$82,18,FALSE)),"",(VLOOKUP($A75,'C. et P. IND.'!$A$72:$R$82,18,FALSE)))</f>
        <v/>
      </c>
      <c r="S75" s="6"/>
      <c r="T75" s="6"/>
      <c r="U75" s="6"/>
      <c r="V75" s="6"/>
      <c r="W75" s="6"/>
      <c r="X75" s="6"/>
      <c r="Y75" s="6"/>
      <c r="Z75" s="6"/>
      <c r="AA75" s="134"/>
      <c r="AB75" s="6"/>
      <c r="AC75" s="6"/>
      <c r="AD75" s="6"/>
      <c r="AE75" s="6"/>
      <c r="AF75" s="6"/>
    </row>
    <row r="76" spans="1:32" ht="30" customHeight="1" thickBot="1" x14ac:dyDescent="0.35">
      <c r="A76" s="214">
        <v>5</v>
      </c>
      <c r="B76" s="155" t="str">
        <f>IF(ISNA(VLOOKUP(A76,'C. et P. IND.'!$A$72:$R$82,2,FALSE)),"",(VLOOKUP(A76,'C. et P. IND.'!$A$72:$R$82,2,FALSE)))</f>
        <v/>
      </c>
      <c r="C76" s="217" t="str">
        <f>IF(ISNA(VLOOKUP(A76,'C. et P. IND.'!$A$72:$R$82,3,FALSE)),"",(VLOOKUP(A76,'C. et P. IND.'!$A$72:$R$82,3,FALSE)))</f>
        <v/>
      </c>
      <c r="D76" s="209" t="str">
        <f>IF(ISNA(VLOOKUP($A76,'C. et P. IND.'!$A$72:$R$82,4,FALSE)),"",(VLOOKUP(A76,'C. et P. IND.'!$A$72:$R$82,4,FALSE)))</f>
        <v/>
      </c>
      <c r="E76" s="55" t="str">
        <f>IF(ISNA(VLOOKUP($A76,'C. et P. IND.'!$A$72:$R$82,5,FALSE)),"",(VLOOKUP($A76,'C. et P. IND.'!$A$72:$R$82,5,FALSE)))</f>
        <v/>
      </c>
      <c r="F76" s="55" t="str">
        <f>IF(ISNA(VLOOKUP($A76,'C. et P. IND.'!$A$72:$R$82,6,FALSE)),"",(VLOOKUP($A76,'C. et P. IND.'!$A$72:$R$82,6,FALSE)))</f>
        <v/>
      </c>
      <c r="G76" s="219" t="str">
        <f>IF(ISNA(VLOOKUP($A76,'C. et P. IND.'!$A$72:$R86,7,FALSE)),"",(VLOOKUP($A76,'C. et P. IND.'!$A$72:$R$82,7,FALSE)))</f>
        <v/>
      </c>
      <c r="H76" s="283" t="str">
        <f>IF(ISNA(VLOOKUP($A76,'C. et P. IND.'!$A$72:$R$82,8,FALSE)),"",(VLOOKUP($A76,'C. et P. IND.'!$A$72:$R$82,8,FALSE)))</f>
        <v/>
      </c>
      <c r="I76" s="283" t="str">
        <f>IF(ISNA(VLOOKUP($A76,'C. et P. IND.'!$A$72:$R$82,9,FALSE)),"",(VLOOKUP($A76,'C. et P. IND.'!$A$72:$R$82,9,FALSE)))</f>
        <v/>
      </c>
      <c r="J76" s="283" t="str">
        <f>IF(ISNA(VLOOKUP($A76,'C. et P. IND.'!$A$72:$R$82,10,FALSE)),"",(VLOOKUP($A76,'C. et P. IND.'!$A$72:$R$82,10,FALSE)))</f>
        <v/>
      </c>
      <c r="K76" s="283" t="str">
        <f>IF(ISNA(VLOOKUP($A76,'C. et P. IND.'!$A$72:$R$82,11,FALSE)),"",(VLOOKUP($A76,'C. et P. IND.'!$A$72:$R$82,11,FALSE)))</f>
        <v/>
      </c>
      <c r="L76" s="283" t="str">
        <f>IF(ISNA(VLOOKUP($A76,'C. et P. IND.'!$A$72:$R$82,12,FALSE)),"",(VLOOKUP($A76,'C. et P. IND.'!$A$72:$R$82,12,FALSE)))</f>
        <v/>
      </c>
      <c r="M76" s="283" t="str">
        <f>IF(ISNA(VLOOKUP($A76,'C. et P. IND.'!$A$72:$R$82,13,FALSE)),"",(VLOOKUP($A76,'C. et P. IND.'!$A$72:$R$82,13,FALSE)))</f>
        <v/>
      </c>
      <c r="N76" s="283" t="str">
        <f>IF(ISNA(VLOOKUP($A76,'C. et P. IND.'!$A$72:$R$82,14,FALSE)),"",(VLOOKUP($A76,'C. et P. IND.'!$A$72:$R$82,14,FALSE)))</f>
        <v/>
      </c>
      <c r="O76" s="283" t="str">
        <f>IF(ISNA(VLOOKUP($A76,'C. et P. IND.'!$A$72:$R$82,15,FALSE)),"",(VLOOKUP($A76,'C. et P. IND.'!$A$72:$R$82,15,FALSE)))</f>
        <v/>
      </c>
      <c r="P76" s="283" t="str">
        <f>IF(ISNA(VLOOKUP($A76,'C. et P. IND.'!$A$72:$R$82,16,FALSE)),"",(VLOOKUP($A76,'C. et P. IND.'!$A$72:$R$82,16,FALSE)))</f>
        <v/>
      </c>
      <c r="Q76" s="283" t="str">
        <f>IF(ISNA(VLOOKUP($A76,'C. et P. IND.'!$A$72:$R$82,17,FALSE)),"",(VLOOKUP($A76,'C. et P. IND.'!$A$72:$R$82,17,FALSE)))</f>
        <v/>
      </c>
      <c r="R76" s="283" t="str">
        <f>IF(ISNA(VLOOKUP($A76,'C. et P. IND.'!$A$72:$R$82,18,FALSE)),"",(VLOOKUP($A76,'C. et P. IND.'!$A$72:$R$82,18,FALSE)))</f>
        <v/>
      </c>
      <c r="S76" s="6"/>
      <c r="T76" s="6"/>
      <c r="U76" s="6"/>
      <c r="V76" s="6"/>
      <c r="W76" s="6"/>
      <c r="X76" s="6"/>
      <c r="Y76" s="6"/>
      <c r="Z76" s="6"/>
      <c r="AA76" s="134"/>
      <c r="AB76" s="6"/>
      <c r="AC76" s="6"/>
      <c r="AD76" s="6"/>
      <c r="AE76" s="6"/>
      <c r="AF76" s="6"/>
    </row>
    <row r="77" spans="1:32" ht="30" customHeight="1" thickBot="1" x14ac:dyDescent="0.35">
      <c r="A77" s="214">
        <v>6</v>
      </c>
      <c r="B77" s="155" t="str">
        <f>IF(ISNA(VLOOKUP(A77,'C. et P. IND.'!$A$72:$R$82,2,FALSE)),"",(VLOOKUP(A77,'C. et P. IND.'!$A$72:$R$82,2,FALSE)))</f>
        <v/>
      </c>
      <c r="C77" s="217" t="str">
        <f>IF(ISNA(VLOOKUP(A77,'C. et P. IND.'!$A$72:$R$82,3,FALSE)),"",(VLOOKUP(A77,'C. et P. IND.'!$A$72:$R$82,3,FALSE)))</f>
        <v/>
      </c>
      <c r="D77" s="209" t="str">
        <f>IF(ISNA(VLOOKUP($A77,'C. et P. IND.'!$A$72:$R$82,4,FALSE)),"",(VLOOKUP(A77,'C. et P. IND.'!$A$72:$R$82,4,FALSE)))</f>
        <v/>
      </c>
      <c r="E77" s="55" t="str">
        <f>IF(ISNA(VLOOKUP($A77,'C. et P. IND.'!$A$72:$R$82,5,FALSE)),"",(VLOOKUP($A77,'C. et P. IND.'!$A$72:$R$82,5,FALSE)))</f>
        <v/>
      </c>
      <c r="F77" s="55" t="str">
        <f>IF(ISNA(VLOOKUP($A77,'C. et P. IND.'!$A$72:$R$82,6,FALSE)),"",(VLOOKUP($A77,'C. et P. IND.'!$A$72:$R$82,6,FALSE)))</f>
        <v/>
      </c>
      <c r="G77" s="219" t="str">
        <f>IF(ISNA(VLOOKUP($A77,'C. et P. IND.'!$A$72:$R87,7,FALSE)),"",(VLOOKUP($A77,'C. et P. IND.'!$A$72:$R$82,7,FALSE)))</f>
        <v/>
      </c>
      <c r="H77" s="283" t="str">
        <f>IF(ISNA(VLOOKUP($A77,'C. et P. IND.'!$A$72:$R$82,8,FALSE)),"",(VLOOKUP($A77,'C. et P. IND.'!$A$72:$R$82,8,FALSE)))</f>
        <v/>
      </c>
      <c r="I77" s="283" t="str">
        <f>IF(ISNA(VLOOKUP($A77,'C. et P. IND.'!$A$72:$R$82,9,FALSE)),"",(VLOOKUP($A77,'C. et P. IND.'!$A$72:$R$82,9,FALSE)))</f>
        <v/>
      </c>
      <c r="J77" s="283" t="str">
        <f>IF(ISNA(VLOOKUP($A77,'C. et P. IND.'!$A$72:$R$82,10,FALSE)),"",(VLOOKUP($A77,'C. et P. IND.'!$A$72:$R$82,10,FALSE)))</f>
        <v/>
      </c>
      <c r="K77" s="283" t="str">
        <f>IF(ISNA(VLOOKUP($A77,'C. et P. IND.'!$A$72:$R$82,11,FALSE)),"",(VLOOKUP($A77,'C. et P. IND.'!$A$72:$R$82,11,FALSE)))</f>
        <v/>
      </c>
      <c r="L77" s="283" t="str">
        <f>IF(ISNA(VLOOKUP($A77,'C. et P. IND.'!$A$72:$R$82,12,FALSE)),"",(VLOOKUP($A77,'C. et P. IND.'!$A$72:$R$82,12,FALSE)))</f>
        <v/>
      </c>
      <c r="M77" s="283" t="str">
        <f>IF(ISNA(VLOOKUP($A77,'C. et P. IND.'!$A$72:$R$82,13,FALSE)),"",(VLOOKUP($A77,'C. et P. IND.'!$A$72:$R$82,13,FALSE)))</f>
        <v/>
      </c>
      <c r="N77" s="283" t="str">
        <f>IF(ISNA(VLOOKUP($A77,'C. et P. IND.'!$A$72:$R$82,14,FALSE)),"",(VLOOKUP($A77,'C. et P. IND.'!$A$72:$R$82,14,FALSE)))</f>
        <v/>
      </c>
      <c r="O77" s="283" t="str">
        <f>IF(ISNA(VLOOKUP($A77,'C. et P. IND.'!$A$72:$R$82,15,FALSE)),"",(VLOOKUP($A77,'C. et P. IND.'!$A$72:$R$82,15,FALSE)))</f>
        <v/>
      </c>
      <c r="P77" s="283" t="str">
        <f>IF(ISNA(VLOOKUP($A77,'C. et P. IND.'!$A$72:$R$82,16,FALSE)),"",(VLOOKUP($A77,'C. et P. IND.'!$A$72:$R$82,16,FALSE)))</f>
        <v/>
      </c>
      <c r="Q77" s="283" t="str">
        <f>IF(ISNA(VLOOKUP($A77,'C. et P. IND.'!$A$72:$R$82,17,FALSE)),"",(VLOOKUP($A77,'C. et P. IND.'!$A$72:$R$82,17,FALSE)))</f>
        <v/>
      </c>
      <c r="R77" s="283" t="str">
        <f>IF(ISNA(VLOOKUP($A77,'C. et P. IND.'!$A$72:$R$82,18,FALSE)),"",(VLOOKUP($A77,'C. et P. IND.'!$A$72:$R$82,18,FALSE)))</f>
        <v/>
      </c>
      <c r="S77" s="6"/>
      <c r="T77" s="6"/>
      <c r="U77" s="6"/>
      <c r="V77" s="6"/>
      <c r="W77" s="6"/>
      <c r="X77" s="6"/>
      <c r="Y77" s="6"/>
      <c r="Z77" s="6"/>
      <c r="AA77" s="134"/>
      <c r="AB77" s="6"/>
      <c r="AC77" s="6"/>
      <c r="AD77" s="6"/>
      <c r="AE77" s="6"/>
      <c r="AF77" s="6"/>
    </row>
    <row r="78" spans="1:32" ht="30" customHeight="1" thickBot="1" x14ac:dyDescent="0.35">
      <c r="A78" s="214">
        <v>7</v>
      </c>
      <c r="B78" s="155" t="str">
        <f>IF(ISNA(VLOOKUP(A78,'C. et P. IND.'!$A$72:$R$82,2,FALSE)),"",(VLOOKUP(A78,'C. et P. IND.'!$A$72:$R$82,2,FALSE)))</f>
        <v/>
      </c>
      <c r="C78" s="217" t="str">
        <f>IF(ISNA(VLOOKUP(A78,'C. et P. IND.'!$A$72:$R$82,3,FALSE)),"",(VLOOKUP(A78,'C. et P. IND.'!$A$72:$R$82,3,FALSE)))</f>
        <v/>
      </c>
      <c r="D78" s="209" t="str">
        <f>IF(ISNA(VLOOKUP($A78,'C. et P. IND.'!$A$72:$R$82,4,FALSE)),"",(VLOOKUP(A78,'C. et P. IND.'!$A$72:$R$82,4,FALSE)))</f>
        <v/>
      </c>
      <c r="E78" s="55" t="str">
        <f>IF(ISNA(VLOOKUP($A78,'C. et P. IND.'!$A$72:$R$82,5,FALSE)),"",(VLOOKUP($A78,'C. et P. IND.'!$A$72:$R$82,5,FALSE)))</f>
        <v/>
      </c>
      <c r="F78" s="55" t="str">
        <f>IF(ISNA(VLOOKUP($A78,'C. et P. IND.'!$A$72:$R$82,6,FALSE)),"",(VLOOKUP($A78,'C. et P. IND.'!$A$72:$R$82,6,FALSE)))</f>
        <v/>
      </c>
      <c r="G78" s="219" t="str">
        <f>IF(ISNA(VLOOKUP($A78,'C. et P. IND.'!$A$72:$R88,7,FALSE)),"",(VLOOKUP($A78,'C. et P. IND.'!$A$72:$R$82,7,FALSE)))</f>
        <v/>
      </c>
      <c r="H78" s="283" t="str">
        <f>IF(ISNA(VLOOKUP($A78,'C. et P. IND.'!$A$72:$R$82,8,FALSE)),"",(VLOOKUP($A78,'C. et P. IND.'!$A$72:$R$82,8,FALSE)))</f>
        <v/>
      </c>
      <c r="I78" s="283" t="str">
        <f>IF(ISNA(VLOOKUP($A78,'C. et P. IND.'!$A$72:$R$82,9,FALSE)),"",(VLOOKUP($A78,'C. et P. IND.'!$A$72:$R$82,9,FALSE)))</f>
        <v/>
      </c>
      <c r="J78" s="283" t="str">
        <f>IF(ISNA(VLOOKUP($A78,'C. et P. IND.'!$A$72:$R$82,10,FALSE)),"",(VLOOKUP($A78,'C. et P. IND.'!$A$72:$R$82,10,FALSE)))</f>
        <v/>
      </c>
      <c r="K78" s="283" t="str">
        <f>IF(ISNA(VLOOKUP($A78,'C. et P. IND.'!$A$72:$R$82,11,FALSE)),"",(VLOOKUP($A78,'C. et P. IND.'!$A$72:$R$82,11,FALSE)))</f>
        <v/>
      </c>
      <c r="L78" s="283" t="str">
        <f>IF(ISNA(VLOOKUP($A78,'C. et P. IND.'!$A$72:$R$82,12,FALSE)),"",(VLOOKUP($A78,'C. et P. IND.'!$A$72:$R$82,12,FALSE)))</f>
        <v/>
      </c>
      <c r="M78" s="283" t="str">
        <f>IF(ISNA(VLOOKUP($A78,'C. et P. IND.'!$A$72:$R$82,13,FALSE)),"",(VLOOKUP($A78,'C. et P. IND.'!$A$72:$R$82,13,FALSE)))</f>
        <v/>
      </c>
      <c r="N78" s="283" t="str">
        <f>IF(ISNA(VLOOKUP($A78,'C. et P. IND.'!$A$72:$R$82,14,FALSE)),"",(VLOOKUP($A78,'C. et P. IND.'!$A$72:$R$82,14,FALSE)))</f>
        <v/>
      </c>
      <c r="O78" s="283" t="str">
        <f>IF(ISNA(VLOOKUP($A78,'C. et P. IND.'!$A$72:$R$82,15,FALSE)),"",(VLOOKUP($A78,'C. et P. IND.'!$A$72:$R$82,15,FALSE)))</f>
        <v/>
      </c>
      <c r="P78" s="283" t="str">
        <f>IF(ISNA(VLOOKUP($A78,'C. et P. IND.'!$A$72:$R$82,16,FALSE)),"",(VLOOKUP($A78,'C. et P. IND.'!$A$72:$R$82,16,FALSE)))</f>
        <v/>
      </c>
      <c r="Q78" s="283" t="str">
        <f>IF(ISNA(VLOOKUP($A78,'C. et P. IND.'!$A$72:$R$82,17,FALSE)),"",(VLOOKUP($A78,'C. et P. IND.'!$A$72:$R$82,17,FALSE)))</f>
        <v/>
      </c>
      <c r="R78" s="283" t="str">
        <f>IF(ISNA(VLOOKUP($A78,'C. et P. IND.'!$A$72:$R$82,18,FALSE)),"",(VLOOKUP($A78,'C. et P. IND.'!$A$72:$R$82,18,FALSE)))</f>
        <v/>
      </c>
      <c r="S78" s="6"/>
      <c r="T78" s="6"/>
      <c r="U78" s="6"/>
      <c r="V78" s="6"/>
      <c r="W78" s="6"/>
      <c r="X78" s="6"/>
      <c r="Y78" s="6"/>
      <c r="Z78" s="6"/>
      <c r="AA78" s="134"/>
      <c r="AB78" s="6"/>
      <c r="AC78" s="6"/>
      <c r="AD78" s="6"/>
      <c r="AE78" s="6"/>
      <c r="AF78" s="6"/>
    </row>
    <row r="79" spans="1:32" ht="30" customHeight="1" thickBot="1" x14ac:dyDescent="0.35">
      <c r="A79" s="214">
        <v>8</v>
      </c>
      <c r="B79" s="155" t="str">
        <f>IF(ISNA(VLOOKUP(A79,'C. et P. IND.'!$A$72:$R$82,2,FALSE)),"",(VLOOKUP(A79,'C. et P. IND.'!$A$72:$R$82,2,FALSE)))</f>
        <v/>
      </c>
      <c r="C79" s="217" t="str">
        <f>IF(ISNA(VLOOKUP(A79,'C. et P. IND.'!$A$72:$R$82,3,FALSE)),"",(VLOOKUP(A79,'C. et P. IND.'!$A$72:$R$82,3,FALSE)))</f>
        <v/>
      </c>
      <c r="D79" s="209" t="str">
        <f>IF(ISNA(VLOOKUP($A79,'C. et P. IND.'!$A$72:$R$82,4,FALSE)),"",(VLOOKUP(A79,'C. et P. IND.'!$A$72:$R$82,4,FALSE)))</f>
        <v/>
      </c>
      <c r="E79" s="55" t="str">
        <f>IF(ISNA(VLOOKUP($A79,'C. et P. IND.'!$A$72:$R$82,5,FALSE)),"",(VLOOKUP($A79,'C. et P. IND.'!$A$72:$R$82,5,FALSE)))</f>
        <v/>
      </c>
      <c r="F79" s="55" t="str">
        <f>IF(ISNA(VLOOKUP($A79,'C. et P. IND.'!$A$72:$R$82,6,FALSE)),"",(VLOOKUP($A79,'C. et P. IND.'!$A$72:$R$82,6,FALSE)))</f>
        <v/>
      </c>
      <c r="G79" s="219" t="str">
        <f>IF(ISNA(VLOOKUP($A79,'C. et P. IND.'!$A$72:$R89,7,FALSE)),"",(VLOOKUP($A79,'C. et P. IND.'!$A$72:$R$82,7,FALSE)))</f>
        <v/>
      </c>
      <c r="H79" s="283" t="str">
        <f>IF(ISNA(VLOOKUP($A79,'C. et P. IND.'!$A$72:$R$82,8,FALSE)),"",(VLOOKUP($A79,'C. et P. IND.'!$A$72:$R$82,8,FALSE)))</f>
        <v/>
      </c>
      <c r="I79" s="283" t="str">
        <f>IF(ISNA(VLOOKUP($A79,'C. et P. IND.'!$A$72:$R$82,9,FALSE)),"",(VLOOKUP($A79,'C. et P. IND.'!$A$72:$R$82,9,FALSE)))</f>
        <v/>
      </c>
      <c r="J79" s="283" t="str">
        <f>IF(ISNA(VLOOKUP($A79,'C. et P. IND.'!$A$72:$R$82,10,FALSE)),"",(VLOOKUP($A79,'C. et P. IND.'!$A$72:$R$82,10,FALSE)))</f>
        <v/>
      </c>
      <c r="K79" s="283" t="str">
        <f>IF(ISNA(VLOOKUP($A79,'C. et P. IND.'!$A$72:$R$82,11,FALSE)),"",(VLOOKUP($A79,'C. et P. IND.'!$A$72:$R$82,11,FALSE)))</f>
        <v/>
      </c>
      <c r="L79" s="283" t="str">
        <f>IF(ISNA(VLOOKUP($A79,'C. et P. IND.'!$A$72:$R$82,12,FALSE)),"",(VLOOKUP($A79,'C. et P. IND.'!$A$72:$R$82,12,FALSE)))</f>
        <v/>
      </c>
      <c r="M79" s="283" t="str">
        <f>IF(ISNA(VLOOKUP($A79,'C. et P. IND.'!$A$72:$R$82,13,FALSE)),"",(VLOOKUP($A79,'C. et P. IND.'!$A$72:$R$82,13,FALSE)))</f>
        <v/>
      </c>
      <c r="N79" s="283" t="str">
        <f>IF(ISNA(VLOOKUP($A79,'C. et P. IND.'!$A$72:$R$82,14,FALSE)),"",(VLOOKUP($A79,'C. et P. IND.'!$A$72:$R$82,14,FALSE)))</f>
        <v/>
      </c>
      <c r="O79" s="283" t="str">
        <f>IF(ISNA(VLOOKUP($A79,'C. et P. IND.'!$A$72:$R$82,15,FALSE)),"",(VLOOKUP($A79,'C. et P. IND.'!$A$72:$R$82,15,FALSE)))</f>
        <v/>
      </c>
      <c r="P79" s="283" t="str">
        <f>IF(ISNA(VLOOKUP($A79,'C. et P. IND.'!$A$72:$R$82,16,FALSE)),"",(VLOOKUP($A79,'C. et P. IND.'!$A$72:$R$82,16,FALSE)))</f>
        <v/>
      </c>
      <c r="Q79" s="283" t="str">
        <f>IF(ISNA(VLOOKUP($A79,'C. et P. IND.'!$A$72:$R$82,17,FALSE)),"",(VLOOKUP($A79,'C. et P. IND.'!$A$72:$R$82,17,FALSE)))</f>
        <v/>
      </c>
      <c r="R79" s="283" t="str">
        <f>IF(ISNA(VLOOKUP($A79,'C. et P. IND.'!$A$72:$R$82,18,FALSE)),"",(VLOOKUP($A79,'C. et P. IND.'!$A$72:$R$82,18,FALSE)))</f>
        <v/>
      </c>
      <c r="S79" s="6"/>
      <c r="T79" s="6"/>
      <c r="U79" s="6"/>
      <c r="V79" s="6"/>
      <c r="W79" s="6"/>
      <c r="X79" s="6"/>
      <c r="Y79" s="6"/>
      <c r="Z79" s="6"/>
      <c r="AA79" s="134"/>
      <c r="AB79" s="6"/>
      <c r="AC79" s="6"/>
      <c r="AD79" s="6"/>
      <c r="AE79" s="6"/>
      <c r="AF79" s="6"/>
    </row>
    <row r="80" spans="1:32" ht="30" customHeight="1" thickBot="1" x14ac:dyDescent="0.35">
      <c r="A80" s="214">
        <v>9</v>
      </c>
      <c r="B80" s="155" t="str">
        <f>IF(ISNA(VLOOKUP(A80,'C. et P. IND.'!$A$72:$R$82,2,FALSE)),"",(VLOOKUP(A80,'C. et P. IND.'!$A$72:$R$82,2,FALSE)))</f>
        <v/>
      </c>
      <c r="C80" s="217" t="str">
        <f>IF(ISNA(VLOOKUP(A80,'C. et P. IND.'!$A$72:$R$82,3,FALSE)),"",(VLOOKUP(A80,'C. et P. IND.'!$A$72:$R$82,3,FALSE)))</f>
        <v/>
      </c>
      <c r="D80" s="209" t="str">
        <f>IF(ISNA(VLOOKUP($A80,'C. et P. IND.'!$A$72:$R$82,4,FALSE)),"",(VLOOKUP(A80,'C. et P. IND.'!$A$72:$R$82,4,FALSE)))</f>
        <v/>
      </c>
      <c r="E80" s="55" t="str">
        <f>IF(ISNA(VLOOKUP($A80,'C. et P. IND.'!$A$72:$R$82,5,FALSE)),"",(VLOOKUP($A80,'C. et P. IND.'!$A$72:$R$82,5,FALSE)))</f>
        <v/>
      </c>
      <c r="F80" s="55" t="str">
        <f>IF(ISNA(VLOOKUP($A80,'C. et P. IND.'!$A$72:$R$82,6,FALSE)),"",(VLOOKUP($A80,'C. et P. IND.'!$A$72:$R$82,6,FALSE)))</f>
        <v/>
      </c>
      <c r="G80" s="219" t="str">
        <f>IF(ISNA(VLOOKUP($A80,'C. et P. IND.'!$A$72:$R90,7,FALSE)),"",(VLOOKUP($A80,'C. et P. IND.'!$A$72:$R$82,7,FALSE)))</f>
        <v/>
      </c>
      <c r="H80" s="283" t="str">
        <f>IF(ISNA(VLOOKUP($A80,'C. et P. IND.'!$A$72:$R$82,8,FALSE)),"",(VLOOKUP($A80,'C. et P. IND.'!$A$72:$R$82,8,FALSE)))</f>
        <v/>
      </c>
      <c r="I80" s="283" t="str">
        <f>IF(ISNA(VLOOKUP($A80,'C. et P. IND.'!$A$72:$R$82,9,FALSE)),"",(VLOOKUP($A80,'C. et P. IND.'!$A$72:$R$82,9,FALSE)))</f>
        <v/>
      </c>
      <c r="J80" s="283" t="str">
        <f>IF(ISNA(VLOOKUP($A80,'C. et P. IND.'!$A$72:$R$82,10,FALSE)),"",(VLOOKUP($A80,'C. et P. IND.'!$A$72:$R$82,10,FALSE)))</f>
        <v/>
      </c>
      <c r="K80" s="283" t="str">
        <f>IF(ISNA(VLOOKUP($A80,'C. et P. IND.'!$A$72:$R$82,11,FALSE)),"",(VLOOKUP($A80,'C. et P. IND.'!$A$72:$R$82,11,FALSE)))</f>
        <v/>
      </c>
      <c r="L80" s="283" t="str">
        <f>IF(ISNA(VLOOKUP($A80,'C. et P. IND.'!$A$72:$R$82,12,FALSE)),"",(VLOOKUP($A80,'C. et P. IND.'!$A$72:$R$82,12,FALSE)))</f>
        <v/>
      </c>
      <c r="M80" s="283" t="str">
        <f>IF(ISNA(VLOOKUP($A80,'C. et P. IND.'!$A$72:$R$82,13,FALSE)),"",(VLOOKUP($A80,'C. et P. IND.'!$A$72:$R$82,13,FALSE)))</f>
        <v/>
      </c>
      <c r="N80" s="283" t="str">
        <f>IF(ISNA(VLOOKUP($A80,'C. et P. IND.'!$A$72:$R$82,14,FALSE)),"",(VLOOKUP($A80,'C. et P. IND.'!$A$72:$R$82,14,FALSE)))</f>
        <v/>
      </c>
      <c r="O80" s="283" t="str">
        <f>IF(ISNA(VLOOKUP($A80,'C. et P. IND.'!$A$72:$R$82,15,FALSE)),"",(VLOOKUP($A80,'C. et P. IND.'!$A$72:$R$82,15,FALSE)))</f>
        <v/>
      </c>
      <c r="P80" s="283" t="str">
        <f>IF(ISNA(VLOOKUP($A80,'C. et P. IND.'!$A$72:$R$82,16,FALSE)),"",(VLOOKUP($A80,'C. et P. IND.'!$A$72:$R$82,16,FALSE)))</f>
        <v/>
      </c>
      <c r="Q80" s="283" t="str">
        <f>IF(ISNA(VLOOKUP($A80,'C. et P. IND.'!$A$72:$R$82,17,FALSE)),"",(VLOOKUP($A80,'C. et P. IND.'!$A$72:$R$82,17,FALSE)))</f>
        <v/>
      </c>
      <c r="R80" s="283" t="str">
        <f>IF(ISNA(VLOOKUP($A80,'C. et P. IND.'!$A$72:$R$82,18,FALSE)),"",(VLOOKUP($A80,'C. et P. IND.'!$A$72:$R$82,18,FALSE)))</f>
        <v/>
      </c>
      <c r="S80" s="6"/>
      <c r="T80" s="6"/>
      <c r="U80" s="6"/>
      <c r="V80" s="6"/>
      <c r="W80" s="6"/>
      <c r="X80" s="6"/>
      <c r="Y80" s="6"/>
      <c r="Z80" s="6"/>
      <c r="AA80" s="134"/>
      <c r="AB80" s="6"/>
      <c r="AC80" s="6"/>
      <c r="AD80" s="6"/>
      <c r="AE80" s="6"/>
      <c r="AF80" s="6"/>
    </row>
    <row r="81" spans="1:32" ht="30" customHeight="1" thickBot="1" x14ac:dyDescent="0.35">
      <c r="A81" s="214">
        <v>10</v>
      </c>
      <c r="B81" s="155" t="str">
        <f>IF(ISNA(VLOOKUP(A81,'C. et P. IND.'!$A$72:$R$82,2,FALSE)),"",(VLOOKUP(A81,'C. et P. IND.'!$A$72:$R$82,2,FALSE)))</f>
        <v/>
      </c>
      <c r="C81" s="217" t="str">
        <f>IF(ISNA(VLOOKUP(A81,'C. et P. IND.'!$A$72:$R$82,3,FALSE)),"",(VLOOKUP(A81,'C. et P. IND.'!$A$72:$R$82,3,FALSE)))</f>
        <v/>
      </c>
      <c r="D81" s="209" t="str">
        <f>IF(ISNA(VLOOKUP($A81,'C. et P. IND.'!$A$72:$R$82,4,FALSE)),"",(VLOOKUP(A81,'C. et P. IND.'!$A$72:$R$82,4,FALSE)))</f>
        <v/>
      </c>
      <c r="E81" s="55" t="str">
        <f>IF(ISNA(VLOOKUP($A81,'C. et P. IND.'!$A$72:$R$82,5,FALSE)),"",(VLOOKUP($A81,'C. et P. IND.'!$A$72:$R$82,5,FALSE)))</f>
        <v/>
      </c>
      <c r="F81" s="55" t="str">
        <f>IF(ISNA(VLOOKUP($A81,'C. et P. IND.'!$A$72:$R$82,6,FALSE)),"",(VLOOKUP($A81,'C. et P. IND.'!$A$72:$R$82,6,FALSE)))</f>
        <v/>
      </c>
      <c r="G81" s="219" t="str">
        <f>IF(ISNA(VLOOKUP($A81,'C. et P. IND.'!$A$72:$R91,7,FALSE)),"",(VLOOKUP($A81,'C. et P. IND.'!$A$72:$R$82,7,FALSE)))</f>
        <v/>
      </c>
      <c r="H81" s="283" t="str">
        <f>IF(ISNA(VLOOKUP($A81,'C. et P. IND.'!$A$72:$R$82,8,FALSE)),"",(VLOOKUP($A81,'C. et P. IND.'!$A$72:$R$82,8,FALSE)))</f>
        <v/>
      </c>
      <c r="I81" s="283" t="str">
        <f>IF(ISNA(VLOOKUP($A81,'C. et P. IND.'!$A$72:$R$82,9,FALSE)),"",(VLOOKUP($A81,'C. et P. IND.'!$A$72:$R$82,9,FALSE)))</f>
        <v/>
      </c>
      <c r="J81" s="283" t="str">
        <f>IF(ISNA(VLOOKUP($A81,'C. et P. IND.'!$A$72:$R$82,10,FALSE)),"",(VLOOKUP($A81,'C. et P. IND.'!$A$72:$R$82,10,FALSE)))</f>
        <v/>
      </c>
      <c r="K81" s="283" t="str">
        <f>IF(ISNA(VLOOKUP($A81,'C. et P. IND.'!$A$72:$R$82,11,FALSE)),"",(VLOOKUP($A81,'C. et P. IND.'!$A$72:$R$82,11,FALSE)))</f>
        <v/>
      </c>
      <c r="L81" s="283" t="str">
        <f>IF(ISNA(VLOOKUP($A81,'C. et P. IND.'!$A$72:$R$82,12,FALSE)),"",(VLOOKUP($A81,'C. et P. IND.'!$A$72:$R$82,12,FALSE)))</f>
        <v/>
      </c>
      <c r="M81" s="283" t="str">
        <f>IF(ISNA(VLOOKUP($A81,'C. et P. IND.'!$A$72:$R$82,13,FALSE)),"",(VLOOKUP($A81,'C. et P. IND.'!$A$72:$R$82,13,FALSE)))</f>
        <v/>
      </c>
      <c r="N81" s="283" t="str">
        <f>IF(ISNA(VLOOKUP($A81,'C. et P. IND.'!$A$72:$R$82,14,FALSE)),"",(VLOOKUP($A81,'C. et P. IND.'!$A$72:$R$82,14,FALSE)))</f>
        <v/>
      </c>
      <c r="O81" s="283" t="str">
        <f>IF(ISNA(VLOOKUP($A81,'C. et P. IND.'!$A$72:$R$82,15,FALSE)),"",(VLOOKUP($A81,'C. et P. IND.'!$A$72:$R$82,15,FALSE)))</f>
        <v/>
      </c>
      <c r="P81" s="283" t="str">
        <f>IF(ISNA(VLOOKUP($A81,'C. et P. IND.'!$A$72:$R$82,16,FALSE)),"",(VLOOKUP($A81,'C. et P. IND.'!$A$72:$R$82,16,FALSE)))</f>
        <v/>
      </c>
      <c r="Q81" s="283" t="str">
        <f>IF(ISNA(VLOOKUP($A81,'C. et P. IND.'!$A$72:$R$82,17,FALSE)),"",(VLOOKUP($A81,'C. et P. IND.'!$A$72:$R$82,17,FALSE)))</f>
        <v/>
      </c>
      <c r="R81" s="283" t="str">
        <f>IF(ISNA(VLOOKUP($A81,'C. et P. IND.'!$A$72:$R$82,18,FALSE)),"",(VLOOKUP($A81,'C. et P. IND.'!$A$72:$R$82,18,FALSE)))</f>
        <v/>
      </c>
      <c r="S81" s="6"/>
      <c r="T81" s="6"/>
      <c r="U81" s="6"/>
      <c r="V81" s="6"/>
      <c r="W81" s="6"/>
      <c r="X81" s="6"/>
      <c r="Y81" s="6"/>
      <c r="Z81" s="6"/>
      <c r="AA81" s="134"/>
      <c r="AB81" s="6"/>
      <c r="AC81" s="6"/>
      <c r="AD81" s="6"/>
      <c r="AE81" s="6"/>
      <c r="AF81" s="6"/>
    </row>
    <row r="82" spans="1:32" ht="30" customHeight="1" thickBot="1" x14ac:dyDescent="0.35">
      <c r="A82" s="215">
        <v>11</v>
      </c>
      <c r="B82" s="221" t="str">
        <f>IF(ISNA(VLOOKUP(A82,'C. et P. IND.'!$A$72:$R$82,2,FALSE)),"",(VLOOKUP(A82,'C. et P. IND.'!$A$72:$R$82,2,FALSE)))</f>
        <v/>
      </c>
      <c r="C82" s="222" t="str">
        <f>IF(ISNA(VLOOKUP(A82,'C. et P. IND.'!$A$72:$R$82,3,FALSE)),"",(VLOOKUP(A82,'C. et P. IND.'!$A$72:$R$82,3,FALSE)))</f>
        <v/>
      </c>
      <c r="D82" s="223" t="str">
        <f>IF(ISNA(VLOOKUP($A82,'C. et P. IND.'!$A$72:$R$82,4,FALSE)),"",(VLOOKUP(A82,'C. et P. IND.'!$A$72:$R$82,4,FALSE)))</f>
        <v/>
      </c>
      <c r="E82" s="57" t="str">
        <f>IF(ISNA(VLOOKUP($A82,'C. et P. IND.'!$A$72:$R$82,5,FALSE)),"",(VLOOKUP($A82,'C. et P. IND.'!$A$72:$R$82,5,FALSE)))</f>
        <v/>
      </c>
      <c r="F82" s="57" t="str">
        <f>IF(ISNA(VLOOKUP($A82,'C. et P. IND.'!$A$72:$R$82,6,FALSE)),"",(VLOOKUP($A82,'C. et P. IND.'!$A$72:$R$82,6,FALSE)))</f>
        <v/>
      </c>
      <c r="G82" s="220" t="str">
        <f>IF(ISNA(VLOOKUP($A82,'C. et P. IND.'!$A$72:$R92,7,FALSE)),"",(VLOOKUP($A82,'C. et P. IND.'!$A$72:$R$82,7,FALSE)))</f>
        <v/>
      </c>
      <c r="H82" s="284" t="str">
        <f>IF(ISNA(VLOOKUP($A82,'C. et P. IND.'!$A$72:$R$82,8,FALSE)),"",(VLOOKUP($A82,'C. et P. IND.'!$A$72:$R$82,8,FALSE)))</f>
        <v/>
      </c>
      <c r="I82" s="284" t="str">
        <f>IF(ISNA(VLOOKUP($A82,'C. et P. IND.'!$A$72:$R$82,9,FALSE)),"",(VLOOKUP($A82,'C. et P. IND.'!$A$72:$R$82,9,FALSE)))</f>
        <v/>
      </c>
      <c r="J82" s="284" t="str">
        <f>IF(ISNA(VLOOKUP($A82,'C. et P. IND.'!$A$72:$R$82,10,FALSE)),"",(VLOOKUP($A82,'C. et P. IND.'!$A$72:$R$82,10,FALSE)))</f>
        <v/>
      </c>
      <c r="K82" s="284" t="str">
        <f>IF(ISNA(VLOOKUP($A82,'C. et P. IND.'!$A$72:$R$82,11,FALSE)),"",(VLOOKUP($A82,'C. et P. IND.'!$A$72:$R$82,11,FALSE)))</f>
        <v/>
      </c>
      <c r="L82" s="284"/>
      <c r="M82" s="284" t="str">
        <f>IF(ISNA(VLOOKUP($A82,'C. et P. IND.'!$A$72:$R$82,13,FALSE)),"",(VLOOKUP($A82,'C. et P. IND.'!$A$72:$R$82,13,FALSE)))</f>
        <v/>
      </c>
      <c r="N82" s="284" t="str">
        <f>IF(ISNA(VLOOKUP($A82,'C. et P. IND.'!$A$72:$R$82,14,FALSE)),"",(VLOOKUP($A82,'C. et P. IND.'!$A$72:$R$82,14,FALSE)))</f>
        <v/>
      </c>
      <c r="O82" s="284" t="str">
        <f>IF(ISNA(VLOOKUP($A82,'C. et P. IND.'!$A$72:$R$82,15,FALSE)),"",(VLOOKUP($A82,'C. et P. IND.'!$A$72:$R$82,15,FALSE)))</f>
        <v/>
      </c>
      <c r="P82" s="284" t="str">
        <f>IF(ISNA(VLOOKUP($A82,'C. et P. IND.'!$A$72:$R$82,16,FALSE)),"",(VLOOKUP($A82,'C. et P. IND.'!$A$72:$R$82,16,FALSE)))</f>
        <v/>
      </c>
      <c r="Q82" s="284" t="str">
        <f>IF(ISNA(VLOOKUP($A82,'C. et P. IND.'!$A$72:$R$82,17,FALSE)),"",(VLOOKUP($A82,'C. et P. IND.'!$A$72:$R$82,17,FALSE)))</f>
        <v/>
      </c>
      <c r="R82" s="284" t="str">
        <f>IF(ISNA(VLOOKUP($A82,'C. et P. IND.'!$A$72:$R$82,18,FALSE)),"",(VLOOKUP($A82,'C. et P. IND.'!$A$72:$R$82,18,FALSE)))</f>
        <v/>
      </c>
      <c r="S82" s="6"/>
      <c r="T82" s="6"/>
      <c r="U82" s="6"/>
      <c r="V82" s="6"/>
      <c r="W82" s="6"/>
      <c r="X82" s="6"/>
      <c r="Y82" s="6"/>
      <c r="Z82" s="6"/>
      <c r="AA82" s="134"/>
      <c r="AB82" s="6"/>
      <c r="AC82" s="6"/>
      <c r="AD82" s="6"/>
      <c r="AE82" s="6"/>
      <c r="AF82" s="6"/>
    </row>
    <row r="83" spans="1:32" ht="15" thickTop="1" x14ac:dyDescent="0.3"/>
  </sheetData>
  <sheetProtection algorithmName="SHA-512" hashValue="nOe0Hu2+Rq1z1vU/bIwdf/qPgwcFe75nnqjHiliJUWlsrbn5IzaBEb5FEJlHgcg3HgfSSpWXki8s93o9Verk0g==" saltValue="5sJneOXtA9PsV62owUyBcQ==" spinCount="100000" sheet="1" objects="1" scenarios="1"/>
  <mergeCells count="36">
    <mergeCell ref="N14:R14"/>
    <mergeCell ref="A1:B1"/>
    <mergeCell ref="C1:D1"/>
    <mergeCell ref="E1:I1"/>
    <mergeCell ref="J1:K1"/>
    <mergeCell ref="L1:M1"/>
    <mergeCell ref="N1:R1"/>
    <mergeCell ref="A14:B14"/>
    <mergeCell ref="C14:D14"/>
    <mergeCell ref="E14:I14"/>
    <mergeCell ref="J14:K14"/>
    <mergeCell ref="L14:M14"/>
    <mergeCell ref="N42:R42"/>
    <mergeCell ref="A28:B28"/>
    <mergeCell ref="C28:D28"/>
    <mergeCell ref="E28:I28"/>
    <mergeCell ref="J28:K28"/>
    <mergeCell ref="L28:M28"/>
    <mergeCell ref="N28:R28"/>
    <mergeCell ref="A42:B42"/>
    <mergeCell ref="C42:D42"/>
    <mergeCell ref="E42:I42"/>
    <mergeCell ref="J42:K42"/>
    <mergeCell ref="L42:M42"/>
    <mergeCell ref="N70:R70"/>
    <mergeCell ref="A56:B56"/>
    <mergeCell ref="C56:D56"/>
    <mergeCell ref="E56:I56"/>
    <mergeCell ref="J56:K56"/>
    <mergeCell ref="L56:M56"/>
    <mergeCell ref="N56:R56"/>
    <mergeCell ref="A70:B70"/>
    <mergeCell ref="C70:D70"/>
    <mergeCell ref="E70:I70"/>
    <mergeCell ref="J70:K70"/>
    <mergeCell ref="L70:M70"/>
  </mergeCells>
  <conditionalFormatting sqref="G2 G83:G1048576">
    <cfRule type="cellIs" dxfId="17" priority="6" operator="equal">
      <formula>90</formula>
    </cfRule>
  </conditionalFormatting>
  <conditionalFormatting sqref="G15">
    <cfRule type="cellIs" dxfId="16" priority="5" operator="equal">
      <formula>90</formula>
    </cfRule>
  </conditionalFormatting>
  <conditionalFormatting sqref="G29">
    <cfRule type="cellIs" dxfId="15" priority="4" operator="equal">
      <formula>90</formula>
    </cfRule>
  </conditionalFormatting>
  <conditionalFormatting sqref="G43">
    <cfRule type="cellIs" dxfId="14" priority="3" operator="equal">
      <formula>90</formula>
    </cfRule>
  </conditionalFormatting>
  <conditionalFormatting sqref="G57">
    <cfRule type="cellIs" dxfId="13" priority="2" operator="equal">
      <formula>90</formula>
    </cfRule>
  </conditionalFormatting>
  <conditionalFormatting sqref="G71">
    <cfRule type="cellIs" dxfId="12" priority="1" operator="equal">
      <formula>90</formula>
    </cfRule>
  </conditionalFormatting>
  <printOptions horizontalCentered="1" verticalCentered="1"/>
  <pageMargins left="0" right="0" top="0.19685039370078741" bottom="0" header="0" footer="0"/>
  <pageSetup paperSize="9" scale="90" orientation="portrait" horizontalDpi="4294967293" vertic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tabColor rgb="FFFF0000"/>
  </sheetPr>
  <dimension ref="A1:U175"/>
  <sheetViews>
    <sheetView showGridLines="0" showRowColHeaders="0" showZeros="0" zoomScaleNormal="100" workbookViewId="0">
      <selection activeCell="E21" sqref="E21"/>
    </sheetView>
  </sheetViews>
  <sheetFormatPr baseColWidth="10" defaultRowHeight="15.6" x14ac:dyDescent="0.3"/>
  <cols>
    <col min="1" max="1" width="6.77734375" style="45" customWidth="1"/>
    <col min="2" max="2" width="15.77734375" customWidth="1"/>
    <col min="3" max="3" width="15.77734375" style="8" customWidth="1"/>
    <col min="4" max="4" width="6.77734375" style="21" customWidth="1"/>
    <col min="5" max="5" width="6.77734375" style="14" customWidth="1"/>
    <col min="6" max="6" width="6.77734375" style="13" customWidth="1"/>
    <col min="7" max="7" width="6.77734375" style="12" customWidth="1"/>
    <col min="8" max="8" width="6.77734375" customWidth="1"/>
    <col min="9" max="14" width="2.77734375" style="13" customWidth="1"/>
    <col min="15" max="15" width="2.77734375" style="15" customWidth="1"/>
    <col min="16" max="18" width="2.77734375" style="13" customWidth="1"/>
    <col min="19" max="19" width="6" style="13" customWidth="1"/>
    <col min="21" max="21" width="5" hidden="1" customWidth="1"/>
  </cols>
  <sheetData>
    <row r="1" spans="1:21" ht="70.8" customHeight="1" thickTop="1" thickBot="1" x14ac:dyDescent="0.35">
      <c r="A1" s="596" t="s">
        <v>858</v>
      </c>
      <c r="B1" s="595"/>
      <c r="C1" s="606" t="s">
        <v>780</v>
      </c>
      <c r="D1" s="606"/>
      <c r="E1" s="607" t="s">
        <v>700</v>
      </c>
      <c r="F1" s="607"/>
      <c r="G1" s="607"/>
      <c r="H1" s="607"/>
      <c r="I1" s="717" t="str">
        <f>IF('C. et P. SERIE'!I1:J1=0,"",('C. et P. SERIE'!I1:J1))</f>
        <v/>
      </c>
      <c r="J1" s="717"/>
      <c r="K1" s="607" t="s">
        <v>774</v>
      </c>
      <c r="L1" s="607"/>
      <c r="M1" s="593"/>
      <c r="N1" s="714" t="str">
        <f>IF('C. et P. SERIE'!N1:S1=0,"",('C. et P. SERIE'!N1:S1))</f>
        <v/>
      </c>
      <c r="O1" s="715"/>
      <c r="P1" s="715"/>
      <c r="Q1" s="715"/>
      <c r="R1" s="715"/>
      <c r="S1" s="716"/>
    </row>
    <row r="2" spans="1:21" ht="28.8" customHeight="1" thickTop="1" thickBot="1" x14ac:dyDescent="0.35">
      <c r="A2" s="113" t="s">
        <v>747</v>
      </c>
      <c r="B2" s="110" t="s">
        <v>1</v>
      </c>
      <c r="C2" s="114" t="s">
        <v>694</v>
      </c>
      <c r="D2" s="97" t="s">
        <v>0</v>
      </c>
      <c r="E2" s="235" t="s">
        <v>679</v>
      </c>
      <c r="F2" s="235" t="s">
        <v>695</v>
      </c>
      <c r="G2" s="236" t="s">
        <v>697</v>
      </c>
      <c r="H2" s="99" t="s">
        <v>680</v>
      </c>
      <c r="I2" s="158" t="s">
        <v>681</v>
      </c>
      <c r="J2" s="158" t="s">
        <v>682</v>
      </c>
      <c r="K2" s="158" t="s">
        <v>683</v>
      </c>
      <c r="L2" s="158" t="s">
        <v>684</v>
      </c>
      <c r="M2" s="158" t="s">
        <v>685</v>
      </c>
      <c r="N2" s="158" t="s">
        <v>686</v>
      </c>
      <c r="O2" s="159" t="s">
        <v>687</v>
      </c>
      <c r="P2" s="158" t="s">
        <v>688</v>
      </c>
      <c r="Q2" s="158" t="s">
        <v>689</v>
      </c>
      <c r="R2" s="160" t="s">
        <v>690</v>
      </c>
      <c r="S2" s="161" t="s">
        <v>792</v>
      </c>
    </row>
    <row r="3" spans="1:21" ht="12" customHeight="1" x14ac:dyDescent="0.3">
      <c r="A3" s="705">
        <v>1</v>
      </c>
      <c r="B3" s="523" t="str">
        <f>IF(ISNA(VLOOKUP(A3,'C. et P. SERIE'!$A$3:$S$32,2,FALSE)),"",(VLOOKUP(A3,'C. et P. SERIE'!$A$3:$S$32,2,FALSE)))</f>
        <v/>
      </c>
      <c r="C3" s="520" t="str">
        <f>IF(ISNA(VLOOKUP(A3,'C. et P. SERIE'!$A$3:$S$32,3,FALSE)),"",(VLOOKUP(A3,'C. et P. SERIE'!$A$3:$S$32,3,FALSE)))</f>
        <v/>
      </c>
      <c r="D3" s="707" t="str">
        <f>IF(ISNA(VLOOKUP(A3,'C. et P. SERIE'!$A$3:$S$32,4,FALSE)),"",(VLOOKUP(A3,'C. et P. SERIE'!$A$3:$S$32,4,FALSE)))</f>
        <v/>
      </c>
      <c r="E3" s="237" t="str">
        <f>IF(ISNA(VLOOKUP(A3,'C. et P. SERIE'!$A$3:$S$32,5,FALSE)),"",(VLOOKUP(A3,'C. et P. SERIE'!$A$3:$S$32,5,FALSE)))</f>
        <v/>
      </c>
      <c r="F3" s="237" t="str">
        <f>IF(ISNA(VLOOKUP(A3,'C. et P. SERIE'!$A$3:$S$32,6,FALSE)),"",(VLOOKUP(A3,'C. et P. SERIE'!$A$3:$S$32,6,FALSE)))</f>
        <v/>
      </c>
      <c r="G3" s="709" t="str">
        <f>IF(ISNA(VLOOKUP(E3,'C. et P. SERIE'!$E$3:$S$32,3,FALSE)),"",(VLOOKUP(E3,'C. et P. SERIE'!$E$3:$S$32,3,FALSE)))</f>
        <v/>
      </c>
      <c r="H3" s="237" t="str">
        <f>IF(ISNA(VLOOKUP(E3,'C. et P. SERIE'!$E$3:$S$32,4,FALSE)),"",(VLOOKUP(E3,'C. et P. SERIE'!$E$3:$S$32,4,FALSE)))</f>
        <v/>
      </c>
      <c r="I3" s="279" t="str">
        <f>IF(ISNA(VLOOKUP($E3,'C. et P. SERIE'!$E$3:$S$32,5,FALSE)),"",(VLOOKUP($E3,'C. et P. SERIE'!$E$3:$S$32,5,FALSE)))</f>
        <v/>
      </c>
      <c r="J3" s="279" t="str">
        <f>IF(ISNA(VLOOKUP($E3,'C. et P. SERIE'!$E$3:$S$32,6,FALSE)),"",(VLOOKUP($E3,'C. et P. SERIE'!$E$3:$S$32,6,FALSE)))</f>
        <v/>
      </c>
      <c r="K3" s="279" t="str">
        <f>IF(ISNA(VLOOKUP($E3,'C. et P. SERIE'!$E$3:$S$32,7,FALSE)),"",(VLOOKUP($E3,'C. et P. SERIE'!$E$3:$S$32,7,FALSE)))</f>
        <v/>
      </c>
      <c r="L3" s="279" t="str">
        <f>IF(ISNA(VLOOKUP($E3,'C. et P. SERIE'!$E$3:$S$32,8,FALSE)),"",(VLOOKUP($E3,'C. et P. SERIE'!$E$3:$S$32,8,FALSE)))</f>
        <v/>
      </c>
      <c r="M3" s="279" t="str">
        <f>IF(ISNA(VLOOKUP($E3,'C. et P. SERIE'!$E$3:$S$32,9,FALSE)),"",(VLOOKUP($E3,'C. et P. SERIE'!$E$3:$S$32,9,FALSE)))</f>
        <v/>
      </c>
      <c r="N3" s="279" t="str">
        <f>IF(ISNA(VLOOKUP($E3,'C. et P. SERIE'!$E$3:$S$32,10,FALSE)),"",(VLOOKUP($E3,'C. et P. SERIE'!$E$3:$S$32,10,FALSE)))</f>
        <v/>
      </c>
      <c r="O3" s="279" t="str">
        <f>IF(ISNA(VLOOKUP($E3,'C. et P. SERIE'!$E$3:$S$32,11,FALSE)),"",(VLOOKUP($E3,'C. et P. SERIE'!$E$3:$S$32,11,FALSE)))</f>
        <v/>
      </c>
      <c r="P3" s="279" t="str">
        <f>IF(ISNA(VLOOKUP($E3,'C. et P. SERIE'!$E$3:$S$32,12,FALSE)),"",(VLOOKUP($E3,'C. et P. SERIE'!$E$3:$S$32,12,FALSE)))</f>
        <v/>
      </c>
      <c r="Q3" s="279" t="str">
        <f>IF(ISNA(VLOOKUP($E3,'C. et P. SERIE'!$E$3:$S$32,13,FALSE)),"",(VLOOKUP($E3,'C. et P. SERIE'!$E$3:$S$32,13,FALSE)))</f>
        <v/>
      </c>
      <c r="R3" s="279" t="str">
        <f>IF(ISNA(VLOOKUP($E3,'C. et P. SERIE'!$E$3:$S$32,14,FALSE)),"",(VLOOKUP($E3,'C. et P. SERIE'!$E$3:$S$32,14,FALSE)))</f>
        <v/>
      </c>
      <c r="S3" s="279" t="str">
        <f>IF(ISNA(VLOOKUP($E3,'C. et P. SERIE'!$E$3:$S$32,15,FALSE)),"",(VLOOKUP($E3,'C. et P. SERIE'!$E$3:$S$32,15,FALSE)))</f>
        <v/>
      </c>
      <c r="U3" s="6">
        <v>1</v>
      </c>
    </row>
    <row r="4" spans="1:21" ht="12" customHeight="1" thickBot="1" x14ac:dyDescent="0.35">
      <c r="A4" s="711"/>
      <c r="B4" s="524"/>
      <c r="C4" s="521"/>
      <c r="D4" s="712"/>
      <c r="E4" s="43" t="str">
        <f>IF(ISNA(VLOOKUP(A3,'C. et P. SERIE'!$A$3:$S$32,5,FALSE)+U3),"",(VLOOKUP(A3,'C. et P. SERIE'!$A$3:$S$32,5,FALSE)+$U$3))</f>
        <v/>
      </c>
      <c r="F4" s="233" t="str">
        <f>IF(ISNA(VLOOKUP(E4,'C. et P. SERIE'!$E$3:$S$32,2,FALSE)),"",(VLOOKUP(E4,'C. et P. SERIE'!$E$3:$S$32,2,FALSE)))</f>
        <v/>
      </c>
      <c r="G4" s="713"/>
      <c r="H4" s="43" t="str">
        <f>IF(ISNA(VLOOKUP(E4,'C. et P. SERIE'!$E$3:$S$32,4,FALSE)),"",(VLOOKUP(E4,'C. et P. SERIE'!$E$3:$S$32,4,FALSE)))</f>
        <v/>
      </c>
      <c r="I4" s="280" t="str">
        <f>IF(ISNA(VLOOKUP($E4,'C. et P. SERIE'!$E$3:$S$32,5,FALSE)),"",(VLOOKUP($E4,'C. et P. SERIE'!$E$3:$S$32,5,FALSE)))</f>
        <v/>
      </c>
      <c r="J4" s="280" t="str">
        <f>IF(ISNA(VLOOKUP($E4,'C. et P. SERIE'!$E$3:$S$32,6,FALSE)),"",(VLOOKUP($E4,'C. et P. SERIE'!$E$3:$S$32,6,FALSE)))</f>
        <v/>
      </c>
      <c r="K4" s="280" t="str">
        <f>IF(ISNA(VLOOKUP($E4,'C. et P. SERIE'!$E$3:$S$32,7,FALSE)),"",(VLOOKUP($E4,'C. et P. SERIE'!$E$3:$S$32,7,FALSE)))</f>
        <v/>
      </c>
      <c r="L4" s="280" t="str">
        <f>IF(ISNA(VLOOKUP($E4,'C. et P. SERIE'!$E$3:$S$32,8,FALSE)),"",(VLOOKUP($E4,'C. et P. SERIE'!$E$3:$S$32,8,FALSE)))</f>
        <v/>
      </c>
      <c r="M4" s="280" t="str">
        <f>IF(ISNA(VLOOKUP($E4,'C. et P. SERIE'!$E$3:$S$32,9,FALSE)),"",(VLOOKUP($E4,'C. et P. SERIE'!$E$3:$S$32,9,FALSE)))</f>
        <v/>
      </c>
      <c r="N4" s="280" t="str">
        <f>IF(ISNA(VLOOKUP($E4,'C. et P. SERIE'!$E$3:$S$32,10,FALSE)),"",(VLOOKUP($E4,'C. et P. SERIE'!$E$3:$S$32,10,FALSE)))</f>
        <v/>
      </c>
      <c r="O4" s="280" t="str">
        <f>IF(ISNA(VLOOKUP($E4,'C. et P. SERIE'!$E$3:$S$32,11,FALSE)),"",(VLOOKUP($E4,'C. et P. SERIE'!$E$3:$S$32,11,FALSE)))</f>
        <v/>
      </c>
      <c r="P4" s="280" t="str">
        <f>IF(ISNA(VLOOKUP($E4,'C. et P. SERIE'!$E$3:$S$32,12,FALSE)),"",(VLOOKUP($E4,'C. et P. SERIE'!$E$3:$S$32,12,FALSE)))</f>
        <v/>
      </c>
      <c r="Q4" s="280" t="str">
        <f>IF(ISNA(VLOOKUP($E4,'C. et P. SERIE'!$E$3:$S$32,13,FALSE)),"",(VLOOKUP($E4,'C. et P. SERIE'!$E$3:$S$32,13,FALSE)))</f>
        <v/>
      </c>
      <c r="R4" s="280" t="str">
        <f>IF(ISNA(VLOOKUP($E4,'C. et P. SERIE'!$E$3:$S$32,14,FALSE)),"",(VLOOKUP($E4,'C. et P. SERIE'!$E$3:$S$32,14,FALSE)))</f>
        <v/>
      </c>
      <c r="S4" s="280" t="str">
        <f>IF(ISNA(VLOOKUP($E4,'C. et P. SERIE'!$E$3:$S$32,15,FALSE)),"",(VLOOKUP($E4,'C. et P. SERIE'!$E$3:$S$32,15,FALSE)))</f>
        <v/>
      </c>
    </row>
    <row r="5" spans="1:21" ht="12" customHeight="1" x14ac:dyDescent="0.3">
      <c r="A5" s="705">
        <v>2</v>
      </c>
      <c r="B5" s="523" t="str">
        <f>IF(ISNA(VLOOKUP(A5,'C. et P. SERIE'!$A$3:$S$32,2,FALSE)),"",(VLOOKUP(A5,'C. et P. SERIE'!$A$3:$S$32,2,FALSE)))</f>
        <v/>
      </c>
      <c r="C5" s="520" t="str">
        <f>IF(ISNA(VLOOKUP(A5,'C. et P. SERIE'!$A$3:$S$32,3,FALSE)),"",(VLOOKUP(A5,'C. et P. SERIE'!$A$3:$S$32,3,FALSE)))</f>
        <v/>
      </c>
      <c r="D5" s="707" t="str">
        <f>IF(ISNA(VLOOKUP(A5,'C. et P. SERIE'!$A$3:$S$32,4,FALSE)),"",(VLOOKUP(A5,'C. et P. SERIE'!$A$3:$S$32,4,FALSE)))</f>
        <v/>
      </c>
      <c r="E5" s="237" t="str">
        <f>IF(ISNA(VLOOKUP(A5,'C. et P. SERIE'!$A$3:$S$32,5,FALSE)),"",(VLOOKUP(A5,'C. et P. SERIE'!$A$3:$S$32,5,FALSE)))</f>
        <v/>
      </c>
      <c r="F5" s="237" t="str">
        <f>IF(ISNA(VLOOKUP(A5,'C. et P. SERIE'!$A$3:$S$32,6,FALSE)),"",(VLOOKUP(A5,'C. et P. SERIE'!$A$3:$S$32,6,FALSE)))</f>
        <v/>
      </c>
      <c r="G5" s="709" t="str">
        <f>IF(ISNA(VLOOKUP(E5,'C. et P. SERIE'!$E$3:$S$32,3,FALSE)),"",(VLOOKUP(E5,'C. et P. SERIE'!$E$3:$S$32,3,FALSE)))</f>
        <v/>
      </c>
      <c r="H5" s="237" t="str">
        <f>IF(ISNA(VLOOKUP(E5,'C. et P. SERIE'!$E$3:$S$32,4,FALSE)),"",(VLOOKUP(E5,'C. et P. SERIE'!$E$3:$S$32,4,FALSE)))</f>
        <v/>
      </c>
      <c r="I5" s="279" t="str">
        <f>IF(ISNA(VLOOKUP($E5,'C. et P. SERIE'!$E$3:$S$32,5,FALSE)),"",(VLOOKUP($E5,'C. et P. SERIE'!$E$3:$S$32,5,FALSE)))</f>
        <v/>
      </c>
      <c r="J5" s="279" t="str">
        <f>IF(ISNA(VLOOKUP($E5,'C. et P. SERIE'!$E$3:$S$32,6,FALSE)),"",(VLOOKUP($E5,'C. et P. SERIE'!$E$3:$S$32,6,FALSE)))</f>
        <v/>
      </c>
      <c r="K5" s="279" t="str">
        <f>IF(ISNA(VLOOKUP($E5,'C. et P. SERIE'!$E$3:$S$32,7,FALSE)),"",(VLOOKUP($E5,'C. et P. SERIE'!$E$3:$S$32,7,FALSE)))</f>
        <v/>
      </c>
      <c r="L5" s="279" t="str">
        <f>IF(ISNA(VLOOKUP($E5,'C. et P. SERIE'!$E$3:$S$32,8,FALSE)),"",(VLOOKUP($E5,'C. et P. SERIE'!$E$3:$S$32,8,FALSE)))</f>
        <v/>
      </c>
      <c r="M5" s="279" t="str">
        <f>IF(ISNA(VLOOKUP($E5,'C. et P. SERIE'!$E$3:$S$32,9,FALSE)),"",(VLOOKUP($E5,'C. et P. SERIE'!$E$3:$S$32,9,FALSE)))</f>
        <v/>
      </c>
      <c r="N5" s="279" t="str">
        <f>IF(ISNA(VLOOKUP($E5,'C. et P. SERIE'!$E$3:$S$32,10,FALSE)),"",(VLOOKUP($E5,'C. et P. SERIE'!$E$3:$S$32,10,FALSE)))</f>
        <v/>
      </c>
      <c r="O5" s="279" t="str">
        <f>IF(ISNA(VLOOKUP($E5,'C. et P. SERIE'!$E$3:$S$32,11,FALSE)),"",(VLOOKUP($E5,'C. et P. SERIE'!$E$3:$S$32,11,FALSE)))</f>
        <v/>
      </c>
      <c r="P5" s="279" t="str">
        <f>IF(ISNA(VLOOKUP($E5,'C. et P. SERIE'!$E$3:$S$32,12,FALSE)),"",(VLOOKUP($E5,'C. et P. SERIE'!$E$3:$S$32,12,FALSE)))</f>
        <v/>
      </c>
      <c r="Q5" s="279" t="str">
        <f>IF(ISNA(VLOOKUP($E5,'C. et P. SERIE'!$E$3:$S$32,13,FALSE)),"",(VLOOKUP($E5,'C. et P. SERIE'!$E$3:$S$32,13,FALSE)))</f>
        <v/>
      </c>
      <c r="R5" s="279" t="str">
        <f>IF(ISNA(VLOOKUP($E5,'C. et P. SERIE'!$E$3:$S$32,14,FALSE)),"",(VLOOKUP($E5,'C. et P. SERIE'!$E$3:$S$32,14,FALSE)))</f>
        <v/>
      </c>
      <c r="S5" s="279" t="str">
        <f>IF(ISNA(VLOOKUP($E5,'C. et P. SERIE'!$E$3:$S$32,15,FALSE)),"",(VLOOKUP($E5,'C. et P. SERIE'!$E$3:$S$32,15,FALSE)))</f>
        <v/>
      </c>
    </row>
    <row r="6" spans="1:21" ht="12" customHeight="1" thickBot="1" x14ac:dyDescent="0.35">
      <c r="A6" s="711"/>
      <c r="B6" s="524"/>
      <c r="C6" s="521"/>
      <c r="D6" s="712"/>
      <c r="E6" s="43" t="str">
        <f>IF(ISNA(VLOOKUP(A5,'C. et P. SERIE'!$A$3:$S$32,5,FALSE)+U5),"",(VLOOKUP(A5,'C. et P. SERIE'!$A$3:$S$32,5,FALSE)+$U$3))</f>
        <v/>
      </c>
      <c r="F6" s="233" t="str">
        <f>IF(ISNA(VLOOKUP(E6,'C. et P. SERIE'!$E$3:$S$32,2,FALSE)),"",(VLOOKUP(E6,'C. et P. SERIE'!$E$3:$S$32,2,FALSE)))</f>
        <v/>
      </c>
      <c r="G6" s="713"/>
      <c r="H6" s="43" t="str">
        <f>IF(ISNA(VLOOKUP(E6,'C. et P. SERIE'!$E$3:$S$32,4,FALSE)),"",(VLOOKUP(E6,'C. et P. SERIE'!$E$3:$S$32,4,FALSE)))</f>
        <v/>
      </c>
      <c r="I6" s="280" t="str">
        <f>IF(ISNA(VLOOKUP($E6,'C. et P. SERIE'!$E$3:$S$32,5,FALSE)),"",(VLOOKUP($E6,'C. et P. SERIE'!$E$3:$S$32,5,FALSE)))</f>
        <v/>
      </c>
      <c r="J6" s="280" t="str">
        <f>IF(ISNA(VLOOKUP($E6,'C. et P. SERIE'!$E$3:$S$32,6,FALSE)),"",(VLOOKUP($E6,'C. et P. SERIE'!$E$3:$S$32,6,FALSE)))</f>
        <v/>
      </c>
      <c r="K6" s="280" t="str">
        <f>IF(ISNA(VLOOKUP($E6,'C. et P. SERIE'!$E$3:$S$32,7,FALSE)),"",(VLOOKUP($E6,'C. et P. SERIE'!$E$3:$S$32,7,FALSE)))</f>
        <v/>
      </c>
      <c r="L6" s="280" t="str">
        <f>IF(ISNA(VLOOKUP($E6,'C. et P. SERIE'!$E$3:$S$32,8,FALSE)),"",(VLOOKUP($E6,'C. et P. SERIE'!$E$3:$S$32,8,FALSE)))</f>
        <v/>
      </c>
      <c r="M6" s="280" t="str">
        <f>IF(ISNA(VLOOKUP($E6,'C. et P. SERIE'!$E$3:$S$32,9,FALSE)),"",(VLOOKUP($E6,'C. et P. SERIE'!$E$3:$S$32,9,FALSE)))</f>
        <v/>
      </c>
      <c r="N6" s="280" t="str">
        <f>IF(ISNA(VLOOKUP($E6,'C. et P. SERIE'!$E$3:$S$32,10,FALSE)),"",(VLOOKUP($E6,'C. et P. SERIE'!$E$3:$S$32,10,FALSE)))</f>
        <v/>
      </c>
      <c r="O6" s="280" t="str">
        <f>IF(ISNA(VLOOKUP($E6,'C. et P. SERIE'!$E$3:$S$32,11,FALSE)),"",(VLOOKUP($E6,'C. et P. SERIE'!$E$3:$S$32,11,FALSE)))</f>
        <v/>
      </c>
      <c r="P6" s="280" t="str">
        <f>IF(ISNA(VLOOKUP($E6,'C. et P. SERIE'!$E$3:$S$32,12,FALSE)),"",(VLOOKUP($E6,'C. et P. SERIE'!$E$3:$S$32,12,FALSE)))</f>
        <v/>
      </c>
      <c r="Q6" s="280" t="str">
        <f>IF(ISNA(VLOOKUP($E6,'C. et P. SERIE'!$E$3:$S$32,13,FALSE)),"",(VLOOKUP($E6,'C. et P. SERIE'!$E$3:$S$32,13,FALSE)))</f>
        <v/>
      </c>
      <c r="R6" s="280" t="str">
        <f>IF(ISNA(VLOOKUP($E6,'C. et P. SERIE'!$E$3:$S$32,14,FALSE)),"",(VLOOKUP($E6,'C. et P. SERIE'!$E$3:$S$32,14,FALSE)))</f>
        <v/>
      </c>
      <c r="S6" s="280" t="str">
        <f>IF(ISNA(VLOOKUP($E6,'C. et P. SERIE'!$E$3:$S$32,15,FALSE)),"",(VLOOKUP($E6,'C. et P. SERIE'!$E$3:$S$32,15,FALSE)))</f>
        <v/>
      </c>
    </row>
    <row r="7" spans="1:21" ht="12" customHeight="1" x14ac:dyDescent="0.3">
      <c r="A7" s="705">
        <v>3</v>
      </c>
      <c r="B7" s="523" t="str">
        <f>IF(ISNA(VLOOKUP(A7,'C. et P. SERIE'!$A$3:$S$32,2,FALSE)),"",(VLOOKUP(A7,'C. et P. SERIE'!$A$3:$S$32,2,FALSE)))</f>
        <v/>
      </c>
      <c r="C7" s="520" t="str">
        <f>IF(ISNA(VLOOKUP(A7,'C. et P. SERIE'!$A$3:$S$32,3,FALSE)),"",(VLOOKUP(A7,'C. et P. SERIE'!$A$3:$S$32,3,FALSE)))</f>
        <v/>
      </c>
      <c r="D7" s="707" t="str">
        <f>IF(ISNA(VLOOKUP(A7,'C. et P. SERIE'!$A$3:$S$32,4,FALSE)),"",(VLOOKUP(A7,'C. et P. SERIE'!$A$3:$S$32,4,FALSE)))</f>
        <v/>
      </c>
      <c r="E7" s="237" t="str">
        <f>IF(ISNA(VLOOKUP(A7,'C. et P. SERIE'!$A$3:$S$32,5,FALSE)),"",(VLOOKUP(A7,'C. et P. SERIE'!$A$3:$S$32,5,FALSE)))</f>
        <v/>
      </c>
      <c r="F7" s="237" t="str">
        <f>IF(ISNA(VLOOKUP(A7,'C. et P. SERIE'!$A$3:$S$32,6,FALSE)),"",(VLOOKUP(A7,'C. et P. SERIE'!$A$3:$S$32,6,FALSE)))</f>
        <v/>
      </c>
      <c r="G7" s="709" t="str">
        <f>IF(ISNA(VLOOKUP(E7,'C. et P. SERIE'!$E$3:$S$32,3,FALSE)),"",(VLOOKUP(E7,'C. et P. SERIE'!$E$3:$S$32,3,FALSE)))</f>
        <v/>
      </c>
      <c r="H7" s="237" t="str">
        <f>IF(ISNA(VLOOKUP(E7,'C. et P. SERIE'!$E$3:$S$32,4,FALSE)),"",(VLOOKUP(E7,'C. et P. SERIE'!$E$3:$S$32,4,FALSE)))</f>
        <v/>
      </c>
      <c r="I7" s="279" t="str">
        <f>IF(ISNA(VLOOKUP($E7,'C. et P. SERIE'!$E$3:$S$32,5,FALSE)),"",(VLOOKUP($E7,'C. et P. SERIE'!$E$3:$S$32,5,FALSE)))</f>
        <v/>
      </c>
      <c r="J7" s="279" t="str">
        <f>IF(ISNA(VLOOKUP($E7,'C. et P. SERIE'!$E$3:$S$32,6,FALSE)),"",(VLOOKUP($E7,'C. et P. SERIE'!$E$3:$S$32,6,FALSE)))</f>
        <v/>
      </c>
      <c r="K7" s="279" t="str">
        <f>IF(ISNA(VLOOKUP($E7,'C. et P. SERIE'!$E$3:$S$32,7,FALSE)),"",(VLOOKUP($E7,'C. et P. SERIE'!$E$3:$S$32,7,FALSE)))</f>
        <v/>
      </c>
      <c r="L7" s="279" t="str">
        <f>IF(ISNA(VLOOKUP($E7,'C. et P. SERIE'!$E$3:$S$32,8,FALSE)),"",(VLOOKUP($E7,'C. et P. SERIE'!$E$3:$S$32,8,FALSE)))</f>
        <v/>
      </c>
      <c r="M7" s="279" t="str">
        <f>IF(ISNA(VLOOKUP($E7,'C. et P. SERIE'!$E$3:$S$32,9,FALSE)),"",(VLOOKUP($E7,'C. et P. SERIE'!$E$3:$S$32,9,FALSE)))</f>
        <v/>
      </c>
      <c r="N7" s="279" t="str">
        <f>IF(ISNA(VLOOKUP($E7,'C. et P. SERIE'!$E$3:$S$32,10,FALSE)),"",(VLOOKUP($E7,'C. et P. SERIE'!$E$3:$S$32,10,FALSE)))</f>
        <v/>
      </c>
      <c r="O7" s="279" t="str">
        <f>IF(ISNA(VLOOKUP($E7,'C. et P. SERIE'!$E$3:$S$32,11,FALSE)),"",(VLOOKUP($E7,'C. et P. SERIE'!$E$3:$S$32,11,FALSE)))</f>
        <v/>
      </c>
      <c r="P7" s="279" t="str">
        <f>IF(ISNA(VLOOKUP($E7,'C. et P. SERIE'!$E$3:$S$32,12,FALSE)),"",(VLOOKUP($E7,'C. et P. SERIE'!$E$3:$S$32,12,FALSE)))</f>
        <v/>
      </c>
      <c r="Q7" s="279" t="str">
        <f>IF(ISNA(VLOOKUP($E7,'C. et P. SERIE'!$E$3:$S$32,13,FALSE)),"",(VLOOKUP($E7,'C. et P. SERIE'!$E$3:$S$32,13,FALSE)))</f>
        <v/>
      </c>
      <c r="R7" s="279" t="str">
        <f>IF(ISNA(VLOOKUP($E7,'C. et P. SERIE'!$E$3:$S$32,14,FALSE)),"",(VLOOKUP($E7,'C. et P. SERIE'!$E$3:$S$32,14,FALSE)))</f>
        <v/>
      </c>
      <c r="S7" s="279" t="str">
        <f>IF(ISNA(VLOOKUP($E7,'C. et P. SERIE'!$E$3:$S$32,15,FALSE)),"",(VLOOKUP($E7,'C. et P. SERIE'!$E$3:$S$32,15,FALSE)))</f>
        <v/>
      </c>
    </row>
    <row r="8" spans="1:21" ht="12" customHeight="1" thickBot="1" x14ac:dyDescent="0.35">
      <c r="A8" s="711"/>
      <c r="B8" s="524"/>
      <c r="C8" s="521"/>
      <c r="D8" s="712"/>
      <c r="E8" s="43" t="str">
        <f>IF(ISNA(VLOOKUP(A7,'C. et P. SERIE'!$A$3:$S$32,5,FALSE)+U7),"",(VLOOKUP(A7,'C. et P. SERIE'!$A$3:$S$32,5,FALSE)+$U$3))</f>
        <v/>
      </c>
      <c r="F8" s="233" t="str">
        <f>IF(ISNA(VLOOKUP(E8,'C. et P. SERIE'!$E$3:$S$32,2,FALSE)),"",(VLOOKUP(E8,'C. et P. SERIE'!$E$3:$S$32,2,FALSE)))</f>
        <v/>
      </c>
      <c r="G8" s="713"/>
      <c r="H8" s="43" t="str">
        <f>IF(ISNA(VLOOKUP(E8,'C. et P. SERIE'!$E$3:$S$32,4,FALSE)),"",(VLOOKUP(E8,'C. et P. SERIE'!$E$3:$S$32,4,FALSE)))</f>
        <v/>
      </c>
      <c r="I8" s="280" t="str">
        <f>IF(ISNA(VLOOKUP($E8,'C. et P. SERIE'!$E$3:$S$32,5,FALSE)),"",(VLOOKUP($E8,'C. et P. SERIE'!$E$3:$S$32,5,FALSE)))</f>
        <v/>
      </c>
      <c r="J8" s="280" t="str">
        <f>IF(ISNA(VLOOKUP($E8,'C. et P. SERIE'!$E$3:$S$32,6,FALSE)),"",(VLOOKUP($E8,'C. et P. SERIE'!$E$3:$S$32,6,FALSE)))</f>
        <v/>
      </c>
      <c r="K8" s="280" t="str">
        <f>IF(ISNA(VLOOKUP($E8,'C. et P. SERIE'!$E$3:$S$32,7,FALSE)),"",(VLOOKUP($E8,'C. et P. SERIE'!$E$3:$S$32,7,FALSE)))</f>
        <v/>
      </c>
      <c r="L8" s="280" t="str">
        <f>IF(ISNA(VLOOKUP($E8,'C. et P. SERIE'!$E$3:$S$32,8,FALSE)),"",(VLOOKUP($E8,'C. et P. SERIE'!$E$3:$S$32,8,FALSE)))</f>
        <v/>
      </c>
      <c r="M8" s="280" t="str">
        <f>IF(ISNA(VLOOKUP($E8,'C. et P. SERIE'!$E$3:$S$32,9,FALSE)),"",(VLOOKUP($E8,'C. et P. SERIE'!$E$3:$S$32,9,FALSE)))</f>
        <v/>
      </c>
      <c r="N8" s="280" t="str">
        <f>IF(ISNA(VLOOKUP($E8,'C. et P. SERIE'!$E$3:$S$32,10,FALSE)),"",(VLOOKUP($E8,'C. et P. SERIE'!$E$3:$S$32,10,FALSE)))</f>
        <v/>
      </c>
      <c r="O8" s="280" t="str">
        <f>IF(ISNA(VLOOKUP($E8,'C. et P. SERIE'!$E$3:$S$32,11,FALSE)),"",(VLOOKUP($E8,'C. et P. SERIE'!$E$3:$S$32,11,FALSE)))</f>
        <v/>
      </c>
      <c r="P8" s="280" t="str">
        <f>IF(ISNA(VLOOKUP($E8,'C. et P. SERIE'!$E$3:$S$32,12,FALSE)),"",(VLOOKUP($E8,'C. et P. SERIE'!$E$3:$S$32,12,FALSE)))</f>
        <v/>
      </c>
      <c r="Q8" s="280" t="str">
        <f>IF(ISNA(VLOOKUP($E8,'C. et P. SERIE'!$E$3:$S$32,13,FALSE)),"",(VLOOKUP($E8,'C. et P. SERIE'!$E$3:$S$32,13,FALSE)))</f>
        <v/>
      </c>
      <c r="R8" s="280" t="str">
        <f>IF(ISNA(VLOOKUP($E8,'C. et P. SERIE'!$E$3:$S$32,14,FALSE)),"",(VLOOKUP($E8,'C. et P. SERIE'!$E$3:$S$32,14,FALSE)))</f>
        <v/>
      </c>
      <c r="S8" s="280" t="str">
        <f>IF(ISNA(VLOOKUP($E8,'C. et P. SERIE'!$E$3:$S$32,15,FALSE)),"",(VLOOKUP($E8,'C. et P. SERIE'!$E$3:$S$32,15,FALSE)))</f>
        <v/>
      </c>
    </row>
    <row r="9" spans="1:21" ht="12" customHeight="1" x14ac:dyDescent="0.3">
      <c r="A9" s="705">
        <v>4</v>
      </c>
      <c r="B9" s="523" t="str">
        <f>IF(ISNA(VLOOKUP(A9,'C. et P. SERIE'!$A$3:$S$32,2,FALSE)),"",(VLOOKUP(A9,'C. et P. SERIE'!$A$3:$S$32,2,FALSE)))</f>
        <v/>
      </c>
      <c r="C9" s="520" t="str">
        <f>IF(ISNA(VLOOKUP(A9,'C. et P. SERIE'!$A$3:$S$32,3,FALSE)),"",(VLOOKUP(A9,'C. et P. SERIE'!$A$3:$S$32,3,FALSE)))</f>
        <v/>
      </c>
      <c r="D9" s="707" t="str">
        <f>IF(ISNA(VLOOKUP(A9,'C. et P. SERIE'!$A$3:$S$32,4,FALSE)),"",(VLOOKUP(A9,'C. et P. SERIE'!$A$3:$S$32,4,FALSE)))</f>
        <v/>
      </c>
      <c r="E9" s="237" t="str">
        <f>IF(ISNA(VLOOKUP(A9,'C. et P. SERIE'!$A$3:$S$32,5,FALSE)),"",(VLOOKUP(A9,'C. et P. SERIE'!$A$3:$S$32,5,FALSE)))</f>
        <v/>
      </c>
      <c r="F9" s="237" t="str">
        <f>IF(ISNA(VLOOKUP(A9,'C. et P. SERIE'!$A$3:$S$32,6,FALSE)),"",(VLOOKUP(A9,'C. et P. SERIE'!$A$3:$S$32,6,FALSE)))</f>
        <v/>
      </c>
      <c r="G9" s="709" t="str">
        <f>IF(ISNA(VLOOKUP(E9,'C. et P. SERIE'!$E$3:$S$32,3,FALSE)),"",(VLOOKUP(E9,'C. et P. SERIE'!$E$3:$S$32,3,FALSE)))</f>
        <v/>
      </c>
      <c r="H9" s="237" t="str">
        <f>IF(ISNA(VLOOKUP(E9,'C. et P. SERIE'!$E$3:$S$32,4,FALSE)),"",(VLOOKUP(E9,'C. et P. SERIE'!$E$3:$S$32,4,FALSE)))</f>
        <v/>
      </c>
      <c r="I9" s="279" t="str">
        <f>IF(ISNA(VLOOKUP($E9,'C. et P. SERIE'!$E$3:$S$32,5,FALSE)),"",(VLOOKUP($E9,'C. et P. SERIE'!$E$3:$S$32,5,FALSE)))</f>
        <v/>
      </c>
      <c r="J9" s="279" t="str">
        <f>IF(ISNA(VLOOKUP($E9,'C. et P. SERIE'!$E$3:$S$32,6,FALSE)),"",(VLOOKUP($E9,'C. et P. SERIE'!$E$3:$S$32,6,FALSE)))</f>
        <v/>
      </c>
      <c r="K9" s="279" t="str">
        <f>IF(ISNA(VLOOKUP($E9,'C. et P. SERIE'!$E$3:$S$32,7,FALSE)),"",(VLOOKUP($E9,'C. et P. SERIE'!$E$3:$S$32,7,FALSE)))</f>
        <v/>
      </c>
      <c r="L9" s="279" t="str">
        <f>IF(ISNA(VLOOKUP($E9,'C. et P. SERIE'!$E$3:$S$32,8,FALSE)),"",(VLOOKUP($E9,'C. et P. SERIE'!$E$3:$S$32,8,FALSE)))</f>
        <v/>
      </c>
      <c r="M9" s="279" t="str">
        <f>IF(ISNA(VLOOKUP($E9,'C. et P. SERIE'!$E$3:$S$32,9,FALSE)),"",(VLOOKUP($E9,'C. et P. SERIE'!$E$3:$S$32,9,FALSE)))</f>
        <v/>
      </c>
      <c r="N9" s="279" t="str">
        <f>IF(ISNA(VLOOKUP($E9,'C. et P. SERIE'!$E$3:$S$32,10,FALSE)),"",(VLOOKUP($E9,'C. et P. SERIE'!$E$3:$S$32,10,FALSE)))</f>
        <v/>
      </c>
      <c r="O9" s="279" t="str">
        <f>IF(ISNA(VLOOKUP($E9,'C. et P. SERIE'!$E$3:$S$32,11,FALSE)),"",(VLOOKUP($E9,'C. et P. SERIE'!$E$3:$S$32,11,FALSE)))</f>
        <v/>
      </c>
      <c r="P9" s="279" t="str">
        <f>IF(ISNA(VLOOKUP($E9,'C. et P. SERIE'!$E$3:$S$32,12,FALSE)),"",(VLOOKUP($E9,'C. et P. SERIE'!$E$3:$S$32,12,FALSE)))</f>
        <v/>
      </c>
      <c r="Q9" s="279" t="str">
        <f>IF(ISNA(VLOOKUP($E9,'C. et P. SERIE'!$E$3:$S$32,13,FALSE)),"",(VLOOKUP($E9,'C. et P. SERIE'!$E$3:$S$32,13,FALSE)))</f>
        <v/>
      </c>
      <c r="R9" s="279" t="str">
        <f>IF(ISNA(VLOOKUP($E9,'C. et P. SERIE'!$E$3:$S$32,14,FALSE)),"",(VLOOKUP($E9,'C. et P. SERIE'!$E$3:$S$32,14,FALSE)))</f>
        <v/>
      </c>
      <c r="S9" s="279" t="str">
        <f>IF(ISNA(VLOOKUP($E9,'C. et P. SERIE'!$E$3:$S$32,15,FALSE)),"",(VLOOKUP($E9,'C. et P. SERIE'!$E$3:$S$32,15,FALSE)))</f>
        <v/>
      </c>
    </row>
    <row r="10" spans="1:21" ht="12" customHeight="1" thickBot="1" x14ac:dyDescent="0.35">
      <c r="A10" s="711"/>
      <c r="B10" s="524"/>
      <c r="C10" s="521"/>
      <c r="D10" s="712"/>
      <c r="E10" s="43" t="str">
        <f>IF(ISNA(VLOOKUP(A9,'C. et P. SERIE'!$A$3:$S$32,5,FALSE)+U9),"",(VLOOKUP(A9,'C. et P. SERIE'!$A$3:$S$32,5,FALSE)+$U$3))</f>
        <v/>
      </c>
      <c r="F10" s="233" t="str">
        <f>IF(ISNA(VLOOKUP(E10,'C. et P. SERIE'!$E$3:$S$32,2,FALSE)),"",(VLOOKUP(E10,'C. et P. SERIE'!$E$3:$S$32,2,FALSE)))</f>
        <v/>
      </c>
      <c r="G10" s="713"/>
      <c r="H10" s="43" t="str">
        <f>IF(ISNA(VLOOKUP(E10,'C. et P. SERIE'!$E$3:$S$32,4,FALSE)),"",(VLOOKUP(E10,'C. et P. SERIE'!$E$3:$S$32,4,FALSE)))</f>
        <v/>
      </c>
      <c r="I10" s="280" t="str">
        <f>IF(ISNA(VLOOKUP($E10,'C. et P. SERIE'!$E$3:$S$32,5,FALSE)),"",(VLOOKUP($E10,'C. et P. SERIE'!$E$3:$S$32,5,FALSE)))</f>
        <v/>
      </c>
      <c r="J10" s="280" t="str">
        <f>IF(ISNA(VLOOKUP($E10,'C. et P. SERIE'!$E$3:$S$32,6,FALSE)),"",(VLOOKUP($E10,'C. et P. SERIE'!$E$3:$S$32,6,FALSE)))</f>
        <v/>
      </c>
      <c r="K10" s="280" t="str">
        <f>IF(ISNA(VLOOKUP($E10,'C. et P. SERIE'!$E$3:$S$32,7,FALSE)),"",(VLOOKUP($E10,'C. et P. SERIE'!$E$3:$S$32,7,FALSE)))</f>
        <v/>
      </c>
      <c r="L10" s="280" t="str">
        <f>IF(ISNA(VLOOKUP($E10,'C. et P. SERIE'!$E$3:$S$32,8,FALSE)),"",(VLOOKUP($E10,'C. et P. SERIE'!$E$3:$S$32,8,FALSE)))</f>
        <v/>
      </c>
      <c r="M10" s="280" t="str">
        <f>IF(ISNA(VLOOKUP($E10,'C. et P. SERIE'!$E$3:$S$32,9,FALSE)),"",(VLOOKUP($E10,'C. et P. SERIE'!$E$3:$S$32,9,FALSE)))</f>
        <v/>
      </c>
      <c r="N10" s="280" t="str">
        <f>IF(ISNA(VLOOKUP($E10,'C. et P. SERIE'!$E$3:$S$32,10,FALSE)),"",(VLOOKUP($E10,'C. et P. SERIE'!$E$3:$S$32,10,FALSE)))</f>
        <v/>
      </c>
      <c r="O10" s="280" t="str">
        <f>IF(ISNA(VLOOKUP($E10,'C. et P. SERIE'!$E$3:$S$32,11,FALSE)),"",(VLOOKUP($E10,'C. et P. SERIE'!$E$3:$S$32,11,FALSE)))</f>
        <v/>
      </c>
      <c r="P10" s="280" t="str">
        <f>IF(ISNA(VLOOKUP($E10,'C. et P. SERIE'!$E$3:$S$32,12,FALSE)),"",(VLOOKUP($E10,'C. et P. SERIE'!$E$3:$S$32,12,FALSE)))</f>
        <v/>
      </c>
      <c r="Q10" s="280" t="str">
        <f>IF(ISNA(VLOOKUP($E10,'C. et P. SERIE'!$E$3:$S$32,13,FALSE)),"",(VLOOKUP($E10,'C. et P. SERIE'!$E$3:$S$32,13,FALSE)))</f>
        <v/>
      </c>
      <c r="R10" s="280" t="str">
        <f>IF(ISNA(VLOOKUP($E10,'C. et P. SERIE'!$E$3:$S$32,14,FALSE)),"",(VLOOKUP($E10,'C. et P. SERIE'!$E$3:$S$32,14,FALSE)))</f>
        <v/>
      </c>
      <c r="S10" s="280" t="str">
        <f>IF(ISNA(VLOOKUP($E10,'C. et P. SERIE'!$E$3:$S$32,15,FALSE)),"",(VLOOKUP($E10,'C. et P. SERIE'!$E$3:$S$32,15,FALSE)))</f>
        <v/>
      </c>
    </row>
    <row r="11" spans="1:21" ht="12" customHeight="1" x14ac:dyDescent="0.3">
      <c r="A11" s="705">
        <v>5</v>
      </c>
      <c r="B11" s="523" t="str">
        <f>IF(ISNA(VLOOKUP(A11,'C. et P. SERIE'!$A$3:$S$32,2,FALSE)),"",(VLOOKUP(A11,'C. et P. SERIE'!$A$3:$S$32,2,FALSE)))</f>
        <v/>
      </c>
      <c r="C11" s="520" t="str">
        <f>IF(ISNA(VLOOKUP(A11,'C. et P. SERIE'!$A$3:$S$32,3,FALSE)),"",(VLOOKUP(A11,'C. et P. SERIE'!$A$3:$S$32,3,FALSE)))</f>
        <v/>
      </c>
      <c r="D11" s="707" t="str">
        <f>IF(ISNA(VLOOKUP(A11,'C. et P. SERIE'!$A$3:$S$32,4,FALSE)),"",(VLOOKUP(A11,'C. et P. SERIE'!$A$3:$S$32,4,FALSE)))</f>
        <v/>
      </c>
      <c r="E11" s="237" t="str">
        <f>IF(ISNA(VLOOKUP(A11,'C. et P. SERIE'!$A$3:$S$32,5,FALSE)),"",(VLOOKUP(A11,'C. et P. SERIE'!$A$3:$S$32,5,FALSE)))</f>
        <v/>
      </c>
      <c r="F11" s="237" t="str">
        <f>IF(ISNA(VLOOKUP(A11,'C. et P. SERIE'!$A$3:$S$32,6,FALSE)),"",(VLOOKUP(A11,'C. et P. SERIE'!$A$3:$S$32,6,FALSE)))</f>
        <v/>
      </c>
      <c r="G11" s="709" t="str">
        <f>IF(ISNA(VLOOKUP(E11,'C. et P. SERIE'!$E$3:$S$32,3,FALSE)),"",(VLOOKUP(E11,'C. et P. SERIE'!$E$3:$S$32,3,FALSE)))</f>
        <v/>
      </c>
      <c r="H11" s="237" t="str">
        <f>IF(ISNA(VLOOKUP(E11,'C. et P. SERIE'!$E$3:$S$32,4,FALSE)),"",(VLOOKUP(E11,'C. et P. SERIE'!$E$3:$S$32,4,FALSE)))</f>
        <v/>
      </c>
      <c r="I11" s="279" t="str">
        <f>IF(ISNA(VLOOKUP($E11,'C. et P. SERIE'!$E$3:$S$32,5,FALSE)),"",(VLOOKUP($E11,'C. et P. SERIE'!$E$3:$S$32,5,FALSE)))</f>
        <v/>
      </c>
      <c r="J11" s="279" t="str">
        <f>IF(ISNA(VLOOKUP($E11,'C. et P. SERIE'!$E$3:$S$32,6,FALSE)),"",(VLOOKUP($E11,'C. et P. SERIE'!$E$3:$S$32,6,FALSE)))</f>
        <v/>
      </c>
      <c r="K11" s="279" t="str">
        <f>IF(ISNA(VLOOKUP($E11,'C. et P. SERIE'!$E$3:$S$32,7,FALSE)),"",(VLOOKUP($E11,'C. et P. SERIE'!$E$3:$S$32,7,FALSE)))</f>
        <v/>
      </c>
      <c r="L11" s="279" t="str">
        <f>IF(ISNA(VLOOKUP($E11,'C. et P. SERIE'!$E$3:$S$32,8,FALSE)),"",(VLOOKUP($E11,'C. et P. SERIE'!$E$3:$S$32,8,FALSE)))</f>
        <v/>
      </c>
      <c r="M11" s="279" t="str">
        <f>IF(ISNA(VLOOKUP($E11,'C. et P. SERIE'!$E$3:$S$32,9,FALSE)),"",(VLOOKUP($E11,'C. et P. SERIE'!$E$3:$S$32,9,FALSE)))</f>
        <v/>
      </c>
      <c r="N11" s="279" t="str">
        <f>IF(ISNA(VLOOKUP($E11,'C. et P. SERIE'!$E$3:$S$32,10,FALSE)),"",(VLOOKUP($E11,'C. et P. SERIE'!$E$3:$S$32,10,FALSE)))</f>
        <v/>
      </c>
      <c r="O11" s="279" t="str">
        <f>IF(ISNA(VLOOKUP($E11,'C. et P. SERIE'!$E$3:$S$32,11,FALSE)),"",(VLOOKUP($E11,'C. et P. SERIE'!$E$3:$S$32,11,FALSE)))</f>
        <v/>
      </c>
      <c r="P11" s="279" t="str">
        <f>IF(ISNA(VLOOKUP($E11,'C. et P. SERIE'!$E$3:$S$32,12,FALSE)),"",(VLOOKUP($E11,'C. et P. SERIE'!$E$3:$S$32,12,FALSE)))</f>
        <v/>
      </c>
      <c r="Q11" s="279" t="str">
        <f>IF(ISNA(VLOOKUP($E11,'C. et P. SERIE'!$E$3:$S$32,13,FALSE)),"",(VLOOKUP($E11,'C. et P. SERIE'!$E$3:$S$32,13,FALSE)))</f>
        <v/>
      </c>
      <c r="R11" s="279" t="str">
        <f>IF(ISNA(VLOOKUP($E11,'C. et P. SERIE'!$E$3:$S$32,14,FALSE)),"",(VLOOKUP($E11,'C. et P. SERIE'!$E$3:$S$32,14,FALSE)))</f>
        <v/>
      </c>
      <c r="S11" s="279" t="str">
        <f>IF(ISNA(VLOOKUP($E11,'C. et P. SERIE'!$E$3:$S$32,15,FALSE)),"",(VLOOKUP($E11,'C. et P. SERIE'!$E$3:$S$32,15,FALSE)))</f>
        <v/>
      </c>
    </row>
    <row r="12" spans="1:21" ht="12" customHeight="1" thickBot="1" x14ac:dyDescent="0.35">
      <c r="A12" s="711"/>
      <c r="B12" s="524"/>
      <c r="C12" s="521"/>
      <c r="D12" s="712"/>
      <c r="E12" s="43" t="str">
        <f>IF(ISNA(VLOOKUP(A11,'C. et P. SERIE'!$A$3:$S$32,5,FALSE)+U11),"",(VLOOKUP(A11,'C. et P. SERIE'!$A$3:$S$32,5,FALSE)+$U$3))</f>
        <v/>
      </c>
      <c r="F12" s="233" t="str">
        <f>IF(ISNA(VLOOKUP(E12,'C. et P. SERIE'!$E$3:$S$32,2,FALSE)),"",(VLOOKUP(E12,'C. et P. SERIE'!$E$3:$S$32,2,FALSE)))</f>
        <v/>
      </c>
      <c r="G12" s="713"/>
      <c r="H12" s="43" t="str">
        <f>IF(ISNA(VLOOKUP(E12,'C. et P. SERIE'!$E$3:$S$32,4,FALSE)),"",(VLOOKUP(E12,'C. et P. SERIE'!$E$3:$S$32,4,FALSE)))</f>
        <v/>
      </c>
      <c r="I12" s="280" t="str">
        <f>IF(ISNA(VLOOKUP($E12,'C. et P. SERIE'!$E$3:$S$32,5,FALSE)),"",(VLOOKUP($E12,'C. et P. SERIE'!$E$3:$S$32,5,FALSE)))</f>
        <v/>
      </c>
      <c r="J12" s="280" t="str">
        <f>IF(ISNA(VLOOKUP($E12,'C. et P. SERIE'!$E$3:$S$32,6,FALSE)),"",(VLOOKUP($E12,'C. et P. SERIE'!$E$3:$S$32,6,FALSE)))</f>
        <v/>
      </c>
      <c r="K12" s="280" t="str">
        <f>IF(ISNA(VLOOKUP($E12,'C. et P. SERIE'!$E$3:$S$32,7,FALSE)),"",(VLOOKUP($E12,'C. et P. SERIE'!$E$3:$S$32,7,FALSE)))</f>
        <v/>
      </c>
      <c r="L12" s="280" t="str">
        <f>IF(ISNA(VLOOKUP($E12,'C. et P. SERIE'!$E$3:$S$32,8,FALSE)),"",(VLOOKUP($E12,'C. et P. SERIE'!$E$3:$S$32,8,FALSE)))</f>
        <v/>
      </c>
      <c r="M12" s="280" t="str">
        <f>IF(ISNA(VLOOKUP($E12,'C. et P. SERIE'!$E$3:$S$32,9,FALSE)),"",(VLOOKUP($E12,'C. et P. SERIE'!$E$3:$S$32,9,FALSE)))</f>
        <v/>
      </c>
      <c r="N12" s="280" t="str">
        <f>IF(ISNA(VLOOKUP($E12,'C. et P. SERIE'!$E$3:$S$32,10,FALSE)),"",(VLOOKUP($E12,'C. et P. SERIE'!$E$3:$S$32,10,FALSE)))</f>
        <v/>
      </c>
      <c r="O12" s="280" t="str">
        <f>IF(ISNA(VLOOKUP($E12,'C. et P. SERIE'!$E$3:$S$32,11,FALSE)),"",(VLOOKUP($E12,'C. et P. SERIE'!$E$3:$S$32,11,FALSE)))</f>
        <v/>
      </c>
      <c r="P12" s="280" t="str">
        <f>IF(ISNA(VLOOKUP($E12,'C. et P. SERIE'!$E$3:$S$32,12,FALSE)),"",(VLOOKUP($E12,'C. et P. SERIE'!$E$3:$S$32,12,FALSE)))</f>
        <v/>
      </c>
      <c r="Q12" s="280" t="str">
        <f>IF(ISNA(VLOOKUP($E12,'C. et P. SERIE'!$E$3:$S$32,13,FALSE)),"",(VLOOKUP($E12,'C. et P. SERIE'!$E$3:$S$32,13,FALSE)))</f>
        <v/>
      </c>
      <c r="R12" s="280" t="str">
        <f>IF(ISNA(VLOOKUP($E12,'C. et P. SERIE'!$E$3:$S$32,14,FALSE)),"",(VLOOKUP($E12,'C. et P. SERIE'!$E$3:$S$32,14,FALSE)))</f>
        <v/>
      </c>
      <c r="S12" s="280" t="str">
        <f>IF(ISNA(VLOOKUP($E12,'C. et P. SERIE'!$E$3:$S$32,15,FALSE)),"",(VLOOKUP($E12,'C. et P. SERIE'!$E$3:$S$32,15,FALSE)))</f>
        <v/>
      </c>
    </row>
    <row r="13" spans="1:21" ht="12" customHeight="1" x14ac:dyDescent="0.3">
      <c r="A13" s="705">
        <v>6</v>
      </c>
      <c r="B13" s="523" t="str">
        <f>IF(ISNA(VLOOKUP(A13,'C. et P. SERIE'!$A$3:$S$32,2,FALSE)),"",(VLOOKUP(A13,'C. et P. SERIE'!$A$3:$S$32,2,FALSE)))</f>
        <v/>
      </c>
      <c r="C13" s="520" t="str">
        <f>IF(ISNA(VLOOKUP(A13,'C. et P. SERIE'!$A$3:$S$32,3,FALSE)),"",(VLOOKUP(A13,'C. et P. SERIE'!$A$3:$S$32,3,FALSE)))</f>
        <v/>
      </c>
      <c r="D13" s="707" t="str">
        <f>IF(ISNA(VLOOKUP(A13,'C. et P. SERIE'!$A$3:$S$32,4,FALSE)),"",(VLOOKUP(A13,'C. et P. SERIE'!$A$3:$S$32,4,FALSE)))</f>
        <v/>
      </c>
      <c r="E13" s="237" t="str">
        <f>IF(ISNA(VLOOKUP(A13,'C. et P. SERIE'!$A$3:$S$32,5,FALSE)),"",(VLOOKUP(A13,'C. et P. SERIE'!$A$3:$S$32,5,FALSE)))</f>
        <v/>
      </c>
      <c r="F13" s="237" t="str">
        <f>IF(ISNA(VLOOKUP(A13,'C. et P. SERIE'!$A$3:$S$32,6,FALSE)),"",(VLOOKUP(A13,'C. et P. SERIE'!$A$3:$S$32,6,FALSE)))</f>
        <v/>
      </c>
      <c r="G13" s="709" t="str">
        <f>IF(ISNA(VLOOKUP(E13,'C. et P. SERIE'!$E$3:$S$32,3,FALSE)),"",(VLOOKUP(E13,'C. et P. SERIE'!$E$3:$S$32,3,FALSE)))</f>
        <v/>
      </c>
      <c r="H13" s="237" t="str">
        <f>IF(ISNA(VLOOKUP(E13,'C. et P. SERIE'!$E$3:$S$32,4,FALSE)),"",(VLOOKUP(E13,'C. et P. SERIE'!$E$3:$S$32,4,FALSE)))</f>
        <v/>
      </c>
      <c r="I13" s="279" t="str">
        <f>IF(ISNA(VLOOKUP($E13,'C. et P. SERIE'!$E$3:$S$32,5,FALSE)),"",(VLOOKUP($E13,'C. et P. SERIE'!$E$3:$S$32,5,FALSE)))</f>
        <v/>
      </c>
      <c r="J13" s="279" t="str">
        <f>IF(ISNA(VLOOKUP($E13,'C. et P. SERIE'!$E$3:$S$32,6,FALSE)),"",(VLOOKUP($E13,'C. et P. SERIE'!$E$3:$S$32,6,FALSE)))</f>
        <v/>
      </c>
      <c r="K13" s="279" t="str">
        <f>IF(ISNA(VLOOKUP($E13,'C. et P. SERIE'!$E$3:$S$32,7,FALSE)),"",(VLOOKUP($E13,'C. et P. SERIE'!$E$3:$S$32,7,FALSE)))</f>
        <v/>
      </c>
      <c r="L13" s="279" t="str">
        <f>IF(ISNA(VLOOKUP($E13,'C. et P. SERIE'!$E$3:$S$32,8,FALSE)),"",(VLOOKUP($E13,'C. et P. SERIE'!$E$3:$S$32,8,FALSE)))</f>
        <v/>
      </c>
      <c r="M13" s="279" t="str">
        <f>IF(ISNA(VLOOKUP($E13,'C. et P. SERIE'!$E$3:$S$32,9,FALSE)),"",(VLOOKUP($E13,'C. et P. SERIE'!$E$3:$S$32,9,FALSE)))</f>
        <v/>
      </c>
      <c r="N13" s="279" t="str">
        <f>IF(ISNA(VLOOKUP($E13,'C. et P. SERIE'!$E$3:$S$32,10,FALSE)),"",(VLOOKUP($E13,'C. et P. SERIE'!$E$3:$S$32,10,FALSE)))</f>
        <v/>
      </c>
      <c r="O13" s="279" t="str">
        <f>IF(ISNA(VLOOKUP($E13,'C. et P. SERIE'!$E$3:$S$32,11,FALSE)),"",(VLOOKUP($E13,'C. et P. SERIE'!$E$3:$S$32,11,FALSE)))</f>
        <v/>
      </c>
      <c r="P13" s="279" t="str">
        <f>IF(ISNA(VLOOKUP($E13,'C. et P. SERIE'!$E$3:$S$32,12,FALSE)),"",(VLOOKUP($E13,'C. et P. SERIE'!$E$3:$S$32,12,FALSE)))</f>
        <v/>
      </c>
      <c r="Q13" s="279" t="str">
        <f>IF(ISNA(VLOOKUP($E13,'C. et P. SERIE'!$E$3:$S$32,13,FALSE)),"",(VLOOKUP($E13,'C. et P. SERIE'!$E$3:$S$32,13,FALSE)))</f>
        <v/>
      </c>
      <c r="R13" s="279" t="str">
        <f>IF(ISNA(VLOOKUP($E13,'C. et P. SERIE'!$E$3:$S$32,14,FALSE)),"",(VLOOKUP($E13,'C. et P. SERIE'!$E$3:$S$32,14,FALSE)))</f>
        <v/>
      </c>
      <c r="S13" s="279" t="str">
        <f>IF(ISNA(VLOOKUP($E13,'C. et P. SERIE'!$E$3:$S$32,15,FALSE)),"",(VLOOKUP($E13,'C. et P. SERIE'!$E$3:$S$32,15,FALSE)))</f>
        <v/>
      </c>
    </row>
    <row r="14" spans="1:21" ht="12" customHeight="1" thickBot="1" x14ac:dyDescent="0.35">
      <c r="A14" s="711"/>
      <c r="B14" s="524"/>
      <c r="C14" s="521"/>
      <c r="D14" s="712"/>
      <c r="E14" s="43" t="str">
        <f>IF(ISNA(VLOOKUP(A13,'C. et P. SERIE'!$A$3:$S$32,5,FALSE)+U13),"",(VLOOKUP(A13,'C. et P. SERIE'!$A$3:$S$32,5,FALSE)+$U$3))</f>
        <v/>
      </c>
      <c r="F14" s="233" t="str">
        <f>IF(ISNA(VLOOKUP(E14,'C. et P. SERIE'!$E$3:$S$32,2,FALSE)),"",(VLOOKUP(E14,'C. et P. SERIE'!$E$3:$S$32,2,FALSE)))</f>
        <v/>
      </c>
      <c r="G14" s="713"/>
      <c r="H14" s="43" t="str">
        <f>IF(ISNA(VLOOKUP(E14,'C. et P. SERIE'!$E$3:$S$32,4,FALSE)),"",(VLOOKUP(E14,'C. et P. SERIE'!$E$3:$S$32,4,FALSE)))</f>
        <v/>
      </c>
      <c r="I14" s="280" t="str">
        <f>IF(ISNA(VLOOKUP($E14,'C. et P. SERIE'!$E$3:$S$32,5,FALSE)),"",(VLOOKUP($E14,'C. et P. SERIE'!$E$3:$S$32,5,FALSE)))</f>
        <v/>
      </c>
      <c r="J14" s="280" t="str">
        <f>IF(ISNA(VLOOKUP($E14,'C. et P. SERIE'!$E$3:$S$32,6,FALSE)),"",(VLOOKUP($E14,'C. et P. SERIE'!$E$3:$S$32,6,FALSE)))</f>
        <v/>
      </c>
      <c r="K14" s="280" t="str">
        <f>IF(ISNA(VLOOKUP($E14,'C. et P. SERIE'!$E$3:$S$32,7,FALSE)),"",(VLOOKUP($E14,'C. et P. SERIE'!$E$3:$S$32,7,FALSE)))</f>
        <v/>
      </c>
      <c r="L14" s="280" t="str">
        <f>IF(ISNA(VLOOKUP($E14,'C. et P. SERIE'!$E$3:$S$32,8,FALSE)),"",(VLOOKUP($E14,'C. et P. SERIE'!$E$3:$S$32,8,FALSE)))</f>
        <v/>
      </c>
      <c r="M14" s="280" t="str">
        <f>IF(ISNA(VLOOKUP($E14,'C. et P. SERIE'!$E$3:$S$32,9,FALSE)),"",(VLOOKUP($E14,'C. et P. SERIE'!$E$3:$S$32,9,FALSE)))</f>
        <v/>
      </c>
      <c r="N14" s="280" t="str">
        <f>IF(ISNA(VLOOKUP($E14,'C. et P. SERIE'!$E$3:$S$32,10,FALSE)),"",(VLOOKUP($E14,'C. et P. SERIE'!$E$3:$S$32,10,FALSE)))</f>
        <v/>
      </c>
      <c r="O14" s="280" t="str">
        <f>IF(ISNA(VLOOKUP($E14,'C. et P. SERIE'!$E$3:$S$32,11,FALSE)),"",(VLOOKUP($E14,'C. et P. SERIE'!$E$3:$S$32,11,FALSE)))</f>
        <v/>
      </c>
      <c r="P14" s="280" t="str">
        <f>IF(ISNA(VLOOKUP($E14,'C. et P. SERIE'!$E$3:$S$32,12,FALSE)),"",(VLOOKUP($E14,'C. et P. SERIE'!$E$3:$S$32,12,FALSE)))</f>
        <v/>
      </c>
      <c r="Q14" s="280" t="str">
        <f>IF(ISNA(VLOOKUP($E14,'C. et P. SERIE'!$E$3:$S$32,13,FALSE)),"",(VLOOKUP($E14,'C. et P. SERIE'!$E$3:$S$32,13,FALSE)))</f>
        <v/>
      </c>
      <c r="R14" s="280" t="str">
        <f>IF(ISNA(VLOOKUP($E14,'C. et P. SERIE'!$E$3:$S$32,14,FALSE)),"",(VLOOKUP($E14,'C. et P. SERIE'!$E$3:$S$32,14,FALSE)))</f>
        <v/>
      </c>
      <c r="S14" s="280" t="str">
        <f>IF(ISNA(VLOOKUP($E14,'C. et P. SERIE'!$E$3:$S$32,15,FALSE)),"",(VLOOKUP($E14,'C. et P. SERIE'!$E$3:$S$32,15,FALSE)))</f>
        <v/>
      </c>
    </row>
    <row r="15" spans="1:21" ht="12" customHeight="1" x14ac:dyDescent="0.3">
      <c r="A15" s="705">
        <v>7</v>
      </c>
      <c r="B15" s="523" t="str">
        <f>IF(ISNA(VLOOKUP(A15,'C. et P. SERIE'!$A$3:$S$32,2,FALSE)),"",(VLOOKUP(A15,'C. et P. SERIE'!$A$3:$S$32,2,FALSE)))</f>
        <v/>
      </c>
      <c r="C15" s="520" t="str">
        <f>IF(ISNA(VLOOKUP(A15,'C. et P. SERIE'!$A$3:$S$32,3,FALSE)),"",(VLOOKUP(A15,'C. et P. SERIE'!$A$3:$S$32,3,FALSE)))</f>
        <v/>
      </c>
      <c r="D15" s="707" t="str">
        <f>IF(ISNA(VLOOKUP(A15,'C. et P. SERIE'!$A$3:$S$32,4,FALSE)),"",(VLOOKUP(A15,'C. et P. SERIE'!$A$3:$S$32,4,FALSE)))</f>
        <v/>
      </c>
      <c r="E15" s="237" t="str">
        <f>IF(ISNA(VLOOKUP(A15,'C. et P. SERIE'!$A$3:$S$32,5,FALSE)),"",(VLOOKUP(A15,'C. et P. SERIE'!$A$3:$S$32,5,FALSE)))</f>
        <v/>
      </c>
      <c r="F15" s="237" t="str">
        <f>IF(ISNA(VLOOKUP(A15,'C. et P. SERIE'!$A$3:$S$32,6,FALSE)),"",(VLOOKUP(A15,'C. et P. SERIE'!$A$3:$S$32,6,FALSE)))</f>
        <v/>
      </c>
      <c r="G15" s="709" t="str">
        <f>IF(ISNA(VLOOKUP(E15,'C. et P. SERIE'!$E$3:$S$32,3,FALSE)),"",(VLOOKUP(E15,'C. et P. SERIE'!$E$3:$S$32,3,FALSE)))</f>
        <v/>
      </c>
      <c r="H15" s="237" t="str">
        <f>IF(ISNA(VLOOKUP(E15,'C. et P. SERIE'!$E$3:$S$32,4,FALSE)),"",(VLOOKUP(E15,'C. et P. SERIE'!$E$3:$S$32,4,FALSE)))</f>
        <v/>
      </c>
      <c r="I15" s="279" t="str">
        <f>IF(ISNA(VLOOKUP($E15,'C. et P. SERIE'!$E$3:$S$32,5,FALSE)),"",(VLOOKUP($E15,'C. et P. SERIE'!$E$3:$S$32,5,FALSE)))</f>
        <v/>
      </c>
      <c r="J15" s="279" t="str">
        <f>IF(ISNA(VLOOKUP($E15,'C. et P. SERIE'!$E$3:$S$32,6,FALSE)),"",(VLOOKUP($E15,'C. et P. SERIE'!$E$3:$S$32,6,FALSE)))</f>
        <v/>
      </c>
      <c r="K15" s="279" t="str">
        <f>IF(ISNA(VLOOKUP($E15,'C. et P. SERIE'!$E$3:$S$32,7,FALSE)),"",(VLOOKUP($E15,'C. et P. SERIE'!$E$3:$S$32,7,FALSE)))</f>
        <v/>
      </c>
      <c r="L15" s="279" t="str">
        <f>IF(ISNA(VLOOKUP($E15,'C. et P. SERIE'!$E$3:$S$32,8,FALSE)),"",(VLOOKUP($E15,'C. et P. SERIE'!$E$3:$S$32,8,FALSE)))</f>
        <v/>
      </c>
      <c r="M15" s="279" t="str">
        <f>IF(ISNA(VLOOKUP($E15,'C. et P. SERIE'!$E$3:$S$32,9,FALSE)),"",(VLOOKUP($E15,'C. et P. SERIE'!$E$3:$S$32,9,FALSE)))</f>
        <v/>
      </c>
      <c r="N15" s="279" t="str">
        <f>IF(ISNA(VLOOKUP($E15,'C. et P. SERIE'!$E$3:$S$32,10,FALSE)),"",(VLOOKUP($E15,'C. et P. SERIE'!$E$3:$S$32,10,FALSE)))</f>
        <v/>
      </c>
      <c r="O15" s="279" t="str">
        <f>IF(ISNA(VLOOKUP($E15,'C. et P. SERIE'!$E$3:$S$32,11,FALSE)),"",(VLOOKUP($E15,'C. et P. SERIE'!$E$3:$S$32,11,FALSE)))</f>
        <v/>
      </c>
      <c r="P15" s="279" t="str">
        <f>IF(ISNA(VLOOKUP($E15,'C. et P. SERIE'!$E$3:$S$32,12,FALSE)),"",(VLOOKUP($E15,'C. et P. SERIE'!$E$3:$S$32,12,FALSE)))</f>
        <v/>
      </c>
      <c r="Q15" s="279" t="str">
        <f>IF(ISNA(VLOOKUP($E15,'C. et P. SERIE'!$E$3:$S$32,13,FALSE)),"",(VLOOKUP($E15,'C. et P. SERIE'!$E$3:$S$32,13,FALSE)))</f>
        <v/>
      </c>
      <c r="R15" s="279" t="str">
        <f>IF(ISNA(VLOOKUP($E15,'C. et P. SERIE'!$E$3:$S$32,14,FALSE)),"",(VLOOKUP($E15,'C. et P. SERIE'!$E$3:$S$32,14,FALSE)))</f>
        <v/>
      </c>
      <c r="S15" s="279" t="str">
        <f>IF(ISNA(VLOOKUP($E15,'C. et P. SERIE'!$E$3:$S$32,15,FALSE)),"",(VLOOKUP($E15,'C. et P. SERIE'!$E$3:$S$32,15,FALSE)))</f>
        <v/>
      </c>
    </row>
    <row r="16" spans="1:21" ht="12" customHeight="1" thickBot="1" x14ac:dyDescent="0.35">
      <c r="A16" s="711"/>
      <c r="B16" s="524"/>
      <c r="C16" s="521"/>
      <c r="D16" s="712"/>
      <c r="E16" s="43" t="str">
        <f>IF(ISNA(VLOOKUP(A15,'C. et P. SERIE'!$A$3:$S$32,5,FALSE)+U15),"",(VLOOKUP(A15,'C. et P. SERIE'!$A$3:$S$32,5,FALSE)+$U$3))</f>
        <v/>
      </c>
      <c r="F16" s="233" t="str">
        <f>IF(ISNA(VLOOKUP(E16,'C. et P. SERIE'!$E$3:$S$32,2,FALSE)),"",(VLOOKUP(E16,'C. et P. SERIE'!$E$3:$S$32,2,FALSE)))</f>
        <v/>
      </c>
      <c r="G16" s="713"/>
      <c r="H16" s="43" t="str">
        <f>IF(ISNA(VLOOKUP(E16,'C. et P. SERIE'!$E$3:$S$32,4,FALSE)),"",(VLOOKUP(E16,'C. et P. SERIE'!$E$3:$S$32,4,FALSE)))</f>
        <v/>
      </c>
      <c r="I16" s="280" t="str">
        <f>IF(ISNA(VLOOKUP($E16,'C. et P. SERIE'!$E$3:$S$32,5,FALSE)),"",(VLOOKUP($E16,'C. et P. SERIE'!$E$3:$S$32,5,FALSE)))</f>
        <v/>
      </c>
      <c r="J16" s="280" t="str">
        <f>IF(ISNA(VLOOKUP($E16,'C. et P. SERIE'!$E$3:$S$32,6,FALSE)),"",(VLOOKUP($E16,'C. et P. SERIE'!$E$3:$S$32,6,FALSE)))</f>
        <v/>
      </c>
      <c r="K16" s="280" t="str">
        <f>IF(ISNA(VLOOKUP($E16,'C. et P. SERIE'!$E$3:$S$32,7,FALSE)),"",(VLOOKUP($E16,'C. et P. SERIE'!$E$3:$S$32,7,FALSE)))</f>
        <v/>
      </c>
      <c r="L16" s="280" t="str">
        <f>IF(ISNA(VLOOKUP($E16,'C. et P. SERIE'!$E$3:$S$32,8,FALSE)),"",(VLOOKUP($E16,'C. et P. SERIE'!$E$3:$S$32,8,FALSE)))</f>
        <v/>
      </c>
      <c r="M16" s="280" t="str">
        <f>IF(ISNA(VLOOKUP($E16,'C. et P. SERIE'!$E$3:$S$32,9,FALSE)),"",(VLOOKUP($E16,'C. et P. SERIE'!$E$3:$S$32,9,FALSE)))</f>
        <v/>
      </c>
      <c r="N16" s="280" t="str">
        <f>IF(ISNA(VLOOKUP($E16,'C. et P. SERIE'!$E$3:$S$32,10,FALSE)),"",(VLOOKUP($E16,'C. et P. SERIE'!$E$3:$S$32,10,FALSE)))</f>
        <v/>
      </c>
      <c r="O16" s="280" t="str">
        <f>IF(ISNA(VLOOKUP($E16,'C. et P. SERIE'!$E$3:$S$32,11,FALSE)),"",(VLOOKUP($E16,'C. et P. SERIE'!$E$3:$S$32,11,FALSE)))</f>
        <v/>
      </c>
      <c r="P16" s="280" t="str">
        <f>IF(ISNA(VLOOKUP($E16,'C. et P. SERIE'!$E$3:$S$32,12,FALSE)),"",(VLOOKUP($E16,'C. et P. SERIE'!$E$3:$S$32,12,FALSE)))</f>
        <v/>
      </c>
      <c r="Q16" s="280" t="str">
        <f>IF(ISNA(VLOOKUP($E16,'C. et P. SERIE'!$E$3:$S$32,13,FALSE)),"",(VLOOKUP($E16,'C. et P. SERIE'!$E$3:$S$32,13,FALSE)))</f>
        <v/>
      </c>
      <c r="R16" s="280" t="str">
        <f>IF(ISNA(VLOOKUP($E16,'C. et P. SERIE'!$E$3:$S$32,14,FALSE)),"",(VLOOKUP($E16,'C. et P. SERIE'!$E$3:$S$32,14,FALSE)))</f>
        <v/>
      </c>
      <c r="S16" s="280" t="str">
        <f>IF(ISNA(VLOOKUP($E16,'C. et P. SERIE'!$E$3:$S$32,15,FALSE)),"",(VLOOKUP($E16,'C. et P. SERIE'!$E$3:$S$32,15,FALSE)))</f>
        <v/>
      </c>
    </row>
    <row r="17" spans="1:19" ht="12" customHeight="1" x14ac:dyDescent="0.3">
      <c r="A17" s="705">
        <v>8</v>
      </c>
      <c r="B17" s="523" t="str">
        <f>IF(ISNA(VLOOKUP(A17,'C. et P. SERIE'!$A$3:$S$32,2,FALSE)),"",(VLOOKUP(A17,'C. et P. SERIE'!$A$3:$S$32,2,FALSE)))</f>
        <v/>
      </c>
      <c r="C17" s="520" t="str">
        <f>IF(ISNA(VLOOKUP(A17,'C. et P. SERIE'!$A$3:$S$32,3,FALSE)),"",(VLOOKUP(A17,'C. et P. SERIE'!$A$3:$S$32,3,FALSE)))</f>
        <v/>
      </c>
      <c r="D17" s="707" t="str">
        <f>IF(ISNA(VLOOKUP(A17,'C. et P. SERIE'!$A$3:$S$32,4,FALSE)),"",(VLOOKUP(A17,'C. et P. SERIE'!$A$3:$S$32,4,FALSE)))</f>
        <v/>
      </c>
      <c r="E17" s="237" t="str">
        <f>IF(ISNA(VLOOKUP(A17,'C. et P. SERIE'!$A$3:$S$32,5,FALSE)),"",(VLOOKUP(A17,'C. et P. SERIE'!$A$3:$S$32,5,FALSE)))</f>
        <v/>
      </c>
      <c r="F17" s="237" t="str">
        <f>IF(ISNA(VLOOKUP(A17,'C. et P. SERIE'!$A$3:$S$32,6,FALSE)),"",(VLOOKUP(A17,'C. et P. SERIE'!$A$3:$S$32,6,FALSE)))</f>
        <v/>
      </c>
      <c r="G17" s="709" t="str">
        <f>IF(ISNA(VLOOKUP(E17,'C. et P. SERIE'!$E$3:$S$32,3,FALSE)),"",(VLOOKUP(E17,'C. et P. SERIE'!$E$3:$S$32,3,FALSE)))</f>
        <v/>
      </c>
      <c r="H17" s="237" t="str">
        <f>IF(ISNA(VLOOKUP(E17,'C. et P. SERIE'!$E$3:$S$32,4,FALSE)),"",(VLOOKUP(E17,'C. et P. SERIE'!$E$3:$S$32,4,FALSE)))</f>
        <v/>
      </c>
      <c r="I17" s="279" t="str">
        <f>IF(ISNA(VLOOKUP($E17,'C. et P. SERIE'!$E$3:$S$32,5,FALSE)),"",(VLOOKUP($E17,'C. et P. SERIE'!$E$3:$S$32,5,FALSE)))</f>
        <v/>
      </c>
      <c r="J17" s="279" t="str">
        <f>IF(ISNA(VLOOKUP($E17,'C. et P. SERIE'!$E$3:$S$32,6,FALSE)),"",(VLOOKUP($E17,'C. et P. SERIE'!$E$3:$S$32,6,FALSE)))</f>
        <v/>
      </c>
      <c r="K17" s="279" t="str">
        <f>IF(ISNA(VLOOKUP($E17,'C. et P. SERIE'!$E$3:$S$32,7,FALSE)),"",(VLOOKUP($E17,'C. et P. SERIE'!$E$3:$S$32,7,FALSE)))</f>
        <v/>
      </c>
      <c r="L17" s="279" t="str">
        <f>IF(ISNA(VLOOKUP($E17,'C. et P. SERIE'!$E$3:$S$32,8,FALSE)),"",(VLOOKUP($E17,'C. et P. SERIE'!$E$3:$S$32,8,FALSE)))</f>
        <v/>
      </c>
      <c r="M17" s="279" t="str">
        <f>IF(ISNA(VLOOKUP($E17,'C. et P. SERIE'!$E$3:$S$32,9,FALSE)),"",(VLOOKUP($E17,'C. et P. SERIE'!$E$3:$S$32,9,FALSE)))</f>
        <v/>
      </c>
      <c r="N17" s="279" t="str">
        <f>IF(ISNA(VLOOKUP($E17,'C. et P. SERIE'!$E$3:$S$32,10,FALSE)),"",(VLOOKUP($E17,'C. et P. SERIE'!$E$3:$S$32,10,FALSE)))</f>
        <v/>
      </c>
      <c r="O17" s="279" t="str">
        <f>IF(ISNA(VLOOKUP($E17,'C. et P. SERIE'!$E$3:$S$32,11,FALSE)),"",(VLOOKUP($E17,'C. et P. SERIE'!$E$3:$S$32,11,FALSE)))</f>
        <v/>
      </c>
      <c r="P17" s="279" t="str">
        <f>IF(ISNA(VLOOKUP($E17,'C. et P. SERIE'!$E$3:$S$32,12,FALSE)),"",(VLOOKUP($E17,'C. et P. SERIE'!$E$3:$S$32,12,FALSE)))</f>
        <v/>
      </c>
      <c r="Q17" s="279" t="str">
        <f>IF(ISNA(VLOOKUP($E17,'C. et P. SERIE'!$E$3:$S$32,13,FALSE)),"",(VLOOKUP($E17,'C. et P. SERIE'!$E$3:$S$32,13,FALSE)))</f>
        <v/>
      </c>
      <c r="R17" s="279" t="str">
        <f>IF(ISNA(VLOOKUP($E17,'C. et P. SERIE'!$E$3:$S$32,14,FALSE)),"",(VLOOKUP($E17,'C. et P. SERIE'!$E$3:$S$32,14,FALSE)))</f>
        <v/>
      </c>
      <c r="S17" s="279" t="str">
        <f>IF(ISNA(VLOOKUP($E17,'C. et P. SERIE'!$E$3:$S$32,15,FALSE)),"",(VLOOKUP($E17,'C. et P. SERIE'!$E$3:$S$32,15,FALSE)))</f>
        <v/>
      </c>
    </row>
    <row r="18" spans="1:19" ht="12" customHeight="1" thickBot="1" x14ac:dyDescent="0.35">
      <c r="A18" s="711"/>
      <c r="B18" s="524"/>
      <c r="C18" s="521"/>
      <c r="D18" s="712"/>
      <c r="E18" s="43" t="str">
        <f>IF(ISNA(VLOOKUP(A17,'C. et P. SERIE'!$A$3:$S$32,5,FALSE)+U17),"",(VLOOKUP(A17,'C. et P. SERIE'!$A$3:$S$32,5,FALSE)+$U$3))</f>
        <v/>
      </c>
      <c r="F18" s="233" t="str">
        <f>IF(ISNA(VLOOKUP(E18,'C. et P. SERIE'!$E$3:$S$32,2,FALSE)),"",(VLOOKUP(E18,'C. et P. SERIE'!$E$3:$S$32,2,FALSE)))</f>
        <v/>
      </c>
      <c r="G18" s="713"/>
      <c r="H18" s="43" t="str">
        <f>IF(ISNA(VLOOKUP(E18,'C. et P. SERIE'!$E$3:$S$32,4,FALSE)),"",(VLOOKUP(E18,'C. et P. SERIE'!$E$3:$S$32,4,FALSE)))</f>
        <v/>
      </c>
      <c r="I18" s="280" t="str">
        <f>IF(ISNA(VLOOKUP($E18,'C. et P. SERIE'!$E$3:$S$32,5,FALSE)),"",(VLOOKUP($E18,'C. et P. SERIE'!$E$3:$S$32,5,FALSE)))</f>
        <v/>
      </c>
      <c r="J18" s="280" t="str">
        <f>IF(ISNA(VLOOKUP($E18,'C. et P. SERIE'!$E$3:$S$32,6,FALSE)),"",(VLOOKUP($E18,'C. et P. SERIE'!$E$3:$S$32,6,FALSE)))</f>
        <v/>
      </c>
      <c r="K18" s="280" t="str">
        <f>IF(ISNA(VLOOKUP($E18,'C. et P. SERIE'!$E$3:$S$32,7,FALSE)),"",(VLOOKUP($E18,'C. et P. SERIE'!$E$3:$S$32,7,FALSE)))</f>
        <v/>
      </c>
      <c r="L18" s="280" t="str">
        <f>IF(ISNA(VLOOKUP($E18,'C. et P. SERIE'!$E$3:$S$32,8,FALSE)),"",(VLOOKUP($E18,'C. et P. SERIE'!$E$3:$S$32,8,FALSE)))</f>
        <v/>
      </c>
      <c r="M18" s="280" t="str">
        <f>IF(ISNA(VLOOKUP($E18,'C. et P. SERIE'!$E$3:$S$32,9,FALSE)),"",(VLOOKUP($E18,'C. et P. SERIE'!$E$3:$S$32,9,FALSE)))</f>
        <v/>
      </c>
      <c r="N18" s="280" t="str">
        <f>IF(ISNA(VLOOKUP($E18,'C. et P. SERIE'!$E$3:$S$32,10,FALSE)),"",(VLOOKUP($E18,'C. et P. SERIE'!$E$3:$S$32,10,FALSE)))</f>
        <v/>
      </c>
      <c r="O18" s="280" t="str">
        <f>IF(ISNA(VLOOKUP($E18,'C. et P. SERIE'!$E$3:$S$32,11,FALSE)),"",(VLOOKUP($E18,'C. et P. SERIE'!$E$3:$S$32,11,FALSE)))</f>
        <v/>
      </c>
      <c r="P18" s="280" t="str">
        <f>IF(ISNA(VLOOKUP($E18,'C. et P. SERIE'!$E$3:$S$32,12,FALSE)),"",(VLOOKUP($E18,'C. et P. SERIE'!$E$3:$S$32,12,FALSE)))</f>
        <v/>
      </c>
      <c r="Q18" s="280" t="str">
        <f>IF(ISNA(VLOOKUP($E18,'C. et P. SERIE'!$E$3:$S$32,13,FALSE)),"",(VLOOKUP($E18,'C. et P. SERIE'!$E$3:$S$32,13,FALSE)))</f>
        <v/>
      </c>
      <c r="R18" s="280" t="str">
        <f>IF(ISNA(VLOOKUP($E18,'C. et P. SERIE'!$E$3:$S$32,14,FALSE)),"",(VLOOKUP($E18,'C. et P. SERIE'!$E$3:$S$32,14,FALSE)))</f>
        <v/>
      </c>
      <c r="S18" s="280" t="str">
        <f>IF(ISNA(VLOOKUP($E18,'C. et P. SERIE'!$E$3:$S$32,15,FALSE)),"",(VLOOKUP($E18,'C. et P. SERIE'!$E$3:$S$32,15,FALSE)))</f>
        <v/>
      </c>
    </row>
    <row r="19" spans="1:19" ht="12" customHeight="1" x14ac:dyDescent="0.3">
      <c r="A19" s="705">
        <v>9</v>
      </c>
      <c r="B19" s="523" t="str">
        <f>IF(ISNA(VLOOKUP(A19,'C. et P. SERIE'!$A$3:$S$32,2,FALSE)),"",(VLOOKUP(A19,'C. et P. SERIE'!$A$3:$S$32,2,FALSE)))</f>
        <v/>
      </c>
      <c r="C19" s="520" t="str">
        <f>IF(ISNA(VLOOKUP(A19,'C. et P. SERIE'!$A$3:$S$32,3,FALSE)),"",(VLOOKUP(A19,'C. et P. SERIE'!$A$3:$S$32,3,FALSE)))</f>
        <v/>
      </c>
      <c r="D19" s="707" t="str">
        <f>IF(ISNA(VLOOKUP(A19,'C. et P. SERIE'!$A$3:$S$32,4,FALSE)),"",(VLOOKUP(A19,'C. et P. SERIE'!$A$3:$S$32,4,FALSE)))</f>
        <v/>
      </c>
      <c r="E19" s="237" t="str">
        <f>IF(ISNA(VLOOKUP(A19,'C. et P. SERIE'!$A$3:$S$32,5,FALSE)),"",(VLOOKUP(A19,'C. et P. SERIE'!$A$3:$S$32,5,FALSE)))</f>
        <v/>
      </c>
      <c r="F19" s="237" t="str">
        <f>IF(ISNA(VLOOKUP(A19,'C. et P. SERIE'!$A$3:$S$32,6,FALSE)),"",(VLOOKUP(A19,'C. et P. SERIE'!$A$3:$S$32,6,FALSE)))</f>
        <v/>
      </c>
      <c r="G19" s="709" t="str">
        <f>IF(ISNA(VLOOKUP(E19,'C. et P. SERIE'!$E$3:$S$32,3,FALSE)),"",(VLOOKUP(E19,'C. et P. SERIE'!$E$3:$S$32,3,FALSE)))</f>
        <v/>
      </c>
      <c r="H19" s="237" t="str">
        <f>IF(ISNA(VLOOKUP(E19,'C. et P. SERIE'!$E$3:$S$32,4,FALSE)),"",(VLOOKUP(E19,'C. et P. SERIE'!$E$3:$S$32,4,FALSE)))</f>
        <v/>
      </c>
      <c r="I19" s="279" t="str">
        <f>IF(ISNA(VLOOKUP($E19,'C. et P. SERIE'!$E$3:$S$32,5,FALSE)),"",(VLOOKUP($E19,'C. et P. SERIE'!$E$3:$S$32,5,FALSE)))</f>
        <v/>
      </c>
      <c r="J19" s="279" t="str">
        <f>IF(ISNA(VLOOKUP($E19,'C. et P. SERIE'!$E$3:$S$32,6,FALSE)),"",(VLOOKUP($E19,'C. et P. SERIE'!$E$3:$S$32,6,FALSE)))</f>
        <v/>
      </c>
      <c r="K19" s="279" t="str">
        <f>IF(ISNA(VLOOKUP($E19,'C. et P. SERIE'!$E$3:$S$32,7,FALSE)),"",(VLOOKUP($E19,'C. et P. SERIE'!$E$3:$S$32,7,FALSE)))</f>
        <v/>
      </c>
      <c r="L19" s="279" t="str">
        <f>IF(ISNA(VLOOKUP($E19,'C. et P. SERIE'!$E$3:$S$32,8,FALSE)),"",(VLOOKUP($E19,'C. et P. SERIE'!$E$3:$S$32,8,FALSE)))</f>
        <v/>
      </c>
      <c r="M19" s="279" t="str">
        <f>IF(ISNA(VLOOKUP($E19,'C. et P. SERIE'!$E$3:$S$32,9,FALSE)),"",(VLOOKUP($E19,'C. et P. SERIE'!$E$3:$S$32,9,FALSE)))</f>
        <v/>
      </c>
      <c r="N19" s="279" t="str">
        <f>IF(ISNA(VLOOKUP($E19,'C. et P. SERIE'!$E$3:$S$32,10,FALSE)),"",(VLOOKUP($E19,'C. et P. SERIE'!$E$3:$S$32,10,FALSE)))</f>
        <v/>
      </c>
      <c r="O19" s="279" t="str">
        <f>IF(ISNA(VLOOKUP($E19,'C. et P. SERIE'!$E$3:$S$32,11,FALSE)),"",(VLOOKUP($E19,'C. et P. SERIE'!$E$3:$S$32,11,FALSE)))</f>
        <v/>
      </c>
      <c r="P19" s="279" t="str">
        <f>IF(ISNA(VLOOKUP($E19,'C. et P. SERIE'!$E$3:$S$32,12,FALSE)),"",(VLOOKUP($E19,'C. et P. SERIE'!$E$3:$S$32,12,FALSE)))</f>
        <v/>
      </c>
      <c r="Q19" s="279" t="str">
        <f>IF(ISNA(VLOOKUP($E19,'C. et P. SERIE'!$E$3:$S$32,13,FALSE)),"",(VLOOKUP($E19,'C. et P. SERIE'!$E$3:$S$32,13,FALSE)))</f>
        <v/>
      </c>
      <c r="R19" s="279" t="str">
        <f>IF(ISNA(VLOOKUP($E19,'C. et P. SERIE'!$E$3:$S$32,14,FALSE)),"",(VLOOKUP($E19,'C. et P. SERIE'!$E$3:$S$32,14,FALSE)))</f>
        <v/>
      </c>
      <c r="S19" s="279" t="str">
        <f>IF(ISNA(VLOOKUP($E19,'C. et P. SERIE'!$E$3:$S$32,15,FALSE)),"",(VLOOKUP($E19,'C. et P. SERIE'!$E$3:$S$32,15,FALSE)))</f>
        <v/>
      </c>
    </row>
    <row r="20" spans="1:19" ht="12" customHeight="1" thickBot="1" x14ac:dyDescent="0.35">
      <c r="A20" s="711"/>
      <c r="B20" s="524"/>
      <c r="C20" s="521"/>
      <c r="D20" s="712"/>
      <c r="E20" s="43" t="str">
        <f>IF(ISNA(VLOOKUP(A19,'C. et P. SERIE'!$A$3:$S$32,5,FALSE)+U19),"",(VLOOKUP(A19,'C. et P. SERIE'!$A$3:$S$32,5,FALSE)+$U$3))</f>
        <v/>
      </c>
      <c r="F20" s="233" t="str">
        <f>IF(ISNA(VLOOKUP(E20,'C. et P. SERIE'!$E$3:$S$32,2,FALSE)),"",(VLOOKUP(E20,'C. et P. SERIE'!$E$3:$S$32,2,FALSE)))</f>
        <v/>
      </c>
      <c r="G20" s="713"/>
      <c r="H20" s="43" t="str">
        <f>IF(ISNA(VLOOKUP(E20,'C. et P. SERIE'!$E$3:$S$32,4,FALSE)),"",(VLOOKUP(E20,'C. et P. SERIE'!$E$3:$S$32,4,FALSE)))</f>
        <v/>
      </c>
      <c r="I20" s="280" t="str">
        <f>IF(ISNA(VLOOKUP($E20,'C. et P. SERIE'!$E$3:$S$32,5,FALSE)),"",(VLOOKUP($E20,'C. et P. SERIE'!$E$3:$S$32,5,FALSE)))</f>
        <v/>
      </c>
      <c r="J20" s="280" t="str">
        <f>IF(ISNA(VLOOKUP($E20,'C. et P. SERIE'!$E$3:$S$32,6,FALSE)),"",(VLOOKUP($E20,'C. et P. SERIE'!$E$3:$S$32,6,FALSE)))</f>
        <v/>
      </c>
      <c r="K20" s="280" t="str">
        <f>IF(ISNA(VLOOKUP($E20,'C. et P. SERIE'!$E$3:$S$32,7,FALSE)),"",(VLOOKUP($E20,'C. et P. SERIE'!$E$3:$S$32,7,FALSE)))</f>
        <v/>
      </c>
      <c r="L20" s="280" t="str">
        <f>IF(ISNA(VLOOKUP($E20,'C. et P. SERIE'!$E$3:$S$32,8,FALSE)),"",(VLOOKUP($E20,'C. et P. SERIE'!$E$3:$S$32,8,FALSE)))</f>
        <v/>
      </c>
      <c r="M20" s="280" t="str">
        <f>IF(ISNA(VLOOKUP($E20,'C. et P. SERIE'!$E$3:$S$32,9,FALSE)),"",(VLOOKUP($E20,'C. et P. SERIE'!$E$3:$S$32,9,FALSE)))</f>
        <v/>
      </c>
      <c r="N20" s="280" t="str">
        <f>IF(ISNA(VLOOKUP($E20,'C. et P. SERIE'!$E$3:$S$32,10,FALSE)),"",(VLOOKUP($E20,'C. et P. SERIE'!$E$3:$S$32,10,FALSE)))</f>
        <v/>
      </c>
      <c r="O20" s="280" t="str">
        <f>IF(ISNA(VLOOKUP($E20,'C. et P. SERIE'!$E$3:$S$32,11,FALSE)),"",(VLOOKUP($E20,'C. et P. SERIE'!$E$3:$S$32,11,FALSE)))</f>
        <v/>
      </c>
      <c r="P20" s="280" t="str">
        <f>IF(ISNA(VLOOKUP($E20,'C. et P. SERIE'!$E$3:$S$32,12,FALSE)),"",(VLOOKUP($E20,'C. et P. SERIE'!$E$3:$S$32,12,FALSE)))</f>
        <v/>
      </c>
      <c r="Q20" s="280" t="str">
        <f>IF(ISNA(VLOOKUP($E20,'C. et P. SERIE'!$E$3:$S$32,13,FALSE)),"",(VLOOKUP($E20,'C. et P. SERIE'!$E$3:$S$32,13,FALSE)))</f>
        <v/>
      </c>
      <c r="R20" s="280" t="str">
        <f>IF(ISNA(VLOOKUP($E20,'C. et P. SERIE'!$E$3:$S$32,14,FALSE)),"",(VLOOKUP($E20,'C. et P. SERIE'!$E$3:$S$32,14,FALSE)))</f>
        <v/>
      </c>
      <c r="S20" s="280" t="str">
        <f>IF(ISNA(VLOOKUP($E20,'C. et P. SERIE'!$E$3:$S$32,15,FALSE)),"",(VLOOKUP($E20,'C. et P. SERIE'!$E$3:$S$32,15,FALSE)))</f>
        <v/>
      </c>
    </row>
    <row r="21" spans="1:19" ht="12" customHeight="1" x14ac:dyDescent="0.3">
      <c r="A21" s="705">
        <v>10</v>
      </c>
      <c r="B21" s="523" t="str">
        <f>IF(ISNA(VLOOKUP(A21,'C. et P. SERIE'!$A$3:$S$32,2,FALSE)),"",(VLOOKUP(A21,'C. et P. SERIE'!$A$3:$S$32,2,FALSE)))</f>
        <v/>
      </c>
      <c r="C21" s="520" t="str">
        <f>IF(ISNA(VLOOKUP(A21,'C. et P. SERIE'!$A$3:$S$32,3,FALSE)),"",(VLOOKUP(A21,'C. et P. SERIE'!$A$3:$S$32,3,FALSE)))</f>
        <v/>
      </c>
      <c r="D21" s="707" t="str">
        <f>IF(ISNA(VLOOKUP(A21,'C. et P. SERIE'!$A$3:$S$32,4,FALSE)),"",(VLOOKUP(A21,'C. et P. SERIE'!$A$3:$S$32,4,FALSE)))</f>
        <v/>
      </c>
      <c r="E21" s="237" t="str">
        <f>IF(ISNA(VLOOKUP(A21,'C. et P. SERIE'!$A$3:$S$32,5,FALSE)),"",(VLOOKUP(A21,'C. et P. SERIE'!$A$3:$S$32,5,FALSE)))</f>
        <v/>
      </c>
      <c r="F21" s="237" t="str">
        <f>IF(ISNA(VLOOKUP(A21,'C. et P. SERIE'!$A$3:$S$32,6,FALSE)),"",(VLOOKUP(A21,'C. et P. SERIE'!$A$3:$S$32,6,FALSE)))</f>
        <v/>
      </c>
      <c r="G21" s="709" t="str">
        <f>IF(ISNA(VLOOKUP(E21,'C. et P. SERIE'!$E$3:$S$32,3,FALSE)),"",(VLOOKUP(E21,'C. et P. SERIE'!$E$3:$S$32,3,FALSE)))</f>
        <v/>
      </c>
      <c r="H21" s="237" t="str">
        <f>IF(ISNA(VLOOKUP(E21,'C. et P. SERIE'!$E$3:$S$32,4,FALSE)),"",(VLOOKUP(E21,'C. et P. SERIE'!$E$3:$S$32,4,FALSE)))</f>
        <v/>
      </c>
      <c r="I21" s="279" t="str">
        <f>IF(ISNA(VLOOKUP($E21,'C. et P. SERIE'!$E$3:$S$32,5,FALSE)),"",(VLOOKUP($E21,'C. et P. SERIE'!$E$3:$S$32,5,FALSE)))</f>
        <v/>
      </c>
      <c r="J21" s="279" t="str">
        <f>IF(ISNA(VLOOKUP($E21,'C. et P. SERIE'!$E$3:$S$32,6,FALSE)),"",(VLOOKUP($E21,'C. et P. SERIE'!$E$3:$S$32,6,FALSE)))</f>
        <v/>
      </c>
      <c r="K21" s="279" t="str">
        <f>IF(ISNA(VLOOKUP($E21,'C. et P. SERIE'!$E$3:$S$32,7,FALSE)),"",(VLOOKUP($E21,'C. et P. SERIE'!$E$3:$S$32,7,FALSE)))</f>
        <v/>
      </c>
      <c r="L21" s="279" t="str">
        <f>IF(ISNA(VLOOKUP($E21,'C. et P. SERIE'!$E$3:$S$32,8,FALSE)),"",(VLOOKUP($E21,'C. et P. SERIE'!$E$3:$S$32,8,FALSE)))</f>
        <v/>
      </c>
      <c r="M21" s="279" t="str">
        <f>IF(ISNA(VLOOKUP($E21,'C. et P. SERIE'!$E$3:$S$32,9,FALSE)),"",(VLOOKUP($E21,'C. et P. SERIE'!$E$3:$S$32,9,FALSE)))</f>
        <v/>
      </c>
      <c r="N21" s="279" t="str">
        <f>IF(ISNA(VLOOKUP($E21,'C. et P. SERIE'!$E$3:$S$32,10,FALSE)),"",(VLOOKUP($E21,'C. et P. SERIE'!$E$3:$S$32,10,FALSE)))</f>
        <v/>
      </c>
      <c r="O21" s="279" t="str">
        <f>IF(ISNA(VLOOKUP($E21,'C. et P. SERIE'!$E$3:$S$32,11,FALSE)),"",(VLOOKUP($E21,'C. et P. SERIE'!$E$3:$S$32,11,FALSE)))</f>
        <v/>
      </c>
      <c r="P21" s="279" t="str">
        <f>IF(ISNA(VLOOKUP($E21,'C. et P. SERIE'!$E$3:$S$32,12,FALSE)),"",(VLOOKUP($E21,'C. et P. SERIE'!$E$3:$S$32,12,FALSE)))</f>
        <v/>
      </c>
      <c r="Q21" s="279" t="str">
        <f>IF(ISNA(VLOOKUP($E21,'C. et P. SERIE'!$E$3:$S$32,13,FALSE)),"",(VLOOKUP($E21,'C. et P. SERIE'!$E$3:$S$32,13,FALSE)))</f>
        <v/>
      </c>
      <c r="R21" s="279" t="str">
        <f>IF(ISNA(VLOOKUP($E21,'C. et P. SERIE'!$E$3:$S$32,14,FALSE)),"",(VLOOKUP($E21,'C. et P. SERIE'!$E$3:$S$32,14,FALSE)))</f>
        <v/>
      </c>
      <c r="S21" s="279" t="str">
        <f>IF(ISNA(VLOOKUP($E21,'C. et P. SERIE'!$E$3:$S$32,15,FALSE)),"",(VLOOKUP($E21,'C. et P. SERIE'!$E$3:$S$32,15,FALSE)))</f>
        <v/>
      </c>
    </row>
    <row r="22" spans="1:19" ht="12" customHeight="1" thickBot="1" x14ac:dyDescent="0.35">
      <c r="A22" s="711"/>
      <c r="B22" s="524"/>
      <c r="C22" s="521"/>
      <c r="D22" s="712"/>
      <c r="E22" s="43" t="str">
        <f>IF(ISNA(VLOOKUP(A21,'C. et P. SERIE'!$A$3:$S$32,5,FALSE)+U21),"",(VLOOKUP(A21,'C. et P. SERIE'!$A$3:$S$32,5,FALSE)+$U$3))</f>
        <v/>
      </c>
      <c r="F22" s="233" t="str">
        <f>IF(ISNA(VLOOKUP(E22,'C. et P. SERIE'!$E$3:$S$32,2,FALSE)),"",(VLOOKUP(E22,'C. et P. SERIE'!$E$3:$S$32,2,FALSE)))</f>
        <v/>
      </c>
      <c r="G22" s="713"/>
      <c r="H22" s="43" t="str">
        <f>IF(ISNA(VLOOKUP(E22,'C. et P. SERIE'!$E$3:$S$32,4,FALSE)),"",(VLOOKUP(E22,'C. et P. SERIE'!$E$3:$S$32,4,FALSE)))</f>
        <v/>
      </c>
      <c r="I22" s="280" t="str">
        <f>IF(ISNA(VLOOKUP($E22,'C. et P. SERIE'!$E$3:$S$32,5,FALSE)),"",(VLOOKUP($E22,'C. et P. SERIE'!$E$3:$S$32,5,FALSE)))</f>
        <v/>
      </c>
      <c r="J22" s="280" t="str">
        <f>IF(ISNA(VLOOKUP($E22,'C. et P. SERIE'!$E$3:$S$32,6,FALSE)),"",(VLOOKUP($E22,'C. et P. SERIE'!$E$3:$S$32,6,FALSE)))</f>
        <v/>
      </c>
      <c r="K22" s="280" t="str">
        <f>IF(ISNA(VLOOKUP($E22,'C. et P. SERIE'!$E$3:$S$32,7,FALSE)),"",(VLOOKUP($E22,'C. et P. SERIE'!$E$3:$S$32,7,FALSE)))</f>
        <v/>
      </c>
      <c r="L22" s="280" t="str">
        <f>IF(ISNA(VLOOKUP($E22,'C. et P. SERIE'!$E$3:$S$32,8,FALSE)),"",(VLOOKUP($E22,'C. et P. SERIE'!$E$3:$S$32,8,FALSE)))</f>
        <v/>
      </c>
      <c r="M22" s="280" t="str">
        <f>IF(ISNA(VLOOKUP($E22,'C. et P. SERIE'!$E$3:$S$32,9,FALSE)),"",(VLOOKUP($E22,'C. et P. SERIE'!$E$3:$S$32,9,FALSE)))</f>
        <v/>
      </c>
      <c r="N22" s="280" t="str">
        <f>IF(ISNA(VLOOKUP($E22,'C. et P. SERIE'!$E$3:$S$32,10,FALSE)),"",(VLOOKUP($E22,'C. et P. SERIE'!$E$3:$S$32,10,FALSE)))</f>
        <v/>
      </c>
      <c r="O22" s="280" t="str">
        <f>IF(ISNA(VLOOKUP($E22,'C. et P. SERIE'!$E$3:$S$32,11,FALSE)),"",(VLOOKUP($E22,'C. et P. SERIE'!$E$3:$S$32,11,FALSE)))</f>
        <v/>
      </c>
      <c r="P22" s="280" t="str">
        <f>IF(ISNA(VLOOKUP($E22,'C. et P. SERIE'!$E$3:$S$32,12,FALSE)),"",(VLOOKUP($E22,'C. et P. SERIE'!$E$3:$S$32,12,FALSE)))</f>
        <v/>
      </c>
      <c r="Q22" s="280" t="str">
        <f>IF(ISNA(VLOOKUP($E22,'C. et P. SERIE'!$E$3:$S$32,13,FALSE)),"",(VLOOKUP($E22,'C. et P. SERIE'!$E$3:$S$32,13,FALSE)))</f>
        <v/>
      </c>
      <c r="R22" s="280" t="str">
        <f>IF(ISNA(VLOOKUP($E22,'C. et P. SERIE'!$E$3:$S$32,14,FALSE)),"",(VLOOKUP($E22,'C. et P. SERIE'!$E$3:$S$32,14,FALSE)))</f>
        <v/>
      </c>
      <c r="S22" s="280" t="str">
        <f>IF(ISNA(VLOOKUP($E22,'C. et P. SERIE'!$E$3:$S$32,15,FALSE)),"",(VLOOKUP($E22,'C. et P. SERIE'!$E$3:$S$32,15,FALSE)))</f>
        <v/>
      </c>
    </row>
    <row r="23" spans="1:19" ht="12" customHeight="1" x14ac:dyDescent="0.3">
      <c r="A23" s="705">
        <v>11</v>
      </c>
      <c r="B23" s="523" t="str">
        <f>IF(ISNA(VLOOKUP(A23,'C. et P. SERIE'!$A$3:$S$32,2,FALSE)),"",(VLOOKUP(A23,'C. et P. SERIE'!$A$3:$S$32,2,FALSE)))</f>
        <v/>
      </c>
      <c r="C23" s="520" t="str">
        <f>IF(ISNA(VLOOKUP(A23,'C. et P. SERIE'!$A$3:$S$32,3,FALSE)),"",(VLOOKUP(A23,'C. et P. SERIE'!$A$3:$S$32,3,FALSE)))</f>
        <v/>
      </c>
      <c r="D23" s="707" t="str">
        <f>IF(ISNA(VLOOKUP(A23,'C. et P. SERIE'!$A$3:$S$32,4,FALSE)),"",(VLOOKUP(A23,'C. et P. SERIE'!$A$3:$S$32,4,FALSE)))</f>
        <v/>
      </c>
      <c r="E23" s="237" t="str">
        <f>IF(ISNA(VLOOKUP(A23,'C. et P. SERIE'!$A$3:$S$32,5,FALSE)),"",(VLOOKUP(A23,'C. et P. SERIE'!$A$3:$S$32,5,FALSE)))</f>
        <v/>
      </c>
      <c r="F23" s="237" t="str">
        <f>IF(ISNA(VLOOKUP(A23,'C. et P. SERIE'!$A$3:$S$32,6,FALSE)),"",(VLOOKUP(A23,'C. et P. SERIE'!$A$3:$S$32,6,FALSE)))</f>
        <v/>
      </c>
      <c r="G23" s="709" t="str">
        <f>IF(ISNA(VLOOKUP(E23,'C. et P. SERIE'!$E$3:$S$32,3,FALSE)),"",(VLOOKUP(E23,'C. et P. SERIE'!$E$3:$S$32,3,FALSE)))</f>
        <v/>
      </c>
      <c r="H23" s="237" t="str">
        <f>IF(ISNA(VLOOKUP(E23,'C. et P. SERIE'!$E$3:$S$32,4,FALSE)),"",(VLOOKUP(E23,'C. et P. SERIE'!$E$3:$S$32,4,FALSE)))</f>
        <v/>
      </c>
      <c r="I23" s="279" t="str">
        <f>IF(ISNA(VLOOKUP($E23,'C. et P. SERIE'!$E$3:$S$32,5,FALSE)),"",(VLOOKUP($E23,'C. et P. SERIE'!$E$3:$S$32,5,FALSE)))</f>
        <v/>
      </c>
      <c r="J23" s="279" t="str">
        <f>IF(ISNA(VLOOKUP($E23,'C. et P. SERIE'!$E$3:$S$32,6,FALSE)),"",(VLOOKUP($E23,'C. et P. SERIE'!$E$3:$S$32,6,FALSE)))</f>
        <v/>
      </c>
      <c r="K23" s="279" t="str">
        <f>IF(ISNA(VLOOKUP($E23,'C. et P. SERIE'!$E$3:$S$32,7,FALSE)),"",(VLOOKUP($E23,'C. et P. SERIE'!$E$3:$S$32,7,FALSE)))</f>
        <v/>
      </c>
      <c r="L23" s="279" t="str">
        <f>IF(ISNA(VLOOKUP($E23,'C. et P. SERIE'!$E$3:$S$32,8,FALSE)),"",(VLOOKUP($E23,'C. et P. SERIE'!$E$3:$S$32,8,FALSE)))</f>
        <v/>
      </c>
      <c r="M23" s="279" t="str">
        <f>IF(ISNA(VLOOKUP($E23,'C. et P. SERIE'!$E$3:$S$32,9,FALSE)),"",(VLOOKUP($E23,'C. et P. SERIE'!$E$3:$S$32,9,FALSE)))</f>
        <v/>
      </c>
      <c r="N23" s="279" t="str">
        <f>IF(ISNA(VLOOKUP($E23,'C. et P. SERIE'!$E$3:$S$32,10,FALSE)),"",(VLOOKUP($E23,'C. et P. SERIE'!$E$3:$S$32,10,FALSE)))</f>
        <v/>
      </c>
      <c r="O23" s="279" t="str">
        <f>IF(ISNA(VLOOKUP($E23,'C. et P. SERIE'!$E$3:$S$32,11,FALSE)),"",(VLOOKUP($E23,'C. et P. SERIE'!$E$3:$S$32,11,FALSE)))</f>
        <v/>
      </c>
      <c r="P23" s="279" t="str">
        <f>IF(ISNA(VLOOKUP($E23,'C. et P. SERIE'!$E$3:$S$32,12,FALSE)),"",(VLOOKUP($E23,'C. et P. SERIE'!$E$3:$S$32,12,FALSE)))</f>
        <v/>
      </c>
      <c r="Q23" s="279" t="str">
        <f>IF(ISNA(VLOOKUP($E23,'C. et P. SERIE'!$E$3:$S$32,13,FALSE)),"",(VLOOKUP($E23,'C. et P. SERIE'!$E$3:$S$32,13,FALSE)))</f>
        <v/>
      </c>
      <c r="R23" s="279" t="str">
        <f>IF(ISNA(VLOOKUP($E23,'C. et P. SERIE'!$E$3:$S$32,14,FALSE)),"",(VLOOKUP($E23,'C. et P. SERIE'!$E$3:$S$32,14,FALSE)))</f>
        <v/>
      </c>
      <c r="S23" s="279" t="str">
        <f>IF(ISNA(VLOOKUP($E23,'C. et P. SERIE'!$E$3:$S$32,15,FALSE)),"",(VLOOKUP($E23,'C. et P. SERIE'!$E$3:$S$32,15,FALSE)))</f>
        <v/>
      </c>
    </row>
    <row r="24" spans="1:19" ht="12" customHeight="1" thickBot="1" x14ac:dyDescent="0.35">
      <c r="A24" s="711"/>
      <c r="B24" s="524"/>
      <c r="C24" s="521"/>
      <c r="D24" s="712"/>
      <c r="E24" s="43" t="str">
        <f>IF(ISNA(VLOOKUP(A23,'C. et P. SERIE'!$A$3:$S$32,5,FALSE)+U23),"",(VLOOKUP(A23,'C. et P. SERIE'!$A$3:$S$32,5,FALSE)+$U$3))</f>
        <v/>
      </c>
      <c r="F24" s="233" t="str">
        <f>IF(ISNA(VLOOKUP(E24,'C. et P. SERIE'!$E$3:$S$32,2,FALSE)),"",(VLOOKUP(E24,'C. et P. SERIE'!$E$3:$S$32,2,FALSE)))</f>
        <v/>
      </c>
      <c r="G24" s="713"/>
      <c r="H24" s="43" t="str">
        <f>IF(ISNA(VLOOKUP(E24,'C. et P. SERIE'!$E$3:$S$32,4,FALSE)),"",(VLOOKUP(E24,'C. et P. SERIE'!$E$3:$S$32,4,FALSE)))</f>
        <v/>
      </c>
      <c r="I24" s="280" t="str">
        <f>IF(ISNA(VLOOKUP($E24,'C. et P. SERIE'!$E$3:$S$32,5,FALSE)),"",(VLOOKUP($E24,'C. et P. SERIE'!$E$3:$S$32,5,FALSE)))</f>
        <v/>
      </c>
      <c r="J24" s="280" t="str">
        <f>IF(ISNA(VLOOKUP($E24,'C. et P. SERIE'!$E$3:$S$32,6,FALSE)),"",(VLOOKUP($E24,'C. et P. SERIE'!$E$3:$S$32,6,FALSE)))</f>
        <v/>
      </c>
      <c r="K24" s="280" t="str">
        <f>IF(ISNA(VLOOKUP($E24,'C. et P. SERIE'!$E$3:$S$32,7,FALSE)),"",(VLOOKUP($E24,'C. et P. SERIE'!$E$3:$S$32,7,FALSE)))</f>
        <v/>
      </c>
      <c r="L24" s="280" t="str">
        <f>IF(ISNA(VLOOKUP($E24,'C. et P. SERIE'!$E$3:$S$32,8,FALSE)),"",(VLOOKUP($E24,'C. et P. SERIE'!$E$3:$S$32,8,FALSE)))</f>
        <v/>
      </c>
      <c r="M24" s="280" t="str">
        <f>IF(ISNA(VLOOKUP($E24,'C. et P. SERIE'!$E$3:$S$32,9,FALSE)),"",(VLOOKUP($E24,'C. et P. SERIE'!$E$3:$S$32,9,FALSE)))</f>
        <v/>
      </c>
      <c r="N24" s="280" t="str">
        <f>IF(ISNA(VLOOKUP($E24,'C. et P. SERIE'!$E$3:$S$32,10,FALSE)),"",(VLOOKUP($E24,'C. et P. SERIE'!$E$3:$S$32,10,FALSE)))</f>
        <v/>
      </c>
      <c r="O24" s="280" t="str">
        <f>IF(ISNA(VLOOKUP($E24,'C. et P. SERIE'!$E$3:$S$32,11,FALSE)),"",(VLOOKUP($E24,'C. et P. SERIE'!$E$3:$S$32,11,FALSE)))</f>
        <v/>
      </c>
      <c r="P24" s="280" t="str">
        <f>IF(ISNA(VLOOKUP($E24,'C. et P. SERIE'!$E$3:$S$32,12,FALSE)),"",(VLOOKUP($E24,'C. et P. SERIE'!$E$3:$S$32,12,FALSE)))</f>
        <v/>
      </c>
      <c r="Q24" s="280" t="str">
        <f>IF(ISNA(VLOOKUP($E24,'C. et P. SERIE'!$E$3:$S$32,13,FALSE)),"",(VLOOKUP($E24,'C. et P. SERIE'!$E$3:$S$32,13,FALSE)))</f>
        <v/>
      </c>
      <c r="R24" s="280" t="str">
        <f>IF(ISNA(VLOOKUP($E24,'C. et P. SERIE'!$E$3:$S$32,14,FALSE)),"",(VLOOKUP($E24,'C. et P. SERIE'!$E$3:$S$32,14,FALSE)))</f>
        <v/>
      </c>
      <c r="S24" s="280" t="str">
        <f>IF(ISNA(VLOOKUP($E24,'C. et P. SERIE'!$E$3:$S$32,15,FALSE)),"",(VLOOKUP($E24,'C. et P. SERIE'!$E$3:$S$32,15,FALSE)))</f>
        <v/>
      </c>
    </row>
    <row r="25" spans="1:19" ht="12" customHeight="1" x14ac:dyDescent="0.3">
      <c r="A25" s="705">
        <v>12</v>
      </c>
      <c r="B25" s="523" t="str">
        <f>IF(ISNA(VLOOKUP(A25,'C. et P. SERIE'!$A$3:$S$32,2,FALSE)),"",(VLOOKUP(A25,'C. et P. SERIE'!$A$3:$S$32,2,FALSE)))</f>
        <v/>
      </c>
      <c r="C25" s="520" t="str">
        <f>IF(ISNA(VLOOKUP(A25,'C. et P. SERIE'!$A$3:$S$32,3,FALSE)),"",(VLOOKUP(A25,'C. et P. SERIE'!$A$3:$S$32,3,FALSE)))</f>
        <v/>
      </c>
      <c r="D25" s="707" t="str">
        <f>IF(ISNA(VLOOKUP(A25,'C. et P. SERIE'!$A$3:$S$32,4,FALSE)),"",(VLOOKUP(A25,'C. et P. SERIE'!$A$3:$S$32,4,FALSE)))</f>
        <v/>
      </c>
      <c r="E25" s="237" t="str">
        <f>IF(ISNA(VLOOKUP(A25,'C. et P. SERIE'!$A$3:$S$32,5,FALSE)),"",(VLOOKUP(A25,'C. et P. SERIE'!$A$3:$S$32,5,FALSE)))</f>
        <v/>
      </c>
      <c r="F25" s="237" t="str">
        <f>IF(ISNA(VLOOKUP(A25,'C. et P. SERIE'!$A$3:$S$32,6,FALSE)),"",(VLOOKUP(A25,'C. et P. SERIE'!$A$3:$S$32,6,FALSE)))</f>
        <v/>
      </c>
      <c r="G25" s="709" t="str">
        <f>IF(ISNA(VLOOKUP(E25,'C. et P. SERIE'!$E$3:$S$32,3,FALSE)),"",(VLOOKUP(E25,'C. et P. SERIE'!$E$3:$S$32,3,FALSE)))</f>
        <v/>
      </c>
      <c r="H25" s="237" t="str">
        <f>IF(ISNA(VLOOKUP(E25,'C. et P. SERIE'!$E$3:$S$32,4,FALSE)),"",(VLOOKUP(E25,'C. et P. SERIE'!$E$3:$S$32,4,FALSE)))</f>
        <v/>
      </c>
      <c r="I25" s="279" t="str">
        <f>IF(ISNA(VLOOKUP($E25,'C. et P. SERIE'!$E$3:$S$32,5,FALSE)),"",(VLOOKUP($E25,'C. et P. SERIE'!$E$3:$S$32,5,FALSE)))</f>
        <v/>
      </c>
      <c r="J25" s="279" t="str">
        <f>IF(ISNA(VLOOKUP($E25,'C. et P. SERIE'!$E$3:$S$32,6,FALSE)),"",(VLOOKUP($E25,'C. et P. SERIE'!$E$3:$S$32,6,FALSE)))</f>
        <v/>
      </c>
      <c r="K25" s="279" t="str">
        <f>IF(ISNA(VLOOKUP($E25,'C. et P. SERIE'!$E$3:$S$32,7,FALSE)),"",(VLOOKUP($E25,'C. et P. SERIE'!$E$3:$S$32,7,FALSE)))</f>
        <v/>
      </c>
      <c r="L25" s="279" t="str">
        <f>IF(ISNA(VLOOKUP($E25,'C. et P. SERIE'!$E$3:$S$32,8,FALSE)),"",(VLOOKUP($E25,'C. et P. SERIE'!$E$3:$S$32,8,FALSE)))</f>
        <v/>
      </c>
      <c r="M25" s="279" t="str">
        <f>IF(ISNA(VLOOKUP($E25,'C. et P. SERIE'!$E$3:$S$32,9,FALSE)),"",(VLOOKUP($E25,'C. et P. SERIE'!$E$3:$S$32,9,FALSE)))</f>
        <v/>
      </c>
      <c r="N25" s="279" t="str">
        <f>IF(ISNA(VLOOKUP($E25,'C. et P. SERIE'!$E$3:$S$32,10,FALSE)),"",(VLOOKUP($E25,'C. et P. SERIE'!$E$3:$S$32,10,FALSE)))</f>
        <v/>
      </c>
      <c r="O25" s="279" t="str">
        <f>IF(ISNA(VLOOKUP($E25,'C. et P. SERIE'!$E$3:$S$32,11,FALSE)),"",(VLOOKUP($E25,'C. et P. SERIE'!$E$3:$S$32,11,FALSE)))</f>
        <v/>
      </c>
      <c r="P25" s="279" t="str">
        <f>IF(ISNA(VLOOKUP($E25,'C. et P. SERIE'!$E$3:$S$32,12,FALSE)),"",(VLOOKUP($E25,'C. et P. SERIE'!$E$3:$S$32,12,FALSE)))</f>
        <v/>
      </c>
      <c r="Q25" s="279" t="str">
        <f>IF(ISNA(VLOOKUP($E25,'C. et P. SERIE'!$E$3:$S$32,13,FALSE)),"",(VLOOKUP($E25,'C. et P. SERIE'!$E$3:$S$32,13,FALSE)))</f>
        <v/>
      </c>
      <c r="R25" s="279" t="str">
        <f>IF(ISNA(VLOOKUP($E25,'C. et P. SERIE'!$E$3:$S$32,14,FALSE)),"",(VLOOKUP($E25,'C. et P. SERIE'!$E$3:$S$32,14,FALSE)))</f>
        <v/>
      </c>
      <c r="S25" s="279" t="str">
        <f>IF(ISNA(VLOOKUP($E25,'C. et P. SERIE'!$E$3:$S$32,15,FALSE)),"",(VLOOKUP($E25,'C. et P. SERIE'!$E$3:$S$32,15,FALSE)))</f>
        <v/>
      </c>
    </row>
    <row r="26" spans="1:19" ht="12" customHeight="1" thickBot="1" x14ac:dyDescent="0.35">
      <c r="A26" s="711"/>
      <c r="B26" s="524"/>
      <c r="C26" s="521"/>
      <c r="D26" s="712"/>
      <c r="E26" s="43" t="str">
        <f>IF(ISNA(VLOOKUP(A25,'C. et P. SERIE'!$A$3:$S$32,5,FALSE)+U25),"",(VLOOKUP(A25,'C. et P. SERIE'!$A$3:$S$32,5,FALSE)+$U$3))</f>
        <v/>
      </c>
      <c r="F26" s="233" t="str">
        <f>IF(ISNA(VLOOKUP(E26,'C. et P. SERIE'!$E$3:$S$32,2,FALSE)),"",(VLOOKUP(E26,'C. et P. SERIE'!$E$3:$S$32,2,FALSE)))</f>
        <v/>
      </c>
      <c r="G26" s="713"/>
      <c r="H26" s="43" t="str">
        <f>IF(ISNA(VLOOKUP(E26,'C. et P. SERIE'!$E$3:$S$32,4,FALSE)),"",(VLOOKUP(E26,'C. et P. SERIE'!$E$3:$S$32,4,FALSE)))</f>
        <v/>
      </c>
      <c r="I26" s="280" t="str">
        <f>IF(ISNA(VLOOKUP($E26,'C. et P. SERIE'!$E$3:$S$32,5,FALSE)),"",(VLOOKUP($E26,'C. et P. SERIE'!$E$3:$S$32,5,FALSE)))</f>
        <v/>
      </c>
      <c r="J26" s="280" t="str">
        <f>IF(ISNA(VLOOKUP($E26,'C. et P. SERIE'!$E$3:$S$32,6,FALSE)),"",(VLOOKUP($E26,'C. et P. SERIE'!$E$3:$S$32,6,FALSE)))</f>
        <v/>
      </c>
      <c r="K26" s="280" t="str">
        <f>IF(ISNA(VLOOKUP($E26,'C. et P. SERIE'!$E$3:$S$32,7,FALSE)),"",(VLOOKUP($E26,'C. et P. SERIE'!$E$3:$S$32,7,FALSE)))</f>
        <v/>
      </c>
      <c r="L26" s="280" t="str">
        <f>IF(ISNA(VLOOKUP($E26,'C. et P. SERIE'!$E$3:$S$32,8,FALSE)),"",(VLOOKUP($E26,'C. et P. SERIE'!$E$3:$S$32,8,FALSE)))</f>
        <v/>
      </c>
      <c r="M26" s="280" t="str">
        <f>IF(ISNA(VLOOKUP($E26,'C. et P. SERIE'!$E$3:$S$32,9,FALSE)),"",(VLOOKUP($E26,'C. et P. SERIE'!$E$3:$S$32,9,FALSE)))</f>
        <v/>
      </c>
      <c r="N26" s="280" t="str">
        <f>IF(ISNA(VLOOKUP($E26,'C. et P. SERIE'!$E$3:$S$32,10,FALSE)),"",(VLOOKUP($E26,'C. et P. SERIE'!$E$3:$S$32,10,FALSE)))</f>
        <v/>
      </c>
      <c r="O26" s="280" t="str">
        <f>IF(ISNA(VLOOKUP($E26,'C. et P. SERIE'!$E$3:$S$32,11,FALSE)),"",(VLOOKUP($E26,'C. et P. SERIE'!$E$3:$S$32,11,FALSE)))</f>
        <v/>
      </c>
      <c r="P26" s="280" t="str">
        <f>IF(ISNA(VLOOKUP($E26,'C. et P. SERIE'!$E$3:$S$32,12,FALSE)),"",(VLOOKUP($E26,'C. et P. SERIE'!$E$3:$S$32,12,FALSE)))</f>
        <v/>
      </c>
      <c r="Q26" s="280" t="str">
        <f>IF(ISNA(VLOOKUP($E26,'C. et P. SERIE'!$E$3:$S$32,13,FALSE)),"",(VLOOKUP($E26,'C. et P. SERIE'!$E$3:$S$32,13,FALSE)))</f>
        <v/>
      </c>
      <c r="R26" s="280" t="str">
        <f>IF(ISNA(VLOOKUP($E26,'C. et P. SERIE'!$E$3:$S$32,14,FALSE)),"",(VLOOKUP($E26,'C. et P. SERIE'!$E$3:$S$32,14,FALSE)))</f>
        <v/>
      </c>
      <c r="S26" s="280" t="str">
        <f>IF(ISNA(VLOOKUP($E26,'C. et P. SERIE'!$E$3:$S$32,15,FALSE)),"",(VLOOKUP($E26,'C. et P. SERIE'!$E$3:$S$32,15,FALSE)))</f>
        <v/>
      </c>
    </row>
    <row r="27" spans="1:19" ht="12" customHeight="1" x14ac:dyDescent="0.3">
      <c r="A27" s="705">
        <v>13</v>
      </c>
      <c r="B27" s="523" t="str">
        <f>IF(ISNA(VLOOKUP(A27,'C. et P. SERIE'!$A$3:$S$32,2,FALSE)),"",(VLOOKUP(A27,'C. et P. SERIE'!$A$3:$S$32,2,FALSE)))</f>
        <v/>
      </c>
      <c r="C27" s="520" t="str">
        <f>IF(ISNA(VLOOKUP(A27,'C. et P. SERIE'!$A$3:$S$32,3,FALSE)),"",(VLOOKUP(A27,'C. et P. SERIE'!$A$3:$S$32,3,FALSE)))</f>
        <v/>
      </c>
      <c r="D27" s="707" t="str">
        <f>IF(ISNA(VLOOKUP(A27,'C. et P. SERIE'!$A$3:$S$32,4,FALSE)),"",(VLOOKUP(A27,'C. et P. SERIE'!$A$3:$S$32,4,FALSE)))</f>
        <v/>
      </c>
      <c r="E27" s="237" t="str">
        <f>IF(ISNA(VLOOKUP(A27,'C. et P. SERIE'!$A$3:$S$32,5,FALSE)),"",(VLOOKUP(A27,'C. et P. SERIE'!$A$3:$S$32,5,FALSE)))</f>
        <v/>
      </c>
      <c r="F27" s="237" t="str">
        <f>IF(ISNA(VLOOKUP(A27,'C. et P. SERIE'!$A$3:$S$32,6,FALSE)),"",(VLOOKUP(A27,'C. et P. SERIE'!$A$3:$S$32,6,FALSE)))</f>
        <v/>
      </c>
      <c r="G27" s="709" t="str">
        <f>IF(ISNA(VLOOKUP(E27,'C. et P. SERIE'!$E$3:$S$32,3,FALSE)),"",(VLOOKUP(E27,'C. et P. SERIE'!$E$3:$S$32,3,FALSE)))</f>
        <v/>
      </c>
      <c r="H27" s="237" t="str">
        <f>IF(ISNA(VLOOKUP(E27,'C. et P. SERIE'!$E$3:$S$32,4,FALSE)),"",(VLOOKUP(E27,'C. et P. SERIE'!$E$3:$S$32,4,FALSE)))</f>
        <v/>
      </c>
      <c r="I27" s="279" t="str">
        <f>IF(ISNA(VLOOKUP($E27,'C. et P. SERIE'!$E$3:$S$32,5,FALSE)),"",(VLOOKUP($E27,'C. et P. SERIE'!$E$3:$S$32,5,FALSE)))</f>
        <v/>
      </c>
      <c r="J27" s="279" t="str">
        <f>IF(ISNA(VLOOKUP($E27,'C. et P. SERIE'!$E$3:$S$32,6,FALSE)),"",(VLOOKUP($E27,'C. et P. SERIE'!$E$3:$S$32,6,FALSE)))</f>
        <v/>
      </c>
      <c r="K27" s="279" t="str">
        <f>IF(ISNA(VLOOKUP($E27,'C. et P. SERIE'!$E$3:$S$32,7,FALSE)),"",(VLOOKUP($E27,'C. et P. SERIE'!$E$3:$S$32,7,FALSE)))</f>
        <v/>
      </c>
      <c r="L27" s="279" t="str">
        <f>IF(ISNA(VLOOKUP($E27,'C. et P. SERIE'!$E$3:$S$32,8,FALSE)),"",(VLOOKUP($E27,'C. et P. SERIE'!$E$3:$S$32,8,FALSE)))</f>
        <v/>
      </c>
      <c r="M27" s="279" t="str">
        <f>IF(ISNA(VLOOKUP($E27,'C. et P. SERIE'!$E$3:$S$32,9,FALSE)),"",(VLOOKUP($E27,'C. et P. SERIE'!$E$3:$S$32,9,FALSE)))</f>
        <v/>
      </c>
      <c r="N27" s="279" t="str">
        <f>IF(ISNA(VLOOKUP($E27,'C. et P. SERIE'!$E$3:$S$32,10,FALSE)),"",(VLOOKUP($E27,'C. et P. SERIE'!$E$3:$S$32,10,FALSE)))</f>
        <v/>
      </c>
      <c r="O27" s="279" t="str">
        <f>IF(ISNA(VLOOKUP($E27,'C. et P. SERIE'!$E$3:$S$32,11,FALSE)),"",(VLOOKUP($E27,'C. et P. SERIE'!$E$3:$S$32,11,FALSE)))</f>
        <v/>
      </c>
      <c r="P27" s="279" t="str">
        <f>IF(ISNA(VLOOKUP($E27,'C. et P. SERIE'!$E$3:$S$32,12,FALSE)),"",(VLOOKUP($E27,'C. et P. SERIE'!$E$3:$S$32,12,FALSE)))</f>
        <v/>
      </c>
      <c r="Q27" s="279" t="str">
        <f>IF(ISNA(VLOOKUP($E27,'C. et P. SERIE'!$E$3:$S$32,13,FALSE)),"",(VLOOKUP($E27,'C. et P. SERIE'!$E$3:$S$32,13,FALSE)))</f>
        <v/>
      </c>
      <c r="R27" s="279" t="str">
        <f>IF(ISNA(VLOOKUP($E27,'C. et P. SERIE'!$E$3:$S$32,14,FALSE)),"",(VLOOKUP($E27,'C. et P. SERIE'!$E$3:$S$32,14,FALSE)))</f>
        <v/>
      </c>
      <c r="S27" s="279" t="str">
        <f>IF(ISNA(VLOOKUP($E27,'C. et P. SERIE'!$E$3:$S$32,15,FALSE)),"",(VLOOKUP($E27,'C. et P. SERIE'!$E$3:$S$32,15,FALSE)))</f>
        <v/>
      </c>
    </row>
    <row r="28" spans="1:19" ht="12" customHeight="1" thickBot="1" x14ac:dyDescent="0.35">
      <c r="A28" s="711"/>
      <c r="B28" s="524"/>
      <c r="C28" s="521"/>
      <c r="D28" s="712"/>
      <c r="E28" s="43" t="str">
        <f>IF(ISNA(VLOOKUP(A27,'C. et P. SERIE'!$A$3:$S$32,5,FALSE)+U27),"",(VLOOKUP(A27,'C. et P. SERIE'!$A$3:$S$32,5,FALSE)+$U$3))</f>
        <v/>
      </c>
      <c r="F28" s="233" t="str">
        <f>IF(ISNA(VLOOKUP(E28,'C. et P. SERIE'!$E$3:$S$32,2,FALSE)),"",(VLOOKUP(E28,'C. et P. SERIE'!$E$3:$S$32,2,FALSE)))</f>
        <v/>
      </c>
      <c r="G28" s="713"/>
      <c r="H28" s="43" t="str">
        <f>IF(ISNA(VLOOKUP(E28,'C. et P. SERIE'!$E$3:$S$32,4,FALSE)),"",(VLOOKUP(E28,'C. et P. SERIE'!$E$3:$S$32,4,FALSE)))</f>
        <v/>
      </c>
      <c r="I28" s="280" t="str">
        <f>IF(ISNA(VLOOKUP($E28,'C. et P. SERIE'!$E$3:$S$32,5,FALSE)),"",(VLOOKUP($E28,'C. et P. SERIE'!$E$3:$S$32,5,FALSE)))</f>
        <v/>
      </c>
      <c r="J28" s="280" t="str">
        <f>IF(ISNA(VLOOKUP($E28,'C. et P. SERIE'!$E$3:$S$32,6,FALSE)),"",(VLOOKUP($E28,'C. et P. SERIE'!$E$3:$S$32,6,FALSE)))</f>
        <v/>
      </c>
      <c r="K28" s="280" t="str">
        <f>IF(ISNA(VLOOKUP($E28,'C. et P. SERIE'!$E$3:$S$32,7,FALSE)),"",(VLOOKUP($E28,'C. et P. SERIE'!$E$3:$S$32,7,FALSE)))</f>
        <v/>
      </c>
      <c r="L28" s="280" t="str">
        <f>IF(ISNA(VLOOKUP($E28,'C. et P. SERIE'!$E$3:$S$32,8,FALSE)),"",(VLOOKUP($E28,'C. et P. SERIE'!$E$3:$S$32,8,FALSE)))</f>
        <v/>
      </c>
      <c r="M28" s="280" t="str">
        <f>IF(ISNA(VLOOKUP($E28,'C. et P. SERIE'!$E$3:$S$32,9,FALSE)),"",(VLOOKUP($E28,'C. et P. SERIE'!$E$3:$S$32,9,FALSE)))</f>
        <v/>
      </c>
      <c r="N28" s="280" t="str">
        <f>IF(ISNA(VLOOKUP($E28,'C. et P. SERIE'!$E$3:$S$32,10,FALSE)),"",(VLOOKUP($E28,'C. et P. SERIE'!$E$3:$S$32,10,FALSE)))</f>
        <v/>
      </c>
      <c r="O28" s="280" t="str">
        <f>IF(ISNA(VLOOKUP($E28,'C. et P. SERIE'!$E$3:$S$32,11,FALSE)),"",(VLOOKUP($E28,'C. et P. SERIE'!$E$3:$S$32,11,FALSE)))</f>
        <v/>
      </c>
      <c r="P28" s="280" t="str">
        <f>IF(ISNA(VLOOKUP($E28,'C. et P. SERIE'!$E$3:$S$32,12,FALSE)),"",(VLOOKUP($E28,'C. et P. SERIE'!$E$3:$S$32,12,FALSE)))</f>
        <v/>
      </c>
      <c r="Q28" s="280" t="str">
        <f>IF(ISNA(VLOOKUP($E28,'C. et P. SERIE'!$E$3:$S$32,13,FALSE)),"",(VLOOKUP($E28,'C. et P. SERIE'!$E$3:$S$32,13,FALSE)))</f>
        <v/>
      </c>
      <c r="R28" s="280" t="str">
        <f>IF(ISNA(VLOOKUP($E28,'C. et P. SERIE'!$E$3:$S$32,14,FALSE)),"",(VLOOKUP($E28,'C. et P. SERIE'!$E$3:$S$32,14,FALSE)))</f>
        <v/>
      </c>
      <c r="S28" s="280" t="str">
        <f>IF(ISNA(VLOOKUP($E28,'C. et P. SERIE'!$E$3:$S$32,15,FALSE)),"",(VLOOKUP($E28,'C. et P. SERIE'!$E$3:$S$32,15,FALSE)))</f>
        <v/>
      </c>
    </row>
    <row r="29" spans="1:19" ht="12" customHeight="1" x14ac:dyDescent="0.3">
      <c r="A29" s="705">
        <v>14</v>
      </c>
      <c r="B29" s="523" t="str">
        <f>IF(ISNA(VLOOKUP(A29,'C. et P. SERIE'!$A$3:$S$32,2,FALSE)),"",(VLOOKUP(A29,'C. et P. SERIE'!$A$3:$S$32,2,FALSE)))</f>
        <v/>
      </c>
      <c r="C29" s="520" t="str">
        <f>IF(ISNA(VLOOKUP(A29,'C. et P. SERIE'!$A$3:$S$32,3,FALSE)),"",(VLOOKUP(A29,'C. et P. SERIE'!$A$3:$S$32,3,FALSE)))</f>
        <v/>
      </c>
      <c r="D29" s="707" t="str">
        <f>IF(ISNA(VLOOKUP(A29,'C. et P. SERIE'!$A$3:$S$32,4,FALSE)),"",(VLOOKUP(A29,'C. et P. SERIE'!$A$3:$S$32,4,FALSE)))</f>
        <v/>
      </c>
      <c r="E29" s="237" t="str">
        <f>IF(ISNA(VLOOKUP(A29,'C. et P. SERIE'!$A$3:$S$32,5,FALSE)),"",(VLOOKUP(A29,'C. et P. SERIE'!$A$3:$S$32,5,FALSE)))</f>
        <v/>
      </c>
      <c r="F29" s="237" t="str">
        <f>IF(ISNA(VLOOKUP(A29,'C. et P. SERIE'!$A$3:$S$32,6,FALSE)),"",(VLOOKUP(A29,'C. et P. SERIE'!$A$3:$S$32,6,FALSE)))</f>
        <v/>
      </c>
      <c r="G29" s="709" t="str">
        <f>IF(ISNA(VLOOKUP(E29,'C. et P. SERIE'!$E$3:$S$32,3,FALSE)),"",(VLOOKUP(E29,'C. et P. SERIE'!$E$3:$S$32,3,FALSE)))</f>
        <v/>
      </c>
      <c r="H29" s="237" t="str">
        <f>IF(ISNA(VLOOKUP(E29,'C. et P. SERIE'!$E$3:$S$32,4,FALSE)),"",(VLOOKUP(E29,'C. et P. SERIE'!$E$3:$S$32,4,FALSE)))</f>
        <v/>
      </c>
      <c r="I29" s="279" t="str">
        <f>IF(ISNA(VLOOKUP($E29,'C. et P. SERIE'!$E$3:$S$32,5,FALSE)),"",(VLOOKUP($E29,'C. et P. SERIE'!$E$3:$S$32,5,FALSE)))</f>
        <v/>
      </c>
      <c r="J29" s="279" t="str">
        <f>IF(ISNA(VLOOKUP($E29,'C. et P. SERIE'!$E$3:$S$32,6,FALSE)),"",(VLOOKUP($E29,'C. et P. SERIE'!$E$3:$S$32,6,FALSE)))</f>
        <v/>
      </c>
      <c r="K29" s="279" t="str">
        <f>IF(ISNA(VLOOKUP($E29,'C. et P. SERIE'!$E$3:$S$32,7,FALSE)),"",(VLOOKUP($E29,'C. et P. SERIE'!$E$3:$S$32,7,FALSE)))</f>
        <v/>
      </c>
      <c r="L29" s="279" t="str">
        <f>IF(ISNA(VLOOKUP($E29,'C. et P. SERIE'!$E$3:$S$32,8,FALSE)),"",(VLOOKUP($E29,'C. et P. SERIE'!$E$3:$S$32,8,FALSE)))</f>
        <v/>
      </c>
      <c r="M29" s="279" t="str">
        <f>IF(ISNA(VLOOKUP($E29,'C. et P. SERIE'!$E$3:$S$32,9,FALSE)),"",(VLOOKUP($E29,'C. et P. SERIE'!$E$3:$S$32,9,FALSE)))</f>
        <v/>
      </c>
      <c r="N29" s="279" t="str">
        <f>IF(ISNA(VLOOKUP($E29,'C. et P. SERIE'!$E$3:$S$32,10,FALSE)),"",(VLOOKUP($E29,'C. et P. SERIE'!$E$3:$S$32,10,FALSE)))</f>
        <v/>
      </c>
      <c r="O29" s="279" t="str">
        <f>IF(ISNA(VLOOKUP($E29,'C. et P. SERIE'!$E$3:$S$32,11,FALSE)),"",(VLOOKUP($E29,'C. et P. SERIE'!$E$3:$S$32,11,FALSE)))</f>
        <v/>
      </c>
      <c r="P29" s="279" t="str">
        <f>IF(ISNA(VLOOKUP($E29,'C. et P. SERIE'!$E$3:$S$32,12,FALSE)),"",(VLOOKUP($E29,'C. et P. SERIE'!$E$3:$S$32,12,FALSE)))</f>
        <v/>
      </c>
      <c r="Q29" s="279" t="str">
        <f>IF(ISNA(VLOOKUP($E29,'C. et P. SERIE'!$E$3:$S$32,13,FALSE)),"",(VLOOKUP($E29,'C. et P. SERIE'!$E$3:$S$32,13,FALSE)))</f>
        <v/>
      </c>
      <c r="R29" s="279" t="str">
        <f>IF(ISNA(VLOOKUP($E29,'C. et P. SERIE'!$E$3:$S$32,14,FALSE)),"",(VLOOKUP($E29,'C. et P. SERIE'!$E$3:$S$32,14,FALSE)))</f>
        <v/>
      </c>
      <c r="S29" s="279" t="str">
        <f>IF(ISNA(VLOOKUP($E29,'C. et P. SERIE'!$E$3:$S$32,15,FALSE)),"",(VLOOKUP($E29,'C. et P. SERIE'!$E$3:$S$32,15,FALSE)))</f>
        <v/>
      </c>
    </row>
    <row r="30" spans="1:19" ht="12" customHeight="1" thickBot="1" x14ac:dyDescent="0.35">
      <c r="A30" s="711"/>
      <c r="B30" s="524"/>
      <c r="C30" s="521"/>
      <c r="D30" s="712"/>
      <c r="E30" s="43" t="str">
        <f>IF(ISNA(VLOOKUP(A29,'C. et P. SERIE'!$A$3:$S$32,5,FALSE)+U29),"",(VLOOKUP(A29,'C. et P. SERIE'!$A$3:$S$32,5,FALSE)+$U$3))</f>
        <v/>
      </c>
      <c r="F30" s="233" t="str">
        <f>IF(ISNA(VLOOKUP(E30,'C. et P. SERIE'!$E$3:$S$32,2,FALSE)),"",(VLOOKUP(E30,'C. et P. SERIE'!$E$3:$S$32,2,FALSE)))</f>
        <v/>
      </c>
      <c r="G30" s="713"/>
      <c r="H30" s="43" t="str">
        <f>IF(ISNA(VLOOKUP(E30,'C. et P. SERIE'!$E$3:$S$32,4,FALSE)),"",(VLOOKUP(E30,'C. et P. SERIE'!$E$3:$S$32,4,FALSE)))</f>
        <v/>
      </c>
      <c r="I30" s="280" t="str">
        <f>IF(ISNA(VLOOKUP($E30,'C. et P. SERIE'!$E$3:$S$32,5,FALSE)),"",(VLOOKUP($E30,'C. et P. SERIE'!$E$3:$S$32,5,FALSE)))</f>
        <v/>
      </c>
      <c r="J30" s="280" t="str">
        <f>IF(ISNA(VLOOKUP($E30,'C. et P. SERIE'!$E$3:$S$32,6,FALSE)),"",(VLOOKUP($E30,'C. et P. SERIE'!$E$3:$S$32,6,FALSE)))</f>
        <v/>
      </c>
      <c r="K30" s="280" t="str">
        <f>IF(ISNA(VLOOKUP($E30,'C. et P. SERIE'!$E$3:$S$32,7,FALSE)),"",(VLOOKUP($E30,'C. et P. SERIE'!$E$3:$S$32,7,FALSE)))</f>
        <v/>
      </c>
      <c r="L30" s="280" t="str">
        <f>IF(ISNA(VLOOKUP($E30,'C. et P. SERIE'!$E$3:$S$32,8,FALSE)),"",(VLOOKUP($E30,'C. et P. SERIE'!$E$3:$S$32,8,FALSE)))</f>
        <v/>
      </c>
      <c r="M30" s="280" t="str">
        <f>IF(ISNA(VLOOKUP($E30,'C. et P. SERIE'!$E$3:$S$32,9,FALSE)),"",(VLOOKUP($E30,'C. et P. SERIE'!$E$3:$S$32,9,FALSE)))</f>
        <v/>
      </c>
      <c r="N30" s="280" t="str">
        <f>IF(ISNA(VLOOKUP($E30,'C. et P. SERIE'!$E$3:$S$32,10,FALSE)),"",(VLOOKUP($E30,'C. et P. SERIE'!$E$3:$S$32,10,FALSE)))</f>
        <v/>
      </c>
      <c r="O30" s="280" t="str">
        <f>IF(ISNA(VLOOKUP($E30,'C. et P. SERIE'!$E$3:$S$32,11,FALSE)),"",(VLOOKUP($E30,'C. et P. SERIE'!$E$3:$S$32,11,FALSE)))</f>
        <v/>
      </c>
      <c r="P30" s="280" t="str">
        <f>IF(ISNA(VLOOKUP($E30,'C. et P. SERIE'!$E$3:$S$32,12,FALSE)),"",(VLOOKUP($E30,'C. et P. SERIE'!$E$3:$S$32,12,FALSE)))</f>
        <v/>
      </c>
      <c r="Q30" s="280" t="str">
        <f>IF(ISNA(VLOOKUP($E30,'C. et P. SERIE'!$E$3:$S$32,13,FALSE)),"",(VLOOKUP($E30,'C. et P. SERIE'!$E$3:$S$32,13,FALSE)))</f>
        <v/>
      </c>
      <c r="R30" s="280" t="str">
        <f>IF(ISNA(VLOOKUP($E30,'C. et P. SERIE'!$E$3:$S$32,14,FALSE)),"",(VLOOKUP($E30,'C. et P. SERIE'!$E$3:$S$32,14,FALSE)))</f>
        <v/>
      </c>
      <c r="S30" s="280" t="str">
        <f>IF(ISNA(VLOOKUP($E30,'C. et P. SERIE'!$E$3:$S$32,15,FALSE)),"",(VLOOKUP($E30,'C. et P. SERIE'!$E$3:$S$32,15,FALSE)))</f>
        <v/>
      </c>
    </row>
    <row r="31" spans="1:19" ht="12" customHeight="1" x14ac:dyDescent="0.3">
      <c r="A31" s="705">
        <v>15</v>
      </c>
      <c r="B31" s="523" t="str">
        <f>IF(ISNA(VLOOKUP(A31,'C. et P. SERIE'!$A$3:$S$32,2,FALSE)),"",(VLOOKUP(A31,'C. et P. SERIE'!$A$3:$S$32,2,FALSE)))</f>
        <v/>
      </c>
      <c r="C31" s="520" t="str">
        <f>IF(ISNA(VLOOKUP(A31,'C. et P. SERIE'!$A$3:$S$32,3,FALSE)),"",(VLOOKUP(A31,'C. et P. SERIE'!$A$3:$S$32,3,FALSE)))</f>
        <v/>
      </c>
      <c r="D31" s="707" t="str">
        <f>IF(ISNA(VLOOKUP(A31,'C. et P. SERIE'!$A$3:$S$32,4,FALSE)),"",(VLOOKUP(A31,'C. et P. SERIE'!$A$3:$S$32,4,FALSE)))</f>
        <v/>
      </c>
      <c r="E31" s="237" t="str">
        <f>IF(ISNA(VLOOKUP(A31,'C. et P. SERIE'!$A$3:$S$32,5,FALSE)),"",(VLOOKUP(A31,'C. et P. SERIE'!$A$3:$S$32,5,FALSE)))</f>
        <v/>
      </c>
      <c r="F31" s="237" t="str">
        <f>IF(ISNA(VLOOKUP(A31,'C. et P. SERIE'!$A$3:$S$32,6,FALSE)),"",(VLOOKUP(A31,'C. et P. SERIE'!$A$3:$S$32,6,FALSE)))</f>
        <v/>
      </c>
      <c r="G31" s="709" t="str">
        <f>IF(ISNA(VLOOKUP(E31,'C. et P. SERIE'!$E$3:$S$32,3,FALSE)),"",(VLOOKUP(E31,'C. et P. SERIE'!$E$3:$S$32,3,FALSE)))</f>
        <v/>
      </c>
      <c r="H31" s="237" t="str">
        <f>IF(ISNA(VLOOKUP(E31,'C. et P. SERIE'!$E$3:$S$32,4,FALSE)),"",(VLOOKUP(E31,'C. et P. SERIE'!$E$3:$S$32,4,FALSE)))</f>
        <v/>
      </c>
      <c r="I31" s="279" t="str">
        <f>IF(ISNA(VLOOKUP($E31,'C. et P. SERIE'!$E$3:$S$32,5,FALSE)),"",(VLOOKUP($E31,'C. et P. SERIE'!$E$3:$S$32,5,FALSE)))</f>
        <v/>
      </c>
      <c r="J31" s="279" t="str">
        <f>IF(ISNA(VLOOKUP($E31,'C. et P. SERIE'!$E$3:$S$32,6,FALSE)),"",(VLOOKUP($E31,'C. et P. SERIE'!$E$3:$S$32,6,FALSE)))</f>
        <v/>
      </c>
      <c r="K31" s="279" t="str">
        <f>IF(ISNA(VLOOKUP($E31,'C. et P. SERIE'!$E$3:$S$32,7,FALSE)),"",(VLOOKUP($E31,'C. et P. SERIE'!$E$3:$S$32,7,FALSE)))</f>
        <v/>
      </c>
      <c r="L31" s="279" t="str">
        <f>IF(ISNA(VLOOKUP($E31,'C. et P. SERIE'!$E$3:$S$32,8,FALSE)),"",(VLOOKUP($E31,'C. et P. SERIE'!$E$3:$S$32,8,FALSE)))</f>
        <v/>
      </c>
      <c r="M31" s="279" t="str">
        <f>IF(ISNA(VLOOKUP($E31,'C. et P. SERIE'!$E$3:$S$32,9,FALSE)),"",(VLOOKUP($E31,'C. et P. SERIE'!$E$3:$S$32,9,FALSE)))</f>
        <v/>
      </c>
      <c r="N31" s="279" t="str">
        <f>IF(ISNA(VLOOKUP($E31,'C. et P. SERIE'!$E$3:$S$32,10,FALSE)),"",(VLOOKUP($E31,'C. et P. SERIE'!$E$3:$S$32,10,FALSE)))</f>
        <v/>
      </c>
      <c r="O31" s="279" t="str">
        <f>IF(ISNA(VLOOKUP($E31,'C. et P. SERIE'!$E$3:$S$32,11,FALSE)),"",(VLOOKUP($E31,'C. et P. SERIE'!$E$3:$S$32,11,FALSE)))</f>
        <v/>
      </c>
      <c r="P31" s="279" t="str">
        <f>IF(ISNA(VLOOKUP($E31,'C. et P. SERIE'!$E$3:$S$32,12,FALSE)),"",(VLOOKUP($E31,'C. et P. SERIE'!$E$3:$S$32,12,FALSE)))</f>
        <v/>
      </c>
      <c r="Q31" s="279" t="str">
        <f>IF(ISNA(VLOOKUP($E31,'C. et P. SERIE'!$E$3:$S$32,13,FALSE)),"",(VLOOKUP($E31,'C. et P. SERIE'!$E$3:$S$32,13,FALSE)))</f>
        <v/>
      </c>
      <c r="R31" s="279" t="str">
        <f>IF(ISNA(VLOOKUP($E31,'C. et P. SERIE'!$E$3:$S$32,14,FALSE)),"",(VLOOKUP($E31,'C. et P. SERIE'!$E$3:$S$32,14,FALSE)))</f>
        <v/>
      </c>
      <c r="S31" s="279" t="str">
        <f>IF(ISNA(VLOOKUP($E31,'C. et P. SERIE'!$E$3:$S$32,15,FALSE)),"",(VLOOKUP($E31,'C. et P. SERIE'!$E$3:$S$32,15,FALSE)))</f>
        <v/>
      </c>
    </row>
    <row r="32" spans="1:19" ht="12" customHeight="1" thickBot="1" x14ac:dyDescent="0.35">
      <c r="A32" s="711"/>
      <c r="B32" s="524"/>
      <c r="C32" s="521"/>
      <c r="D32" s="712"/>
      <c r="E32" s="43" t="str">
        <f>IF(ISNA(VLOOKUP(A31,'C. et P. SERIE'!$A$3:$S$32,5,FALSE)+U31),"",(VLOOKUP(A31,'C. et P. SERIE'!$A$3:$S$32,5,FALSE)+$U$3))</f>
        <v/>
      </c>
      <c r="F32" s="233" t="str">
        <f>IF(ISNA(VLOOKUP(E32,'C. et P. SERIE'!$E$3:$S$32,2,FALSE)),"",(VLOOKUP(E32,'C. et P. SERIE'!$E$3:$S$32,2,FALSE)))</f>
        <v/>
      </c>
      <c r="G32" s="713"/>
      <c r="H32" s="43" t="str">
        <f>IF(ISNA(VLOOKUP(E32,'C. et P. SERIE'!$E$3:$S$32,4,FALSE)),"",(VLOOKUP(E32,'C. et P. SERIE'!$E$3:$S$32,4,FALSE)))</f>
        <v/>
      </c>
      <c r="I32" s="280" t="str">
        <f>IF(ISNA(VLOOKUP($E32,'C. et P. SERIE'!$E$3:$S$32,5,FALSE)),"",(VLOOKUP($E32,'C. et P. SERIE'!$E$3:$S$32,5,FALSE)))</f>
        <v/>
      </c>
      <c r="J32" s="280" t="str">
        <f>IF(ISNA(VLOOKUP($E32,'C. et P. SERIE'!$E$3:$S$32,6,FALSE)),"",(VLOOKUP($E32,'C. et P. SERIE'!$E$3:$S$32,6,FALSE)))</f>
        <v/>
      </c>
      <c r="K32" s="280" t="str">
        <f>IF(ISNA(VLOOKUP($E32,'C. et P. SERIE'!$E$3:$S$32,7,FALSE)),"",(VLOOKUP($E32,'C. et P. SERIE'!$E$3:$S$32,7,FALSE)))</f>
        <v/>
      </c>
      <c r="L32" s="280" t="str">
        <f>IF(ISNA(VLOOKUP($E32,'C. et P. SERIE'!$E$3:$S$32,8,FALSE)),"",(VLOOKUP($E32,'C. et P. SERIE'!$E$3:$S$32,8,FALSE)))</f>
        <v/>
      </c>
      <c r="M32" s="280" t="str">
        <f>IF(ISNA(VLOOKUP($E32,'C. et P. SERIE'!$E$3:$S$32,9,FALSE)),"",(VLOOKUP($E32,'C. et P. SERIE'!$E$3:$S$32,9,FALSE)))</f>
        <v/>
      </c>
      <c r="N32" s="280" t="str">
        <f>IF(ISNA(VLOOKUP($E32,'C. et P. SERIE'!$E$3:$S$32,10,FALSE)),"",(VLOOKUP($E32,'C. et P. SERIE'!$E$3:$S$32,10,FALSE)))</f>
        <v/>
      </c>
      <c r="O32" s="280" t="str">
        <f>IF(ISNA(VLOOKUP($E32,'C. et P. SERIE'!$E$3:$S$32,11,FALSE)),"",(VLOOKUP($E32,'C. et P. SERIE'!$E$3:$S$32,11,FALSE)))</f>
        <v/>
      </c>
      <c r="P32" s="280" t="str">
        <f>IF(ISNA(VLOOKUP($E32,'C. et P. SERIE'!$E$3:$S$32,12,FALSE)),"",(VLOOKUP($E32,'C. et P. SERIE'!$E$3:$S$32,12,FALSE)))</f>
        <v/>
      </c>
      <c r="Q32" s="280" t="str">
        <f>IF(ISNA(VLOOKUP($E32,'C. et P. SERIE'!$E$3:$S$32,13,FALSE)),"",(VLOOKUP($E32,'C. et P. SERIE'!$E$3:$S$32,13,FALSE)))</f>
        <v/>
      </c>
      <c r="R32" s="280" t="str">
        <f>IF(ISNA(VLOOKUP($E32,'C. et P. SERIE'!$E$3:$S$32,14,FALSE)),"",(VLOOKUP($E32,'C. et P. SERIE'!$E$3:$S$32,14,FALSE)))</f>
        <v/>
      </c>
      <c r="S32" s="280" t="str">
        <f>IF(ISNA(VLOOKUP($E32,'C. et P. SERIE'!$E$3:$S$32,15,FALSE)),"",(VLOOKUP($E32,'C. et P. SERIE'!$E$3:$S$32,15,FALSE)))</f>
        <v/>
      </c>
    </row>
    <row r="33" spans="1:19" ht="70.8" customHeight="1" thickTop="1" thickBot="1" x14ac:dyDescent="0.35">
      <c r="A33" s="596" t="s">
        <v>858</v>
      </c>
      <c r="B33" s="595"/>
      <c r="C33" s="606" t="s">
        <v>779</v>
      </c>
      <c r="D33" s="606"/>
      <c r="E33" s="607" t="s">
        <v>700</v>
      </c>
      <c r="F33" s="607"/>
      <c r="G33" s="607"/>
      <c r="H33" s="607"/>
      <c r="I33" s="717" t="str">
        <f>IF('C. et P. SERIE'!I33:J33=0,"",('C. et P. SERIE'!I33:J33))</f>
        <v/>
      </c>
      <c r="J33" s="717"/>
      <c r="K33" s="607" t="s">
        <v>774</v>
      </c>
      <c r="L33" s="607"/>
      <c r="M33" s="593"/>
      <c r="N33" s="714" t="str">
        <f>IF('C. et P. SERIE'!N33:S33=0,"",('C. et P. SERIE'!N33:S33))</f>
        <v/>
      </c>
      <c r="O33" s="715"/>
      <c r="P33" s="715"/>
      <c r="Q33" s="715"/>
      <c r="R33" s="715"/>
      <c r="S33" s="716"/>
    </row>
    <row r="34" spans="1:19" ht="28.8" customHeight="1" thickTop="1" thickBot="1" x14ac:dyDescent="0.35">
      <c r="A34" s="113" t="s">
        <v>747</v>
      </c>
      <c r="B34" s="110" t="s">
        <v>1</v>
      </c>
      <c r="C34" s="114" t="s">
        <v>694</v>
      </c>
      <c r="D34" s="97" t="s">
        <v>0</v>
      </c>
      <c r="E34" s="235" t="s">
        <v>679</v>
      </c>
      <c r="F34" s="235" t="s">
        <v>695</v>
      </c>
      <c r="G34" s="236" t="s">
        <v>697</v>
      </c>
      <c r="H34" s="99" t="s">
        <v>680</v>
      </c>
      <c r="I34" s="158" t="s">
        <v>681</v>
      </c>
      <c r="J34" s="158" t="s">
        <v>682</v>
      </c>
      <c r="K34" s="158" t="s">
        <v>683</v>
      </c>
      <c r="L34" s="158" t="s">
        <v>684</v>
      </c>
      <c r="M34" s="158" t="s">
        <v>685</v>
      </c>
      <c r="N34" s="158" t="s">
        <v>686</v>
      </c>
      <c r="O34" s="159" t="s">
        <v>687</v>
      </c>
      <c r="P34" s="158" t="s">
        <v>688</v>
      </c>
      <c r="Q34" s="158" t="s">
        <v>689</v>
      </c>
      <c r="R34" s="160" t="s">
        <v>690</v>
      </c>
      <c r="S34" s="143" t="s">
        <v>792</v>
      </c>
    </row>
    <row r="35" spans="1:19" ht="12" customHeight="1" x14ac:dyDescent="0.3">
      <c r="A35" s="705">
        <v>1</v>
      </c>
      <c r="B35" s="523" t="str">
        <f>IF(ISNA(VLOOKUP(A35,'C. et P. SERIE'!$A$35:$S$54,2,FALSE)),"",(VLOOKUP(A35,'C. et P. SERIE'!$A$35:$S$54,2,FALSE)))</f>
        <v/>
      </c>
      <c r="C35" s="520" t="str">
        <f>IF(ISNA(VLOOKUP(A35,'C. et P. SERIE'!$A$35:$S$54,3,FALSE)),"",(VLOOKUP(A35,'C. et P. SERIE'!$A$35:$S$54,3,FALSE)))</f>
        <v/>
      </c>
      <c r="D35" s="707" t="str">
        <f>IF(ISNA(VLOOKUP(A35,'C. et P. SERIE'!$A$35:$S$54,4,FALSE)),"",(VLOOKUP(A35,'C. et P. SERIE'!$A$35:$S$54,4,FALSE)))</f>
        <v/>
      </c>
      <c r="E35" s="237" t="str">
        <f>IF(ISNA(VLOOKUP(A35,'C. et P. SERIE'!$A$35:$S$54,5,FALSE)),"",(VLOOKUP(A35,'C. et P. SERIE'!$A$35:$S$54,5,FALSE)))</f>
        <v/>
      </c>
      <c r="F35" s="237" t="str">
        <f>IF(ISNA(VLOOKUP(A35,'C. et P. SERIE'!$A$35:$S$54,6,FALSE)),"",(VLOOKUP(A35,'C. et P. SERIE'!$A$35:$S$54,6,FALSE)))</f>
        <v/>
      </c>
      <c r="G35" s="709" t="str">
        <f>IF(ISNA(VLOOKUP(E35,'C. et P. SERIE'!$E$35:$S$54,3,FALSE)),"",(VLOOKUP(E35,'C. et P. SERIE'!$E$35:$S$54,3,FALSE)))</f>
        <v/>
      </c>
      <c r="H35" s="237" t="str">
        <f>IF(ISNA(VLOOKUP(E35,'C. et P. SERIE'!$E$35:$S$54,4,FALSE)),"",(VLOOKUP(E35,'C. et P. SERIE'!$E$35:$S$54,4,FALSE)))</f>
        <v/>
      </c>
      <c r="I35" s="279" t="str">
        <f>IF(ISNA(VLOOKUP($E35,'C. et P. SERIE'!$E$35:$S$54,5,FALSE)),"",(VLOOKUP($E35,'C. et P. SERIE'!$E$35:$S$54,5,FALSE)))</f>
        <v/>
      </c>
      <c r="J35" s="279" t="str">
        <f>IF(ISNA(VLOOKUP($E35,'C. et P. SERIE'!$E$35:$S$54,6,FALSE)),"",(VLOOKUP($E35,'C. et P. SERIE'!$E$35:$S$54,6,FALSE)))</f>
        <v/>
      </c>
      <c r="K35" s="279" t="str">
        <f>IF(ISNA(VLOOKUP($E35,'C. et P. SERIE'!$E$35:$S$54,7,FALSE)),"",(VLOOKUP($E35,'C. et P. SERIE'!$E$35:$S$54,7,FALSE)))</f>
        <v/>
      </c>
      <c r="L35" s="279" t="str">
        <f>IF(ISNA(VLOOKUP($E35,'C. et P. SERIE'!$E$35:$S$54,8,FALSE)),"",(VLOOKUP($E35,'C. et P. SERIE'!$E$35:$S$54,8,FALSE)))</f>
        <v/>
      </c>
      <c r="M35" s="279" t="str">
        <f>IF(ISNA(VLOOKUP($E35,'C. et P. SERIE'!$E$35:$S$54,9,FALSE)),"",(VLOOKUP($E35,'C. et P. SERIE'!$E$35:$S$54,9,FALSE)))</f>
        <v/>
      </c>
      <c r="N35" s="279" t="str">
        <f>IF(ISNA(VLOOKUP($E35,'C. et P. SERIE'!$E$35:$S$54,10,FALSE)),"",(VLOOKUP($E35,'C. et P. SERIE'!$E$35:$S$54,10,FALSE)))</f>
        <v/>
      </c>
      <c r="O35" s="279" t="str">
        <f>IF(ISNA(VLOOKUP($E35,'C. et P. SERIE'!$E$35:$S$54,11,FALSE)),"",(VLOOKUP($E35,'C. et P. SERIE'!$E$35:$S$54,11,FALSE)))</f>
        <v/>
      </c>
      <c r="P35" s="279" t="str">
        <f>IF(ISNA(VLOOKUP($E35,'C. et P. SERIE'!$E$35:$S$54,12,FALSE)),"",(VLOOKUP($E35,'C. et P. SERIE'!$E$35:$S$54,12,FALSE)))</f>
        <v/>
      </c>
      <c r="Q35" s="279" t="str">
        <f>IF(ISNA(VLOOKUP($E35,'C. et P. SERIE'!$E$35:$S$54,13,FALSE)),"",(VLOOKUP($E35,'C. et P. SERIE'!$E$35:$S$54,13,FALSE)))</f>
        <v/>
      </c>
      <c r="R35" s="279" t="str">
        <f>IF(ISNA(VLOOKUP($E35,'C. et P. SERIE'!$E$35:$S$54,14,FALSE)),"",(VLOOKUP($E35,'C. et P. SERIE'!$E$35:$S$54,14,FALSE)))</f>
        <v/>
      </c>
      <c r="S35" s="279" t="str">
        <f>IF(ISNA(VLOOKUP($E35,'C. et P. SERIE'!$E$35:$S$54,15,FALSE)),"",(VLOOKUP($E35,'C. et P. SERIE'!$E$35:$S$54,15,FALSE)))</f>
        <v/>
      </c>
    </row>
    <row r="36" spans="1:19" ht="12" customHeight="1" thickBot="1" x14ac:dyDescent="0.35">
      <c r="A36" s="711"/>
      <c r="B36" s="524"/>
      <c r="C36" s="521"/>
      <c r="D36" s="712"/>
      <c r="E36" s="43" t="str">
        <f>IF(ISNA(VLOOKUP(A35,'C. et P. SERIE'!$A$35:$S$54,5,FALSE)+U35),"",(VLOOKUP(A35,'C. et P. SERIE'!$A$35:$S$54,5,FALSE)+$U$3))</f>
        <v/>
      </c>
      <c r="F36" s="233" t="str">
        <f>IF(ISNA(VLOOKUP(E36,'C. et P. SERIE'!$E$35:$S$54,2,FALSE)),"",(VLOOKUP(E36,'C. et P. SERIE'!$E$35:$S$54,2,FALSE)))</f>
        <v/>
      </c>
      <c r="G36" s="713"/>
      <c r="H36" s="43" t="str">
        <f>IF(ISNA(VLOOKUP(E36,'C. et P. SERIE'!$E$35:$S$54,4,FALSE)),"",(VLOOKUP(E36,'C. et P. SERIE'!$E$35:$S$54,4,FALSE)))</f>
        <v/>
      </c>
      <c r="I36" s="280" t="str">
        <f>IF(ISNA(VLOOKUP($E36,'C. et P. SERIE'!$E$35:$S$54,5,FALSE)),"",(VLOOKUP($E36,'C. et P. SERIE'!$E$35:$S$54,5,FALSE)))</f>
        <v/>
      </c>
      <c r="J36" s="280" t="str">
        <f>IF(ISNA(VLOOKUP($E36,'C. et P. SERIE'!$E$35:$S$54,6,FALSE)),"",(VLOOKUP($E36,'C. et P. SERIE'!$E$35:$S$54,6,FALSE)))</f>
        <v/>
      </c>
      <c r="K36" s="280" t="str">
        <f>IF(ISNA(VLOOKUP($E36,'C. et P. SERIE'!$E$35:$S$54,7,FALSE)),"",(VLOOKUP($E36,'C. et P. SERIE'!$E$35:$S$54,7,FALSE)))</f>
        <v/>
      </c>
      <c r="L36" s="280" t="str">
        <f>IF(ISNA(VLOOKUP($E36,'C. et P. SERIE'!$E$35:$S$54,8,FALSE)),"",(VLOOKUP($E36,'C. et P. SERIE'!$E$35:$S$54,8,FALSE)))</f>
        <v/>
      </c>
      <c r="M36" s="280" t="str">
        <f>IF(ISNA(VLOOKUP($E36,'C. et P. SERIE'!$E$35:$S$54,9,FALSE)),"",(VLOOKUP($E36,'C. et P. SERIE'!$E$35:$S$54,9,FALSE)))</f>
        <v/>
      </c>
      <c r="N36" s="280" t="str">
        <f>IF(ISNA(VLOOKUP($E36,'C. et P. SERIE'!$E$35:$S$54,10,FALSE)),"",(VLOOKUP($E36,'C. et P. SERIE'!$E$35:$S$54,10,FALSE)))</f>
        <v/>
      </c>
      <c r="O36" s="280" t="str">
        <f>IF(ISNA(VLOOKUP($E36,'C. et P. SERIE'!$E$35:$S$54,11,FALSE)),"",(VLOOKUP($E36,'C. et P. SERIE'!$E$35:$S$54,11,FALSE)))</f>
        <v/>
      </c>
      <c r="P36" s="280" t="str">
        <f>IF(ISNA(VLOOKUP($E36,'C. et P. SERIE'!$E$35:$S$54,12,FALSE)),"",(VLOOKUP($E36,'C. et P. SERIE'!$E$35:$S$54,12,FALSE)))</f>
        <v/>
      </c>
      <c r="Q36" s="280" t="str">
        <f>IF(ISNA(VLOOKUP($E36,'C. et P. SERIE'!$E$35:$S$54,13,FALSE)),"",(VLOOKUP($E36,'C. et P. SERIE'!$E$35:$S$54,13,FALSE)))</f>
        <v/>
      </c>
      <c r="R36" s="280" t="str">
        <f>IF(ISNA(VLOOKUP($E36,'C. et P. SERIE'!$E$35:$S$54,14,FALSE)),"",(VLOOKUP($E36,'C. et P. SERIE'!$E$35:$S$54,14,FALSE)))</f>
        <v/>
      </c>
      <c r="S36" s="280" t="str">
        <f>IF(ISNA(VLOOKUP($E36,'C. et P. SERIE'!$E$35:$S$54,15,FALSE)),"",(VLOOKUP($E36,'C. et P. SERIE'!$E$35:$S$54,15,FALSE)))</f>
        <v/>
      </c>
    </row>
    <row r="37" spans="1:19" ht="12" customHeight="1" x14ac:dyDescent="0.3">
      <c r="A37" s="705">
        <v>2</v>
      </c>
      <c r="B37" s="523" t="str">
        <f>IF(ISNA(VLOOKUP(A37,'C. et P. SERIE'!$A$35:$S$54,2,FALSE)),"",(VLOOKUP(A37,'C. et P. SERIE'!$A$35:$S$54,2,FALSE)))</f>
        <v/>
      </c>
      <c r="C37" s="520" t="str">
        <f>IF(ISNA(VLOOKUP(A37,'C. et P. SERIE'!$A$35:$S$54,3,FALSE)),"",(VLOOKUP(A37,'C. et P. SERIE'!$A$35:$S$54,3,FALSE)))</f>
        <v/>
      </c>
      <c r="D37" s="707" t="str">
        <f>IF(ISNA(VLOOKUP(A37,'C. et P. SERIE'!$A$35:$S$54,4,FALSE)),"",(VLOOKUP(A37,'C. et P. SERIE'!$A$35:$S$54,4,FALSE)))</f>
        <v/>
      </c>
      <c r="E37" s="237" t="str">
        <f>IF(ISNA(VLOOKUP(A37,'C. et P. SERIE'!$A$35:$S$54,5,FALSE)),"",(VLOOKUP(A37,'C. et P. SERIE'!$A$35:$S$54,5,FALSE)))</f>
        <v/>
      </c>
      <c r="F37" s="237" t="str">
        <f>IF(ISNA(VLOOKUP(A37,'C. et P. SERIE'!$A$35:$S$54,6,FALSE)),"",(VLOOKUP(A37,'C. et P. SERIE'!$A$35:$S$54,6,FALSE)))</f>
        <v/>
      </c>
      <c r="G37" s="709" t="str">
        <f>IF(ISNA(VLOOKUP(E37,'C. et P. SERIE'!$E$35:$S$54,3,FALSE)),"",(VLOOKUP(E37,'C. et P. SERIE'!$E$35:$S$54,3,FALSE)))</f>
        <v/>
      </c>
      <c r="H37" s="237" t="str">
        <f>IF(ISNA(VLOOKUP(E37,'C. et P. SERIE'!$E$35:$S$54,4,FALSE)),"",(VLOOKUP(E37,'C. et P. SERIE'!$E$35:$S$54,4,FALSE)))</f>
        <v/>
      </c>
      <c r="I37" s="279" t="str">
        <f>IF(ISNA(VLOOKUP($E37,'C. et P. SERIE'!$E$35:$S$54,5,FALSE)),"",(VLOOKUP($E37,'C. et P. SERIE'!$E$35:$S$54,5,FALSE)))</f>
        <v/>
      </c>
      <c r="J37" s="279" t="str">
        <f>IF(ISNA(VLOOKUP($E37,'C. et P. SERIE'!$E$35:$S$54,6,FALSE)),"",(VLOOKUP($E37,'C. et P. SERIE'!$E$35:$S$54,6,FALSE)))</f>
        <v/>
      </c>
      <c r="K37" s="279" t="str">
        <f>IF(ISNA(VLOOKUP($E37,'C. et P. SERIE'!$E$35:$S$54,7,FALSE)),"",(VLOOKUP($E37,'C. et P. SERIE'!$E$35:$S$54,7,FALSE)))</f>
        <v/>
      </c>
      <c r="L37" s="279" t="str">
        <f>IF(ISNA(VLOOKUP($E37,'C. et P. SERIE'!$E$35:$S$54,8,FALSE)),"",(VLOOKUP($E37,'C. et P. SERIE'!$E$35:$S$54,8,FALSE)))</f>
        <v/>
      </c>
      <c r="M37" s="279" t="str">
        <f>IF(ISNA(VLOOKUP($E37,'C. et P. SERIE'!$E$35:$S$54,9,FALSE)),"",(VLOOKUP($E37,'C. et P. SERIE'!$E$35:$S$54,9,FALSE)))</f>
        <v/>
      </c>
      <c r="N37" s="279" t="str">
        <f>IF(ISNA(VLOOKUP($E37,'C. et P. SERIE'!$E$35:$S$54,10,FALSE)),"",(VLOOKUP($E37,'C. et P. SERIE'!$E$35:$S$54,10,FALSE)))</f>
        <v/>
      </c>
      <c r="O37" s="279" t="str">
        <f>IF(ISNA(VLOOKUP($E37,'C. et P. SERIE'!$E$35:$S$54,11,FALSE)),"",(VLOOKUP($E37,'C. et P. SERIE'!$E$35:$S$54,11,FALSE)))</f>
        <v/>
      </c>
      <c r="P37" s="279" t="str">
        <f>IF(ISNA(VLOOKUP($E37,'C. et P. SERIE'!$E$35:$S$54,12,FALSE)),"",(VLOOKUP($E37,'C. et P. SERIE'!$E$35:$S$54,12,FALSE)))</f>
        <v/>
      </c>
      <c r="Q37" s="279" t="str">
        <f>IF(ISNA(VLOOKUP($E37,'C. et P. SERIE'!$E$35:$S$54,13,FALSE)),"",(VLOOKUP($E37,'C. et P. SERIE'!$E$35:$S$54,13,FALSE)))</f>
        <v/>
      </c>
      <c r="R37" s="279" t="str">
        <f>IF(ISNA(VLOOKUP($E37,'C. et P. SERIE'!$E$35:$S$54,14,FALSE)),"",(VLOOKUP($E37,'C. et P. SERIE'!$E$35:$S$54,14,FALSE)))</f>
        <v/>
      </c>
      <c r="S37" s="279" t="str">
        <f>IF(ISNA(VLOOKUP($E37,'C. et P. SERIE'!$E$35:$S$54,15,FALSE)),"",(VLOOKUP($E37,'C. et P. SERIE'!$E$35:$S$54,15,FALSE)))</f>
        <v/>
      </c>
    </row>
    <row r="38" spans="1:19" ht="12" customHeight="1" thickBot="1" x14ac:dyDescent="0.35">
      <c r="A38" s="711"/>
      <c r="B38" s="524"/>
      <c r="C38" s="521"/>
      <c r="D38" s="712"/>
      <c r="E38" s="43" t="str">
        <f>IF(ISNA(VLOOKUP(A37,'C. et P. SERIE'!$A$35:$S$54,5,FALSE)+U37),"",(VLOOKUP(A37,'C. et P. SERIE'!$A$35:$S$54,5,FALSE)+$U$3))</f>
        <v/>
      </c>
      <c r="F38" s="233" t="str">
        <f>IF(ISNA(VLOOKUP(E38,'C. et P. SERIE'!$E$35:$S$54,2,FALSE)),"",(VLOOKUP(E38,'C. et P. SERIE'!$E$35:$S$54,2,FALSE)))</f>
        <v/>
      </c>
      <c r="G38" s="713"/>
      <c r="H38" s="43" t="str">
        <f>IF(ISNA(VLOOKUP(E38,'C. et P. SERIE'!$E$35:$S$54,4,FALSE)),"",(VLOOKUP(E38,'C. et P. SERIE'!$E$35:$S$54,4,FALSE)))</f>
        <v/>
      </c>
      <c r="I38" s="280" t="str">
        <f>IF(ISNA(VLOOKUP($E38,'C. et P. SERIE'!$E$35:$S$54,5,FALSE)),"",(VLOOKUP($E38,'C. et P. SERIE'!$E$35:$S$54,5,FALSE)))</f>
        <v/>
      </c>
      <c r="J38" s="280" t="str">
        <f>IF(ISNA(VLOOKUP($E38,'C. et P. SERIE'!$E$35:$S$54,6,FALSE)),"",(VLOOKUP($E38,'C. et P. SERIE'!$E$35:$S$54,6,FALSE)))</f>
        <v/>
      </c>
      <c r="K38" s="280" t="str">
        <f>IF(ISNA(VLOOKUP($E38,'C. et P. SERIE'!$E$35:$S$54,7,FALSE)),"",(VLOOKUP($E38,'C. et P. SERIE'!$E$35:$S$54,7,FALSE)))</f>
        <v/>
      </c>
      <c r="L38" s="280" t="str">
        <f>IF(ISNA(VLOOKUP($E38,'C. et P. SERIE'!$E$35:$S$54,8,FALSE)),"",(VLOOKUP($E38,'C. et P. SERIE'!$E$35:$S$54,8,FALSE)))</f>
        <v/>
      </c>
      <c r="M38" s="280" t="str">
        <f>IF(ISNA(VLOOKUP($E38,'C. et P. SERIE'!$E$35:$S$54,9,FALSE)),"",(VLOOKUP($E38,'C. et P. SERIE'!$E$35:$S$54,9,FALSE)))</f>
        <v/>
      </c>
      <c r="N38" s="280" t="str">
        <f>IF(ISNA(VLOOKUP($E38,'C. et P. SERIE'!$E$35:$S$54,10,FALSE)),"",(VLOOKUP($E38,'C. et P. SERIE'!$E$35:$S$54,10,FALSE)))</f>
        <v/>
      </c>
      <c r="O38" s="280" t="str">
        <f>IF(ISNA(VLOOKUP($E38,'C. et P. SERIE'!$E$35:$S$54,11,FALSE)),"",(VLOOKUP($E38,'C. et P. SERIE'!$E$35:$S$54,11,FALSE)))</f>
        <v/>
      </c>
      <c r="P38" s="280" t="str">
        <f>IF(ISNA(VLOOKUP($E38,'C. et P. SERIE'!$E$35:$S$54,12,FALSE)),"",(VLOOKUP($E38,'C. et P. SERIE'!$E$35:$S$54,12,FALSE)))</f>
        <v/>
      </c>
      <c r="Q38" s="280" t="str">
        <f>IF(ISNA(VLOOKUP($E38,'C. et P. SERIE'!$E$35:$S$54,13,FALSE)),"",(VLOOKUP($E38,'C. et P. SERIE'!$E$35:$S$54,13,FALSE)))</f>
        <v/>
      </c>
      <c r="R38" s="280" t="str">
        <f>IF(ISNA(VLOOKUP($E38,'C. et P. SERIE'!$E$35:$S$54,14,FALSE)),"",(VLOOKUP($E38,'C. et P. SERIE'!$E$35:$S$54,14,FALSE)))</f>
        <v/>
      </c>
      <c r="S38" s="280" t="str">
        <f>IF(ISNA(VLOOKUP($E38,'C. et P. SERIE'!$E$35:$S$54,15,FALSE)),"",(VLOOKUP($E38,'C. et P. SERIE'!$E$35:$S$54,15,FALSE)))</f>
        <v/>
      </c>
    </row>
    <row r="39" spans="1:19" ht="12" customHeight="1" x14ac:dyDescent="0.3">
      <c r="A39" s="705">
        <v>3</v>
      </c>
      <c r="B39" s="523" t="str">
        <f>IF(ISNA(VLOOKUP(A39,'C. et P. SERIE'!$A$35:$S$54,2,FALSE)),"",(VLOOKUP(A39,'C. et P. SERIE'!$A$35:$S$54,2,FALSE)))</f>
        <v/>
      </c>
      <c r="C39" s="520" t="str">
        <f>IF(ISNA(VLOOKUP(A39,'C. et P. SERIE'!$A$35:$S$54,3,FALSE)),"",(VLOOKUP(A39,'C. et P. SERIE'!$A$35:$S$54,3,FALSE)))</f>
        <v/>
      </c>
      <c r="D39" s="707" t="str">
        <f>IF(ISNA(VLOOKUP(A39,'C. et P. SERIE'!$A$35:$S$54,4,FALSE)),"",(VLOOKUP(A39,'C. et P. SERIE'!$A$35:$S$54,4,FALSE)))</f>
        <v/>
      </c>
      <c r="E39" s="237" t="str">
        <f>IF(ISNA(VLOOKUP(A39,'C. et P. SERIE'!$A$35:$S$54,5,FALSE)),"",(VLOOKUP(A39,'C. et P. SERIE'!$A$35:$S$54,5,FALSE)))</f>
        <v/>
      </c>
      <c r="F39" s="237" t="str">
        <f>IF(ISNA(VLOOKUP(A39,'C. et P. SERIE'!$A$35:$S$54,6,FALSE)),"",(VLOOKUP(A39,'C. et P. SERIE'!$A$35:$S$54,6,FALSE)))</f>
        <v/>
      </c>
      <c r="G39" s="709" t="str">
        <f>IF(ISNA(VLOOKUP(E39,'C. et P. SERIE'!$E$35:$S$54,3,FALSE)),"",(VLOOKUP(E39,'C. et P. SERIE'!$E$35:$S$54,3,FALSE)))</f>
        <v/>
      </c>
      <c r="H39" s="237" t="str">
        <f>IF(ISNA(VLOOKUP(E39,'C. et P. SERIE'!$E$35:$S$54,4,FALSE)),"",(VLOOKUP(E39,'C. et P. SERIE'!$E$35:$S$54,4,FALSE)))</f>
        <v/>
      </c>
      <c r="I39" s="279" t="str">
        <f>IF(ISNA(VLOOKUP($E39,'C. et P. SERIE'!$E$35:$S$54,5,FALSE)),"",(VLOOKUP($E39,'C. et P. SERIE'!$E$35:$S$54,5,FALSE)))</f>
        <v/>
      </c>
      <c r="J39" s="279" t="str">
        <f>IF(ISNA(VLOOKUP($E39,'C. et P. SERIE'!$E$35:$S$54,6,FALSE)),"",(VLOOKUP($E39,'C. et P. SERIE'!$E$35:$S$54,6,FALSE)))</f>
        <v/>
      </c>
      <c r="K39" s="279" t="str">
        <f>IF(ISNA(VLOOKUP($E39,'C. et P. SERIE'!$E$35:$S$54,7,FALSE)),"",(VLOOKUP($E39,'C. et P. SERIE'!$E$35:$S$54,7,FALSE)))</f>
        <v/>
      </c>
      <c r="L39" s="279" t="str">
        <f>IF(ISNA(VLOOKUP($E39,'C. et P. SERIE'!$E$35:$S$54,8,FALSE)),"",(VLOOKUP($E39,'C. et P. SERIE'!$E$35:$S$54,8,FALSE)))</f>
        <v/>
      </c>
      <c r="M39" s="279" t="str">
        <f>IF(ISNA(VLOOKUP($E39,'C. et P. SERIE'!$E$35:$S$54,9,FALSE)),"",(VLOOKUP($E39,'C. et P. SERIE'!$E$35:$S$54,9,FALSE)))</f>
        <v/>
      </c>
      <c r="N39" s="279" t="str">
        <f>IF(ISNA(VLOOKUP($E39,'C. et P. SERIE'!$E$35:$S$54,10,FALSE)),"",(VLOOKUP($E39,'C. et P. SERIE'!$E$35:$S$54,10,FALSE)))</f>
        <v/>
      </c>
      <c r="O39" s="279" t="str">
        <f>IF(ISNA(VLOOKUP($E39,'C. et P. SERIE'!$E$35:$S$54,11,FALSE)),"",(VLOOKUP($E39,'C. et P. SERIE'!$E$35:$S$54,11,FALSE)))</f>
        <v/>
      </c>
      <c r="P39" s="279" t="str">
        <f>IF(ISNA(VLOOKUP($E39,'C. et P. SERIE'!$E$35:$S$54,12,FALSE)),"",(VLOOKUP($E39,'C. et P. SERIE'!$E$35:$S$54,12,FALSE)))</f>
        <v/>
      </c>
      <c r="Q39" s="279" t="str">
        <f>IF(ISNA(VLOOKUP($E39,'C. et P. SERIE'!$E$35:$S$54,13,FALSE)),"",(VLOOKUP($E39,'C. et P. SERIE'!$E$35:$S$54,13,FALSE)))</f>
        <v/>
      </c>
      <c r="R39" s="279" t="str">
        <f>IF(ISNA(VLOOKUP($E39,'C. et P. SERIE'!$E$35:$S$54,14,FALSE)),"",(VLOOKUP($E39,'C. et P. SERIE'!$E$35:$S$54,14,FALSE)))</f>
        <v/>
      </c>
      <c r="S39" s="279" t="str">
        <f>IF(ISNA(VLOOKUP($E39,'C. et P. SERIE'!$E$35:$S$54,15,FALSE)),"",(VLOOKUP($E39,'C. et P. SERIE'!$E$35:$S$54,15,FALSE)))</f>
        <v/>
      </c>
    </row>
    <row r="40" spans="1:19" ht="12" customHeight="1" thickBot="1" x14ac:dyDescent="0.35">
      <c r="A40" s="711"/>
      <c r="B40" s="524"/>
      <c r="C40" s="521"/>
      <c r="D40" s="712"/>
      <c r="E40" s="43" t="str">
        <f>IF(ISNA(VLOOKUP(A39,'C. et P. SERIE'!$A$35:$S$54,5,FALSE)+U39),"",(VLOOKUP(A39,'C. et P. SERIE'!$A$35:$S$54,5,FALSE)+$U$3))</f>
        <v/>
      </c>
      <c r="F40" s="233" t="str">
        <f>IF(ISNA(VLOOKUP(E40,'C. et P. SERIE'!$E$35:$S$54,2,FALSE)),"",(VLOOKUP(E40,'C. et P. SERIE'!$E$35:$S$54,2,FALSE)))</f>
        <v/>
      </c>
      <c r="G40" s="713"/>
      <c r="H40" s="43" t="str">
        <f>IF(ISNA(VLOOKUP(E40,'C. et P. SERIE'!$E$35:$S$54,4,FALSE)),"",(VLOOKUP(E40,'C. et P. SERIE'!$E$35:$S$54,4,FALSE)))</f>
        <v/>
      </c>
      <c r="I40" s="280" t="str">
        <f>IF(ISNA(VLOOKUP($E40,'C. et P. SERIE'!$E$35:$S$54,5,FALSE)),"",(VLOOKUP($E40,'C. et P. SERIE'!$E$35:$S$54,5,FALSE)))</f>
        <v/>
      </c>
      <c r="J40" s="280" t="str">
        <f>IF(ISNA(VLOOKUP($E40,'C. et P. SERIE'!$E$35:$S$54,6,FALSE)),"",(VLOOKUP($E40,'C. et P. SERIE'!$E$35:$S$54,6,FALSE)))</f>
        <v/>
      </c>
      <c r="K40" s="280" t="str">
        <f>IF(ISNA(VLOOKUP($E40,'C. et P. SERIE'!$E$35:$S$54,7,FALSE)),"",(VLOOKUP($E40,'C. et P. SERIE'!$E$35:$S$54,7,FALSE)))</f>
        <v/>
      </c>
      <c r="L40" s="280" t="str">
        <f>IF(ISNA(VLOOKUP($E40,'C. et P. SERIE'!$E$35:$S$54,8,FALSE)),"",(VLOOKUP($E40,'C. et P. SERIE'!$E$35:$S$54,8,FALSE)))</f>
        <v/>
      </c>
      <c r="M40" s="280" t="str">
        <f>IF(ISNA(VLOOKUP($E40,'C. et P. SERIE'!$E$35:$S$54,9,FALSE)),"",(VLOOKUP($E40,'C. et P. SERIE'!$E$35:$S$54,9,FALSE)))</f>
        <v/>
      </c>
      <c r="N40" s="280" t="str">
        <f>IF(ISNA(VLOOKUP($E40,'C. et P. SERIE'!$E$35:$S$54,10,FALSE)),"",(VLOOKUP($E40,'C. et P. SERIE'!$E$35:$S$54,10,FALSE)))</f>
        <v/>
      </c>
      <c r="O40" s="280" t="str">
        <f>IF(ISNA(VLOOKUP($E40,'C. et P. SERIE'!$E$35:$S$54,11,FALSE)),"",(VLOOKUP($E40,'C. et P. SERIE'!$E$35:$S$54,11,FALSE)))</f>
        <v/>
      </c>
      <c r="P40" s="280" t="str">
        <f>IF(ISNA(VLOOKUP($E40,'C. et P. SERIE'!$E$35:$S$54,12,FALSE)),"",(VLOOKUP($E40,'C. et P. SERIE'!$E$35:$S$54,12,FALSE)))</f>
        <v/>
      </c>
      <c r="Q40" s="280" t="str">
        <f>IF(ISNA(VLOOKUP($E40,'C. et P. SERIE'!$E$35:$S$54,13,FALSE)),"",(VLOOKUP($E40,'C. et P. SERIE'!$E$35:$S$54,13,FALSE)))</f>
        <v/>
      </c>
      <c r="R40" s="280" t="str">
        <f>IF(ISNA(VLOOKUP($E40,'C. et P. SERIE'!$E$35:$S$54,14,FALSE)),"",(VLOOKUP($E40,'C. et P. SERIE'!$E$35:$S$54,14,FALSE)))</f>
        <v/>
      </c>
      <c r="S40" s="280" t="str">
        <f>IF(ISNA(VLOOKUP($E40,'C. et P. SERIE'!$E$35:$S$54,15,FALSE)),"",(VLOOKUP($E40,'C. et P. SERIE'!$E$35:$S$54,15,FALSE)))</f>
        <v/>
      </c>
    </row>
    <row r="41" spans="1:19" ht="12" customHeight="1" x14ac:dyDescent="0.3">
      <c r="A41" s="705">
        <v>4</v>
      </c>
      <c r="B41" s="523" t="str">
        <f>IF(ISNA(VLOOKUP(A41,'C. et P. SERIE'!$A$35:$S$54,2,FALSE)),"",(VLOOKUP(A41,'C. et P. SERIE'!$A$35:$S$54,2,FALSE)))</f>
        <v/>
      </c>
      <c r="C41" s="520" t="str">
        <f>IF(ISNA(VLOOKUP(A41,'C. et P. SERIE'!$A$35:$S$54,3,FALSE)),"",(VLOOKUP(A41,'C. et P. SERIE'!$A$35:$S$54,3,FALSE)))</f>
        <v/>
      </c>
      <c r="D41" s="707" t="str">
        <f>IF(ISNA(VLOOKUP(A41,'C. et P. SERIE'!$A$35:$S$54,4,FALSE)),"",(VLOOKUP(A41,'C. et P. SERIE'!$A$35:$S$54,4,FALSE)))</f>
        <v/>
      </c>
      <c r="E41" s="237" t="str">
        <f>IF(ISNA(VLOOKUP(A41,'C. et P. SERIE'!$A$35:$S$54,5,FALSE)),"",(VLOOKUP(A41,'C. et P. SERIE'!$A$35:$S$54,5,FALSE)))</f>
        <v/>
      </c>
      <c r="F41" s="237" t="str">
        <f>IF(ISNA(VLOOKUP(A41,'C. et P. SERIE'!$A$35:$S$54,6,FALSE)),"",(VLOOKUP(A41,'C. et P. SERIE'!$A$35:$S$54,6,FALSE)))</f>
        <v/>
      </c>
      <c r="G41" s="709" t="str">
        <f>IF(ISNA(VLOOKUP(E41,'C. et P. SERIE'!$E$35:$S$54,3,FALSE)),"",(VLOOKUP(E41,'C. et P. SERIE'!$E$35:$S$54,3,FALSE)))</f>
        <v/>
      </c>
      <c r="H41" s="237" t="str">
        <f>IF(ISNA(VLOOKUP(E41,'C. et P. SERIE'!$E$35:$S$54,4,FALSE)),"",(VLOOKUP(E41,'C. et P. SERIE'!$E$35:$S$54,4,FALSE)))</f>
        <v/>
      </c>
      <c r="I41" s="279" t="str">
        <f>IF(ISNA(VLOOKUP($E41,'C. et P. SERIE'!$E$35:$S$54,5,FALSE)),"",(VLOOKUP($E41,'C. et P. SERIE'!$E$35:$S$54,5,FALSE)))</f>
        <v/>
      </c>
      <c r="J41" s="279" t="str">
        <f>IF(ISNA(VLOOKUP($E41,'C. et P. SERIE'!$E$35:$S$54,6,FALSE)),"",(VLOOKUP($E41,'C. et P. SERIE'!$E$35:$S$54,6,FALSE)))</f>
        <v/>
      </c>
      <c r="K41" s="279" t="str">
        <f>IF(ISNA(VLOOKUP($E41,'C. et P. SERIE'!$E$35:$S$54,7,FALSE)),"",(VLOOKUP($E41,'C. et P. SERIE'!$E$35:$S$54,7,FALSE)))</f>
        <v/>
      </c>
      <c r="L41" s="279" t="str">
        <f>IF(ISNA(VLOOKUP($E41,'C. et P. SERIE'!$E$35:$S$54,8,FALSE)),"",(VLOOKUP($E41,'C. et P. SERIE'!$E$35:$S$54,8,FALSE)))</f>
        <v/>
      </c>
      <c r="M41" s="279" t="str">
        <f>IF(ISNA(VLOOKUP($E41,'C. et P. SERIE'!$E$35:$S$54,9,FALSE)),"",(VLOOKUP($E41,'C. et P. SERIE'!$E$35:$S$54,9,FALSE)))</f>
        <v/>
      </c>
      <c r="N41" s="279" t="str">
        <f>IF(ISNA(VLOOKUP($E41,'C. et P. SERIE'!$E$35:$S$54,10,FALSE)),"",(VLOOKUP($E41,'C. et P. SERIE'!$E$35:$S$54,10,FALSE)))</f>
        <v/>
      </c>
      <c r="O41" s="279" t="str">
        <f>IF(ISNA(VLOOKUP($E41,'C. et P. SERIE'!$E$35:$S$54,11,FALSE)),"",(VLOOKUP($E41,'C. et P. SERIE'!$E$35:$S$54,11,FALSE)))</f>
        <v/>
      </c>
      <c r="P41" s="279" t="str">
        <f>IF(ISNA(VLOOKUP($E41,'C. et P. SERIE'!$E$35:$S$54,12,FALSE)),"",(VLOOKUP($E41,'C. et P. SERIE'!$E$35:$S$54,12,FALSE)))</f>
        <v/>
      </c>
      <c r="Q41" s="279" t="str">
        <f>IF(ISNA(VLOOKUP($E41,'C. et P. SERIE'!$E$35:$S$54,13,FALSE)),"",(VLOOKUP($E41,'C. et P. SERIE'!$E$35:$S$54,13,FALSE)))</f>
        <v/>
      </c>
      <c r="R41" s="279" t="str">
        <f>IF(ISNA(VLOOKUP($E41,'C. et P. SERIE'!$E$35:$S$54,14,FALSE)),"",(VLOOKUP($E41,'C. et P. SERIE'!$E$35:$S$54,14,FALSE)))</f>
        <v/>
      </c>
      <c r="S41" s="279" t="str">
        <f>IF(ISNA(VLOOKUP($E41,'C. et P. SERIE'!$E$35:$S$54,15,FALSE)),"",(VLOOKUP($E41,'C. et P. SERIE'!$E$35:$S$54,15,FALSE)))</f>
        <v/>
      </c>
    </row>
    <row r="42" spans="1:19" ht="12" customHeight="1" thickBot="1" x14ac:dyDescent="0.35">
      <c r="A42" s="711"/>
      <c r="B42" s="524"/>
      <c r="C42" s="521"/>
      <c r="D42" s="712"/>
      <c r="E42" s="43" t="str">
        <f>IF(ISNA(VLOOKUP(A41,'C. et P. SERIE'!$A$35:$S$54,5,FALSE)+U41),"",(VLOOKUP(A41,'C. et P. SERIE'!$A$35:$S$54,5,FALSE)+$U$3))</f>
        <v/>
      </c>
      <c r="F42" s="233" t="str">
        <f>IF(ISNA(VLOOKUP(E42,'C. et P. SERIE'!$E$35:$S$54,2,FALSE)),"",(VLOOKUP(E42,'C. et P. SERIE'!$E$35:$S$54,2,FALSE)))</f>
        <v/>
      </c>
      <c r="G42" s="713"/>
      <c r="H42" s="43" t="str">
        <f>IF(ISNA(VLOOKUP(E42,'C. et P. SERIE'!$E$35:$S$54,4,FALSE)),"",(VLOOKUP(E42,'C. et P. SERIE'!$E$35:$S$54,4,FALSE)))</f>
        <v/>
      </c>
      <c r="I42" s="280" t="str">
        <f>IF(ISNA(VLOOKUP($E42,'C. et P. SERIE'!$E$35:$S$54,5,FALSE)),"",(VLOOKUP($E42,'C. et P. SERIE'!$E$35:$S$54,5,FALSE)))</f>
        <v/>
      </c>
      <c r="J42" s="280" t="str">
        <f>IF(ISNA(VLOOKUP($E42,'C. et P. SERIE'!$E$35:$S$54,6,FALSE)),"",(VLOOKUP($E42,'C. et P. SERIE'!$E$35:$S$54,6,FALSE)))</f>
        <v/>
      </c>
      <c r="K42" s="280" t="str">
        <f>IF(ISNA(VLOOKUP($E42,'C. et P. SERIE'!$E$35:$S$54,7,FALSE)),"",(VLOOKUP($E42,'C. et P. SERIE'!$E$35:$S$54,7,FALSE)))</f>
        <v/>
      </c>
      <c r="L42" s="280" t="str">
        <f>IF(ISNA(VLOOKUP($E42,'C. et P. SERIE'!$E$35:$S$54,8,FALSE)),"",(VLOOKUP($E42,'C. et P. SERIE'!$E$35:$S$54,8,FALSE)))</f>
        <v/>
      </c>
      <c r="M42" s="280" t="str">
        <f>IF(ISNA(VLOOKUP($E42,'C. et P. SERIE'!$E$35:$S$54,9,FALSE)),"",(VLOOKUP($E42,'C. et P. SERIE'!$E$35:$S$54,9,FALSE)))</f>
        <v/>
      </c>
      <c r="N42" s="280" t="str">
        <f>IF(ISNA(VLOOKUP($E42,'C. et P. SERIE'!$E$35:$S$54,10,FALSE)),"",(VLOOKUP($E42,'C. et P. SERIE'!$E$35:$S$54,10,FALSE)))</f>
        <v/>
      </c>
      <c r="O42" s="280" t="str">
        <f>IF(ISNA(VLOOKUP($E42,'C. et P. SERIE'!$E$35:$S$54,11,FALSE)),"",(VLOOKUP($E42,'C. et P. SERIE'!$E$35:$S$54,11,FALSE)))</f>
        <v/>
      </c>
      <c r="P42" s="280" t="str">
        <f>IF(ISNA(VLOOKUP($E42,'C. et P. SERIE'!$E$35:$S$54,12,FALSE)),"",(VLOOKUP($E42,'C. et P. SERIE'!$E$35:$S$54,12,FALSE)))</f>
        <v/>
      </c>
      <c r="Q42" s="280" t="str">
        <f>IF(ISNA(VLOOKUP($E42,'C. et P. SERIE'!$E$35:$S$54,13,FALSE)),"",(VLOOKUP($E42,'C. et P. SERIE'!$E$35:$S$54,13,FALSE)))</f>
        <v/>
      </c>
      <c r="R42" s="280" t="str">
        <f>IF(ISNA(VLOOKUP($E42,'C. et P. SERIE'!$E$35:$S$54,14,FALSE)),"",(VLOOKUP($E42,'C. et P. SERIE'!$E$35:$S$54,14,FALSE)))</f>
        <v/>
      </c>
      <c r="S42" s="280" t="str">
        <f>IF(ISNA(VLOOKUP($E42,'C. et P. SERIE'!$E$35:$S$54,15,FALSE)),"",(VLOOKUP($E42,'C. et P. SERIE'!$E$35:$S$54,15,FALSE)))</f>
        <v/>
      </c>
    </row>
    <row r="43" spans="1:19" ht="12" customHeight="1" x14ac:dyDescent="0.3">
      <c r="A43" s="705">
        <v>5</v>
      </c>
      <c r="B43" s="523" t="str">
        <f>IF(ISNA(VLOOKUP(A43,'C. et P. SERIE'!$A$35:$S$54,2,FALSE)),"",(VLOOKUP(A43,'C. et P. SERIE'!$A$35:$S$54,2,FALSE)))</f>
        <v/>
      </c>
      <c r="C43" s="520" t="str">
        <f>IF(ISNA(VLOOKUP(A43,'C. et P. SERIE'!$A$35:$S$54,3,FALSE)),"",(VLOOKUP(A43,'C. et P. SERIE'!$A$35:$S$54,3,FALSE)))</f>
        <v/>
      </c>
      <c r="D43" s="707" t="str">
        <f>IF(ISNA(VLOOKUP(A43,'C. et P. SERIE'!$A$35:$S$54,4,FALSE)),"",(VLOOKUP(A43,'C. et P. SERIE'!$A$35:$S$54,4,FALSE)))</f>
        <v/>
      </c>
      <c r="E43" s="237" t="str">
        <f>IF(ISNA(VLOOKUP(A43,'C. et P. SERIE'!$A$35:$S$54,5,FALSE)),"",(VLOOKUP(A43,'C. et P. SERIE'!$A$35:$S$54,5,FALSE)))</f>
        <v/>
      </c>
      <c r="F43" s="237" t="str">
        <f>IF(ISNA(VLOOKUP(A43,'C. et P. SERIE'!$A$35:$S$54,6,FALSE)),"",(VLOOKUP(A43,'C. et P. SERIE'!$A$35:$S$54,6,FALSE)))</f>
        <v/>
      </c>
      <c r="G43" s="709" t="str">
        <f>IF(ISNA(VLOOKUP(E43,'C. et P. SERIE'!$E$35:$S$54,3,FALSE)),"",(VLOOKUP(E43,'C. et P. SERIE'!$E$35:$S$54,3,FALSE)))</f>
        <v/>
      </c>
      <c r="H43" s="237" t="str">
        <f>IF(ISNA(VLOOKUP(E43,'C. et P. SERIE'!$E$35:$S$54,4,FALSE)),"",(VLOOKUP(E43,'C. et P. SERIE'!$E$35:$S$54,4,FALSE)))</f>
        <v/>
      </c>
      <c r="I43" s="279" t="str">
        <f>IF(ISNA(VLOOKUP($E43,'C. et P. SERIE'!$E$35:$S$54,5,FALSE)),"",(VLOOKUP($E43,'C. et P. SERIE'!$E$35:$S$54,5,FALSE)))</f>
        <v/>
      </c>
      <c r="J43" s="279" t="str">
        <f>IF(ISNA(VLOOKUP($E43,'C. et P. SERIE'!$E$35:$S$54,6,FALSE)),"",(VLOOKUP($E43,'C. et P. SERIE'!$E$35:$S$54,6,FALSE)))</f>
        <v/>
      </c>
      <c r="K43" s="279" t="str">
        <f>IF(ISNA(VLOOKUP($E43,'C. et P. SERIE'!$E$35:$S$54,7,FALSE)),"",(VLOOKUP($E43,'C. et P. SERIE'!$E$35:$S$54,7,FALSE)))</f>
        <v/>
      </c>
      <c r="L43" s="279" t="str">
        <f>IF(ISNA(VLOOKUP($E43,'C. et P. SERIE'!$E$35:$S$54,8,FALSE)),"",(VLOOKUP($E43,'C. et P. SERIE'!$E$35:$S$54,8,FALSE)))</f>
        <v/>
      </c>
      <c r="M43" s="279" t="str">
        <f>IF(ISNA(VLOOKUP($E43,'C. et P. SERIE'!$E$35:$S$54,9,FALSE)),"",(VLOOKUP($E43,'C. et P. SERIE'!$E$35:$S$54,9,FALSE)))</f>
        <v/>
      </c>
      <c r="N43" s="279" t="str">
        <f>IF(ISNA(VLOOKUP($E43,'C. et P. SERIE'!$E$35:$S$54,10,FALSE)),"",(VLOOKUP($E43,'C. et P. SERIE'!$E$35:$S$54,10,FALSE)))</f>
        <v/>
      </c>
      <c r="O43" s="279" t="str">
        <f>IF(ISNA(VLOOKUP($E43,'C. et P. SERIE'!$E$35:$S$54,11,FALSE)),"",(VLOOKUP($E43,'C. et P. SERIE'!$E$35:$S$54,11,FALSE)))</f>
        <v/>
      </c>
      <c r="P43" s="279" t="str">
        <f>IF(ISNA(VLOOKUP($E43,'C. et P. SERIE'!$E$35:$S$54,12,FALSE)),"",(VLOOKUP($E43,'C. et P. SERIE'!$E$35:$S$54,12,FALSE)))</f>
        <v/>
      </c>
      <c r="Q43" s="279" t="str">
        <f>IF(ISNA(VLOOKUP($E43,'C. et P. SERIE'!$E$35:$S$54,13,FALSE)),"",(VLOOKUP($E43,'C. et P. SERIE'!$E$35:$S$54,13,FALSE)))</f>
        <v/>
      </c>
      <c r="R43" s="279" t="str">
        <f>IF(ISNA(VLOOKUP($E43,'C. et P. SERIE'!$E$35:$S$54,14,FALSE)),"",(VLOOKUP($E43,'C. et P. SERIE'!$E$35:$S$54,14,FALSE)))</f>
        <v/>
      </c>
      <c r="S43" s="279" t="str">
        <f>IF(ISNA(VLOOKUP($E43,'C. et P. SERIE'!$E$35:$S$54,15,FALSE)),"",(VLOOKUP($E43,'C. et P. SERIE'!$E$35:$S$54,15,FALSE)))</f>
        <v/>
      </c>
    </row>
    <row r="44" spans="1:19" ht="12" customHeight="1" thickBot="1" x14ac:dyDescent="0.35">
      <c r="A44" s="711"/>
      <c r="B44" s="524"/>
      <c r="C44" s="521"/>
      <c r="D44" s="712"/>
      <c r="E44" s="43" t="str">
        <f>IF(ISNA(VLOOKUP(A43,'C. et P. SERIE'!$A$35:$S$54,5,FALSE)+U43),"",(VLOOKUP(A43,'C. et P. SERIE'!$A$35:$S$54,5,FALSE)+$U$3))</f>
        <v/>
      </c>
      <c r="F44" s="233" t="str">
        <f>IF(ISNA(VLOOKUP(E44,'C. et P. SERIE'!$E$35:$S$54,2,FALSE)),"",(VLOOKUP(E44,'C. et P. SERIE'!$E$35:$S$54,2,FALSE)))</f>
        <v/>
      </c>
      <c r="G44" s="713"/>
      <c r="H44" s="43" t="str">
        <f>IF(ISNA(VLOOKUP(E44,'C. et P. SERIE'!$E$35:$S$54,4,FALSE)),"",(VLOOKUP(E44,'C. et P. SERIE'!$E$35:$S$54,4,FALSE)))</f>
        <v/>
      </c>
      <c r="I44" s="280" t="str">
        <f>IF(ISNA(VLOOKUP($E44,'C. et P. SERIE'!$E$35:$S$54,5,FALSE)),"",(VLOOKUP($E44,'C. et P. SERIE'!$E$35:$S$54,5,FALSE)))</f>
        <v/>
      </c>
      <c r="J44" s="280" t="str">
        <f>IF(ISNA(VLOOKUP($E44,'C. et P. SERIE'!$E$35:$S$54,6,FALSE)),"",(VLOOKUP($E44,'C. et P. SERIE'!$E$35:$S$54,6,FALSE)))</f>
        <v/>
      </c>
      <c r="K44" s="280" t="str">
        <f>IF(ISNA(VLOOKUP($E44,'C. et P. SERIE'!$E$35:$S$54,7,FALSE)),"",(VLOOKUP($E44,'C. et P. SERIE'!$E$35:$S$54,7,FALSE)))</f>
        <v/>
      </c>
      <c r="L44" s="280" t="str">
        <f>IF(ISNA(VLOOKUP($E44,'C. et P. SERIE'!$E$35:$S$54,8,FALSE)),"",(VLOOKUP($E44,'C. et P. SERIE'!$E$35:$S$54,8,FALSE)))</f>
        <v/>
      </c>
      <c r="M44" s="280" t="str">
        <f>IF(ISNA(VLOOKUP($E44,'C. et P. SERIE'!$E$35:$S$54,9,FALSE)),"",(VLOOKUP($E44,'C. et P. SERIE'!$E$35:$S$54,9,FALSE)))</f>
        <v/>
      </c>
      <c r="N44" s="280" t="str">
        <f>IF(ISNA(VLOOKUP($E44,'C. et P. SERIE'!$E$35:$S$54,10,FALSE)),"",(VLOOKUP($E44,'C. et P. SERIE'!$E$35:$S$54,10,FALSE)))</f>
        <v/>
      </c>
      <c r="O44" s="280" t="str">
        <f>IF(ISNA(VLOOKUP($E44,'C. et P. SERIE'!$E$35:$S$54,11,FALSE)),"",(VLOOKUP($E44,'C. et P. SERIE'!$E$35:$S$54,11,FALSE)))</f>
        <v/>
      </c>
      <c r="P44" s="280" t="str">
        <f>IF(ISNA(VLOOKUP($E44,'C. et P. SERIE'!$E$35:$S$54,12,FALSE)),"",(VLOOKUP($E44,'C. et P. SERIE'!$E$35:$S$54,12,FALSE)))</f>
        <v/>
      </c>
      <c r="Q44" s="280" t="str">
        <f>IF(ISNA(VLOOKUP($E44,'C. et P. SERIE'!$E$35:$S$54,13,FALSE)),"",(VLOOKUP($E44,'C. et P. SERIE'!$E$35:$S$54,13,FALSE)))</f>
        <v/>
      </c>
      <c r="R44" s="280" t="str">
        <f>IF(ISNA(VLOOKUP($E44,'C. et P. SERIE'!$E$35:$S$54,14,FALSE)),"",(VLOOKUP($E44,'C. et P. SERIE'!$E$35:$S$54,14,FALSE)))</f>
        <v/>
      </c>
      <c r="S44" s="280" t="str">
        <f>IF(ISNA(VLOOKUP($E44,'C. et P. SERIE'!$E$35:$S$54,15,FALSE)),"",(VLOOKUP($E44,'C. et P. SERIE'!$E$35:$S$54,15,FALSE)))</f>
        <v/>
      </c>
    </row>
    <row r="45" spans="1:19" ht="12" customHeight="1" x14ac:dyDescent="0.3">
      <c r="A45" s="705">
        <v>6</v>
      </c>
      <c r="B45" s="523" t="str">
        <f>IF(ISNA(VLOOKUP(A45,'C. et P. SERIE'!$A$35:$S$54,2,FALSE)),"",(VLOOKUP(A45,'C. et P. SERIE'!$A$35:$S$54,2,FALSE)))</f>
        <v/>
      </c>
      <c r="C45" s="520" t="str">
        <f>IF(ISNA(VLOOKUP(A45,'C. et P. SERIE'!$A$35:$S$54,3,FALSE)),"",(VLOOKUP(A45,'C. et P. SERIE'!$A$35:$S$54,3,FALSE)))</f>
        <v/>
      </c>
      <c r="D45" s="707" t="str">
        <f>IF(ISNA(VLOOKUP(A45,'C. et P. SERIE'!$A$35:$S$54,4,FALSE)),"",(VLOOKUP(A45,'C. et P. SERIE'!$A$35:$S$54,4,FALSE)))</f>
        <v/>
      </c>
      <c r="E45" s="237" t="str">
        <f>IF(ISNA(VLOOKUP(A45,'C. et P. SERIE'!$A$35:$S$54,5,FALSE)),"",(VLOOKUP(A45,'C. et P. SERIE'!$A$35:$S$54,5,FALSE)))</f>
        <v/>
      </c>
      <c r="F45" s="237" t="str">
        <f>IF(ISNA(VLOOKUP(A45,'C. et P. SERIE'!$A$35:$S$54,6,FALSE)),"",(VLOOKUP(A45,'C. et P. SERIE'!$A$35:$S$54,6,FALSE)))</f>
        <v/>
      </c>
      <c r="G45" s="709" t="str">
        <f>IF(ISNA(VLOOKUP(E45,'C. et P. SERIE'!$E$35:$S$54,3,FALSE)),"",(VLOOKUP(E45,'C. et P. SERIE'!$E$35:$S$54,3,FALSE)))</f>
        <v/>
      </c>
      <c r="H45" s="237" t="str">
        <f>IF(ISNA(VLOOKUP(E45,'C. et P. SERIE'!$E$35:$S$54,4,FALSE)),"",(VLOOKUP(E45,'C. et P. SERIE'!$E$35:$S$54,4,FALSE)))</f>
        <v/>
      </c>
      <c r="I45" s="279" t="str">
        <f>IF(ISNA(VLOOKUP($E45,'C. et P. SERIE'!$E$35:$S$54,5,FALSE)),"",(VLOOKUP($E45,'C. et P. SERIE'!$E$35:$S$54,5,FALSE)))</f>
        <v/>
      </c>
      <c r="J45" s="279" t="str">
        <f>IF(ISNA(VLOOKUP($E45,'C. et P. SERIE'!$E$35:$S$54,6,FALSE)),"",(VLOOKUP($E45,'C. et P. SERIE'!$E$35:$S$54,6,FALSE)))</f>
        <v/>
      </c>
      <c r="K45" s="279" t="str">
        <f>IF(ISNA(VLOOKUP($E45,'C. et P. SERIE'!$E$35:$S$54,7,FALSE)),"",(VLOOKUP($E45,'C. et P. SERIE'!$E$35:$S$54,7,FALSE)))</f>
        <v/>
      </c>
      <c r="L45" s="279" t="str">
        <f>IF(ISNA(VLOOKUP($E45,'C. et P. SERIE'!$E$35:$S$54,8,FALSE)),"",(VLOOKUP($E45,'C. et P. SERIE'!$E$35:$S$54,8,FALSE)))</f>
        <v/>
      </c>
      <c r="M45" s="279" t="str">
        <f>IF(ISNA(VLOOKUP($E45,'C. et P. SERIE'!$E$35:$S$54,9,FALSE)),"",(VLOOKUP($E45,'C. et P. SERIE'!$E$35:$S$54,9,FALSE)))</f>
        <v/>
      </c>
      <c r="N45" s="279" t="str">
        <f>IF(ISNA(VLOOKUP($E45,'C. et P. SERIE'!$E$35:$S$54,10,FALSE)),"",(VLOOKUP($E45,'C. et P. SERIE'!$E$35:$S$54,10,FALSE)))</f>
        <v/>
      </c>
      <c r="O45" s="279" t="str">
        <f>IF(ISNA(VLOOKUP($E45,'C. et P. SERIE'!$E$35:$S$54,11,FALSE)),"",(VLOOKUP($E45,'C. et P. SERIE'!$E$35:$S$54,11,FALSE)))</f>
        <v/>
      </c>
      <c r="P45" s="279" t="str">
        <f>IF(ISNA(VLOOKUP($E45,'C. et P. SERIE'!$E$35:$S$54,12,FALSE)),"",(VLOOKUP($E45,'C. et P. SERIE'!$E$35:$S$54,12,FALSE)))</f>
        <v/>
      </c>
      <c r="Q45" s="279" t="str">
        <f>IF(ISNA(VLOOKUP($E45,'C. et P. SERIE'!$E$35:$S$54,13,FALSE)),"",(VLOOKUP($E45,'C. et P. SERIE'!$E$35:$S$54,13,FALSE)))</f>
        <v/>
      </c>
      <c r="R45" s="279" t="str">
        <f>IF(ISNA(VLOOKUP($E45,'C. et P. SERIE'!$E$35:$S$54,14,FALSE)),"",(VLOOKUP($E45,'C. et P. SERIE'!$E$35:$S$54,14,FALSE)))</f>
        <v/>
      </c>
      <c r="S45" s="279" t="str">
        <f>IF(ISNA(VLOOKUP($E45,'C. et P. SERIE'!$E$35:$S$54,15,FALSE)),"",(VLOOKUP($E45,'C. et P. SERIE'!$E$35:$S$54,15,FALSE)))</f>
        <v/>
      </c>
    </row>
    <row r="46" spans="1:19" ht="12" customHeight="1" thickBot="1" x14ac:dyDescent="0.35">
      <c r="A46" s="711"/>
      <c r="B46" s="524"/>
      <c r="C46" s="521"/>
      <c r="D46" s="712"/>
      <c r="E46" s="43" t="str">
        <f>IF(ISNA(VLOOKUP(A45,'C. et P. SERIE'!$A$35:$S$54,5,FALSE)+U45),"",(VLOOKUP(A45,'C. et P. SERIE'!$A$35:$S$54,5,FALSE)+$U$3))</f>
        <v/>
      </c>
      <c r="F46" s="233" t="str">
        <f>IF(ISNA(VLOOKUP(E46,'C. et P. SERIE'!$E$35:$S$54,2,FALSE)),"",(VLOOKUP(E46,'C. et P. SERIE'!$E$35:$S$54,2,FALSE)))</f>
        <v/>
      </c>
      <c r="G46" s="713"/>
      <c r="H46" s="43" t="str">
        <f>IF(ISNA(VLOOKUP(E46,'C. et P. SERIE'!$E$35:$S$54,4,FALSE)),"",(VLOOKUP(E46,'C. et P. SERIE'!$E$35:$S$54,4,FALSE)))</f>
        <v/>
      </c>
      <c r="I46" s="280" t="str">
        <f>IF(ISNA(VLOOKUP($E46,'C. et P. SERIE'!$E$35:$S$54,5,FALSE)),"",(VLOOKUP($E46,'C. et P. SERIE'!$E$35:$S$54,5,FALSE)))</f>
        <v/>
      </c>
      <c r="J46" s="280" t="str">
        <f>IF(ISNA(VLOOKUP($E46,'C. et P. SERIE'!$E$35:$S$54,6,FALSE)),"",(VLOOKUP($E46,'C. et P. SERIE'!$E$35:$S$54,6,FALSE)))</f>
        <v/>
      </c>
      <c r="K46" s="280" t="str">
        <f>IF(ISNA(VLOOKUP($E46,'C. et P. SERIE'!$E$35:$S$54,7,FALSE)),"",(VLOOKUP($E46,'C. et P. SERIE'!$E$35:$S$54,7,FALSE)))</f>
        <v/>
      </c>
      <c r="L46" s="280" t="str">
        <f>IF(ISNA(VLOOKUP($E46,'C. et P. SERIE'!$E$35:$S$54,8,FALSE)),"",(VLOOKUP($E46,'C. et P. SERIE'!$E$35:$S$54,8,FALSE)))</f>
        <v/>
      </c>
      <c r="M46" s="280" t="str">
        <f>IF(ISNA(VLOOKUP($E46,'C. et P. SERIE'!$E$35:$S$54,9,FALSE)),"",(VLOOKUP($E46,'C. et P. SERIE'!$E$35:$S$54,9,FALSE)))</f>
        <v/>
      </c>
      <c r="N46" s="280" t="str">
        <f>IF(ISNA(VLOOKUP($E46,'C. et P. SERIE'!$E$35:$S$54,10,FALSE)),"",(VLOOKUP($E46,'C. et P. SERIE'!$E$35:$S$54,10,FALSE)))</f>
        <v/>
      </c>
      <c r="O46" s="280" t="str">
        <f>IF(ISNA(VLOOKUP($E46,'C. et P. SERIE'!$E$35:$S$54,11,FALSE)),"",(VLOOKUP($E46,'C. et P. SERIE'!$E$35:$S$54,11,FALSE)))</f>
        <v/>
      </c>
      <c r="P46" s="280" t="str">
        <f>IF(ISNA(VLOOKUP($E46,'C. et P. SERIE'!$E$35:$S$54,12,FALSE)),"",(VLOOKUP($E46,'C. et P. SERIE'!$E$35:$S$54,12,FALSE)))</f>
        <v/>
      </c>
      <c r="Q46" s="280" t="str">
        <f>IF(ISNA(VLOOKUP($E46,'C. et P. SERIE'!$E$35:$S$54,13,FALSE)),"",(VLOOKUP($E46,'C. et P. SERIE'!$E$35:$S$54,13,FALSE)))</f>
        <v/>
      </c>
      <c r="R46" s="280" t="str">
        <f>IF(ISNA(VLOOKUP($E46,'C. et P. SERIE'!$E$35:$S$54,14,FALSE)),"",(VLOOKUP($E46,'C. et P. SERIE'!$E$35:$S$54,14,FALSE)))</f>
        <v/>
      </c>
      <c r="S46" s="280" t="str">
        <f>IF(ISNA(VLOOKUP($E46,'C. et P. SERIE'!$E$35:$S$54,15,FALSE)),"",(VLOOKUP($E46,'C. et P. SERIE'!$E$35:$S$54,15,FALSE)))</f>
        <v/>
      </c>
    </row>
    <row r="47" spans="1:19" ht="12" customHeight="1" x14ac:dyDescent="0.3">
      <c r="A47" s="705">
        <v>7</v>
      </c>
      <c r="B47" s="523" t="str">
        <f>IF(ISNA(VLOOKUP(A47,'C. et P. SERIE'!$A$35:$S$54,2,FALSE)),"",(VLOOKUP(A47,'C. et P. SERIE'!$A$35:$S$54,2,FALSE)))</f>
        <v/>
      </c>
      <c r="C47" s="520" t="str">
        <f>IF(ISNA(VLOOKUP(A47,'C. et P. SERIE'!$A$35:$S$54,3,FALSE)),"",(VLOOKUP(A47,'C. et P. SERIE'!$A$35:$S$54,3,FALSE)))</f>
        <v/>
      </c>
      <c r="D47" s="707" t="str">
        <f>IF(ISNA(VLOOKUP(A47,'C. et P. SERIE'!$A$35:$S$54,4,FALSE)),"",(VLOOKUP(A47,'C. et P. SERIE'!$A$35:$S$54,4,FALSE)))</f>
        <v/>
      </c>
      <c r="E47" s="237" t="str">
        <f>IF(ISNA(VLOOKUP(A47,'C. et P. SERIE'!$A$35:$S$54,5,FALSE)),"",(VLOOKUP(A47,'C. et P. SERIE'!$A$35:$S$54,5,FALSE)))</f>
        <v/>
      </c>
      <c r="F47" s="237" t="str">
        <f>IF(ISNA(VLOOKUP(A47,'C. et P. SERIE'!$A$35:$S$54,6,FALSE)),"",(VLOOKUP(A47,'C. et P. SERIE'!$A$35:$S$54,6,FALSE)))</f>
        <v/>
      </c>
      <c r="G47" s="709" t="str">
        <f>IF(ISNA(VLOOKUP(E47,'C. et P. SERIE'!$E$35:$S$54,3,FALSE)),"",(VLOOKUP(E47,'C. et P. SERIE'!$E$35:$S$54,3,FALSE)))</f>
        <v/>
      </c>
      <c r="H47" s="237" t="str">
        <f>IF(ISNA(VLOOKUP(E47,'C. et P. SERIE'!$E$35:$S$54,4,FALSE)),"",(VLOOKUP(E47,'C. et P. SERIE'!$E$35:$S$54,4,FALSE)))</f>
        <v/>
      </c>
      <c r="I47" s="279" t="str">
        <f>IF(ISNA(VLOOKUP($E47,'C. et P. SERIE'!$E$35:$S$54,5,FALSE)),"",(VLOOKUP($E47,'C. et P. SERIE'!$E$35:$S$54,5,FALSE)))</f>
        <v/>
      </c>
      <c r="J47" s="279" t="str">
        <f>IF(ISNA(VLOOKUP($E47,'C. et P. SERIE'!$E$35:$S$54,6,FALSE)),"",(VLOOKUP($E47,'C. et P. SERIE'!$E$35:$S$54,6,FALSE)))</f>
        <v/>
      </c>
      <c r="K47" s="279" t="str">
        <f>IF(ISNA(VLOOKUP($E47,'C. et P. SERIE'!$E$35:$S$54,7,FALSE)),"",(VLOOKUP($E47,'C. et P. SERIE'!$E$35:$S$54,7,FALSE)))</f>
        <v/>
      </c>
      <c r="L47" s="279" t="str">
        <f>IF(ISNA(VLOOKUP($E47,'C. et P. SERIE'!$E$35:$S$54,8,FALSE)),"",(VLOOKUP($E47,'C. et P. SERIE'!$E$35:$S$54,8,FALSE)))</f>
        <v/>
      </c>
      <c r="M47" s="279" t="str">
        <f>IF(ISNA(VLOOKUP($E47,'C. et P. SERIE'!$E$35:$S$54,9,FALSE)),"",(VLOOKUP($E47,'C. et P. SERIE'!$E$35:$S$54,9,FALSE)))</f>
        <v/>
      </c>
      <c r="N47" s="279" t="str">
        <f>IF(ISNA(VLOOKUP($E47,'C. et P. SERIE'!$E$35:$S$54,10,FALSE)),"",(VLOOKUP($E47,'C. et P. SERIE'!$E$35:$S$54,10,FALSE)))</f>
        <v/>
      </c>
      <c r="O47" s="279" t="str">
        <f>IF(ISNA(VLOOKUP($E47,'C. et P. SERIE'!$E$35:$S$54,11,FALSE)),"",(VLOOKUP($E47,'C. et P. SERIE'!$E$35:$S$54,11,FALSE)))</f>
        <v/>
      </c>
      <c r="P47" s="279" t="str">
        <f>IF(ISNA(VLOOKUP($E47,'C. et P. SERIE'!$E$35:$S$54,12,FALSE)),"",(VLOOKUP($E47,'C. et P. SERIE'!$E$35:$S$54,12,FALSE)))</f>
        <v/>
      </c>
      <c r="Q47" s="279" t="str">
        <f>IF(ISNA(VLOOKUP($E47,'C. et P. SERIE'!$E$35:$S$54,13,FALSE)),"",(VLOOKUP($E47,'C. et P. SERIE'!$E$35:$S$54,13,FALSE)))</f>
        <v/>
      </c>
      <c r="R47" s="279" t="str">
        <f>IF(ISNA(VLOOKUP($E47,'C. et P. SERIE'!$E$35:$S$54,14,FALSE)),"",(VLOOKUP($E47,'C. et P. SERIE'!$E$35:$S$54,14,FALSE)))</f>
        <v/>
      </c>
      <c r="S47" s="279" t="str">
        <f>IF(ISNA(VLOOKUP($E47,'C. et P. SERIE'!$E$35:$S$54,15,FALSE)),"",(VLOOKUP($E47,'C. et P. SERIE'!$E$35:$S$54,15,FALSE)))</f>
        <v/>
      </c>
    </row>
    <row r="48" spans="1:19" ht="12" customHeight="1" thickBot="1" x14ac:dyDescent="0.35">
      <c r="A48" s="711"/>
      <c r="B48" s="524"/>
      <c r="C48" s="521"/>
      <c r="D48" s="712"/>
      <c r="E48" s="43" t="str">
        <f>IF(ISNA(VLOOKUP(A47,'C. et P. SERIE'!$A$35:$S$54,5,FALSE)+U47),"",(VLOOKUP(A47,'C. et P. SERIE'!$A$35:$S$54,5,FALSE)+$U$3))</f>
        <v/>
      </c>
      <c r="F48" s="233" t="str">
        <f>IF(ISNA(VLOOKUP(E48,'C. et P. SERIE'!$E$35:$S$54,2,FALSE)),"",(VLOOKUP(E48,'C. et P. SERIE'!$E$35:$S$54,2,FALSE)))</f>
        <v/>
      </c>
      <c r="G48" s="713"/>
      <c r="H48" s="43" t="str">
        <f>IF(ISNA(VLOOKUP(E48,'C. et P. SERIE'!$E$35:$S$54,4,FALSE)),"",(VLOOKUP(E48,'C. et P. SERIE'!$E$35:$S$54,4,FALSE)))</f>
        <v/>
      </c>
      <c r="I48" s="280" t="str">
        <f>IF(ISNA(VLOOKUP($E48,'C. et P. SERIE'!$E$35:$S$54,5,FALSE)),"",(VLOOKUP($E48,'C. et P. SERIE'!$E$35:$S$54,5,FALSE)))</f>
        <v/>
      </c>
      <c r="J48" s="280" t="str">
        <f>IF(ISNA(VLOOKUP($E48,'C. et P. SERIE'!$E$35:$S$54,6,FALSE)),"",(VLOOKUP($E48,'C. et P. SERIE'!$E$35:$S$54,6,FALSE)))</f>
        <v/>
      </c>
      <c r="K48" s="280" t="str">
        <f>IF(ISNA(VLOOKUP($E48,'C. et P. SERIE'!$E$35:$S$54,7,FALSE)),"",(VLOOKUP($E48,'C. et P. SERIE'!$E$35:$S$54,7,FALSE)))</f>
        <v/>
      </c>
      <c r="L48" s="280" t="str">
        <f>IF(ISNA(VLOOKUP($E48,'C. et P. SERIE'!$E$35:$S$54,8,FALSE)),"",(VLOOKUP($E48,'C. et P. SERIE'!$E$35:$S$54,8,FALSE)))</f>
        <v/>
      </c>
      <c r="M48" s="280" t="str">
        <f>IF(ISNA(VLOOKUP($E48,'C. et P. SERIE'!$E$35:$S$54,9,FALSE)),"",(VLOOKUP($E48,'C. et P. SERIE'!$E$35:$S$54,9,FALSE)))</f>
        <v/>
      </c>
      <c r="N48" s="280" t="str">
        <f>IF(ISNA(VLOOKUP($E48,'C. et P. SERIE'!$E$35:$S$54,10,FALSE)),"",(VLOOKUP($E48,'C. et P. SERIE'!$E$35:$S$54,10,FALSE)))</f>
        <v/>
      </c>
      <c r="O48" s="280" t="str">
        <f>IF(ISNA(VLOOKUP($E48,'C. et P. SERIE'!$E$35:$S$54,11,FALSE)),"",(VLOOKUP($E48,'C. et P. SERIE'!$E$35:$S$54,11,FALSE)))</f>
        <v/>
      </c>
      <c r="P48" s="280" t="str">
        <f>IF(ISNA(VLOOKUP($E48,'C. et P. SERIE'!$E$35:$S$54,12,FALSE)),"",(VLOOKUP($E48,'C. et P. SERIE'!$E$35:$S$54,12,FALSE)))</f>
        <v/>
      </c>
      <c r="Q48" s="280" t="str">
        <f>IF(ISNA(VLOOKUP($E48,'C. et P. SERIE'!$E$35:$S$54,13,FALSE)),"",(VLOOKUP($E48,'C. et P. SERIE'!$E$35:$S$54,13,FALSE)))</f>
        <v/>
      </c>
      <c r="R48" s="280" t="str">
        <f>IF(ISNA(VLOOKUP($E48,'C. et P. SERIE'!$E$35:$S$54,14,FALSE)),"",(VLOOKUP($E48,'C. et P. SERIE'!$E$35:$S$54,14,FALSE)))</f>
        <v/>
      </c>
      <c r="S48" s="280" t="str">
        <f>IF(ISNA(VLOOKUP($E48,'C. et P. SERIE'!$E$35:$S$54,15,FALSE)),"",(VLOOKUP($E48,'C. et P. SERIE'!$E$35:$S$54,15,FALSE)))</f>
        <v/>
      </c>
    </row>
    <row r="49" spans="1:19" ht="12" customHeight="1" x14ac:dyDescent="0.3">
      <c r="A49" s="705">
        <v>8</v>
      </c>
      <c r="B49" s="523" t="str">
        <f>IF(ISNA(VLOOKUP(A49,'C. et P. SERIE'!$A$35:$S$54,2,FALSE)),"",(VLOOKUP(A49,'C. et P. SERIE'!$A$35:$S$54,2,FALSE)))</f>
        <v/>
      </c>
      <c r="C49" s="520" t="str">
        <f>IF(ISNA(VLOOKUP(A49,'C. et P. SERIE'!$A$35:$S$54,3,FALSE)),"",(VLOOKUP(A49,'C. et P. SERIE'!$A$35:$S$54,3,FALSE)))</f>
        <v/>
      </c>
      <c r="D49" s="707" t="str">
        <f>IF(ISNA(VLOOKUP(A49,'C. et P. SERIE'!$A$35:$S$54,4,FALSE)),"",(VLOOKUP(A49,'C. et P. SERIE'!$A$35:$S$54,4,FALSE)))</f>
        <v/>
      </c>
      <c r="E49" s="237" t="str">
        <f>IF(ISNA(VLOOKUP(A49,'C. et P. SERIE'!$A$35:$S$54,5,FALSE)),"",(VLOOKUP(A49,'C. et P. SERIE'!$A$35:$S$54,5,FALSE)))</f>
        <v/>
      </c>
      <c r="F49" s="237" t="str">
        <f>IF(ISNA(VLOOKUP(A49,'C. et P. SERIE'!$A$35:$S$54,6,FALSE)),"",(VLOOKUP(A49,'C. et P. SERIE'!$A$35:$S$54,6,FALSE)))</f>
        <v/>
      </c>
      <c r="G49" s="709" t="str">
        <f>IF(ISNA(VLOOKUP(E49,'C. et P. SERIE'!$E$35:$S$54,3,FALSE)),"",(VLOOKUP(E49,'C. et P. SERIE'!$E$35:$S$54,3,FALSE)))</f>
        <v/>
      </c>
      <c r="H49" s="237" t="str">
        <f>IF(ISNA(VLOOKUP(E49,'C. et P. SERIE'!$E$35:$S$54,4,FALSE)),"",(VLOOKUP(E49,'C. et P. SERIE'!$E$35:$S$54,4,FALSE)))</f>
        <v/>
      </c>
      <c r="I49" s="279" t="str">
        <f>IF(ISNA(VLOOKUP($E49,'C. et P. SERIE'!$E$35:$S$54,5,FALSE)),"",(VLOOKUP($E49,'C. et P. SERIE'!$E$35:$S$54,5,FALSE)))</f>
        <v/>
      </c>
      <c r="J49" s="279" t="str">
        <f>IF(ISNA(VLOOKUP($E49,'C. et P. SERIE'!$E$35:$S$54,6,FALSE)),"",(VLOOKUP($E49,'C. et P. SERIE'!$E$35:$S$54,6,FALSE)))</f>
        <v/>
      </c>
      <c r="K49" s="279" t="str">
        <f>IF(ISNA(VLOOKUP($E49,'C. et P. SERIE'!$E$35:$S$54,7,FALSE)),"",(VLOOKUP($E49,'C. et P. SERIE'!$E$35:$S$54,7,FALSE)))</f>
        <v/>
      </c>
      <c r="L49" s="279" t="str">
        <f>IF(ISNA(VLOOKUP($E49,'C. et P. SERIE'!$E$35:$S$54,8,FALSE)),"",(VLOOKUP($E49,'C. et P. SERIE'!$E$35:$S$54,8,FALSE)))</f>
        <v/>
      </c>
      <c r="M49" s="279" t="str">
        <f>IF(ISNA(VLOOKUP($E49,'C. et P. SERIE'!$E$35:$S$54,9,FALSE)),"",(VLOOKUP($E49,'C. et P. SERIE'!$E$35:$S$54,9,FALSE)))</f>
        <v/>
      </c>
      <c r="N49" s="279" t="str">
        <f>IF(ISNA(VLOOKUP($E49,'C. et P. SERIE'!$E$35:$S$54,10,FALSE)),"",(VLOOKUP($E49,'C. et P. SERIE'!$E$35:$S$54,10,FALSE)))</f>
        <v/>
      </c>
      <c r="O49" s="279" t="str">
        <f>IF(ISNA(VLOOKUP($E49,'C. et P. SERIE'!$E$35:$S$54,11,FALSE)),"",(VLOOKUP($E49,'C. et P. SERIE'!$E$35:$S$54,11,FALSE)))</f>
        <v/>
      </c>
      <c r="P49" s="279" t="str">
        <f>IF(ISNA(VLOOKUP($E49,'C. et P. SERIE'!$E$35:$S$54,12,FALSE)),"",(VLOOKUP($E49,'C. et P. SERIE'!$E$35:$S$54,12,FALSE)))</f>
        <v/>
      </c>
      <c r="Q49" s="279" t="str">
        <f>IF(ISNA(VLOOKUP($E49,'C. et P. SERIE'!$E$35:$S$54,13,FALSE)),"",(VLOOKUP($E49,'C. et P. SERIE'!$E$35:$S$54,13,FALSE)))</f>
        <v/>
      </c>
      <c r="R49" s="279" t="str">
        <f>IF(ISNA(VLOOKUP($E49,'C. et P. SERIE'!$E$35:$S$54,14,FALSE)),"",(VLOOKUP($E49,'C. et P. SERIE'!$E$35:$S$54,14,FALSE)))</f>
        <v/>
      </c>
      <c r="S49" s="279" t="str">
        <f>IF(ISNA(VLOOKUP($E49,'C. et P. SERIE'!$E$35:$S$54,15,FALSE)),"",(VLOOKUP($E49,'C. et P. SERIE'!$E$35:$S$54,15,FALSE)))</f>
        <v/>
      </c>
    </row>
    <row r="50" spans="1:19" ht="12" customHeight="1" thickBot="1" x14ac:dyDescent="0.35">
      <c r="A50" s="711"/>
      <c r="B50" s="524"/>
      <c r="C50" s="521"/>
      <c r="D50" s="712"/>
      <c r="E50" s="43" t="str">
        <f>IF(ISNA(VLOOKUP(A49,'C. et P. SERIE'!$A$35:$S$54,5,FALSE)+U49),"",(VLOOKUP(A49,'C. et P. SERIE'!$A$35:$S$54,5,FALSE)+$U$3))</f>
        <v/>
      </c>
      <c r="F50" s="233" t="str">
        <f>IF(ISNA(VLOOKUP(E50,'C. et P. SERIE'!$E$35:$S$54,2,FALSE)),"",(VLOOKUP(E50,'C. et P. SERIE'!$E$35:$S$54,2,FALSE)))</f>
        <v/>
      </c>
      <c r="G50" s="713"/>
      <c r="H50" s="43" t="str">
        <f>IF(ISNA(VLOOKUP(E50,'C. et P. SERIE'!$E$35:$S$54,4,FALSE)),"",(VLOOKUP(E50,'C. et P. SERIE'!$E$35:$S$54,4,FALSE)))</f>
        <v/>
      </c>
      <c r="I50" s="280" t="str">
        <f>IF(ISNA(VLOOKUP($E50,'C. et P. SERIE'!$E$35:$S$54,5,FALSE)),"",(VLOOKUP($E50,'C. et P. SERIE'!$E$35:$S$54,5,FALSE)))</f>
        <v/>
      </c>
      <c r="J50" s="280" t="str">
        <f>IF(ISNA(VLOOKUP($E50,'C. et P. SERIE'!$E$35:$S$54,6,FALSE)),"",(VLOOKUP($E50,'C. et P. SERIE'!$E$35:$S$54,6,FALSE)))</f>
        <v/>
      </c>
      <c r="K50" s="280" t="str">
        <f>IF(ISNA(VLOOKUP($E50,'C. et P. SERIE'!$E$35:$S$54,7,FALSE)),"",(VLOOKUP($E50,'C. et P. SERIE'!$E$35:$S$54,7,FALSE)))</f>
        <v/>
      </c>
      <c r="L50" s="280" t="str">
        <f>IF(ISNA(VLOOKUP($E50,'C. et P. SERIE'!$E$35:$S$54,8,FALSE)),"",(VLOOKUP($E50,'C. et P. SERIE'!$E$35:$S$54,8,FALSE)))</f>
        <v/>
      </c>
      <c r="M50" s="280" t="str">
        <f>IF(ISNA(VLOOKUP($E50,'C. et P. SERIE'!$E$35:$S$54,9,FALSE)),"",(VLOOKUP($E50,'C. et P. SERIE'!$E$35:$S$54,9,FALSE)))</f>
        <v/>
      </c>
      <c r="N50" s="280" t="str">
        <f>IF(ISNA(VLOOKUP($E50,'C. et P. SERIE'!$E$35:$S$54,10,FALSE)),"",(VLOOKUP($E50,'C. et P. SERIE'!$E$35:$S$54,10,FALSE)))</f>
        <v/>
      </c>
      <c r="O50" s="280" t="str">
        <f>IF(ISNA(VLOOKUP($E50,'C. et P. SERIE'!$E$35:$S$54,11,FALSE)),"",(VLOOKUP($E50,'C. et P. SERIE'!$E$35:$S$54,11,FALSE)))</f>
        <v/>
      </c>
      <c r="P50" s="280" t="str">
        <f>IF(ISNA(VLOOKUP($E50,'C. et P. SERIE'!$E$35:$S$54,12,FALSE)),"",(VLOOKUP($E50,'C. et P. SERIE'!$E$35:$S$54,12,FALSE)))</f>
        <v/>
      </c>
      <c r="Q50" s="280" t="str">
        <f>IF(ISNA(VLOOKUP($E50,'C. et P. SERIE'!$E$35:$S$54,13,FALSE)),"",(VLOOKUP($E50,'C. et P. SERIE'!$E$35:$S$54,13,FALSE)))</f>
        <v/>
      </c>
      <c r="R50" s="280" t="str">
        <f>IF(ISNA(VLOOKUP($E50,'C. et P. SERIE'!$E$35:$S$54,14,FALSE)),"",(VLOOKUP($E50,'C. et P. SERIE'!$E$35:$S$54,14,FALSE)))</f>
        <v/>
      </c>
      <c r="S50" s="280" t="str">
        <f>IF(ISNA(VLOOKUP($E50,'C. et P. SERIE'!$E$35:$S$54,15,FALSE)),"",(VLOOKUP($E50,'C. et P. SERIE'!$E$35:$S$54,15,FALSE)))</f>
        <v/>
      </c>
    </row>
    <row r="51" spans="1:19" ht="12" customHeight="1" x14ac:dyDescent="0.3">
      <c r="A51" s="705">
        <v>9</v>
      </c>
      <c r="B51" s="523" t="str">
        <f>IF(ISNA(VLOOKUP(A51,'C. et P. SERIE'!$A$35:$S$54,2,FALSE)),"",(VLOOKUP(A51,'C. et P. SERIE'!$A$35:$S$54,2,FALSE)))</f>
        <v/>
      </c>
      <c r="C51" s="520" t="str">
        <f>IF(ISNA(VLOOKUP(A51,'C. et P. SERIE'!$A$35:$S$54,3,FALSE)),"",(VLOOKUP(A51,'C. et P. SERIE'!$A$35:$S$54,3,FALSE)))</f>
        <v/>
      </c>
      <c r="D51" s="707" t="str">
        <f>IF(ISNA(VLOOKUP(A51,'C. et P. SERIE'!$A$35:$S$54,4,FALSE)),"",(VLOOKUP(A51,'C. et P. SERIE'!$A$35:$S$54,4,FALSE)))</f>
        <v/>
      </c>
      <c r="E51" s="237" t="str">
        <f>IF(ISNA(VLOOKUP(A51,'C. et P. SERIE'!$A$35:$S$54,5,FALSE)),"",(VLOOKUP(A51,'C. et P. SERIE'!$A$35:$S$54,5,FALSE)))</f>
        <v/>
      </c>
      <c r="F51" s="237" t="str">
        <f>IF(ISNA(VLOOKUP(A51,'C. et P. SERIE'!$A$35:$S$54,6,FALSE)),"",(VLOOKUP(A51,'C. et P. SERIE'!$A$35:$S$54,6,FALSE)))</f>
        <v/>
      </c>
      <c r="G51" s="709" t="str">
        <f>IF(ISNA(VLOOKUP(E51,'C. et P. SERIE'!$E$35:$S$54,3,FALSE)),"",(VLOOKUP(E51,'C. et P. SERIE'!$E$35:$S$54,3,FALSE)))</f>
        <v/>
      </c>
      <c r="H51" s="237" t="str">
        <f>IF(ISNA(VLOOKUP(E51,'C. et P. SERIE'!$E$35:$S$54,4,FALSE)),"",(VLOOKUP(E51,'C. et P. SERIE'!$E$35:$S$54,4,FALSE)))</f>
        <v/>
      </c>
      <c r="I51" s="279" t="str">
        <f>IF(ISNA(VLOOKUP($E51,'C. et P. SERIE'!$E$35:$S$54,5,FALSE)),"",(VLOOKUP($E51,'C. et P. SERIE'!$E$35:$S$54,5,FALSE)))</f>
        <v/>
      </c>
      <c r="J51" s="279" t="str">
        <f>IF(ISNA(VLOOKUP($E51,'C. et P. SERIE'!$E$35:$S$54,6,FALSE)),"",(VLOOKUP($E51,'C. et P. SERIE'!$E$35:$S$54,6,FALSE)))</f>
        <v/>
      </c>
      <c r="K51" s="279" t="str">
        <f>IF(ISNA(VLOOKUP($E51,'C. et P. SERIE'!$E$35:$S$54,7,FALSE)),"",(VLOOKUP($E51,'C. et P. SERIE'!$E$35:$S$54,7,FALSE)))</f>
        <v/>
      </c>
      <c r="L51" s="279" t="str">
        <f>IF(ISNA(VLOOKUP($E51,'C. et P. SERIE'!$E$35:$S$54,8,FALSE)),"",(VLOOKUP($E51,'C. et P. SERIE'!$E$35:$S$54,8,FALSE)))</f>
        <v/>
      </c>
      <c r="M51" s="279" t="str">
        <f>IF(ISNA(VLOOKUP($E51,'C. et P. SERIE'!$E$35:$S$54,9,FALSE)),"",(VLOOKUP($E51,'C. et P. SERIE'!$E$35:$S$54,9,FALSE)))</f>
        <v/>
      </c>
      <c r="N51" s="279" t="str">
        <f>IF(ISNA(VLOOKUP($E51,'C. et P. SERIE'!$E$35:$S$54,10,FALSE)),"",(VLOOKUP($E51,'C. et P. SERIE'!$E$35:$S$54,10,FALSE)))</f>
        <v/>
      </c>
      <c r="O51" s="279" t="str">
        <f>IF(ISNA(VLOOKUP($E51,'C. et P. SERIE'!$E$35:$S$54,11,FALSE)),"",(VLOOKUP($E51,'C. et P. SERIE'!$E$35:$S$54,11,FALSE)))</f>
        <v/>
      </c>
      <c r="P51" s="279" t="str">
        <f>IF(ISNA(VLOOKUP($E51,'C. et P. SERIE'!$E$35:$S$54,12,FALSE)),"",(VLOOKUP($E51,'C. et P. SERIE'!$E$35:$S$54,12,FALSE)))</f>
        <v/>
      </c>
      <c r="Q51" s="279" t="str">
        <f>IF(ISNA(VLOOKUP($E51,'C. et P. SERIE'!$E$35:$S$54,13,FALSE)),"",(VLOOKUP($E51,'C. et P. SERIE'!$E$35:$S$54,13,FALSE)))</f>
        <v/>
      </c>
      <c r="R51" s="279" t="str">
        <f>IF(ISNA(VLOOKUP($E51,'C. et P. SERIE'!$E$35:$S$54,14,FALSE)),"",(VLOOKUP($E51,'C. et P. SERIE'!$E$35:$S$54,14,FALSE)))</f>
        <v/>
      </c>
      <c r="S51" s="279" t="str">
        <f>IF(ISNA(VLOOKUP($E51,'C. et P. SERIE'!$E$35:$S$54,15,FALSE)),"",(VLOOKUP($E51,'C. et P. SERIE'!$E$35:$S$54,15,FALSE)))</f>
        <v/>
      </c>
    </row>
    <row r="52" spans="1:19" ht="12" customHeight="1" thickBot="1" x14ac:dyDescent="0.35">
      <c r="A52" s="711"/>
      <c r="B52" s="524"/>
      <c r="C52" s="521"/>
      <c r="D52" s="712"/>
      <c r="E52" s="43" t="str">
        <f>IF(ISNA(VLOOKUP(A51,'C. et P. SERIE'!$A$35:$S$54,5,FALSE)+U51),"",(VLOOKUP(A51,'C. et P. SERIE'!$A$35:$S$54,5,FALSE)+$U$3))</f>
        <v/>
      </c>
      <c r="F52" s="233" t="str">
        <f>IF(ISNA(VLOOKUP(E52,'C. et P. SERIE'!$E$35:$S$54,2,FALSE)),"",(VLOOKUP(E52,'C. et P. SERIE'!$E$35:$S$54,2,FALSE)))</f>
        <v/>
      </c>
      <c r="G52" s="713"/>
      <c r="H52" s="43" t="str">
        <f>IF(ISNA(VLOOKUP(E52,'C. et P. SERIE'!$E$35:$S$54,4,FALSE)),"",(VLOOKUP(E52,'C. et P. SERIE'!$E$35:$S$54,4,FALSE)))</f>
        <v/>
      </c>
      <c r="I52" s="280" t="str">
        <f>IF(ISNA(VLOOKUP($E52,'C. et P. SERIE'!$E$35:$S$54,5,FALSE)),"",(VLOOKUP($E52,'C. et P. SERIE'!$E$35:$S$54,5,FALSE)))</f>
        <v/>
      </c>
      <c r="J52" s="280" t="str">
        <f>IF(ISNA(VLOOKUP($E52,'C. et P. SERIE'!$E$35:$S$54,6,FALSE)),"",(VLOOKUP($E52,'C. et P. SERIE'!$E$35:$S$54,6,FALSE)))</f>
        <v/>
      </c>
      <c r="K52" s="280" t="str">
        <f>IF(ISNA(VLOOKUP($E52,'C. et P. SERIE'!$E$35:$S$54,7,FALSE)),"",(VLOOKUP($E52,'C. et P. SERIE'!$E$35:$S$54,7,FALSE)))</f>
        <v/>
      </c>
      <c r="L52" s="280" t="str">
        <f>IF(ISNA(VLOOKUP($E52,'C. et P. SERIE'!$E$35:$S$54,8,FALSE)),"",(VLOOKUP($E52,'C. et P. SERIE'!$E$35:$S$54,8,FALSE)))</f>
        <v/>
      </c>
      <c r="M52" s="280" t="str">
        <f>IF(ISNA(VLOOKUP($E52,'C. et P. SERIE'!$E$35:$S$54,9,FALSE)),"",(VLOOKUP($E52,'C. et P. SERIE'!$E$35:$S$54,9,FALSE)))</f>
        <v/>
      </c>
      <c r="N52" s="280" t="str">
        <f>IF(ISNA(VLOOKUP($E52,'C. et P. SERIE'!$E$35:$S$54,10,FALSE)),"",(VLOOKUP($E52,'C. et P. SERIE'!$E$35:$S$54,10,FALSE)))</f>
        <v/>
      </c>
      <c r="O52" s="280" t="str">
        <f>IF(ISNA(VLOOKUP($E52,'C. et P. SERIE'!$E$35:$S$54,11,FALSE)),"",(VLOOKUP($E52,'C. et P. SERIE'!$E$35:$S$54,11,FALSE)))</f>
        <v/>
      </c>
      <c r="P52" s="280" t="str">
        <f>IF(ISNA(VLOOKUP($E52,'C. et P. SERIE'!$E$35:$S$54,12,FALSE)),"",(VLOOKUP($E52,'C. et P. SERIE'!$E$35:$S$54,12,FALSE)))</f>
        <v/>
      </c>
      <c r="Q52" s="280" t="str">
        <f>IF(ISNA(VLOOKUP($E52,'C. et P. SERIE'!$E$35:$S$54,13,FALSE)),"",(VLOOKUP($E52,'C. et P. SERIE'!$E$35:$S$54,13,FALSE)))</f>
        <v/>
      </c>
      <c r="R52" s="280" t="str">
        <f>IF(ISNA(VLOOKUP($E52,'C. et P. SERIE'!$E$35:$S$54,14,FALSE)),"",(VLOOKUP($E52,'C. et P. SERIE'!$E$35:$S$54,14,FALSE)))</f>
        <v/>
      </c>
      <c r="S52" s="280" t="str">
        <f>IF(ISNA(VLOOKUP($E52,'C. et P. SERIE'!$E$35:$S$54,15,FALSE)),"",(VLOOKUP($E52,'C. et P. SERIE'!$E$35:$S$54,15,FALSE)))</f>
        <v/>
      </c>
    </row>
    <row r="53" spans="1:19" ht="12" customHeight="1" x14ac:dyDescent="0.3">
      <c r="A53" s="705">
        <v>10</v>
      </c>
      <c r="B53" s="523" t="str">
        <f>IF(ISNA(VLOOKUP(A53,'C. et P. SERIE'!$A$35:$S$54,2,FALSE)),"",(VLOOKUP(A53,'C. et P. SERIE'!$A$35:$S$54,2,FALSE)))</f>
        <v/>
      </c>
      <c r="C53" s="520" t="str">
        <f>IF(ISNA(VLOOKUP(A53,'C. et P. SERIE'!$A$35:$S$54,3,FALSE)),"",(VLOOKUP(A53,'C. et P. SERIE'!$A$35:$S$54,3,FALSE)))</f>
        <v/>
      </c>
      <c r="D53" s="707" t="str">
        <f>IF(ISNA(VLOOKUP(A53,'C. et P. SERIE'!$A$35:$S$54,4,FALSE)),"",(VLOOKUP(A53,'C. et P. SERIE'!$A$35:$S$54,4,FALSE)))</f>
        <v/>
      </c>
      <c r="E53" s="237" t="str">
        <f>IF(ISNA(VLOOKUP(A53,'C. et P. SERIE'!$A$35:$S$54,5,FALSE)),"",(VLOOKUP(A53,'C. et P. SERIE'!$A$35:$S$54,5,FALSE)))</f>
        <v/>
      </c>
      <c r="F53" s="237" t="str">
        <f>IF(ISNA(VLOOKUP(A53,'C. et P. SERIE'!$A$35:$S$54,6,FALSE)),"",(VLOOKUP(A53,'C. et P. SERIE'!$A$35:$S$54,6,FALSE)))</f>
        <v/>
      </c>
      <c r="G53" s="709" t="str">
        <f>IF(ISNA(VLOOKUP(E53,'C. et P. SERIE'!$E$35:$S$54,3,FALSE)),"",(VLOOKUP(E53,'C. et P. SERIE'!$E$35:$S$54,3,FALSE)))</f>
        <v/>
      </c>
      <c r="H53" s="237" t="str">
        <f>IF(ISNA(VLOOKUP(E53,'C. et P. SERIE'!$E$35:$S$54,4,FALSE)),"",(VLOOKUP(E53,'C. et P. SERIE'!$E$35:$S$54,4,FALSE)))</f>
        <v/>
      </c>
      <c r="I53" s="279" t="str">
        <f>IF(ISNA(VLOOKUP($E53,'C. et P. SERIE'!$E$35:$S$54,5,FALSE)),"",(VLOOKUP($E53,'C. et P. SERIE'!$E$35:$S$54,5,FALSE)))</f>
        <v/>
      </c>
      <c r="J53" s="279" t="str">
        <f>IF(ISNA(VLOOKUP($E53,'C. et P. SERIE'!$E$35:$S$54,6,FALSE)),"",(VLOOKUP($E53,'C. et P. SERIE'!$E$35:$S$54,6,FALSE)))</f>
        <v/>
      </c>
      <c r="K53" s="279" t="str">
        <f>IF(ISNA(VLOOKUP($E53,'C. et P. SERIE'!$E$35:$S$54,7,FALSE)),"",(VLOOKUP($E53,'C. et P. SERIE'!$E$35:$S$54,7,FALSE)))</f>
        <v/>
      </c>
      <c r="L53" s="279" t="str">
        <f>IF(ISNA(VLOOKUP($E53,'C. et P. SERIE'!$E$35:$S$54,8,FALSE)),"",(VLOOKUP($E53,'C. et P. SERIE'!$E$35:$S$54,8,FALSE)))</f>
        <v/>
      </c>
      <c r="M53" s="279" t="str">
        <f>IF(ISNA(VLOOKUP($E53,'C. et P. SERIE'!$E$35:$S$54,9,FALSE)),"",(VLOOKUP($E53,'C. et P. SERIE'!$E$35:$S$54,9,FALSE)))</f>
        <v/>
      </c>
      <c r="N53" s="279" t="str">
        <f>IF(ISNA(VLOOKUP($E53,'C. et P. SERIE'!$E$35:$S$54,10,FALSE)),"",(VLOOKUP($E53,'C. et P. SERIE'!$E$35:$S$54,10,FALSE)))</f>
        <v/>
      </c>
      <c r="O53" s="279" t="str">
        <f>IF(ISNA(VLOOKUP($E53,'C. et P. SERIE'!$E$35:$S$54,11,FALSE)),"",(VLOOKUP($E53,'C. et P. SERIE'!$E$35:$S$54,11,FALSE)))</f>
        <v/>
      </c>
      <c r="P53" s="279" t="str">
        <f>IF(ISNA(VLOOKUP($E53,'C. et P. SERIE'!$E$35:$S$54,12,FALSE)),"",(VLOOKUP($E53,'C. et P. SERIE'!$E$35:$S$54,12,FALSE)))</f>
        <v/>
      </c>
      <c r="Q53" s="279" t="str">
        <f>IF(ISNA(VLOOKUP($E53,'C. et P. SERIE'!$E$35:$S$54,13,FALSE)),"",(VLOOKUP($E53,'C. et P. SERIE'!$E$35:$S$54,13,FALSE)))</f>
        <v/>
      </c>
      <c r="R53" s="279" t="str">
        <f>IF(ISNA(VLOOKUP($E53,'C. et P. SERIE'!$E$35:$S$54,14,FALSE)),"",(VLOOKUP($E53,'C. et P. SERIE'!$E$35:$S$54,14,FALSE)))</f>
        <v/>
      </c>
      <c r="S53" s="279" t="str">
        <f>IF(ISNA(VLOOKUP($E53,'C. et P. SERIE'!$E$35:$S$54,15,FALSE)),"",(VLOOKUP($E53,'C. et P. SERIE'!$E$35:$S$54,15,FALSE)))</f>
        <v/>
      </c>
    </row>
    <row r="54" spans="1:19" ht="12" customHeight="1" thickBot="1" x14ac:dyDescent="0.35">
      <c r="A54" s="711"/>
      <c r="B54" s="524"/>
      <c r="C54" s="521"/>
      <c r="D54" s="712"/>
      <c r="E54" s="43" t="str">
        <f>IF(ISNA(VLOOKUP(A53,'C. et P. SERIE'!$A$35:$S$54,5,FALSE)+U53),"",(VLOOKUP(A53,'C. et P. SERIE'!$A$35:$S$54,5,FALSE)+$U$3))</f>
        <v/>
      </c>
      <c r="F54" s="233" t="str">
        <f>IF(ISNA(VLOOKUP(E54,'C. et P. SERIE'!$E$35:$S$54,2,FALSE)),"",(VLOOKUP(E54,'C. et P. SERIE'!$E$35:$S$54,2,FALSE)))</f>
        <v/>
      </c>
      <c r="G54" s="713"/>
      <c r="H54" s="43" t="str">
        <f>IF(ISNA(VLOOKUP(E54,'C. et P. SERIE'!$E$35:$S$54,4,FALSE)),"",(VLOOKUP(E54,'C. et P. SERIE'!$E$35:$S$54,4,FALSE)))</f>
        <v/>
      </c>
      <c r="I54" s="280" t="str">
        <f>IF(ISNA(VLOOKUP($E54,'C. et P. SERIE'!$E$35:$S$54,5,FALSE)),"",(VLOOKUP($E54,'C. et P. SERIE'!$E$35:$S$54,5,FALSE)))</f>
        <v/>
      </c>
      <c r="J54" s="280" t="str">
        <f>IF(ISNA(VLOOKUP($E54,'C. et P. SERIE'!$E$35:$S$54,6,FALSE)),"",(VLOOKUP($E54,'C. et P. SERIE'!$E$35:$S$54,6,FALSE)))</f>
        <v/>
      </c>
      <c r="K54" s="280" t="str">
        <f>IF(ISNA(VLOOKUP($E54,'C. et P. SERIE'!$E$35:$S$54,7,FALSE)),"",(VLOOKUP($E54,'C. et P. SERIE'!$E$35:$S$54,7,FALSE)))</f>
        <v/>
      </c>
      <c r="L54" s="280" t="str">
        <f>IF(ISNA(VLOOKUP($E54,'C. et P. SERIE'!$E$35:$S$54,8,FALSE)),"",(VLOOKUP($E54,'C. et P. SERIE'!$E$35:$S$54,8,FALSE)))</f>
        <v/>
      </c>
      <c r="M54" s="280" t="str">
        <f>IF(ISNA(VLOOKUP($E54,'C. et P. SERIE'!$E$35:$S$54,9,FALSE)),"",(VLOOKUP($E54,'C. et P. SERIE'!$E$35:$S$54,9,FALSE)))</f>
        <v/>
      </c>
      <c r="N54" s="280" t="str">
        <f>IF(ISNA(VLOOKUP($E54,'C. et P. SERIE'!$E$35:$S$54,10,FALSE)),"",(VLOOKUP($E54,'C. et P. SERIE'!$E$35:$S$54,10,FALSE)))</f>
        <v/>
      </c>
      <c r="O54" s="280" t="str">
        <f>IF(ISNA(VLOOKUP($E54,'C. et P. SERIE'!$E$35:$S$54,11,FALSE)),"",(VLOOKUP($E54,'C. et P. SERIE'!$E$35:$S$54,11,FALSE)))</f>
        <v/>
      </c>
      <c r="P54" s="280" t="str">
        <f>IF(ISNA(VLOOKUP($E54,'C. et P. SERIE'!$E$35:$S$54,12,FALSE)),"",(VLOOKUP($E54,'C. et P. SERIE'!$E$35:$S$54,12,FALSE)))</f>
        <v/>
      </c>
      <c r="Q54" s="280" t="str">
        <f>IF(ISNA(VLOOKUP($E54,'C. et P. SERIE'!$E$35:$S$54,13,FALSE)),"",(VLOOKUP($E54,'C. et P. SERIE'!$E$35:$S$54,13,FALSE)))</f>
        <v/>
      </c>
      <c r="R54" s="280" t="str">
        <f>IF(ISNA(VLOOKUP($E54,'C. et P. SERIE'!$E$35:$S$54,14,FALSE)),"",(VLOOKUP($E54,'C. et P. SERIE'!$E$35:$S$54,14,FALSE)))</f>
        <v/>
      </c>
      <c r="S54" s="280" t="str">
        <f>IF(ISNA(VLOOKUP($E54,'C. et P. SERIE'!$E$35:$S$54,15,FALSE)),"",(VLOOKUP($E54,'C. et P. SERIE'!$E$35:$S$54,15,FALSE)))</f>
        <v/>
      </c>
    </row>
    <row r="55" spans="1:19" ht="12" customHeight="1" x14ac:dyDescent="0.3">
      <c r="A55" s="705">
        <v>11</v>
      </c>
      <c r="B55" s="523" t="str">
        <f>IF(ISNA(VLOOKUP(A55,'C. et P. SERIE'!$A$35:$S$54,2,FALSE)),"",(VLOOKUP(A55,'C. et P. SERIE'!$A$35:$S$54,2,FALSE)))</f>
        <v/>
      </c>
      <c r="C55" s="520" t="str">
        <f>IF(ISNA(VLOOKUP(A55,'C. et P. SERIE'!$A$35:$S$54,3,FALSE)),"",(VLOOKUP(A55,'C. et P. SERIE'!$A$35:$S$54,3,FALSE)))</f>
        <v/>
      </c>
      <c r="D55" s="707" t="str">
        <f>IF(ISNA(VLOOKUP(A55,'C. et P. SERIE'!$A$35:$S$54,4,FALSE)),"",(VLOOKUP(A55,'C. et P. SERIE'!$A$35:$S$54,4,FALSE)))</f>
        <v/>
      </c>
      <c r="E55" s="237" t="str">
        <f>IF(ISNA(VLOOKUP(A55,'C. et P. SERIE'!$A$35:$S$54,5,FALSE)),"",(VLOOKUP(A55,'C. et P. SERIE'!$A$35:$S$54,5,FALSE)))</f>
        <v/>
      </c>
      <c r="F55" s="237" t="str">
        <f>IF(ISNA(VLOOKUP(A55,'C. et P. SERIE'!$A$35:$S$54,6,FALSE)),"",(VLOOKUP(A55,'C. et P. SERIE'!$A$35:$S$54,6,FALSE)))</f>
        <v/>
      </c>
      <c r="G55" s="709" t="str">
        <f>IF(ISNA(VLOOKUP(E55,'C. et P. SERIE'!$E$35:$S$54,3,FALSE)),"",(VLOOKUP(E55,'C. et P. SERIE'!$E$35:$S$54,3,FALSE)))</f>
        <v/>
      </c>
      <c r="H55" s="237" t="str">
        <f>IF(ISNA(VLOOKUP(E55,'C. et P. SERIE'!$E$35:$S$54,4,FALSE)),"",(VLOOKUP(E55,'C. et P. SERIE'!$E$35:$S$54,4,FALSE)))</f>
        <v/>
      </c>
      <c r="I55" s="279" t="str">
        <f>IF(ISNA(VLOOKUP($E55,'C. et P. SERIE'!$E$35:$S$54,5,FALSE)),"",(VLOOKUP($E55,'C. et P. SERIE'!$E$35:$S$54,5,FALSE)))</f>
        <v/>
      </c>
      <c r="J55" s="279" t="str">
        <f>IF(ISNA(VLOOKUP($E55,'C. et P. SERIE'!$E$35:$S$54,6,FALSE)),"",(VLOOKUP($E55,'C. et P. SERIE'!$E$35:$S$54,6,FALSE)))</f>
        <v/>
      </c>
      <c r="K55" s="279" t="str">
        <f>IF(ISNA(VLOOKUP($E55,'C. et P. SERIE'!$E$35:$S$54,7,FALSE)),"",(VLOOKUP($E55,'C. et P. SERIE'!$E$35:$S$54,7,FALSE)))</f>
        <v/>
      </c>
      <c r="L55" s="279" t="str">
        <f>IF(ISNA(VLOOKUP($E55,'C. et P. SERIE'!$E$35:$S$54,8,FALSE)),"",(VLOOKUP($E55,'C. et P. SERIE'!$E$35:$S$54,8,FALSE)))</f>
        <v/>
      </c>
      <c r="M55" s="279" t="str">
        <f>IF(ISNA(VLOOKUP($E55,'C. et P. SERIE'!$E$35:$S$54,9,FALSE)),"",(VLOOKUP($E55,'C. et P. SERIE'!$E$35:$S$54,9,FALSE)))</f>
        <v/>
      </c>
      <c r="N55" s="279" t="str">
        <f>IF(ISNA(VLOOKUP($E55,'C. et P. SERIE'!$E$35:$S$54,10,FALSE)),"",(VLOOKUP($E55,'C. et P. SERIE'!$E$35:$S$54,10,FALSE)))</f>
        <v/>
      </c>
      <c r="O55" s="279" t="str">
        <f>IF(ISNA(VLOOKUP($E55,'C. et P. SERIE'!$E$35:$S$54,11,FALSE)),"",(VLOOKUP($E55,'C. et P. SERIE'!$E$35:$S$54,11,FALSE)))</f>
        <v/>
      </c>
      <c r="P55" s="279" t="str">
        <f>IF(ISNA(VLOOKUP($E55,'C. et P. SERIE'!$E$35:$S$54,12,FALSE)),"",(VLOOKUP($E55,'C. et P. SERIE'!$E$35:$S$54,12,FALSE)))</f>
        <v/>
      </c>
      <c r="Q55" s="279" t="str">
        <f>IF(ISNA(VLOOKUP($E55,'C. et P. SERIE'!$E$35:$S$54,13,FALSE)),"",(VLOOKUP($E55,'C. et P. SERIE'!$E$35:$S$54,13,FALSE)))</f>
        <v/>
      </c>
      <c r="R55" s="279" t="str">
        <f>IF(ISNA(VLOOKUP($E55,'C. et P. SERIE'!$E$35:$S$54,14,FALSE)),"",(VLOOKUP($E55,'C. et P. SERIE'!$E$35:$S$54,14,FALSE)))</f>
        <v/>
      </c>
      <c r="S55" s="279" t="str">
        <f>IF(ISNA(VLOOKUP($E55,'C. et P. SERIE'!$E$35:$S$54,15,FALSE)),"",(VLOOKUP($E55,'C. et P. SERIE'!$E$35:$S$54,15,FALSE)))</f>
        <v/>
      </c>
    </row>
    <row r="56" spans="1:19" ht="12" customHeight="1" thickBot="1" x14ac:dyDescent="0.35">
      <c r="A56" s="711"/>
      <c r="B56" s="524"/>
      <c r="C56" s="521"/>
      <c r="D56" s="712"/>
      <c r="E56" s="43" t="str">
        <f>IF(ISNA(VLOOKUP(A55,'C. et P. SERIE'!$A$35:$S$54,5,FALSE)+U55),"",(VLOOKUP(A55,'C. et P. SERIE'!$A$35:$S$54,5,FALSE)+$U$3))</f>
        <v/>
      </c>
      <c r="F56" s="233" t="str">
        <f>IF(ISNA(VLOOKUP(E56,'C. et P. SERIE'!$E$35:$S$54,2,FALSE)),"",(VLOOKUP(E56,'C. et P. SERIE'!$E$35:$S$54,2,FALSE)))</f>
        <v/>
      </c>
      <c r="G56" s="713"/>
      <c r="H56" s="43" t="str">
        <f>IF(ISNA(VLOOKUP(E56,'C. et P. SERIE'!$E$35:$S$54,4,FALSE)),"",(VLOOKUP(E56,'C. et P. SERIE'!$E$35:$S$54,4,FALSE)))</f>
        <v/>
      </c>
      <c r="I56" s="280" t="str">
        <f>IF(ISNA(VLOOKUP($E56,'C. et P. SERIE'!$E$35:$S$54,5,FALSE)),"",(VLOOKUP($E56,'C. et P. SERIE'!$E$35:$S$54,5,FALSE)))</f>
        <v/>
      </c>
      <c r="J56" s="280" t="str">
        <f>IF(ISNA(VLOOKUP($E56,'C. et P. SERIE'!$E$35:$S$54,6,FALSE)),"",(VLOOKUP($E56,'C. et P. SERIE'!$E$35:$S$54,6,FALSE)))</f>
        <v/>
      </c>
      <c r="K56" s="280" t="str">
        <f>IF(ISNA(VLOOKUP($E56,'C. et P. SERIE'!$E$35:$S$54,7,FALSE)),"",(VLOOKUP($E56,'C. et P. SERIE'!$E$35:$S$54,7,FALSE)))</f>
        <v/>
      </c>
      <c r="L56" s="280" t="str">
        <f>IF(ISNA(VLOOKUP($E56,'C. et P. SERIE'!$E$35:$S$54,8,FALSE)),"",(VLOOKUP($E56,'C. et P. SERIE'!$E$35:$S$54,8,FALSE)))</f>
        <v/>
      </c>
      <c r="M56" s="280" t="str">
        <f>IF(ISNA(VLOOKUP($E56,'C. et P. SERIE'!$E$35:$S$54,9,FALSE)),"",(VLOOKUP($E56,'C. et P. SERIE'!$E$35:$S$54,9,FALSE)))</f>
        <v/>
      </c>
      <c r="N56" s="280" t="str">
        <f>IF(ISNA(VLOOKUP($E56,'C. et P. SERIE'!$E$35:$S$54,10,FALSE)),"",(VLOOKUP($E56,'C. et P. SERIE'!$E$35:$S$54,10,FALSE)))</f>
        <v/>
      </c>
      <c r="O56" s="280" t="str">
        <f>IF(ISNA(VLOOKUP($E56,'C. et P. SERIE'!$E$35:$S$54,11,FALSE)),"",(VLOOKUP($E56,'C. et P. SERIE'!$E$35:$S$54,11,FALSE)))</f>
        <v/>
      </c>
      <c r="P56" s="280" t="str">
        <f>IF(ISNA(VLOOKUP($E56,'C. et P. SERIE'!$E$35:$S$54,12,FALSE)),"",(VLOOKUP($E56,'C. et P. SERIE'!$E$35:$S$54,12,FALSE)))</f>
        <v/>
      </c>
      <c r="Q56" s="280" t="str">
        <f>IF(ISNA(VLOOKUP($E56,'C. et P. SERIE'!$E$35:$S$54,13,FALSE)),"",(VLOOKUP($E56,'C. et P. SERIE'!$E$35:$S$54,13,FALSE)))</f>
        <v/>
      </c>
      <c r="R56" s="280" t="str">
        <f>IF(ISNA(VLOOKUP($E56,'C. et P. SERIE'!$E$35:$S$54,14,FALSE)),"",(VLOOKUP($E56,'C. et P. SERIE'!$E$35:$S$54,14,FALSE)))</f>
        <v/>
      </c>
      <c r="S56" s="280" t="str">
        <f>IF(ISNA(VLOOKUP($E56,'C. et P. SERIE'!$E$35:$S$54,15,FALSE)),"",(VLOOKUP($E56,'C. et P. SERIE'!$E$35:$S$54,15,FALSE)))</f>
        <v/>
      </c>
    </row>
    <row r="57" spans="1:19" ht="12" customHeight="1" x14ac:dyDescent="0.3">
      <c r="A57" s="705">
        <v>12</v>
      </c>
      <c r="B57" s="523" t="str">
        <f>IF(ISNA(VLOOKUP(A57,'C. et P. SERIE'!$A$35:$S$54,2,FALSE)),"",(VLOOKUP(A57,'C. et P. SERIE'!$A$35:$S$54,2,FALSE)))</f>
        <v/>
      </c>
      <c r="C57" s="520" t="str">
        <f>IF(ISNA(VLOOKUP(A57,'C. et P. SERIE'!$A$35:$S$54,3,FALSE)),"",(VLOOKUP(A57,'C. et P. SERIE'!$A$35:$S$54,3,FALSE)))</f>
        <v/>
      </c>
      <c r="D57" s="707" t="str">
        <f>IF(ISNA(VLOOKUP(A57,'C. et P. SERIE'!$A$35:$S$54,4,FALSE)),"",(VLOOKUP(A57,'C. et P. SERIE'!$A$35:$S$54,4,FALSE)))</f>
        <v/>
      </c>
      <c r="E57" s="237" t="str">
        <f>IF(ISNA(VLOOKUP(A57,'C. et P. SERIE'!$A$35:$S$54,5,FALSE)),"",(VLOOKUP(A57,'C. et P. SERIE'!$A$35:$S$54,5,FALSE)))</f>
        <v/>
      </c>
      <c r="F57" s="237" t="str">
        <f>IF(ISNA(VLOOKUP(A57,'C. et P. SERIE'!$A$35:$S$54,6,FALSE)),"",(VLOOKUP(A57,'C. et P. SERIE'!$A$35:$S$54,6,FALSE)))</f>
        <v/>
      </c>
      <c r="G57" s="709" t="str">
        <f>IF(ISNA(VLOOKUP(E57,'C. et P. SERIE'!$E$35:$S$54,3,FALSE)),"",(VLOOKUP(E57,'C. et P. SERIE'!$E$35:$S$54,3,FALSE)))</f>
        <v/>
      </c>
      <c r="H57" s="237" t="str">
        <f>IF(ISNA(VLOOKUP(E57,'C. et P. SERIE'!$E$35:$S$54,4,FALSE)),"",(VLOOKUP(E57,'C. et P. SERIE'!$E$35:$S$54,4,FALSE)))</f>
        <v/>
      </c>
      <c r="I57" s="279" t="str">
        <f>IF(ISNA(VLOOKUP($E57,'C. et P. SERIE'!$E$35:$S$54,5,FALSE)),"",(VLOOKUP($E57,'C. et P. SERIE'!$E$35:$S$54,5,FALSE)))</f>
        <v/>
      </c>
      <c r="J57" s="279" t="str">
        <f>IF(ISNA(VLOOKUP($E57,'C. et P. SERIE'!$E$35:$S$54,6,FALSE)),"",(VLOOKUP($E57,'C. et P. SERIE'!$E$35:$S$54,6,FALSE)))</f>
        <v/>
      </c>
      <c r="K57" s="279" t="str">
        <f>IF(ISNA(VLOOKUP($E57,'C. et P. SERIE'!$E$35:$S$54,7,FALSE)),"",(VLOOKUP($E57,'C. et P. SERIE'!$E$35:$S$54,7,FALSE)))</f>
        <v/>
      </c>
      <c r="L57" s="279" t="str">
        <f>IF(ISNA(VLOOKUP($E57,'C. et P. SERIE'!$E$35:$S$54,8,FALSE)),"",(VLOOKUP($E57,'C. et P. SERIE'!$E$35:$S$54,8,FALSE)))</f>
        <v/>
      </c>
      <c r="M57" s="279" t="str">
        <f>IF(ISNA(VLOOKUP($E57,'C. et P. SERIE'!$E$35:$S$54,9,FALSE)),"",(VLOOKUP($E57,'C. et P. SERIE'!$E$35:$S$54,9,FALSE)))</f>
        <v/>
      </c>
      <c r="N57" s="279" t="str">
        <f>IF(ISNA(VLOOKUP($E57,'C. et P. SERIE'!$E$35:$S$54,10,FALSE)),"",(VLOOKUP($E57,'C. et P. SERIE'!$E$35:$S$54,10,FALSE)))</f>
        <v/>
      </c>
      <c r="O57" s="279" t="str">
        <f>IF(ISNA(VLOOKUP($E57,'C. et P. SERIE'!$E$35:$S$54,11,FALSE)),"",(VLOOKUP($E57,'C. et P. SERIE'!$E$35:$S$54,11,FALSE)))</f>
        <v/>
      </c>
      <c r="P57" s="279" t="str">
        <f>IF(ISNA(VLOOKUP($E57,'C. et P. SERIE'!$E$35:$S$54,12,FALSE)),"",(VLOOKUP($E57,'C. et P. SERIE'!$E$35:$S$54,12,FALSE)))</f>
        <v/>
      </c>
      <c r="Q57" s="279" t="str">
        <f>IF(ISNA(VLOOKUP($E57,'C. et P. SERIE'!$E$35:$S$54,13,FALSE)),"",(VLOOKUP($E57,'C. et P. SERIE'!$E$35:$S$54,13,FALSE)))</f>
        <v/>
      </c>
      <c r="R57" s="279" t="str">
        <f>IF(ISNA(VLOOKUP($E57,'C. et P. SERIE'!$E$35:$S$54,14,FALSE)),"",(VLOOKUP($E57,'C. et P. SERIE'!$E$35:$S$54,14,FALSE)))</f>
        <v/>
      </c>
      <c r="S57" s="279" t="str">
        <f>IF(ISNA(VLOOKUP($E57,'C. et P. SERIE'!$E$35:$S$54,15,FALSE)),"",(VLOOKUP($E57,'C. et P. SERIE'!$E$35:$S$54,15,FALSE)))</f>
        <v/>
      </c>
    </row>
    <row r="58" spans="1:19" ht="12" customHeight="1" thickBot="1" x14ac:dyDescent="0.35">
      <c r="A58" s="711"/>
      <c r="B58" s="524"/>
      <c r="C58" s="521"/>
      <c r="D58" s="712"/>
      <c r="E58" s="43" t="str">
        <f>IF(ISNA(VLOOKUP(A57,'C. et P. SERIE'!$A$35:$S$54,5,FALSE)+U57),"",(VLOOKUP(A57,'C. et P. SERIE'!$A$35:$S$54,5,FALSE)+$U$3))</f>
        <v/>
      </c>
      <c r="F58" s="44" t="str">
        <f>IF(ISNA(VLOOKUP(E58,'C. et P. SERIE'!$E$35:$S$54,2,FALSE)),"",(VLOOKUP(E58,'C. et P. SERIE'!$E$35:$S$54,2,FALSE)))</f>
        <v/>
      </c>
      <c r="G58" s="713"/>
      <c r="H58" s="43" t="str">
        <f>IF(ISNA(VLOOKUP(E58,'C. et P. SERIE'!$E$35:$S$54,4,FALSE)),"",(VLOOKUP(E58,'C. et P. SERIE'!$E$35:$S$54,4,FALSE)))</f>
        <v/>
      </c>
      <c r="I58" s="280" t="str">
        <f>IF(ISNA(VLOOKUP($E58,'C. et P. SERIE'!$E$35:$S$54,5,FALSE)),"",(VLOOKUP($E58,'C. et P. SERIE'!$E$35:$S$54,5,FALSE)))</f>
        <v/>
      </c>
      <c r="J58" s="280" t="str">
        <f>IF(ISNA(VLOOKUP($E58,'C. et P. SERIE'!$E$35:$S$54,6,FALSE)),"",(VLOOKUP($E58,'C. et P. SERIE'!$E$35:$S$54,6,FALSE)))</f>
        <v/>
      </c>
      <c r="K58" s="280" t="str">
        <f>IF(ISNA(VLOOKUP($E58,'C. et P. SERIE'!$E$35:$S$54,7,FALSE)),"",(VLOOKUP($E58,'C. et P. SERIE'!$E$35:$S$54,7,FALSE)))</f>
        <v/>
      </c>
      <c r="L58" s="280" t="str">
        <f>IF(ISNA(VLOOKUP($E58,'C. et P. SERIE'!$E$35:$S$54,8,FALSE)),"",(VLOOKUP($E58,'C. et P. SERIE'!$E$35:$S$54,8,FALSE)))</f>
        <v/>
      </c>
      <c r="M58" s="280" t="str">
        <f>IF(ISNA(VLOOKUP($E58,'C. et P. SERIE'!$E$35:$S$54,9,FALSE)),"",(VLOOKUP($E58,'C. et P. SERIE'!$E$35:$S$54,9,FALSE)))</f>
        <v/>
      </c>
      <c r="N58" s="280" t="str">
        <f>IF(ISNA(VLOOKUP($E58,'C. et P. SERIE'!$E$35:$S$54,10,FALSE)),"",(VLOOKUP($E58,'C. et P. SERIE'!$E$35:$S$54,10,FALSE)))</f>
        <v/>
      </c>
      <c r="O58" s="280" t="str">
        <f>IF(ISNA(VLOOKUP($E58,'C. et P. SERIE'!$E$35:$S$54,11,FALSE)),"",(VLOOKUP($E58,'C. et P. SERIE'!$E$35:$S$54,11,FALSE)))</f>
        <v/>
      </c>
      <c r="P58" s="280" t="str">
        <f>IF(ISNA(VLOOKUP($E58,'C. et P. SERIE'!$E$35:$S$54,12,FALSE)),"",(VLOOKUP($E58,'C. et P. SERIE'!$E$35:$S$54,12,FALSE)))</f>
        <v/>
      </c>
      <c r="Q58" s="280" t="str">
        <f>IF(ISNA(VLOOKUP($E58,'C. et P. SERIE'!$E$35:$S$54,13,FALSE)),"",(VLOOKUP($E58,'C. et P. SERIE'!$E$35:$S$54,13,FALSE)))</f>
        <v/>
      </c>
      <c r="R58" s="280" t="str">
        <f>IF(ISNA(VLOOKUP($E58,'C. et P. SERIE'!$E$35:$S$54,14,FALSE)),"",(VLOOKUP($E58,'C. et P. SERIE'!$E$35:$S$54,14,FALSE)))</f>
        <v/>
      </c>
      <c r="S58" s="280" t="str">
        <f>IF(ISNA(VLOOKUP($E58,'C. et P. SERIE'!$E$35:$S$54,15,FALSE)),"",(VLOOKUP($E58,'C. et P. SERIE'!$E$35:$S$54,15,FALSE)))</f>
        <v/>
      </c>
    </row>
    <row r="59" spans="1:19" ht="70.8" customHeight="1" thickTop="1" thickBot="1" x14ac:dyDescent="0.35">
      <c r="A59" s="596" t="s">
        <v>857</v>
      </c>
      <c r="B59" s="595"/>
      <c r="C59" s="606" t="s">
        <v>778</v>
      </c>
      <c r="D59" s="606"/>
      <c r="E59" s="607" t="s">
        <v>700</v>
      </c>
      <c r="F59" s="607"/>
      <c r="G59" s="607"/>
      <c r="H59" s="607"/>
      <c r="I59" s="717" t="str">
        <f>IF('C. et P. SERIE'!I55:J55=0,"",('C. et P. SERIE'!I55:J55))</f>
        <v/>
      </c>
      <c r="J59" s="717"/>
      <c r="K59" s="607" t="s">
        <v>774</v>
      </c>
      <c r="L59" s="607"/>
      <c r="M59" s="593"/>
      <c r="N59" s="714" t="str">
        <f>IF('C. et P. SERIE'!N55:S55=0,"",('C. et P. SERIE'!N55:S55))</f>
        <v/>
      </c>
      <c r="O59" s="715"/>
      <c r="P59" s="715"/>
      <c r="Q59" s="715"/>
      <c r="R59" s="715"/>
      <c r="S59" s="716"/>
    </row>
    <row r="60" spans="1:19" ht="28.8" customHeight="1" thickTop="1" thickBot="1" x14ac:dyDescent="0.35">
      <c r="A60" s="113" t="s">
        <v>747</v>
      </c>
      <c r="B60" s="110" t="s">
        <v>1</v>
      </c>
      <c r="C60" s="114" t="s">
        <v>694</v>
      </c>
      <c r="D60" s="97" t="s">
        <v>0</v>
      </c>
      <c r="E60" s="235" t="s">
        <v>679</v>
      </c>
      <c r="F60" s="235" t="s">
        <v>695</v>
      </c>
      <c r="G60" s="236" t="s">
        <v>697</v>
      </c>
      <c r="H60" s="99" t="s">
        <v>680</v>
      </c>
      <c r="I60" s="158" t="s">
        <v>681</v>
      </c>
      <c r="J60" s="158" t="s">
        <v>682</v>
      </c>
      <c r="K60" s="158" t="s">
        <v>683</v>
      </c>
      <c r="L60" s="158" t="s">
        <v>684</v>
      </c>
      <c r="M60" s="158" t="s">
        <v>685</v>
      </c>
      <c r="N60" s="158" t="s">
        <v>686</v>
      </c>
      <c r="O60" s="159" t="s">
        <v>687</v>
      </c>
      <c r="P60" s="158" t="s">
        <v>688</v>
      </c>
      <c r="Q60" s="158" t="s">
        <v>689</v>
      </c>
      <c r="R60" s="160" t="s">
        <v>690</v>
      </c>
      <c r="S60" s="143" t="s">
        <v>792</v>
      </c>
    </row>
    <row r="61" spans="1:19" ht="12" customHeight="1" x14ac:dyDescent="0.3">
      <c r="A61" s="705">
        <v>1</v>
      </c>
      <c r="B61" s="523" t="str">
        <f>IF(ISNA(VLOOKUP(A61,'C. et P. SERIE'!$A$57:$S$86,2,FALSE)),"",(VLOOKUP(A61,'C. et P. SERIE'!$A$57:$S$86,2,FALSE)))</f>
        <v/>
      </c>
      <c r="C61" s="520" t="str">
        <f>IF(ISNA(VLOOKUP(A61,'C. et P. SERIE'!$A$57:$S$86,3,FALSE)),"",(VLOOKUP(A61,'C. et P. SERIE'!$A$57:$S$86,3,FALSE)))</f>
        <v/>
      </c>
      <c r="D61" s="707" t="str">
        <f>IF(ISNA(VLOOKUP(A61,'C. et P. SERIE'!$A$57:$S$86,4,FALSE)),"",(VLOOKUP(A61,'C. et P. SERIE'!$A$57:$S$86,4,FALSE)))</f>
        <v/>
      </c>
      <c r="E61" s="237" t="str">
        <f>IF(ISNA(VLOOKUP(A61,'C. et P. SERIE'!$A$57:$S$86,5,FALSE)),"",(VLOOKUP(A61,'C. et P. SERIE'!$A$57:$S$86,5,FALSE)))</f>
        <v/>
      </c>
      <c r="F61" s="237" t="str">
        <f>IF(ISNA(VLOOKUP(A61,'C. et P. SERIE'!$A$57:$S$86,6,FALSE)),"",(VLOOKUP(A61,'C. et P. SERIE'!$A$57:$S$86,6,FALSE)))</f>
        <v/>
      </c>
      <c r="G61" s="709" t="str">
        <f>IF(ISNA(VLOOKUP(E61,'C. et P. SERIE'!$E$57:$S$86,3,FALSE)),"",(VLOOKUP(E61,'C. et P. SERIE'!$E$57:$S$86,3,FALSE)))</f>
        <v/>
      </c>
      <c r="H61" s="237" t="str">
        <f>IF(ISNA(VLOOKUP(E61,'C. et P. SERIE'!$E$57:$S$86,4,FALSE)),"",(VLOOKUP(E61,'C. et P. SERIE'!$E$57:$S$86,4,FALSE)))</f>
        <v/>
      </c>
      <c r="I61" s="279" t="str">
        <f>IF(ISNA(VLOOKUP($E61,'C. et P. SERIE'!$E$57:$S$86,5,FALSE)),"",(VLOOKUP($E61,'C. et P. SERIE'!$E$57:$S$86,5,FALSE)))</f>
        <v/>
      </c>
      <c r="J61" s="279" t="str">
        <f>IF(ISNA(VLOOKUP($E61,'C. et P. SERIE'!$E$57:$S$86,6,FALSE)),"",(VLOOKUP($E61,'C. et P. SERIE'!$E$57:$S$86,6,FALSE)))</f>
        <v/>
      </c>
      <c r="K61" s="279" t="str">
        <f>IF(ISNA(VLOOKUP($E61,'C. et P. SERIE'!$E$57:$S$86,7,FALSE)),"",(VLOOKUP($E61,'C. et P. SERIE'!$E$57:$S$86,7,FALSE)))</f>
        <v/>
      </c>
      <c r="L61" s="279" t="str">
        <f>IF(ISNA(VLOOKUP($E61,'C. et P. SERIE'!$E$57:$S$86,8,FALSE)),"",(VLOOKUP($E61,'C. et P. SERIE'!$E$57:$S$86,8,FALSE)))</f>
        <v/>
      </c>
      <c r="M61" s="279" t="str">
        <f>IF(ISNA(VLOOKUP($E61,'C. et P. SERIE'!$E$57:$S$86,9,FALSE)),"",(VLOOKUP($E61,'C. et P. SERIE'!$E$57:$S$86,9,FALSE)))</f>
        <v/>
      </c>
      <c r="N61" s="279" t="str">
        <f>IF(ISNA(VLOOKUP($E61,'C. et P. SERIE'!$E$57:$S$86,10,FALSE)),"",(VLOOKUP($E61,'C. et P. SERIE'!$E$57:$S$86,10,FALSE)))</f>
        <v/>
      </c>
      <c r="O61" s="279" t="str">
        <f>IF(ISNA(VLOOKUP($E61,'C. et P. SERIE'!$E$57:$S$86,11,FALSE)),"",(VLOOKUP($E61,'C. et P. SERIE'!$E$57:$S$86,11,FALSE)))</f>
        <v/>
      </c>
      <c r="P61" s="279" t="str">
        <f>IF(ISNA(VLOOKUP($E61,'C. et P. SERIE'!$E$57:$S$86,12,FALSE)),"",(VLOOKUP($E61,'C. et P. SERIE'!$E$57:$S$86,12,FALSE)))</f>
        <v/>
      </c>
      <c r="Q61" s="279" t="str">
        <f>IF(ISNA(VLOOKUP($E61,'C. et P. SERIE'!$E$57:$S$86,13,FALSE)),"",(VLOOKUP($E61,'C. et P. SERIE'!$E$57:$S$86,13,FALSE)))</f>
        <v/>
      </c>
      <c r="R61" s="279" t="str">
        <f>IF(ISNA(VLOOKUP($E61,'C. et P. SERIE'!$E$57:$S$86,14,FALSE)),"",(VLOOKUP($E61,'C. et P. SERIE'!$E$57:$S$86,14,FALSE)))</f>
        <v/>
      </c>
      <c r="S61" s="279" t="str">
        <f>IF(ISNA(VLOOKUP($E61,'C. et P. SERIE'!$E$57:$S$86,15,FALSE)),"",(VLOOKUP($E61,'C. et P. SERIE'!$E$57:$S$86,15,FALSE)))</f>
        <v/>
      </c>
    </row>
    <row r="62" spans="1:19" ht="12" customHeight="1" thickBot="1" x14ac:dyDescent="0.35">
      <c r="A62" s="711"/>
      <c r="B62" s="524"/>
      <c r="C62" s="521"/>
      <c r="D62" s="712"/>
      <c r="E62" s="43" t="str">
        <f>IF(ISNA(VLOOKUP(A61,'C. et P. SERIE'!$A$57:$S$86,5,FALSE)+U61),"",(VLOOKUP(A61,'C. et P. SERIE'!$A$57:$S$86,5,FALSE)+$U$3))</f>
        <v/>
      </c>
      <c r="F62" s="233" t="str">
        <f>IF(ISNA(VLOOKUP(E62,'C. et P. SERIE'!$E$57:$S$86,2,FALSE)),"",(VLOOKUP(E62,'C. et P. SERIE'!$E$57:$S$86,2,FALSE)))</f>
        <v/>
      </c>
      <c r="G62" s="713"/>
      <c r="H62" s="43" t="str">
        <f>IF(ISNA(VLOOKUP(E62,'C. et P. SERIE'!$E$57:$S$86,4,FALSE)),"",(VLOOKUP(E62,'C. et P. SERIE'!$E$57:$S$86,4,FALSE)))</f>
        <v/>
      </c>
      <c r="I62" s="280" t="str">
        <f>IF(ISNA(VLOOKUP($E62,'C. et P. SERIE'!$E$57:$S$86,5,FALSE)),"",(VLOOKUP($E62,'C. et P. SERIE'!$E$57:$S$86,5,FALSE)))</f>
        <v/>
      </c>
      <c r="J62" s="280" t="str">
        <f>IF(ISNA(VLOOKUP($E62,'C. et P. SERIE'!$E$57:$S$86,6,FALSE)),"",(VLOOKUP($E62,'C. et P. SERIE'!$E$57:$S$86,6,FALSE)))</f>
        <v/>
      </c>
      <c r="K62" s="280" t="str">
        <f>IF(ISNA(VLOOKUP($E62,'C. et P. SERIE'!$E$57:$S$86,7,FALSE)),"",(VLOOKUP($E62,'C. et P. SERIE'!$E$57:$S$86,7,FALSE)))</f>
        <v/>
      </c>
      <c r="L62" s="280" t="str">
        <f>IF(ISNA(VLOOKUP($E62,'C. et P. SERIE'!$E$57:$S$86,8,FALSE)),"",(VLOOKUP($E62,'C. et P. SERIE'!$E$57:$S$86,8,FALSE)))</f>
        <v/>
      </c>
      <c r="M62" s="280" t="str">
        <f>IF(ISNA(VLOOKUP($E62,'C. et P. SERIE'!$E$57:$S$86,9,FALSE)),"",(VLOOKUP($E62,'C. et P. SERIE'!$E$57:$S$86,9,FALSE)))</f>
        <v/>
      </c>
      <c r="N62" s="280" t="str">
        <f>IF(ISNA(VLOOKUP($E62,'C. et P. SERIE'!$E$57:$S$86,10,FALSE)),"",(VLOOKUP($E62,'C. et P. SERIE'!$E$57:$S$86,10,FALSE)))</f>
        <v/>
      </c>
      <c r="O62" s="280" t="str">
        <f>IF(ISNA(VLOOKUP($E62,'C. et P. SERIE'!$E$57:$S$86,11,FALSE)),"",(VLOOKUP($E62,'C. et P. SERIE'!$E$57:$S$86,11,FALSE)))</f>
        <v/>
      </c>
      <c r="P62" s="280" t="str">
        <f>IF(ISNA(VLOOKUP($E62,'C. et P. SERIE'!$E$57:$S$86,12,FALSE)),"",(VLOOKUP($E62,'C. et P. SERIE'!$E$57:$S$86,12,FALSE)))</f>
        <v/>
      </c>
      <c r="Q62" s="280" t="str">
        <f>IF(ISNA(VLOOKUP($E62,'C. et P. SERIE'!$E$57:$S$86,13,FALSE)),"",(VLOOKUP($E62,'C. et P. SERIE'!$E$57:$S$86,13,FALSE)))</f>
        <v/>
      </c>
      <c r="R62" s="280" t="str">
        <f>IF(ISNA(VLOOKUP($E62,'C. et P. SERIE'!$E$57:$S$86,14,FALSE)),"",(VLOOKUP($E62,'C. et P. SERIE'!$E$57:$S$86,14,FALSE)))</f>
        <v/>
      </c>
      <c r="S62" s="280" t="str">
        <f>IF(ISNA(VLOOKUP($E62,'C. et P. SERIE'!$E$57:$S$86,15,FALSE)),"",(VLOOKUP($E62,'C. et P. SERIE'!$E$57:$S$86,15,FALSE)))</f>
        <v/>
      </c>
    </row>
    <row r="63" spans="1:19" ht="12" customHeight="1" x14ac:dyDescent="0.3">
      <c r="A63" s="705">
        <v>2</v>
      </c>
      <c r="B63" s="523" t="str">
        <f>IF(ISNA(VLOOKUP(A63,'C. et P. SERIE'!$A$57:$S$86,2,FALSE)),"",(VLOOKUP(A63,'C. et P. SERIE'!$A$57:$S$86,2,FALSE)))</f>
        <v/>
      </c>
      <c r="C63" s="520" t="str">
        <f>IF(ISNA(VLOOKUP(A63,'C. et P. SERIE'!$A$57:$S$86,3,FALSE)),"",(VLOOKUP(A63,'C. et P. SERIE'!$A$57:$S$86,3,FALSE)))</f>
        <v/>
      </c>
      <c r="D63" s="707" t="str">
        <f>IF(ISNA(VLOOKUP(A63,'C. et P. SERIE'!$A$57:$S$86,4,FALSE)),"",(VLOOKUP(A63,'C. et P. SERIE'!$A$57:$S$86,4,FALSE)))</f>
        <v/>
      </c>
      <c r="E63" s="237" t="str">
        <f>IF(ISNA(VLOOKUP(A63,'C. et P. SERIE'!$A$57:$S$86,5,FALSE)),"",(VLOOKUP(A63,'C. et P. SERIE'!$A$57:$S$86,5,FALSE)))</f>
        <v/>
      </c>
      <c r="F63" s="237" t="str">
        <f>IF(ISNA(VLOOKUP(A63,'C. et P. SERIE'!$A$57:$S$86,6,FALSE)),"",(VLOOKUP(A63,'C. et P. SERIE'!$A$57:$S$86,6,FALSE)))</f>
        <v/>
      </c>
      <c r="G63" s="709" t="str">
        <f>IF(ISNA(VLOOKUP(E63,'C. et P. SERIE'!$E$57:$S$86,3,FALSE)),"",(VLOOKUP(E63,'C. et P. SERIE'!$E$57:$S$86,3,FALSE)))</f>
        <v/>
      </c>
      <c r="H63" s="237" t="str">
        <f>IF(ISNA(VLOOKUP(E63,'C. et P. SERIE'!$E$57:$S$86,4,FALSE)),"",(VLOOKUP(E63,'C. et P. SERIE'!$E$57:$S$86,4,FALSE)))</f>
        <v/>
      </c>
      <c r="I63" s="279" t="str">
        <f>IF(ISNA(VLOOKUP($E63,'C. et P. SERIE'!$E$57:$S$86,5,FALSE)),"",(VLOOKUP($E63,'C. et P. SERIE'!$E$57:$S$86,5,FALSE)))</f>
        <v/>
      </c>
      <c r="J63" s="279" t="str">
        <f>IF(ISNA(VLOOKUP($E63,'C. et P. SERIE'!$E$57:$S$86,6,FALSE)),"",(VLOOKUP($E63,'C. et P. SERIE'!$E$57:$S$86,6,FALSE)))</f>
        <v/>
      </c>
      <c r="K63" s="279" t="str">
        <f>IF(ISNA(VLOOKUP($E63,'C. et P. SERIE'!$E$57:$S$86,7,FALSE)),"",(VLOOKUP($E63,'C. et P. SERIE'!$E$57:$S$86,7,FALSE)))</f>
        <v/>
      </c>
      <c r="L63" s="279" t="str">
        <f>IF(ISNA(VLOOKUP($E63,'C. et P. SERIE'!$E$57:$S$86,8,FALSE)),"",(VLOOKUP($E63,'C. et P. SERIE'!$E$57:$S$86,8,FALSE)))</f>
        <v/>
      </c>
      <c r="M63" s="279" t="str">
        <f>IF(ISNA(VLOOKUP($E63,'C. et P. SERIE'!$E$57:$S$86,9,FALSE)),"",(VLOOKUP($E63,'C. et P. SERIE'!$E$57:$S$86,9,FALSE)))</f>
        <v/>
      </c>
      <c r="N63" s="279" t="str">
        <f>IF(ISNA(VLOOKUP($E63,'C. et P. SERIE'!$E$57:$S$86,10,FALSE)),"",(VLOOKUP($E63,'C. et P. SERIE'!$E$57:$S$86,10,FALSE)))</f>
        <v/>
      </c>
      <c r="O63" s="279" t="str">
        <f>IF(ISNA(VLOOKUP($E63,'C. et P. SERIE'!$E$57:$S$86,11,FALSE)),"",(VLOOKUP($E63,'C. et P. SERIE'!$E$57:$S$86,11,FALSE)))</f>
        <v/>
      </c>
      <c r="P63" s="279" t="str">
        <f>IF(ISNA(VLOOKUP($E63,'C. et P. SERIE'!$E$57:$S$86,12,FALSE)),"",(VLOOKUP($E63,'C. et P. SERIE'!$E$57:$S$86,12,FALSE)))</f>
        <v/>
      </c>
      <c r="Q63" s="279" t="str">
        <f>IF(ISNA(VLOOKUP($E63,'C. et P. SERIE'!$E$57:$S$86,13,FALSE)),"",(VLOOKUP($E63,'C. et P. SERIE'!$E$57:$S$86,13,FALSE)))</f>
        <v/>
      </c>
      <c r="R63" s="279" t="str">
        <f>IF(ISNA(VLOOKUP($E63,'C. et P. SERIE'!$E$57:$S$86,14,FALSE)),"",(VLOOKUP($E63,'C. et P. SERIE'!$E$57:$S$86,14,FALSE)))</f>
        <v/>
      </c>
      <c r="S63" s="279" t="str">
        <f>IF(ISNA(VLOOKUP($E63,'C. et P. SERIE'!$E$57:$S$86,15,FALSE)),"",(VLOOKUP($E63,'C. et P. SERIE'!$E$57:$S$86,15,FALSE)))</f>
        <v/>
      </c>
    </row>
    <row r="64" spans="1:19" ht="12" customHeight="1" thickBot="1" x14ac:dyDescent="0.35">
      <c r="A64" s="711"/>
      <c r="B64" s="524"/>
      <c r="C64" s="521"/>
      <c r="D64" s="712"/>
      <c r="E64" s="43" t="str">
        <f>IF(ISNA(VLOOKUP(A63,'C. et P. SERIE'!$A$57:$S$86,5,FALSE)+U63),"",(VLOOKUP(A63,'C. et P. SERIE'!$A$57:$S$86,5,FALSE)+$U$3))</f>
        <v/>
      </c>
      <c r="F64" s="233" t="str">
        <f>IF(ISNA(VLOOKUP(E64,'C. et P. SERIE'!$E$57:$S$86,2,FALSE)),"",(VLOOKUP(E64,'C. et P. SERIE'!$E$57:$S$86,2,FALSE)))</f>
        <v/>
      </c>
      <c r="G64" s="713"/>
      <c r="H64" s="43" t="str">
        <f>IF(ISNA(VLOOKUP(E64,'C. et P. SERIE'!$E$57:$S$86,4,FALSE)),"",(VLOOKUP(E64,'C. et P. SERIE'!$E$57:$S$86,4,FALSE)))</f>
        <v/>
      </c>
      <c r="I64" s="280" t="str">
        <f>IF(ISNA(VLOOKUP($E64,'C. et P. SERIE'!$E$57:$S$86,5,FALSE)),"",(VLOOKUP($E64,'C. et P. SERIE'!$E$57:$S$86,5,FALSE)))</f>
        <v/>
      </c>
      <c r="J64" s="280" t="str">
        <f>IF(ISNA(VLOOKUP($E64,'C. et P. SERIE'!$E$57:$S$86,6,FALSE)),"",(VLOOKUP($E64,'C. et P. SERIE'!$E$57:$S$86,6,FALSE)))</f>
        <v/>
      </c>
      <c r="K64" s="280" t="str">
        <f>IF(ISNA(VLOOKUP($E64,'C. et P. SERIE'!$E$57:$S$86,7,FALSE)),"",(VLOOKUP($E64,'C. et P. SERIE'!$E$57:$S$86,7,FALSE)))</f>
        <v/>
      </c>
      <c r="L64" s="280" t="str">
        <f>IF(ISNA(VLOOKUP($E64,'C. et P. SERIE'!$E$57:$S$86,8,FALSE)),"",(VLOOKUP($E64,'C. et P. SERIE'!$E$57:$S$86,8,FALSE)))</f>
        <v/>
      </c>
      <c r="M64" s="280" t="str">
        <f>IF(ISNA(VLOOKUP($E64,'C. et P. SERIE'!$E$57:$S$86,9,FALSE)),"",(VLOOKUP($E64,'C. et P. SERIE'!$E$57:$S$86,9,FALSE)))</f>
        <v/>
      </c>
      <c r="N64" s="280" t="str">
        <f>IF(ISNA(VLOOKUP($E64,'C. et P. SERIE'!$E$57:$S$86,10,FALSE)),"",(VLOOKUP($E64,'C. et P. SERIE'!$E$57:$S$86,10,FALSE)))</f>
        <v/>
      </c>
      <c r="O64" s="280" t="str">
        <f>IF(ISNA(VLOOKUP($E64,'C. et P. SERIE'!$E$57:$S$86,11,FALSE)),"",(VLOOKUP($E64,'C. et P. SERIE'!$E$57:$S$86,11,FALSE)))</f>
        <v/>
      </c>
      <c r="P64" s="280" t="str">
        <f>IF(ISNA(VLOOKUP($E64,'C. et P. SERIE'!$E$57:$S$86,12,FALSE)),"",(VLOOKUP($E64,'C. et P. SERIE'!$E$57:$S$86,12,FALSE)))</f>
        <v/>
      </c>
      <c r="Q64" s="280" t="str">
        <f>IF(ISNA(VLOOKUP($E64,'C. et P. SERIE'!$E$57:$S$86,13,FALSE)),"",(VLOOKUP($E64,'C. et P. SERIE'!$E$57:$S$86,13,FALSE)))</f>
        <v/>
      </c>
      <c r="R64" s="280" t="str">
        <f>IF(ISNA(VLOOKUP($E64,'C. et P. SERIE'!$E$57:$S$86,14,FALSE)),"",(VLOOKUP($E64,'C. et P. SERIE'!$E$57:$S$86,14,FALSE)))</f>
        <v/>
      </c>
      <c r="S64" s="280" t="str">
        <f>IF(ISNA(VLOOKUP($E64,'C. et P. SERIE'!$E$57:$S$86,15,FALSE)),"",(VLOOKUP($E64,'C. et P. SERIE'!$E$57:$S$86,15,FALSE)))</f>
        <v/>
      </c>
    </row>
    <row r="65" spans="1:19" ht="12" customHeight="1" x14ac:dyDescent="0.3">
      <c r="A65" s="705">
        <v>3</v>
      </c>
      <c r="B65" s="523" t="str">
        <f>IF(ISNA(VLOOKUP(A65,'C. et P. SERIE'!$A$57:$S$86,2,FALSE)),"",(VLOOKUP(A65,'C. et P. SERIE'!$A$57:$S$86,2,FALSE)))</f>
        <v/>
      </c>
      <c r="C65" s="520" t="str">
        <f>IF(ISNA(VLOOKUP(A65,'C. et P. SERIE'!$A$57:$S$86,3,FALSE)),"",(VLOOKUP(A65,'C. et P. SERIE'!$A$57:$S$86,3,FALSE)))</f>
        <v/>
      </c>
      <c r="D65" s="707" t="str">
        <f>IF(ISNA(VLOOKUP(A65,'C. et P. SERIE'!$A$57:$S$86,4,FALSE)),"",(VLOOKUP(A65,'C. et P. SERIE'!$A$57:$S$86,4,FALSE)))</f>
        <v/>
      </c>
      <c r="E65" s="237" t="str">
        <f>IF(ISNA(VLOOKUP(A65,'C. et P. SERIE'!$A$57:$S$86,5,FALSE)),"",(VLOOKUP(A65,'C. et P. SERIE'!$A$57:$S$86,5,FALSE)))</f>
        <v/>
      </c>
      <c r="F65" s="237" t="str">
        <f>IF(ISNA(VLOOKUP(A65,'C. et P. SERIE'!$A$57:$S$86,6,FALSE)),"",(VLOOKUP(A65,'C. et P. SERIE'!$A$57:$S$86,6,FALSE)))</f>
        <v/>
      </c>
      <c r="G65" s="709" t="str">
        <f>IF(ISNA(VLOOKUP(E65,'C. et P. SERIE'!$E$57:$S$86,3,FALSE)),"",(VLOOKUP(E65,'C. et P. SERIE'!$E$57:$S$86,3,FALSE)))</f>
        <v/>
      </c>
      <c r="H65" s="237" t="str">
        <f>IF(ISNA(VLOOKUP(E65,'C. et P. SERIE'!$E$57:$S$86,4,FALSE)),"",(VLOOKUP(E65,'C. et P. SERIE'!$E$57:$S$86,4,FALSE)))</f>
        <v/>
      </c>
      <c r="I65" s="279" t="str">
        <f>IF(ISNA(VLOOKUP($E65,'C. et P. SERIE'!$E$57:$S$86,5,FALSE)),"",(VLOOKUP($E65,'C. et P. SERIE'!$E$57:$S$86,5,FALSE)))</f>
        <v/>
      </c>
      <c r="J65" s="279" t="str">
        <f>IF(ISNA(VLOOKUP($E65,'C. et P. SERIE'!$E$57:$S$86,6,FALSE)),"",(VLOOKUP($E65,'C. et P. SERIE'!$E$57:$S$86,6,FALSE)))</f>
        <v/>
      </c>
      <c r="K65" s="279" t="str">
        <f>IF(ISNA(VLOOKUP($E65,'C. et P. SERIE'!$E$57:$S$86,7,FALSE)),"",(VLOOKUP($E65,'C. et P. SERIE'!$E$57:$S$86,7,FALSE)))</f>
        <v/>
      </c>
      <c r="L65" s="279" t="str">
        <f>IF(ISNA(VLOOKUP($E65,'C. et P. SERIE'!$E$57:$S$86,8,FALSE)),"",(VLOOKUP($E65,'C. et P. SERIE'!$E$57:$S$86,8,FALSE)))</f>
        <v/>
      </c>
      <c r="M65" s="279" t="str">
        <f>IF(ISNA(VLOOKUP($E65,'C. et P. SERIE'!$E$57:$S$86,9,FALSE)),"",(VLOOKUP($E65,'C. et P. SERIE'!$E$57:$S$86,9,FALSE)))</f>
        <v/>
      </c>
      <c r="N65" s="279" t="str">
        <f>IF(ISNA(VLOOKUP($E65,'C. et P. SERIE'!$E$57:$S$86,10,FALSE)),"",(VLOOKUP($E65,'C. et P. SERIE'!$E$57:$S$86,10,FALSE)))</f>
        <v/>
      </c>
      <c r="O65" s="279" t="str">
        <f>IF(ISNA(VLOOKUP($E65,'C. et P. SERIE'!$E$57:$S$86,11,FALSE)),"",(VLOOKUP($E65,'C. et P. SERIE'!$E$57:$S$86,11,FALSE)))</f>
        <v/>
      </c>
      <c r="P65" s="279" t="str">
        <f>IF(ISNA(VLOOKUP($E65,'C. et P. SERIE'!$E$57:$S$86,12,FALSE)),"",(VLOOKUP($E65,'C. et P. SERIE'!$E$57:$S$86,12,FALSE)))</f>
        <v/>
      </c>
      <c r="Q65" s="279" t="str">
        <f>IF(ISNA(VLOOKUP($E65,'C. et P. SERIE'!$E$57:$S$86,13,FALSE)),"",(VLOOKUP($E65,'C. et P. SERIE'!$E$57:$S$86,13,FALSE)))</f>
        <v/>
      </c>
      <c r="R65" s="279" t="str">
        <f>IF(ISNA(VLOOKUP($E65,'C. et P. SERIE'!$E$57:$S$86,14,FALSE)),"",(VLOOKUP($E65,'C. et P. SERIE'!$E$57:$S$86,14,FALSE)))</f>
        <v/>
      </c>
      <c r="S65" s="279" t="str">
        <f>IF(ISNA(VLOOKUP($E65,'C. et P. SERIE'!$E$57:$S$86,15,FALSE)),"",(VLOOKUP($E65,'C. et P. SERIE'!$E$57:$S$86,15,FALSE)))</f>
        <v/>
      </c>
    </row>
    <row r="66" spans="1:19" ht="12" customHeight="1" thickBot="1" x14ac:dyDescent="0.35">
      <c r="A66" s="711"/>
      <c r="B66" s="524"/>
      <c r="C66" s="521"/>
      <c r="D66" s="712"/>
      <c r="E66" s="43" t="str">
        <f>IF(ISNA(VLOOKUP(A65,'C. et P. SERIE'!$A$57:$S$86,5,FALSE)+U65),"",(VLOOKUP(A65,'C. et P. SERIE'!$A$57:$S$86,5,FALSE)+$U$3))</f>
        <v/>
      </c>
      <c r="F66" s="233" t="str">
        <f>IF(ISNA(VLOOKUP(E66,'C. et P. SERIE'!$E$57:$S$86,2,FALSE)),"",(VLOOKUP(E66,'C. et P. SERIE'!$E$57:$S$86,2,FALSE)))</f>
        <v/>
      </c>
      <c r="G66" s="713"/>
      <c r="H66" s="43" t="str">
        <f>IF(ISNA(VLOOKUP(E66,'C. et P. SERIE'!$E$57:$S$86,4,FALSE)),"",(VLOOKUP(E66,'C. et P. SERIE'!$E$57:$S$86,4,FALSE)))</f>
        <v/>
      </c>
      <c r="I66" s="280" t="str">
        <f>IF(ISNA(VLOOKUP($E66,'C. et P. SERIE'!$E$57:$S$86,5,FALSE)),"",(VLOOKUP($E66,'C. et P. SERIE'!$E$57:$S$86,5,FALSE)))</f>
        <v/>
      </c>
      <c r="J66" s="280" t="str">
        <f>IF(ISNA(VLOOKUP($E66,'C. et P. SERIE'!$E$57:$S$86,6,FALSE)),"",(VLOOKUP($E66,'C. et P. SERIE'!$E$57:$S$86,6,FALSE)))</f>
        <v/>
      </c>
      <c r="K66" s="280" t="str">
        <f>IF(ISNA(VLOOKUP($E66,'C. et P. SERIE'!$E$57:$S$86,7,FALSE)),"",(VLOOKUP($E66,'C. et P. SERIE'!$E$57:$S$86,7,FALSE)))</f>
        <v/>
      </c>
      <c r="L66" s="280" t="str">
        <f>IF(ISNA(VLOOKUP($E66,'C. et P. SERIE'!$E$57:$S$86,8,FALSE)),"",(VLOOKUP($E66,'C. et P. SERIE'!$E$57:$S$86,8,FALSE)))</f>
        <v/>
      </c>
      <c r="M66" s="280" t="str">
        <f>IF(ISNA(VLOOKUP($E66,'C. et P. SERIE'!$E$57:$S$86,9,FALSE)),"",(VLOOKUP($E66,'C. et P. SERIE'!$E$57:$S$86,9,FALSE)))</f>
        <v/>
      </c>
      <c r="N66" s="280" t="str">
        <f>IF(ISNA(VLOOKUP($E66,'C. et P. SERIE'!$E$57:$S$86,10,FALSE)),"",(VLOOKUP($E66,'C. et P. SERIE'!$E$57:$S$86,10,FALSE)))</f>
        <v/>
      </c>
      <c r="O66" s="280" t="str">
        <f>IF(ISNA(VLOOKUP($E66,'C. et P. SERIE'!$E$57:$S$86,11,FALSE)),"",(VLOOKUP($E66,'C. et P. SERIE'!$E$57:$S$86,11,FALSE)))</f>
        <v/>
      </c>
      <c r="P66" s="280" t="str">
        <f>IF(ISNA(VLOOKUP($E66,'C. et P. SERIE'!$E$57:$S$86,12,FALSE)),"",(VLOOKUP($E66,'C. et P. SERIE'!$E$57:$S$86,12,FALSE)))</f>
        <v/>
      </c>
      <c r="Q66" s="280" t="str">
        <f>IF(ISNA(VLOOKUP($E66,'C. et P. SERIE'!$E$57:$S$86,13,FALSE)),"",(VLOOKUP($E66,'C. et P. SERIE'!$E$57:$S$86,13,FALSE)))</f>
        <v/>
      </c>
      <c r="R66" s="280" t="str">
        <f>IF(ISNA(VLOOKUP($E66,'C. et P. SERIE'!$E$57:$S$86,14,FALSE)),"",(VLOOKUP($E66,'C. et P. SERIE'!$E$57:$S$86,14,FALSE)))</f>
        <v/>
      </c>
      <c r="S66" s="280" t="str">
        <f>IF(ISNA(VLOOKUP($E66,'C. et P. SERIE'!$E$57:$S$86,15,FALSE)),"",(VLOOKUP($E66,'C. et P. SERIE'!$E$57:$S$86,15,FALSE)))</f>
        <v/>
      </c>
    </row>
    <row r="67" spans="1:19" ht="12" customHeight="1" x14ac:dyDescent="0.3">
      <c r="A67" s="705">
        <v>4</v>
      </c>
      <c r="B67" s="523" t="str">
        <f>IF(ISNA(VLOOKUP(A67,'C. et P. SERIE'!$A$57:$S$86,2,FALSE)),"",(VLOOKUP(A67,'C. et P. SERIE'!$A$57:$S$86,2,FALSE)))</f>
        <v/>
      </c>
      <c r="C67" s="520" t="str">
        <f>IF(ISNA(VLOOKUP(A67,'C. et P. SERIE'!$A$57:$S$86,3,FALSE)),"",(VLOOKUP(A67,'C. et P. SERIE'!$A$57:$S$86,3,FALSE)))</f>
        <v/>
      </c>
      <c r="D67" s="707" t="str">
        <f>IF(ISNA(VLOOKUP(A67,'C. et P. SERIE'!$A$57:$S$86,4,FALSE)),"",(VLOOKUP(A67,'C. et P. SERIE'!$A$57:$S$86,4,FALSE)))</f>
        <v/>
      </c>
      <c r="E67" s="237" t="str">
        <f>IF(ISNA(VLOOKUP(A67,'C. et P. SERIE'!$A$57:$S$86,5,FALSE)),"",(VLOOKUP(A67,'C. et P. SERIE'!$A$57:$S$86,5,FALSE)))</f>
        <v/>
      </c>
      <c r="F67" s="237" t="str">
        <f>IF(ISNA(VLOOKUP(A67,'C. et P. SERIE'!$A$57:$S$86,6,FALSE)),"",(VLOOKUP(A67,'C. et P. SERIE'!$A$57:$S$86,6,FALSE)))</f>
        <v/>
      </c>
      <c r="G67" s="709" t="str">
        <f>IF(ISNA(VLOOKUP(E67,'C. et P. SERIE'!$E$57:$S$86,3,FALSE)),"",(VLOOKUP(E67,'C. et P. SERIE'!$E$57:$S$86,3,FALSE)))</f>
        <v/>
      </c>
      <c r="H67" s="237" t="str">
        <f>IF(ISNA(VLOOKUP(E67,'C. et P. SERIE'!$E$57:$S$86,4,FALSE)),"",(VLOOKUP(E67,'C. et P. SERIE'!$E$57:$S$86,4,FALSE)))</f>
        <v/>
      </c>
      <c r="I67" s="279" t="str">
        <f>IF(ISNA(VLOOKUP($E67,'C. et P. SERIE'!$E$57:$S$86,5,FALSE)),"",(VLOOKUP($E67,'C. et P. SERIE'!$E$57:$S$86,5,FALSE)))</f>
        <v/>
      </c>
      <c r="J67" s="279" t="str">
        <f>IF(ISNA(VLOOKUP($E67,'C. et P. SERIE'!$E$57:$S$86,6,FALSE)),"",(VLOOKUP($E67,'C. et P. SERIE'!$E$57:$S$86,6,FALSE)))</f>
        <v/>
      </c>
      <c r="K67" s="279" t="str">
        <f>IF(ISNA(VLOOKUP($E67,'C. et P. SERIE'!$E$57:$S$86,7,FALSE)),"",(VLOOKUP($E67,'C. et P. SERIE'!$E$57:$S$86,7,FALSE)))</f>
        <v/>
      </c>
      <c r="L67" s="279" t="str">
        <f>IF(ISNA(VLOOKUP($E67,'C. et P. SERIE'!$E$57:$S$86,8,FALSE)),"",(VLOOKUP($E67,'C. et P. SERIE'!$E$57:$S$86,8,FALSE)))</f>
        <v/>
      </c>
      <c r="M67" s="279" t="str">
        <f>IF(ISNA(VLOOKUP($E67,'C. et P. SERIE'!$E$57:$S$86,9,FALSE)),"",(VLOOKUP($E67,'C. et P. SERIE'!$E$57:$S$86,9,FALSE)))</f>
        <v/>
      </c>
      <c r="N67" s="279" t="str">
        <f>IF(ISNA(VLOOKUP($E67,'C. et P. SERIE'!$E$57:$S$86,10,FALSE)),"",(VLOOKUP($E67,'C. et P. SERIE'!$E$57:$S$86,10,FALSE)))</f>
        <v/>
      </c>
      <c r="O67" s="279" t="str">
        <f>IF(ISNA(VLOOKUP($E67,'C. et P. SERIE'!$E$57:$S$86,11,FALSE)),"",(VLOOKUP($E67,'C. et P. SERIE'!$E$57:$S$86,11,FALSE)))</f>
        <v/>
      </c>
      <c r="P67" s="279" t="str">
        <f>IF(ISNA(VLOOKUP($E67,'C. et P. SERIE'!$E$57:$S$86,12,FALSE)),"",(VLOOKUP($E67,'C. et P. SERIE'!$E$57:$S$86,12,FALSE)))</f>
        <v/>
      </c>
      <c r="Q67" s="279" t="str">
        <f>IF(ISNA(VLOOKUP($E67,'C. et P. SERIE'!$E$57:$S$86,13,FALSE)),"",(VLOOKUP($E67,'C. et P. SERIE'!$E$57:$S$86,13,FALSE)))</f>
        <v/>
      </c>
      <c r="R67" s="279" t="str">
        <f>IF(ISNA(VLOOKUP($E67,'C. et P. SERIE'!$E$57:$S$86,14,FALSE)),"",(VLOOKUP($E67,'C. et P. SERIE'!$E$57:$S$86,14,FALSE)))</f>
        <v/>
      </c>
      <c r="S67" s="279" t="str">
        <f>IF(ISNA(VLOOKUP($E67,'C. et P. SERIE'!$E$57:$S$86,15,FALSE)),"",(VLOOKUP($E67,'C. et P. SERIE'!$E$57:$S$86,15,FALSE)))</f>
        <v/>
      </c>
    </row>
    <row r="68" spans="1:19" ht="12" customHeight="1" thickBot="1" x14ac:dyDescent="0.35">
      <c r="A68" s="711"/>
      <c r="B68" s="524"/>
      <c r="C68" s="521"/>
      <c r="D68" s="712"/>
      <c r="E68" s="43" t="str">
        <f>IF(ISNA(VLOOKUP(A67,'C. et P. SERIE'!$A$57:$S$86,5,FALSE)+U67),"",(VLOOKUP(A67,'C. et P. SERIE'!$A$57:$S$86,5,FALSE)+$U$3))</f>
        <v/>
      </c>
      <c r="F68" s="233" t="str">
        <f>IF(ISNA(VLOOKUP(E68,'C. et P. SERIE'!$E$57:$S$86,2,FALSE)),"",(VLOOKUP(E68,'C. et P. SERIE'!$E$57:$S$86,2,FALSE)))</f>
        <v/>
      </c>
      <c r="G68" s="713"/>
      <c r="H68" s="43" t="str">
        <f>IF(ISNA(VLOOKUP(E68,'C. et P. SERIE'!$E$57:$S$86,4,FALSE)),"",(VLOOKUP(E68,'C. et P. SERIE'!$E$57:$S$86,4,FALSE)))</f>
        <v/>
      </c>
      <c r="I68" s="280" t="str">
        <f>IF(ISNA(VLOOKUP($E68,'C. et P. SERIE'!$E$57:$S$86,5,FALSE)),"",(VLOOKUP($E68,'C. et P. SERIE'!$E$57:$S$86,5,FALSE)))</f>
        <v/>
      </c>
      <c r="J68" s="280" t="str">
        <f>IF(ISNA(VLOOKUP($E68,'C. et P. SERIE'!$E$57:$S$86,6,FALSE)),"",(VLOOKUP($E68,'C. et P. SERIE'!$E$57:$S$86,6,FALSE)))</f>
        <v/>
      </c>
      <c r="K68" s="280" t="str">
        <f>IF(ISNA(VLOOKUP($E68,'C. et P. SERIE'!$E$57:$S$86,7,FALSE)),"",(VLOOKUP($E68,'C. et P. SERIE'!$E$57:$S$86,7,FALSE)))</f>
        <v/>
      </c>
      <c r="L68" s="280" t="str">
        <f>IF(ISNA(VLOOKUP($E68,'C. et P. SERIE'!$E$57:$S$86,8,FALSE)),"",(VLOOKUP($E68,'C. et P. SERIE'!$E$57:$S$86,8,FALSE)))</f>
        <v/>
      </c>
      <c r="M68" s="280" t="str">
        <f>IF(ISNA(VLOOKUP($E68,'C. et P. SERIE'!$E$57:$S$86,9,FALSE)),"",(VLOOKUP($E68,'C. et P. SERIE'!$E$57:$S$86,9,FALSE)))</f>
        <v/>
      </c>
      <c r="N68" s="280" t="str">
        <f>IF(ISNA(VLOOKUP($E68,'C. et P. SERIE'!$E$57:$S$86,10,FALSE)),"",(VLOOKUP($E68,'C. et P. SERIE'!$E$57:$S$86,10,FALSE)))</f>
        <v/>
      </c>
      <c r="O68" s="280" t="str">
        <f>IF(ISNA(VLOOKUP($E68,'C. et P. SERIE'!$E$57:$S$86,11,FALSE)),"",(VLOOKUP($E68,'C. et P. SERIE'!$E$57:$S$86,11,FALSE)))</f>
        <v/>
      </c>
      <c r="P68" s="280" t="str">
        <f>IF(ISNA(VLOOKUP($E68,'C. et P. SERIE'!$E$57:$S$86,12,FALSE)),"",(VLOOKUP($E68,'C. et P. SERIE'!$E$57:$S$86,12,FALSE)))</f>
        <v/>
      </c>
      <c r="Q68" s="280" t="str">
        <f>IF(ISNA(VLOOKUP($E68,'C. et P. SERIE'!$E$57:$S$86,13,FALSE)),"",(VLOOKUP($E68,'C. et P. SERIE'!$E$57:$S$86,13,FALSE)))</f>
        <v/>
      </c>
      <c r="R68" s="280" t="str">
        <f>IF(ISNA(VLOOKUP($E68,'C. et P. SERIE'!$E$57:$S$86,14,FALSE)),"",(VLOOKUP($E68,'C. et P. SERIE'!$E$57:$S$86,14,FALSE)))</f>
        <v/>
      </c>
      <c r="S68" s="280" t="str">
        <f>IF(ISNA(VLOOKUP($E68,'C. et P. SERIE'!$E$57:$S$86,15,FALSE)),"",(VLOOKUP($E68,'C. et P. SERIE'!$E$57:$S$86,15,FALSE)))</f>
        <v/>
      </c>
    </row>
    <row r="69" spans="1:19" ht="12" customHeight="1" x14ac:dyDescent="0.3">
      <c r="A69" s="705">
        <v>5</v>
      </c>
      <c r="B69" s="523" t="str">
        <f>IF(ISNA(VLOOKUP(A69,'C. et P. SERIE'!$A$57:$S$86,2,FALSE)),"",(VLOOKUP(A69,'C. et P. SERIE'!$A$57:$S$86,2,FALSE)))</f>
        <v/>
      </c>
      <c r="C69" s="520" t="str">
        <f>IF(ISNA(VLOOKUP(A69,'C. et P. SERIE'!$A$57:$S$86,3,FALSE)),"",(VLOOKUP(A69,'C. et P. SERIE'!$A$57:$S$86,3,FALSE)))</f>
        <v/>
      </c>
      <c r="D69" s="707" t="str">
        <f>IF(ISNA(VLOOKUP(A69,'C. et P. SERIE'!$A$57:$S$86,4,FALSE)),"",(VLOOKUP(A69,'C. et P. SERIE'!$A$57:$S$86,4,FALSE)))</f>
        <v/>
      </c>
      <c r="E69" s="237" t="str">
        <f>IF(ISNA(VLOOKUP(A69,'C. et P. SERIE'!$A$57:$S$86,5,FALSE)),"",(VLOOKUP(A69,'C. et P. SERIE'!$A$57:$S$86,5,FALSE)))</f>
        <v/>
      </c>
      <c r="F69" s="237" t="str">
        <f>IF(ISNA(VLOOKUP(A69,'C. et P. SERIE'!$A$57:$S$86,6,FALSE)),"",(VLOOKUP(A69,'C. et P. SERIE'!$A$57:$S$86,6,FALSE)))</f>
        <v/>
      </c>
      <c r="G69" s="709" t="str">
        <f>IF(ISNA(VLOOKUP(E69,'C. et P. SERIE'!$E$57:$S$86,3,FALSE)),"",(VLOOKUP(E69,'C. et P. SERIE'!$E$57:$S$86,3,FALSE)))</f>
        <v/>
      </c>
      <c r="H69" s="237" t="str">
        <f>IF(ISNA(VLOOKUP(E69,'C. et P. SERIE'!$E$57:$S$86,4,FALSE)),"",(VLOOKUP(E69,'C. et P. SERIE'!$E$57:$S$86,4,FALSE)))</f>
        <v/>
      </c>
      <c r="I69" s="279" t="str">
        <f>IF(ISNA(VLOOKUP($E69,'C. et P. SERIE'!$E$57:$S$86,5,FALSE)),"",(VLOOKUP($E69,'C. et P. SERIE'!$E$57:$S$86,5,FALSE)))</f>
        <v/>
      </c>
      <c r="J69" s="279" t="str">
        <f>IF(ISNA(VLOOKUP($E69,'C. et P. SERIE'!$E$57:$S$86,6,FALSE)),"",(VLOOKUP($E69,'C. et P. SERIE'!$E$57:$S$86,6,FALSE)))</f>
        <v/>
      </c>
      <c r="K69" s="279" t="str">
        <f>IF(ISNA(VLOOKUP($E69,'C. et P. SERIE'!$E$57:$S$86,7,FALSE)),"",(VLOOKUP($E69,'C. et P. SERIE'!$E$57:$S$86,7,FALSE)))</f>
        <v/>
      </c>
      <c r="L69" s="279" t="str">
        <f>IF(ISNA(VLOOKUP($E69,'C. et P. SERIE'!$E$57:$S$86,8,FALSE)),"",(VLOOKUP($E69,'C. et P. SERIE'!$E$57:$S$86,8,FALSE)))</f>
        <v/>
      </c>
      <c r="M69" s="279" t="str">
        <f>IF(ISNA(VLOOKUP($E69,'C. et P. SERIE'!$E$57:$S$86,9,FALSE)),"",(VLOOKUP($E69,'C. et P. SERIE'!$E$57:$S$86,9,FALSE)))</f>
        <v/>
      </c>
      <c r="N69" s="279" t="str">
        <f>IF(ISNA(VLOOKUP($E69,'C. et P. SERIE'!$E$57:$S$86,10,FALSE)),"",(VLOOKUP($E69,'C. et P. SERIE'!$E$57:$S$86,10,FALSE)))</f>
        <v/>
      </c>
      <c r="O69" s="279" t="str">
        <f>IF(ISNA(VLOOKUP($E69,'C. et P. SERIE'!$E$57:$S$86,11,FALSE)),"",(VLOOKUP($E69,'C. et P. SERIE'!$E$57:$S$86,11,FALSE)))</f>
        <v/>
      </c>
      <c r="P69" s="279" t="str">
        <f>IF(ISNA(VLOOKUP($E69,'C. et P. SERIE'!$E$57:$S$86,12,FALSE)),"",(VLOOKUP($E69,'C. et P. SERIE'!$E$57:$S$86,12,FALSE)))</f>
        <v/>
      </c>
      <c r="Q69" s="279" t="str">
        <f>IF(ISNA(VLOOKUP($E69,'C. et P. SERIE'!$E$57:$S$86,13,FALSE)),"",(VLOOKUP($E69,'C. et P. SERIE'!$E$57:$S$86,13,FALSE)))</f>
        <v/>
      </c>
      <c r="R69" s="279" t="str">
        <f>IF(ISNA(VLOOKUP($E69,'C. et P. SERIE'!$E$57:$S$86,14,FALSE)),"",(VLOOKUP($E69,'C. et P. SERIE'!$E$57:$S$86,14,FALSE)))</f>
        <v/>
      </c>
      <c r="S69" s="279" t="str">
        <f>IF(ISNA(VLOOKUP($E69,'C. et P. SERIE'!$E$57:$S$86,15,FALSE)),"",(VLOOKUP($E69,'C. et P. SERIE'!$E$57:$S$86,15,FALSE)))</f>
        <v/>
      </c>
    </row>
    <row r="70" spans="1:19" ht="12" customHeight="1" thickBot="1" x14ac:dyDescent="0.35">
      <c r="A70" s="711"/>
      <c r="B70" s="524"/>
      <c r="C70" s="521"/>
      <c r="D70" s="712"/>
      <c r="E70" s="43" t="str">
        <f>IF(ISNA(VLOOKUP(A69,'C. et P. SERIE'!$A$57:$S$86,5,FALSE)+U69),"",(VLOOKUP(A69,'C. et P. SERIE'!$A$57:$S$86,5,FALSE)+$U$3))</f>
        <v/>
      </c>
      <c r="F70" s="233" t="str">
        <f>IF(ISNA(VLOOKUP(E70,'C. et P. SERIE'!$E$57:$S$86,2,FALSE)),"",(VLOOKUP(E70,'C. et P. SERIE'!$E$57:$S$86,2,FALSE)))</f>
        <v/>
      </c>
      <c r="G70" s="713"/>
      <c r="H70" s="43" t="str">
        <f>IF(ISNA(VLOOKUP(E70,'C. et P. SERIE'!$E$57:$S$86,4,FALSE)),"",(VLOOKUP(E70,'C. et P. SERIE'!$E$57:$S$86,4,FALSE)))</f>
        <v/>
      </c>
      <c r="I70" s="280" t="str">
        <f>IF(ISNA(VLOOKUP($E70,'C. et P. SERIE'!$E$57:$S$86,5,FALSE)),"",(VLOOKUP($E70,'C. et P. SERIE'!$E$57:$S$86,5,FALSE)))</f>
        <v/>
      </c>
      <c r="J70" s="280" t="str">
        <f>IF(ISNA(VLOOKUP($E70,'C. et P. SERIE'!$E$57:$S$86,6,FALSE)),"",(VLOOKUP($E70,'C. et P. SERIE'!$E$57:$S$86,6,FALSE)))</f>
        <v/>
      </c>
      <c r="K70" s="280" t="str">
        <f>IF(ISNA(VLOOKUP($E70,'C. et P. SERIE'!$E$57:$S$86,7,FALSE)),"",(VLOOKUP($E70,'C. et P. SERIE'!$E$57:$S$86,7,FALSE)))</f>
        <v/>
      </c>
      <c r="L70" s="280" t="str">
        <f>IF(ISNA(VLOOKUP($E70,'C. et P. SERIE'!$E$57:$S$86,8,FALSE)),"",(VLOOKUP($E70,'C. et P. SERIE'!$E$57:$S$86,8,FALSE)))</f>
        <v/>
      </c>
      <c r="M70" s="280" t="str">
        <f>IF(ISNA(VLOOKUP($E70,'C. et P. SERIE'!$E$57:$S$86,9,FALSE)),"",(VLOOKUP($E70,'C. et P. SERIE'!$E$57:$S$86,9,FALSE)))</f>
        <v/>
      </c>
      <c r="N70" s="280" t="str">
        <f>IF(ISNA(VLOOKUP($E70,'C. et P. SERIE'!$E$57:$S$86,10,FALSE)),"",(VLOOKUP($E70,'C. et P. SERIE'!$E$57:$S$86,10,FALSE)))</f>
        <v/>
      </c>
      <c r="O70" s="280" t="str">
        <f>IF(ISNA(VLOOKUP($E70,'C. et P. SERIE'!$E$57:$S$86,11,FALSE)),"",(VLOOKUP($E70,'C. et P. SERIE'!$E$57:$S$86,11,FALSE)))</f>
        <v/>
      </c>
      <c r="P70" s="280" t="str">
        <f>IF(ISNA(VLOOKUP($E70,'C. et P. SERIE'!$E$57:$S$86,12,FALSE)),"",(VLOOKUP($E70,'C. et P. SERIE'!$E$57:$S$86,12,FALSE)))</f>
        <v/>
      </c>
      <c r="Q70" s="280" t="str">
        <f>IF(ISNA(VLOOKUP($E70,'C. et P. SERIE'!$E$57:$S$86,13,FALSE)),"",(VLOOKUP($E70,'C. et P. SERIE'!$E$57:$S$86,13,FALSE)))</f>
        <v/>
      </c>
      <c r="R70" s="280" t="str">
        <f>IF(ISNA(VLOOKUP($E70,'C. et P. SERIE'!$E$57:$S$86,14,FALSE)),"",(VLOOKUP($E70,'C. et P. SERIE'!$E$57:$S$86,14,FALSE)))</f>
        <v/>
      </c>
      <c r="S70" s="280" t="str">
        <f>IF(ISNA(VLOOKUP($E70,'C. et P. SERIE'!$E$57:$S$86,15,FALSE)),"",(VLOOKUP($E70,'C. et P. SERIE'!$E$57:$S$86,15,FALSE)))</f>
        <v/>
      </c>
    </row>
    <row r="71" spans="1:19" ht="12" customHeight="1" x14ac:dyDescent="0.3">
      <c r="A71" s="705">
        <v>6</v>
      </c>
      <c r="B71" s="523" t="str">
        <f>IF(ISNA(VLOOKUP(A71,'C. et P. SERIE'!$A$57:$S$86,2,FALSE)),"",(VLOOKUP(A71,'C. et P. SERIE'!$A$57:$S$86,2,FALSE)))</f>
        <v/>
      </c>
      <c r="C71" s="520" t="str">
        <f>IF(ISNA(VLOOKUP(A71,'C. et P. SERIE'!$A$57:$S$86,3,FALSE)),"",(VLOOKUP(A71,'C. et P. SERIE'!$A$57:$S$86,3,FALSE)))</f>
        <v/>
      </c>
      <c r="D71" s="707" t="str">
        <f>IF(ISNA(VLOOKUP(A71,'C. et P. SERIE'!$A$57:$S$86,4,FALSE)),"",(VLOOKUP(A71,'C. et P. SERIE'!$A$57:$S$86,4,FALSE)))</f>
        <v/>
      </c>
      <c r="E71" s="237" t="str">
        <f>IF(ISNA(VLOOKUP(A71,'C. et P. SERIE'!$A$57:$S$86,5,FALSE)),"",(VLOOKUP(A71,'C. et P. SERIE'!$A$57:$S$86,5,FALSE)))</f>
        <v/>
      </c>
      <c r="F71" s="237" t="str">
        <f>IF(ISNA(VLOOKUP(A71,'C. et P. SERIE'!$A$57:$S$86,6,FALSE)),"",(VLOOKUP(A71,'C. et P. SERIE'!$A$57:$S$86,6,FALSE)))</f>
        <v/>
      </c>
      <c r="G71" s="709" t="str">
        <f>IF(ISNA(VLOOKUP(E71,'C. et P. SERIE'!$E$57:$S$86,3,FALSE)),"",(VLOOKUP(E71,'C. et P. SERIE'!$E$57:$S$86,3,FALSE)))</f>
        <v/>
      </c>
      <c r="H71" s="237" t="str">
        <f>IF(ISNA(VLOOKUP(E71,'C. et P. SERIE'!$E$57:$S$86,4,FALSE)),"",(VLOOKUP(E71,'C. et P. SERIE'!$E$57:$S$86,4,FALSE)))</f>
        <v/>
      </c>
      <c r="I71" s="279" t="str">
        <f>IF(ISNA(VLOOKUP($E71,'C. et P. SERIE'!$E$57:$S$86,5,FALSE)),"",(VLOOKUP($E71,'C. et P. SERIE'!$E$57:$S$86,5,FALSE)))</f>
        <v/>
      </c>
      <c r="J71" s="279" t="str">
        <f>IF(ISNA(VLOOKUP($E71,'C. et P. SERIE'!$E$57:$S$86,6,FALSE)),"",(VLOOKUP($E71,'C. et P. SERIE'!$E$57:$S$86,6,FALSE)))</f>
        <v/>
      </c>
      <c r="K71" s="279" t="str">
        <f>IF(ISNA(VLOOKUP($E71,'C. et P. SERIE'!$E$57:$S$86,7,FALSE)),"",(VLOOKUP($E71,'C. et P. SERIE'!$E$57:$S$86,7,FALSE)))</f>
        <v/>
      </c>
      <c r="L71" s="279" t="str">
        <f>IF(ISNA(VLOOKUP($E71,'C. et P. SERIE'!$E$57:$S$86,8,FALSE)),"",(VLOOKUP($E71,'C. et P. SERIE'!$E$57:$S$86,8,FALSE)))</f>
        <v/>
      </c>
      <c r="M71" s="279" t="str">
        <f>IF(ISNA(VLOOKUP($E71,'C. et P. SERIE'!$E$57:$S$86,9,FALSE)),"",(VLOOKUP($E71,'C. et P. SERIE'!$E$57:$S$86,9,FALSE)))</f>
        <v/>
      </c>
      <c r="N71" s="279" t="str">
        <f>IF(ISNA(VLOOKUP($E71,'C. et P. SERIE'!$E$57:$S$86,10,FALSE)),"",(VLOOKUP($E71,'C. et P. SERIE'!$E$57:$S$86,10,FALSE)))</f>
        <v/>
      </c>
      <c r="O71" s="279" t="str">
        <f>IF(ISNA(VLOOKUP($E71,'C. et P. SERIE'!$E$57:$S$86,11,FALSE)),"",(VLOOKUP($E71,'C. et P. SERIE'!$E$57:$S$86,11,FALSE)))</f>
        <v/>
      </c>
      <c r="P71" s="279" t="str">
        <f>IF(ISNA(VLOOKUP($E71,'C. et P. SERIE'!$E$57:$S$86,12,FALSE)),"",(VLOOKUP($E71,'C. et P. SERIE'!$E$57:$S$86,12,FALSE)))</f>
        <v/>
      </c>
      <c r="Q71" s="279" t="str">
        <f>IF(ISNA(VLOOKUP($E71,'C. et P. SERIE'!$E$57:$S$86,13,FALSE)),"",(VLOOKUP($E71,'C. et P. SERIE'!$E$57:$S$86,13,FALSE)))</f>
        <v/>
      </c>
      <c r="R71" s="279" t="str">
        <f>IF(ISNA(VLOOKUP($E71,'C. et P. SERIE'!$E$57:$S$86,14,FALSE)),"",(VLOOKUP($E71,'C. et P. SERIE'!$E$57:$S$86,14,FALSE)))</f>
        <v/>
      </c>
      <c r="S71" s="279" t="str">
        <f>IF(ISNA(VLOOKUP($E71,'C. et P. SERIE'!$E$57:$S$86,15,FALSE)),"",(VLOOKUP($E71,'C. et P. SERIE'!$E$57:$S$86,15,FALSE)))</f>
        <v/>
      </c>
    </row>
    <row r="72" spans="1:19" ht="12" customHeight="1" thickBot="1" x14ac:dyDescent="0.35">
      <c r="A72" s="711"/>
      <c r="B72" s="524"/>
      <c r="C72" s="521"/>
      <c r="D72" s="712"/>
      <c r="E72" s="43" t="str">
        <f>IF(ISNA(VLOOKUP(A71,'C. et P. SERIE'!$A$57:$S$86,5,FALSE)+U71),"",(VLOOKUP(A71,'C. et P. SERIE'!$A$57:$S$86,5,FALSE)+$U$3))</f>
        <v/>
      </c>
      <c r="F72" s="233" t="str">
        <f>IF(ISNA(VLOOKUP(E72,'C. et P. SERIE'!$E$57:$S$86,2,FALSE)),"",(VLOOKUP(E72,'C. et P. SERIE'!$E$57:$S$86,2,FALSE)))</f>
        <v/>
      </c>
      <c r="G72" s="713"/>
      <c r="H72" s="43" t="str">
        <f>IF(ISNA(VLOOKUP(E72,'C. et P. SERIE'!$E$57:$S$86,4,FALSE)),"",(VLOOKUP(E72,'C. et P. SERIE'!$E$57:$S$86,4,FALSE)))</f>
        <v/>
      </c>
      <c r="I72" s="280" t="str">
        <f>IF(ISNA(VLOOKUP($E72,'C. et P. SERIE'!$E$57:$S$86,5,FALSE)),"",(VLOOKUP($E72,'C. et P. SERIE'!$E$57:$S$86,5,FALSE)))</f>
        <v/>
      </c>
      <c r="J72" s="280" t="str">
        <f>IF(ISNA(VLOOKUP($E72,'C. et P. SERIE'!$E$57:$S$86,6,FALSE)),"",(VLOOKUP($E72,'C. et P. SERIE'!$E$57:$S$86,6,FALSE)))</f>
        <v/>
      </c>
      <c r="K72" s="280" t="str">
        <f>IF(ISNA(VLOOKUP($E72,'C. et P. SERIE'!$E$57:$S$86,7,FALSE)),"",(VLOOKUP($E72,'C. et P. SERIE'!$E$57:$S$86,7,FALSE)))</f>
        <v/>
      </c>
      <c r="L72" s="280" t="str">
        <f>IF(ISNA(VLOOKUP($E72,'C. et P. SERIE'!$E$57:$S$86,8,FALSE)),"",(VLOOKUP($E72,'C. et P. SERIE'!$E$57:$S$86,8,FALSE)))</f>
        <v/>
      </c>
      <c r="M72" s="280" t="str">
        <f>IF(ISNA(VLOOKUP($E72,'C. et P. SERIE'!$E$57:$S$86,9,FALSE)),"",(VLOOKUP($E72,'C. et P. SERIE'!$E$57:$S$86,9,FALSE)))</f>
        <v/>
      </c>
      <c r="N72" s="280" t="str">
        <f>IF(ISNA(VLOOKUP($E72,'C. et P. SERIE'!$E$57:$S$86,10,FALSE)),"",(VLOOKUP($E72,'C. et P. SERIE'!$E$57:$S$86,10,FALSE)))</f>
        <v/>
      </c>
      <c r="O72" s="280" t="str">
        <f>IF(ISNA(VLOOKUP($E72,'C. et P. SERIE'!$E$57:$S$86,11,FALSE)),"",(VLOOKUP($E72,'C. et P. SERIE'!$E$57:$S$86,11,FALSE)))</f>
        <v/>
      </c>
      <c r="P72" s="280" t="str">
        <f>IF(ISNA(VLOOKUP($E72,'C. et P. SERIE'!$E$57:$S$86,12,FALSE)),"",(VLOOKUP($E72,'C. et P. SERIE'!$E$57:$S$86,12,FALSE)))</f>
        <v/>
      </c>
      <c r="Q72" s="280" t="str">
        <f>IF(ISNA(VLOOKUP($E72,'C. et P. SERIE'!$E$57:$S$86,13,FALSE)),"",(VLOOKUP($E72,'C. et P. SERIE'!$E$57:$S$86,13,FALSE)))</f>
        <v/>
      </c>
      <c r="R72" s="280" t="str">
        <f>IF(ISNA(VLOOKUP($E72,'C. et P. SERIE'!$E$57:$S$86,14,FALSE)),"",(VLOOKUP($E72,'C. et P. SERIE'!$E$57:$S$86,14,FALSE)))</f>
        <v/>
      </c>
      <c r="S72" s="280" t="str">
        <f>IF(ISNA(VLOOKUP($E72,'C. et P. SERIE'!$E$57:$S$86,15,FALSE)),"",(VLOOKUP($E72,'C. et P. SERIE'!$E$57:$S$86,15,FALSE)))</f>
        <v/>
      </c>
    </row>
    <row r="73" spans="1:19" ht="12" customHeight="1" x14ac:dyDescent="0.3">
      <c r="A73" s="705">
        <v>7</v>
      </c>
      <c r="B73" s="523" t="str">
        <f>IF(ISNA(VLOOKUP(A73,'C. et P. SERIE'!$A$57:$S$86,2,FALSE)),"",(VLOOKUP(A73,'C. et P. SERIE'!$A$57:$S$86,2,FALSE)))</f>
        <v/>
      </c>
      <c r="C73" s="520" t="str">
        <f>IF(ISNA(VLOOKUP(A73,'C. et P. SERIE'!$A$57:$S$86,3,FALSE)),"",(VLOOKUP(A73,'C. et P. SERIE'!$A$57:$S$86,3,FALSE)))</f>
        <v/>
      </c>
      <c r="D73" s="707" t="str">
        <f>IF(ISNA(VLOOKUP(A73,'C. et P. SERIE'!$A$57:$S$86,4,FALSE)),"",(VLOOKUP(A73,'C. et P. SERIE'!$A$57:$S$86,4,FALSE)))</f>
        <v/>
      </c>
      <c r="E73" s="237" t="str">
        <f>IF(ISNA(VLOOKUP(A73,'C. et P. SERIE'!$A$57:$S$86,5,FALSE)),"",(VLOOKUP(A73,'C. et P. SERIE'!$A$57:$S$86,5,FALSE)))</f>
        <v/>
      </c>
      <c r="F73" s="237" t="str">
        <f>IF(ISNA(VLOOKUP(A73,'C. et P. SERIE'!$A$57:$S$86,6,FALSE)),"",(VLOOKUP(A73,'C. et P. SERIE'!$A$57:$S$86,6,FALSE)))</f>
        <v/>
      </c>
      <c r="G73" s="709" t="str">
        <f>IF(ISNA(VLOOKUP(E73,'C. et P. SERIE'!$E$57:$S$86,3,FALSE)),"",(VLOOKUP(E73,'C. et P. SERIE'!$E$57:$S$86,3,FALSE)))</f>
        <v/>
      </c>
      <c r="H73" s="237" t="str">
        <f>IF(ISNA(VLOOKUP(E73,'C. et P. SERIE'!$E$57:$S$86,4,FALSE)),"",(VLOOKUP(E73,'C. et P. SERIE'!$E$57:$S$86,4,FALSE)))</f>
        <v/>
      </c>
      <c r="I73" s="279" t="str">
        <f>IF(ISNA(VLOOKUP($E73,'C. et P. SERIE'!$E$57:$S$86,5,FALSE)),"",(VLOOKUP($E73,'C. et P. SERIE'!$E$57:$S$86,5,FALSE)))</f>
        <v/>
      </c>
      <c r="J73" s="279" t="str">
        <f>IF(ISNA(VLOOKUP($E73,'C. et P. SERIE'!$E$57:$S$86,6,FALSE)),"",(VLOOKUP($E73,'C. et P. SERIE'!$E$57:$S$86,6,FALSE)))</f>
        <v/>
      </c>
      <c r="K73" s="279" t="str">
        <f>IF(ISNA(VLOOKUP($E73,'C. et P. SERIE'!$E$57:$S$86,7,FALSE)),"",(VLOOKUP($E73,'C. et P. SERIE'!$E$57:$S$86,7,FALSE)))</f>
        <v/>
      </c>
      <c r="L73" s="279" t="str">
        <f>IF(ISNA(VLOOKUP($E73,'C. et P. SERIE'!$E$57:$S$86,8,FALSE)),"",(VLOOKUP($E73,'C. et P. SERIE'!$E$57:$S$86,8,FALSE)))</f>
        <v/>
      </c>
      <c r="M73" s="279" t="str">
        <f>IF(ISNA(VLOOKUP($E73,'C. et P. SERIE'!$E$57:$S$86,9,FALSE)),"",(VLOOKUP($E73,'C. et P. SERIE'!$E$57:$S$86,9,FALSE)))</f>
        <v/>
      </c>
      <c r="N73" s="279" t="str">
        <f>IF(ISNA(VLOOKUP($E73,'C. et P. SERIE'!$E$57:$S$86,10,FALSE)),"",(VLOOKUP($E73,'C. et P. SERIE'!$E$57:$S$86,10,FALSE)))</f>
        <v/>
      </c>
      <c r="O73" s="279" t="str">
        <f>IF(ISNA(VLOOKUP($E73,'C. et P. SERIE'!$E$57:$S$86,11,FALSE)),"",(VLOOKUP($E73,'C. et P. SERIE'!$E$57:$S$86,11,FALSE)))</f>
        <v/>
      </c>
      <c r="P73" s="279" t="str">
        <f>IF(ISNA(VLOOKUP($E73,'C. et P. SERIE'!$E$57:$S$86,12,FALSE)),"",(VLOOKUP($E73,'C. et P. SERIE'!$E$57:$S$86,12,FALSE)))</f>
        <v/>
      </c>
      <c r="Q73" s="279" t="str">
        <f>IF(ISNA(VLOOKUP($E73,'C. et P. SERIE'!$E$57:$S$86,13,FALSE)),"",(VLOOKUP($E73,'C. et P. SERIE'!$E$57:$S$86,13,FALSE)))</f>
        <v/>
      </c>
      <c r="R73" s="279" t="str">
        <f>IF(ISNA(VLOOKUP($E73,'C. et P. SERIE'!$E$57:$S$86,14,FALSE)),"",(VLOOKUP($E73,'C. et P. SERIE'!$E$57:$S$86,14,FALSE)))</f>
        <v/>
      </c>
      <c r="S73" s="279" t="str">
        <f>IF(ISNA(VLOOKUP($E73,'C. et P. SERIE'!$E$57:$S$86,15,FALSE)),"",(VLOOKUP($E73,'C. et P. SERIE'!$E$57:$S$86,15,FALSE)))</f>
        <v/>
      </c>
    </row>
    <row r="74" spans="1:19" ht="12" customHeight="1" thickBot="1" x14ac:dyDescent="0.35">
      <c r="A74" s="711"/>
      <c r="B74" s="524"/>
      <c r="C74" s="521"/>
      <c r="D74" s="712"/>
      <c r="E74" s="43" t="str">
        <f>IF(ISNA(VLOOKUP(A73,'C. et P. SERIE'!$A$57:$S$86,5,FALSE)+U73),"",(VLOOKUP(A73,'C. et P. SERIE'!$A$57:$S$86,5,FALSE)+$U$3))</f>
        <v/>
      </c>
      <c r="F74" s="233" t="str">
        <f>IF(ISNA(VLOOKUP(E74,'C. et P. SERIE'!$E$57:$S$86,2,FALSE)),"",(VLOOKUP(E74,'C. et P. SERIE'!$E$57:$S$86,2,FALSE)))</f>
        <v/>
      </c>
      <c r="G74" s="713"/>
      <c r="H74" s="43" t="str">
        <f>IF(ISNA(VLOOKUP(E74,'C. et P. SERIE'!$E$57:$S$86,4,FALSE)),"",(VLOOKUP(E74,'C. et P. SERIE'!$E$57:$S$86,4,FALSE)))</f>
        <v/>
      </c>
      <c r="I74" s="280" t="str">
        <f>IF(ISNA(VLOOKUP($E74,'C. et P. SERIE'!$E$57:$S$86,5,FALSE)),"",(VLOOKUP($E74,'C. et P. SERIE'!$E$57:$S$86,5,FALSE)))</f>
        <v/>
      </c>
      <c r="J74" s="280" t="str">
        <f>IF(ISNA(VLOOKUP($E74,'C. et P. SERIE'!$E$57:$S$86,6,FALSE)),"",(VLOOKUP($E74,'C. et P. SERIE'!$E$57:$S$86,6,FALSE)))</f>
        <v/>
      </c>
      <c r="K74" s="280" t="str">
        <f>IF(ISNA(VLOOKUP($E74,'C. et P. SERIE'!$E$57:$S$86,7,FALSE)),"",(VLOOKUP($E74,'C. et P. SERIE'!$E$57:$S$86,7,FALSE)))</f>
        <v/>
      </c>
      <c r="L74" s="280" t="str">
        <f>IF(ISNA(VLOOKUP($E74,'C. et P. SERIE'!$E$57:$S$86,8,FALSE)),"",(VLOOKUP($E74,'C. et P. SERIE'!$E$57:$S$86,8,FALSE)))</f>
        <v/>
      </c>
      <c r="M74" s="280" t="str">
        <f>IF(ISNA(VLOOKUP($E74,'C. et P. SERIE'!$E$57:$S$86,9,FALSE)),"",(VLOOKUP($E74,'C. et P. SERIE'!$E$57:$S$86,9,FALSE)))</f>
        <v/>
      </c>
      <c r="N74" s="280" t="str">
        <f>IF(ISNA(VLOOKUP($E74,'C. et P. SERIE'!$E$57:$S$86,10,FALSE)),"",(VLOOKUP($E74,'C. et P. SERIE'!$E$57:$S$86,10,FALSE)))</f>
        <v/>
      </c>
      <c r="O74" s="280" t="str">
        <f>IF(ISNA(VLOOKUP($E74,'C. et P. SERIE'!$E$57:$S$86,11,FALSE)),"",(VLOOKUP($E74,'C. et P. SERIE'!$E$57:$S$86,11,FALSE)))</f>
        <v/>
      </c>
      <c r="P74" s="280" t="str">
        <f>IF(ISNA(VLOOKUP($E74,'C. et P. SERIE'!$E$57:$S$86,12,FALSE)),"",(VLOOKUP($E74,'C. et P. SERIE'!$E$57:$S$86,12,FALSE)))</f>
        <v/>
      </c>
      <c r="Q74" s="280" t="str">
        <f>IF(ISNA(VLOOKUP($E74,'C. et P. SERIE'!$E$57:$S$86,13,FALSE)),"",(VLOOKUP($E74,'C. et P. SERIE'!$E$57:$S$86,13,FALSE)))</f>
        <v/>
      </c>
      <c r="R74" s="280" t="str">
        <f>IF(ISNA(VLOOKUP($E74,'C. et P. SERIE'!$E$57:$S$86,14,FALSE)),"",(VLOOKUP($E74,'C. et P. SERIE'!$E$57:$S$86,14,FALSE)))</f>
        <v/>
      </c>
      <c r="S74" s="280" t="str">
        <f>IF(ISNA(VLOOKUP($E74,'C. et P. SERIE'!$E$57:$S$86,15,FALSE)),"",(VLOOKUP($E74,'C. et P. SERIE'!$E$57:$S$86,15,FALSE)))</f>
        <v/>
      </c>
    </row>
    <row r="75" spans="1:19" ht="12" customHeight="1" x14ac:dyDescent="0.3">
      <c r="A75" s="705">
        <v>8</v>
      </c>
      <c r="B75" s="523" t="str">
        <f>IF(ISNA(VLOOKUP(A75,'C. et P. SERIE'!$A$57:$S$86,2,FALSE)),"",(VLOOKUP(A75,'C. et P. SERIE'!$A$57:$S$86,2,FALSE)))</f>
        <v/>
      </c>
      <c r="C75" s="520" t="str">
        <f>IF(ISNA(VLOOKUP(A75,'C. et P. SERIE'!$A$57:$S$86,3,FALSE)),"",(VLOOKUP(A75,'C. et P. SERIE'!$A$57:$S$86,3,FALSE)))</f>
        <v/>
      </c>
      <c r="D75" s="707" t="str">
        <f>IF(ISNA(VLOOKUP(A75,'C. et P. SERIE'!$A$57:$S$86,4,FALSE)),"",(VLOOKUP(A75,'C. et P. SERIE'!$A$57:$S$86,4,FALSE)))</f>
        <v/>
      </c>
      <c r="E75" s="237" t="str">
        <f>IF(ISNA(VLOOKUP(A75,'C. et P. SERIE'!$A$57:$S$86,5,FALSE)),"",(VLOOKUP(A75,'C. et P. SERIE'!$A$57:$S$86,5,FALSE)))</f>
        <v/>
      </c>
      <c r="F75" s="237" t="str">
        <f>IF(ISNA(VLOOKUP(A75,'C. et P. SERIE'!$A$57:$S$86,6,FALSE)),"",(VLOOKUP(A75,'C. et P. SERIE'!$A$57:$S$86,6,FALSE)))</f>
        <v/>
      </c>
      <c r="G75" s="709" t="str">
        <f>IF(ISNA(VLOOKUP(E75,'C. et P. SERIE'!$E$57:$S$86,3,FALSE)),"",(VLOOKUP(E75,'C. et P. SERIE'!$E$57:$S$86,3,FALSE)))</f>
        <v/>
      </c>
      <c r="H75" s="237" t="str">
        <f>IF(ISNA(VLOOKUP(E75,'C. et P. SERIE'!$E$57:$S$86,4,FALSE)),"",(VLOOKUP(E75,'C. et P. SERIE'!$E$57:$S$86,4,FALSE)))</f>
        <v/>
      </c>
      <c r="I75" s="279" t="str">
        <f>IF(ISNA(VLOOKUP($E75,'C. et P. SERIE'!$E$57:$S$86,5,FALSE)),"",(VLOOKUP($E75,'C. et P. SERIE'!$E$57:$S$86,5,FALSE)))</f>
        <v/>
      </c>
      <c r="J75" s="279" t="str">
        <f>IF(ISNA(VLOOKUP($E75,'C. et P. SERIE'!$E$57:$S$86,6,FALSE)),"",(VLOOKUP($E75,'C. et P. SERIE'!$E$57:$S$86,6,FALSE)))</f>
        <v/>
      </c>
      <c r="K75" s="279" t="str">
        <f>IF(ISNA(VLOOKUP($E75,'C. et P. SERIE'!$E$57:$S$86,7,FALSE)),"",(VLOOKUP($E75,'C. et P. SERIE'!$E$57:$S$86,7,FALSE)))</f>
        <v/>
      </c>
      <c r="L75" s="279" t="str">
        <f>IF(ISNA(VLOOKUP($E75,'C. et P. SERIE'!$E$57:$S$86,8,FALSE)),"",(VLOOKUP($E75,'C. et P. SERIE'!$E$57:$S$86,8,FALSE)))</f>
        <v/>
      </c>
      <c r="M75" s="279" t="str">
        <f>IF(ISNA(VLOOKUP($E75,'C. et P. SERIE'!$E$57:$S$86,9,FALSE)),"",(VLOOKUP($E75,'C. et P. SERIE'!$E$57:$S$86,9,FALSE)))</f>
        <v/>
      </c>
      <c r="N75" s="279" t="str">
        <f>IF(ISNA(VLOOKUP($E75,'C. et P. SERIE'!$E$57:$S$86,10,FALSE)),"",(VLOOKUP($E75,'C. et P. SERIE'!$E$57:$S$86,10,FALSE)))</f>
        <v/>
      </c>
      <c r="O75" s="279" t="str">
        <f>IF(ISNA(VLOOKUP($E75,'C. et P. SERIE'!$E$57:$S$86,11,FALSE)),"",(VLOOKUP($E75,'C. et P. SERIE'!$E$57:$S$86,11,FALSE)))</f>
        <v/>
      </c>
      <c r="P75" s="279" t="str">
        <f>IF(ISNA(VLOOKUP($E75,'C. et P. SERIE'!$E$57:$S$86,12,FALSE)),"",(VLOOKUP($E75,'C. et P. SERIE'!$E$57:$S$86,12,FALSE)))</f>
        <v/>
      </c>
      <c r="Q75" s="279" t="str">
        <f>IF(ISNA(VLOOKUP($E75,'C. et P. SERIE'!$E$57:$S$86,13,FALSE)),"",(VLOOKUP($E75,'C. et P. SERIE'!$E$57:$S$86,13,FALSE)))</f>
        <v/>
      </c>
      <c r="R75" s="279" t="str">
        <f>IF(ISNA(VLOOKUP($E75,'C. et P. SERIE'!$E$57:$S$86,14,FALSE)),"",(VLOOKUP($E75,'C. et P. SERIE'!$E$57:$S$86,14,FALSE)))</f>
        <v/>
      </c>
      <c r="S75" s="279" t="str">
        <f>IF(ISNA(VLOOKUP($E75,'C. et P. SERIE'!$E$57:$S$86,15,FALSE)),"",(VLOOKUP($E75,'C. et P. SERIE'!$E$57:$S$86,15,FALSE)))</f>
        <v/>
      </c>
    </row>
    <row r="76" spans="1:19" ht="12" customHeight="1" thickBot="1" x14ac:dyDescent="0.35">
      <c r="A76" s="711"/>
      <c r="B76" s="524"/>
      <c r="C76" s="521"/>
      <c r="D76" s="712"/>
      <c r="E76" s="43" t="str">
        <f>IF(ISNA(VLOOKUP(A75,'C. et P. SERIE'!$A$57:$S$86,5,FALSE)+U75),"",(VLOOKUP(A75,'C. et P. SERIE'!$A$57:$S$86,5,FALSE)+$U$3))</f>
        <v/>
      </c>
      <c r="F76" s="233" t="str">
        <f>IF(ISNA(VLOOKUP(E76,'C. et P. SERIE'!$E$57:$S$86,2,FALSE)),"",(VLOOKUP(E76,'C. et P. SERIE'!$E$57:$S$86,2,FALSE)))</f>
        <v/>
      </c>
      <c r="G76" s="713"/>
      <c r="H76" s="43" t="str">
        <f>IF(ISNA(VLOOKUP(E76,'C. et P. SERIE'!$E$57:$S$86,4,FALSE)),"",(VLOOKUP(E76,'C. et P. SERIE'!$E$57:$S$86,4,FALSE)))</f>
        <v/>
      </c>
      <c r="I76" s="280" t="str">
        <f>IF(ISNA(VLOOKUP($E76,'C. et P. SERIE'!$E$57:$S$86,5,FALSE)),"",(VLOOKUP($E76,'C. et P. SERIE'!$E$57:$S$86,5,FALSE)))</f>
        <v/>
      </c>
      <c r="J76" s="280" t="str">
        <f>IF(ISNA(VLOOKUP($E76,'C. et P. SERIE'!$E$57:$S$86,6,FALSE)),"",(VLOOKUP($E76,'C. et P. SERIE'!$E$57:$S$86,6,FALSE)))</f>
        <v/>
      </c>
      <c r="K76" s="280" t="str">
        <f>IF(ISNA(VLOOKUP($E76,'C. et P. SERIE'!$E$57:$S$86,7,FALSE)),"",(VLOOKUP($E76,'C. et P. SERIE'!$E$57:$S$86,7,FALSE)))</f>
        <v/>
      </c>
      <c r="L76" s="280" t="str">
        <f>IF(ISNA(VLOOKUP($E76,'C. et P. SERIE'!$E$57:$S$86,8,FALSE)),"",(VLOOKUP($E76,'C. et P. SERIE'!$E$57:$S$86,8,FALSE)))</f>
        <v/>
      </c>
      <c r="M76" s="280" t="str">
        <f>IF(ISNA(VLOOKUP($E76,'C. et P. SERIE'!$E$57:$S$86,9,FALSE)),"",(VLOOKUP($E76,'C. et P. SERIE'!$E$57:$S$86,9,FALSE)))</f>
        <v/>
      </c>
      <c r="N76" s="280" t="str">
        <f>IF(ISNA(VLOOKUP($E76,'C. et P. SERIE'!$E$57:$S$86,10,FALSE)),"",(VLOOKUP($E76,'C. et P. SERIE'!$E$57:$S$86,10,FALSE)))</f>
        <v/>
      </c>
      <c r="O76" s="280" t="str">
        <f>IF(ISNA(VLOOKUP($E76,'C. et P. SERIE'!$E$57:$S$86,11,FALSE)),"",(VLOOKUP($E76,'C. et P. SERIE'!$E$57:$S$86,11,FALSE)))</f>
        <v/>
      </c>
      <c r="P76" s="280" t="str">
        <f>IF(ISNA(VLOOKUP($E76,'C. et P. SERIE'!$E$57:$S$86,12,FALSE)),"",(VLOOKUP($E76,'C. et P. SERIE'!$E$57:$S$86,12,FALSE)))</f>
        <v/>
      </c>
      <c r="Q76" s="280" t="str">
        <f>IF(ISNA(VLOOKUP($E76,'C. et P. SERIE'!$E$57:$S$86,13,FALSE)),"",(VLOOKUP($E76,'C. et P. SERIE'!$E$57:$S$86,13,FALSE)))</f>
        <v/>
      </c>
      <c r="R76" s="280" t="str">
        <f>IF(ISNA(VLOOKUP($E76,'C. et P. SERIE'!$E$57:$S$86,14,FALSE)),"",(VLOOKUP($E76,'C. et P. SERIE'!$E$57:$S$86,14,FALSE)))</f>
        <v/>
      </c>
      <c r="S76" s="280" t="str">
        <f>IF(ISNA(VLOOKUP($E76,'C. et P. SERIE'!$E$57:$S$86,15,FALSE)),"",(VLOOKUP($E76,'C. et P. SERIE'!$E$57:$S$86,15,FALSE)))</f>
        <v/>
      </c>
    </row>
    <row r="77" spans="1:19" ht="12" customHeight="1" x14ac:dyDescent="0.3">
      <c r="A77" s="705">
        <v>9</v>
      </c>
      <c r="B77" s="523" t="str">
        <f>IF(ISNA(VLOOKUP(A77,'C. et P. SERIE'!$A$57:$S$86,2,FALSE)),"",(VLOOKUP(A77,'C. et P. SERIE'!$A$57:$S$86,2,FALSE)))</f>
        <v/>
      </c>
      <c r="C77" s="520" t="str">
        <f>IF(ISNA(VLOOKUP(A77,'C. et P. SERIE'!$A$57:$S$86,3,FALSE)),"",(VLOOKUP(A77,'C. et P. SERIE'!$A$57:$S$86,3,FALSE)))</f>
        <v/>
      </c>
      <c r="D77" s="707" t="str">
        <f>IF(ISNA(VLOOKUP(A77,'C. et P. SERIE'!$A$57:$S$86,4,FALSE)),"",(VLOOKUP(A77,'C. et P. SERIE'!$A$57:$S$86,4,FALSE)))</f>
        <v/>
      </c>
      <c r="E77" s="237" t="str">
        <f>IF(ISNA(VLOOKUP(A77,'C. et P. SERIE'!$A$57:$S$86,5,FALSE)),"",(VLOOKUP(A77,'C. et P. SERIE'!$A$57:$S$86,5,FALSE)))</f>
        <v/>
      </c>
      <c r="F77" s="237" t="str">
        <f>IF(ISNA(VLOOKUP(A77,'C. et P. SERIE'!$A$57:$S$86,6,FALSE)),"",(VLOOKUP(A77,'C. et P. SERIE'!$A$57:$S$86,6,FALSE)))</f>
        <v/>
      </c>
      <c r="G77" s="709" t="str">
        <f>IF(ISNA(VLOOKUP(E77,'C. et P. SERIE'!$E$57:$S$86,3,FALSE)),"",(VLOOKUP(E77,'C. et P. SERIE'!$E$57:$S$86,3,FALSE)))</f>
        <v/>
      </c>
      <c r="H77" s="237" t="str">
        <f>IF(ISNA(VLOOKUP(E77,'C. et P. SERIE'!$E$57:$S$86,4,FALSE)),"",(VLOOKUP(E77,'C. et P. SERIE'!$E$57:$S$86,4,FALSE)))</f>
        <v/>
      </c>
      <c r="I77" s="279" t="str">
        <f>IF(ISNA(VLOOKUP($E77,'C. et P. SERIE'!$E$57:$S$86,5,FALSE)),"",(VLOOKUP($E77,'C. et P. SERIE'!$E$57:$S$86,5,FALSE)))</f>
        <v/>
      </c>
      <c r="J77" s="279" t="str">
        <f>IF(ISNA(VLOOKUP($E77,'C. et P. SERIE'!$E$57:$S$86,6,FALSE)),"",(VLOOKUP($E77,'C. et P. SERIE'!$E$57:$S$86,6,FALSE)))</f>
        <v/>
      </c>
      <c r="K77" s="279" t="str">
        <f>IF(ISNA(VLOOKUP($E77,'C. et P. SERIE'!$E$57:$S$86,7,FALSE)),"",(VLOOKUP($E77,'C. et P. SERIE'!$E$57:$S$86,7,FALSE)))</f>
        <v/>
      </c>
      <c r="L77" s="279" t="str">
        <f>IF(ISNA(VLOOKUP($E77,'C. et P. SERIE'!$E$57:$S$86,8,FALSE)),"",(VLOOKUP($E77,'C. et P. SERIE'!$E$57:$S$86,8,FALSE)))</f>
        <v/>
      </c>
      <c r="M77" s="279" t="str">
        <f>IF(ISNA(VLOOKUP($E77,'C. et P. SERIE'!$E$57:$S$86,9,FALSE)),"",(VLOOKUP($E77,'C. et P. SERIE'!$E$57:$S$86,9,FALSE)))</f>
        <v/>
      </c>
      <c r="N77" s="279" t="str">
        <f>IF(ISNA(VLOOKUP($E77,'C. et P. SERIE'!$E$57:$S$86,10,FALSE)),"",(VLOOKUP($E77,'C. et P. SERIE'!$E$57:$S$86,10,FALSE)))</f>
        <v/>
      </c>
      <c r="O77" s="279" t="str">
        <f>IF(ISNA(VLOOKUP($E77,'C. et P. SERIE'!$E$57:$S$86,11,FALSE)),"",(VLOOKUP($E77,'C. et P. SERIE'!$E$57:$S$86,11,FALSE)))</f>
        <v/>
      </c>
      <c r="P77" s="279" t="str">
        <f>IF(ISNA(VLOOKUP($E77,'C. et P. SERIE'!$E$57:$S$86,12,FALSE)),"",(VLOOKUP($E77,'C. et P. SERIE'!$E$57:$S$86,12,FALSE)))</f>
        <v/>
      </c>
      <c r="Q77" s="279" t="str">
        <f>IF(ISNA(VLOOKUP($E77,'C. et P. SERIE'!$E$57:$S$86,13,FALSE)),"",(VLOOKUP($E77,'C. et P. SERIE'!$E$57:$S$86,13,FALSE)))</f>
        <v/>
      </c>
      <c r="R77" s="279" t="str">
        <f>IF(ISNA(VLOOKUP($E77,'C. et P. SERIE'!$E$57:$S$86,14,FALSE)),"",(VLOOKUP($E77,'C. et P. SERIE'!$E$57:$S$86,14,FALSE)))</f>
        <v/>
      </c>
      <c r="S77" s="279" t="str">
        <f>IF(ISNA(VLOOKUP($E77,'C. et P. SERIE'!$E$57:$S$86,15,FALSE)),"",(VLOOKUP($E77,'C. et P. SERIE'!$E$57:$S$86,15,FALSE)))</f>
        <v/>
      </c>
    </row>
    <row r="78" spans="1:19" ht="12" customHeight="1" thickBot="1" x14ac:dyDescent="0.35">
      <c r="A78" s="711"/>
      <c r="B78" s="524"/>
      <c r="C78" s="521"/>
      <c r="D78" s="712"/>
      <c r="E78" s="43" t="str">
        <f>IF(ISNA(VLOOKUP(A77,'C. et P. SERIE'!$A$57:$S$86,5,FALSE)+U77),"",(VLOOKUP(A77,'C. et P. SERIE'!$A$57:$S$86,5,FALSE)+$U$3))</f>
        <v/>
      </c>
      <c r="F78" s="233" t="str">
        <f>IF(ISNA(VLOOKUP(E78,'C. et P. SERIE'!$E$57:$S$86,2,FALSE)),"",(VLOOKUP(E78,'C. et P. SERIE'!$E$57:$S$86,2,FALSE)))</f>
        <v/>
      </c>
      <c r="G78" s="713"/>
      <c r="H78" s="43" t="str">
        <f>IF(ISNA(VLOOKUP(E78,'C. et P. SERIE'!$E$57:$S$86,4,FALSE)),"",(VLOOKUP(E78,'C. et P. SERIE'!$E$57:$S$86,4,FALSE)))</f>
        <v/>
      </c>
      <c r="I78" s="280" t="str">
        <f>IF(ISNA(VLOOKUP($E78,'C. et P. SERIE'!$E$57:$S$86,5,FALSE)),"",(VLOOKUP($E78,'C. et P. SERIE'!$E$57:$S$86,5,FALSE)))</f>
        <v/>
      </c>
      <c r="J78" s="280" t="str">
        <f>IF(ISNA(VLOOKUP($E78,'C. et P. SERIE'!$E$57:$S$86,6,FALSE)),"",(VLOOKUP($E78,'C. et P. SERIE'!$E$57:$S$86,6,FALSE)))</f>
        <v/>
      </c>
      <c r="K78" s="280" t="str">
        <f>IF(ISNA(VLOOKUP($E78,'C. et P. SERIE'!$E$57:$S$86,7,FALSE)),"",(VLOOKUP($E78,'C. et P. SERIE'!$E$57:$S$86,7,FALSE)))</f>
        <v/>
      </c>
      <c r="L78" s="280" t="str">
        <f>IF(ISNA(VLOOKUP($E78,'C. et P. SERIE'!$E$57:$S$86,8,FALSE)),"",(VLOOKUP($E78,'C. et P. SERIE'!$E$57:$S$86,8,FALSE)))</f>
        <v/>
      </c>
      <c r="M78" s="280" t="str">
        <f>IF(ISNA(VLOOKUP($E78,'C. et P. SERIE'!$E$57:$S$86,9,FALSE)),"",(VLOOKUP($E78,'C. et P. SERIE'!$E$57:$S$86,9,FALSE)))</f>
        <v/>
      </c>
      <c r="N78" s="280" t="str">
        <f>IF(ISNA(VLOOKUP($E78,'C. et P. SERIE'!$E$57:$S$86,10,FALSE)),"",(VLOOKUP($E78,'C. et P. SERIE'!$E$57:$S$86,10,FALSE)))</f>
        <v/>
      </c>
      <c r="O78" s="280" t="str">
        <f>IF(ISNA(VLOOKUP($E78,'C. et P. SERIE'!$E$57:$S$86,11,FALSE)),"",(VLOOKUP($E78,'C. et P. SERIE'!$E$57:$S$86,11,FALSE)))</f>
        <v/>
      </c>
      <c r="P78" s="280" t="str">
        <f>IF(ISNA(VLOOKUP($E78,'C. et P. SERIE'!$E$57:$S$86,12,FALSE)),"",(VLOOKUP($E78,'C. et P. SERIE'!$E$57:$S$86,12,FALSE)))</f>
        <v/>
      </c>
      <c r="Q78" s="280" t="str">
        <f>IF(ISNA(VLOOKUP($E78,'C. et P. SERIE'!$E$57:$S$86,13,FALSE)),"",(VLOOKUP($E78,'C. et P. SERIE'!$E$57:$S$86,13,FALSE)))</f>
        <v/>
      </c>
      <c r="R78" s="280" t="str">
        <f>IF(ISNA(VLOOKUP($E78,'C. et P. SERIE'!$E$57:$S$86,14,FALSE)),"",(VLOOKUP($E78,'C. et P. SERIE'!$E$57:$S$86,14,FALSE)))</f>
        <v/>
      </c>
      <c r="S78" s="280" t="str">
        <f>IF(ISNA(VLOOKUP($E78,'C. et P. SERIE'!$E$57:$S$86,15,FALSE)),"",(VLOOKUP($E78,'C. et P. SERIE'!$E$57:$S$86,15,FALSE)))</f>
        <v/>
      </c>
    </row>
    <row r="79" spans="1:19" ht="12" customHeight="1" x14ac:dyDescent="0.3">
      <c r="A79" s="705">
        <v>10</v>
      </c>
      <c r="B79" s="523" t="str">
        <f>IF(ISNA(VLOOKUP(A79,'C. et P. SERIE'!$A$57:$S$86,2,FALSE)),"",(VLOOKUP(A79,'C. et P. SERIE'!$A$57:$S$86,2,FALSE)))</f>
        <v/>
      </c>
      <c r="C79" s="520" t="str">
        <f>IF(ISNA(VLOOKUP(A79,'C. et P. SERIE'!$A$57:$S$86,3,FALSE)),"",(VLOOKUP(A79,'C. et P. SERIE'!$A$57:$S$86,3,FALSE)))</f>
        <v/>
      </c>
      <c r="D79" s="707" t="str">
        <f>IF(ISNA(VLOOKUP(A79,'C. et P. SERIE'!$A$57:$S$86,4,FALSE)),"",(VLOOKUP(A79,'C. et P. SERIE'!$A$57:$S$86,4,FALSE)))</f>
        <v/>
      </c>
      <c r="E79" s="237" t="str">
        <f>IF(ISNA(VLOOKUP(A79,'C. et P. SERIE'!$A$57:$S$86,5,FALSE)),"",(VLOOKUP(A79,'C. et P. SERIE'!$A$57:$S$86,5,FALSE)))</f>
        <v/>
      </c>
      <c r="F79" s="237" t="str">
        <f>IF(ISNA(VLOOKUP(A79,'C. et P. SERIE'!$A$57:$S$86,6,FALSE)),"",(VLOOKUP(A79,'C. et P. SERIE'!$A$57:$S$86,6,FALSE)))</f>
        <v/>
      </c>
      <c r="G79" s="709" t="str">
        <f>IF(ISNA(VLOOKUP(E79,'C. et P. SERIE'!$E$57:$S$86,3,FALSE)),"",(VLOOKUP(E79,'C. et P. SERIE'!$E$57:$S$86,3,FALSE)))</f>
        <v/>
      </c>
      <c r="H79" s="237" t="str">
        <f>IF(ISNA(VLOOKUP(E79,'C. et P. SERIE'!$E$57:$S$86,4,FALSE)),"",(VLOOKUP(E79,'C. et P. SERIE'!$E$57:$S$86,4,FALSE)))</f>
        <v/>
      </c>
      <c r="I79" s="279" t="str">
        <f>IF(ISNA(VLOOKUP($E79,'C. et P. SERIE'!$E$57:$S$86,5,FALSE)),"",(VLOOKUP($E79,'C. et P. SERIE'!$E$57:$S$86,5,FALSE)))</f>
        <v/>
      </c>
      <c r="J79" s="279" t="str">
        <f>IF(ISNA(VLOOKUP($E79,'C. et P. SERIE'!$E$57:$S$86,6,FALSE)),"",(VLOOKUP($E79,'C. et P. SERIE'!$E$57:$S$86,6,FALSE)))</f>
        <v/>
      </c>
      <c r="K79" s="279" t="str">
        <f>IF(ISNA(VLOOKUP($E79,'C. et P. SERIE'!$E$57:$S$86,7,FALSE)),"",(VLOOKUP($E79,'C. et P. SERIE'!$E$57:$S$86,7,FALSE)))</f>
        <v/>
      </c>
      <c r="L79" s="279" t="str">
        <f>IF(ISNA(VLOOKUP($E79,'C. et P. SERIE'!$E$57:$S$86,8,FALSE)),"",(VLOOKUP($E79,'C. et P. SERIE'!$E$57:$S$86,8,FALSE)))</f>
        <v/>
      </c>
      <c r="M79" s="279" t="str">
        <f>IF(ISNA(VLOOKUP($E79,'C. et P. SERIE'!$E$57:$S$86,9,FALSE)),"",(VLOOKUP($E79,'C. et P. SERIE'!$E$57:$S$86,9,FALSE)))</f>
        <v/>
      </c>
      <c r="N79" s="279" t="str">
        <f>IF(ISNA(VLOOKUP($E79,'C. et P. SERIE'!$E$57:$S$86,10,FALSE)),"",(VLOOKUP($E79,'C. et P. SERIE'!$E$57:$S$86,10,FALSE)))</f>
        <v/>
      </c>
      <c r="O79" s="279" t="str">
        <f>IF(ISNA(VLOOKUP($E79,'C. et P. SERIE'!$E$57:$S$86,11,FALSE)),"",(VLOOKUP($E79,'C. et P. SERIE'!$E$57:$S$86,11,FALSE)))</f>
        <v/>
      </c>
      <c r="P79" s="279" t="str">
        <f>IF(ISNA(VLOOKUP($E79,'C. et P. SERIE'!$E$57:$S$86,12,FALSE)),"",(VLOOKUP($E79,'C. et P. SERIE'!$E$57:$S$86,12,FALSE)))</f>
        <v/>
      </c>
      <c r="Q79" s="279" t="str">
        <f>IF(ISNA(VLOOKUP($E79,'C. et P. SERIE'!$E$57:$S$86,13,FALSE)),"",(VLOOKUP($E79,'C. et P. SERIE'!$E$57:$S$86,13,FALSE)))</f>
        <v/>
      </c>
      <c r="R79" s="279" t="str">
        <f>IF(ISNA(VLOOKUP($E79,'C. et P. SERIE'!$E$57:$S$86,14,FALSE)),"",(VLOOKUP($E79,'C. et P. SERIE'!$E$57:$S$86,14,FALSE)))</f>
        <v/>
      </c>
      <c r="S79" s="279" t="str">
        <f>IF(ISNA(VLOOKUP($E79,'C. et P. SERIE'!$E$57:$S$86,15,FALSE)),"",(VLOOKUP($E79,'C. et P. SERIE'!$E$57:$S$86,15,FALSE)))</f>
        <v/>
      </c>
    </row>
    <row r="80" spans="1:19" ht="12" customHeight="1" thickBot="1" x14ac:dyDescent="0.35">
      <c r="A80" s="711"/>
      <c r="B80" s="524"/>
      <c r="C80" s="521"/>
      <c r="D80" s="712"/>
      <c r="E80" s="43" t="str">
        <f>IF(ISNA(VLOOKUP(A79,'C. et P. SERIE'!$A$57:$S$86,5,FALSE)+U79),"",(VLOOKUP(A79,'C. et P. SERIE'!$A$57:$S$86,5,FALSE)+$U$3))</f>
        <v/>
      </c>
      <c r="F80" s="233" t="str">
        <f>IF(ISNA(VLOOKUP(E80,'C. et P. SERIE'!$E$57:$S$86,2,FALSE)),"",(VLOOKUP(E80,'C. et P. SERIE'!$E$57:$S$86,2,FALSE)))</f>
        <v/>
      </c>
      <c r="G80" s="713"/>
      <c r="H80" s="43" t="str">
        <f>IF(ISNA(VLOOKUP(E80,'C. et P. SERIE'!$E$57:$S$86,4,FALSE)),"",(VLOOKUP(E80,'C. et P. SERIE'!$E$57:$S$86,4,FALSE)))</f>
        <v/>
      </c>
      <c r="I80" s="280" t="str">
        <f>IF(ISNA(VLOOKUP($E80,'C. et P. SERIE'!$E$57:$S$86,5,FALSE)),"",(VLOOKUP($E80,'C. et P. SERIE'!$E$57:$S$86,5,FALSE)))</f>
        <v/>
      </c>
      <c r="J80" s="280" t="str">
        <f>IF(ISNA(VLOOKUP($E80,'C. et P. SERIE'!$E$57:$S$86,6,FALSE)),"",(VLOOKUP($E80,'C. et P. SERIE'!$E$57:$S$86,6,FALSE)))</f>
        <v/>
      </c>
      <c r="K80" s="280" t="str">
        <f>IF(ISNA(VLOOKUP($E80,'C. et P. SERIE'!$E$57:$S$86,7,FALSE)),"",(VLOOKUP($E80,'C. et P. SERIE'!$E$57:$S$86,7,FALSE)))</f>
        <v/>
      </c>
      <c r="L80" s="280" t="str">
        <f>IF(ISNA(VLOOKUP($E80,'C. et P. SERIE'!$E$57:$S$86,8,FALSE)),"",(VLOOKUP($E80,'C. et P. SERIE'!$E$57:$S$86,8,FALSE)))</f>
        <v/>
      </c>
      <c r="M80" s="280" t="str">
        <f>IF(ISNA(VLOOKUP($E80,'C. et P. SERIE'!$E$57:$S$86,9,FALSE)),"",(VLOOKUP($E80,'C. et P. SERIE'!$E$57:$S$86,9,FALSE)))</f>
        <v/>
      </c>
      <c r="N80" s="280" t="str">
        <f>IF(ISNA(VLOOKUP($E80,'C. et P. SERIE'!$E$57:$S$86,10,FALSE)),"",(VLOOKUP($E80,'C. et P. SERIE'!$E$57:$S$86,10,FALSE)))</f>
        <v/>
      </c>
      <c r="O80" s="280" t="str">
        <f>IF(ISNA(VLOOKUP($E80,'C. et P. SERIE'!$E$57:$S$86,11,FALSE)),"",(VLOOKUP($E80,'C. et P. SERIE'!$E$57:$S$86,11,FALSE)))</f>
        <v/>
      </c>
      <c r="P80" s="280" t="str">
        <f>IF(ISNA(VLOOKUP($E80,'C. et P. SERIE'!$E$57:$S$86,12,FALSE)),"",(VLOOKUP($E80,'C. et P. SERIE'!$E$57:$S$86,12,FALSE)))</f>
        <v/>
      </c>
      <c r="Q80" s="280" t="str">
        <f>IF(ISNA(VLOOKUP($E80,'C. et P. SERIE'!$E$57:$S$86,13,FALSE)),"",(VLOOKUP($E80,'C. et P. SERIE'!$E$57:$S$86,13,FALSE)))</f>
        <v/>
      </c>
      <c r="R80" s="280" t="str">
        <f>IF(ISNA(VLOOKUP($E80,'C. et P. SERIE'!$E$57:$S$86,14,FALSE)),"",(VLOOKUP($E80,'C. et P. SERIE'!$E$57:$S$86,14,FALSE)))</f>
        <v/>
      </c>
      <c r="S80" s="280" t="str">
        <f>IF(ISNA(VLOOKUP($E80,'C. et P. SERIE'!$E$57:$S$86,15,FALSE)),"",(VLOOKUP($E80,'C. et P. SERIE'!$E$57:$S$86,15,FALSE)))</f>
        <v/>
      </c>
    </row>
    <row r="81" spans="1:19" ht="12" customHeight="1" x14ac:dyDescent="0.3">
      <c r="A81" s="705">
        <v>11</v>
      </c>
      <c r="B81" s="523" t="str">
        <f>IF(ISNA(VLOOKUP(A81,'C. et P. SERIE'!$A$57:$S$86,2,FALSE)),"",(VLOOKUP(A81,'C. et P. SERIE'!$A$57:$S$86,2,FALSE)))</f>
        <v/>
      </c>
      <c r="C81" s="520" t="str">
        <f>IF(ISNA(VLOOKUP(A81,'C. et P. SERIE'!$A$57:$S$86,3,FALSE)),"",(VLOOKUP(A81,'C. et P. SERIE'!$A$57:$S$86,3,FALSE)))</f>
        <v/>
      </c>
      <c r="D81" s="707" t="str">
        <f>IF(ISNA(VLOOKUP(A81,'C. et P. SERIE'!$A$57:$S$86,4,FALSE)),"",(VLOOKUP(A81,'C. et P. SERIE'!$A$57:$S$86,4,FALSE)))</f>
        <v/>
      </c>
      <c r="E81" s="237" t="str">
        <f>IF(ISNA(VLOOKUP(A81,'C. et P. SERIE'!$A$57:$S$86,5,FALSE)),"",(VLOOKUP(A81,'C. et P. SERIE'!$A$57:$S$86,5,FALSE)))</f>
        <v/>
      </c>
      <c r="F81" s="237" t="str">
        <f>IF(ISNA(VLOOKUP(A81,'C. et P. SERIE'!$A$57:$S$86,6,FALSE)),"",(VLOOKUP(A81,'C. et P. SERIE'!$A$57:$S$86,6,FALSE)))</f>
        <v/>
      </c>
      <c r="G81" s="709" t="str">
        <f>IF(ISNA(VLOOKUP(E81,'C. et P. SERIE'!$E$57:$S$86,3,FALSE)),"",(VLOOKUP(E81,'C. et P. SERIE'!$E$57:$S$86,3,FALSE)))</f>
        <v/>
      </c>
      <c r="H81" s="237" t="str">
        <f>IF(ISNA(VLOOKUP(E81,'C. et P. SERIE'!$E$57:$S$86,4,FALSE)),"",(VLOOKUP(E81,'C. et P. SERIE'!$E$57:$S$86,4,FALSE)))</f>
        <v/>
      </c>
      <c r="I81" s="279" t="str">
        <f>IF(ISNA(VLOOKUP($E81,'C. et P. SERIE'!$E$57:$S$86,5,FALSE)),"",(VLOOKUP($E81,'C. et P. SERIE'!$E$57:$S$86,5,FALSE)))</f>
        <v/>
      </c>
      <c r="J81" s="279" t="str">
        <f>IF(ISNA(VLOOKUP($E81,'C. et P. SERIE'!$E$57:$S$86,6,FALSE)),"",(VLOOKUP($E81,'C. et P. SERIE'!$E$57:$S$86,6,FALSE)))</f>
        <v/>
      </c>
      <c r="K81" s="279" t="str">
        <f>IF(ISNA(VLOOKUP($E81,'C. et P. SERIE'!$E$57:$S$86,7,FALSE)),"",(VLOOKUP($E81,'C. et P. SERIE'!$E$57:$S$86,7,FALSE)))</f>
        <v/>
      </c>
      <c r="L81" s="279" t="str">
        <f>IF(ISNA(VLOOKUP($E81,'C. et P. SERIE'!$E$57:$S$86,8,FALSE)),"",(VLOOKUP($E81,'C. et P. SERIE'!$E$57:$S$86,8,FALSE)))</f>
        <v/>
      </c>
      <c r="M81" s="279" t="str">
        <f>IF(ISNA(VLOOKUP($E81,'C. et P. SERIE'!$E$57:$S$86,9,FALSE)),"",(VLOOKUP($E81,'C. et P. SERIE'!$E$57:$S$86,9,FALSE)))</f>
        <v/>
      </c>
      <c r="N81" s="279" t="str">
        <f>IF(ISNA(VLOOKUP($E81,'C. et P. SERIE'!$E$57:$S$86,10,FALSE)),"",(VLOOKUP($E81,'C. et P. SERIE'!$E$57:$S$86,10,FALSE)))</f>
        <v/>
      </c>
      <c r="O81" s="279" t="str">
        <f>IF(ISNA(VLOOKUP($E81,'C. et P. SERIE'!$E$57:$S$86,11,FALSE)),"",(VLOOKUP($E81,'C. et P. SERIE'!$E$57:$S$86,11,FALSE)))</f>
        <v/>
      </c>
      <c r="P81" s="279" t="str">
        <f>IF(ISNA(VLOOKUP($E81,'C. et P. SERIE'!$E$57:$S$86,12,FALSE)),"",(VLOOKUP($E81,'C. et P. SERIE'!$E$57:$S$86,12,FALSE)))</f>
        <v/>
      </c>
      <c r="Q81" s="279" t="str">
        <f>IF(ISNA(VLOOKUP($E81,'C. et P. SERIE'!$E$57:$S$86,13,FALSE)),"",(VLOOKUP($E81,'C. et P. SERIE'!$E$57:$S$86,13,FALSE)))</f>
        <v/>
      </c>
      <c r="R81" s="279" t="str">
        <f>IF(ISNA(VLOOKUP($E81,'C. et P. SERIE'!$E$57:$S$86,14,FALSE)),"",(VLOOKUP($E81,'C. et P. SERIE'!$E$57:$S$86,14,FALSE)))</f>
        <v/>
      </c>
      <c r="S81" s="279" t="str">
        <f>IF(ISNA(VLOOKUP($E81,'C. et P. SERIE'!$E$57:$S$86,15,FALSE)),"",(VLOOKUP($E81,'C. et P. SERIE'!$E$57:$S$86,15,FALSE)))</f>
        <v/>
      </c>
    </row>
    <row r="82" spans="1:19" ht="12" customHeight="1" thickBot="1" x14ac:dyDescent="0.35">
      <c r="A82" s="711"/>
      <c r="B82" s="524"/>
      <c r="C82" s="521"/>
      <c r="D82" s="712"/>
      <c r="E82" s="43" t="str">
        <f>IF(ISNA(VLOOKUP(A81,'C. et P. SERIE'!$A$57:$S$86,5,FALSE)+U81),"",(VLOOKUP(A81,'C. et P. SERIE'!$A$57:$S$86,5,FALSE)+$U$3))</f>
        <v/>
      </c>
      <c r="F82" s="233" t="str">
        <f>IF(ISNA(VLOOKUP(E82,'C. et P. SERIE'!$E$57:$S$86,2,FALSE)),"",(VLOOKUP(E82,'C. et P. SERIE'!$E$57:$S$86,2,FALSE)))</f>
        <v/>
      </c>
      <c r="G82" s="713"/>
      <c r="H82" s="43" t="str">
        <f>IF(ISNA(VLOOKUP(E82,'C. et P. SERIE'!$E$57:$S$86,4,FALSE)),"",(VLOOKUP(E82,'C. et P. SERIE'!$E$57:$S$86,4,FALSE)))</f>
        <v/>
      </c>
      <c r="I82" s="280" t="str">
        <f>IF(ISNA(VLOOKUP($E82,'C. et P. SERIE'!$E$57:$S$86,5,FALSE)),"",(VLOOKUP($E82,'C. et P. SERIE'!$E$57:$S$86,5,FALSE)))</f>
        <v/>
      </c>
      <c r="J82" s="280" t="str">
        <f>IF(ISNA(VLOOKUP($E82,'C. et P. SERIE'!$E$57:$S$86,6,FALSE)),"",(VLOOKUP($E82,'C. et P. SERIE'!$E$57:$S$86,6,FALSE)))</f>
        <v/>
      </c>
      <c r="K82" s="280" t="str">
        <f>IF(ISNA(VLOOKUP($E82,'C. et P. SERIE'!$E$57:$S$86,7,FALSE)),"",(VLOOKUP($E82,'C. et P. SERIE'!$E$57:$S$86,7,FALSE)))</f>
        <v/>
      </c>
      <c r="L82" s="280" t="str">
        <f>IF(ISNA(VLOOKUP($E82,'C. et P. SERIE'!$E$57:$S$86,8,FALSE)),"",(VLOOKUP($E82,'C. et P. SERIE'!$E$57:$S$86,8,FALSE)))</f>
        <v/>
      </c>
      <c r="M82" s="280" t="str">
        <f>IF(ISNA(VLOOKUP($E82,'C. et P. SERIE'!$E$57:$S$86,9,FALSE)),"",(VLOOKUP($E82,'C. et P. SERIE'!$E$57:$S$86,9,FALSE)))</f>
        <v/>
      </c>
      <c r="N82" s="280" t="str">
        <f>IF(ISNA(VLOOKUP($E82,'C. et P. SERIE'!$E$57:$S$86,10,FALSE)),"",(VLOOKUP($E82,'C. et P. SERIE'!$E$57:$S$86,10,FALSE)))</f>
        <v/>
      </c>
      <c r="O82" s="280" t="str">
        <f>IF(ISNA(VLOOKUP($E82,'C. et P. SERIE'!$E$57:$S$86,11,FALSE)),"",(VLOOKUP($E82,'C. et P. SERIE'!$E$57:$S$86,11,FALSE)))</f>
        <v/>
      </c>
      <c r="P82" s="280" t="str">
        <f>IF(ISNA(VLOOKUP($E82,'C. et P. SERIE'!$E$57:$S$86,12,FALSE)),"",(VLOOKUP($E82,'C. et P. SERIE'!$E$57:$S$86,12,FALSE)))</f>
        <v/>
      </c>
      <c r="Q82" s="280" t="str">
        <f>IF(ISNA(VLOOKUP($E82,'C. et P. SERIE'!$E$57:$S$86,13,FALSE)),"",(VLOOKUP($E82,'C. et P. SERIE'!$E$57:$S$86,13,FALSE)))</f>
        <v/>
      </c>
      <c r="R82" s="280" t="str">
        <f>IF(ISNA(VLOOKUP($E82,'C. et P. SERIE'!$E$57:$S$86,14,FALSE)),"",(VLOOKUP($E82,'C. et P. SERIE'!$E$57:$S$86,14,FALSE)))</f>
        <v/>
      </c>
      <c r="S82" s="280" t="str">
        <f>IF(ISNA(VLOOKUP($E82,'C. et P. SERIE'!$E$57:$S$86,15,FALSE)),"",(VLOOKUP($E82,'C. et P. SERIE'!$E$57:$S$86,15,FALSE)))</f>
        <v/>
      </c>
    </row>
    <row r="83" spans="1:19" ht="12" customHeight="1" x14ac:dyDescent="0.3">
      <c r="A83" s="705">
        <v>12</v>
      </c>
      <c r="B83" s="523" t="str">
        <f>IF(ISNA(VLOOKUP(A83,'C. et P. SERIE'!$A$57:$S$86,2,FALSE)),"",(VLOOKUP(A83,'C. et P. SERIE'!$A$57:$S$86,2,FALSE)))</f>
        <v/>
      </c>
      <c r="C83" s="520" t="str">
        <f>IF(ISNA(VLOOKUP(A83,'C. et P. SERIE'!$A$57:$S$86,3,FALSE)),"",(VLOOKUP(A83,'C. et P. SERIE'!$A$57:$S$86,3,FALSE)))</f>
        <v/>
      </c>
      <c r="D83" s="707" t="str">
        <f>IF(ISNA(VLOOKUP(A83,'C. et P. SERIE'!$A$57:$S$86,4,FALSE)),"",(VLOOKUP(A83,'C. et P. SERIE'!$A$57:$S$86,4,FALSE)))</f>
        <v/>
      </c>
      <c r="E83" s="237" t="str">
        <f>IF(ISNA(VLOOKUP(A83,'C. et P. SERIE'!$A$57:$S$86,5,FALSE)),"",(VLOOKUP(A83,'C. et P. SERIE'!$A$57:$S$86,5,FALSE)))</f>
        <v/>
      </c>
      <c r="F83" s="237" t="str">
        <f>IF(ISNA(VLOOKUP(A83,'C. et P. SERIE'!$A$57:$S$86,6,FALSE)),"",(VLOOKUP(A83,'C. et P. SERIE'!$A$57:$S$86,6,FALSE)))</f>
        <v/>
      </c>
      <c r="G83" s="709" t="str">
        <f>IF(ISNA(VLOOKUP(E83,'C. et P. SERIE'!$E$57:$S$86,3,FALSE)),"",(VLOOKUP(E83,'C. et P. SERIE'!$E$57:$S$86,3,FALSE)))</f>
        <v/>
      </c>
      <c r="H83" s="237" t="str">
        <f>IF(ISNA(VLOOKUP(E83,'C. et P. SERIE'!$E$57:$S$86,4,FALSE)),"",(VLOOKUP(E83,'C. et P. SERIE'!$E$57:$S$86,4,FALSE)))</f>
        <v/>
      </c>
      <c r="I83" s="279" t="str">
        <f>IF(ISNA(VLOOKUP($E83,'C. et P. SERIE'!$E$57:$S$86,5,FALSE)),"",(VLOOKUP($E83,'C. et P. SERIE'!$E$57:$S$86,5,FALSE)))</f>
        <v/>
      </c>
      <c r="J83" s="279" t="str">
        <f>IF(ISNA(VLOOKUP($E83,'C. et P. SERIE'!$E$57:$S$86,6,FALSE)),"",(VLOOKUP($E83,'C. et P. SERIE'!$E$57:$S$86,6,FALSE)))</f>
        <v/>
      </c>
      <c r="K83" s="279" t="str">
        <f>IF(ISNA(VLOOKUP($E83,'C. et P. SERIE'!$E$57:$S$86,7,FALSE)),"",(VLOOKUP($E83,'C. et P. SERIE'!$E$57:$S$86,7,FALSE)))</f>
        <v/>
      </c>
      <c r="L83" s="279" t="str">
        <f>IF(ISNA(VLOOKUP($E83,'C. et P. SERIE'!$E$57:$S$86,8,FALSE)),"",(VLOOKUP($E83,'C. et P. SERIE'!$E$57:$S$86,8,FALSE)))</f>
        <v/>
      </c>
      <c r="M83" s="279" t="str">
        <f>IF(ISNA(VLOOKUP($E83,'C. et P. SERIE'!$E$57:$S$86,9,FALSE)),"",(VLOOKUP($E83,'C. et P. SERIE'!$E$57:$S$86,9,FALSE)))</f>
        <v/>
      </c>
      <c r="N83" s="279" t="str">
        <f>IF(ISNA(VLOOKUP($E83,'C. et P. SERIE'!$E$57:$S$86,10,FALSE)),"",(VLOOKUP($E83,'C. et P. SERIE'!$E$57:$S$86,10,FALSE)))</f>
        <v/>
      </c>
      <c r="O83" s="279" t="str">
        <f>IF(ISNA(VLOOKUP($E83,'C. et P. SERIE'!$E$57:$S$86,11,FALSE)),"",(VLOOKUP($E83,'C. et P. SERIE'!$E$57:$S$86,11,FALSE)))</f>
        <v/>
      </c>
      <c r="P83" s="279" t="str">
        <f>IF(ISNA(VLOOKUP($E83,'C. et P. SERIE'!$E$57:$S$86,12,FALSE)),"",(VLOOKUP($E83,'C. et P. SERIE'!$E$57:$S$86,12,FALSE)))</f>
        <v/>
      </c>
      <c r="Q83" s="279" t="str">
        <f>IF(ISNA(VLOOKUP($E83,'C. et P. SERIE'!$E$57:$S$86,13,FALSE)),"",(VLOOKUP($E83,'C. et P. SERIE'!$E$57:$S$86,13,FALSE)))</f>
        <v/>
      </c>
      <c r="R83" s="279" t="str">
        <f>IF(ISNA(VLOOKUP($E83,'C. et P. SERIE'!$E$57:$S$86,14,FALSE)),"",(VLOOKUP($E83,'C. et P. SERIE'!$E$57:$S$86,14,FALSE)))</f>
        <v/>
      </c>
      <c r="S83" s="279" t="str">
        <f>IF(ISNA(VLOOKUP($E83,'C. et P. SERIE'!$E$57:$S$86,15,FALSE)),"",(VLOOKUP($E83,'C. et P. SERIE'!$E$57:$S$86,15,FALSE)))</f>
        <v/>
      </c>
    </row>
    <row r="84" spans="1:19" ht="12" customHeight="1" thickBot="1" x14ac:dyDescent="0.35">
      <c r="A84" s="711"/>
      <c r="B84" s="524"/>
      <c r="C84" s="521"/>
      <c r="D84" s="712"/>
      <c r="E84" s="43" t="str">
        <f>IF(ISNA(VLOOKUP(A83,'C. et P. SERIE'!$A$57:$S$86,5,FALSE)+U83),"",(VLOOKUP(A83,'C. et P. SERIE'!$A$57:$S$86,5,FALSE)+$U$3))</f>
        <v/>
      </c>
      <c r="F84" s="233" t="str">
        <f>IF(ISNA(VLOOKUP(E84,'C. et P. SERIE'!$E$57:$S$86,2,FALSE)),"",(VLOOKUP(E84,'C. et P. SERIE'!$E$57:$S$86,2,FALSE)))</f>
        <v/>
      </c>
      <c r="G84" s="713"/>
      <c r="H84" s="43" t="str">
        <f>IF(ISNA(VLOOKUP(E84,'C. et P. SERIE'!$E$57:$S$86,4,FALSE)),"",(VLOOKUP(E84,'C. et P. SERIE'!$E$57:$S$86,4,FALSE)))</f>
        <v/>
      </c>
      <c r="I84" s="280" t="str">
        <f>IF(ISNA(VLOOKUP($E84,'C. et P. SERIE'!$E$57:$S$86,5,FALSE)),"",(VLOOKUP($E84,'C. et P. SERIE'!$E$57:$S$86,5,FALSE)))</f>
        <v/>
      </c>
      <c r="J84" s="280" t="str">
        <f>IF(ISNA(VLOOKUP($E84,'C. et P. SERIE'!$E$57:$S$86,6,FALSE)),"",(VLOOKUP($E84,'C. et P. SERIE'!$E$57:$S$86,6,FALSE)))</f>
        <v/>
      </c>
      <c r="K84" s="280" t="str">
        <f>IF(ISNA(VLOOKUP($E84,'C. et P. SERIE'!$E$57:$S$86,7,FALSE)),"",(VLOOKUP($E84,'C. et P. SERIE'!$E$57:$S$86,7,FALSE)))</f>
        <v/>
      </c>
      <c r="L84" s="280" t="str">
        <f>IF(ISNA(VLOOKUP($E84,'C. et P. SERIE'!$E$57:$S$86,8,FALSE)),"",(VLOOKUP($E84,'C. et P. SERIE'!$E$57:$S$86,8,FALSE)))</f>
        <v/>
      </c>
      <c r="M84" s="280" t="str">
        <f>IF(ISNA(VLOOKUP($E84,'C. et P. SERIE'!$E$57:$S$86,9,FALSE)),"",(VLOOKUP($E84,'C. et P. SERIE'!$E$57:$S$86,9,FALSE)))</f>
        <v/>
      </c>
      <c r="N84" s="280" t="str">
        <f>IF(ISNA(VLOOKUP($E84,'C. et P. SERIE'!$E$57:$S$86,10,FALSE)),"",(VLOOKUP($E84,'C. et P. SERIE'!$E$57:$S$86,10,FALSE)))</f>
        <v/>
      </c>
      <c r="O84" s="280" t="str">
        <f>IF(ISNA(VLOOKUP($E84,'C. et P. SERIE'!$E$57:$S$86,11,FALSE)),"",(VLOOKUP($E84,'C. et P. SERIE'!$E$57:$S$86,11,FALSE)))</f>
        <v/>
      </c>
      <c r="P84" s="280" t="str">
        <f>IF(ISNA(VLOOKUP($E84,'C. et P. SERIE'!$E$57:$S$86,12,FALSE)),"",(VLOOKUP($E84,'C. et P. SERIE'!$E$57:$S$86,12,FALSE)))</f>
        <v/>
      </c>
      <c r="Q84" s="280" t="str">
        <f>IF(ISNA(VLOOKUP($E84,'C. et P. SERIE'!$E$57:$S$86,13,FALSE)),"",(VLOOKUP($E84,'C. et P. SERIE'!$E$57:$S$86,13,FALSE)))</f>
        <v/>
      </c>
      <c r="R84" s="280" t="str">
        <f>IF(ISNA(VLOOKUP($E84,'C. et P. SERIE'!$E$57:$S$86,14,FALSE)),"",(VLOOKUP($E84,'C. et P. SERIE'!$E$57:$S$86,14,FALSE)))</f>
        <v/>
      </c>
      <c r="S84" s="280" t="str">
        <f>IF(ISNA(VLOOKUP($E84,'C. et P. SERIE'!$E$57:$S$86,15,FALSE)),"",(VLOOKUP($E84,'C. et P. SERIE'!$E$57:$S$86,15,FALSE)))</f>
        <v/>
      </c>
    </row>
    <row r="85" spans="1:19" ht="12" customHeight="1" x14ac:dyDescent="0.3">
      <c r="A85" s="705">
        <v>13</v>
      </c>
      <c r="B85" s="523" t="str">
        <f>IF(ISNA(VLOOKUP(A85,'C. et P. SERIE'!$A$57:$S$86,2,FALSE)),"",(VLOOKUP(A85,'C. et P. SERIE'!$A$57:$S$86,2,FALSE)))</f>
        <v/>
      </c>
      <c r="C85" s="520" t="str">
        <f>IF(ISNA(VLOOKUP(A85,'C. et P. SERIE'!$A$57:$S$86,3,FALSE)),"",(VLOOKUP(A85,'C. et P. SERIE'!$A$57:$S$86,3,FALSE)))</f>
        <v/>
      </c>
      <c r="D85" s="707" t="str">
        <f>IF(ISNA(VLOOKUP(A85,'C. et P. SERIE'!$A$57:$S$86,4,FALSE)),"",(VLOOKUP(A85,'C. et P. SERIE'!$A$57:$S$86,4,FALSE)))</f>
        <v/>
      </c>
      <c r="E85" s="237" t="str">
        <f>IF(ISNA(VLOOKUP(A85,'C. et P. SERIE'!$A$57:$S$86,5,FALSE)),"",(VLOOKUP(A85,'C. et P. SERIE'!$A$57:$S$86,5,FALSE)))</f>
        <v/>
      </c>
      <c r="F85" s="237" t="str">
        <f>IF(ISNA(VLOOKUP(A85,'C. et P. SERIE'!$A$57:$S$86,6,FALSE)),"",(VLOOKUP(A85,'C. et P. SERIE'!$A$57:$S$86,6,FALSE)))</f>
        <v/>
      </c>
      <c r="G85" s="709" t="str">
        <f>IF(ISNA(VLOOKUP(E85,'C. et P. SERIE'!$E$57:$S$86,3,FALSE)),"",(VLOOKUP(E85,'C. et P. SERIE'!$E$57:$S$86,3,FALSE)))</f>
        <v/>
      </c>
      <c r="H85" s="237" t="str">
        <f>IF(ISNA(VLOOKUP(E85,'C. et P. SERIE'!$E$57:$S$86,4,FALSE)),"",(VLOOKUP(E85,'C. et P. SERIE'!$E$57:$S$86,4,FALSE)))</f>
        <v/>
      </c>
      <c r="I85" s="279" t="str">
        <f>IF(ISNA(VLOOKUP($E85,'C. et P. SERIE'!$E$57:$S$86,5,FALSE)),"",(VLOOKUP($E85,'C. et P. SERIE'!$E$57:$S$86,5,FALSE)))</f>
        <v/>
      </c>
      <c r="J85" s="279" t="str">
        <f>IF(ISNA(VLOOKUP($E85,'C. et P. SERIE'!$E$57:$S$86,6,FALSE)),"",(VLOOKUP($E85,'C. et P. SERIE'!$E$57:$S$86,6,FALSE)))</f>
        <v/>
      </c>
      <c r="K85" s="279" t="str">
        <f>IF(ISNA(VLOOKUP($E85,'C. et P. SERIE'!$E$57:$S$86,7,FALSE)),"",(VLOOKUP($E85,'C. et P. SERIE'!$E$57:$S$86,7,FALSE)))</f>
        <v/>
      </c>
      <c r="L85" s="279" t="str">
        <f>IF(ISNA(VLOOKUP($E85,'C. et P. SERIE'!$E$57:$S$86,8,FALSE)),"",(VLOOKUP($E85,'C. et P. SERIE'!$E$57:$S$86,8,FALSE)))</f>
        <v/>
      </c>
      <c r="M85" s="279" t="str">
        <f>IF(ISNA(VLOOKUP($E85,'C. et P. SERIE'!$E$57:$S$86,9,FALSE)),"",(VLOOKUP($E85,'C. et P. SERIE'!$E$57:$S$86,9,FALSE)))</f>
        <v/>
      </c>
      <c r="N85" s="279" t="str">
        <f>IF(ISNA(VLOOKUP($E85,'C. et P. SERIE'!$E$57:$S$86,10,FALSE)),"",(VLOOKUP($E85,'C. et P. SERIE'!$E$57:$S$86,10,FALSE)))</f>
        <v/>
      </c>
      <c r="O85" s="279" t="str">
        <f>IF(ISNA(VLOOKUP($E85,'C. et P. SERIE'!$E$57:$S$86,11,FALSE)),"",(VLOOKUP($E85,'C. et P. SERIE'!$E$57:$S$86,11,FALSE)))</f>
        <v/>
      </c>
      <c r="P85" s="279" t="str">
        <f>IF(ISNA(VLOOKUP($E85,'C. et P. SERIE'!$E$57:$S$86,12,FALSE)),"",(VLOOKUP($E85,'C. et P. SERIE'!$E$57:$S$86,12,FALSE)))</f>
        <v/>
      </c>
      <c r="Q85" s="279" t="str">
        <f>IF(ISNA(VLOOKUP($E85,'C. et P. SERIE'!$E$57:$S$86,13,FALSE)),"",(VLOOKUP($E85,'C. et P. SERIE'!$E$57:$S$86,13,FALSE)))</f>
        <v/>
      </c>
      <c r="R85" s="279" t="str">
        <f>IF(ISNA(VLOOKUP($E85,'C. et P. SERIE'!$E$57:$S$86,14,FALSE)),"",(VLOOKUP($E85,'C. et P. SERIE'!$E$57:$S$86,14,FALSE)))</f>
        <v/>
      </c>
      <c r="S85" s="279" t="str">
        <f>IF(ISNA(VLOOKUP($E85,'C. et P. SERIE'!$E$57:$S$86,15,FALSE)),"",(VLOOKUP($E85,'C. et P. SERIE'!$E$57:$S$86,15,FALSE)))</f>
        <v/>
      </c>
    </row>
    <row r="86" spans="1:19" ht="12" customHeight="1" thickBot="1" x14ac:dyDescent="0.35">
      <c r="A86" s="711"/>
      <c r="B86" s="524"/>
      <c r="C86" s="521"/>
      <c r="D86" s="712"/>
      <c r="E86" s="43" t="str">
        <f>IF(ISNA(VLOOKUP(A85,'C. et P. SERIE'!$A$57:$S$86,5,FALSE)+U85),"",(VLOOKUP(A85,'C. et P. SERIE'!$A$57:$S$86,5,FALSE)+$U$3))</f>
        <v/>
      </c>
      <c r="F86" s="233" t="str">
        <f>IF(ISNA(VLOOKUP(E86,'C. et P. SERIE'!$E$57:$S$86,2,FALSE)),"",(VLOOKUP(E86,'C. et P. SERIE'!$E$57:$S$86,2,FALSE)))</f>
        <v/>
      </c>
      <c r="G86" s="713"/>
      <c r="H86" s="43" t="str">
        <f>IF(ISNA(VLOOKUP(E86,'C. et P. SERIE'!$E$57:$S$86,4,FALSE)),"",(VLOOKUP(E86,'C. et P. SERIE'!$E$57:$S$86,4,FALSE)))</f>
        <v/>
      </c>
      <c r="I86" s="280" t="str">
        <f>IF(ISNA(VLOOKUP($E86,'C. et P. SERIE'!$E$57:$S$86,5,FALSE)),"",(VLOOKUP($E86,'C. et P. SERIE'!$E$57:$S$86,5,FALSE)))</f>
        <v/>
      </c>
      <c r="J86" s="280" t="str">
        <f>IF(ISNA(VLOOKUP($E86,'C. et P. SERIE'!$E$57:$S$86,6,FALSE)),"",(VLOOKUP($E86,'C. et P. SERIE'!$E$57:$S$86,6,FALSE)))</f>
        <v/>
      </c>
      <c r="K86" s="280" t="str">
        <f>IF(ISNA(VLOOKUP($E86,'C. et P. SERIE'!$E$57:$S$86,7,FALSE)),"",(VLOOKUP($E86,'C. et P. SERIE'!$E$57:$S$86,7,FALSE)))</f>
        <v/>
      </c>
      <c r="L86" s="280" t="str">
        <f>IF(ISNA(VLOOKUP($E86,'C. et P. SERIE'!$E$57:$S$86,8,FALSE)),"",(VLOOKUP($E86,'C. et P. SERIE'!$E$57:$S$86,8,FALSE)))</f>
        <v/>
      </c>
      <c r="M86" s="280" t="str">
        <f>IF(ISNA(VLOOKUP($E86,'C. et P. SERIE'!$E$57:$S$86,9,FALSE)),"",(VLOOKUP($E86,'C. et P. SERIE'!$E$57:$S$86,9,FALSE)))</f>
        <v/>
      </c>
      <c r="N86" s="280" t="str">
        <f>IF(ISNA(VLOOKUP($E86,'C. et P. SERIE'!$E$57:$S$86,10,FALSE)),"",(VLOOKUP($E86,'C. et P. SERIE'!$E$57:$S$86,10,FALSE)))</f>
        <v/>
      </c>
      <c r="O86" s="280" t="str">
        <f>IF(ISNA(VLOOKUP($E86,'C. et P. SERIE'!$E$57:$S$86,11,FALSE)),"",(VLOOKUP($E86,'C. et P. SERIE'!$E$57:$S$86,11,FALSE)))</f>
        <v/>
      </c>
      <c r="P86" s="280" t="str">
        <f>IF(ISNA(VLOOKUP($E86,'C. et P. SERIE'!$E$57:$S$86,12,FALSE)),"",(VLOOKUP($E86,'C. et P. SERIE'!$E$57:$S$86,12,FALSE)))</f>
        <v/>
      </c>
      <c r="Q86" s="280" t="str">
        <f>IF(ISNA(VLOOKUP($E86,'C. et P. SERIE'!$E$57:$S$86,13,FALSE)),"",(VLOOKUP($E86,'C. et P. SERIE'!$E$57:$S$86,13,FALSE)))</f>
        <v/>
      </c>
      <c r="R86" s="280" t="str">
        <f>IF(ISNA(VLOOKUP($E86,'C. et P. SERIE'!$E$57:$S$86,14,FALSE)),"",(VLOOKUP($E86,'C. et P. SERIE'!$E$57:$S$86,14,FALSE)))</f>
        <v/>
      </c>
      <c r="S86" s="280" t="str">
        <f>IF(ISNA(VLOOKUP($E86,'C. et P. SERIE'!$E$57:$S$86,15,FALSE)),"",(VLOOKUP($E86,'C. et P. SERIE'!$E$57:$S$86,15,FALSE)))</f>
        <v/>
      </c>
    </row>
    <row r="87" spans="1:19" ht="12" customHeight="1" x14ac:dyDescent="0.3">
      <c r="A87" s="705">
        <v>14</v>
      </c>
      <c r="B87" s="523" t="str">
        <f>IF(ISNA(VLOOKUP(A87,'C. et P. SERIE'!$A$57:$S$86,2,FALSE)),"",(VLOOKUP(A87,'C. et P. SERIE'!$A$57:$S$86,2,FALSE)))</f>
        <v/>
      </c>
      <c r="C87" s="520" t="str">
        <f>IF(ISNA(VLOOKUP(A87,'C. et P. SERIE'!$A$57:$S$86,3,FALSE)),"",(VLOOKUP(A87,'C. et P. SERIE'!$A$57:$S$86,3,FALSE)))</f>
        <v/>
      </c>
      <c r="D87" s="707" t="str">
        <f>IF(ISNA(VLOOKUP(A87,'C. et P. SERIE'!$A$57:$S$86,4,FALSE)),"",(VLOOKUP(A87,'C. et P. SERIE'!$A$57:$S$86,4,FALSE)))</f>
        <v/>
      </c>
      <c r="E87" s="237" t="str">
        <f>IF(ISNA(VLOOKUP(A87,'C. et P. SERIE'!$A$57:$S$86,5,FALSE)),"",(VLOOKUP(A87,'C. et P. SERIE'!$A$57:$S$86,5,FALSE)))</f>
        <v/>
      </c>
      <c r="F87" s="237" t="str">
        <f>IF(ISNA(VLOOKUP(A87,'C. et P. SERIE'!$A$57:$S$86,6,FALSE)),"",(VLOOKUP(A87,'C. et P. SERIE'!$A$57:$S$86,6,FALSE)))</f>
        <v/>
      </c>
      <c r="G87" s="709" t="str">
        <f>IF(ISNA(VLOOKUP(E87,'C. et P. SERIE'!$E$57:$S$86,3,FALSE)),"",(VLOOKUP(E87,'C. et P. SERIE'!$E$57:$S$86,3,FALSE)))</f>
        <v/>
      </c>
      <c r="H87" s="237" t="str">
        <f>IF(ISNA(VLOOKUP(E87,'C. et P. SERIE'!$E$57:$S$86,4,FALSE)),"",(VLOOKUP(E87,'C. et P. SERIE'!$E$57:$S$86,4,FALSE)))</f>
        <v/>
      </c>
      <c r="I87" s="279" t="str">
        <f>IF(ISNA(VLOOKUP($E87,'C. et P. SERIE'!$E$57:$S$86,5,FALSE)),"",(VLOOKUP($E87,'C. et P. SERIE'!$E$57:$S$86,5,FALSE)))</f>
        <v/>
      </c>
      <c r="J87" s="279" t="str">
        <f>IF(ISNA(VLOOKUP($E87,'C. et P. SERIE'!$E$57:$S$86,6,FALSE)),"",(VLOOKUP($E87,'C. et P. SERIE'!$E$57:$S$86,6,FALSE)))</f>
        <v/>
      </c>
      <c r="K87" s="279" t="str">
        <f>IF(ISNA(VLOOKUP($E87,'C. et P. SERIE'!$E$57:$S$86,7,FALSE)),"",(VLOOKUP($E87,'C. et P. SERIE'!$E$57:$S$86,7,FALSE)))</f>
        <v/>
      </c>
      <c r="L87" s="279" t="str">
        <f>IF(ISNA(VLOOKUP($E87,'C. et P. SERIE'!$E$57:$S$86,8,FALSE)),"",(VLOOKUP($E87,'C. et P. SERIE'!$E$57:$S$86,8,FALSE)))</f>
        <v/>
      </c>
      <c r="M87" s="279" t="str">
        <f>IF(ISNA(VLOOKUP($E87,'C. et P. SERIE'!$E$57:$S$86,9,FALSE)),"",(VLOOKUP($E87,'C. et P. SERIE'!$E$57:$S$86,9,FALSE)))</f>
        <v/>
      </c>
      <c r="N87" s="279" t="str">
        <f>IF(ISNA(VLOOKUP($E87,'C. et P. SERIE'!$E$57:$S$86,10,FALSE)),"",(VLOOKUP($E87,'C. et P. SERIE'!$E$57:$S$86,10,FALSE)))</f>
        <v/>
      </c>
      <c r="O87" s="279" t="str">
        <f>IF(ISNA(VLOOKUP($E87,'C. et P. SERIE'!$E$57:$S$86,11,FALSE)),"",(VLOOKUP($E87,'C. et P. SERIE'!$E$57:$S$86,11,FALSE)))</f>
        <v/>
      </c>
      <c r="P87" s="279" t="str">
        <f>IF(ISNA(VLOOKUP($E87,'C. et P. SERIE'!$E$57:$S$86,12,FALSE)),"",(VLOOKUP($E87,'C. et P. SERIE'!$E$57:$S$86,12,FALSE)))</f>
        <v/>
      </c>
      <c r="Q87" s="279" t="str">
        <f>IF(ISNA(VLOOKUP($E87,'C. et P. SERIE'!$E$57:$S$86,13,FALSE)),"",(VLOOKUP($E87,'C. et P. SERIE'!$E$57:$S$86,13,FALSE)))</f>
        <v/>
      </c>
      <c r="R87" s="279" t="str">
        <f>IF(ISNA(VLOOKUP($E87,'C. et P. SERIE'!$E$57:$S$86,14,FALSE)),"",(VLOOKUP($E87,'C. et P. SERIE'!$E$57:$S$86,14,FALSE)))</f>
        <v/>
      </c>
      <c r="S87" s="279" t="str">
        <f>IF(ISNA(VLOOKUP($E87,'C. et P. SERIE'!$E$57:$S$86,15,FALSE)),"",(VLOOKUP($E87,'C. et P. SERIE'!$E$57:$S$86,15,FALSE)))</f>
        <v/>
      </c>
    </row>
    <row r="88" spans="1:19" ht="12" customHeight="1" thickBot="1" x14ac:dyDescent="0.35">
      <c r="A88" s="711"/>
      <c r="B88" s="524"/>
      <c r="C88" s="521"/>
      <c r="D88" s="712"/>
      <c r="E88" s="43" t="str">
        <f>IF(ISNA(VLOOKUP(A87,'C. et P. SERIE'!$A$57:$S$86,5,FALSE)+U87),"",(VLOOKUP(A87,'C. et P. SERIE'!$A$57:$S$86,5,FALSE)+$U$3))</f>
        <v/>
      </c>
      <c r="F88" s="233" t="str">
        <f>IF(ISNA(VLOOKUP(E88,'C. et P. SERIE'!$E$57:$S$86,2,FALSE)),"",(VLOOKUP(E88,'C. et P. SERIE'!$E$57:$S$86,2,FALSE)))</f>
        <v/>
      </c>
      <c r="G88" s="713"/>
      <c r="H88" s="43" t="str">
        <f>IF(ISNA(VLOOKUP(E88,'C. et P. SERIE'!$E$57:$S$86,4,FALSE)),"",(VLOOKUP(E88,'C. et P. SERIE'!$E$57:$S$86,4,FALSE)))</f>
        <v/>
      </c>
      <c r="I88" s="280" t="str">
        <f>IF(ISNA(VLOOKUP($E88,'C. et P. SERIE'!$E$57:$S$86,5,FALSE)),"",(VLOOKUP($E88,'C. et P. SERIE'!$E$57:$S$86,5,FALSE)))</f>
        <v/>
      </c>
      <c r="J88" s="280" t="str">
        <f>IF(ISNA(VLOOKUP($E88,'C. et P. SERIE'!$E$57:$S$86,6,FALSE)),"",(VLOOKUP($E88,'C. et P. SERIE'!$E$57:$S$86,6,FALSE)))</f>
        <v/>
      </c>
      <c r="K88" s="280" t="str">
        <f>IF(ISNA(VLOOKUP($E88,'C. et P. SERIE'!$E$57:$S$86,7,FALSE)),"",(VLOOKUP($E88,'C. et P. SERIE'!$E$57:$S$86,7,FALSE)))</f>
        <v/>
      </c>
      <c r="L88" s="280" t="str">
        <f>IF(ISNA(VLOOKUP($E88,'C. et P. SERIE'!$E$57:$S$86,8,FALSE)),"",(VLOOKUP($E88,'C. et P. SERIE'!$E$57:$S$86,8,FALSE)))</f>
        <v/>
      </c>
      <c r="M88" s="280" t="str">
        <f>IF(ISNA(VLOOKUP($E88,'C. et P. SERIE'!$E$57:$S$86,9,FALSE)),"",(VLOOKUP($E88,'C. et P. SERIE'!$E$57:$S$86,9,FALSE)))</f>
        <v/>
      </c>
      <c r="N88" s="280" t="str">
        <f>IF(ISNA(VLOOKUP($E88,'C. et P. SERIE'!$E$57:$S$86,10,FALSE)),"",(VLOOKUP($E88,'C. et P. SERIE'!$E$57:$S$86,10,FALSE)))</f>
        <v/>
      </c>
      <c r="O88" s="280" t="str">
        <f>IF(ISNA(VLOOKUP($E88,'C. et P. SERIE'!$E$57:$S$86,11,FALSE)),"",(VLOOKUP($E88,'C. et P. SERIE'!$E$57:$S$86,11,FALSE)))</f>
        <v/>
      </c>
      <c r="P88" s="280" t="str">
        <f>IF(ISNA(VLOOKUP($E88,'C. et P. SERIE'!$E$57:$S$86,12,FALSE)),"",(VLOOKUP($E88,'C. et P. SERIE'!$E$57:$S$86,12,FALSE)))</f>
        <v/>
      </c>
      <c r="Q88" s="280" t="str">
        <f>IF(ISNA(VLOOKUP($E88,'C. et P. SERIE'!$E$57:$S$86,13,FALSE)),"",(VLOOKUP($E88,'C. et P. SERIE'!$E$57:$S$86,13,FALSE)))</f>
        <v/>
      </c>
      <c r="R88" s="280" t="str">
        <f>IF(ISNA(VLOOKUP($E88,'C. et P. SERIE'!$E$57:$S$86,14,FALSE)),"",(VLOOKUP($E88,'C. et P. SERIE'!$E$57:$S$86,14,FALSE)))</f>
        <v/>
      </c>
      <c r="S88" s="280" t="str">
        <f>IF(ISNA(VLOOKUP($E88,'C. et P. SERIE'!$E$57:$S$86,15,FALSE)),"",(VLOOKUP($E88,'C. et P. SERIE'!$E$57:$S$86,15,FALSE)))</f>
        <v/>
      </c>
    </row>
    <row r="89" spans="1:19" ht="12" customHeight="1" x14ac:dyDescent="0.3">
      <c r="A89" s="705">
        <v>15</v>
      </c>
      <c r="B89" s="523" t="str">
        <f>IF(ISNA(VLOOKUP(A89,'C. et P. SERIE'!$A$57:$S$86,2,FALSE)),"",(VLOOKUP(A89,'C. et P. SERIE'!$A$57:$S$86,2,FALSE)))</f>
        <v/>
      </c>
      <c r="C89" s="520" t="str">
        <f>IF(ISNA(VLOOKUP(A89,'C. et P. SERIE'!$A$57:$S$86,3,FALSE)),"",(VLOOKUP(A89,'C. et P. SERIE'!$A$57:$S$86,3,FALSE)))</f>
        <v/>
      </c>
      <c r="D89" s="707" t="str">
        <f>IF(ISNA(VLOOKUP(A89,'C. et P. SERIE'!$A$57:$S$86,4,FALSE)),"",(VLOOKUP(A89,'C. et P. SERIE'!$A$57:$S$86,4,FALSE)))</f>
        <v/>
      </c>
      <c r="E89" s="237" t="str">
        <f>IF(ISNA(VLOOKUP(A89,'C. et P. SERIE'!$A$57:$S$86,5,FALSE)),"",(VLOOKUP(A89,'C. et P. SERIE'!$A$57:$S$86,5,FALSE)))</f>
        <v/>
      </c>
      <c r="F89" s="237" t="str">
        <f>IF(ISNA(VLOOKUP(A89,'C. et P. SERIE'!$A$57:$S$86,6,FALSE)),"",(VLOOKUP(A89,'C. et P. SERIE'!$A$57:$S$86,6,FALSE)))</f>
        <v/>
      </c>
      <c r="G89" s="709" t="str">
        <f>IF(ISNA(VLOOKUP(E89,'C. et P. SERIE'!$E$57:$S$86,3,FALSE)),"",(VLOOKUP(E89,'C. et P. SERIE'!$E$57:$S$86,3,FALSE)))</f>
        <v/>
      </c>
      <c r="H89" s="237" t="str">
        <f>IF(ISNA(VLOOKUP(E89,'C. et P. SERIE'!$E$57:$S$86,4,FALSE)),"",(VLOOKUP(E89,'C. et P. SERIE'!$E$57:$S$86,4,FALSE)))</f>
        <v/>
      </c>
      <c r="I89" s="279" t="str">
        <f>IF(ISNA(VLOOKUP($E89,'C. et P. SERIE'!$E$57:$S$86,5,FALSE)),"",(VLOOKUP($E89,'C. et P. SERIE'!$E$57:$S$86,5,FALSE)))</f>
        <v/>
      </c>
      <c r="J89" s="279" t="str">
        <f>IF(ISNA(VLOOKUP($E89,'C. et P. SERIE'!$E$57:$S$86,6,FALSE)),"",(VLOOKUP($E89,'C. et P. SERIE'!$E$57:$S$86,6,FALSE)))</f>
        <v/>
      </c>
      <c r="K89" s="279" t="str">
        <f>IF(ISNA(VLOOKUP($E89,'C. et P. SERIE'!$E$57:$S$86,7,FALSE)),"",(VLOOKUP($E89,'C. et P. SERIE'!$E$57:$S$86,7,FALSE)))</f>
        <v/>
      </c>
      <c r="L89" s="279" t="str">
        <f>IF(ISNA(VLOOKUP($E89,'C. et P. SERIE'!$E$57:$S$86,8,FALSE)),"",(VLOOKUP($E89,'C. et P. SERIE'!$E$57:$S$86,8,FALSE)))</f>
        <v/>
      </c>
      <c r="M89" s="279" t="str">
        <f>IF(ISNA(VLOOKUP($E89,'C. et P. SERIE'!$E$57:$S$86,9,FALSE)),"",(VLOOKUP($E89,'C. et P. SERIE'!$E$57:$S$86,9,FALSE)))</f>
        <v/>
      </c>
      <c r="N89" s="279" t="str">
        <f>IF(ISNA(VLOOKUP($E89,'C. et P. SERIE'!$E$57:$S$86,10,FALSE)),"",(VLOOKUP($E89,'C. et P. SERIE'!$E$57:$S$86,10,FALSE)))</f>
        <v/>
      </c>
      <c r="O89" s="279" t="str">
        <f>IF(ISNA(VLOOKUP($E89,'C. et P. SERIE'!$E$57:$S$86,11,FALSE)),"",(VLOOKUP($E89,'C. et P. SERIE'!$E$57:$S$86,11,FALSE)))</f>
        <v/>
      </c>
      <c r="P89" s="279" t="str">
        <f>IF(ISNA(VLOOKUP($E89,'C. et P. SERIE'!$E$57:$S$86,12,FALSE)),"",(VLOOKUP($E89,'C. et P. SERIE'!$E$57:$S$86,12,FALSE)))</f>
        <v/>
      </c>
      <c r="Q89" s="279" t="str">
        <f>IF(ISNA(VLOOKUP($E89,'C. et P. SERIE'!$E$57:$S$86,13,FALSE)),"",(VLOOKUP($E89,'C. et P. SERIE'!$E$57:$S$86,13,FALSE)))</f>
        <v/>
      </c>
      <c r="R89" s="279" t="str">
        <f>IF(ISNA(VLOOKUP($E89,'C. et P. SERIE'!$E$57:$S$86,14,FALSE)),"",(VLOOKUP($E89,'C. et P. SERIE'!$E$57:$S$86,14,FALSE)))</f>
        <v/>
      </c>
      <c r="S89" s="279" t="str">
        <f>IF(ISNA(VLOOKUP($E89,'C. et P. SERIE'!$E$57:$S$86,15,FALSE)),"",(VLOOKUP($E89,'C. et P. SERIE'!$E$57:$S$86,15,FALSE)))</f>
        <v/>
      </c>
    </row>
    <row r="90" spans="1:19" ht="12" customHeight="1" thickBot="1" x14ac:dyDescent="0.35">
      <c r="A90" s="711"/>
      <c r="B90" s="524"/>
      <c r="C90" s="521"/>
      <c r="D90" s="712"/>
      <c r="E90" s="43" t="str">
        <f>IF(ISNA(VLOOKUP(A89,'C. et P. SERIE'!$A$57:$S$86,5,FALSE)+U89),"",(VLOOKUP(A89,'C. et P. SERIE'!$A$57:$S$86,5,FALSE)+$U$3))</f>
        <v/>
      </c>
      <c r="F90" s="233" t="str">
        <f>IF(ISNA(VLOOKUP(E90,'C. et P. SERIE'!$E$57:$S$86,2,FALSE)),"",(VLOOKUP(E90,'C. et P. SERIE'!$E$57:$S$86,2,FALSE)))</f>
        <v/>
      </c>
      <c r="G90" s="713"/>
      <c r="H90" s="43" t="str">
        <f>IF(ISNA(VLOOKUP(E90,'C. et P. SERIE'!$E$57:$S$86,4,FALSE)),"",(VLOOKUP(E90,'C. et P. SERIE'!$E$57:$S$86,4,FALSE)))</f>
        <v/>
      </c>
      <c r="I90" s="280" t="str">
        <f>IF(ISNA(VLOOKUP($E90,'C. et P. SERIE'!$E$57:$S$86,5,FALSE)),"",(VLOOKUP($E90,'C. et P. SERIE'!$E$57:$S$86,5,FALSE)))</f>
        <v/>
      </c>
      <c r="J90" s="280" t="str">
        <f>IF(ISNA(VLOOKUP($E90,'C. et P. SERIE'!$E$57:$S$86,6,FALSE)),"",(VLOOKUP($E90,'C. et P. SERIE'!$E$57:$S$86,6,FALSE)))</f>
        <v/>
      </c>
      <c r="K90" s="280" t="str">
        <f>IF(ISNA(VLOOKUP($E90,'C. et P. SERIE'!$E$57:$S$86,7,FALSE)),"",(VLOOKUP($E90,'C. et P. SERIE'!$E$57:$S$86,7,FALSE)))</f>
        <v/>
      </c>
      <c r="L90" s="280" t="str">
        <f>IF(ISNA(VLOOKUP($E90,'C. et P. SERIE'!$E$57:$S$86,8,FALSE)),"",(VLOOKUP($E90,'C. et P. SERIE'!$E$57:$S$86,8,FALSE)))</f>
        <v/>
      </c>
      <c r="M90" s="280" t="str">
        <f>IF(ISNA(VLOOKUP($E90,'C. et P. SERIE'!$E$57:$S$86,9,FALSE)),"",(VLOOKUP($E90,'C. et P. SERIE'!$E$57:$S$86,9,FALSE)))</f>
        <v/>
      </c>
      <c r="N90" s="280" t="str">
        <f>IF(ISNA(VLOOKUP($E90,'C. et P. SERIE'!$E$57:$S$86,10,FALSE)),"",(VLOOKUP($E90,'C. et P. SERIE'!$E$57:$S$86,10,FALSE)))</f>
        <v/>
      </c>
      <c r="O90" s="280" t="str">
        <f>IF(ISNA(VLOOKUP($E90,'C. et P. SERIE'!$E$57:$S$86,11,FALSE)),"",(VLOOKUP($E90,'C. et P. SERIE'!$E$57:$S$86,11,FALSE)))</f>
        <v/>
      </c>
      <c r="P90" s="280" t="str">
        <f>IF(ISNA(VLOOKUP($E90,'C. et P. SERIE'!$E$57:$S$86,12,FALSE)),"",(VLOOKUP($E90,'C. et P. SERIE'!$E$57:$S$86,12,FALSE)))</f>
        <v/>
      </c>
      <c r="Q90" s="280" t="str">
        <f>IF(ISNA(VLOOKUP($E90,'C. et P. SERIE'!$E$57:$S$86,13,FALSE)),"",(VLOOKUP($E90,'C. et P. SERIE'!$E$57:$S$86,13,FALSE)))</f>
        <v/>
      </c>
      <c r="R90" s="280" t="str">
        <f>IF(ISNA(VLOOKUP($E90,'C. et P. SERIE'!$E$57:$S$86,14,FALSE)),"",(VLOOKUP($E90,'C. et P. SERIE'!$E$57:$S$86,14,FALSE)))</f>
        <v/>
      </c>
      <c r="S90" s="280" t="str">
        <f>IF(ISNA(VLOOKUP($E90,'C. et P. SERIE'!$E$57:$S$86,15,FALSE)),"",(VLOOKUP($E90,'C. et P. SERIE'!$E$57:$S$86,15,FALSE)))</f>
        <v/>
      </c>
    </row>
    <row r="91" spans="1:19" ht="70.8" customHeight="1" thickTop="1" thickBot="1" x14ac:dyDescent="0.35">
      <c r="A91" s="596" t="s">
        <v>857</v>
      </c>
      <c r="B91" s="595"/>
      <c r="C91" s="606" t="s">
        <v>777</v>
      </c>
      <c r="D91" s="606"/>
      <c r="E91" s="607" t="s">
        <v>700</v>
      </c>
      <c r="F91" s="607"/>
      <c r="G91" s="607"/>
      <c r="H91" s="607"/>
      <c r="I91" s="717" t="str">
        <f>IF('C. et P. SERIE'!I87:J87=0,"",('C. et P. SERIE'!I87:J87))</f>
        <v/>
      </c>
      <c r="J91" s="717"/>
      <c r="K91" s="607" t="s">
        <v>774</v>
      </c>
      <c r="L91" s="607"/>
      <c r="M91" s="593"/>
      <c r="N91" s="714" t="str">
        <f>IF('C. et P. SERIE'!N87:S87=0,"",('C. et P. SERIE'!N87:S87))</f>
        <v/>
      </c>
      <c r="O91" s="715"/>
      <c r="P91" s="715"/>
      <c r="Q91" s="715"/>
      <c r="R91" s="715"/>
      <c r="S91" s="716"/>
    </row>
    <row r="92" spans="1:19" ht="28.8" customHeight="1" thickTop="1" thickBot="1" x14ac:dyDescent="0.35">
      <c r="A92" s="113" t="s">
        <v>747</v>
      </c>
      <c r="B92" s="110" t="s">
        <v>1</v>
      </c>
      <c r="C92" s="114" t="s">
        <v>694</v>
      </c>
      <c r="D92" s="97" t="s">
        <v>0</v>
      </c>
      <c r="E92" s="235" t="s">
        <v>679</v>
      </c>
      <c r="F92" s="235" t="s">
        <v>695</v>
      </c>
      <c r="G92" s="236" t="s">
        <v>697</v>
      </c>
      <c r="H92" s="99" t="s">
        <v>680</v>
      </c>
      <c r="I92" s="158" t="s">
        <v>681</v>
      </c>
      <c r="J92" s="158" t="s">
        <v>682</v>
      </c>
      <c r="K92" s="158" t="s">
        <v>683</v>
      </c>
      <c r="L92" s="158" t="s">
        <v>684</v>
      </c>
      <c r="M92" s="158" t="s">
        <v>685</v>
      </c>
      <c r="N92" s="158" t="s">
        <v>686</v>
      </c>
      <c r="O92" s="159" t="s">
        <v>687</v>
      </c>
      <c r="P92" s="158" t="s">
        <v>688</v>
      </c>
      <c r="Q92" s="158" t="s">
        <v>689</v>
      </c>
      <c r="R92" s="160" t="s">
        <v>690</v>
      </c>
      <c r="S92" s="143" t="s">
        <v>792</v>
      </c>
    </row>
    <row r="93" spans="1:19" ht="12" customHeight="1" x14ac:dyDescent="0.3">
      <c r="A93" s="705">
        <v>1</v>
      </c>
      <c r="B93" s="523" t="str">
        <f>IF(ISNA(VLOOKUP(A93,'C. et P. SERIE'!$A$89:$S$112,2,FALSE)),"",(VLOOKUP(A93,'C. et P. SERIE'!$A$89:$S$112,2,FALSE)))</f>
        <v/>
      </c>
      <c r="C93" s="520" t="str">
        <f>IF(ISNA(VLOOKUP(A93,'C. et P. SERIE'!$A$89:$S$112,3,FALSE)),"",(VLOOKUP(A93,'C. et P. SERIE'!$A$89:$S$112,3,FALSE)))</f>
        <v/>
      </c>
      <c r="D93" s="707" t="str">
        <f>IF(ISNA(VLOOKUP(A93,'C. et P. SERIE'!$A$89:$S$112,4,FALSE)),"",(VLOOKUP(A93,'C. et P. SERIE'!$A$89:$S$112,4,FALSE)))</f>
        <v/>
      </c>
      <c r="E93" s="237" t="str">
        <f>IF(ISNA(VLOOKUP(A93,'C. et P. SERIE'!$A$89:$S$112,5,FALSE)),"",(VLOOKUP(A93,'C. et P. SERIE'!$A$89:$S$112,5,FALSE)))</f>
        <v/>
      </c>
      <c r="F93" s="237" t="str">
        <f>IF(ISNA(VLOOKUP(A93,'C. et P. SERIE'!$A$89:$S$112,6,FALSE)),"",(VLOOKUP(A93,'C. et P. SERIE'!$A$89:$S$112,6,FALSE)))</f>
        <v/>
      </c>
      <c r="G93" s="709" t="str">
        <f>IF(ISNA(VLOOKUP(E93,'C. et P. SERIE'!$E$89:$S$112,3,FALSE)),"",(VLOOKUP(E93,'C. et P. SERIE'!$E$89:$S$112,3,FALSE)))</f>
        <v/>
      </c>
      <c r="H93" s="237" t="str">
        <f>IF(ISNA(VLOOKUP(E93,'C. et P. SERIE'!$E$89:$S$112,4,FALSE)),"",(VLOOKUP(E93,'C. et P. SERIE'!$E$89:$S$112,4,FALSE)))</f>
        <v/>
      </c>
      <c r="I93" s="279" t="str">
        <f>IF(ISNA(VLOOKUP($E93,'C. et P. SERIE'!$E$89:$S$112,5,FALSE)),"",(VLOOKUP($E93,'C. et P. SERIE'!$E$89:$S$112,5,FALSE)))</f>
        <v/>
      </c>
      <c r="J93" s="279" t="str">
        <f>IF(ISNA(VLOOKUP($E93,'C. et P. SERIE'!$E$89:$S$112,6,FALSE)),"",(VLOOKUP($E93,'C. et P. SERIE'!$E$89:$S$112,6,FALSE)))</f>
        <v/>
      </c>
      <c r="K93" s="279" t="str">
        <f>IF(ISNA(VLOOKUP($E93,'C. et P. SERIE'!$E$89:$S$112,7,FALSE)),"",(VLOOKUP($E93,'C. et P. SERIE'!$E$89:$S$112,7,FALSE)))</f>
        <v/>
      </c>
      <c r="L93" s="279" t="str">
        <f>IF(ISNA(VLOOKUP($E93,'C. et P. SERIE'!$E$89:$S$112,8,FALSE)),"",(VLOOKUP($E93,'C. et P. SERIE'!$E$89:$S$112,8,FALSE)))</f>
        <v/>
      </c>
      <c r="M93" s="279" t="str">
        <f>IF(ISNA(VLOOKUP($E93,'C. et P. SERIE'!$E$89:$S$112,9,FALSE)),"",(VLOOKUP($E93,'C. et P. SERIE'!$E$89:$S$112,9,FALSE)))</f>
        <v/>
      </c>
      <c r="N93" s="279" t="str">
        <f>IF(ISNA(VLOOKUP($E93,'C. et P. SERIE'!$E$89:$S$112,10,FALSE)),"",(VLOOKUP($E93,'C. et P. SERIE'!$E$89:$S$112,10,FALSE)))</f>
        <v/>
      </c>
      <c r="O93" s="279" t="str">
        <f>IF(ISNA(VLOOKUP($E93,'C. et P. SERIE'!$E$89:$S$112,11,FALSE)),"",(VLOOKUP($E93,'C. et P. SERIE'!$E$89:$S$112,11,FALSE)))</f>
        <v/>
      </c>
      <c r="P93" s="279" t="str">
        <f>IF(ISNA(VLOOKUP($E93,'C. et P. SERIE'!$E$89:$S$112,12,FALSE)),"",(VLOOKUP($E93,'C. et P. SERIE'!$E$89:$S$112,12,FALSE)))</f>
        <v/>
      </c>
      <c r="Q93" s="279" t="str">
        <f>IF(ISNA(VLOOKUP($E93,'C. et P. SERIE'!$E$89:$S$112,13,FALSE)),"",(VLOOKUP($E93,'C. et P. SERIE'!$E$89:$S$112,13,FALSE)))</f>
        <v/>
      </c>
      <c r="R93" s="279" t="str">
        <f>IF(ISNA(VLOOKUP($E93,'C. et P. SERIE'!$E$89:$S$112,14,FALSE)),"",(VLOOKUP($E93,'C. et P. SERIE'!$E$89:$S$112,14,FALSE)))</f>
        <v/>
      </c>
      <c r="S93" s="279" t="str">
        <f>IF(ISNA(VLOOKUP($E93,'C. et P. SERIE'!$E$89:$S$112,15,FALSE)),"",(VLOOKUP($E93,'C. et P. SERIE'!$E$89:$S$112,15,FALSE)))</f>
        <v/>
      </c>
    </row>
    <row r="94" spans="1:19" ht="12" customHeight="1" thickBot="1" x14ac:dyDescent="0.35">
      <c r="A94" s="711"/>
      <c r="B94" s="524"/>
      <c r="C94" s="521"/>
      <c r="D94" s="712"/>
      <c r="E94" s="43" t="str">
        <f>IF(ISNA(VLOOKUP(A93,'C. et P. SERIE'!$A$89:$S$112,5,FALSE)+U93),"",(VLOOKUP(A93,'C. et P. SERIE'!$A$89:$S$112,5,FALSE)+$U$3))</f>
        <v/>
      </c>
      <c r="F94" s="233" t="str">
        <f>IF(ISNA(VLOOKUP(E94,'C. et P. SERIE'!$E$89:$S$112,2,FALSE)),"",(VLOOKUP(E94,'C. et P. SERIE'!$E$89:$S$112,2,FALSE)))</f>
        <v/>
      </c>
      <c r="G94" s="713"/>
      <c r="H94" s="43" t="str">
        <f>IF(ISNA(VLOOKUP(E94,'C. et P. SERIE'!$E$89:$S$112,4,FALSE)),"",(VLOOKUP(E94,'C. et P. SERIE'!$E$89:$S$112,4,FALSE)))</f>
        <v/>
      </c>
      <c r="I94" s="280" t="str">
        <f>IF(ISNA(VLOOKUP($E94,'C. et P. SERIE'!$E$89:$S$112,5,FALSE)),"",(VLOOKUP($E94,'C. et P. SERIE'!$E$89:$S$112,5,FALSE)))</f>
        <v/>
      </c>
      <c r="J94" s="280" t="str">
        <f>IF(ISNA(VLOOKUP($E94,'C. et P. SERIE'!$E$89:$S$112,6,FALSE)),"",(VLOOKUP($E94,'C. et P. SERIE'!$E$89:$S$112,6,FALSE)))</f>
        <v/>
      </c>
      <c r="K94" s="280" t="str">
        <f>IF(ISNA(VLOOKUP($E94,'C. et P. SERIE'!$E$89:$S$112,7,FALSE)),"",(VLOOKUP($E94,'C. et P. SERIE'!$E$89:$S$112,7,FALSE)))</f>
        <v/>
      </c>
      <c r="L94" s="280" t="str">
        <f>IF(ISNA(VLOOKUP($E94,'C. et P. SERIE'!$E$89:$S$112,8,FALSE)),"",(VLOOKUP($E94,'C. et P. SERIE'!$E$89:$S$112,8,FALSE)))</f>
        <v/>
      </c>
      <c r="M94" s="280" t="str">
        <f>IF(ISNA(VLOOKUP($E94,'C. et P. SERIE'!$E$89:$S$112,9,FALSE)),"",(VLOOKUP($E94,'C. et P. SERIE'!$E$89:$S$112,9,FALSE)))</f>
        <v/>
      </c>
      <c r="N94" s="280" t="str">
        <f>IF(ISNA(VLOOKUP($E94,'C. et P. SERIE'!$E$89:$S$112,10,FALSE)),"",(VLOOKUP($E94,'C. et P. SERIE'!$E$89:$S$112,10,FALSE)))</f>
        <v/>
      </c>
      <c r="O94" s="280" t="str">
        <f>IF(ISNA(VLOOKUP($E94,'C. et P. SERIE'!$E$89:$S$112,11,FALSE)),"",(VLOOKUP($E94,'C. et P. SERIE'!$E$89:$S$112,11,FALSE)))</f>
        <v/>
      </c>
      <c r="P94" s="280" t="str">
        <f>IF(ISNA(VLOOKUP($E94,'C. et P. SERIE'!$E$89:$S$112,12,FALSE)),"",(VLOOKUP($E94,'C. et P. SERIE'!$E$89:$S$112,12,FALSE)))</f>
        <v/>
      </c>
      <c r="Q94" s="280" t="str">
        <f>IF(ISNA(VLOOKUP($E94,'C. et P. SERIE'!$E$89:$S$112,13,FALSE)),"",(VLOOKUP($E94,'C. et P. SERIE'!$E$89:$S$112,13,FALSE)))</f>
        <v/>
      </c>
      <c r="R94" s="280" t="str">
        <f>IF(ISNA(VLOOKUP($E94,'C. et P. SERIE'!$E$89:$S$112,14,FALSE)),"",(VLOOKUP($E94,'C. et P. SERIE'!$E$89:$S$112,14,FALSE)))</f>
        <v/>
      </c>
      <c r="S94" s="280" t="str">
        <f>IF(ISNA(VLOOKUP($E94,'C. et P. SERIE'!$E$89:$S$112,15,FALSE)),"",(VLOOKUP($E94,'C. et P. SERIE'!$E$89:$S$112,15,FALSE)))</f>
        <v/>
      </c>
    </row>
    <row r="95" spans="1:19" ht="12" customHeight="1" x14ac:dyDescent="0.3">
      <c r="A95" s="705">
        <v>2</v>
      </c>
      <c r="B95" s="523" t="str">
        <f>IF(ISNA(VLOOKUP(A95,'C. et P. SERIE'!$A$89:$S$112,2,FALSE)),"",(VLOOKUP(A95,'C. et P. SERIE'!$A$89:$S$112,2,FALSE)))</f>
        <v/>
      </c>
      <c r="C95" s="520" t="str">
        <f>IF(ISNA(VLOOKUP(A95,'C. et P. SERIE'!$A$89:$S$112,3,FALSE)),"",(VLOOKUP(A95,'C. et P. SERIE'!$A$89:$S$112,3,FALSE)))</f>
        <v/>
      </c>
      <c r="D95" s="707" t="str">
        <f>IF(ISNA(VLOOKUP(A95,'C. et P. SERIE'!$A$89:$S$112,4,FALSE)),"",(VLOOKUP(A95,'C. et P. SERIE'!$A$89:$S$112,4,FALSE)))</f>
        <v/>
      </c>
      <c r="E95" s="237" t="str">
        <f>IF(ISNA(VLOOKUP(A95,'C. et P. SERIE'!$A$89:$S$112,5,FALSE)),"",(VLOOKUP(A95,'C. et P. SERIE'!$A$89:$S$112,5,FALSE)))</f>
        <v/>
      </c>
      <c r="F95" s="237" t="str">
        <f>IF(ISNA(VLOOKUP(A95,'C. et P. SERIE'!$A$89:$S$112,6,FALSE)),"",(VLOOKUP(A95,'C. et P. SERIE'!$A$89:$S$112,6,FALSE)))</f>
        <v/>
      </c>
      <c r="G95" s="709" t="str">
        <f>IF(ISNA(VLOOKUP(E95,'C. et P. SERIE'!$E$89:$S$112,3,FALSE)),"",(VLOOKUP(E95,'C. et P. SERIE'!$E$89:$S$112,3,FALSE)))</f>
        <v/>
      </c>
      <c r="H95" s="237" t="str">
        <f>IF(ISNA(VLOOKUP(E95,'C. et P. SERIE'!$E$89:$S$112,4,FALSE)),"",(VLOOKUP(E95,'C. et P. SERIE'!$E$89:$S$112,4,FALSE)))</f>
        <v/>
      </c>
      <c r="I95" s="279" t="str">
        <f>IF(ISNA(VLOOKUP($E95,'C. et P. SERIE'!$E$89:$S$112,5,FALSE)),"",(VLOOKUP($E95,'C. et P. SERIE'!$E$89:$S$112,5,FALSE)))</f>
        <v/>
      </c>
      <c r="J95" s="279" t="str">
        <f>IF(ISNA(VLOOKUP($E95,'C. et P. SERIE'!$E$89:$S$112,6,FALSE)),"",(VLOOKUP($E95,'C. et P. SERIE'!$E$89:$S$112,6,FALSE)))</f>
        <v/>
      </c>
      <c r="K95" s="279" t="str">
        <f>IF(ISNA(VLOOKUP($E95,'C. et P. SERIE'!$E$89:$S$112,7,FALSE)),"",(VLOOKUP($E95,'C. et P. SERIE'!$E$89:$S$112,7,FALSE)))</f>
        <v/>
      </c>
      <c r="L95" s="279" t="str">
        <f>IF(ISNA(VLOOKUP($E95,'C. et P. SERIE'!$E$89:$S$112,8,FALSE)),"",(VLOOKUP($E95,'C. et P. SERIE'!$E$89:$S$112,8,FALSE)))</f>
        <v/>
      </c>
      <c r="M95" s="279" t="str">
        <f>IF(ISNA(VLOOKUP($E95,'C. et P. SERIE'!$E$89:$S$112,9,FALSE)),"",(VLOOKUP($E95,'C. et P. SERIE'!$E$89:$S$112,9,FALSE)))</f>
        <v/>
      </c>
      <c r="N95" s="279" t="str">
        <f>IF(ISNA(VLOOKUP($E95,'C. et P. SERIE'!$E$89:$S$112,10,FALSE)),"",(VLOOKUP($E95,'C. et P. SERIE'!$E$89:$S$112,10,FALSE)))</f>
        <v/>
      </c>
      <c r="O95" s="279" t="str">
        <f>IF(ISNA(VLOOKUP($E95,'C. et P. SERIE'!$E$89:$S$112,11,FALSE)),"",(VLOOKUP($E95,'C. et P. SERIE'!$E$89:$S$112,11,FALSE)))</f>
        <v/>
      </c>
      <c r="P95" s="279" t="str">
        <f>IF(ISNA(VLOOKUP($E95,'C. et P. SERIE'!$E$89:$S$112,12,FALSE)),"",(VLOOKUP($E95,'C. et P. SERIE'!$E$89:$S$112,12,FALSE)))</f>
        <v/>
      </c>
      <c r="Q95" s="279" t="str">
        <f>IF(ISNA(VLOOKUP($E95,'C. et P. SERIE'!$E$89:$S$112,13,FALSE)),"",(VLOOKUP($E95,'C. et P. SERIE'!$E$89:$S$112,13,FALSE)))</f>
        <v/>
      </c>
      <c r="R95" s="279" t="str">
        <f>IF(ISNA(VLOOKUP($E95,'C. et P. SERIE'!$E$89:$S$112,14,FALSE)),"",(VLOOKUP($E95,'C. et P. SERIE'!$E$89:$S$112,14,FALSE)))</f>
        <v/>
      </c>
      <c r="S95" s="279" t="str">
        <f>IF(ISNA(VLOOKUP($E95,'C. et P. SERIE'!$E$89:$S$112,15,FALSE)),"",(VLOOKUP($E95,'C. et P. SERIE'!$E$89:$S$112,15,FALSE)))</f>
        <v/>
      </c>
    </row>
    <row r="96" spans="1:19" ht="12" customHeight="1" thickBot="1" x14ac:dyDescent="0.35">
      <c r="A96" s="711"/>
      <c r="B96" s="524"/>
      <c r="C96" s="521"/>
      <c r="D96" s="712"/>
      <c r="E96" s="43" t="str">
        <f>IF(ISNA(VLOOKUP(A95,'C. et P. SERIE'!$A$89:$S$112,5,FALSE)+U95),"",(VLOOKUP(A95,'C. et P. SERIE'!$A$89:$S$112,5,FALSE)+$U$3))</f>
        <v/>
      </c>
      <c r="F96" s="233" t="str">
        <f>IF(ISNA(VLOOKUP(E96,'C. et P. SERIE'!$E$89:$S$112,2,FALSE)),"",(VLOOKUP(E96,'C. et P. SERIE'!$E$89:$S$112,2,FALSE)))</f>
        <v/>
      </c>
      <c r="G96" s="713"/>
      <c r="H96" s="43" t="str">
        <f>IF(ISNA(VLOOKUP(E96,'C. et P. SERIE'!$E$89:$S$112,4,FALSE)),"",(VLOOKUP(E96,'C. et P. SERIE'!$E$89:$S$112,4,FALSE)))</f>
        <v/>
      </c>
      <c r="I96" s="280" t="str">
        <f>IF(ISNA(VLOOKUP($E96,'C. et P. SERIE'!$E$89:$S$112,5,FALSE)),"",(VLOOKUP($E96,'C. et P. SERIE'!$E$89:$S$112,5,FALSE)))</f>
        <v/>
      </c>
      <c r="J96" s="280" t="str">
        <f>IF(ISNA(VLOOKUP($E96,'C. et P. SERIE'!$E$89:$S$112,6,FALSE)),"",(VLOOKUP($E96,'C. et P. SERIE'!$E$89:$S$112,6,FALSE)))</f>
        <v/>
      </c>
      <c r="K96" s="280" t="str">
        <f>IF(ISNA(VLOOKUP($E96,'C. et P. SERIE'!$E$89:$S$112,7,FALSE)),"",(VLOOKUP($E96,'C. et P. SERIE'!$E$89:$S$112,7,FALSE)))</f>
        <v/>
      </c>
      <c r="L96" s="280" t="str">
        <f>IF(ISNA(VLOOKUP($E96,'C. et P. SERIE'!$E$89:$S$112,8,FALSE)),"",(VLOOKUP($E96,'C. et P. SERIE'!$E$89:$S$112,8,FALSE)))</f>
        <v/>
      </c>
      <c r="M96" s="280" t="str">
        <f>IF(ISNA(VLOOKUP($E96,'C. et P. SERIE'!$E$89:$S$112,9,FALSE)),"",(VLOOKUP($E96,'C. et P. SERIE'!$E$89:$S$112,9,FALSE)))</f>
        <v/>
      </c>
      <c r="N96" s="280" t="str">
        <f>IF(ISNA(VLOOKUP($E96,'C. et P. SERIE'!$E$89:$S$112,10,FALSE)),"",(VLOOKUP($E96,'C. et P. SERIE'!$E$89:$S$112,10,FALSE)))</f>
        <v/>
      </c>
      <c r="O96" s="280" t="str">
        <f>IF(ISNA(VLOOKUP($E96,'C. et P. SERIE'!$E$89:$S$112,11,FALSE)),"",(VLOOKUP($E96,'C. et P. SERIE'!$E$89:$S$112,11,FALSE)))</f>
        <v/>
      </c>
      <c r="P96" s="280" t="str">
        <f>IF(ISNA(VLOOKUP($E96,'C. et P. SERIE'!$E$89:$S$112,12,FALSE)),"",(VLOOKUP($E96,'C. et P. SERIE'!$E$89:$S$112,12,FALSE)))</f>
        <v/>
      </c>
      <c r="Q96" s="280" t="str">
        <f>IF(ISNA(VLOOKUP($E96,'C. et P. SERIE'!$E$89:$S$112,13,FALSE)),"",(VLOOKUP($E96,'C. et P. SERIE'!$E$89:$S$112,13,FALSE)))</f>
        <v/>
      </c>
      <c r="R96" s="280" t="str">
        <f>IF(ISNA(VLOOKUP($E96,'C. et P. SERIE'!$E$89:$S$112,14,FALSE)),"",(VLOOKUP($E96,'C. et P. SERIE'!$E$89:$S$112,14,FALSE)))</f>
        <v/>
      </c>
      <c r="S96" s="280" t="str">
        <f>IF(ISNA(VLOOKUP($E96,'C. et P. SERIE'!$E$89:$S$112,15,FALSE)),"",(VLOOKUP($E96,'C. et P. SERIE'!$E$89:$S$112,15,FALSE)))</f>
        <v/>
      </c>
    </row>
    <row r="97" spans="1:19" ht="12" customHeight="1" x14ac:dyDescent="0.3">
      <c r="A97" s="705">
        <v>3</v>
      </c>
      <c r="B97" s="523" t="str">
        <f>IF(ISNA(VLOOKUP(A97,'C. et P. SERIE'!$A$89:$S$112,2,FALSE)),"",(VLOOKUP(A97,'C. et P. SERIE'!$A$89:$S$112,2,FALSE)))</f>
        <v/>
      </c>
      <c r="C97" s="520" t="str">
        <f>IF(ISNA(VLOOKUP(A97,'C. et P. SERIE'!$A$89:$S$112,3,FALSE)),"",(VLOOKUP(A97,'C. et P. SERIE'!$A$89:$S$112,3,FALSE)))</f>
        <v/>
      </c>
      <c r="D97" s="707" t="str">
        <f>IF(ISNA(VLOOKUP(A97,'C. et P. SERIE'!$A$89:$S$112,4,FALSE)),"",(VLOOKUP(A97,'C. et P. SERIE'!$A$89:$S$112,4,FALSE)))</f>
        <v/>
      </c>
      <c r="E97" s="237" t="str">
        <f>IF(ISNA(VLOOKUP(A97,'C. et P. SERIE'!$A$89:$S$112,5,FALSE)),"",(VLOOKUP(A97,'C. et P. SERIE'!$A$89:$S$112,5,FALSE)))</f>
        <v/>
      </c>
      <c r="F97" s="237" t="str">
        <f>IF(ISNA(VLOOKUP(A97,'C. et P. SERIE'!$A$89:$S$112,6,FALSE)),"",(VLOOKUP(A97,'C. et P. SERIE'!$A$89:$S$112,6,FALSE)))</f>
        <v/>
      </c>
      <c r="G97" s="709" t="str">
        <f>IF(ISNA(VLOOKUP(E97,'C. et P. SERIE'!$E$89:$S$112,3,FALSE)),"",(VLOOKUP(E97,'C. et P. SERIE'!$E$89:$S$112,3,FALSE)))</f>
        <v/>
      </c>
      <c r="H97" s="237" t="str">
        <f>IF(ISNA(VLOOKUP(E97,'C. et P. SERIE'!$E$89:$S$112,4,FALSE)),"",(VLOOKUP(E97,'C. et P. SERIE'!$E$89:$S$112,4,FALSE)))</f>
        <v/>
      </c>
      <c r="I97" s="279" t="str">
        <f>IF(ISNA(VLOOKUP($E97,'C. et P. SERIE'!$E$89:$S$112,5,FALSE)),"",(VLOOKUP($E97,'C. et P. SERIE'!$E$89:$S$112,5,FALSE)))</f>
        <v/>
      </c>
      <c r="J97" s="279" t="str">
        <f>IF(ISNA(VLOOKUP($E97,'C. et P. SERIE'!$E$89:$S$112,6,FALSE)),"",(VLOOKUP($E97,'C. et P. SERIE'!$E$89:$S$112,6,FALSE)))</f>
        <v/>
      </c>
      <c r="K97" s="279" t="str">
        <f>IF(ISNA(VLOOKUP($E97,'C. et P. SERIE'!$E$89:$S$112,7,FALSE)),"",(VLOOKUP($E97,'C. et P. SERIE'!$E$89:$S$112,7,FALSE)))</f>
        <v/>
      </c>
      <c r="L97" s="279" t="str">
        <f>IF(ISNA(VLOOKUP($E97,'C. et P. SERIE'!$E$89:$S$112,8,FALSE)),"",(VLOOKUP($E97,'C. et P. SERIE'!$E$89:$S$112,8,FALSE)))</f>
        <v/>
      </c>
      <c r="M97" s="279" t="str">
        <f>IF(ISNA(VLOOKUP($E97,'C. et P. SERIE'!$E$89:$S$112,9,FALSE)),"",(VLOOKUP($E97,'C. et P. SERIE'!$E$89:$S$112,9,FALSE)))</f>
        <v/>
      </c>
      <c r="N97" s="279" t="str">
        <f>IF(ISNA(VLOOKUP($E97,'C. et P. SERIE'!$E$89:$S$112,10,FALSE)),"",(VLOOKUP($E97,'C. et P. SERIE'!$E$89:$S$112,10,FALSE)))</f>
        <v/>
      </c>
      <c r="O97" s="279" t="str">
        <f>IF(ISNA(VLOOKUP($E97,'C. et P. SERIE'!$E$89:$S$112,11,FALSE)),"",(VLOOKUP($E97,'C. et P. SERIE'!$E$89:$S$112,11,FALSE)))</f>
        <v/>
      </c>
      <c r="P97" s="279" t="str">
        <f>IF(ISNA(VLOOKUP($E97,'C. et P. SERIE'!$E$89:$S$112,12,FALSE)),"",(VLOOKUP($E97,'C. et P. SERIE'!$E$89:$S$112,12,FALSE)))</f>
        <v/>
      </c>
      <c r="Q97" s="279" t="str">
        <f>IF(ISNA(VLOOKUP($E97,'C. et P. SERIE'!$E$89:$S$112,13,FALSE)),"",(VLOOKUP($E97,'C. et P. SERIE'!$E$89:$S$112,13,FALSE)))</f>
        <v/>
      </c>
      <c r="R97" s="279" t="str">
        <f>IF(ISNA(VLOOKUP($E97,'C. et P. SERIE'!$E$89:$S$112,14,FALSE)),"",(VLOOKUP($E97,'C. et P. SERIE'!$E$89:$S$112,14,FALSE)))</f>
        <v/>
      </c>
      <c r="S97" s="279" t="str">
        <f>IF(ISNA(VLOOKUP($E97,'C. et P. SERIE'!$E$89:$S$112,15,FALSE)),"",(VLOOKUP($E97,'C. et P. SERIE'!$E$89:$S$112,15,FALSE)))</f>
        <v/>
      </c>
    </row>
    <row r="98" spans="1:19" ht="12" customHeight="1" thickBot="1" x14ac:dyDescent="0.35">
      <c r="A98" s="711"/>
      <c r="B98" s="524"/>
      <c r="C98" s="521"/>
      <c r="D98" s="712"/>
      <c r="E98" s="43" t="str">
        <f>IF(ISNA(VLOOKUP(A97,'C. et P. SERIE'!$A$89:$S$112,5,FALSE)+U97),"",(VLOOKUP(A97,'C. et P. SERIE'!$A$89:$S$112,5,FALSE)+$U$3))</f>
        <v/>
      </c>
      <c r="F98" s="233" t="str">
        <f>IF(ISNA(VLOOKUP(E98,'C. et P. SERIE'!$E$89:$S$112,2,FALSE)),"",(VLOOKUP(E98,'C. et P. SERIE'!$E$89:$S$112,2,FALSE)))</f>
        <v/>
      </c>
      <c r="G98" s="713"/>
      <c r="H98" s="43" t="str">
        <f>IF(ISNA(VLOOKUP(E98,'C. et P. SERIE'!$E$89:$S$112,4,FALSE)),"",(VLOOKUP(E98,'C. et P. SERIE'!$E$89:$S$112,4,FALSE)))</f>
        <v/>
      </c>
      <c r="I98" s="280" t="str">
        <f>IF(ISNA(VLOOKUP($E98,'C. et P. SERIE'!$E$89:$S$112,5,FALSE)),"",(VLOOKUP($E98,'C. et P. SERIE'!$E$89:$S$112,5,FALSE)))</f>
        <v/>
      </c>
      <c r="J98" s="280" t="str">
        <f>IF(ISNA(VLOOKUP($E98,'C. et P. SERIE'!$E$89:$S$112,6,FALSE)),"",(VLOOKUP($E98,'C. et P. SERIE'!$E$89:$S$112,6,FALSE)))</f>
        <v/>
      </c>
      <c r="K98" s="280" t="str">
        <f>IF(ISNA(VLOOKUP($E98,'C. et P. SERIE'!$E$89:$S$112,7,FALSE)),"",(VLOOKUP($E98,'C. et P. SERIE'!$E$89:$S$112,7,FALSE)))</f>
        <v/>
      </c>
      <c r="L98" s="280" t="str">
        <f>IF(ISNA(VLOOKUP($E98,'C. et P. SERIE'!$E$89:$S$112,8,FALSE)),"",(VLOOKUP($E98,'C. et P. SERIE'!$E$89:$S$112,8,FALSE)))</f>
        <v/>
      </c>
      <c r="M98" s="280" t="str">
        <f>IF(ISNA(VLOOKUP($E98,'C. et P. SERIE'!$E$89:$S$112,9,FALSE)),"",(VLOOKUP($E98,'C. et P. SERIE'!$E$89:$S$112,9,FALSE)))</f>
        <v/>
      </c>
      <c r="N98" s="280" t="str">
        <f>IF(ISNA(VLOOKUP($E98,'C. et P. SERIE'!$E$89:$S$112,10,FALSE)),"",(VLOOKUP($E98,'C. et P. SERIE'!$E$89:$S$112,10,FALSE)))</f>
        <v/>
      </c>
      <c r="O98" s="280" t="str">
        <f>IF(ISNA(VLOOKUP($E98,'C. et P. SERIE'!$E$89:$S$112,11,FALSE)),"",(VLOOKUP($E98,'C. et P. SERIE'!$E$89:$S$112,11,FALSE)))</f>
        <v/>
      </c>
      <c r="P98" s="280" t="str">
        <f>IF(ISNA(VLOOKUP($E98,'C. et P. SERIE'!$E$89:$S$112,12,FALSE)),"",(VLOOKUP($E98,'C. et P. SERIE'!$E$89:$S$112,12,FALSE)))</f>
        <v/>
      </c>
      <c r="Q98" s="280" t="str">
        <f>IF(ISNA(VLOOKUP($E98,'C. et P. SERIE'!$E$89:$S$112,13,FALSE)),"",(VLOOKUP($E98,'C. et P. SERIE'!$E$89:$S$112,13,FALSE)))</f>
        <v/>
      </c>
      <c r="R98" s="280" t="str">
        <f>IF(ISNA(VLOOKUP($E98,'C. et P. SERIE'!$E$89:$S$112,14,FALSE)),"",(VLOOKUP($E98,'C. et P. SERIE'!$E$89:$S$112,14,FALSE)))</f>
        <v/>
      </c>
      <c r="S98" s="280" t="str">
        <f>IF(ISNA(VLOOKUP($E98,'C. et P. SERIE'!$E$89:$S$112,15,FALSE)),"",(VLOOKUP($E98,'C. et P. SERIE'!$E$89:$S$112,15,FALSE)))</f>
        <v/>
      </c>
    </row>
    <row r="99" spans="1:19" ht="12" customHeight="1" x14ac:dyDescent="0.3">
      <c r="A99" s="705">
        <v>4</v>
      </c>
      <c r="B99" s="523" t="str">
        <f>IF(ISNA(VLOOKUP(A99,'C. et P. SERIE'!$A$89:$S$112,2,FALSE)),"",(VLOOKUP(A99,'C. et P. SERIE'!$A$89:$S$112,2,FALSE)))</f>
        <v/>
      </c>
      <c r="C99" s="520" t="str">
        <f>IF(ISNA(VLOOKUP(A99,'C. et P. SERIE'!$A$89:$S$112,3,FALSE)),"",(VLOOKUP(A99,'C. et P. SERIE'!$A$89:$S$112,3,FALSE)))</f>
        <v/>
      </c>
      <c r="D99" s="707" t="str">
        <f>IF(ISNA(VLOOKUP(A99,'C. et P. SERIE'!$A$89:$S$112,4,FALSE)),"",(VLOOKUP(A99,'C. et P. SERIE'!$A$89:$S$112,4,FALSE)))</f>
        <v/>
      </c>
      <c r="E99" s="237" t="str">
        <f>IF(ISNA(VLOOKUP(A99,'C. et P. SERIE'!$A$89:$S$112,5,FALSE)),"",(VLOOKUP(A99,'C. et P. SERIE'!$A$89:$S$112,5,FALSE)))</f>
        <v/>
      </c>
      <c r="F99" s="237" t="str">
        <f>IF(ISNA(VLOOKUP(A99,'C. et P. SERIE'!$A$89:$S$112,6,FALSE)),"",(VLOOKUP(A99,'C. et P. SERIE'!$A$89:$S$112,6,FALSE)))</f>
        <v/>
      </c>
      <c r="G99" s="709" t="str">
        <f>IF(ISNA(VLOOKUP(E99,'C. et P. SERIE'!$E$89:$S$112,3,FALSE)),"",(VLOOKUP(E99,'C. et P. SERIE'!$E$89:$S$112,3,FALSE)))</f>
        <v/>
      </c>
      <c r="H99" s="237" t="str">
        <f>IF(ISNA(VLOOKUP(E99,'C. et P. SERIE'!$E$89:$S$112,4,FALSE)),"",(VLOOKUP(E99,'C. et P. SERIE'!$E$89:$S$112,4,FALSE)))</f>
        <v/>
      </c>
      <c r="I99" s="279" t="str">
        <f>IF(ISNA(VLOOKUP($E99,'C. et P. SERIE'!$E$89:$S$112,5,FALSE)),"",(VLOOKUP($E99,'C. et P. SERIE'!$E$89:$S$112,5,FALSE)))</f>
        <v/>
      </c>
      <c r="J99" s="279" t="str">
        <f>IF(ISNA(VLOOKUP($E99,'C. et P. SERIE'!$E$89:$S$112,6,FALSE)),"",(VLOOKUP($E99,'C. et P. SERIE'!$E$89:$S$112,6,FALSE)))</f>
        <v/>
      </c>
      <c r="K99" s="279" t="str">
        <f>IF(ISNA(VLOOKUP($E99,'C. et P. SERIE'!$E$89:$S$112,7,FALSE)),"",(VLOOKUP($E99,'C. et P. SERIE'!$E$89:$S$112,7,FALSE)))</f>
        <v/>
      </c>
      <c r="L99" s="279" t="str">
        <f>IF(ISNA(VLOOKUP($E99,'C. et P. SERIE'!$E$89:$S$112,8,FALSE)),"",(VLOOKUP($E99,'C. et P. SERIE'!$E$89:$S$112,8,FALSE)))</f>
        <v/>
      </c>
      <c r="M99" s="279" t="str">
        <f>IF(ISNA(VLOOKUP($E99,'C. et P. SERIE'!$E$89:$S$112,9,FALSE)),"",(VLOOKUP($E99,'C. et P. SERIE'!$E$89:$S$112,9,FALSE)))</f>
        <v/>
      </c>
      <c r="N99" s="279" t="str">
        <f>IF(ISNA(VLOOKUP($E99,'C. et P. SERIE'!$E$89:$S$112,10,FALSE)),"",(VLOOKUP($E99,'C. et P. SERIE'!$E$89:$S$112,10,FALSE)))</f>
        <v/>
      </c>
      <c r="O99" s="279" t="str">
        <f>IF(ISNA(VLOOKUP($E99,'C. et P. SERIE'!$E$89:$S$112,11,FALSE)),"",(VLOOKUP($E99,'C. et P. SERIE'!$E$89:$S$112,11,FALSE)))</f>
        <v/>
      </c>
      <c r="P99" s="279" t="str">
        <f>IF(ISNA(VLOOKUP($E99,'C. et P. SERIE'!$E$89:$S$112,12,FALSE)),"",(VLOOKUP($E99,'C. et P. SERIE'!$E$89:$S$112,12,FALSE)))</f>
        <v/>
      </c>
      <c r="Q99" s="279" t="str">
        <f>IF(ISNA(VLOOKUP($E99,'C. et P. SERIE'!$E$89:$S$112,13,FALSE)),"",(VLOOKUP($E99,'C. et P. SERIE'!$E$89:$S$112,13,FALSE)))</f>
        <v/>
      </c>
      <c r="R99" s="279" t="str">
        <f>IF(ISNA(VLOOKUP($E99,'C. et P. SERIE'!$E$89:$S$112,14,FALSE)),"",(VLOOKUP($E99,'C. et P. SERIE'!$E$89:$S$112,14,FALSE)))</f>
        <v/>
      </c>
      <c r="S99" s="279" t="str">
        <f>IF(ISNA(VLOOKUP($E99,'C. et P. SERIE'!$E$89:$S$112,15,FALSE)),"",(VLOOKUP($E99,'C. et P. SERIE'!$E$89:$S$112,15,FALSE)))</f>
        <v/>
      </c>
    </row>
    <row r="100" spans="1:19" ht="12" customHeight="1" thickBot="1" x14ac:dyDescent="0.35">
      <c r="A100" s="711"/>
      <c r="B100" s="524"/>
      <c r="C100" s="521"/>
      <c r="D100" s="712"/>
      <c r="E100" s="43" t="str">
        <f>IF(ISNA(VLOOKUP(A99,'C. et P. SERIE'!$A$89:$S$112,5,FALSE)+U99),"",(VLOOKUP(A99,'C. et P. SERIE'!$A$89:$S$112,5,FALSE)+$U$3))</f>
        <v/>
      </c>
      <c r="F100" s="233" t="str">
        <f>IF(ISNA(VLOOKUP(E100,'C. et P. SERIE'!$E$89:$S$112,2,FALSE)),"",(VLOOKUP(E100,'C. et P. SERIE'!$E$89:$S$112,2,FALSE)))</f>
        <v/>
      </c>
      <c r="G100" s="713"/>
      <c r="H100" s="43" t="str">
        <f>IF(ISNA(VLOOKUP(E100,'C. et P. SERIE'!$E$89:$S$112,4,FALSE)),"",(VLOOKUP(E100,'C. et P. SERIE'!$E$89:$S$112,4,FALSE)))</f>
        <v/>
      </c>
      <c r="I100" s="280" t="str">
        <f>IF(ISNA(VLOOKUP($E100,'C. et P. SERIE'!$E$89:$S$112,5,FALSE)),"",(VLOOKUP($E100,'C. et P. SERIE'!$E$89:$S$112,5,FALSE)))</f>
        <v/>
      </c>
      <c r="J100" s="280" t="str">
        <f>IF(ISNA(VLOOKUP($E100,'C. et P. SERIE'!$E$89:$S$112,6,FALSE)),"",(VLOOKUP($E100,'C. et P. SERIE'!$E$89:$S$112,6,FALSE)))</f>
        <v/>
      </c>
      <c r="K100" s="280" t="str">
        <f>IF(ISNA(VLOOKUP($E100,'C. et P. SERIE'!$E$89:$S$112,7,FALSE)),"",(VLOOKUP($E100,'C. et P. SERIE'!$E$89:$S$112,7,FALSE)))</f>
        <v/>
      </c>
      <c r="L100" s="280" t="str">
        <f>IF(ISNA(VLOOKUP($E100,'C. et P. SERIE'!$E$89:$S$112,8,FALSE)),"",(VLOOKUP($E100,'C. et P. SERIE'!$E$89:$S$112,8,FALSE)))</f>
        <v/>
      </c>
      <c r="M100" s="280" t="str">
        <f>IF(ISNA(VLOOKUP($E100,'C. et P. SERIE'!$E$89:$S$112,9,FALSE)),"",(VLOOKUP($E100,'C. et P. SERIE'!$E$89:$S$112,9,FALSE)))</f>
        <v/>
      </c>
      <c r="N100" s="280" t="str">
        <f>IF(ISNA(VLOOKUP($E100,'C. et P. SERIE'!$E$89:$S$112,10,FALSE)),"",(VLOOKUP($E100,'C. et P. SERIE'!$E$89:$S$112,10,FALSE)))</f>
        <v/>
      </c>
      <c r="O100" s="280" t="str">
        <f>IF(ISNA(VLOOKUP($E100,'C. et P. SERIE'!$E$89:$S$112,11,FALSE)),"",(VLOOKUP($E100,'C. et P. SERIE'!$E$89:$S$112,11,FALSE)))</f>
        <v/>
      </c>
      <c r="P100" s="280" t="str">
        <f>IF(ISNA(VLOOKUP($E100,'C. et P. SERIE'!$E$89:$S$112,12,FALSE)),"",(VLOOKUP($E100,'C. et P. SERIE'!$E$89:$S$112,12,FALSE)))</f>
        <v/>
      </c>
      <c r="Q100" s="280" t="str">
        <f>IF(ISNA(VLOOKUP($E100,'C. et P. SERIE'!$E$89:$S$112,13,FALSE)),"",(VLOOKUP($E100,'C. et P. SERIE'!$E$89:$S$112,13,FALSE)))</f>
        <v/>
      </c>
      <c r="R100" s="280" t="str">
        <f>IF(ISNA(VLOOKUP($E100,'C. et P. SERIE'!$E$89:$S$112,14,FALSE)),"",(VLOOKUP($E100,'C. et P. SERIE'!$E$89:$S$112,14,FALSE)))</f>
        <v/>
      </c>
      <c r="S100" s="280" t="str">
        <f>IF(ISNA(VLOOKUP($E100,'C. et P. SERIE'!$E$89:$S$112,15,FALSE)),"",(VLOOKUP($E100,'C. et P. SERIE'!$E$89:$S$112,15,FALSE)))</f>
        <v/>
      </c>
    </row>
    <row r="101" spans="1:19" ht="12" customHeight="1" x14ac:dyDescent="0.3">
      <c r="A101" s="705">
        <v>5</v>
      </c>
      <c r="B101" s="523" t="str">
        <f>IF(ISNA(VLOOKUP(A101,'C. et P. SERIE'!$A$89:$S$112,2,FALSE)),"",(VLOOKUP(A101,'C. et P. SERIE'!$A$89:$S$112,2,FALSE)))</f>
        <v/>
      </c>
      <c r="C101" s="520" t="str">
        <f>IF(ISNA(VLOOKUP(A101,'C. et P. SERIE'!$A$89:$S$112,3,FALSE)),"",(VLOOKUP(A101,'C. et P. SERIE'!$A$89:$S$112,3,FALSE)))</f>
        <v/>
      </c>
      <c r="D101" s="707" t="str">
        <f>IF(ISNA(VLOOKUP(A101,'C. et P. SERIE'!$A$89:$S$112,4,FALSE)),"",(VLOOKUP(A101,'C. et P. SERIE'!$A$89:$S$112,4,FALSE)))</f>
        <v/>
      </c>
      <c r="E101" s="237" t="str">
        <f>IF(ISNA(VLOOKUP(A101,'C. et P. SERIE'!$A$89:$S$112,5,FALSE)),"",(VLOOKUP(A101,'C. et P. SERIE'!$A$89:$S$112,5,FALSE)))</f>
        <v/>
      </c>
      <c r="F101" s="237" t="str">
        <f>IF(ISNA(VLOOKUP(A101,'C. et P. SERIE'!$A$89:$S$112,6,FALSE)),"",(VLOOKUP(A101,'C. et P. SERIE'!$A$89:$S$112,6,FALSE)))</f>
        <v/>
      </c>
      <c r="G101" s="709" t="str">
        <f>IF(ISNA(VLOOKUP(E101,'C. et P. SERIE'!$E$89:$S$112,3,FALSE)),"",(VLOOKUP(E101,'C. et P. SERIE'!$E$89:$S$112,3,FALSE)))</f>
        <v/>
      </c>
      <c r="H101" s="237" t="str">
        <f>IF(ISNA(VLOOKUP(E101,'C. et P. SERIE'!$E$89:$S$112,4,FALSE)),"",(VLOOKUP(E101,'C. et P. SERIE'!$E$89:$S$112,4,FALSE)))</f>
        <v/>
      </c>
      <c r="I101" s="279" t="str">
        <f>IF(ISNA(VLOOKUP($E101,'C. et P. SERIE'!$E$89:$S$112,5,FALSE)),"",(VLOOKUP($E101,'C. et P. SERIE'!$E$89:$S$112,5,FALSE)))</f>
        <v/>
      </c>
      <c r="J101" s="279" t="str">
        <f>IF(ISNA(VLOOKUP($E101,'C. et P. SERIE'!$E$89:$S$112,6,FALSE)),"",(VLOOKUP($E101,'C. et P. SERIE'!$E$89:$S$112,6,FALSE)))</f>
        <v/>
      </c>
      <c r="K101" s="279" t="str">
        <f>IF(ISNA(VLOOKUP($E101,'C. et P. SERIE'!$E$89:$S$112,7,FALSE)),"",(VLOOKUP($E101,'C. et P. SERIE'!$E$89:$S$112,7,FALSE)))</f>
        <v/>
      </c>
      <c r="L101" s="279" t="str">
        <f>IF(ISNA(VLOOKUP($E101,'C. et P. SERIE'!$E$89:$S$112,8,FALSE)),"",(VLOOKUP($E101,'C. et P. SERIE'!$E$89:$S$112,8,FALSE)))</f>
        <v/>
      </c>
      <c r="M101" s="279" t="str">
        <f>IF(ISNA(VLOOKUP($E101,'C. et P. SERIE'!$E$89:$S$112,9,FALSE)),"",(VLOOKUP($E101,'C. et P. SERIE'!$E$89:$S$112,9,FALSE)))</f>
        <v/>
      </c>
      <c r="N101" s="279" t="str">
        <f>IF(ISNA(VLOOKUP($E101,'C. et P. SERIE'!$E$89:$S$112,10,FALSE)),"",(VLOOKUP($E101,'C. et P. SERIE'!$E$89:$S$112,10,FALSE)))</f>
        <v/>
      </c>
      <c r="O101" s="279" t="str">
        <f>IF(ISNA(VLOOKUP($E101,'C. et P. SERIE'!$E$89:$S$112,11,FALSE)),"",(VLOOKUP($E101,'C. et P. SERIE'!$E$89:$S$112,11,FALSE)))</f>
        <v/>
      </c>
      <c r="P101" s="279" t="str">
        <f>IF(ISNA(VLOOKUP($E101,'C. et P. SERIE'!$E$89:$S$112,12,FALSE)),"",(VLOOKUP($E101,'C. et P. SERIE'!$E$89:$S$112,12,FALSE)))</f>
        <v/>
      </c>
      <c r="Q101" s="279" t="str">
        <f>IF(ISNA(VLOOKUP($E101,'C. et P. SERIE'!$E$89:$S$112,13,FALSE)),"",(VLOOKUP($E101,'C. et P. SERIE'!$E$89:$S$112,13,FALSE)))</f>
        <v/>
      </c>
      <c r="R101" s="279" t="str">
        <f>IF(ISNA(VLOOKUP($E101,'C. et P. SERIE'!$E$89:$S$112,14,FALSE)),"",(VLOOKUP($E101,'C. et P. SERIE'!$E$89:$S$112,14,FALSE)))</f>
        <v/>
      </c>
      <c r="S101" s="279" t="str">
        <f>IF(ISNA(VLOOKUP($E101,'C. et P. SERIE'!$E$89:$S$112,15,FALSE)),"",(VLOOKUP($E101,'C. et P. SERIE'!$E$89:$S$112,15,FALSE)))</f>
        <v/>
      </c>
    </row>
    <row r="102" spans="1:19" ht="12" customHeight="1" thickBot="1" x14ac:dyDescent="0.35">
      <c r="A102" s="711"/>
      <c r="B102" s="524"/>
      <c r="C102" s="521"/>
      <c r="D102" s="712"/>
      <c r="E102" s="43" t="str">
        <f>IF(ISNA(VLOOKUP(A101,'C. et P. SERIE'!$A$89:$S$112,5,FALSE)+U101),"",(VLOOKUP(A101,'C. et P. SERIE'!$A$89:$S$112,5,FALSE)+$U$3))</f>
        <v/>
      </c>
      <c r="F102" s="233" t="str">
        <f>IF(ISNA(VLOOKUP(E102,'C. et P. SERIE'!$E$89:$S$112,2,FALSE)),"",(VLOOKUP(E102,'C. et P. SERIE'!$E$89:$S$112,2,FALSE)))</f>
        <v/>
      </c>
      <c r="G102" s="713"/>
      <c r="H102" s="43" t="str">
        <f>IF(ISNA(VLOOKUP(E102,'C. et P. SERIE'!$E$89:$S$112,4,FALSE)),"",(VLOOKUP(E102,'C. et P. SERIE'!$E$89:$S$112,4,FALSE)))</f>
        <v/>
      </c>
      <c r="I102" s="280" t="str">
        <f>IF(ISNA(VLOOKUP($E102,'C. et P. SERIE'!$E$89:$S$112,5,FALSE)),"",(VLOOKUP($E102,'C. et P. SERIE'!$E$89:$S$112,5,FALSE)))</f>
        <v/>
      </c>
      <c r="J102" s="280" t="str">
        <f>IF(ISNA(VLOOKUP($E102,'C. et P. SERIE'!$E$89:$S$112,6,FALSE)),"",(VLOOKUP($E102,'C. et P. SERIE'!$E$89:$S$112,6,FALSE)))</f>
        <v/>
      </c>
      <c r="K102" s="280" t="str">
        <f>IF(ISNA(VLOOKUP($E102,'C. et P. SERIE'!$E$89:$S$112,7,FALSE)),"",(VLOOKUP($E102,'C. et P. SERIE'!$E$89:$S$112,7,FALSE)))</f>
        <v/>
      </c>
      <c r="L102" s="280" t="str">
        <f>IF(ISNA(VLOOKUP($E102,'C. et P. SERIE'!$E$89:$S$112,8,FALSE)),"",(VLOOKUP($E102,'C. et P. SERIE'!$E$89:$S$112,8,FALSE)))</f>
        <v/>
      </c>
      <c r="M102" s="280" t="str">
        <f>IF(ISNA(VLOOKUP($E102,'C. et P. SERIE'!$E$89:$S$112,9,FALSE)),"",(VLOOKUP($E102,'C. et P. SERIE'!$E$89:$S$112,9,FALSE)))</f>
        <v/>
      </c>
      <c r="N102" s="280" t="str">
        <f>IF(ISNA(VLOOKUP($E102,'C. et P. SERIE'!$E$89:$S$112,10,FALSE)),"",(VLOOKUP($E102,'C. et P. SERIE'!$E$89:$S$112,10,FALSE)))</f>
        <v/>
      </c>
      <c r="O102" s="280" t="str">
        <f>IF(ISNA(VLOOKUP($E102,'C. et P. SERIE'!$E$89:$S$112,11,FALSE)),"",(VLOOKUP($E102,'C. et P. SERIE'!$E$89:$S$112,11,FALSE)))</f>
        <v/>
      </c>
      <c r="P102" s="280" t="str">
        <f>IF(ISNA(VLOOKUP($E102,'C. et P. SERIE'!$E$89:$S$112,12,FALSE)),"",(VLOOKUP($E102,'C. et P. SERIE'!$E$89:$S$112,12,FALSE)))</f>
        <v/>
      </c>
      <c r="Q102" s="280" t="str">
        <f>IF(ISNA(VLOOKUP($E102,'C. et P. SERIE'!$E$89:$S$112,13,FALSE)),"",(VLOOKUP($E102,'C. et P. SERIE'!$E$89:$S$112,13,FALSE)))</f>
        <v/>
      </c>
      <c r="R102" s="280" t="str">
        <f>IF(ISNA(VLOOKUP($E102,'C. et P. SERIE'!$E$89:$S$112,14,FALSE)),"",(VLOOKUP($E102,'C. et P. SERIE'!$E$89:$S$112,14,FALSE)))</f>
        <v/>
      </c>
      <c r="S102" s="280" t="str">
        <f>IF(ISNA(VLOOKUP($E102,'C. et P. SERIE'!$E$89:$S$112,15,FALSE)),"",(VLOOKUP($E102,'C. et P. SERIE'!$E$89:$S$112,15,FALSE)))</f>
        <v/>
      </c>
    </row>
    <row r="103" spans="1:19" ht="12" customHeight="1" x14ac:dyDescent="0.3">
      <c r="A103" s="705">
        <v>6</v>
      </c>
      <c r="B103" s="523" t="str">
        <f>IF(ISNA(VLOOKUP(A103,'C. et P. SERIE'!$A$89:$S$112,2,FALSE)),"",(VLOOKUP(A103,'C. et P. SERIE'!$A$89:$S$112,2,FALSE)))</f>
        <v/>
      </c>
      <c r="C103" s="520" t="str">
        <f>IF(ISNA(VLOOKUP(A103,'C. et P. SERIE'!$A$89:$S$112,3,FALSE)),"",(VLOOKUP(A103,'C. et P. SERIE'!$A$89:$S$112,3,FALSE)))</f>
        <v/>
      </c>
      <c r="D103" s="707" t="str">
        <f>IF(ISNA(VLOOKUP(A103,'C. et P. SERIE'!$A$89:$S$112,4,FALSE)),"",(VLOOKUP(A103,'C. et P. SERIE'!$A$89:$S$112,4,FALSE)))</f>
        <v/>
      </c>
      <c r="E103" s="237" t="str">
        <f>IF(ISNA(VLOOKUP(A103,'C. et P. SERIE'!$A$89:$S$112,5,FALSE)),"",(VLOOKUP(A103,'C. et P. SERIE'!$A$89:$S$112,5,FALSE)))</f>
        <v/>
      </c>
      <c r="F103" s="237" t="str">
        <f>IF(ISNA(VLOOKUP(A103,'C. et P. SERIE'!$A$89:$S$112,6,FALSE)),"",(VLOOKUP(A103,'C. et P. SERIE'!$A$89:$S$112,6,FALSE)))</f>
        <v/>
      </c>
      <c r="G103" s="709" t="str">
        <f>IF(ISNA(VLOOKUP(E103,'C. et P. SERIE'!$E$89:$S$112,3,FALSE)),"",(VLOOKUP(E103,'C. et P. SERIE'!$E$89:$S$112,3,FALSE)))</f>
        <v/>
      </c>
      <c r="H103" s="237" t="str">
        <f>IF(ISNA(VLOOKUP(E103,'C. et P. SERIE'!$E$89:$S$112,4,FALSE)),"",(VLOOKUP(E103,'C. et P. SERIE'!$E$89:$S$112,4,FALSE)))</f>
        <v/>
      </c>
      <c r="I103" s="279" t="str">
        <f>IF(ISNA(VLOOKUP($E103,'C. et P. SERIE'!$E$89:$S$112,5,FALSE)),"",(VLOOKUP($E103,'C. et P. SERIE'!$E$89:$S$112,5,FALSE)))</f>
        <v/>
      </c>
      <c r="J103" s="279" t="str">
        <f>IF(ISNA(VLOOKUP($E103,'C. et P. SERIE'!$E$89:$S$112,6,FALSE)),"",(VLOOKUP($E103,'C. et P. SERIE'!$E$89:$S$112,6,FALSE)))</f>
        <v/>
      </c>
      <c r="K103" s="279" t="str">
        <f>IF(ISNA(VLOOKUP($E103,'C. et P. SERIE'!$E$89:$S$112,7,FALSE)),"",(VLOOKUP($E103,'C. et P. SERIE'!$E$89:$S$112,7,FALSE)))</f>
        <v/>
      </c>
      <c r="L103" s="279" t="str">
        <f>IF(ISNA(VLOOKUP($E103,'C. et P. SERIE'!$E$89:$S$112,8,FALSE)),"",(VLOOKUP($E103,'C. et P. SERIE'!$E$89:$S$112,8,FALSE)))</f>
        <v/>
      </c>
      <c r="M103" s="279" t="str">
        <f>IF(ISNA(VLOOKUP($E103,'C. et P. SERIE'!$E$89:$S$112,9,FALSE)),"",(VLOOKUP($E103,'C. et P. SERIE'!$E$89:$S$112,9,FALSE)))</f>
        <v/>
      </c>
      <c r="N103" s="279" t="str">
        <f>IF(ISNA(VLOOKUP($E103,'C. et P. SERIE'!$E$89:$S$112,10,FALSE)),"",(VLOOKUP($E103,'C. et P. SERIE'!$E$89:$S$112,10,FALSE)))</f>
        <v/>
      </c>
      <c r="O103" s="279" t="str">
        <f>IF(ISNA(VLOOKUP($E103,'C. et P. SERIE'!$E$89:$S$112,11,FALSE)),"",(VLOOKUP($E103,'C. et P. SERIE'!$E$89:$S$112,11,FALSE)))</f>
        <v/>
      </c>
      <c r="P103" s="279" t="str">
        <f>IF(ISNA(VLOOKUP($E103,'C. et P. SERIE'!$E$89:$S$112,12,FALSE)),"",(VLOOKUP($E103,'C. et P. SERIE'!$E$89:$S$112,12,FALSE)))</f>
        <v/>
      </c>
      <c r="Q103" s="279" t="str">
        <f>IF(ISNA(VLOOKUP($E103,'C. et P. SERIE'!$E$89:$S$112,13,FALSE)),"",(VLOOKUP($E103,'C. et P. SERIE'!$E$89:$S$112,13,FALSE)))</f>
        <v/>
      </c>
      <c r="R103" s="279" t="str">
        <f>IF(ISNA(VLOOKUP($E103,'C. et P. SERIE'!$E$89:$S$112,14,FALSE)),"",(VLOOKUP($E103,'C. et P. SERIE'!$E$89:$S$112,14,FALSE)))</f>
        <v/>
      </c>
      <c r="S103" s="279" t="str">
        <f>IF(ISNA(VLOOKUP($E103,'C. et P. SERIE'!$E$89:$S$112,15,FALSE)),"",(VLOOKUP($E103,'C. et P. SERIE'!$E$89:$S$112,15,FALSE)))</f>
        <v/>
      </c>
    </row>
    <row r="104" spans="1:19" ht="12" customHeight="1" thickBot="1" x14ac:dyDescent="0.35">
      <c r="A104" s="711"/>
      <c r="B104" s="524"/>
      <c r="C104" s="521"/>
      <c r="D104" s="712"/>
      <c r="E104" s="43" t="str">
        <f>IF(ISNA(VLOOKUP(A103,'C. et P. SERIE'!$A$89:$S$112,5,FALSE)+U103),"",(VLOOKUP(A103,'C. et P. SERIE'!$A$89:$S$112,5,FALSE)+$U$3))</f>
        <v/>
      </c>
      <c r="F104" s="233" t="str">
        <f>IF(ISNA(VLOOKUP(E104,'C. et P. SERIE'!$E$89:$S$112,2,FALSE)),"",(VLOOKUP(E104,'C. et P. SERIE'!$E$89:$S$112,2,FALSE)))</f>
        <v/>
      </c>
      <c r="G104" s="713"/>
      <c r="H104" s="43" t="str">
        <f>IF(ISNA(VLOOKUP(E104,'C. et P. SERIE'!$E$89:$S$112,4,FALSE)),"",(VLOOKUP(E104,'C. et P. SERIE'!$E$89:$S$112,4,FALSE)))</f>
        <v/>
      </c>
      <c r="I104" s="280" t="str">
        <f>IF(ISNA(VLOOKUP($E104,'C. et P. SERIE'!$E$89:$S$112,5,FALSE)),"",(VLOOKUP($E104,'C. et P. SERIE'!$E$89:$S$112,5,FALSE)))</f>
        <v/>
      </c>
      <c r="J104" s="280" t="str">
        <f>IF(ISNA(VLOOKUP($E104,'C. et P. SERIE'!$E$89:$S$112,6,FALSE)),"",(VLOOKUP($E104,'C. et P. SERIE'!$E$89:$S$112,6,FALSE)))</f>
        <v/>
      </c>
      <c r="K104" s="280" t="str">
        <f>IF(ISNA(VLOOKUP($E104,'C. et P. SERIE'!$E$89:$S$112,7,FALSE)),"",(VLOOKUP($E104,'C. et P. SERIE'!$E$89:$S$112,7,FALSE)))</f>
        <v/>
      </c>
      <c r="L104" s="280" t="str">
        <f>IF(ISNA(VLOOKUP($E104,'C. et P. SERIE'!$E$89:$S$112,8,FALSE)),"",(VLOOKUP($E104,'C. et P. SERIE'!$E$89:$S$112,8,FALSE)))</f>
        <v/>
      </c>
      <c r="M104" s="280" t="str">
        <f>IF(ISNA(VLOOKUP($E104,'C. et P. SERIE'!$E$89:$S$112,9,FALSE)),"",(VLOOKUP($E104,'C. et P. SERIE'!$E$89:$S$112,9,FALSE)))</f>
        <v/>
      </c>
      <c r="N104" s="280" t="str">
        <f>IF(ISNA(VLOOKUP($E104,'C. et P. SERIE'!$E$89:$S$112,10,FALSE)),"",(VLOOKUP($E104,'C. et P. SERIE'!$E$89:$S$112,10,FALSE)))</f>
        <v/>
      </c>
      <c r="O104" s="280" t="str">
        <f>IF(ISNA(VLOOKUP($E104,'C. et P. SERIE'!$E$89:$S$112,11,FALSE)),"",(VLOOKUP($E104,'C. et P. SERIE'!$E$89:$S$112,11,FALSE)))</f>
        <v/>
      </c>
      <c r="P104" s="280" t="str">
        <f>IF(ISNA(VLOOKUP($E104,'C. et P. SERIE'!$E$89:$S$112,12,FALSE)),"",(VLOOKUP($E104,'C. et P. SERIE'!$E$89:$S$112,12,FALSE)))</f>
        <v/>
      </c>
      <c r="Q104" s="280" t="str">
        <f>IF(ISNA(VLOOKUP($E104,'C. et P. SERIE'!$E$89:$S$112,13,FALSE)),"",(VLOOKUP($E104,'C. et P. SERIE'!$E$89:$S$112,13,FALSE)))</f>
        <v/>
      </c>
      <c r="R104" s="280" t="str">
        <f>IF(ISNA(VLOOKUP($E104,'C. et P. SERIE'!$E$89:$S$112,14,FALSE)),"",(VLOOKUP($E104,'C. et P. SERIE'!$E$89:$S$112,14,FALSE)))</f>
        <v/>
      </c>
      <c r="S104" s="280" t="str">
        <f>IF(ISNA(VLOOKUP($E104,'C. et P. SERIE'!$E$89:$S$112,15,FALSE)),"",(VLOOKUP($E104,'C. et P. SERIE'!$E$89:$S$112,15,FALSE)))</f>
        <v/>
      </c>
    </row>
    <row r="105" spans="1:19" ht="12" customHeight="1" x14ac:dyDescent="0.3">
      <c r="A105" s="705">
        <v>7</v>
      </c>
      <c r="B105" s="523" t="str">
        <f>IF(ISNA(VLOOKUP(A105,'C. et P. SERIE'!$A$89:$S$112,2,FALSE)),"",(VLOOKUP(A105,'C. et P. SERIE'!$A$89:$S$112,2,FALSE)))</f>
        <v/>
      </c>
      <c r="C105" s="520" t="str">
        <f>IF(ISNA(VLOOKUP(A105,'C. et P. SERIE'!$A$89:$S$112,3,FALSE)),"",(VLOOKUP(A105,'C. et P. SERIE'!$A$89:$S$112,3,FALSE)))</f>
        <v/>
      </c>
      <c r="D105" s="707" t="str">
        <f>IF(ISNA(VLOOKUP(A105,'C. et P. SERIE'!$A$89:$S$112,4,FALSE)),"",(VLOOKUP(A105,'C. et P. SERIE'!$A$89:$S$112,4,FALSE)))</f>
        <v/>
      </c>
      <c r="E105" s="237" t="str">
        <f>IF(ISNA(VLOOKUP(A105,'C. et P. SERIE'!$A$89:$S$112,5,FALSE)),"",(VLOOKUP(A105,'C. et P. SERIE'!$A$89:$S$112,5,FALSE)))</f>
        <v/>
      </c>
      <c r="F105" s="237" t="str">
        <f>IF(ISNA(VLOOKUP(A105,'C. et P. SERIE'!$A$89:$S$112,6,FALSE)),"",(VLOOKUP(A105,'C. et P. SERIE'!$A$89:$S$112,6,FALSE)))</f>
        <v/>
      </c>
      <c r="G105" s="709" t="str">
        <f>IF(ISNA(VLOOKUP(E105,'C. et P. SERIE'!$E$89:$S$112,3,FALSE)),"",(VLOOKUP(E105,'C. et P. SERIE'!$E$89:$S$112,3,FALSE)))</f>
        <v/>
      </c>
      <c r="H105" s="237" t="str">
        <f>IF(ISNA(VLOOKUP(E105,'C. et P. SERIE'!$E$89:$S$112,4,FALSE)),"",(VLOOKUP(E105,'C. et P. SERIE'!$E$89:$S$112,4,FALSE)))</f>
        <v/>
      </c>
      <c r="I105" s="279" t="str">
        <f>IF(ISNA(VLOOKUP($E105,'C. et P. SERIE'!$E$89:$S$112,5,FALSE)),"",(VLOOKUP($E105,'C. et P. SERIE'!$E$89:$S$112,5,FALSE)))</f>
        <v/>
      </c>
      <c r="J105" s="279" t="str">
        <f>IF(ISNA(VLOOKUP($E105,'C. et P. SERIE'!$E$89:$S$112,6,FALSE)),"",(VLOOKUP($E105,'C. et P. SERIE'!$E$89:$S$112,6,FALSE)))</f>
        <v/>
      </c>
      <c r="K105" s="279" t="str">
        <f>IF(ISNA(VLOOKUP($E105,'C. et P. SERIE'!$E$89:$S$112,7,FALSE)),"",(VLOOKUP($E105,'C. et P. SERIE'!$E$89:$S$112,7,FALSE)))</f>
        <v/>
      </c>
      <c r="L105" s="279" t="str">
        <f>IF(ISNA(VLOOKUP($E105,'C. et P. SERIE'!$E$89:$S$112,8,FALSE)),"",(VLOOKUP($E105,'C. et P. SERIE'!$E$89:$S$112,8,FALSE)))</f>
        <v/>
      </c>
      <c r="M105" s="279" t="str">
        <f>IF(ISNA(VLOOKUP($E105,'C. et P. SERIE'!$E$89:$S$112,9,FALSE)),"",(VLOOKUP($E105,'C. et P. SERIE'!$E$89:$S$112,9,FALSE)))</f>
        <v/>
      </c>
      <c r="N105" s="279" t="str">
        <f>IF(ISNA(VLOOKUP($E105,'C. et P. SERIE'!$E$89:$S$112,10,FALSE)),"",(VLOOKUP($E105,'C. et P. SERIE'!$E$89:$S$112,10,FALSE)))</f>
        <v/>
      </c>
      <c r="O105" s="279" t="str">
        <f>IF(ISNA(VLOOKUP($E105,'C. et P. SERIE'!$E$89:$S$112,11,FALSE)),"",(VLOOKUP($E105,'C. et P. SERIE'!$E$89:$S$112,11,FALSE)))</f>
        <v/>
      </c>
      <c r="P105" s="279" t="str">
        <f>IF(ISNA(VLOOKUP($E105,'C. et P. SERIE'!$E$89:$S$112,12,FALSE)),"",(VLOOKUP($E105,'C. et P. SERIE'!$E$89:$S$112,12,FALSE)))</f>
        <v/>
      </c>
      <c r="Q105" s="279" t="str">
        <f>IF(ISNA(VLOOKUP($E105,'C. et P. SERIE'!$E$89:$S$112,13,FALSE)),"",(VLOOKUP($E105,'C. et P. SERIE'!$E$89:$S$112,13,FALSE)))</f>
        <v/>
      </c>
      <c r="R105" s="279" t="str">
        <f>IF(ISNA(VLOOKUP($E105,'C. et P. SERIE'!$E$89:$S$112,14,FALSE)),"",(VLOOKUP($E105,'C. et P. SERIE'!$E$89:$S$112,14,FALSE)))</f>
        <v/>
      </c>
      <c r="S105" s="279" t="str">
        <f>IF(ISNA(VLOOKUP($E105,'C. et P. SERIE'!$E$89:$S$112,15,FALSE)),"",(VLOOKUP($E105,'C. et P. SERIE'!$E$89:$S$112,15,FALSE)))</f>
        <v/>
      </c>
    </row>
    <row r="106" spans="1:19" ht="12" customHeight="1" thickBot="1" x14ac:dyDescent="0.35">
      <c r="A106" s="711"/>
      <c r="B106" s="524"/>
      <c r="C106" s="521"/>
      <c r="D106" s="712"/>
      <c r="E106" s="43" t="str">
        <f>IF(ISNA(VLOOKUP(A105,'C. et P. SERIE'!$A$89:$S$112,5,FALSE)+U105),"",(VLOOKUP(A105,'C. et P. SERIE'!$A$89:$S$112,5,FALSE)+$U$3))</f>
        <v/>
      </c>
      <c r="F106" s="233" t="str">
        <f>IF(ISNA(VLOOKUP(E106,'C. et P. SERIE'!$E$89:$S$112,2,FALSE)),"",(VLOOKUP(E106,'C. et P. SERIE'!$E$89:$S$112,2,FALSE)))</f>
        <v/>
      </c>
      <c r="G106" s="713"/>
      <c r="H106" s="43" t="str">
        <f>IF(ISNA(VLOOKUP(E106,'C. et P. SERIE'!$E$89:$S$112,4,FALSE)),"",(VLOOKUP(E106,'C. et P. SERIE'!$E$89:$S$112,4,FALSE)))</f>
        <v/>
      </c>
      <c r="I106" s="280" t="str">
        <f>IF(ISNA(VLOOKUP($E106,'C. et P. SERIE'!$E$89:$S$112,5,FALSE)),"",(VLOOKUP($E106,'C. et P. SERIE'!$E$89:$S$112,5,FALSE)))</f>
        <v/>
      </c>
      <c r="J106" s="280" t="str">
        <f>IF(ISNA(VLOOKUP($E106,'C. et P. SERIE'!$E$89:$S$112,6,FALSE)),"",(VLOOKUP($E106,'C. et P. SERIE'!$E$89:$S$112,6,FALSE)))</f>
        <v/>
      </c>
      <c r="K106" s="280" t="str">
        <f>IF(ISNA(VLOOKUP($E106,'C. et P. SERIE'!$E$89:$S$112,7,FALSE)),"",(VLOOKUP($E106,'C. et P. SERIE'!$E$89:$S$112,7,FALSE)))</f>
        <v/>
      </c>
      <c r="L106" s="280" t="str">
        <f>IF(ISNA(VLOOKUP($E106,'C. et P. SERIE'!$E$89:$S$112,8,FALSE)),"",(VLOOKUP($E106,'C. et P. SERIE'!$E$89:$S$112,8,FALSE)))</f>
        <v/>
      </c>
      <c r="M106" s="280" t="str">
        <f>IF(ISNA(VLOOKUP($E106,'C. et P. SERIE'!$E$89:$S$112,9,FALSE)),"",(VLOOKUP($E106,'C. et P. SERIE'!$E$89:$S$112,9,FALSE)))</f>
        <v/>
      </c>
      <c r="N106" s="280" t="str">
        <f>IF(ISNA(VLOOKUP($E106,'C. et P. SERIE'!$E$89:$S$112,10,FALSE)),"",(VLOOKUP($E106,'C. et P. SERIE'!$E$89:$S$112,10,FALSE)))</f>
        <v/>
      </c>
      <c r="O106" s="280" t="str">
        <f>IF(ISNA(VLOOKUP($E106,'C. et P. SERIE'!$E$89:$S$112,11,FALSE)),"",(VLOOKUP($E106,'C. et P. SERIE'!$E$89:$S$112,11,FALSE)))</f>
        <v/>
      </c>
      <c r="P106" s="280" t="str">
        <f>IF(ISNA(VLOOKUP($E106,'C. et P. SERIE'!$E$89:$S$112,12,FALSE)),"",(VLOOKUP($E106,'C. et P. SERIE'!$E$89:$S$112,12,FALSE)))</f>
        <v/>
      </c>
      <c r="Q106" s="280" t="str">
        <f>IF(ISNA(VLOOKUP($E106,'C. et P. SERIE'!$E$89:$S$112,13,FALSE)),"",(VLOOKUP($E106,'C. et P. SERIE'!$E$89:$S$112,13,FALSE)))</f>
        <v/>
      </c>
      <c r="R106" s="280" t="str">
        <f>IF(ISNA(VLOOKUP($E106,'C. et P. SERIE'!$E$89:$S$112,14,FALSE)),"",(VLOOKUP($E106,'C. et P. SERIE'!$E$89:$S$112,14,FALSE)))</f>
        <v/>
      </c>
      <c r="S106" s="280" t="str">
        <f>IF(ISNA(VLOOKUP($E106,'C. et P. SERIE'!$E$89:$S$112,15,FALSE)),"",(VLOOKUP($E106,'C. et P. SERIE'!$E$89:$S$112,15,FALSE)))</f>
        <v/>
      </c>
    </row>
    <row r="107" spans="1:19" ht="12" customHeight="1" x14ac:dyDescent="0.3">
      <c r="A107" s="705">
        <v>8</v>
      </c>
      <c r="B107" s="523" t="str">
        <f>IF(ISNA(VLOOKUP(A107,'C. et P. SERIE'!$A$89:$S$112,2,FALSE)),"",(VLOOKUP(A107,'C. et P. SERIE'!$A$89:$S$112,2,FALSE)))</f>
        <v/>
      </c>
      <c r="C107" s="520" t="str">
        <f>IF(ISNA(VLOOKUP(A107,'C. et P. SERIE'!$A$89:$S$112,3,FALSE)),"",(VLOOKUP(A107,'C. et P. SERIE'!$A$89:$S$112,3,FALSE)))</f>
        <v/>
      </c>
      <c r="D107" s="707" t="str">
        <f>IF(ISNA(VLOOKUP(A107,'C. et P. SERIE'!$A$89:$S$112,4,FALSE)),"",(VLOOKUP(A107,'C. et P. SERIE'!$A$89:$S$112,4,FALSE)))</f>
        <v/>
      </c>
      <c r="E107" s="237" t="str">
        <f>IF(ISNA(VLOOKUP(A107,'C. et P. SERIE'!$A$89:$S$112,5,FALSE)),"",(VLOOKUP(A107,'C. et P. SERIE'!$A$89:$S$112,5,FALSE)))</f>
        <v/>
      </c>
      <c r="F107" s="237" t="str">
        <f>IF(ISNA(VLOOKUP(A107,'C. et P. SERIE'!$A$89:$S$112,6,FALSE)),"",(VLOOKUP(A107,'C. et P. SERIE'!$A$89:$S$112,6,FALSE)))</f>
        <v/>
      </c>
      <c r="G107" s="709" t="str">
        <f>IF(ISNA(VLOOKUP(E107,'C. et P. SERIE'!$E$89:$S$112,3,FALSE)),"",(VLOOKUP(E107,'C. et P. SERIE'!$E$89:$S$112,3,FALSE)))</f>
        <v/>
      </c>
      <c r="H107" s="237" t="str">
        <f>IF(ISNA(VLOOKUP(E107,'C. et P. SERIE'!$E$89:$S$112,4,FALSE)),"",(VLOOKUP(E107,'C. et P. SERIE'!$E$89:$S$112,4,FALSE)))</f>
        <v/>
      </c>
      <c r="I107" s="279" t="str">
        <f>IF(ISNA(VLOOKUP($E107,'C. et P. SERIE'!$E$89:$S$112,5,FALSE)),"",(VLOOKUP($E107,'C. et P. SERIE'!$E$89:$S$112,5,FALSE)))</f>
        <v/>
      </c>
      <c r="J107" s="279" t="str">
        <f>IF(ISNA(VLOOKUP($E107,'C. et P. SERIE'!$E$89:$S$112,6,FALSE)),"",(VLOOKUP($E107,'C. et P. SERIE'!$E$89:$S$112,6,FALSE)))</f>
        <v/>
      </c>
      <c r="K107" s="279" t="str">
        <f>IF(ISNA(VLOOKUP($E107,'C. et P. SERIE'!$E$89:$S$112,7,FALSE)),"",(VLOOKUP($E107,'C. et P. SERIE'!$E$89:$S$112,7,FALSE)))</f>
        <v/>
      </c>
      <c r="L107" s="279" t="str">
        <f>IF(ISNA(VLOOKUP($E107,'C. et P. SERIE'!$E$89:$S$112,8,FALSE)),"",(VLOOKUP($E107,'C. et P. SERIE'!$E$89:$S$112,8,FALSE)))</f>
        <v/>
      </c>
      <c r="M107" s="279" t="str">
        <f>IF(ISNA(VLOOKUP($E107,'C. et P. SERIE'!$E$89:$S$112,9,FALSE)),"",(VLOOKUP($E107,'C. et P. SERIE'!$E$89:$S$112,9,FALSE)))</f>
        <v/>
      </c>
      <c r="N107" s="279" t="str">
        <f>IF(ISNA(VLOOKUP($E107,'C. et P. SERIE'!$E$89:$S$112,10,FALSE)),"",(VLOOKUP($E107,'C. et P. SERIE'!$E$89:$S$112,10,FALSE)))</f>
        <v/>
      </c>
      <c r="O107" s="279" t="str">
        <f>IF(ISNA(VLOOKUP($E107,'C. et P. SERIE'!$E$89:$S$112,11,FALSE)),"",(VLOOKUP($E107,'C. et P. SERIE'!$E$89:$S$112,11,FALSE)))</f>
        <v/>
      </c>
      <c r="P107" s="279" t="str">
        <f>IF(ISNA(VLOOKUP($E107,'C. et P. SERIE'!$E$89:$S$112,12,FALSE)),"",(VLOOKUP($E107,'C. et P. SERIE'!$E$89:$S$112,12,FALSE)))</f>
        <v/>
      </c>
      <c r="Q107" s="279" t="str">
        <f>IF(ISNA(VLOOKUP($E107,'C. et P. SERIE'!$E$89:$S$112,13,FALSE)),"",(VLOOKUP($E107,'C. et P. SERIE'!$E$89:$S$112,13,FALSE)))</f>
        <v/>
      </c>
      <c r="R107" s="279" t="str">
        <f>IF(ISNA(VLOOKUP($E107,'C. et P. SERIE'!$E$89:$S$112,14,FALSE)),"",(VLOOKUP($E107,'C. et P. SERIE'!$E$89:$S$112,14,FALSE)))</f>
        <v/>
      </c>
      <c r="S107" s="279" t="str">
        <f>IF(ISNA(VLOOKUP($E107,'C. et P. SERIE'!$E$89:$S$112,15,FALSE)),"",(VLOOKUP($E107,'C. et P. SERIE'!$E$89:$S$112,15,FALSE)))</f>
        <v/>
      </c>
    </row>
    <row r="108" spans="1:19" ht="12" customHeight="1" thickBot="1" x14ac:dyDescent="0.35">
      <c r="A108" s="711"/>
      <c r="B108" s="524"/>
      <c r="C108" s="521"/>
      <c r="D108" s="712"/>
      <c r="E108" s="43" t="str">
        <f>IF(ISNA(VLOOKUP(A107,'C. et P. SERIE'!$A$89:$S$112,5,FALSE)+U107),"",(VLOOKUP(A107,'C. et P. SERIE'!$A$89:$S$112,5,FALSE)+$U$3))</f>
        <v/>
      </c>
      <c r="F108" s="233" t="str">
        <f>IF(ISNA(VLOOKUP(E108,'C. et P. SERIE'!$E$89:$S$112,2,FALSE)),"",(VLOOKUP(E108,'C. et P. SERIE'!$E$89:$S$112,2,FALSE)))</f>
        <v/>
      </c>
      <c r="G108" s="713"/>
      <c r="H108" s="43" t="str">
        <f>IF(ISNA(VLOOKUP(E108,'C. et P. SERIE'!$E$89:$S$112,4,FALSE)),"",(VLOOKUP(E108,'C. et P. SERIE'!$E$89:$S$112,4,FALSE)))</f>
        <v/>
      </c>
      <c r="I108" s="280" t="str">
        <f>IF(ISNA(VLOOKUP($E108,'C. et P. SERIE'!$E$89:$S$112,5,FALSE)),"",(VLOOKUP($E108,'C. et P. SERIE'!$E$89:$S$112,5,FALSE)))</f>
        <v/>
      </c>
      <c r="J108" s="280" t="str">
        <f>IF(ISNA(VLOOKUP($E108,'C. et P. SERIE'!$E$89:$S$112,6,FALSE)),"",(VLOOKUP($E108,'C. et P. SERIE'!$E$89:$S$112,6,FALSE)))</f>
        <v/>
      </c>
      <c r="K108" s="280" t="str">
        <f>IF(ISNA(VLOOKUP($E108,'C. et P. SERIE'!$E$89:$S$112,7,FALSE)),"",(VLOOKUP($E108,'C. et P. SERIE'!$E$89:$S$112,7,FALSE)))</f>
        <v/>
      </c>
      <c r="L108" s="280" t="str">
        <f>IF(ISNA(VLOOKUP($E108,'C. et P. SERIE'!$E$89:$S$112,8,FALSE)),"",(VLOOKUP($E108,'C. et P. SERIE'!$E$89:$S$112,8,FALSE)))</f>
        <v/>
      </c>
      <c r="M108" s="280" t="str">
        <f>IF(ISNA(VLOOKUP($E108,'C. et P. SERIE'!$E$89:$S$112,9,FALSE)),"",(VLOOKUP($E108,'C. et P. SERIE'!$E$89:$S$112,9,FALSE)))</f>
        <v/>
      </c>
      <c r="N108" s="280" t="str">
        <f>IF(ISNA(VLOOKUP($E108,'C. et P. SERIE'!$E$89:$S$112,10,FALSE)),"",(VLOOKUP($E108,'C. et P. SERIE'!$E$89:$S$112,10,FALSE)))</f>
        <v/>
      </c>
      <c r="O108" s="280" t="str">
        <f>IF(ISNA(VLOOKUP($E108,'C. et P. SERIE'!$E$89:$S$112,11,FALSE)),"",(VLOOKUP($E108,'C. et P. SERIE'!$E$89:$S$112,11,FALSE)))</f>
        <v/>
      </c>
      <c r="P108" s="280" t="str">
        <f>IF(ISNA(VLOOKUP($E108,'C. et P. SERIE'!$E$89:$S$112,12,FALSE)),"",(VLOOKUP($E108,'C. et P. SERIE'!$E$89:$S$112,12,FALSE)))</f>
        <v/>
      </c>
      <c r="Q108" s="280" t="str">
        <f>IF(ISNA(VLOOKUP($E108,'C. et P. SERIE'!$E$89:$S$112,13,FALSE)),"",(VLOOKUP($E108,'C. et P. SERIE'!$E$89:$S$112,13,FALSE)))</f>
        <v/>
      </c>
      <c r="R108" s="280" t="str">
        <f>IF(ISNA(VLOOKUP($E108,'C. et P. SERIE'!$E$89:$S$112,14,FALSE)),"",(VLOOKUP($E108,'C. et P. SERIE'!$E$89:$S$112,14,FALSE)))</f>
        <v/>
      </c>
      <c r="S108" s="280" t="str">
        <f>IF(ISNA(VLOOKUP($E108,'C. et P. SERIE'!$E$89:$S$112,15,FALSE)),"",(VLOOKUP($E108,'C. et P. SERIE'!$E$89:$S$112,15,FALSE)))</f>
        <v/>
      </c>
    </row>
    <row r="109" spans="1:19" ht="12" customHeight="1" x14ac:dyDescent="0.3">
      <c r="A109" s="705">
        <v>9</v>
      </c>
      <c r="B109" s="523" t="str">
        <f>IF(ISNA(VLOOKUP(A109,'C. et P. SERIE'!$A$89:$S$112,2,FALSE)),"",(VLOOKUP(A109,'C. et P. SERIE'!$A$89:$S$112,2,FALSE)))</f>
        <v/>
      </c>
      <c r="C109" s="520" t="str">
        <f>IF(ISNA(VLOOKUP(A109,'C. et P. SERIE'!$A$89:$S$112,3,FALSE)),"",(VLOOKUP(A109,'C. et P. SERIE'!$A$89:$S$112,3,FALSE)))</f>
        <v/>
      </c>
      <c r="D109" s="707" t="str">
        <f>IF(ISNA(VLOOKUP(A109,'C. et P. SERIE'!$A$89:$S$112,4,FALSE)),"",(VLOOKUP(A109,'C. et P. SERIE'!$A$89:$S$112,4,FALSE)))</f>
        <v/>
      </c>
      <c r="E109" s="237" t="str">
        <f>IF(ISNA(VLOOKUP(A109,'C. et P. SERIE'!$A$89:$S$112,5,FALSE)),"",(VLOOKUP(A109,'C. et P. SERIE'!$A$89:$S$112,5,FALSE)))</f>
        <v/>
      </c>
      <c r="F109" s="237" t="str">
        <f>IF(ISNA(VLOOKUP(A109,'C. et P. SERIE'!$A$89:$S$112,6,FALSE)),"",(VLOOKUP(A109,'C. et P. SERIE'!$A$89:$S$112,6,FALSE)))</f>
        <v/>
      </c>
      <c r="G109" s="709" t="str">
        <f>IF(ISNA(VLOOKUP(E109,'C. et P. SERIE'!$E$89:$S$112,3,FALSE)),"",(VLOOKUP(E109,'C. et P. SERIE'!$E$89:$S$112,3,FALSE)))</f>
        <v/>
      </c>
      <c r="H109" s="237" t="str">
        <f>IF(ISNA(VLOOKUP(E109,'C. et P. SERIE'!$E$89:$S$112,4,FALSE)),"",(VLOOKUP(E109,'C. et P. SERIE'!$E$89:$S$112,4,FALSE)))</f>
        <v/>
      </c>
      <c r="I109" s="279" t="str">
        <f>IF(ISNA(VLOOKUP($E109,'C. et P. SERIE'!$E$89:$S$112,5,FALSE)),"",(VLOOKUP($E109,'C. et P. SERIE'!$E$89:$S$112,5,FALSE)))</f>
        <v/>
      </c>
      <c r="J109" s="279" t="str">
        <f>IF(ISNA(VLOOKUP($E109,'C. et P. SERIE'!$E$89:$S$112,6,FALSE)),"",(VLOOKUP($E109,'C. et P. SERIE'!$E$89:$S$112,6,FALSE)))</f>
        <v/>
      </c>
      <c r="K109" s="279" t="str">
        <f>IF(ISNA(VLOOKUP($E109,'C. et P. SERIE'!$E$89:$S$112,7,FALSE)),"",(VLOOKUP($E109,'C. et P. SERIE'!$E$89:$S$112,7,FALSE)))</f>
        <v/>
      </c>
      <c r="L109" s="279" t="str">
        <f>IF(ISNA(VLOOKUP($E109,'C. et P. SERIE'!$E$89:$S$112,8,FALSE)),"",(VLOOKUP($E109,'C. et P. SERIE'!$E$89:$S$112,8,FALSE)))</f>
        <v/>
      </c>
      <c r="M109" s="279" t="str">
        <f>IF(ISNA(VLOOKUP($E109,'C. et P. SERIE'!$E$89:$S$112,9,FALSE)),"",(VLOOKUP($E109,'C. et P. SERIE'!$E$89:$S$112,9,FALSE)))</f>
        <v/>
      </c>
      <c r="N109" s="279" t="str">
        <f>IF(ISNA(VLOOKUP($E109,'C. et P. SERIE'!$E$89:$S$112,10,FALSE)),"",(VLOOKUP($E109,'C. et P. SERIE'!$E$89:$S$112,10,FALSE)))</f>
        <v/>
      </c>
      <c r="O109" s="279" t="str">
        <f>IF(ISNA(VLOOKUP($E109,'C. et P. SERIE'!$E$89:$S$112,11,FALSE)),"",(VLOOKUP($E109,'C. et P. SERIE'!$E$89:$S$112,11,FALSE)))</f>
        <v/>
      </c>
      <c r="P109" s="279" t="str">
        <f>IF(ISNA(VLOOKUP($E109,'C. et P. SERIE'!$E$89:$S$112,12,FALSE)),"",(VLOOKUP($E109,'C. et P. SERIE'!$E$89:$S$112,12,FALSE)))</f>
        <v/>
      </c>
      <c r="Q109" s="279" t="str">
        <f>IF(ISNA(VLOOKUP($E109,'C. et P. SERIE'!$E$89:$S$112,13,FALSE)),"",(VLOOKUP($E109,'C. et P. SERIE'!$E$89:$S$112,13,FALSE)))</f>
        <v/>
      </c>
      <c r="R109" s="279" t="str">
        <f>IF(ISNA(VLOOKUP($E109,'C. et P. SERIE'!$E$89:$S$112,14,FALSE)),"",(VLOOKUP($E109,'C. et P. SERIE'!$E$89:$S$112,14,FALSE)))</f>
        <v/>
      </c>
      <c r="S109" s="279" t="str">
        <f>IF(ISNA(VLOOKUP($E109,'C. et P. SERIE'!$E$89:$S$112,15,FALSE)),"",(VLOOKUP($E109,'C. et P. SERIE'!$E$89:$S$112,15,FALSE)))</f>
        <v/>
      </c>
    </row>
    <row r="110" spans="1:19" ht="12" customHeight="1" thickBot="1" x14ac:dyDescent="0.35">
      <c r="A110" s="711"/>
      <c r="B110" s="524"/>
      <c r="C110" s="521"/>
      <c r="D110" s="712"/>
      <c r="E110" s="43" t="str">
        <f>IF(ISNA(VLOOKUP(A109,'C. et P. SERIE'!$A$89:$S$112,5,FALSE)+U109),"",(VLOOKUP(A109,'C. et P. SERIE'!$A$89:$S$112,5,FALSE)+$U$3))</f>
        <v/>
      </c>
      <c r="F110" s="233" t="str">
        <f>IF(ISNA(VLOOKUP(E110,'C. et P. SERIE'!$E$89:$S$112,2,FALSE)),"",(VLOOKUP(E110,'C. et P. SERIE'!$E$89:$S$112,2,FALSE)))</f>
        <v/>
      </c>
      <c r="G110" s="713"/>
      <c r="H110" s="43" t="str">
        <f>IF(ISNA(VLOOKUP(E110,'C. et P. SERIE'!$E$89:$S$112,4,FALSE)),"",(VLOOKUP(E110,'C. et P. SERIE'!$E$89:$S$112,4,FALSE)))</f>
        <v/>
      </c>
      <c r="I110" s="280" t="str">
        <f>IF(ISNA(VLOOKUP($E110,'C. et P. SERIE'!$E$89:$S$112,5,FALSE)),"",(VLOOKUP($E110,'C. et P. SERIE'!$E$89:$S$112,5,FALSE)))</f>
        <v/>
      </c>
      <c r="J110" s="280" t="str">
        <f>IF(ISNA(VLOOKUP($E110,'C. et P. SERIE'!$E$89:$S$112,6,FALSE)),"",(VLOOKUP($E110,'C. et P. SERIE'!$E$89:$S$112,6,FALSE)))</f>
        <v/>
      </c>
      <c r="K110" s="280" t="str">
        <f>IF(ISNA(VLOOKUP($E110,'C. et P. SERIE'!$E$89:$S$112,7,FALSE)),"",(VLOOKUP($E110,'C. et P. SERIE'!$E$89:$S$112,7,FALSE)))</f>
        <v/>
      </c>
      <c r="L110" s="280" t="str">
        <f>IF(ISNA(VLOOKUP($E110,'C. et P. SERIE'!$E$89:$S$112,8,FALSE)),"",(VLOOKUP($E110,'C. et P. SERIE'!$E$89:$S$112,8,FALSE)))</f>
        <v/>
      </c>
      <c r="M110" s="280" t="str">
        <f>IF(ISNA(VLOOKUP($E110,'C. et P. SERIE'!$E$89:$S$112,9,FALSE)),"",(VLOOKUP($E110,'C. et P. SERIE'!$E$89:$S$112,9,FALSE)))</f>
        <v/>
      </c>
      <c r="N110" s="280" t="str">
        <f>IF(ISNA(VLOOKUP($E110,'C. et P. SERIE'!$E$89:$S$112,10,FALSE)),"",(VLOOKUP($E110,'C. et P. SERIE'!$E$89:$S$112,10,FALSE)))</f>
        <v/>
      </c>
      <c r="O110" s="280" t="str">
        <f>IF(ISNA(VLOOKUP($E110,'C. et P. SERIE'!$E$89:$S$112,11,FALSE)),"",(VLOOKUP($E110,'C. et P. SERIE'!$E$89:$S$112,11,FALSE)))</f>
        <v/>
      </c>
      <c r="P110" s="280" t="str">
        <f>IF(ISNA(VLOOKUP($E110,'C. et P. SERIE'!$E$89:$S$112,12,FALSE)),"",(VLOOKUP($E110,'C. et P. SERIE'!$E$89:$S$112,12,FALSE)))</f>
        <v/>
      </c>
      <c r="Q110" s="280" t="str">
        <f>IF(ISNA(VLOOKUP($E110,'C. et P. SERIE'!$E$89:$S$112,13,FALSE)),"",(VLOOKUP($E110,'C. et P. SERIE'!$E$89:$S$112,13,FALSE)))</f>
        <v/>
      </c>
      <c r="R110" s="280" t="str">
        <f>IF(ISNA(VLOOKUP($E110,'C. et P. SERIE'!$E$89:$S$112,14,FALSE)),"",(VLOOKUP($E110,'C. et P. SERIE'!$E$89:$S$112,14,FALSE)))</f>
        <v/>
      </c>
      <c r="S110" s="280" t="str">
        <f>IF(ISNA(VLOOKUP($E110,'C. et P. SERIE'!$E$89:$S$112,15,FALSE)),"",(VLOOKUP($E110,'C. et P. SERIE'!$E$89:$S$112,15,FALSE)))</f>
        <v/>
      </c>
    </row>
    <row r="111" spans="1:19" ht="12" customHeight="1" x14ac:dyDescent="0.3">
      <c r="A111" s="705">
        <v>10</v>
      </c>
      <c r="B111" s="523" t="str">
        <f>IF(ISNA(VLOOKUP(A111,'C. et P. SERIE'!$A$89:$S$112,2,FALSE)),"",(VLOOKUP(A111,'C. et P. SERIE'!$A$89:$S$112,2,FALSE)))</f>
        <v/>
      </c>
      <c r="C111" s="520" t="str">
        <f>IF(ISNA(VLOOKUP(A111,'C. et P. SERIE'!$A$89:$S$112,3,FALSE)),"",(VLOOKUP(A111,'C. et P. SERIE'!$A$89:$S$112,3,FALSE)))</f>
        <v/>
      </c>
      <c r="D111" s="707" t="str">
        <f>IF(ISNA(VLOOKUP(A111,'C. et P. SERIE'!$A$89:$S$112,4,FALSE)),"",(VLOOKUP(A111,'C. et P. SERIE'!$A$89:$S$112,4,FALSE)))</f>
        <v/>
      </c>
      <c r="E111" s="237" t="str">
        <f>IF(ISNA(VLOOKUP(A111,'C. et P. SERIE'!$A$89:$S$112,5,FALSE)),"",(VLOOKUP(A111,'C. et P. SERIE'!$A$89:$S$112,5,FALSE)))</f>
        <v/>
      </c>
      <c r="F111" s="237" t="str">
        <f>IF(ISNA(VLOOKUP(A111,'C. et P. SERIE'!$A$89:$S$112,6,FALSE)),"",(VLOOKUP(A111,'C. et P. SERIE'!$A$89:$S$112,6,FALSE)))</f>
        <v/>
      </c>
      <c r="G111" s="709" t="str">
        <f>IF(ISNA(VLOOKUP(E111,'C. et P. SERIE'!$E$89:$S$112,3,FALSE)),"",(VLOOKUP(E111,'C. et P. SERIE'!$E$89:$S$112,3,FALSE)))</f>
        <v/>
      </c>
      <c r="H111" s="237" t="str">
        <f>IF(ISNA(VLOOKUP(E111,'C. et P. SERIE'!$E$89:$S$112,4,FALSE)),"",(VLOOKUP(E111,'C. et P. SERIE'!$E$89:$S$112,4,FALSE)))</f>
        <v/>
      </c>
      <c r="I111" s="279" t="str">
        <f>IF(ISNA(VLOOKUP($E111,'C. et P. SERIE'!$E$89:$S$112,5,FALSE)),"",(VLOOKUP($E111,'C. et P. SERIE'!$E$89:$S$112,5,FALSE)))</f>
        <v/>
      </c>
      <c r="J111" s="279" t="str">
        <f>IF(ISNA(VLOOKUP($E111,'C. et P. SERIE'!$E$89:$S$112,6,FALSE)),"",(VLOOKUP($E111,'C. et P. SERIE'!$E$89:$S$112,6,FALSE)))</f>
        <v/>
      </c>
      <c r="K111" s="279" t="str">
        <f>IF(ISNA(VLOOKUP($E111,'C. et P. SERIE'!$E$89:$S$112,7,FALSE)),"",(VLOOKUP($E111,'C. et P. SERIE'!$E$89:$S$112,7,FALSE)))</f>
        <v/>
      </c>
      <c r="L111" s="279" t="str">
        <f>IF(ISNA(VLOOKUP($E111,'C. et P. SERIE'!$E$89:$S$112,8,FALSE)),"",(VLOOKUP($E111,'C. et P. SERIE'!$E$89:$S$112,8,FALSE)))</f>
        <v/>
      </c>
      <c r="M111" s="279" t="str">
        <f>IF(ISNA(VLOOKUP($E111,'C. et P. SERIE'!$E$89:$S$112,9,FALSE)),"",(VLOOKUP($E111,'C. et P. SERIE'!$E$89:$S$112,9,FALSE)))</f>
        <v/>
      </c>
      <c r="N111" s="279" t="str">
        <f>IF(ISNA(VLOOKUP($E111,'C. et P. SERIE'!$E$89:$S$112,10,FALSE)),"",(VLOOKUP($E111,'C. et P. SERIE'!$E$89:$S$112,10,FALSE)))</f>
        <v/>
      </c>
      <c r="O111" s="279" t="str">
        <f>IF(ISNA(VLOOKUP($E111,'C. et P. SERIE'!$E$89:$S$112,11,FALSE)),"",(VLOOKUP($E111,'C. et P. SERIE'!$E$89:$S$112,11,FALSE)))</f>
        <v/>
      </c>
      <c r="P111" s="279" t="str">
        <f>IF(ISNA(VLOOKUP($E111,'C. et P. SERIE'!$E$89:$S$112,12,FALSE)),"",(VLOOKUP($E111,'C. et P. SERIE'!$E$89:$S$112,12,FALSE)))</f>
        <v/>
      </c>
      <c r="Q111" s="279" t="str">
        <f>IF(ISNA(VLOOKUP($E111,'C. et P. SERIE'!$E$89:$S$112,13,FALSE)),"",(VLOOKUP($E111,'C. et P. SERIE'!$E$89:$S$112,13,FALSE)))</f>
        <v/>
      </c>
      <c r="R111" s="279" t="str">
        <f>IF(ISNA(VLOOKUP($E111,'C. et P. SERIE'!$E$89:$S$112,14,FALSE)),"",(VLOOKUP($E111,'C. et P. SERIE'!$E$89:$S$112,14,FALSE)))</f>
        <v/>
      </c>
      <c r="S111" s="279" t="str">
        <f>IF(ISNA(VLOOKUP($E111,'C. et P. SERIE'!$E$89:$S$112,15,FALSE)),"",(VLOOKUP($E111,'C. et P. SERIE'!$E$89:$S$112,15,FALSE)))</f>
        <v/>
      </c>
    </row>
    <row r="112" spans="1:19" ht="12" customHeight="1" thickBot="1" x14ac:dyDescent="0.35">
      <c r="A112" s="711"/>
      <c r="B112" s="524"/>
      <c r="C112" s="521"/>
      <c r="D112" s="712"/>
      <c r="E112" s="43" t="str">
        <f>IF(ISNA(VLOOKUP(A111,'C. et P. SERIE'!$A$89:$S$112,5,FALSE)+U111),"",(VLOOKUP(A111,'C. et P. SERIE'!$A$89:$S$112,5,FALSE)+$U$3))</f>
        <v/>
      </c>
      <c r="F112" s="233" t="str">
        <f>IF(ISNA(VLOOKUP(E112,'C. et P. SERIE'!$E$89:$S$112,2,FALSE)),"",(VLOOKUP(E112,'C. et P. SERIE'!$E$89:$S$112,2,FALSE)))</f>
        <v/>
      </c>
      <c r="G112" s="713"/>
      <c r="H112" s="43" t="str">
        <f>IF(ISNA(VLOOKUP(E112,'C. et P. SERIE'!$E$89:$S$112,4,FALSE)),"",(VLOOKUP(E112,'C. et P. SERIE'!$E$89:$S$112,4,FALSE)))</f>
        <v/>
      </c>
      <c r="I112" s="280" t="str">
        <f>IF(ISNA(VLOOKUP($E112,'C. et P. SERIE'!$E$89:$S$112,5,FALSE)),"",(VLOOKUP($E112,'C. et P. SERIE'!$E$89:$S$112,5,FALSE)))</f>
        <v/>
      </c>
      <c r="J112" s="280" t="str">
        <f>IF(ISNA(VLOOKUP($E112,'C. et P. SERIE'!$E$89:$S$112,6,FALSE)),"",(VLOOKUP($E112,'C. et P. SERIE'!$E$89:$S$112,6,FALSE)))</f>
        <v/>
      </c>
      <c r="K112" s="280" t="str">
        <f>IF(ISNA(VLOOKUP($E112,'C. et P. SERIE'!$E$89:$S$112,7,FALSE)),"",(VLOOKUP($E112,'C. et P. SERIE'!$E$89:$S$112,7,FALSE)))</f>
        <v/>
      </c>
      <c r="L112" s="280" t="str">
        <f>IF(ISNA(VLOOKUP($E112,'C. et P. SERIE'!$E$89:$S$112,8,FALSE)),"",(VLOOKUP($E112,'C. et P. SERIE'!$E$89:$S$112,8,FALSE)))</f>
        <v/>
      </c>
      <c r="M112" s="280" t="str">
        <f>IF(ISNA(VLOOKUP($E112,'C. et P. SERIE'!$E$89:$S$112,9,FALSE)),"",(VLOOKUP($E112,'C. et P. SERIE'!$E$89:$S$112,9,FALSE)))</f>
        <v/>
      </c>
      <c r="N112" s="280" t="str">
        <f>IF(ISNA(VLOOKUP($E112,'C. et P. SERIE'!$E$89:$S$112,10,FALSE)),"",(VLOOKUP($E112,'C. et P. SERIE'!$E$89:$S$112,10,FALSE)))</f>
        <v/>
      </c>
      <c r="O112" s="280" t="str">
        <f>IF(ISNA(VLOOKUP($E112,'C. et P. SERIE'!$E$89:$S$112,11,FALSE)),"",(VLOOKUP($E112,'C. et P. SERIE'!$E$89:$S$112,11,FALSE)))</f>
        <v/>
      </c>
      <c r="P112" s="280" t="str">
        <f>IF(ISNA(VLOOKUP($E112,'C. et P. SERIE'!$E$89:$S$112,12,FALSE)),"",(VLOOKUP($E112,'C. et P. SERIE'!$E$89:$S$112,12,FALSE)))</f>
        <v/>
      </c>
      <c r="Q112" s="280" t="str">
        <f>IF(ISNA(VLOOKUP($E112,'C. et P. SERIE'!$E$89:$S$112,13,FALSE)),"",(VLOOKUP($E112,'C. et P. SERIE'!$E$89:$S$112,13,FALSE)))</f>
        <v/>
      </c>
      <c r="R112" s="280" t="str">
        <f>IF(ISNA(VLOOKUP($E112,'C. et P. SERIE'!$E$89:$S$112,14,FALSE)),"",(VLOOKUP($E112,'C. et P. SERIE'!$E$89:$S$112,14,FALSE)))</f>
        <v/>
      </c>
      <c r="S112" s="280" t="str">
        <f>IF(ISNA(VLOOKUP($E112,'C. et P. SERIE'!$E$89:$S$112,15,FALSE)),"",(VLOOKUP($E112,'C. et P. SERIE'!$E$89:$S$112,15,FALSE)))</f>
        <v/>
      </c>
    </row>
    <row r="113" spans="1:19" ht="12" customHeight="1" x14ac:dyDescent="0.3">
      <c r="A113" s="705">
        <v>11</v>
      </c>
      <c r="B113" s="523" t="str">
        <f>IF(ISNA(VLOOKUP(A113,'C. et P. SERIE'!$A$89:$S$112,2,FALSE)),"",(VLOOKUP(A113,'C. et P. SERIE'!$A$89:$S$112,2,FALSE)))</f>
        <v/>
      </c>
      <c r="C113" s="520" t="str">
        <f>IF(ISNA(VLOOKUP(A113,'C. et P. SERIE'!$A$89:$S$112,3,FALSE)),"",(VLOOKUP(A113,'C. et P. SERIE'!$A$89:$S$112,3,FALSE)))</f>
        <v/>
      </c>
      <c r="D113" s="707" t="str">
        <f>IF(ISNA(VLOOKUP(A113,'C. et P. SERIE'!$A$89:$S$112,4,FALSE)),"",(VLOOKUP(A113,'C. et P. SERIE'!$A$89:$S$112,4,FALSE)))</f>
        <v/>
      </c>
      <c r="E113" s="237" t="str">
        <f>IF(ISNA(VLOOKUP(A113,'C. et P. SERIE'!$A$89:$S$112,5,FALSE)),"",(VLOOKUP(A113,'C. et P. SERIE'!$A$89:$S$112,5,FALSE)))</f>
        <v/>
      </c>
      <c r="F113" s="237" t="str">
        <f>IF(ISNA(VLOOKUP(A113,'C. et P. SERIE'!$A$89:$S$112,6,FALSE)),"",(VLOOKUP(A113,'C. et P. SERIE'!$A$89:$S$112,6,FALSE)))</f>
        <v/>
      </c>
      <c r="G113" s="709" t="str">
        <f>IF(ISNA(VLOOKUP(E113,'C. et P. SERIE'!$E$89:$S$112,3,FALSE)),"",(VLOOKUP(E113,'C. et P. SERIE'!$E$89:$S$112,3,FALSE)))</f>
        <v/>
      </c>
      <c r="H113" s="237" t="str">
        <f>IF(ISNA(VLOOKUP(E113,'C. et P. SERIE'!$E$89:$S$112,4,FALSE)),"",(VLOOKUP(E113,'C. et P. SERIE'!$E$89:$S$112,4,FALSE)))</f>
        <v/>
      </c>
      <c r="I113" s="279" t="str">
        <f>IF(ISNA(VLOOKUP($E113,'C. et P. SERIE'!$E$89:$S$112,5,FALSE)),"",(VLOOKUP($E113,'C. et P. SERIE'!$E$89:$S$112,5,FALSE)))</f>
        <v/>
      </c>
      <c r="J113" s="279" t="str">
        <f>IF(ISNA(VLOOKUP($E113,'C. et P. SERIE'!$E$89:$S$112,6,FALSE)),"",(VLOOKUP($E113,'C. et P. SERIE'!$E$89:$S$112,6,FALSE)))</f>
        <v/>
      </c>
      <c r="K113" s="279" t="str">
        <f>IF(ISNA(VLOOKUP($E113,'C. et P. SERIE'!$E$89:$S$112,7,FALSE)),"",(VLOOKUP($E113,'C. et P. SERIE'!$E$89:$S$112,7,FALSE)))</f>
        <v/>
      </c>
      <c r="L113" s="279" t="str">
        <f>IF(ISNA(VLOOKUP($E113,'C. et P. SERIE'!$E$89:$S$112,8,FALSE)),"",(VLOOKUP($E113,'C. et P. SERIE'!$E$89:$S$112,8,FALSE)))</f>
        <v/>
      </c>
      <c r="M113" s="279" t="str">
        <f>IF(ISNA(VLOOKUP($E113,'C. et P. SERIE'!$E$89:$S$112,9,FALSE)),"",(VLOOKUP($E113,'C. et P. SERIE'!$E$89:$S$112,9,FALSE)))</f>
        <v/>
      </c>
      <c r="N113" s="279" t="str">
        <f>IF(ISNA(VLOOKUP($E113,'C. et P. SERIE'!$E$89:$S$112,10,FALSE)),"",(VLOOKUP($E113,'C. et P. SERIE'!$E$89:$S$112,10,FALSE)))</f>
        <v/>
      </c>
      <c r="O113" s="279" t="str">
        <f>IF(ISNA(VLOOKUP($E113,'C. et P. SERIE'!$E$89:$S$112,11,FALSE)),"",(VLOOKUP($E113,'C. et P. SERIE'!$E$89:$S$112,11,FALSE)))</f>
        <v/>
      </c>
      <c r="P113" s="279" t="str">
        <f>IF(ISNA(VLOOKUP($E113,'C. et P. SERIE'!$E$89:$S$112,12,FALSE)),"",(VLOOKUP($E113,'C. et P. SERIE'!$E$89:$S$112,12,FALSE)))</f>
        <v/>
      </c>
      <c r="Q113" s="279" t="str">
        <f>IF(ISNA(VLOOKUP($E113,'C. et P. SERIE'!$E$89:$S$112,13,FALSE)),"",(VLOOKUP($E113,'C. et P. SERIE'!$E$89:$S$112,13,FALSE)))</f>
        <v/>
      </c>
      <c r="R113" s="279" t="str">
        <f>IF(ISNA(VLOOKUP($E113,'C. et P. SERIE'!$E$89:$S$112,14,FALSE)),"",(VLOOKUP($E113,'C. et P. SERIE'!$E$89:$S$112,14,FALSE)))</f>
        <v/>
      </c>
      <c r="S113" s="279" t="str">
        <f>IF(ISNA(VLOOKUP($E113,'C. et P. SERIE'!$E$89:$S$112,15,FALSE)),"",(VLOOKUP($E113,'C. et P. SERIE'!$E$89:$S$112,15,FALSE)))</f>
        <v/>
      </c>
    </row>
    <row r="114" spans="1:19" ht="12" customHeight="1" thickBot="1" x14ac:dyDescent="0.35">
      <c r="A114" s="711"/>
      <c r="B114" s="524"/>
      <c r="C114" s="521"/>
      <c r="D114" s="712"/>
      <c r="E114" s="43" t="str">
        <f>IF(ISNA(VLOOKUP(A113,'C. et P. SERIE'!$A$89:$S$112,5,FALSE)+U113),"",(VLOOKUP(A113,'C. et P. SERIE'!$A$89:$S$112,5,FALSE)+$U$3))</f>
        <v/>
      </c>
      <c r="F114" s="233" t="str">
        <f>IF(ISNA(VLOOKUP(E114,'C. et P. SERIE'!$E$89:$S$112,2,FALSE)),"",(VLOOKUP(E114,'C. et P. SERIE'!$E$89:$S$112,2,FALSE)))</f>
        <v/>
      </c>
      <c r="G114" s="713"/>
      <c r="H114" s="43" t="str">
        <f>IF(ISNA(VLOOKUP(E114,'C. et P. SERIE'!$E$89:$S$112,4,FALSE)),"",(VLOOKUP(E114,'C. et P. SERIE'!$E$89:$S$112,4,FALSE)))</f>
        <v/>
      </c>
      <c r="I114" s="280" t="str">
        <f>IF(ISNA(VLOOKUP($E114,'C. et P. SERIE'!$E$89:$S$112,5,FALSE)),"",(VLOOKUP($E114,'C. et P. SERIE'!$E$89:$S$112,5,FALSE)))</f>
        <v/>
      </c>
      <c r="J114" s="280" t="str">
        <f>IF(ISNA(VLOOKUP($E114,'C. et P. SERIE'!$E$89:$S$112,6,FALSE)),"",(VLOOKUP($E114,'C. et P. SERIE'!$E$89:$S$112,6,FALSE)))</f>
        <v/>
      </c>
      <c r="K114" s="280" t="str">
        <f>IF(ISNA(VLOOKUP($E114,'C. et P. SERIE'!$E$89:$S$112,7,FALSE)),"",(VLOOKUP($E114,'C. et P. SERIE'!$E$89:$S$112,7,FALSE)))</f>
        <v/>
      </c>
      <c r="L114" s="280" t="str">
        <f>IF(ISNA(VLOOKUP($E114,'C. et P. SERIE'!$E$89:$S$112,8,FALSE)),"",(VLOOKUP($E114,'C. et P. SERIE'!$E$89:$S$112,8,FALSE)))</f>
        <v/>
      </c>
      <c r="M114" s="280" t="str">
        <f>IF(ISNA(VLOOKUP($E114,'C. et P. SERIE'!$E$89:$S$112,9,FALSE)),"",(VLOOKUP($E114,'C. et P. SERIE'!$E$89:$S$112,9,FALSE)))</f>
        <v/>
      </c>
      <c r="N114" s="280" t="str">
        <f>IF(ISNA(VLOOKUP($E114,'C. et P. SERIE'!$E$89:$S$112,10,FALSE)),"",(VLOOKUP($E114,'C. et P. SERIE'!$E$89:$S$112,10,FALSE)))</f>
        <v/>
      </c>
      <c r="O114" s="280" t="str">
        <f>IF(ISNA(VLOOKUP($E114,'C. et P. SERIE'!$E$89:$S$112,11,FALSE)),"",(VLOOKUP($E114,'C. et P. SERIE'!$E$89:$S$112,11,FALSE)))</f>
        <v/>
      </c>
      <c r="P114" s="280" t="str">
        <f>IF(ISNA(VLOOKUP($E114,'C. et P. SERIE'!$E$89:$S$112,12,FALSE)),"",(VLOOKUP($E114,'C. et P. SERIE'!$E$89:$S$112,12,FALSE)))</f>
        <v/>
      </c>
      <c r="Q114" s="280" t="str">
        <f>IF(ISNA(VLOOKUP($E114,'C. et P. SERIE'!$E$89:$S$112,13,FALSE)),"",(VLOOKUP($E114,'C. et P. SERIE'!$E$89:$S$112,13,FALSE)))</f>
        <v/>
      </c>
      <c r="R114" s="280" t="str">
        <f>IF(ISNA(VLOOKUP($E114,'C. et P. SERIE'!$E$89:$S$112,14,FALSE)),"",(VLOOKUP($E114,'C. et P. SERIE'!$E$89:$S$112,14,FALSE)))</f>
        <v/>
      </c>
      <c r="S114" s="280" t="str">
        <f>IF(ISNA(VLOOKUP($E114,'C. et P. SERIE'!$E$89:$S$112,15,FALSE)),"",(VLOOKUP($E114,'C. et P. SERIE'!$E$89:$S$112,15,FALSE)))</f>
        <v/>
      </c>
    </row>
    <row r="115" spans="1:19" ht="12" customHeight="1" x14ac:dyDescent="0.3">
      <c r="A115" s="705">
        <v>12</v>
      </c>
      <c r="B115" s="523" t="str">
        <f>IF(ISNA(VLOOKUP(A115,'C. et P. SERIE'!$A$89:$S$112,2,FALSE)),"",(VLOOKUP(A115,'C. et P. SERIE'!$A$89:$S$112,2,FALSE)))</f>
        <v/>
      </c>
      <c r="C115" s="520" t="str">
        <f>IF(ISNA(VLOOKUP(A115,'C. et P. SERIE'!$A$89:$S$112,3,FALSE)),"",(VLOOKUP(A115,'C. et P. SERIE'!$A$89:$S$112,3,FALSE)))</f>
        <v/>
      </c>
      <c r="D115" s="707" t="str">
        <f>IF(ISNA(VLOOKUP(A115,'C. et P. SERIE'!$A$89:$S$112,4,FALSE)),"",(VLOOKUP(A115,'C. et P. SERIE'!$A$89:$S$112,4,FALSE)))</f>
        <v/>
      </c>
      <c r="E115" s="237" t="str">
        <f>IF(ISNA(VLOOKUP(A115,'C. et P. SERIE'!$A$89:$S$112,5,FALSE)),"",(VLOOKUP(A115,'C. et P. SERIE'!$A$89:$S$112,5,FALSE)))</f>
        <v/>
      </c>
      <c r="F115" s="237" t="str">
        <f>IF(ISNA(VLOOKUP(A115,'C. et P. SERIE'!$A$89:$S$112,6,FALSE)),"",(VLOOKUP(A115,'C. et P. SERIE'!$A$89:$S$112,6,FALSE)))</f>
        <v/>
      </c>
      <c r="G115" s="709" t="str">
        <f>IF(ISNA(VLOOKUP(E115,'C. et P. SERIE'!$E$89:$S$112,3,FALSE)),"",(VLOOKUP(E115,'C. et P. SERIE'!$E$89:$S$112,3,FALSE)))</f>
        <v/>
      </c>
      <c r="H115" s="237" t="str">
        <f>IF(ISNA(VLOOKUP(E115,'C. et P. SERIE'!$E$89:$S$112,4,FALSE)),"",(VLOOKUP(E115,'C. et P. SERIE'!$E$89:$S$112,4,FALSE)))</f>
        <v/>
      </c>
      <c r="I115" s="279" t="str">
        <f>IF(ISNA(VLOOKUP($E115,'C. et P. SERIE'!$E$89:$S$112,5,FALSE)),"",(VLOOKUP($E115,'C. et P. SERIE'!$E$89:$S$112,5,FALSE)))</f>
        <v/>
      </c>
      <c r="J115" s="279" t="str">
        <f>IF(ISNA(VLOOKUP($E115,'C. et P. SERIE'!$E$89:$S$112,6,FALSE)),"",(VLOOKUP($E115,'C. et P. SERIE'!$E$89:$S$112,6,FALSE)))</f>
        <v/>
      </c>
      <c r="K115" s="279" t="str">
        <f>IF(ISNA(VLOOKUP($E115,'C. et P. SERIE'!$E$89:$S$112,7,FALSE)),"",(VLOOKUP($E115,'C. et P. SERIE'!$E$89:$S$112,7,FALSE)))</f>
        <v/>
      </c>
      <c r="L115" s="279" t="str">
        <f>IF(ISNA(VLOOKUP($E115,'C. et P. SERIE'!$E$89:$S$112,8,FALSE)),"",(VLOOKUP($E115,'C. et P. SERIE'!$E$89:$S$112,8,FALSE)))</f>
        <v/>
      </c>
      <c r="M115" s="279" t="str">
        <f>IF(ISNA(VLOOKUP($E115,'C. et P. SERIE'!$E$89:$S$112,9,FALSE)),"",(VLOOKUP($E115,'C. et P. SERIE'!$E$89:$S$112,9,FALSE)))</f>
        <v/>
      </c>
      <c r="N115" s="279" t="str">
        <f>IF(ISNA(VLOOKUP($E115,'C. et P. SERIE'!$E$89:$S$112,10,FALSE)),"",(VLOOKUP($E115,'C. et P. SERIE'!$E$89:$S$112,10,FALSE)))</f>
        <v/>
      </c>
      <c r="O115" s="279" t="str">
        <f>IF(ISNA(VLOOKUP($E115,'C. et P. SERIE'!$E$89:$S$112,11,FALSE)),"",(VLOOKUP($E115,'C. et P. SERIE'!$E$89:$S$112,11,FALSE)))</f>
        <v/>
      </c>
      <c r="P115" s="279" t="str">
        <f>IF(ISNA(VLOOKUP($E115,'C. et P. SERIE'!$E$89:$S$112,12,FALSE)),"",(VLOOKUP($E115,'C. et P. SERIE'!$E$89:$S$112,12,FALSE)))</f>
        <v/>
      </c>
      <c r="Q115" s="279" t="str">
        <f>IF(ISNA(VLOOKUP($E115,'C. et P. SERIE'!$E$89:$S$112,13,FALSE)),"",(VLOOKUP($E115,'C. et P. SERIE'!$E$89:$S$112,13,FALSE)))</f>
        <v/>
      </c>
      <c r="R115" s="279" t="str">
        <f>IF(ISNA(VLOOKUP($E115,'C. et P. SERIE'!$E$89:$S$112,14,FALSE)),"",(VLOOKUP($E115,'C. et P. SERIE'!$E$89:$S$112,14,FALSE)))</f>
        <v/>
      </c>
      <c r="S115" s="279" t="str">
        <f>IF(ISNA(VLOOKUP($E115,'C. et P. SERIE'!$E$89:$S$112,15,FALSE)),"",(VLOOKUP($E115,'C. et P. SERIE'!$E$89:$S$112,15,FALSE)))</f>
        <v/>
      </c>
    </row>
    <row r="116" spans="1:19" ht="12" customHeight="1" thickBot="1" x14ac:dyDescent="0.35">
      <c r="A116" s="711"/>
      <c r="B116" s="524"/>
      <c r="C116" s="521"/>
      <c r="D116" s="712"/>
      <c r="E116" s="43" t="str">
        <f>IF(ISNA(VLOOKUP(A115,'C. et P. SERIE'!$A$89:$S$112,5,FALSE)+U115),"",(VLOOKUP(A115,'C. et P. SERIE'!$A$89:$S$112,5,FALSE)+$U$3))</f>
        <v/>
      </c>
      <c r="F116" s="233" t="str">
        <f>IF(ISNA(VLOOKUP(E116,'C. et P. SERIE'!$E$89:$S$112,2,FALSE)),"",(VLOOKUP(E116,'C. et P. SERIE'!$E$89:$S$112,2,FALSE)))</f>
        <v/>
      </c>
      <c r="G116" s="713"/>
      <c r="H116" s="43" t="str">
        <f>IF(ISNA(VLOOKUP(E116,'C. et P. SERIE'!$E$89:$S$112,4,FALSE)),"",(VLOOKUP(E116,'C. et P. SERIE'!$E$89:$S$112,4,FALSE)))</f>
        <v/>
      </c>
      <c r="I116" s="280" t="str">
        <f>IF(ISNA(VLOOKUP($E116,'C. et P. SERIE'!$E$89:$S$112,5,FALSE)),"",(VLOOKUP($E116,'C. et P. SERIE'!$E$89:$S$112,5,FALSE)))</f>
        <v/>
      </c>
      <c r="J116" s="280" t="str">
        <f>IF(ISNA(VLOOKUP($E116,'C. et P. SERIE'!$E$89:$S$112,6,FALSE)),"",(VLOOKUP($E116,'C. et P. SERIE'!$E$89:$S$112,6,FALSE)))</f>
        <v/>
      </c>
      <c r="K116" s="280" t="str">
        <f>IF(ISNA(VLOOKUP($E116,'C. et P. SERIE'!$E$89:$S$112,7,FALSE)),"",(VLOOKUP($E116,'C. et P. SERIE'!$E$89:$S$112,7,FALSE)))</f>
        <v/>
      </c>
      <c r="L116" s="280" t="str">
        <f>IF(ISNA(VLOOKUP($E116,'C. et P. SERIE'!$E$89:$S$112,8,FALSE)),"",(VLOOKUP($E116,'C. et P. SERIE'!$E$89:$S$112,8,FALSE)))</f>
        <v/>
      </c>
      <c r="M116" s="280" t="str">
        <f>IF(ISNA(VLOOKUP($E116,'C. et P. SERIE'!$E$89:$S$112,9,FALSE)),"",(VLOOKUP($E116,'C. et P. SERIE'!$E$89:$S$112,9,FALSE)))</f>
        <v/>
      </c>
      <c r="N116" s="280" t="str">
        <f>IF(ISNA(VLOOKUP($E116,'C. et P. SERIE'!$E$89:$S$112,10,FALSE)),"",(VLOOKUP($E116,'C. et P. SERIE'!$E$89:$S$112,10,FALSE)))</f>
        <v/>
      </c>
      <c r="O116" s="280" t="str">
        <f>IF(ISNA(VLOOKUP($E116,'C. et P. SERIE'!$E$89:$S$112,11,FALSE)),"",(VLOOKUP($E116,'C. et P. SERIE'!$E$89:$S$112,11,FALSE)))</f>
        <v/>
      </c>
      <c r="P116" s="280" t="str">
        <f>IF(ISNA(VLOOKUP($E116,'C. et P. SERIE'!$E$89:$S$112,12,FALSE)),"",(VLOOKUP($E116,'C. et P. SERIE'!$E$89:$S$112,12,FALSE)))</f>
        <v/>
      </c>
      <c r="Q116" s="280" t="str">
        <f>IF(ISNA(VLOOKUP($E116,'C. et P. SERIE'!$E$89:$S$112,13,FALSE)),"",(VLOOKUP($E116,'C. et P. SERIE'!$E$89:$S$112,13,FALSE)))</f>
        <v/>
      </c>
      <c r="R116" s="280" t="str">
        <f>IF(ISNA(VLOOKUP($E116,'C. et P. SERIE'!$E$89:$S$112,14,FALSE)),"",(VLOOKUP($E116,'C. et P. SERIE'!$E$89:$S$112,14,FALSE)))</f>
        <v/>
      </c>
      <c r="S116" s="280" t="str">
        <f>IF(ISNA(VLOOKUP($E116,'C. et P. SERIE'!$E$89:$S$112,15,FALSE)),"",(VLOOKUP($E116,'C. et P. SERIE'!$E$89:$S$112,15,FALSE)))</f>
        <v/>
      </c>
    </row>
    <row r="117" spans="1:19" ht="70.8" customHeight="1" thickTop="1" thickBot="1" x14ac:dyDescent="0.35">
      <c r="A117" s="596" t="s">
        <v>877</v>
      </c>
      <c r="B117" s="595"/>
      <c r="C117" s="606" t="s">
        <v>776</v>
      </c>
      <c r="D117" s="606"/>
      <c r="E117" s="607" t="s">
        <v>700</v>
      </c>
      <c r="F117" s="607"/>
      <c r="G117" s="607"/>
      <c r="H117" s="607"/>
      <c r="I117" s="717" t="str">
        <f>IF('C. et P. SERIE'!I113:J113=0,"",('C. et P. SERIE'!I113:J113))</f>
        <v/>
      </c>
      <c r="J117" s="717"/>
      <c r="K117" s="607" t="s">
        <v>774</v>
      </c>
      <c r="L117" s="607"/>
      <c r="M117" s="593"/>
      <c r="N117" s="714" t="str">
        <f>IF('C. et P. SERIE'!N113:S113=0,"",('C. et P. SERIE'!N113:S113))</f>
        <v/>
      </c>
      <c r="O117" s="715"/>
      <c r="P117" s="715"/>
      <c r="Q117" s="715"/>
      <c r="R117" s="715"/>
      <c r="S117" s="716"/>
    </row>
    <row r="118" spans="1:19" ht="28.8" customHeight="1" thickTop="1" thickBot="1" x14ac:dyDescent="0.35">
      <c r="A118" s="113" t="s">
        <v>747</v>
      </c>
      <c r="B118" s="110" t="s">
        <v>1</v>
      </c>
      <c r="C118" s="114" t="s">
        <v>694</v>
      </c>
      <c r="D118" s="97" t="s">
        <v>0</v>
      </c>
      <c r="E118" s="235" t="s">
        <v>679</v>
      </c>
      <c r="F118" s="235" t="s">
        <v>695</v>
      </c>
      <c r="G118" s="236" t="s">
        <v>697</v>
      </c>
      <c r="H118" s="99" t="s">
        <v>680</v>
      </c>
      <c r="I118" s="158" t="s">
        <v>681</v>
      </c>
      <c r="J118" s="158" t="s">
        <v>682</v>
      </c>
      <c r="K118" s="158" t="s">
        <v>683</v>
      </c>
      <c r="L118" s="158" t="s">
        <v>684</v>
      </c>
      <c r="M118" s="158" t="s">
        <v>685</v>
      </c>
      <c r="N118" s="158" t="s">
        <v>686</v>
      </c>
      <c r="O118" s="159" t="s">
        <v>687</v>
      </c>
      <c r="P118" s="158" t="s">
        <v>688</v>
      </c>
      <c r="Q118" s="158" t="s">
        <v>689</v>
      </c>
      <c r="R118" s="160" t="s">
        <v>690</v>
      </c>
      <c r="S118" s="143" t="s">
        <v>792</v>
      </c>
    </row>
    <row r="119" spans="1:19" ht="12" customHeight="1" x14ac:dyDescent="0.3">
      <c r="A119" s="705">
        <v>1</v>
      </c>
      <c r="B119" s="523" t="str">
        <f>IF(ISNA(VLOOKUP(A119,'C. et P. SERIE'!$A$115:$S$144,2,FALSE)),"",(VLOOKUP(A119,'C. et P. SERIE'!$A$115:$S$144,2,FALSE)))</f>
        <v/>
      </c>
      <c r="C119" s="520" t="str">
        <f>IF(ISNA(VLOOKUP(A119,'C. et P. SERIE'!$A$115:$S$144,3,FALSE)),"",(VLOOKUP(A119,'C. et P. SERIE'!$A$115:$S$144,3,FALSE)))</f>
        <v/>
      </c>
      <c r="D119" s="707" t="str">
        <f>IF(ISNA(VLOOKUP(A119,'C. et P. SERIE'!$A$115:$S$144,4,FALSE)),"",(VLOOKUP(A119,'C. et P. SERIE'!$A$115:$S$144,4,FALSE)))</f>
        <v/>
      </c>
      <c r="E119" s="237" t="str">
        <f>IF(ISNA(VLOOKUP(A119,'C. et P. SERIE'!$A$115:$S$144,5,FALSE)),"",(VLOOKUP(A119,'C. et P. SERIE'!$A$115:$S$144,5,FALSE)))</f>
        <v/>
      </c>
      <c r="F119" s="237" t="str">
        <f>IF(ISNA(VLOOKUP(A119,'C. et P. SERIE'!$A$115:$S$144,6,FALSE)),"",(VLOOKUP(A119,'C. et P. SERIE'!$A$115:$S$144,6,FALSE)))</f>
        <v/>
      </c>
      <c r="G119" s="709" t="str">
        <f>IF(ISNA(VLOOKUP(E119,'C. et P. SERIE'!$E$115:$S$144,3,FALSE)),"",(VLOOKUP(E119,'C. et P. SERIE'!$E$115:$S$144,3,FALSE)))</f>
        <v/>
      </c>
      <c r="H119" s="237" t="str">
        <f>IF(ISNA(VLOOKUP(E119,'C. et P. SERIE'!$E$115:$S$144,4,FALSE)),"",(VLOOKUP(E119,'C. et P. SERIE'!$E$115:$S$144,4,FALSE)))</f>
        <v/>
      </c>
      <c r="I119" s="279" t="str">
        <f>IF(ISNA(VLOOKUP($E119,'C. et P. SERIE'!$E$115:$S$144,5,FALSE)),"",(VLOOKUP($E119,'C. et P. SERIE'!$E$115:$S$144,5,FALSE)))</f>
        <v/>
      </c>
      <c r="J119" s="279" t="str">
        <f>IF(ISNA(VLOOKUP($E119,'C. et P. SERIE'!$E$115:$S$144,6,FALSE)),"",(VLOOKUP($E119,'C. et P. SERIE'!$E$115:$S$144,6,FALSE)))</f>
        <v/>
      </c>
      <c r="K119" s="279" t="str">
        <f>IF(ISNA(VLOOKUP($E119,'C. et P. SERIE'!$E$115:$S$144,7,FALSE)),"",(VLOOKUP($E119,'C. et P. SERIE'!$E$115:$S$144,7,FALSE)))</f>
        <v/>
      </c>
      <c r="L119" s="279" t="str">
        <f>IF(ISNA(VLOOKUP($E119,'C. et P. SERIE'!$E$115:$S$144,8,FALSE)),"",(VLOOKUP($E119,'C. et P. SERIE'!$E$115:$S$144,8,FALSE)))</f>
        <v/>
      </c>
      <c r="M119" s="279" t="str">
        <f>IF(ISNA(VLOOKUP($E119,'C. et P. SERIE'!$E$115:$S$144,9,FALSE)),"",(VLOOKUP($E119,'C. et P. SERIE'!$E$115:$S$144,9,FALSE)))</f>
        <v/>
      </c>
      <c r="N119" s="279" t="str">
        <f>IF(ISNA(VLOOKUP($E119,'C. et P. SERIE'!$E$115:$S$144,10,FALSE)),"",(VLOOKUP($E119,'C. et P. SERIE'!$E$115:$S$144,10,FALSE)))</f>
        <v/>
      </c>
      <c r="O119" s="279" t="str">
        <f>IF(ISNA(VLOOKUP($E119,'C. et P. SERIE'!$E$115:$S$144,11,FALSE)),"",(VLOOKUP($E119,'C. et P. SERIE'!$E$115:$S$144,11,FALSE)))</f>
        <v/>
      </c>
      <c r="P119" s="279" t="str">
        <f>IF(ISNA(VLOOKUP($E119,'C. et P. SERIE'!$E$115:$S$144,12,FALSE)),"",(VLOOKUP($E119,'C. et P. SERIE'!$E$115:$S$144,12,FALSE)))</f>
        <v/>
      </c>
      <c r="Q119" s="279" t="str">
        <f>IF(ISNA(VLOOKUP($E119,'C. et P. SERIE'!$E$115:$S$144,13,FALSE)),"",(VLOOKUP($E119,'C. et P. SERIE'!$E$115:$S$144,13,FALSE)))</f>
        <v/>
      </c>
      <c r="R119" s="279" t="str">
        <f>IF(ISNA(VLOOKUP($E119,'C. et P. SERIE'!$E$115:$S$144,14,FALSE)),"",(VLOOKUP($E119,'C. et P. SERIE'!$E$115:$S$144,14,FALSE)))</f>
        <v/>
      </c>
      <c r="S119" s="279" t="str">
        <f>IF(ISNA(VLOOKUP($E119,'C. et P. SERIE'!$E$115:$S$144,15,FALSE)),"",(VLOOKUP($E119,'C. et P. SERIE'!$E$115:$S$144,15,FALSE)))</f>
        <v/>
      </c>
    </row>
    <row r="120" spans="1:19" ht="12" customHeight="1" thickBot="1" x14ac:dyDescent="0.35">
      <c r="A120" s="711"/>
      <c r="B120" s="524"/>
      <c r="C120" s="521"/>
      <c r="D120" s="712"/>
      <c r="E120" s="43" t="str">
        <f>IF(ISNA(VLOOKUP(A119,'C. et P. SERIE'!$A$115:$S$144,5,FALSE)+U119),"",(VLOOKUP(A119,'C. et P. SERIE'!$A$115:$S$144,5,FALSE)+$U$3))</f>
        <v/>
      </c>
      <c r="F120" s="233" t="str">
        <f>IF(ISNA(VLOOKUP(E120,'C. et P. SERIE'!$E$115:$S$144,2,FALSE)),"",(VLOOKUP(E120,'C. et P. SERIE'!$E$115:$S$144,2,FALSE)))</f>
        <v/>
      </c>
      <c r="G120" s="713"/>
      <c r="H120" s="43" t="str">
        <f>IF(ISNA(VLOOKUP(E120,'C. et P. SERIE'!$E$115:$S$144,4,FALSE)),"",(VLOOKUP(E120,'C. et P. SERIE'!$E$115:$S$144,4,FALSE)))</f>
        <v/>
      </c>
      <c r="I120" s="280" t="str">
        <f>IF(ISNA(VLOOKUP($E120,'C. et P. SERIE'!$E$115:$S$144,5,FALSE)),"",(VLOOKUP($E120,'C. et P. SERIE'!$E$115:$S$144,5,FALSE)))</f>
        <v/>
      </c>
      <c r="J120" s="280" t="str">
        <f>IF(ISNA(VLOOKUP($E120,'C. et P. SERIE'!$E$115:$S$144,6,FALSE)),"",(VLOOKUP($E120,'C. et P. SERIE'!$E$115:$S$144,6,FALSE)))</f>
        <v/>
      </c>
      <c r="K120" s="280" t="str">
        <f>IF(ISNA(VLOOKUP($E120,'C. et P. SERIE'!$E$115:$S$144,7,FALSE)),"",(VLOOKUP($E120,'C. et P. SERIE'!$E$115:$S$144,7,FALSE)))</f>
        <v/>
      </c>
      <c r="L120" s="280" t="str">
        <f>IF(ISNA(VLOOKUP($E120,'C. et P. SERIE'!$E$115:$S$144,8,FALSE)),"",(VLOOKUP($E120,'C. et P. SERIE'!$E$115:$S$144,8,FALSE)))</f>
        <v/>
      </c>
      <c r="M120" s="280" t="str">
        <f>IF(ISNA(VLOOKUP($E120,'C. et P. SERIE'!$E$115:$S$144,9,FALSE)),"",(VLOOKUP($E120,'C. et P. SERIE'!$E$115:$S$144,9,FALSE)))</f>
        <v/>
      </c>
      <c r="N120" s="280" t="str">
        <f>IF(ISNA(VLOOKUP($E120,'C. et P. SERIE'!$E$115:$S$144,10,FALSE)),"",(VLOOKUP($E120,'C. et P. SERIE'!$E$115:$S$144,10,FALSE)))</f>
        <v/>
      </c>
      <c r="O120" s="280" t="str">
        <f>IF(ISNA(VLOOKUP($E120,'C. et P. SERIE'!$E$115:$S$144,11,FALSE)),"",(VLOOKUP($E120,'C. et P. SERIE'!$E$115:$S$144,11,FALSE)))</f>
        <v/>
      </c>
      <c r="P120" s="280" t="str">
        <f>IF(ISNA(VLOOKUP($E120,'C. et P. SERIE'!$E$115:$S$144,12,FALSE)),"",(VLOOKUP($E120,'C. et P. SERIE'!$E$115:$S$144,12,FALSE)))</f>
        <v/>
      </c>
      <c r="Q120" s="280" t="str">
        <f>IF(ISNA(VLOOKUP($E120,'C. et P. SERIE'!$E$115:$S$144,13,FALSE)),"",(VLOOKUP($E120,'C. et P. SERIE'!$E$115:$S$144,13,FALSE)))</f>
        <v/>
      </c>
      <c r="R120" s="280" t="str">
        <f>IF(ISNA(VLOOKUP($E120,'C. et P. SERIE'!$E$115:$S$144,14,FALSE)),"",(VLOOKUP($E120,'C. et P. SERIE'!$E$115:$S$144,14,FALSE)))</f>
        <v/>
      </c>
      <c r="S120" s="280" t="str">
        <f>IF(ISNA(VLOOKUP($E120,'C. et P. SERIE'!$E$115:$S$144,15,FALSE)),"",(VLOOKUP($E120,'C. et P. SERIE'!$E$115:$S$144,15,FALSE)))</f>
        <v/>
      </c>
    </row>
    <row r="121" spans="1:19" ht="12" customHeight="1" x14ac:dyDescent="0.3">
      <c r="A121" s="705">
        <v>2</v>
      </c>
      <c r="B121" s="523" t="str">
        <f>IF(ISNA(VLOOKUP(A121,'C. et P. SERIE'!$A$115:$S$144,2,FALSE)),"",(VLOOKUP(A121,'C. et P. SERIE'!$A$115:$S$144,2,FALSE)))</f>
        <v/>
      </c>
      <c r="C121" s="520" t="str">
        <f>IF(ISNA(VLOOKUP(A121,'C. et P. SERIE'!$A$115:$S$144,3,FALSE)),"",(VLOOKUP(A121,'C. et P. SERIE'!$A$115:$S$144,3,FALSE)))</f>
        <v/>
      </c>
      <c r="D121" s="707" t="str">
        <f>IF(ISNA(VLOOKUP(A121,'C. et P. SERIE'!$A$115:$S$144,4,FALSE)),"",(VLOOKUP(A121,'C. et P. SERIE'!$A$115:$S$144,4,FALSE)))</f>
        <v/>
      </c>
      <c r="E121" s="237" t="str">
        <f>IF(ISNA(VLOOKUP(A121,'C. et P. SERIE'!$A$115:$S$144,5,FALSE)),"",(VLOOKUP(A121,'C. et P. SERIE'!$A$115:$S$144,5,FALSE)))</f>
        <v/>
      </c>
      <c r="F121" s="237" t="str">
        <f>IF(ISNA(VLOOKUP(A121,'C. et P. SERIE'!$A$115:$S$144,6,FALSE)),"",(VLOOKUP(A121,'C. et P. SERIE'!$A$115:$S$144,6,FALSE)))</f>
        <v/>
      </c>
      <c r="G121" s="709" t="str">
        <f>IF(ISNA(VLOOKUP(E121,'C. et P. SERIE'!$E$115:$S$144,3,FALSE)),"",(VLOOKUP(E121,'C. et P. SERIE'!$E$115:$S$144,3,FALSE)))</f>
        <v/>
      </c>
      <c r="H121" s="237" t="str">
        <f>IF(ISNA(VLOOKUP(E121,'C. et P. SERIE'!$E$115:$S$144,4,FALSE)),"",(VLOOKUP(E121,'C. et P. SERIE'!$E$115:$S$144,4,FALSE)))</f>
        <v/>
      </c>
      <c r="I121" s="279" t="str">
        <f>IF(ISNA(VLOOKUP($E121,'C. et P. SERIE'!$E$115:$S$144,5,FALSE)),"",(VLOOKUP($E121,'C. et P. SERIE'!$E$115:$S$144,5,FALSE)))</f>
        <v/>
      </c>
      <c r="J121" s="279" t="str">
        <f>IF(ISNA(VLOOKUP($E121,'C. et P. SERIE'!$E$115:$S$144,6,FALSE)),"",(VLOOKUP($E121,'C. et P. SERIE'!$E$115:$S$144,6,FALSE)))</f>
        <v/>
      </c>
      <c r="K121" s="279" t="str">
        <f>IF(ISNA(VLOOKUP($E121,'C. et P. SERIE'!$E$115:$S$144,7,FALSE)),"",(VLOOKUP($E121,'C. et P. SERIE'!$E$115:$S$144,7,FALSE)))</f>
        <v/>
      </c>
      <c r="L121" s="279" t="str">
        <f>IF(ISNA(VLOOKUP($E121,'C. et P. SERIE'!$E$115:$S$144,8,FALSE)),"",(VLOOKUP($E121,'C. et P. SERIE'!$E$115:$S$144,8,FALSE)))</f>
        <v/>
      </c>
      <c r="M121" s="279" t="str">
        <f>IF(ISNA(VLOOKUP($E121,'C. et P. SERIE'!$E$115:$S$144,9,FALSE)),"",(VLOOKUP($E121,'C. et P. SERIE'!$E$115:$S$144,9,FALSE)))</f>
        <v/>
      </c>
      <c r="N121" s="279" t="str">
        <f>IF(ISNA(VLOOKUP($E121,'C. et P. SERIE'!$E$115:$S$144,10,FALSE)),"",(VLOOKUP($E121,'C. et P. SERIE'!$E$115:$S$144,10,FALSE)))</f>
        <v/>
      </c>
      <c r="O121" s="279" t="str">
        <f>IF(ISNA(VLOOKUP($E121,'C. et P. SERIE'!$E$115:$S$144,11,FALSE)),"",(VLOOKUP($E121,'C. et P. SERIE'!$E$115:$S$144,11,FALSE)))</f>
        <v/>
      </c>
      <c r="P121" s="279" t="str">
        <f>IF(ISNA(VLOOKUP($E121,'C. et P. SERIE'!$E$115:$S$144,12,FALSE)),"",(VLOOKUP($E121,'C. et P. SERIE'!$E$115:$S$144,12,FALSE)))</f>
        <v/>
      </c>
      <c r="Q121" s="279" t="str">
        <f>IF(ISNA(VLOOKUP($E121,'C. et P. SERIE'!$E$115:$S$144,13,FALSE)),"",(VLOOKUP($E121,'C. et P. SERIE'!$E$115:$S$144,13,FALSE)))</f>
        <v/>
      </c>
      <c r="R121" s="279" t="str">
        <f>IF(ISNA(VLOOKUP($E121,'C. et P. SERIE'!$E$115:$S$144,14,FALSE)),"",(VLOOKUP($E121,'C. et P. SERIE'!$E$115:$S$144,14,FALSE)))</f>
        <v/>
      </c>
      <c r="S121" s="279" t="str">
        <f>IF(ISNA(VLOOKUP($E121,'C. et P. SERIE'!$E$115:$S$144,15,FALSE)),"",(VLOOKUP($E121,'C. et P. SERIE'!$E$115:$S$144,15,FALSE)))</f>
        <v/>
      </c>
    </row>
    <row r="122" spans="1:19" ht="12" customHeight="1" thickBot="1" x14ac:dyDescent="0.35">
      <c r="A122" s="711"/>
      <c r="B122" s="524"/>
      <c r="C122" s="521"/>
      <c r="D122" s="712"/>
      <c r="E122" s="43" t="str">
        <f>IF(ISNA(VLOOKUP(A121,'C. et P. SERIE'!$A$115:$S$144,5,FALSE)+U121),"",(VLOOKUP(A121,'C. et P. SERIE'!$A$115:$S$144,5,FALSE)+$U$3))</f>
        <v/>
      </c>
      <c r="F122" s="233" t="str">
        <f>IF(ISNA(VLOOKUP(E122,'C. et P. SERIE'!$E$115:$S$144,2,FALSE)),"",(VLOOKUP(E122,'C. et P. SERIE'!$E$115:$S$144,2,FALSE)))</f>
        <v/>
      </c>
      <c r="G122" s="713"/>
      <c r="H122" s="43" t="str">
        <f>IF(ISNA(VLOOKUP(E122,'C. et P. SERIE'!$E$115:$S$144,4,FALSE)),"",(VLOOKUP(E122,'C. et P. SERIE'!$E$115:$S$144,4,FALSE)))</f>
        <v/>
      </c>
      <c r="I122" s="280" t="str">
        <f>IF(ISNA(VLOOKUP($E122,'C. et P. SERIE'!$E$115:$S$144,5,FALSE)),"",(VLOOKUP($E122,'C. et P. SERIE'!$E$115:$S$144,5,FALSE)))</f>
        <v/>
      </c>
      <c r="J122" s="280" t="str">
        <f>IF(ISNA(VLOOKUP($E122,'C. et P. SERIE'!$E$115:$S$144,6,FALSE)),"",(VLOOKUP($E122,'C. et P. SERIE'!$E$115:$S$144,6,FALSE)))</f>
        <v/>
      </c>
      <c r="K122" s="280" t="str">
        <f>IF(ISNA(VLOOKUP($E122,'C. et P. SERIE'!$E$115:$S$144,7,FALSE)),"",(VLOOKUP($E122,'C. et P. SERIE'!$E$115:$S$144,7,FALSE)))</f>
        <v/>
      </c>
      <c r="L122" s="280" t="str">
        <f>IF(ISNA(VLOOKUP($E122,'C. et P. SERIE'!$E$115:$S$144,8,FALSE)),"",(VLOOKUP($E122,'C. et P. SERIE'!$E$115:$S$144,8,FALSE)))</f>
        <v/>
      </c>
      <c r="M122" s="280" t="str">
        <f>IF(ISNA(VLOOKUP($E122,'C. et P. SERIE'!$E$115:$S$144,9,FALSE)),"",(VLOOKUP($E122,'C. et P. SERIE'!$E$115:$S$144,9,FALSE)))</f>
        <v/>
      </c>
      <c r="N122" s="280" t="str">
        <f>IF(ISNA(VLOOKUP($E122,'C. et P. SERIE'!$E$115:$S$144,10,FALSE)),"",(VLOOKUP($E122,'C. et P. SERIE'!$E$115:$S$144,10,FALSE)))</f>
        <v/>
      </c>
      <c r="O122" s="280" t="str">
        <f>IF(ISNA(VLOOKUP($E122,'C. et P. SERIE'!$E$115:$S$144,11,FALSE)),"",(VLOOKUP($E122,'C. et P. SERIE'!$E$115:$S$144,11,FALSE)))</f>
        <v/>
      </c>
      <c r="P122" s="280" t="str">
        <f>IF(ISNA(VLOOKUP($E122,'C. et P. SERIE'!$E$115:$S$144,12,FALSE)),"",(VLOOKUP($E122,'C. et P. SERIE'!$E$115:$S$144,12,FALSE)))</f>
        <v/>
      </c>
      <c r="Q122" s="280" t="str">
        <f>IF(ISNA(VLOOKUP($E122,'C. et P. SERIE'!$E$115:$S$144,13,FALSE)),"",(VLOOKUP($E122,'C. et P. SERIE'!$E$115:$S$144,13,FALSE)))</f>
        <v/>
      </c>
      <c r="R122" s="280" t="str">
        <f>IF(ISNA(VLOOKUP($E122,'C. et P. SERIE'!$E$115:$S$144,14,FALSE)),"",(VLOOKUP($E122,'C. et P. SERIE'!$E$115:$S$144,14,FALSE)))</f>
        <v/>
      </c>
      <c r="S122" s="280" t="str">
        <f>IF(ISNA(VLOOKUP($E122,'C. et P. SERIE'!$E$115:$S$144,15,FALSE)),"",(VLOOKUP($E122,'C. et P. SERIE'!$E$115:$S$144,15,FALSE)))</f>
        <v/>
      </c>
    </row>
    <row r="123" spans="1:19" ht="12" customHeight="1" x14ac:dyDescent="0.3">
      <c r="A123" s="705">
        <v>3</v>
      </c>
      <c r="B123" s="523" t="str">
        <f>IF(ISNA(VLOOKUP(A123,'C. et P. SERIE'!$A$115:$S$144,2,FALSE)),"",(VLOOKUP(A123,'C. et P. SERIE'!$A$115:$S$144,2,FALSE)))</f>
        <v/>
      </c>
      <c r="C123" s="520" t="str">
        <f>IF(ISNA(VLOOKUP(A123,'C. et P. SERIE'!$A$115:$S$144,3,FALSE)),"",(VLOOKUP(A123,'C. et P. SERIE'!$A$115:$S$144,3,FALSE)))</f>
        <v/>
      </c>
      <c r="D123" s="707" t="str">
        <f>IF(ISNA(VLOOKUP(A123,'C. et P. SERIE'!$A$115:$S$144,4,FALSE)),"",(VLOOKUP(A123,'C. et P. SERIE'!$A$115:$S$144,4,FALSE)))</f>
        <v/>
      </c>
      <c r="E123" s="237" t="str">
        <f>IF(ISNA(VLOOKUP(A123,'C. et P. SERIE'!$A$115:$S$144,5,FALSE)),"",(VLOOKUP(A123,'C. et P. SERIE'!$A$115:$S$144,5,FALSE)))</f>
        <v/>
      </c>
      <c r="F123" s="237" t="str">
        <f>IF(ISNA(VLOOKUP(A123,'C. et P. SERIE'!$A$115:$S$144,6,FALSE)),"",(VLOOKUP(A123,'C. et P. SERIE'!$A$115:$S$144,6,FALSE)))</f>
        <v/>
      </c>
      <c r="G123" s="709" t="str">
        <f>IF(ISNA(VLOOKUP(E123,'C. et P. SERIE'!$E$115:$S$144,3,FALSE)),"",(VLOOKUP(E123,'C. et P. SERIE'!$E$115:$S$144,3,FALSE)))</f>
        <v/>
      </c>
      <c r="H123" s="237" t="str">
        <f>IF(ISNA(VLOOKUP(E123,'C. et P. SERIE'!$E$115:$S$144,4,FALSE)),"",(VLOOKUP(E123,'C. et P. SERIE'!$E$115:$S$144,4,FALSE)))</f>
        <v/>
      </c>
      <c r="I123" s="279" t="str">
        <f>IF(ISNA(VLOOKUP($E123,'C. et P. SERIE'!$E$115:$S$144,5,FALSE)),"",(VLOOKUP($E123,'C. et P. SERIE'!$E$115:$S$144,5,FALSE)))</f>
        <v/>
      </c>
      <c r="J123" s="279" t="str">
        <f>IF(ISNA(VLOOKUP($E123,'C. et P. SERIE'!$E$115:$S$144,6,FALSE)),"",(VLOOKUP($E123,'C. et P. SERIE'!$E$115:$S$144,6,FALSE)))</f>
        <v/>
      </c>
      <c r="K123" s="279" t="str">
        <f>IF(ISNA(VLOOKUP($E123,'C. et P. SERIE'!$E$115:$S$144,7,FALSE)),"",(VLOOKUP($E123,'C. et P. SERIE'!$E$115:$S$144,7,FALSE)))</f>
        <v/>
      </c>
      <c r="L123" s="279" t="str">
        <f>IF(ISNA(VLOOKUP($E123,'C. et P. SERIE'!$E$115:$S$144,8,FALSE)),"",(VLOOKUP($E123,'C. et P. SERIE'!$E$115:$S$144,8,FALSE)))</f>
        <v/>
      </c>
      <c r="M123" s="279" t="str">
        <f>IF(ISNA(VLOOKUP($E123,'C. et P. SERIE'!$E$115:$S$144,9,FALSE)),"",(VLOOKUP($E123,'C. et P. SERIE'!$E$115:$S$144,9,FALSE)))</f>
        <v/>
      </c>
      <c r="N123" s="279" t="str">
        <f>IF(ISNA(VLOOKUP($E123,'C. et P. SERIE'!$E$115:$S$144,10,FALSE)),"",(VLOOKUP($E123,'C. et P. SERIE'!$E$115:$S$144,10,FALSE)))</f>
        <v/>
      </c>
      <c r="O123" s="279" t="str">
        <f>IF(ISNA(VLOOKUP($E123,'C. et P. SERIE'!$E$115:$S$144,11,FALSE)),"",(VLOOKUP($E123,'C. et P. SERIE'!$E$115:$S$144,11,FALSE)))</f>
        <v/>
      </c>
      <c r="P123" s="279" t="str">
        <f>IF(ISNA(VLOOKUP($E123,'C. et P. SERIE'!$E$115:$S$144,12,FALSE)),"",(VLOOKUP($E123,'C. et P. SERIE'!$E$115:$S$144,12,FALSE)))</f>
        <v/>
      </c>
      <c r="Q123" s="279" t="str">
        <f>IF(ISNA(VLOOKUP($E123,'C. et P. SERIE'!$E$115:$S$144,13,FALSE)),"",(VLOOKUP($E123,'C. et P. SERIE'!$E$115:$S$144,13,FALSE)))</f>
        <v/>
      </c>
      <c r="R123" s="279" t="str">
        <f>IF(ISNA(VLOOKUP($E123,'C. et P. SERIE'!$E$115:$S$144,14,FALSE)),"",(VLOOKUP($E123,'C. et P. SERIE'!$E$115:$S$144,14,FALSE)))</f>
        <v/>
      </c>
      <c r="S123" s="279" t="str">
        <f>IF(ISNA(VLOOKUP($E123,'C. et P. SERIE'!$E$115:$S$144,15,FALSE)),"",(VLOOKUP($E123,'C. et P. SERIE'!$E$115:$S$144,15,FALSE)))</f>
        <v/>
      </c>
    </row>
    <row r="124" spans="1:19" ht="12" customHeight="1" thickBot="1" x14ac:dyDescent="0.35">
      <c r="A124" s="711"/>
      <c r="B124" s="524"/>
      <c r="C124" s="521"/>
      <c r="D124" s="712"/>
      <c r="E124" s="43" t="str">
        <f>IF(ISNA(VLOOKUP(A123,'C. et P. SERIE'!$A$115:$S$144,5,FALSE)+U123),"",(VLOOKUP(A123,'C. et P. SERIE'!$A$115:$S$144,5,FALSE)+$U$3))</f>
        <v/>
      </c>
      <c r="F124" s="233" t="str">
        <f>IF(ISNA(VLOOKUP(E124,'C. et P. SERIE'!$E$115:$S$144,2,FALSE)),"",(VLOOKUP(E124,'C. et P. SERIE'!$E$115:$S$144,2,FALSE)))</f>
        <v/>
      </c>
      <c r="G124" s="713"/>
      <c r="H124" s="43" t="str">
        <f>IF(ISNA(VLOOKUP(E124,'C. et P. SERIE'!$E$115:$S$144,4,FALSE)),"",(VLOOKUP(E124,'C. et P. SERIE'!$E$115:$S$144,4,FALSE)))</f>
        <v/>
      </c>
      <c r="I124" s="280" t="str">
        <f>IF(ISNA(VLOOKUP($E124,'C. et P. SERIE'!$E$115:$S$144,5,FALSE)),"",(VLOOKUP($E124,'C. et P. SERIE'!$E$115:$S$144,5,FALSE)))</f>
        <v/>
      </c>
      <c r="J124" s="280" t="str">
        <f>IF(ISNA(VLOOKUP($E124,'C. et P. SERIE'!$E$115:$S$144,6,FALSE)),"",(VLOOKUP($E124,'C. et P. SERIE'!$E$115:$S$144,6,FALSE)))</f>
        <v/>
      </c>
      <c r="K124" s="280" t="str">
        <f>IF(ISNA(VLOOKUP($E124,'C. et P. SERIE'!$E$115:$S$144,7,FALSE)),"",(VLOOKUP($E124,'C. et P. SERIE'!$E$115:$S$144,7,FALSE)))</f>
        <v/>
      </c>
      <c r="L124" s="280" t="str">
        <f>IF(ISNA(VLOOKUP($E124,'C. et P. SERIE'!$E$115:$S$144,8,FALSE)),"",(VLOOKUP($E124,'C. et P. SERIE'!$E$115:$S$144,8,FALSE)))</f>
        <v/>
      </c>
      <c r="M124" s="280" t="str">
        <f>IF(ISNA(VLOOKUP($E124,'C. et P. SERIE'!$E$115:$S$144,9,FALSE)),"",(VLOOKUP($E124,'C. et P. SERIE'!$E$115:$S$144,9,FALSE)))</f>
        <v/>
      </c>
      <c r="N124" s="280" t="str">
        <f>IF(ISNA(VLOOKUP($E124,'C. et P. SERIE'!$E$115:$S$144,10,FALSE)),"",(VLOOKUP($E124,'C. et P. SERIE'!$E$115:$S$144,10,FALSE)))</f>
        <v/>
      </c>
      <c r="O124" s="280" t="str">
        <f>IF(ISNA(VLOOKUP($E124,'C. et P. SERIE'!$E$115:$S$144,11,FALSE)),"",(VLOOKUP($E124,'C. et P. SERIE'!$E$115:$S$144,11,FALSE)))</f>
        <v/>
      </c>
      <c r="P124" s="280" t="str">
        <f>IF(ISNA(VLOOKUP($E124,'C. et P. SERIE'!$E$115:$S$144,12,FALSE)),"",(VLOOKUP($E124,'C. et P. SERIE'!$E$115:$S$144,12,FALSE)))</f>
        <v/>
      </c>
      <c r="Q124" s="280" t="str">
        <f>IF(ISNA(VLOOKUP($E124,'C. et P. SERIE'!$E$115:$S$144,13,FALSE)),"",(VLOOKUP($E124,'C. et P. SERIE'!$E$115:$S$144,13,FALSE)))</f>
        <v/>
      </c>
      <c r="R124" s="280" t="str">
        <f>IF(ISNA(VLOOKUP($E124,'C. et P. SERIE'!$E$115:$S$144,14,FALSE)),"",(VLOOKUP($E124,'C. et P. SERIE'!$E$115:$S$144,14,FALSE)))</f>
        <v/>
      </c>
      <c r="S124" s="280" t="str">
        <f>IF(ISNA(VLOOKUP($E124,'C. et P. SERIE'!$E$115:$S$144,15,FALSE)),"",(VLOOKUP($E124,'C. et P. SERIE'!$E$115:$S$144,15,FALSE)))</f>
        <v/>
      </c>
    </row>
    <row r="125" spans="1:19" ht="12" customHeight="1" x14ac:dyDescent="0.3">
      <c r="A125" s="705">
        <v>4</v>
      </c>
      <c r="B125" s="523" t="str">
        <f>IF(ISNA(VLOOKUP(A125,'C. et P. SERIE'!$A$115:$S$144,2,FALSE)),"",(VLOOKUP(A125,'C. et P. SERIE'!$A$115:$S$144,2,FALSE)))</f>
        <v/>
      </c>
      <c r="C125" s="520" t="str">
        <f>IF(ISNA(VLOOKUP(A125,'C. et P. SERIE'!$A$115:$S$144,3,FALSE)),"",(VLOOKUP(A125,'C. et P. SERIE'!$A$115:$S$144,3,FALSE)))</f>
        <v/>
      </c>
      <c r="D125" s="707" t="str">
        <f>IF(ISNA(VLOOKUP(A125,'C. et P. SERIE'!$A$115:$S$144,4,FALSE)),"",(VLOOKUP(A125,'C. et P. SERIE'!$A$115:$S$144,4,FALSE)))</f>
        <v/>
      </c>
      <c r="E125" s="237" t="str">
        <f>IF(ISNA(VLOOKUP(A125,'C. et P. SERIE'!$A$115:$S$144,5,FALSE)),"",(VLOOKUP(A125,'C. et P. SERIE'!$A$115:$S$144,5,FALSE)))</f>
        <v/>
      </c>
      <c r="F125" s="237" t="str">
        <f>IF(ISNA(VLOOKUP(A125,'C. et P. SERIE'!$A$115:$S$144,6,FALSE)),"",(VLOOKUP(A125,'C. et P. SERIE'!$A$115:$S$144,6,FALSE)))</f>
        <v/>
      </c>
      <c r="G125" s="709" t="str">
        <f>IF(ISNA(VLOOKUP(E125,'C. et P. SERIE'!$E$115:$S$144,3,FALSE)),"",(VLOOKUP(E125,'C. et P. SERIE'!$E$115:$S$144,3,FALSE)))</f>
        <v/>
      </c>
      <c r="H125" s="237" t="str">
        <f>IF(ISNA(VLOOKUP(E125,'C. et P. SERIE'!$E$115:$S$144,4,FALSE)),"",(VLOOKUP(E125,'C. et P. SERIE'!$E$115:$S$144,4,FALSE)))</f>
        <v/>
      </c>
      <c r="I125" s="279" t="str">
        <f>IF(ISNA(VLOOKUP($E125,'C. et P. SERIE'!$E$115:$S$144,5,FALSE)),"",(VLOOKUP($E125,'C. et P. SERIE'!$E$115:$S$144,5,FALSE)))</f>
        <v/>
      </c>
      <c r="J125" s="279" t="str">
        <f>IF(ISNA(VLOOKUP($E125,'C. et P. SERIE'!$E$115:$S$144,6,FALSE)),"",(VLOOKUP($E125,'C. et P. SERIE'!$E$115:$S$144,6,FALSE)))</f>
        <v/>
      </c>
      <c r="K125" s="279" t="str">
        <f>IF(ISNA(VLOOKUP($E125,'C. et P. SERIE'!$E$115:$S$144,7,FALSE)),"",(VLOOKUP($E125,'C. et P. SERIE'!$E$115:$S$144,7,FALSE)))</f>
        <v/>
      </c>
      <c r="L125" s="279" t="str">
        <f>IF(ISNA(VLOOKUP($E125,'C. et P. SERIE'!$E$115:$S$144,8,FALSE)),"",(VLOOKUP($E125,'C. et P. SERIE'!$E$115:$S$144,8,FALSE)))</f>
        <v/>
      </c>
      <c r="M125" s="279" t="str">
        <f>IF(ISNA(VLOOKUP($E125,'C. et P. SERIE'!$E$115:$S$144,9,FALSE)),"",(VLOOKUP($E125,'C. et P. SERIE'!$E$115:$S$144,9,FALSE)))</f>
        <v/>
      </c>
      <c r="N125" s="279" t="str">
        <f>IF(ISNA(VLOOKUP($E125,'C. et P. SERIE'!$E$115:$S$144,10,FALSE)),"",(VLOOKUP($E125,'C. et P. SERIE'!$E$115:$S$144,10,FALSE)))</f>
        <v/>
      </c>
      <c r="O125" s="279" t="str">
        <f>IF(ISNA(VLOOKUP($E125,'C. et P. SERIE'!$E$115:$S$144,11,FALSE)),"",(VLOOKUP($E125,'C. et P. SERIE'!$E$115:$S$144,11,FALSE)))</f>
        <v/>
      </c>
      <c r="P125" s="279" t="str">
        <f>IF(ISNA(VLOOKUP($E125,'C. et P. SERIE'!$E$115:$S$144,12,FALSE)),"",(VLOOKUP($E125,'C. et P. SERIE'!$E$115:$S$144,12,FALSE)))</f>
        <v/>
      </c>
      <c r="Q125" s="279" t="str">
        <f>IF(ISNA(VLOOKUP($E125,'C. et P. SERIE'!$E$115:$S$144,13,FALSE)),"",(VLOOKUP($E125,'C. et P. SERIE'!$E$115:$S$144,13,FALSE)))</f>
        <v/>
      </c>
      <c r="R125" s="279" t="str">
        <f>IF(ISNA(VLOOKUP($E125,'C. et P. SERIE'!$E$115:$S$144,14,FALSE)),"",(VLOOKUP($E125,'C. et P. SERIE'!$E$115:$S$144,14,FALSE)))</f>
        <v/>
      </c>
      <c r="S125" s="279" t="str">
        <f>IF(ISNA(VLOOKUP($E125,'C. et P. SERIE'!$E$115:$S$144,15,FALSE)),"",(VLOOKUP($E125,'C. et P. SERIE'!$E$115:$S$144,15,FALSE)))</f>
        <v/>
      </c>
    </row>
    <row r="126" spans="1:19" ht="12" customHeight="1" thickBot="1" x14ac:dyDescent="0.35">
      <c r="A126" s="711"/>
      <c r="B126" s="524"/>
      <c r="C126" s="521"/>
      <c r="D126" s="712"/>
      <c r="E126" s="43" t="str">
        <f>IF(ISNA(VLOOKUP(A125,'C. et P. SERIE'!$A$115:$S$144,5,FALSE)+U125),"",(VLOOKUP(A125,'C. et P. SERIE'!$A$115:$S$144,5,FALSE)+$U$3))</f>
        <v/>
      </c>
      <c r="F126" s="233" t="str">
        <f>IF(ISNA(VLOOKUP(E126,'C. et P. SERIE'!$E$115:$S$144,2,FALSE)),"",(VLOOKUP(E126,'C. et P. SERIE'!$E$115:$S$144,2,FALSE)))</f>
        <v/>
      </c>
      <c r="G126" s="713"/>
      <c r="H126" s="43" t="str">
        <f>IF(ISNA(VLOOKUP(E126,'C. et P. SERIE'!$E$115:$S$144,4,FALSE)),"",(VLOOKUP(E126,'C. et P. SERIE'!$E$115:$S$144,4,FALSE)))</f>
        <v/>
      </c>
      <c r="I126" s="280" t="str">
        <f>IF(ISNA(VLOOKUP($E126,'C. et P. SERIE'!$E$115:$S$144,5,FALSE)),"",(VLOOKUP($E126,'C. et P. SERIE'!$E$115:$S$144,5,FALSE)))</f>
        <v/>
      </c>
      <c r="J126" s="280" t="str">
        <f>IF(ISNA(VLOOKUP($E126,'C. et P. SERIE'!$E$115:$S$144,6,FALSE)),"",(VLOOKUP($E126,'C. et P. SERIE'!$E$115:$S$144,6,FALSE)))</f>
        <v/>
      </c>
      <c r="K126" s="280" t="str">
        <f>IF(ISNA(VLOOKUP($E126,'C. et P. SERIE'!$E$115:$S$144,7,FALSE)),"",(VLOOKUP($E126,'C. et P. SERIE'!$E$115:$S$144,7,FALSE)))</f>
        <v/>
      </c>
      <c r="L126" s="280" t="str">
        <f>IF(ISNA(VLOOKUP($E126,'C. et P. SERIE'!$E$115:$S$144,8,FALSE)),"",(VLOOKUP($E126,'C. et P. SERIE'!$E$115:$S$144,8,FALSE)))</f>
        <v/>
      </c>
      <c r="M126" s="280" t="str">
        <f>IF(ISNA(VLOOKUP($E126,'C. et P. SERIE'!$E$115:$S$144,9,FALSE)),"",(VLOOKUP($E126,'C. et P. SERIE'!$E$115:$S$144,9,FALSE)))</f>
        <v/>
      </c>
      <c r="N126" s="280" t="str">
        <f>IF(ISNA(VLOOKUP($E126,'C. et P. SERIE'!$E$115:$S$144,10,FALSE)),"",(VLOOKUP($E126,'C. et P. SERIE'!$E$115:$S$144,10,FALSE)))</f>
        <v/>
      </c>
      <c r="O126" s="280" t="str">
        <f>IF(ISNA(VLOOKUP($E126,'C. et P. SERIE'!$E$115:$S$144,11,FALSE)),"",(VLOOKUP($E126,'C. et P. SERIE'!$E$115:$S$144,11,FALSE)))</f>
        <v/>
      </c>
      <c r="P126" s="280" t="str">
        <f>IF(ISNA(VLOOKUP($E126,'C. et P. SERIE'!$E$115:$S$144,12,FALSE)),"",(VLOOKUP($E126,'C. et P. SERIE'!$E$115:$S$144,12,FALSE)))</f>
        <v/>
      </c>
      <c r="Q126" s="280" t="str">
        <f>IF(ISNA(VLOOKUP($E126,'C. et P. SERIE'!$E$115:$S$144,13,FALSE)),"",(VLOOKUP($E126,'C. et P. SERIE'!$E$115:$S$144,13,FALSE)))</f>
        <v/>
      </c>
      <c r="R126" s="280" t="str">
        <f>IF(ISNA(VLOOKUP($E126,'C. et P. SERIE'!$E$115:$S$144,14,FALSE)),"",(VLOOKUP($E126,'C. et P. SERIE'!$E$115:$S$144,14,FALSE)))</f>
        <v/>
      </c>
      <c r="S126" s="280" t="str">
        <f>IF(ISNA(VLOOKUP($E126,'C. et P. SERIE'!$E$115:$S$144,15,FALSE)),"",(VLOOKUP($E126,'C. et P. SERIE'!$E$115:$S$144,15,FALSE)))</f>
        <v/>
      </c>
    </row>
    <row r="127" spans="1:19" ht="12" customHeight="1" x14ac:dyDescent="0.3">
      <c r="A127" s="705">
        <v>5</v>
      </c>
      <c r="B127" s="523" t="str">
        <f>IF(ISNA(VLOOKUP(A127,'C. et P. SERIE'!$A$115:$S$144,2,FALSE)),"",(VLOOKUP(A127,'C. et P. SERIE'!$A$115:$S$144,2,FALSE)))</f>
        <v/>
      </c>
      <c r="C127" s="520" t="str">
        <f>IF(ISNA(VLOOKUP(A127,'C. et P. SERIE'!$A$115:$S$144,3,FALSE)),"",(VLOOKUP(A127,'C. et P. SERIE'!$A$115:$S$144,3,FALSE)))</f>
        <v/>
      </c>
      <c r="D127" s="707" t="str">
        <f>IF(ISNA(VLOOKUP(A127,'C. et P. SERIE'!$A$115:$S$144,4,FALSE)),"",(VLOOKUP(A127,'C. et P. SERIE'!$A$115:$S$144,4,FALSE)))</f>
        <v/>
      </c>
      <c r="E127" s="237" t="str">
        <f>IF(ISNA(VLOOKUP(A127,'C. et P. SERIE'!$A$115:$S$144,5,FALSE)),"",(VLOOKUP(A127,'C. et P. SERIE'!$A$115:$S$144,5,FALSE)))</f>
        <v/>
      </c>
      <c r="F127" s="237" t="str">
        <f>IF(ISNA(VLOOKUP(A127,'C. et P. SERIE'!$A$115:$S$144,6,FALSE)),"",(VLOOKUP(A127,'C. et P. SERIE'!$A$115:$S$144,6,FALSE)))</f>
        <v/>
      </c>
      <c r="G127" s="709" t="str">
        <f>IF(ISNA(VLOOKUP(E127,'C. et P. SERIE'!$E$115:$S$144,3,FALSE)),"",(VLOOKUP(E127,'C. et P. SERIE'!$E$115:$S$144,3,FALSE)))</f>
        <v/>
      </c>
      <c r="H127" s="237" t="str">
        <f>IF(ISNA(VLOOKUP(E127,'C. et P. SERIE'!$E$115:$S$144,4,FALSE)),"",(VLOOKUP(E127,'C. et P. SERIE'!$E$115:$S$144,4,FALSE)))</f>
        <v/>
      </c>
      <c r="I127" s="279" t="str">
        <f>IF(ISNA(VLOOKUP($E127,'C. et P. SERIE'!$E$115:$S$144,5,FALSE)),"",(VLOOKUP($E127,'C. et P. SERIE'!$E$115:$S$144,5,FALSE)))</f>
        <v/>
      </c>
      <c r="J127" s="279" t="str">
        <f>IF(ISNA(VLOOKUP($E127,'C. et P. SERIE'!$E$115:$S$144,6,FALSE)),"",(VLOOKUP($E127,'C. et P. SERIE'!$E$115:$S$144,6,FALSE)))</f>
        <v/>
      </c>
      <c r="K127" s="279" t="str">
        <f>IF(ISNA(VLOOKUP($E127,'C. et P. SERIE'!$E$115:$S$144,7,FALSE)),"",(VLOOKUP($E127,'C. et P. SERIE'!$E$115:$S$144,7,FALSE)))</f>
        <v/>
      </c>
      <c r="L127" s="279" t="str">
        <f>IF(ISNA(VLOOKUP($E127,'C. et P. SERIE'!$E$115:$S$144,8,FALSE)),"",(VLOOKUP($E127,'C. et P. SERIE'!$E$115:$S$144,8,FALSE)))</f>
        <v/>
      </c>
      <c r="M127" s="279" t="str">
        <f>IF(ISNA(VLOOKUP($E127,'C. et P. SERIE'!$E$115:$S$144,9,FALSE)),"",(VLOOKUP($E127,'C. et P. SERIE'!$E$115:$S$144,9,FALSE)))</f>
        <v/>
      </c>
      <c r="N127" s="279" t="str">
        <f>IF(ISNA(VLOOKUP($E127,'C. et P. SERIE'!$E$115:$S$144,10,FALSE)),"",(VLOOKUP($E127,'C. et P. SERIE'!$E$115:$S$144,10,FALSE)))</f>
        <v/>
      </c>
      <c r="O127" s="279" t="str">
        <f>IF(ISNA(VLOOKUP($E127,'C. et P. SERIE'!$E$115:$S$144,11,FALSE)),"",(VLOOKUP($E127,'C. et P. SERIE'!$E$115:$S$144,11,FALSE)))</f>
        <v/>
      </c>
      <c r="P127" s="279" t="str">
        <f>IF(ISNA(VLOOKUP($E127,'C. et P. SERIE'!$E$115:$S$144,12,FALSE)),"",(VLOOKUP($E127,'C. et P. SERIE'!$E$115:$S$144,12,FALSE)))</f>
        <v/>
      </c>
      <c r="Q127" s="279" t="str">
        <f>IF(ISNA(VLOOKUP($E127,'C. et P. SERIE'!$E$115:$S$144,13,FALSE)),"",(VLOOKUP($E127,'C. et P. SERIE'!$E$115:$S$144,13,FALSE)))</f>
        <v/>
      </c>
      <c r="R127" s="279" t="str">
        <f>IF(ISNA(VLOOKUP($E127,'C. et P. SERIE'!$E$115:$S$144,14,FALSE)),"",(VLOOKUP($E127,'C. et P. SERIE'!$E$115:$S$144,14,FALSE)))</f>
        <v/>
      </c>
      <c r="S127" s="279" t="str">
        <f>IF(ISNA(VLOOKUP($E127,'C. et P. SERIE'!$E$115:$S$144,15,FALSE)),"",(VLOOKUP($E127,'C. et P. SERIE'!$E$115:$S$144,15,FALSE)))</f>
        <v/>
      </c>
    </row>
    <row r="128" spans="1:19" ht="12" customHeight="1" thickBot="1" x14ac:dyDescent="0.35">
      <c r="A128" s="711"/>
      <c r="B128" s="524"/>
      <c r="C128" s="521"/>
      <c r="D128" s="712"/>
      <c r="E128" s="43" t="str">
        <f>IF(ISNA(VLOOKUP(A127,'C. et P. SERIE'!$A$115:$S$144,5,FALSE)+U127),"",(VLOOKUP(A127,'C. et P. SERIE'!$A$115:$S$144,5,FALSE)+$U$3))</f>
        <v/>
      </c>
      <c r="F128" s="233" t="str">
        <f>IF(ISNA(VLOOKUP(E128,'C. et P. SERIE'!$E$115:$S$144,2,FALSE)),"",(VLOOKUP(E128,'C. et P. SERIE'!$E$115:$S$144,2,FALSE)))</f>
        <v/>
      </c>
      <c r="G128" s="713"/>
      <c r="H128" s="43" t="str">
        <f>IF(ISNA(VLOOKUP(E128,'C. et P. SERIE'!$E$115:$S$144,4,FALSE)),"",(VLOOKUP(E128,'C. et P. SERIE'!$E$115:$S$144,4,FALSE)))</f>
        <v/>
      </c>
      <c r="I128" s="280" t="str">
        <f>IF(ISNA(VLOOKUP($E128,'C. et P. SERIE'!$E$115:$S$144,5,FALSE)),"",(VLOOKUP($E128,'C. et P. SERIE'!$E$115:$S$144,5,FALSE)))</f>
        <v/>
      </c>
      <c r="J128" s="280" t="str">
        <f>IF(ISNA(VLOOKUP($E128,'C. et P. SERIE'!$E$115:$S$144,6,FALSE)),"",(VLOOKUP($E128,'C. et P. SERIE'!$E$115:$S$144,6,FALSE)))</f>
        <v/>
      </c>
      <c r="K128" s="280" t="str">
        <f>IF(ISNA(VLOOKUP($E128,'C. et P. SERIE'!$E$115:$S$144,7,FALSE)),"",(VLOOKUP($E128,'C. et P. SERIE'!$E$115:$S$144,7,FALSE)))</f>
        <v/>
      </c>
      <c r="L128" s="280" t="str">
        <f>IF(ISNA(VLOOKUP($E128,'C. et P. SERIE'!$E$115:$S$144,8,FALSE)),"",(VLOOKUP($E128,'C. et P. SERIE'!$E$115:$S$144,8,FALSE)))</f>
        <v/>
      </c>
      <c r="M128" s="280" t="str">
        <f>IF(ISNA(VLOOKUP($E128,'C. et P. SERIE'!$E$115:$S$144,9,FALSE)),"",(VLOOKUP($E128,'C. et P. SERIE'!$E$115:$S$144,9,FALSE)))</f>
        <v/>
      </c>
      <c r="N128" s="280" t="str">
        <f>IF(ISNA(VLOOKUP($E128,'C. et P. SERIE'!$E$115:$S$144,10,FALSE)),"",(VLOOKUP($E128,'C. et P. SERIE'!$E$115:$S$144,10,FALSE)))</f>
        <v/>
      </c>
      <c r="O128" s="280" t="str">
        <f>IF(ISNA(VLOOKUP($E128,'C. et P. SERIE'!$E$115:$S$144,11,FALSE)),"",(VLOOKUP($E128,'C. et P. SERIE'!$E$115:$S$144,11,FALSE)))</f>
        <v/>
      </c>
      <c r="P128" s="280" t="str">
        <f>IF(ISNA(VLOOKUP($E128,'C. et P. SERIE'!$E$115:$S$144,12,FALSE)),"",(VLOOKUP($E128,'C. et P. SERIE'!$E$115:$S$144,12,FALSE)))</f>
        <v/>
      </c>
      <c r="Q128" s="280" t="str">
        <f>IF(ISNA(VLOOKUP($E128,'C. et P. SERIE'!$E$115:$S$144,13,FALSE)),"",(VLOOKUP($E128,'C. et P. SERIE'!$E$115:$S$144,13,FALSE)))</f>
        <v/>
      </c>
      <c r="R128" s="280" t="str">
        <f>IF(ISNA(VLOOKUP($E128,'C. et P. SERIE'!$E$115:$S$144,14,FALSE)),"",(VLOOKUP($E128,'C. et P. SERIE'!$E$115:$S$144,14,FALSE)))</f>
        <v/>
      </c>
      <c r="S128" s="280" t="str">
        <f>IF(ISNA(VLOOKUP($E128,'C. et P. SERIE'!$E$115:$S$144,15,FALSE)),"",(VLOOKUP($E128,'C. et P. SERIE'!$E$115:$S$144,15,FALSE)))</f>
        <v/>
      </c>
    </row>
    <row r="129" spans="1:19" ht="12" customHeight="1" x14ac:dyDescent="0.3">
      <c r="A129" s="705">
        <v>6</v>
      </c>
      <c r="B129" s="523" t="str">
        <f>IF(ISNA(VLOOKUP(A129,'C. et P. SERIE'!$A$115:$S$144,2,FALSE)),"",(VLOOKUP(A129,'C. et P. SERIE'!$A$115:$S$144,2,FALSE)))</f>
        <v/>
      </c>
      <c r="C129" s="520" t="str">
        <f>IF(ISNA(VLOOKUP(A129,'C. et P. SERIE'!$A$115:$S$144,3,FALSE)),"",(VLOOKUP(A129,'C. et P. SERIE'!$A$115:$S$144,3,FALSE)))</f>
        <v/>
      </c>
      <c r="D129" s="707" t="str">
        <f>IF(ISNA(VLOOKUP(A129,'C. et P. SERIE'!$A$115:$S$144,4,FALSE)),"",(VLOOKUP(A129,'C. et P. SERIE'!$A$115:$S$144,4,FALSE)))</f>
        <v/>
      </c>
      <c r="E129" s="237" t="str">
        <f>IF(ISNA(VLOOKUP(A129,'C. et P. SERIE'!$A$115:$S$144,5,FALSE)),"",(VLOOKUP(A129,'C. et P. SERIE'!$A$115:$S$144,5,FALSE)))</f>
        <v/>
      </c>
      <c r="F129" s="237" t="str">
        <f>IF(ISNA(VLOOKUP(A129,'C. et P. SERIE'!$A$115:$S$144,6,FALSE)),"",(VLOOKUP(A129,'C. et P. SERIE'!$A$115:$S$144,6,FALSE)))</f>
        <v/>
      </c>
      <c r="G129" s="709" t="str">
        <f>IF(ISNA(VLOOKUP(E129,'C. et P. SERIE'!$E$115:$S$144,3,FALSE)),"",(VLOOKUP(E129,'C. et P. SERIE'!$E$115:$S$144,3,FALSE)))</f>
        <v/>
      </c>
      <c r="H129" s="237" t="str">
        <f>IF(ISNA(VLOOKUP(E129,'C. et P. SERIE'!$E$115:$S$144,4,FALSE)),"",(VLOOKUP(E129,'C. et P. SERIE'!$E$115:$S$144,4,FALSE)))</f>
        <v/>
      </c>
      <c r="I129" s="279" t="str">
        <f>IF(ISNA(VLOOKUP($E129,'C. et P. SERIE'!$E$115:$S$144,5,FALSE)),"",(VLOOKUP($E129,'C. et P. SERIE'!$E$115:$S$144,5,FALSE)))</f>
        <v/>
      </c>
      <c r="J129" s="279" t="str">
        <f>IF(ISNA(VLOOKUP($E129,'C. et P. SERIE'!$E$115:$S$144,6,FALSE)),"",(VLOOKUP($E129,'C. et P. SERIE'!$E$115:$S$144,6,FALSE)))</f>
        <v/>
      </c>
      <c r="K129" s="279" t="str">
        <f>IF(ISNA(VLOOKUP($E129,'C. et P. SERIE'!$E$115:$S$144,7,FALSE)),"",(VLOOKUP($E129,'C. et P. SERIE'!$E$115:$S$144,7,FALSE)))</f>
        <v/>
      </c>
      <c r="L129" s="279" t="str">
        <f>IF(ISNA(VLOOKUP($E129,'C. et P. SERIE'!$E$115:$S$144,8,FALSE)),"",(VLOOKUP($E129,'C. et P. SERIE'!$E$115:$S$144,8,FALSE)))</f>
        <v/>
      </c>
      <c r="M129" s="279" t="str">
        <f>IF(ISNA(VLOOKUP($E129,'C. et P. SERIE'!$E$115:$S$144,9,FALSE)),"",(VLOOKUP($E129,'C. et P. SERIE'!$E$115:$S$144,9,FALSE)))</f>
        <v/>
      </c>
      <c r="N129" s="279" t="str">
        <f>IF(ISNA(VLOOKUP($E129,'C. et P. SERIE'!$E$115:$S$144,10,FALSE)),"",(VLOOKUP($E129,'C. et P. SERIE'!$E$115:$S$144,10,FALSE)))</f>
        <v/>
      </c>
      <c r="O129" s="279" t="str">
        <f>IF(ISNA(VLOOKUP($E129,'C. et P. SERIE'!$E$115:$S$144,11,FALSE)),"",(VLOOKUP($E129,'C. et P. SERIE'!$E$115:$S$144,11,FALSE)))</f>
        <v/>
      </c>
      <c r="P129" s="279" t="str">
        <f>IF(ISNA(VLOOKUP($E129,'C. et P. SERIE'!$E$115:$S$144,12,FALSE)),"",(VLOOKUP($E129,'C. et P. SERIE'!$E$115:$S$144,12,FALSE)))</f>
        <v/>
      </c>
      <c r="Q129" s="279" t="str">
        <f>IF(ISNA(VLOOKUP($E129,'C. et P. SERIE'!$E$115:$S$144,13,FALSE)),"",(VLOOKUP($E129,'C. et P. SERIE'!$E$115:$S$144,13,FALSE)))</f>
        <v/>
      </c>
      <c r="R129" s="279" t="str">
        <f>IF(ISNA(VLOOKUP($E129,'C. et P. SERIE'!$E$115:$S$144,14,FALSE)),"",(VLOOKUP($E129,'C. et P. SERIE'!$E$115:$S$144,14,FALSE)))</f>
        <v/>
      </c>
      <c r="S129" s="279" t="str">
        <f>IF(ISNA(VLOOKUP($E129,'C. et P. SERIE'!$E$115:$S$144,15,FALSE)),"",(VLOOKUP($E129,'C. et P. SERIE'!$E$115:$S$144,15,FALSE)))</f>
        <v/>
      </c>
    </row>
    <row r="130" spans="1:19" ht="12" customHeight="1" thickBot="1" x14ac:dyDescent="0.35">
      <c r="A130" s="711"/>
      <c r="B130" s="524"/>
      <c r="C130" s="521"/>
      <c r="D130" s="712"/>
      <c r="E130" s="43" t="str">
        <f>IF(ISNA(VLOOKUP(A129,'C. et P. SERIE'!$A$115:$S$144,5,FALSE)+U129),"",(VLOOKUP(A129,'C. et P. SERIE'!$A$115:$S$144,5,FALSE)+$U$3))</f>
        <v/>
      </c>
      <c r="F130" s="233" t="str">
        <f>IF(ISNA(VLOOKUP(E130,'C. et P. SERIE'!$E$115:$S$144,2,FALSE)),"",(VLOOKUP(E130,'C. et P. SERIE'!$E$115:$S$144,2,FALSE)))</f>
        <v/>
      </c>
      <c r="G130" s="713"/>
      <c r="H130" s="43" t="str">
        <f>IF(ISNA(VLOOKUP(E130,'C. et P. SERIE'!$E$115:$S$144,4,FALSE)),"",(VLOOKUP(E130,'C. et P. SERIE'!$E$115:$S$144,4,FALSE)))</f>
        <v/>
      </c>
      <c r="I130" s="280" t="str">
        <f>IF(ISNA(VLOOKUP($E130,'C. et P. SERIE'!$E$115:$S$144,5,FALSE)),"",(VLOOKUP($E130,'C. et P. SERIE'!$E$115:$S$144,5,FALSE)))</f>
        <v/>
      </c>
      <c r="J130" s="280" t="str">
        <f>IF(ISNA(VLOOKUP($E130,'C. et P. SERIE'!$E$115:$S$144,6,FALSE)),"",(VLOOKUP($E130,'C. et P. SERIE'!$E$115:$S$144,6,FALSE)))</f>
        <v/>
      </c>
      <c r="K130" s="280" t="str">
        <f>IF(ISNA(VLOOKUP($E130,'C. et P. SERIE'!$E$115:$S$144,7,FALSE)),"",(VLOOKUP($E130,'C. et P. SERIE'!$E$115:$S$144,7,FALSE)))</f>
        <v/>
      </c>
      <c r="L130" s="280" t="str">
        <f>IF(ISNA(VLOOKUP($E130,'C. et P. SERIE'!$E$115:$S$144,8,FALSE)),"",(VLOOKUP($E130,'C. et P. SERIE'!$E$115:$S$144,8,FALSE)))</f>
        <v/>
      </c>
      <c r="M130" s="280" t="str">
        <f>IF(ISNA(VLOOKUP($E130,'C. et P. SERIE'!$E$115:$S$144,9,FALSE)),"",(VLOOKUP($E130,'C. et P. SERIE'!$E$115:$S$144,9,FALSE)))</f>
        <v/>
      </c>
      <c r="N130" s="280" t="str">
        <f>IF(ISNA(VLOOKUP($E130,'C. et P. SERIE'!$E$115:$S$144,10,FALSE)),"",(VLOOKUP($E130,'C. et P. SERIE'!$E$115:$S$144,10,FALSE)))</f>
        <v/>
      </c>
      <c r="O130" s="280" t="str">
        <f>IF(ISNA(VLOOKUP($E130,'C. et P. SERIE'!$E$115:$S$144,11,FALSE)),"",(VLOOKUP($E130,'C. et P. SERIE'!$E$115:$S$144,11,FALSE)))</f>
        <v/>
      </c>
      <c r="P130" s="280" t="str">
        <f>IF(ISNA(VLOOKUP($E130,'C. et P. SERIE'!$E$115:$S$144,12,FALSE)),"",(VLOOKUP($E130,'C. et P. SERIE'!$E$115:$S$144,12,FALSE)))</f>
        <v/>
      </c>
      <c r="Q130" s="280" t="str">
        <f>IF(ISNA(VLOOKUP($E130,'C. et P. SERIE'!$E$115:$S$144,13,FALSE)),"",(VLOOKUP($E130,'C. et P. SERIE'!$E$115:$S$144,13,FALSE)))</f>
        <v/>
      </c>
      <c r="R130" s="280" t="str">
        <f>IF(ISNA(VLOOKUP($E130,'C. et P. SERIE'!$E$115:$S$144,14,FALSE)),"",(VLOOKUP($E130,'C. et P. SERIE'!$E$115:$S$144,14,FALSE)))</f>
        <v/>
      </c>
      <c r="S130" s="280" t="str">
        <f>IF(ISNA(VLOOKUP($E130,'C. et P. SERIE'!$E$115:$S$144,15,FALSE)),"",(VLOOKUP($E130,'C. et P. SERIE'!$E$115:$S$144,15,FALSE)))</f>
        <v/>
      </c>
    </row>
    <row r="131" spans="1:19" ht="12" customHeight="1" x14ac:dyDescent="0.3">
      <c r="A131" s="705">
        <v>7</v>
      </c>
      <c r="B131" s="523" t="str">
        <f>IF(ISNA(VLOOKUP(A131,'C. et P. SERIE'!$A$115:$S$144,2,FALSE)),"",(VLOOKUP(A131,'C. et P. SERIE'!$A$115:$S$144,2,FALSE)))</f>
        <v/>
      </c>
      <c r="C131" s="520" t="str">
        <f>IF(ISNA(VLOOKUP(A131,'C. et P. SERIE'!$A$115:$S$144,3,FALSE)),"",(VLOOKUP(A131,'C. et P. SERIE'!$A$115:$S$144,3,FALSE)))</f>
        <v/>
      </c>
      <c r="D131" s="707" t="str">
        <f>IF(ISNA(VLOOKUP(A131,'C. et P. SERIE'!$A$115:$S$144,4,FALSE)),"",(VLOOKUP(A131,'C. et P. SERIE'!$A$115:$S$144,4,FALSE)))</f>
        <v/>
      </c>
      <c r="E131" s="237" t="str">
        <f>IF(ISNA(VLOOKUP(A131,'C. et P. SERIE'!$A$115:$S$144,5,FALSE)),"",(VLOOKUP(A131,'C. et P. SERIE'!$A$115:$S$144,5,FALSE)))</f>
        <v/>
      </c>
      <c r="F131" s="237" t="str">
        <f>IF(ISNA(VLOOKUP(A131,'C. et P. SERIE'!$A$115:$S$144,6,FALSE)),"",(VLOOKUP(A131,'C. et P. SERIE'!$A$115:$S$144,6,FALSE)))</f>
        <v/>
      </c>
      <c r="G131" s="709" t="str">
        <f>IF(ISNA(VLOOKUP(E131,'C. et P. SERIE'!$E$115:$S$144,3,FALSE)),"",(VLOOKUP(E131,'C. et P. SERIE'!$E$115:$S$144,3,FALSE)))</f>
        <v/>
      </c>
      <c r="H131" s="237" t="str">
        <f>IF(ISNA(VLOOKUP(E131,'C. et P. SERIE'!$E$115:$S$144,4,FALSE)),"",(VLOOKUP(E131,'C. et P. SERIE'!$E$115:$S$144,4,FALSE)))</f>
        <v/>
      </c>
      <c r="I131" s="279" t="str">
        <f>IF(ISNA(VLOOKUP($E131,'C. et P. SERIE'!$E$115:$S$144,5,FALSE)),"",(VLOOKUP($E131,'C. et P. SERIE'!$E$115:$S$144,5,FALSE)))</f>
        <v/>
      </c>
      <c r="J131" s="279" t="str">
        <f>IF(ISNA(VLOOKUP($E131,'C. et P. SERIE'!$E$115:$S$144,6,FALSE)),"",(VLOOKUP($E131,'C. et P. SERIE'!$E$115:$S$144,6,FALSE)))</f>
        <v/>
      </c>
      <c r="K131" s="279" t="str">
        <f>IF(ISNA(VLOOKUP($E131,'C. et P. SERIE'!$E$115:$S$144,7,FALSE)),"",(VLOOKUP($E131,'C. et P. SERIE'!$E$115:$S$144,7,FALSE)))</f>
        <v/>
      </c>
      <c r="L131" s="279" t="str">
        <f>IF(ISNA(VLOOKUP($E131,'C. et P. SERIE'!$E$115:$S$144,8,FALSE)),"",(VLOOKUP($E131,'C. et P. SERIE'!$E$115:$S$144,8,FALSE)))</f>
        <v/>
      </c>
      <c r="M131" s="279" t="str">
        <f>IF(ISNA(VLOOKUP($E131,'C. et P. SERIE'!$E$115:$S$144,9,FALSE)),"",(VLOOKUP($E131,'C. et P. SERIE'!$E$115:$S$144,9,FALSE)))</f>
        <v/>
      </c>
      <c r="N131" s="279" t="str">
        <f>IF(ISNA(VLOOKUP($E131,'C. et P. SERIE'!$E$115:$S$144,10,FALSE)),"",(VLOOKUP($E131,'C. et P. SERIE'!$E$115:$S$144,10,FALSE)))</f>
        <v/>
      </c>
      <c r="O131" s="279" t="str">
        <f>IF(ISNA(VLOOKUP($E131,'C. et P. SERIE'!$E$115:$S$144,11,FALSE)),"",(VLOOKUP($E131,'C. et P. SERIE'!$E$115:$S$144,11,FALSE)))</f>
        <v/>
      </c>
      <c r="P131" s="279" t="str">
        <f>IF(ISNA(VLOOKUP($E131,'C. et P. SERIE'!$E$115:$S$144,12,FALSE)),"",(VLOOKUP($E131,'C. et P. SERIE'!$E$115:$S$144,12,FALSE)))</f>
        <v/>
      </c>
      <c r="Q131" s="279" t="str">
        <f>IF(ISNA(VLOOKUP($E131,'C. et P. SERIE'!$E$115:$S$144,13,FALSE)),"",(VLOOKUP($E131,'C. et P. SERIE'!$E$115:$S$144,13,FALSE)))</f>
        <v/>
      </c>
      <c r="R131" s="279" t="str">
        <f>IF(ISNA(VLOOKUP($E131,'C. et P. SERIE'!$E$115:$S$144,14,FALSE)),"",(VLOOKUP($E131,'C. et P. SERIE'!$E$115:$S$144,14,FALSE)))</f>
        <v/>
      </c>
      <c r="S131" s="279" t="str">
        <f>IF(ISNA(VLOOKUP($E131,'C. et P. SERIE'!$E$115:$S$144,15,FALSE)),"",(VLOOKUP($E131,'C. et P. SERIE'!$E$115:$S$144,15,FALSE)))</f>
        <v/>
      </c>
    </row>
    <row r="132" spans="1:19" ht="12" customHeight="1" thickBot="1" x14ac:dyDescent="0.35">
      <c r="A132" s="711"/>
      <c r="B132" s="524"/>
      <c r="C132" s="521"/>
      <c r="D132" s="712"/>
      <c r="E132" s="43" t="str">
        <f>IF(ISNA(VLOOKUP(A131,'C. et P. SERIE'!$A$115:$S$144,5,FALSE)+U131),"",(VLOOKUP(A131,'C. et P. SERIE'!$A$115:$S$144,5,FALSE)+$U$3))</f>
        <v/>
      </c>
      <c r="F132" s="233" t="str">
        <f>IF(ISNA(VLOOKUP(E132,'C. et P. SERIE'!$E$115:$S$144,2,FALSE)),"",(VLOOKUP(E132,'C. et P. SERIE'!$E$115:$S$144,2,FALSE)))</f>
        <v/>
      </c>
      <c r="G132" s="713"/>
      <c r="H132" s="43" t="str">
        <f>IF(ISNA(VLOOKUP(E132,'C. et P. SERIE'!$E$115:$S$144,4,FALSE)),"",(VLOOKUP(E132,'C. et P. SERIE'!$E$115:$S$144,4,FALSE)))</f>
        <v/>
      </c>
      <c r="I132" s="280" t="str">
        <f>IF(ISNA(VLOOKUP($E132,'C. et P. SERIE'!$E$115:$S$144,5,FALSE)),"",(VLOOKUP($E132,'C. et P. SERIE'!$E$115:$S$144,5,FALSE)))</f>
        <v/>
      </c>
      <c r="J132" s="280" t="str">
        <f>IF(ISNA(VLOOKUP($E132,'C. et P. SERIE'!$E$115:$S$144,6,FALSE)),"",(VLOOKUP($E132,'C. et P. SERIE'!$E$115:$S$144,6,FALSE)))</f>
        <v/>
      </c>
      <c r="K132" s="280" t="str">
        <f>IF(ISNA(VLOOKUP($E132,'C. et P. SERIE'!$E$115:$S$144,7,FALSE)),"",(VLOOKUP($E132,'C. et P. SERIE'!$E$115:$S$144,7,FALSE)))</f>
        <v/>
      </c>
      <c r="L132" s="280" t="str">
        <f>IF(ISNA(VLOOKUP($E132,'C. et P. SERIE'!$E$115:$S$144,8,FALSE)),"",(VLOOKUP($E132,'C. et P. SERIE'!$E$115:$S$144,8,FALSE)))</f>
        <v/>
      </c>
      <c r="M132" s="280" t="str">
        <f>IF(ISNA(VLOOKUP($E132,'C. et P. SERIE'!$E$115:$S$144,9,FALSE)),"",(VLOOKUP($E132,'C. et P. SERIE'!$E$115:$S$144,9,FALSE)))</f>
        <v/>
      </c>
      <c r="N132" s="280" t="str">
        <f>IF(ISNA(VLOOKUP($E132,'C. et P. SERIE'!$E$115:$S$144,10,FALSE)),"",(VLOOKUP($E132,'C. et P. SERIE'!$E$115:$S$144,10,FALSE)))</f>
        <v/>
      </c>
      <c r="O132" s="280" t="str">
        <f>IF(ISNA(VLOOKUP($E132,'C. et P. SERIE'!$E$115:$S$144,11,FALSE)),"",(VLOOKUP($E132,'C. et P. SERIE'!$E$115:$S$144,11,FALSE)))</f>
        <v/>
      </c>
      <c r="P132" s="280" t="str">
        <f>IF(ISNA(VLOOKUP($E132,'C. et P. SERIE'!$E$115:$S$144,12,FALSE)),"",(VLOOKUP($E132,'C. et P. SERIE'!$E$115:$S$144,12,FALSE)))</f>
        <v/>
      </c>
      <c r="Q132" s="280" t="str">
        <f>IF(ISNA(VLOOKUP($E132,'C. et P. SERIE'!$E$115:$S$144,13,FALSE)),"",(VLOOKUP($E132,'C. et P. SERIE'!$E$115:$S$144,13,FALSE)))</f>
        <v/>
      </c>
      <c r="R132" s="280" t="str">
        <f>IF(ISNA(VLOOKUP($E132,'C. et P. SERIE'!$E$115:$S$144,14,FALSE)),"",(VLOOKUP($E132,'C. et P. SERIE'!$E$115:$S$144,14,FALSE)))</f>
        <v/>
      </c>
      <c r="S132" s="280" t="str">
        <f>IF(ISNA(VLOOKUP($E132,'C. et P. SERIE'!$E$115:$S$144,15,FALSE)),"",(VLOOKUP($E132,'C. et P. SERIE'!$E$115:$S$144,15,FALSE)))</f>
        <v/>
      </c>
    </row>
    <row r="133" spans="1:19" ht="12" customHeight="1" x14ac:dyDescent="0.3">
      <c r="A133" s="705">
        <v>8</v>
      </c>
      <c r="B133" s="523" t="str">
        <f>IF(ISNA(VLOOKUP(A133,'C. et P. SERIE'!$A$115:$S$144,2,FALSE)),"",(VLOOKUP(A133,'C. et P. SERIE'!$A$115:$S$144,2,FALSE)))</f>
        <v/>
      </c>
      <c r="C133" s="520" t="str">
        <f>IF(ISNA(VLOOKUP(A133,'C. et P. SERIE'!$A$115:$S$144,3,FALSE)),"",(VLOOKUP(A133,'C. et P. SERIE'!$A$115:$S$144,3,FALSE)))</f>
        <v/>
      </c>
      <c r="D133" s="707" t="str">
        <f>IF(ISNA(VLOOKUP(A133,'C. et P. SERIE'!$A$115:$S$144,4,FALSE)),"",(VLOOKUP(A133,'C. et P. SERIE'!$A$115:$S$144,4,FALSE)))</f>
        <v/>
      </c>
      <c r="E133" s="237" t="str">
        <f>IF(ISNA(VLOOKUP(A133,'C. et P. SERIE'!$A$115:$S$144,5,FALSE)),"",(VLOOKUP(A133,'C. et P. SERIE'!$A$115:$S$144,5,FALSE)))</f>
        <v/>
      </c>
      <c r="F133" s="237" t="str">
        <f>IF(ISNA(VLOOKUP(A133,'C. et P. SERIE'!$A$115:$S$144,6,FALSE)),"",(VLOOKUP(A133,'C. et P. SERIE'!$A$115:$S$144,6,FALSE)))</f>
        <v/>
      </c>
      <c r="G133" s="709" t="str">
        <f>IF(ISNA(VLOOKUP(E133,'C. et P. SERIE'!$E$115:$S$144,3,FALSE)),"",(VLOOKUP(E133,'C. et P. SERIE'!$E$115:$S$144,3,FALSE)))</f>
        <v/>
      </c>
      <c r="H133" s="237" t="str">
        <f>IF(ISNA(VLOOKUP(E133,'C. et P. SERIE'!$E$115:$S$144,4,FALSE)),"",(VLOOKUP(E133,'C. et P. SERIE'!$E$115:$S$144,4,FALSE)))</f>
        <v/>
      </c>
      <c r="I133" s="279" t="str">
        <f>IF(ISNA(VLOOKUP($E133,'C. et P. SERIE'!$E$115:$S$144,5,FALSE)),"",(VLOOKUP($E133,'C. et P. SERIE'!$E$115:$S$144,5,FALSE)))</f>
        <v/>
      </c>
      <c r="J133" s="279" t="str">
        <f>IF(ISNA(VLOOKUP($E133,'C. et P. SERIE'!$E$115:$S$144,6,FALSE)),"",(VLOOKUP($E133,'C. et P. SERIE'!$E$115:$S$144,6,FALSE)))</f>
        <v/>
      </c>
      <c r="K133" s="279" t="str">
        <f>IF(ISNA(VLOOKUP($E133,'C. et P. SERIE'!$E$115:$S$144,7,FALSE)),"",(VLOOKUP($E133,'C. et P. SERIE'!$E$115:$S$144,7,FALSE)))</f>
        <v/>
      </c>
      <c r="L133" s="279" t="str">
        <f>IF(ISNA(VLOOKUP($E133,'C. et P. SERIE'!$E$115:$S$144,8,FALSE)),"",(VLOOKUP($E133,'C. et P. SERIE'!$E$115:$S$144,8,FALSE)))</f>
        <v/>
      </c>
      <c r="M133" s="279" t="str">
        <f>IF(ISNA(VLOOKUP($E133,'C. et P. SERIE'!$E$115:$S$144,9,FALSE)),"",(VLOOKUP($E133,'C. et P. SERIE'!$E$115:$S$144,9,FALSE)))</f>
        <v/>
      </c>
      <c r="N133" s="279" t="str">
        <f>IF(ISNA(VLOOKUP($E133,'C. et P. SERIE'!$E$115:$S$144,10,FALSE)),"",(VLOOKUP($E133,'C. et P. SERIE'!$E$115:$S$144,10,FALSE)))</f>
        <v/>
      </c>
      <c r="O133" s="279" t="str">
        <f>IF(ISNA(VLOOKUP($E133,'C. et P. SERIE'!$E$115:$S$144,11,FALSE)),"",(VLOOKUP($E133,'C. et P. SERIE'!$E$115:$S$144,11,FALSE)))</f>
        <v/>
      </c>
      <c r="P133" s="279" t="str">
        <f>IF(ISNA(VLOOKUP($E133,'C. et P. SERIE'!$E$115:$S$144,12,FALSE)),"",(VLOOKUP($E133,'C. et P. SERIE'!$E$115:$S$144,12,FALSE)))</f>
        <v/>
      </c>
      <c r="Q133" s="279" t="str">
        <f>IF(ISNA(VLOOKUP($E133,'C. et P. SERIE'!$E$115:$S$144,13,FALSE)),"",(VLOOKUP($E133,'C. et P. SERIE'!$E$115:$S$144,13,FALSE)))</f>
        <v/>
      </c>
      <c r="R133" s="279" t="str">
        <f>IF(ISNA(VLOOKUP($E133,'C. et P. SERIE'!$E$115:$S$144,14,FALSE)),"",(VLOOKUP($E133,'C. et P. SERIE'!$E$115:$S$144,14,FALSE)))</f>
        <v/>
      </c>
      <c r="S133" s="279" t="str">
        <f>IF(ISNA(VLOOKUP($E133,'C. et P. SERIE'!$E$115:$S$144,15,FALSE)),"",(VLOOKUP($E133,'C. et P. SERIE'!$E$115:$S$144,15,FALSE)))</f>
        <v/>
      </c>
    </row>
    <row r="134" spans="1:19" ht="12" customHeight="1" thickBot="1" x14ac:dyDescent="0.35">
      <c r="A134" s="711"/>
      <c r="B134" s="524"/>
      <c r="C134" s="521"/>
      <c r="D134" s="712"/>
      <c r="E134" s="43" t="str">
        <f>IF(ISNA(VLOOKUP(A133,'C. et P. SERIE'!$A$115:$S$144,5,FALSE)+U133),"",(VLOOKUP(A133,'C. et P. SERIE'!$A$115:$S$144,5,FALSE)+$U$3))</f>
        <v/>
      </c>
      <c r="F134" s="233" t="str">
        <f>IF(ISNA(VLOOKUP(E134,'C. et P. SERIE'!$E$115:$S$144,2,FALSE)),"",(VLOOKUP(E134,'C. et P. SERIE'!$E$115:$S$144,2,FALSE)))</f>
        <v/>
      </c>
      <c r="G134" s="713"/>
      <c r="H134" s="43" t="str">
        <f>IF(ISNA(VLOOKUP(E134,'C. et P. SERIE'!$E$115:$S$144,4,FALSE)),"",(VLOOKUP(E134,'C. et P. SERIE'!$E$115:$S$144,4,FALSE)))</f>
        <v/>
      </c>
      <c r="I134" s="280" t="str">
        <f>IF(ISNA(VLOOKUP($E134,'C. et P. SERIE'!$E$115:$S$144,5,FALSE)),"",(VLOOKUP($E134,'C. et P. SERIE'!$E$115:$S$144,5,FALSE)))</f>
        <v/>
      </c>
      <c r="J134" s="280" t="str">
        <f>IF(ISNA(VLOOKUP($E134,'C. et P. SERIE'!$E$115:$S$144,6,FALSE)),"",(VLOOKUP($E134,'C. et P. SERIE'!$E$115:$S$144,6,FALSE)))</f>
        <v/>
      </c>
      <c r="K134" s="280" t="str">
        <f>IF(ISNA(VLOOKUP($E134,'C. et P. SERIE'!$E$115:$S$144,7,FALSE)),"",(VLOOKUP($E134,'C. et P. SERIE'!$E$115:$S$144,7,FALSE)))</f>
        <v/>
      </c>
      <c r="L134" s="280" t="str">
        <f>IF(ISNA(VLOOKUP($E134,'C. et P. SERIE'!$E$115:$S$144,8,FALSE)),"",(VLOOKUP($E134,'C. et P. SERIE'!$E$115:$S$144,8,FALSE)))</f>
        <v/>
      </c>
      <c r="M134" s="280" t="str">
        <f>IF(ISNA(VLOOKUP($E134,'C. et P. SERIE'!$E$115:$S$144,9,FALSE)),"",(VLOOKUP($E134,'C. et P. SERIE'!$E$115:$S$144,9,FALSE)))</f>
        <v/>
      </c>
      <c r="N134" s="280" t="str">
        <f>IF(ISNA(VLOOKUP($E134,'C. et P. SERIE'!$E$115:$S$144,10,FALSE)),"",(VLOOKUP($E134,'C. et P. SERIE'!$E$115:$S$144,10,FALSE)))</f>
        <v/>
      </c>
      <c r="O134" s="280" t="str">
        <f>IF(ISNA(VLOOKUP($E134,'C. et P. SERIE'!$E$115:$S$144,11,FALSE)),"",(VLOOKUP($E134,'C. et P. SERIE'!$E$115:$S$144,11,FALSE)))</f>
        <v/>
      </c>
      <c r="P134" s="280" t="str">
        <f>IF(ISNA(VLOOKUP($E134,'C. et P. SERIE'!$E$115:$S$144,12,FALSE)),"",(VLOOKUP($E134,'C. et P. SERIE'!$E$115:$S$144,12,FALSE)))</f>
        <v/>
      </c>
      <c r="Q134" s="280" t="str">
        <f>IF(ISNA(VLOOKUP($E134,'C. et P. SERIE'!$E$115:$S$144,13,FALSE)),"",(VLOOKUP($E134,'C. et P. SERIE'!$E$115:$S$144,13,FALSE)))</f>
        <v/>
      </c>
      <c r="R134" s="280" t="str">
        <f>IF(ISNA(VLOOKUP($E134,'C. et P. SERIE'!$E$115:$S$144,14,FALSE)),"",(VLOOKUP($E134,'C. et P. SERIE'!$E$115:$S$144,14,FALSE)))</f>
        <v/>
      </c>
      <c r="S134" s="280" t="str">
        <f>IF(ISNA(VLOOKUP($E134,'C. et P. SERIE'!$E$115:$S$144,15,FALSE)),"",(VLOOKUP($E134,'C. et P. SERIE'!$E$115:$S$144,15,FALSE)))</f>
        <v/>
      </c>
    </row>
    <row r="135" spans="1:19" ht="12" customHeight="1" x14ac:dyDescent="0.3">
      <c r="A135" s="705">
        <v>9</v>
      </c>
      <c r="B135" s="523" t="str">
        <f>IF(ISNA(VLOOKUP(A135,'C. et P. SERIE'!$A$115:$S$144,2,FALSE)),"",(VLOOKUP(A135,'C. et P. SERIE'!$A$115:$S$144,2,FALSE)))</f>
        <v/>
      </c>
      <c r="C135" s="520" t="str">
        <f>IF(ISNA(VLOOKUP(A135,'C. et P. SERIE'!$A$115:$S$144,3,FALSE)),"",(VLOOKUP(A135,'C. et P. SERIE'!$A$115:$S$144,3,FALSE)))</f>
        <v/>
      </c>
      <c r="D135" s="707" t="str">
        <f>IF(ISNA(VLOOKUP(A135,'C. et P. SERIE'!$A$115:$S$144,4,FALSE)),"",(VLOOKUP(A135,'C. et P. SERIE'!$A$115:$S$144,4,FALSE)))</f>
        <v/>
      </c>
      <c r="E135" s="237" t="str">
        <f>IF(ISNA(VLOOKUP(A135,'C. et P. SERIE'!$A$115:$S$144,5,FALSE)),"",(VLOOKUP(A135,'C. et P. SERIE'!$A$115:$S$144,5,FALSE)))</f>
        <v/>
      </c>
      <c r="F135" s="237" t="str">
        <f>IF(ISNA(VLOOKUP(A135,'C. et P. SERIE'!$A$115:$S$144,6,FALSE)),"",(VLOOKUP(A135,'C. et P. SERIE'!$A$115:$S$144,6,FALSE)))</f>
        <v/>
      </c>
      <c r="G135" s="709" t="str">
        <f>IF(ISNA(VLOOKUP(E135,'C. et P. SERIE'!$E$115:$S$144,3,FALSE)),"",(VLOOKUP(E135,'C. et P. SERIE'!$E$115:$S$144,3,FALSE)))</f>
        <v/>
      </c>
      <c r="H135" s="237" t="str">
        <f>IF(ISNA(VLOOKUP(E135,'C. et P. SERIE'!$E$115:$S$144,4,FALSE)),"",(VLOOKUP(E135,'C. et P. SERIE'!$E$115:$S$144,4,FALSE)))</f>
        <v/>
      </c>
      <c r="I135" s="279" t="str">
        <f>IF(ISNA(VLOOKUP($E135,'C. et P. SERIE'!$E$115:$S$144,5,FALSE)),"",(VLOOKUP($E135,'C. et P. SERIE'!$E$115:$S$144,5,FALSE)))</f>
        <v/>
      </c>
      <c r="J135" s="279" t="str">
        <f>IF(ISNA(VLOOKUP($E135,'C. et P. SERIE'!$E$115:$S$144,6,FALSE)),"",(VLOOKUP($E135,'C. et P. SERIE'!$E$115:$S$144,6,FALSE)))</f>
        <v/>
      </c>
      <c r="K135" s="279" t="str">
        <f>IF(ISNA(VLOOKUP($E135,'C. et P. SERIE'!$E$115:$S$144,7,FALSE)),"",(VLOOKUP($E135,'C. et P. SERIE'!$E$115:$S$144,7,FALSE)))</f>
        <v/>
      </c>
      <c r="L135" s="279" t="str">
        <f>IF(ISNA(VLOOKUP($E135,'C. et P. SERIE'!$E$115:$S$144,8,FALSE)),"",(VLOOKUP($E135,'C. et P. SERIE'!$E$115:$S$144,8,FALSE)))</f>
        <v/>
      </c>
      <c r="M135" s="279" t="str">
        <f>IF(ISNA(VLOOKUP($E135,'C. et P. SERIE'!$E$115:$S$144,9,FALSE)),"",(VLOOKUP($E135,'C. et P. SERIE'!$E$115:$S$144,9,FALSE)))</f>
        <v/>
      </c>
      <c r="N135" s="279" t="str">
        <f>IF(ISNA(VLOOKUP($E135,'C. et P. SERIE'!$E$115:$S$144,10,FALSE)),"",(VLOOKUP($E135,'C. et P. SERIE'!$E$115:$S$144,10,FALSE)))</f>
        <v/>
      </c>
      <c r="O135" s="279" t="str">
        <f>IF(ISNA(VLOOKUP($E135,'C. et P. SERIE'!$E$115:$S$144,11,FALSE)),"",(VLOOKUP($E135,'C. et P. SERIE'!$E$115:$S$144,11,FALSE)))</f>
        <v/>
      </c>
      <c r="P135" s="279" t="str">
        <f>IF(ISNA(VLOOKUP($E135,'C. et P. SERIE'!$E$115:$S$144,12,FALSE)),"",(VLOOKUP($E135,'C. et P. SERIE'!$E$115:$S$144,12,FALSE)))</f>
        <v/>
      </c>
      <c r="Q135" s="279" t="str">
        <f>IF(ISNA(VLOOKUP($E135,'C. et P. SERIE'!$E$115:$S$144,13,FALSE)),"",(VLOOKUP($E135,'C. et P. SERIE'!$E$115:$S$144,13,FALSE)))</f>
        <v/>
      </c>
      <c r="R135" s="279" t="str">
        <f>IF(ISNA(VLOOKUP($E135,'C. et P. SERIE'!$E$115:$S$144,14,FALSE)),"",(VLOOKUP($E135,'C. et P. SERIE'!$E$115:$S$144,14,FALSE)))</f>
        <v/>
      </c>
      <c r="S135" s="279" t="str">
        <f>IF(ISNA(VLOOKUP($E135,'C. et P. SERIE'!$E$115:$S$144,15,FALSE)),"",(VLOOKUP($E135,'C. et P. SERIE'!$E$115:$S$144,15,FALSE)))</f>
        <v/>
      </c>
    </row>
    <row r="136" spans="1:19" ht="12" customHeight="1" thickBot="1" x14ac:dyDescent="0.35">
      <c r="A136" s="711"/>
      <c r="B136" s="524"/>
      <c r="C136" s="521"/>
      <c r="D136" s="712"/>
      <c r="E136" s="43" t="str">
        <f>IF(ISNA(VLOOKUP(A135,'C. et P. SERIE'!$A$115:$S$144,5,FALSE)+U135),"",(VLOOKUP(A135,'C. et P. SERIE'!$A$115:$S$144,5,FALSE)+$U$3))</f>
        <v/>
      </c>
      <c r="F136" s="233" t="str">
        <f>IF(ISNA(VLOOKUP(E136,'C. et P. SERIE'!$E$115:$S$144,2,FALSE)),"",(VLOOKUP(E136,'C. et P. SERIE'!$E$115:$S$144,2,FALSE)))</f>
        <v/>
      </c>
      <c r="G136" s="713"/>
      <c r="H136" s="43" t="str">
        <f>IF(ISNA(VLOOKUP(E136,'C. et P. SERIE'!$E$115:$S$144,4,FALSE)),"",(VLOOKUP(E136,'C. et P. SERIE'!$E$115:$S$144,4,FALSE)))</f>
        <v/>
      </c>
      <c r="I136" s="280" t="str">
        <f>IF(ISNA(VLOOKUP($E136,'C. et P. SERIE'!$E$115:$S$144,5,FALSE)),"",(VLOOKUP($E136,'C. et P. SERIE'!$E$115:$S$144,5,FALSE)))</f>
        <v/>
      </c>
      <c r="J136" s="280" t="str">
        <f>IF(ISNA(VLOOKUP($E136,'C. et P. SERIE'!$E$115:$S$144,6,FALSE)),"",(VLOOKUP($E136,'C. et P. SERIE'!$E$115:$S$144,6,FALSE)))</f>
        <v/>
      </c>
      <c r="K136" s="280" t="str">
        <f>IF(ISNA(VLOOKUP($E136,'C. et P. SERIE'!$E$115:$S$144,7,FALSE)),"",(VLOOKUP($E136,'C. et P. SERIE'!$E$115:$S$144,7,FALSE)))</f>
        <v/>
      </c>
      <c r="L136" s="280" t="str">
        <f>IF(ISNA(VLOOKUP($E136,'C. et P. SERIE'!$E$115:$S$144,8,FALSE)),"",(VLOOKUP($E136,'C. et P. SERIE'!$E$115:$S$144,8,FALSE)))</f>
        <v/>
      </c>
      <c r="M136" s="280" t="str">
        <f>IF(ISNA(VLOOKUP($E136,'C. et P. SERIE'!$E$115:$S$144,9,FALSE)),"",(VLOOKUP($E136,'C. et P. SERIE'!$E$115:$S$144,9,FALSE)))</f>
        <v/>
      </c>
      <c r="N136" s="280" t="str">
        <f>IF(ISNA(VLOOKUP($E136,'C. et P. SERIE'!$E$115:$S$144,10,FALSE)),"",(VLOOKUP($E136,'C. et P. SERIE'!$E$115:$S$144,10,FALSE)))</f>
        <v/>
      </c>
      <c r="O136" s="280" t="str">
        <f>IF(ISNA(VLOOKUP($E136,'C. et P. SERIE'!$E$115:$S$144,11,FALSE)),"",(VLOOKUP($E136,'C. et P. SERIE'!$E$115:$S$144,11,FALSE)))</f>
        <v/>
      </c>
      <c r="P136" s="280" t="str">
        <f>IF(ISNA(VLOOKUP($E136,'C. et P. SERIE'!$E$115:$S$144,12,FALSE)),"",(VLOOKUP($E136,'C. et P. SERIE'!$E$115:$S$144,12,FALSE)))</f>
        <v/>
      </c>
      <c r="Q136" s="280" t="str">
        <f>IF(ISNA(VLOOKUP($E136,'C. et P. SERIE'!$E$115:$S$144,13,FALSE)),"",(VLOOKUP($E136,'C. et P. SERIE'!$E$115:$S$144,13,FALSE)))</f>
        <v/>
      </c>
      <c r="R136" s="280" t="str">
        <f>IF(ISNA(VLOOKUP($E136,'C. et P. SERIE'!$E$115:$S$144,14,FALSE)),"",(VLOOKUP($E136,'C. et P. SERIE'!$E$115:$S$144,14,FALSE)))</f>
        <v/>
      </c>
      <c r="S136" s="280" t="str">
        <f>IF(ISNA(VLOOKUP($E136,'C. et P. SERIE'!$E$115:$S$144,15,FALSE)),"",(VLOOKUP($E136,'C. et P. SERIE'!$E$115:$S$144,15,FALSE)))</f>
        <v/>
      </c>
    </row>
    <row r="137" spans="1:19" ht="12" customHeight="1" x14ac:dyDescent="0.3">
      <c r="A137" s="705">
        <v>10</v>
      </c>
      <c r="B137" s="523" t="str">
        <f>IF(ISNA(VLOOKUP(A137,'C. et P. SERIE'!$A$115:$S$144,2,FALSE)),"",(VLOOKUP(A137,'C. et P. SERIE'!$A$115:$S$144,2,FALSE)))</f>
        <v/>
      </c>
      <c r="C137" s="520" t="str">
        <f>IF(ISNA(VLOOKUP(A137,'C. et P. SERIE'!$A$115:$S$144,3,FALSE)),"",(VLOOKUP(A137,'C. et P. SERIE'!$A$115:$S$144,3,FALSE)))</f>
        <v/>
      </c>
      <c r="D137" s="707" t="str">
        <f>IF(ISNA(VLOOKUP(A137,'C. et P. SERIE'!$A$115:$S$144,4,FALSE)),"",(VLOOKUP(A137,'C. et P. SERIE'!$A$115:$S$144,4,FALSE)))</f>
        <v/>
      </c>
      <c r="E137" s="237" t="str">
        <f>IF(ISNA(VLOOKUP(A137,'C. et P. SERIE'!$A$115:$S$144,5,FALSE)),"",(VLOOKUP(A137,'C. et P. SERIE'!$A$115:$S$144,5,FALSE)))</f>
        <v/>
      </c>
      <c r="F137" s="237" t="str">
        <f>IF(ISNA(VLOOKUP(A137,'C. et P. SERIE'!$A$115:$S$144,6,FALSE)),"",(VLOOKUP(A137,'C. et P. SERIE'!$A$115:$S$144,6,FALSE)))</f>
        <v/>
      </c>
      <c r="G137" s="709" t="str">
        <f>IF(ISNA(VLOOKUP(E137,'C. et P. SERIE'!$E$115:$S$144,3,FALSE)),"",(VLOOKUP(E137,'C. et P. SERIE'!$E$115:$S$144,3,FALSE)))</f>
        <v/>
      </c>
      <c r="H137" s="237" t="str">
        <f>IF(ISNA(VLOOKUP(E137,'C. et P. SERIE'!$E$115:$S$144,4,FALSE)),"",(VLOOKUP(E137,'C. et P. SERIE'!$E$115:$S$144,4,FALSE)))</f>
        <v/>
      </c>
      <c r="I137" s="279" t="str">
        <f>IF(ISNA(VLOOKUP($E137,'C. et P. SERIE'!$E$115:$S$144,5,FALSE)),"",(VLOOKUP($E137,'C. et P. SERIE'!$E$115:$S$144,5,FALSE)))</f>
        <v/>
      </c>
      <c r="J137" s="279" t="str">
        <f>IF(ISNA(VLOOKUP($E137,'C. et P. SERIE'!$E$115:$S$144,6,FALSE)),"",(VLOOKUP($E137,'C. et P. SERIE'!$E$115:$S$144,6,FALSE)))</f>
        <v/>
      </c>
      <c r="K137" s="279" t="str">
        <f>IF(ISNA(VLOOKUP($E137,'C. et P. SERIE'!$E$115:$S$144,7,FALSE)),"",(VLOOKUP($E137,'C. et P. SERIE'!$E$115:$S$144,7,FALSE)))</f>
        <v/>
      </c>
      <c r="L137" s="279" t="str">
        <f>IF(ISNA(VLOOKUP($E137,'C. et P. SERIE'!$E$115:$S$144,8,FALSE)),"",(VLOOKUP($E137,'C. et P. SERIE'!$E$115:$S$144,8,FALSE)))</f>
        <v/>
      </c>
      <c r="M137" s="279" t="str">
        <f>IF(ISNA(VLOOKUP($E137,'C. et P. SERIE'!$E$115:$S$144,9,FALSE)),"",(VLOOKUP($E137,'C. et P. SERIE'!$E$115:$S$144,9,FALSE)))</f>
        <v/>
      </c>
      <c r="N137" s="279" t="str">
        <f>IF(ISNA(VLOOKUP($E137,'C. et P. SERIE'!$E$115:$S$144,10,FALSE)),"",(VLOOKUP($E137,'C. et P. SERIE'!$E$115:$S$144,10,FALSE)))</f>
        <v/>
      </c>
      <c r="O137" s="279" t="str">
        <f>IF(ISNA(VLOOKUP($E137,'C. et P. SERIE'!$E$115:$S$144,11,FALSE)),"",(VLOOKUP($E137,'C. et P. SERIE'!$E$115:$S$144,11,FALSE)))</f>
        <v/>
      </c>
      <c r="P137" s="279" t="str">
        <f>IF(ISNA(VLOOKUP($E137,'C. et P. SERIE'!$E$115:$S$144,12,FALSE)),"",(VLOOKUP($E137,'C. et P. SERIE'!$E$115:$S$144,12,FALSE)))</f>
        <v/>
      </c>
      <c r="Q137" s="279" t="str">
        <f>IF(ISNA(VLOOKUP($E137,'C. et P. SERIE'!$E$115:$S$144,13,FALSE)),"",(VLOOKUP($E137,'C. et P. SERIE'!$E$115:$S$144,13,FALSE)))</f>
        <v/>
      </c>
      <c r="R137" s="279" t="str">
        <f>IF(ISNA(VLOOKUP($E137,'C. et P. SERIE'!$E$115:$S$144,14,FALSE)),"",(VLOOKUP($E137,'C. et P. SERIE'!$E$115:$S$144,14,FALSE)))</f>
        <v/>
      </c>
      <c r="S137" s="279" t="str">
        <f>IF(ISNA(VLOOKUP($E137,'C. et P. SERIE'!$E$115:$S$144,15,FALSE)),"",(VLOOKUP($E137,'C. et P. SERIE'!$E$115:$S$144,15,FALSE)))</f>
        <v/>
      </c>
    </row>
    <row r="138" spans="1:19" ht="12" customHeight="1" thickBot="1" x14ac:dyDescent="0.35">
      <c r="A138" s="711"/>
      <c r="B138" s="524"/>
      <c r="C138" s="521"/>
      <c r="D138" s="712"/>
      <c r="E138" s="43" t="str">
        <f>IF(ISNA(VLOOKUP(A137,'C. et P. SERIE'!$A$115:$S$144,5,FALSE)+U137),"",(VLOOKUP(A137,'C. et P. SERIE'!$A$115:$S$144,5,FALSE)+$U$3))</f>
        <v/>
      </c>
      <c r="F138" s="233" t="str">
        <f>IF(ISNA(VLOOKUP(E138,'C. et P. SERIE'!$E$115:$S$144,2,FALSE)),"",(VLOOKUP(E138,'C. et P. SERIE'!$E$115:$S$144,2,FALSE)))</f>
        <v/>
      </c>
      <c r="G138" s="713"/>
      <c r="H138" s="43" t="str">
        <f>IF(ISNA(VLOOKUP(E138,'C. et P. SERIE'!$E$115:$S$144,4,FALSE)),"",(VLOOKUP(E138,'C. et P. SERIE'!$E$115:$S$144,4,FALSE)))</f>
        <v/>
      </c>
      <c r="I138" s="280" t="str">
        <f>IF(ISNA(VLOOKUP($E138,'C. et P. SERIE'!$E$115:$S$144,5,FALSE)),"",(VLOOKUP($E138,'C. et P. SERIE'!$E$115:$S$144,5,FALSE)))</f>
        <v/>
      </c>
      <c r="J138" s="280" t="str">
        <f>IF(ISNA(VLOOKUP($E138,'C. et P. SERIE'!$E$115:$S$144,6,FALSE)),"",(VLOOKUP($E138,'C. et P. SERIE'!$E$115:$S$144,6,FALSE)))</f>
        <v/>
      </c>
      <c r="K138" s="280" t="str">
        <f>IF(ISNA(VLOOKUP($E138,'C. et P. SERIE'!$E$115:$S$144,7,FALSE)),"",(VLOOKUP($E138,'C. et P. SERIE'!$E$115:$S$144,7,FALSE)))</f>
        <v/>
      </c>
      <c r="L138" s="280" t="str">
        <f>IF(ISNA(VLOOKUP($E138,'C. et P. SERIE'!$E$115:$S$144,8,FALSE)),"",(VLOOKUP($E138,'C. et P. SERIE'!$E$115:$S$144,8,FALSE)))</f>
        <v/>
      </c>
      <c r="M138" s="280" t="str">
        <f>IF(ISNA(VLOOKUP($E138,'C. et P. SERIE'!$E$115:$S$144,9,FALSE)),"",(VLOOKUP($E138,'C. et P. SERIE'!$E$115:$S$144,9,FALSE)))</f>
        <v/>
      </c>
      <c r="N138" s="280" t="str">
        <f>IF(ISNA(VLOOKUP($E138,'C. et P. SERIE'!$E$115:$S$144,10,FALSE)),"",(VLOOKUP($E138,'C. et P. SERIE'!$E$115:$S$144,10,FALSE)))</f>
        <v/>
      </c>
      <c r="O138" s="280" t="str">
        <f>IF(ISNA(VLOOKUP($E138,'C. et P. SERIE'!$E$115:$S$144,11,FALSE)),"",(VLOOKUP($E138,'C. et P. SERIE'!$E$115:$S$144,11,FALSE)))</f>
        <v/>
      </c>
      <c r="P138" s="280" t="str">
        <f>IF(ISNA(VLOOKUP($E138,'C. et P. SERIE'!$E$115:$S$144,12,FALSE)),"",(VLOOKUP($E138,'C. et P. SERIE'!$E$115:$S$144,12,FALSE)))</f>
        <v/>
      </c>
      <c r="Q138" s="280" t="str">
        <f>IF(ISNA(VLOOKUP($E138,'C. et P. SERIE'!$E$115:$S$144,13,FALSE)),"",(VLOOKUP($E138,'C. et P. SERIE'!$E$115:$S$144,13,FALSE)))</f>
        <v/>
      </c>
      <c r="R138" s="280" t="str">
        <f>IF(ISNA(VLOOKUP($E138,'C. et P. SERIE'!$E$115:$S$144,14,FALSE)),"",(VLOOKUP($E138,'C. et P. SERIE'!$E$115:$S$144,14,FALSE)))</f>
        <v/>
      </c>
      <c r="S138" s="280" t="str">
        <f>IF(ISNA(VLOOKUP($E138,'C. et P. SERIE'!$E$115:$S$144,15,FALSE)),"",(VLOOKUP($E138,'C. et P. SERIE'!$E$115:$S$144,15,FALSE)))</f>
        <v/>
      </c>
    </row>
    <row r="139" spans="1:19" ht="12" customHeight="1" x14ac:dyDescent="0.3">
      <c r="A139" s="705">
        <v>11</v>
      </c>
      <c r="B139" s="523" t="str">
        <f>IF(ISNA(VLOOKUP(A139,'C. et P. SERIE'!$A$115:$S$144,2,FALSE)),"",(VLOOKUP(A139,'C. et P. SERIE'!$A$115:$S$144,2,FALSE)))</f>
        <v/>
      </c>
      <c r="C139" s="520" t="str">
        <f>IF(ISNA(VLOOKUP(A139,'C. et P. SERIE'!$A$115:$S$144,3,FALSE)),"",(VLOOKUP(A139,'C. et P. SERIE'!$A$115:$S$144,3,FALSE)))</f>
        <v/>
      </c>
      <c r="D139" s="707" t="str">
        <f>IF(ISNA(VLOOKUP(A139,'C. et P. SERIE'!$A$115:$S$144,4,FALSE)),"",(VLOOKUP(A139,'C. et P. SERIE'!$A$115:$S$144,4,FALSE)))</f>
        <v/>
      </c>
      <c r="E139" s="237" t="str">
        <f>IF(ISNA(VLOOKUP(A139,'C. et P. SERIE'!$A$115:$S$144,5,FALSE)),"",(VLOOKUP(A139,'C. et P. SERIE'!$A$115:$S$144,5,FALSE)))</f>
        <v/>
      </c>
      <c r="F139" s="237" t="str">
        <f>IF(ISNA(VLOOKUP(A139,'C. et P. SERIE'!$A$115:$S$144,6,FALSE)),"",(VLOOKUP(A139,'C. et P. SERIE'!$A$115:$S$144,6,FALSE)))</f>
        <v/>
      </c>
      <c r="G139" s="709" t="str">
        <f>IF(ISNA(VLOOKUP(E139,'C. et P. SERIE'!$E$115:$S$144,3,FALSE)),"",(VLOOKUP(E139,'C. et P. SERIE'!$E$115:$S$144,3,FALSE)))</f>
        <v/>
      </c>
      <c r="H139" s="237" t="str">
        <f>IF(ISNA(VLOOKUP(E139,'C. et P. SERIE'!$E$115:$S$144,4,FALSE)),"",(VLOOKUP(E139,'C. et P. SERIE'!$E$115:$S$144,4,FALSE)))</f>
        <v/>
      </c>
      <c r="I139" s="279" t="str">
        <f>IF(ISNA(VLOOKUP($E139,'C. et P. SERIE'!$E$115:$S$144,5,FALSE)),"",(VLOOKUP($E139,'C. et P. SERIE'!$E$115:$S$144,5,FALSE)))</f>
        <v/>
      </c>
      <c r="J139" s="279" t="str">
        <f>IF(ISNA(VLOOKUP($E139,'C. et P. SERIE'!$E$115:$S$144,6,FALSE)),"",(VLOOKUP($E139,'C. et P. SERIE'!$E$115:$S$144,6,FALSE)))</f>
        <v/>
      </c>
      <c r="K139" s="279" t="str">
        <f>IF(ISNA(VLOOKUP($E139,'C. et P. SERIE'!$E$115:$S$144,7,FALSE)),"",(VLOOKUP($E139,'C. et P. SERIE'!$E$115:$S$144,7,FALSE)))</f>
        <v/>
      </c>
      <c r="L139" s="279" t="str">
        <f>IF(ISNA(VLOOKUP($E139,'C. et P. SERIE'!$E$115:$S$144,8,FALSE)),"",(VLOOKUP($E139,'C. et P. SERIE'!$E$115:$S$144,8,FALSE)))</f>
        <v/>
      </c>
      <c r="M139" s="279" t="str">
        <f>IF(ISNA(VLOOKUP($E139,'C. et P. SERIE'!$E$115:$S$144,9,FALSE)),"",(VLOOKUP($E139,'C. et P. SERIE'!$E$115:$S$144,9,FALSE)))</f>
        <v/>
      </c>
      <c r="N139" s="279" t="str">
        <f>IF(ISNA(VLOOKUP($E139,'C. et P. SERIE'!$E$115:$S$144,10,FALSE)),"",(VLOOKUP($E139,'C. et P. SERIE'!$E$115:$S$144,10,FALSE)))</f>
        <v/>
      </c>
      <c r="O139" s="279" t="str">
        <f>IF(ISNA(VLOOKUP($E139,'C. et P. SERIE'!$E$115:$S$144,11,FALSE)),"",(VLOOKUP($E139,'C. et P. SERIE'!$E$115:$S$144,11,FALSE)))</f>
        <v/>
      </c>
      <c r="P139" s="279" t="str">
        <f>IF(ISNA(VLOOKUP($E139,'C. et P. SERIE'!$E$115:$S$144,12,FALSE)),"",(VLOOKUP($E139,'C. et P. SERIE'!$E$115:$S$144,12,FALSE)))</f>
        <v/>
      </c>
      <c r="Q139" s="279" t="str">
        <f>IF(ISNA(VLOOKUP($E139,'C. et P. SERIE'!$E$115:$S$144,13,FALSE)),"",(VLOOKUP($E139,'C. et P. SERIE'!$E$115:$S$144,13,FALSE)))</f>
        <v/>
      </c>
      <c r="R139" s="279" t="str">
        <f>IF(ISNA(VLOOKUP($E139,'C. et P. SERIE'!$E$115:$S$144,14,FALSE)),"",(VLOOKUP($E139,'C. et P. SERIE'!$E$115:$S$144,14,FALSE)))</f>
        <v/>
      </c>
      <c r="S139" s="279" t="str">
        <f>IF(ISNA(VLOOKUP($E139,'C. et P. SERIE'!$E$115:$S$144,15,FALSE)),"",(VLOOKUP($E139,'C. et P. SERIE'!$E$115:$S$144,15,FALSE)))</f>
        <v/>
      </c>
    </row>
    <row r="140" spans="1:19" ht="12" customHeight="1" thickBot="1" x14ac:dyDescent="0.35">
      <c r="A140" s="711"/>
      <c r="B140" s="524"/>
      <c r="C140" s="521"/>
      <c r="D140" s="712"/>
      <c r="E140" s="43" t="str">
        <f>IF(ISNA(VLOOKUP(A139,'C. et P. SERIE'!$A$115:$S$144,5,FALSE)+U139),"",(VLOOKUP(A139,'C. et P. SERIE'!$A$115:$S$144,5,FALSE)+$U$3))</f>
        <v/>
      </c>
      <c r="F140" s="233" t="str">
        <f>IF(ISNA(VLOOKUP(E140,'C. et P. SERIE'!$E$115:$S$144,2,FALSE)),"",(VLOOKUP(E140,'C. et P. SERIE'!$E$115:$S$144,2,FALSE)))</f>
        <v/>
      </c>
      <c r="G140" s="713"/>
      <c r="H140" s="43" t="str">
        <f>IF(ISNA(VLOOKUP(E140,'C. et P. SERIE'!$E$115:$S$144,4,FALSE)),"",(VLOOKUP(E140,'C. et P. SERIE'!$E$115:$S$144,4,FALSE)))</f>
        <v/>
      </c>
      <c r="I140" s="280" t="str">
        <f>IF(ISNA(VLOOKUP($E140,'C. et P. SERIE'!$E$115:$S$144,5,FALSE)),"",(VLOOKUP($E140,'C. et P. SERIE'!$E$115:$S$144,5,FALSE)))</f>
        <v/>
      </c>
      <c r="J140" s="280" t="str">
        <f>IF(ISNA(VLOOKUP($E140,'C. et P. SERIE'!$E$115:$S$144,6,FALSE)),"",(VLOOKUP($E140,'C. et P. SERIE'!$E$115:$S$144,6,FALSE)))</f>
        <v/>
      </c>
      <c r="K140" s="280" t="str">
        <f>IF(ISNA(VLOOKUP($E140,'C. et P. SERIE'!$E$115:$S$144,7,FALSE)),"",(VLOOKUP($E140,'C. et P. SERIE'!$E$115:$S$144,7,FALSE)))</f>
        <v/>
      </c>
      <c r="L140" s="280" t="str">
        <f>IF(ISNA(VLOOKUP($E140,'C. et P. SERIE'!$E$115:$S$144,8,FALSE)),"",(VLOOKUP($E140,'C. et P. SERIE'!$E$115:$S$144,8,FALSE)))</f>
        <v/>
      </c>
      <c r="M140" s="280" t="str">
        <f>IF(ISNA(VLOOKUP($E140,'C. et P. SERIE'!$E$115:$S$144,9,FALSE)),"",(VLOOKUP($E140,'C. et P. SERIE'!$E$115:$S$144,9,FALSE)))</f>
        <v/>
      </c>
      <c r="N140" s="280" t="str">
        <f>IF(ISNA(VLOOKUP($E140,'C. et P. SERIE'!$E$115:$S$144,10,FALSE)),"",(VLOOKUP($E140,'C. et P. SERIE'!$E$115:$S$144,10,FALSE)))</f>
        <v/>
      </c>
      <c r="O140" s="280" t="str">
        <f>IF(ISNA(VLOOKUP($E140,'C. et P. SERIE'!$E$115:$S$144,11,FALSE)),"",(VLOOKUP($E140,'C. et P. SERIE'!$E$115:$S$144,11,FALSE)))</f>
        <v/>
      </c>
      <c r="P140" s="280" t="str">
        <f>IF(ISNA(VLOOKUP($E140,'C. et P. SERIE'!$E$115:$S$144,12,FALSE)),"",(VLOOKUP($E140,'C. et P. SERIE'!$E$115:$S$144,12,FALSE)))</f>
        <v/>
      </c>
      <c r="Q140" s="280" t="str">
        <f>IF(ISNA(VLOOKUP($E140,'C. et P. SERIE'!$E$115:$S$144,13,FALSE)),"",(VLOOKUP($E140,'C. et P. SERIE'!$E$115:$S$144,13,FALSE)))</f>
        <v/>
      </c>
      <c r="R140" s="280" t="str">
        <f>IF(ISNA(VLOOKUP($E140,'C. et P. SERIE'!$E$115:$S$144,14,FALSE)),"",(VLOOKUP($E140,'C. et P. SERIE'!$E$115:$S$144,14,FALSE)))</f>
        <v/>
      </c>
      <c r="S140" s="280" t="str">
        <f>IF(ISNA(VLOOKUP($E140,'C. et P. SERIE'!$E$115:$S$144,15,FALSE)),"",(VLOOKUP($E140,'C. et P. SERIE'!$E$115:$S$144,15,FALSE)))</f>
        <v/>
      </c>
    </row>
    <row r="141" spans="1:19" ht="12" customHeight="1" x14ac:dyDescent="0.3">
      <c r="A141" s="705">
        <v>12</v>
      </c>
      <c r="B141" s="523" t="str">
        <f>IF(ISNA(VLOOKUP(A141,'C. et P. SERIE'!$A$115:$S$144,2,FALSE)),"",(VLOOKUP(A141,'C. et P. SERIE'!$A$115:$S$144,2,FALSE)))</f>
        <v/>
      </c>
      <c r="C141" s="520" t="str">
        <f>IF(ISNA(VLOOKUP(A141,'C. et P. SERIE'!$A$115:$S$144,3,FALSE)),"",(VLOOKUP(A141,'C. et P. SERIE'!$A$115:$S$144,3,FALSE)))</f>
        <v/>
      </c>
      <c r="D141" s="707" t="str">
        <f>IF(ISNA(VLOOKUP(A141,'C. et P. SERIE'!$A$115:$S$144,4,FALSE)),"",(VLOOKUP(A141,'C. et P. SERIE'!$A$115:$S$144,4,FALSE)))</f>
        <v/>
      </c>
      <c r="E141" s="237" t="str">
        <f>IF(ISNA(VLOOKUP(A141,'C. et P. SERIE'!$A$115:$S$144,5,FALSE)),"",(VLOOKUP(A141,'C. et P. SERIE'!$A$115:$S$144,5,FALSE)))</f>
        <v/>
      </c>
      <c r="F141" s="237" t="str">
        <f>IF(ISNA(VLOOKUP(A141,'C. et P. SERIE'!$A$115:$S$144,6,FALSE)),"",(VLOOKUP(A141,'C. et P. SERIE'!$A$115:$S$144,6,FALSE)))</f>
        <v/>
      </c>
      <c r="G141" s="709" t="str">
        <f>IF(ISNA(VLOOKUP(E141,'C. et P. SERIE'!$E$115:$S$144,3,FALSE)),"",(VLOOKUP(E141,'C. et P. SERIE'!$E$115:$S$144,3,FALSE)))</f>
        <v/>
      </c>
      <c r="H141" s="237" t="str">
        <f>IF(ISNA(VLOOKUP(E141,'C. et P. SERIE'!$E$115:$S$144,4,FALSE)),"",(VLOOKUP(E141,'C. et P. SERIE'!$E$115:$S$144,4,FALSE)))</f>
        <v/>
      </c>
      <c r="I141" s="279" t="str">
        <f>IF(ISNA(VLOOKUP($E141,'C. et P. SERIE'!$E$115:$S$144,5,FALSE)),"",(VLOOKUP($E141,'C. et P. SERIE'!$E$115:$S$144,5,FALSE)))</f>
        <v/>
      </c>
      <c r="J141" s="279" t="str">
        <f>IF(ISNA(VLOOKUP($E141,'C. et P. SERIE'!$E$115:$S$144,6,FALSE)),"",(VLOOKUP($E141,'C. et P. SERIE'!$E$115:$S$144,6,FALSE)))</f>
        <v/>
      </c>
      <c r="K141" s="279" t="str">
        <f>IF(ISNA(VLOOKUP($E141,'C. et P. SERIE'!$E$115:$S$144,7,FALSE)),"",(VLOOKUP($E141,'C. et P. SERIE'!$E$115:$S$144,7,FALSE)))</f>
        <v/>
      </c>
      <c r="L141" s="279" t="str">
        <f>IF(ISNA(VLOOKUP($E141,'C. et P. SERIE'!$E$115:$S$144,8,FALSE)),"",(VLOOKUP($E141,'C. et P. SERIE'!$E$115:$S$144,8,FALSE)))</f>
        <v/>
      </c>
      <c r="M141" s="279" t="str">
        <f>IF(ISNA(VLOOKUP($E141,'C. et P. SERIE'!$E$115:$S$144,9,FALSE)),"",(VLOOKUP($E141,'C. et P. SERIE'!$E$115:$S$144,9,FALSE)))</f>
        <v/>
      </c>
      <c r="N141" s="279" t="str">
        <f>IF(ISNA(VLOOKUP($E141,'C. et P. SERIE'!$E$115:$S$144,10,FALSE)),"",(VLOOKUP($E141,'C. et P. SERIE'!$E$115:$S$144,10,FALSE)))</f>
        <v/>
      </c>
      <c r="O141" s="279" t="str">
        <f>IF(ISNA(VLOOKUP($E141,'C. et P. SERIE'!$E$115:$S$144,11,FALSE)),"",(VLOOKUP($E141,'C. et P. SERIE'!$E$115:$S$144,11,FALSE)))</f>
        <v/>
      </c>
      <c r="P141" s="279" t="str">
        <f>IF(ISNA(VLOOKUP($E141,'C. et P. SERIE'!$E$115:$S$144,12,FALSE)),"",(VLOOKUP($E141,'C. et P. SERIE'!$E$115:$S$144,12,FALSE)))</f>
        <v/>
      </c>
      <c r="Q141" s="279" t="str">
        <f>IF(ISNA(VLOOKUP($E141,'C. et P. SERIE'!$E$115:$S$144,13,FALSE)),"",(VLOOKUP($E141,'C. et P. SERIE'!$E$115:$S$144,13,FALSE)))</f>
        <v/>
      </c>
      <c r="R141" s="279" t="str">
        <f>IF(ISNA(VLOOKUP($E141,'C. et P. SERIE'!$E$115:$S$144,14,FALSE)),"",(VLOOKUP($E141,'C. et P. SERIE'!$E$115:$S$144,14,FALSE)))</f>
        <v/>
      </c>
      <c r="S141" s="279" t="str">
        <f>IF(ISNA(VLOOKUP($E141,'C. et P. SERIE'!$E$115:$S$144,15,FALSE)),"",(VLOOKUP($E141,'C. et P. SERIE'!$E$115:$S$144,15,FALSE)))</f>
        <v/>
      </c>
    </row>
    <row r="142" spans="1:19" ht="12" customHeight="1" thickBot="1" x14ac:dyDescent="0.35">
      <c r="A142" s="711"/>
      <c r="B142" s="524"/>
      <c r="C142" s="521"/>
      <c r="D142" s="712"/>
      <c r="E142" s="43" t="str">
        <f>IF(ISNA(VLOOKUP(A141,'C. et P. SERIE'!$A$115:$S$144,5,FALSE)+U141),"",(VLOOKUP(A141,'C. et P. SERIE'!$A$115:$S$144,5,FALSE)+$U$3))</f>
        <v/>
      </c>
      <c r="F142" s="233" t="str">
        <f>IF(ISNA(VLOOKUP(E142,'C. et P. SERIE'!$E$115:$S$144,2,FALSE)),"",(VLOOKUP(E142,'C. et P. SERIE'!$E$115:$S$144,2,FALSE)))</f>
        <v/>
      </c>
      <c r="G142" s="713"/>
      <c r="H142" s="43" t="str">
        <f>IF(ISNA(VLOOKUP(E142,'C. et P. SERIE'!$E$115:$S$144,4,FALSE)),"",(VLOOKUP(E142,'C. et P. SERIE'!$E$115:$S$144,4,FALSE)))</f>
        <v/>
      </c>
      <c r="I142" s="280" t="str">
        <f>IF(ISNA(VLOOKUP($E142,'C. et P. SERIE'!$E$115:$S$144,5,FALSE)),"",(VLOOKUP($E142,'C. et P. SERIE'!$E$115:$S$144,5,FALSE)))</f>
        <v/>
      </c>
      <c r="J142" s="280" t="str">
        <f>IF(ISNA(VLOOKUP($E142,'C. et P. SERIE'!$E$115:$S$144,6,FALSE)),"",(VLOOKUP($E142,'C. et P. SERIE'!$E$115:$S$144,6,FALSE)))</f>
        <v/>
      </c>
      <c r="K142" s="280" t="str">
        <f>IF(ISNA(VLOOKUP($E142,'C. et P. SERIE'!$E$115:$S$144,7,FALSE)),"",(VLOOKUP($E142,'C. et P. SERIE'!$E$115:$S$144,7,FALSE)))</f>
        <v/>
      </c>
      <c r="L142" s="280" t="str">
        <f>IF(ISNA(VLOOKUP($E142,'C. et P. SERIE'!$E$115:$S$144,8,FALSE)),"",(VLOOKUP($E142,'C. et P. SERIE'!$E$115:$S$144,8,FALSE)))</f>
        <v/>
      </c>
      <c r="M142" s="280" t="str">
        <f>IF(ISNA(VLOOKUP($E142,'C. et P. SERIE'!$E$115:$S$144,9,FALSE)),"",(VLOOKUP($E142,'C. et P. SERIE'!$E$115:$S$144,9,FALSE)))</f>
        <v/>
      </c>
      <c r="N142" s="280" t="str">
        <f>IF(ISNA(VLOOKUP($E142,'C. et P. SERIE'!$E$115:$S$144,10,FALSE)),"",(VLOOKUP($E142,'C. et P. SERIE'!$E$115:$S$144,10,FALSE)))</f>
        <v/>
      </c>
      <c r="O142" s="280" t="str">
        <f>IF(ISNA(VLOOKUP($E142,'C. et P. SERIE'!$E$115:$S$144,11,FALSE)),"",(VLOOKUP($E142,'C. et P. SERIE'!$E$115:$S$144,11,FALSE)))</f>
        <v/>
      </c>
      <c r="P142" s="280" t="str">
        <f>IF(ISNA(VLOOKUP($E142,'C. et P. SERIE'!$E$115:$S$144,12,FALSE)),"",(VLOOKUP($E142,'C. et P. SERIE'!$E$115:$S$144,12,FALSE)))</f>
        <v/>
      </c>
      <c r="Q142" s="280" t="str">
        <f>IF(ISNA(VLOOKUP($E142,'C. et P. SERIE'!$E$115:$S$144,13,FALSE)),"",(VLOOKUP($E142,'C. et P. SERIE'!$E$115:$S$144,13,FALSE)))</f>
        <v/>
      </c>
      <c r="R142" s="280" t="str">
        <f>IF(ISNA(VLOOKUP($E142,'C. et P. SERIE'!$E$115:$S$144,14,FALSE)),"",(VLOOKUP($E142,'C. et P. SERIE'!$E$115:$S$144,14,FALSE)))</f>
        <v/>
      </c>
      <c r="S142" s="280" t="str">
        <f>IF(ISNA(VLOOKUP($E142,'C. et P. SERIE'!$E$115:$S$144,15,FALSE)),"",(VLOOKUP($E142,'C. et P. SERIE'!$E$115:$S$144,15,FALSE)))</f>
        <v/>
      </c>
    </row>
    <row r="143" spans="1:19" ht="12" customHeight="1" x14ac:dyDescent="0.3">
      <c r="A143" s="705">
        <v>13</v>
      </c>
      <c r="B143" s="523" t="str">
        <f>IF(ISNA(VLOOKUP(A143,'C. et P. SERIE'!$A$115:$S$144,2,FALSE)),"",(VLOOKUP(A143,'C. et P. SERIE'!$A$115:$S$144,2,FALSE)))</f>
        <v/>
      </c>
      <c r="C143" s="520" t="str">
        <f>IF(ISNA(VLOOKUP(A143,'C. et P. SERIE'!$A$115:$S$144,3,FALSE)),"",(VLOOKUP(A143,'C. et P. SERIE'!$A$115:$S$144,3,FALSE)))</f>
        <v/>
      </c>
      <c r="D143" s="707" t="str">
        <f>IF(ISNA(VLOOKUP(A143,'C. et P. SERIE'!$A$115:$S$144,4,FALSE)),"",(VLOOKUP(A143,'C. et P. SERIE'!$A$115:$S$144,4,FALSE)))</f>
        <v/>
      </c>
      <c r="E143" s="237" t="str">
        <f>IF(ISNA(VLOOKUP(A143,'C. et P. SERIE'!$A$115:$S$144,5,FALSE)),"",(VLOOKUP(A143,'C. et P. SERIE'!$A$115:$S$144,5,FALSE)))</f>
        <v/>
      </c>
      <c r="F143" s="237" t="str">
        <f>IF(ISNA(VLOOKUP(A143,'C. et P. SERIE'!$A$115:$S$144,6,FALSE)),"",(VLOOKUP(A143,'C. et P. SERIE'!$A$115:$S$144,6,FALSE)))</f>
        <v/>
      </c>
      <c r="G143" s="709" t="str">
        <f>IF(ISNA(VLOOKUP(E143,'C. et P. SERIE'!$E$115:$S$144,3,FALSE)),"",(VLOOKUP(E143,'C. et P. SERIE'!$E$115:$S$144,3,FALSE)))</f>
        <v/>
      </c>
      <c r="H143" s="237" t="str">
        <f>IF(ISNA(VLOOKUP(E143,'C. et P. SERIE'!$E$115:$S$144,4,FALSE)),"",(VLOOKUP(E143,'C. et P. SERIE'!$E$115:$S$144,4,FALSE)))</f>
        <v/>
      </c>
      <c r="I143" s="279" t="str">
        <f>IF(ISNA(VLOOKUP($E143,'C. et P. SERIE'!$E$115:$S$144,5,FALSE)),"",(VLOOKUP($E143,'C. et P. SERIE'!$E$115:$S$144,5,FALSE)))</f>
        <v/>
      </c>
      <c r="J143" s="279" t="str">
        <f>IF(ISNA(VLOOKUP($E143,'C. et P. SERIE'!$E$115:$S$144,6,FALSE)),"",(VLOOKUP($E143,'C. et P. SERIE'!$E$115:$S$144,6,FALSE)))</f>
        <v/>
      </c>
      <c r="K143" s="279" t="str">
        <f>IF(ISNA(VLOOKUP($E143,'C. et P. SERIE'!$E$115:$S$144,7,FALSE)),"",(VLOOKUP($E143,'C. et P. SERIE'!$E$115:$S$144,7,FALSE)))</f>
        <v/>
      </c>
      <c r="L143" s="279" t="str">
        <f>IF(ISNA(VLOOKUP($E143,'C. et P. SERIE'!$E$115:$S$144,8,FALSE)),"",(VLOOKUP($E143,'C. et P. SERIE'!$E$115:$S$144,8,FALSE)))</f>
        <v/>
      </c>
      <c r="M143" s="279" t="str">
        <f>IF(ISNA(VLOOKUP($E143,'C. et P. SERIE'!$E$115:$S$144,9,FALSE)),"",(VLOOKUP($E143,'C. et P. SERIE'!$E$115:$S$144,9,FALSE)))</f>
        <v/>
      </c>
      <c r="N143" s="279" t="str">
        <f>IF(ISNA(VLOOKUP($E143,'C. et P. SERIE'!$E$115:$S$144,10,FALSE)),"",(VLOOKUP($E143,'C. et P. SERIE'!$E$115:$S$144,10,FALSE)))</f>
        <v/>
      </c>
      <c r="O143" s="279" t="str">
        <f>IF(ISNA(VLOOKUP($E143,'C. et P. SERIE'!$E$115:$S$144,11,FALSE)),"",(VLOOKUP($E143,'C. et P. SERIE'!$E$115:$S$144,11,FALSE)))</f>
        <v/>
      </c>
      <c r="P143" s="279" t="str">
        <f>IF(ISNA(VLOOKUP($E143,'C. et P. SERIE'!$E$115:$S$144,12,FALSE)),"",(VLOOKUP($E143,'C. et P. SERIE'!$E$115:$S$144,12,FALSE)))</f>
        <v/>
      </c>
      <c r="Q143" s="279" t="str">
        <f>IF(ISNA(VLOOKUP($E143,'C. et P. SERIE'!$E$115:$S$144,13,FALSE)),"",(VLOOKUP($E143,'C. et P. SERIE'!$E$115:$S$144,13,FALSE)))</f>
        <v/>
      </c>
      <c r="R143" s="279" t="str">
        <f>IF(ISNA(VLOOKUP($E143,'C. et P. SERIE'!$E$115:$S$144,14,FALSE)),"",(VLOOKUP($E143,'C. et P. SERIE'!$E$115:$S$144,14,FALSE)))</f>
        <v/>
      </c>
      <c r="S143" s="279" t="str">
        <f>IF(ISNA(VLOOKUP($E143,'C. et P. SERIE'!$E$115:$S$144,15,FALSE)),"",(VLOOKUP($E143,'C. et P. SERIE'!$E$115:$S$144,15,FALSE)))</f>
        <v/>
      </c>
    </row>
    <row r="144" spans="1:19" ht="12" customHeight="1" thickBot="1" x14ac:dyDescent="0.35">
      <c r="A144" s="711"/>
      <c r="B144" s="524"/>
      <c r="C144" s="521"/>
      <c r="D144" s="712"/>
      <c r="E144" s="43" t="str">
        <f>IF(ISNA(VLOOKUP(A143,'C. et P. SERIE'!$A$115:$S$144,5,FALSE)+U143),"",(VLOOKUP(A143,'C. et P. SERIE'!$A$115:$S$144,5,FALSE)+$U$3))</f>
        <v/>
      </c>
      <c r="F144" s="233" t="str">
        <f>IF(ISNA(VLOOKUP(E144,'C. et P. SERIE'!$E$115:$S$144,2,FALSE)),"",(VLOOKUP(E144,'C. et P. SERIE'!$E$115:$S$144,2,FALSE)))</f>
        <v/>
      </c>
      <c r="G144" s="713"/>
      <c r="H144" s="43" t="str">
        <f>IF(ISNA(VLOOKUP(E144,'C. et P. SERIE'!$E$115:$S$144,4,FALSE)),"",(VLOOKUP(E144,'C. et P. SERIE'!$E$115:$S$144,4,FALSE)))</f>
        <v/>
      </c>
      <c r="I144" s="280" t="str">
        <f>IF(ISNA(VLOOKUP($E144,'C. et P. SERIE'!$E$115:$S$144,5,FALSE)),"",(VLOOKUP($E144,'C. et P. SERIE'!$E$115:$S$144,5,FALSE)))</f>
        <v/>
      </c>
      <c r="J144" s="280" t="str">
        <f>IF(ISNA(VLOOKUP($E144,'C. et P. SERIE'!$E$115:$S$144,6,FALSE)),"",(VLOOKUP($E144,'C. et P. SERIE'!$E$115:$S$144,6,FALSE)))</f>
        <v/>
      </c>
      <c r="K144" s="280" t="str">
        <f>IF(ISNA(VLOOKUP($E144,'C. et P. SERIE'!$E$115:$S$144,7,FALSE)),"",(VLOOKUP($E144,'C. et P. SERIE'!$E$115:$S$144,7,FALSE)))</f>
        <v/>
      </c>
      <c r="L144" s="280" t="str">
        <f>IF(ISNA(VLOOKUP($E144,'C. et P. SERIE'!$E$115:$S$144,8,FALSE)),"",(VLOOKUP($E144,'C. et P. SERIE'!$E$115:$S$144,8,FALSE)))</f>
        <v/>
      </c>
      <c r="M144" s="280" t="str">
        <f>IF(ISNA(VLOOKUP($E144,'C. et P. SERIE'!$E$115:$S$144,9,FALSE)),"",(VLOOKUP($E144,'C. et P. SERIE'!$E$115:$S$144,9,FALSE)))</f>
        <v/>
      </c>
      <c r="N144" s="280" t="str">
        <f>IF(ISNA(VLOOKUP($E144,'C. et P. SERIE'!$E$115:$S$144,10,FALSE)),"",(VLOOKUP($E144,'C. et P. SERIE'!$E$115:$S$144,10,FALSE)))</f>
        <v/>
      </c>
      <c r="O144" s="280" t="str">
        <f>IF(ISNA(VLOOKUP($E144,'C. et P. SERIE'!$E$115:$S$144,11,FALSE)),"",(VLOOKUP($E144,'C. et P. SERIE'!$E$115:$S$144,11,FALSE)))</f>
        <v/>
      </c>
      <c r="P144" s="280" t="str">
        <f>IF(ISNA(VLOOKUP($E144,'C. et P. SERIE'!$E$115:$S$144,12,FALSE)),"",(VLOOKUP($E144,'C. et P. SERIE'!$E$115:$S$144,12,FALSE)))</f>
        <v/>
      </c>
      <c r="Q144" s="280" t="str">
        <f>IF(ISNA(VLOOKUP($E144,'C. et P. SERIE'!$E$115:$S$144,13,FALSE)),"",(VLOOKUP($E144,'C. et P. SERIE'!$E$115:$S$144,13,FALSE)))</f>
        <v/>
      </c>
      <c r="R144" s="280" t="str">
        <f>IF(ISNA(VLOOKUP($E144,'C. et P. SERIE'!$E$115:$S$144,14,FALSE)),"",(VLOOKUP($E144,'C. et P. SERIE'!$E$115:$S$144,14,FALSE)))</f>
        <v/>
      </c>
      <c r="S144" s="280" t="str">
        <f>IF(ISNA(VLOOKUP($E144,'C. et P. SERIE'!$E$115:$S$144,15,FALSE)),"",(VLOOKUP($E144,'C. et P. SERIE'!$E$115:$S$144,15,FALSE)))</f>
        <v/>
      </c>
    </row>
    <row r="145" spans="1:19" ht="12" customHeight="1" x14ac:dyDescent="0.3">
      <c r="A145" s="705">
        <v>14</v>
      </c>
      <c r="B145" s="523" t="str">
        <f>IF(ISNA(VLOOKUP(A145,'C. et P. SERIE'!$A$115:$S$144,2,FALSE)),"",(VLOOKUP(A145,'C. et P. SERIE'!$A$115:$S$144,2,FALSE)))</f>
        <v/>
      </c>
      <c r="C145" s="520" t="str">
        <f>IF(ISNA(VLOOKUP(A145,'C. et P. SERIE'!$A$115:$S$144,3,FALSE)),"",(VLOOKUP(A145,'C. et P. SERIE'!$A$115:$S$144,3,FALSE)))</f>
        <v/>
      </c>
      <c r="D145" s="707" t="str">
        <f>IF(ISNA(VLOOKUP(A145,'C. et P. SERIE'!$A$115:$S$144,4,FALSE)),"",(VLOOKUP(A145,'C. et P. SERIE'!$A$115:$S$144,4,FALSE)))</f>
        <v/>
      </c>
      <c r="E145" s="237" t="str">
        <f>IF(ISNA(VLOOKUP(A145,'C. et P. SERIE'!$A$115:$S$144,5,FALSE)),"",(VLOOKUP(A145,'C. et P. SERIE'!$A$115:$S$144,5,FALSE)))</f>
        <v/>
      </c>
      <c r="F145" s="237" t="str">
        <f>IF(ISNA(VLOOKUP(A145,'C. et P. SERIE'!$A$115:$S$144,6,FALSE)),"",(VLOOKUP(A145,'C. et P. SERIE'!$A$115:$S$144,6,FALSE)))</f>
        <v/>
      </c>
      <c r="G145" s="709" t="str">
        <f>IF(ISNA(VLOOKUP(E145,'C. et P. SERIE'!$E$115:$S$144,3,FALSE)),"",(VLOOKUP(E145,'C. et P. SERIE'!$E$115:$S$144,3,FALSE)))</f>
        <v/>
      </c>
      <c r="H145" s="237" t="str">
        <f>IF(ISNA(VLOOKUP(E145,'C. et P. SERIE'!$E$115:$S$144,4,FALSE)),"",(VLOOKUP(E145,'C. et P. SERIE'!$E$115:$S$144,4,FALSE)))</f>
        <v/>
      </c>
      <c r="I145" s="279" t="str">
        <f>IF(ISNA(VLOOKUP($E145,'C. et P. SERIE'!$E$115:$S$144,5,FALSE)),"",(VLOOKUP($E145,'C. et P. SERIE'!$E$115:$S$144,5,FALSE)))</f>
        <v/>
      </c>
      <c r="J145" s="279" t="str">
        <f>IF(ISNA(VLOOKUP($E145,'C. et P. SERIE'!$E$115:$S$144,6,FALSE)),"",(VLOOKUP($E145,'C. et P. SERIE'!$E$115:$S$144,6,FALSE)))</f>
        <v/>
      </c>
      <c r="K145" s="279" t="str">
        <f>IF(ISNA(VLOOKUP($E145,'C. et P. SERIE'!$E$115:$S$144,7,FALSE)),"",(VLOOKUP($E145,'C. et P. SERIE'!$E$115:$S$144,7,FALSE)))</f>
        <v/>
      </c>
      <c r="L145" s="279" t="str">
        <f>IF(ISNA(VLOOKUP($E145,'C. et P. SERIE'!$E$115:$S$144,8,FALSE)),"",(VLOOKUP($E145,'C. et P. SERIE'!$E$115:$S$144,8,FALSE)))</f>
        <v/>
      </c>
      <c r="M145" s="279" t="str">
        <f>IF(ISNA(VLOOKUP($E145,'C. et P. SERIE'!$E$115:$S$144,9,FALSE)),"",(VLOOKUP($E145,'C. et P. SERIE'!$E$115:$S$144,9,FALSE)))</f>
        <v/>
      </c>
      <c r="N145" s="279" t="str">
        <f>IF(ISNA(VLOOKUP($E145,'C. et P. SERIE'!$E$115:$S$144,10,FALSE)),"",(VLOOKUP($E145,'C. et P. SERIE'!$E$115:$S$144,10,FALSE)))</f>
        <v/>
      </c>
      <c r="O145" s="279" t="str">
        <f>IF(ISNA(VLOOKUP($E145,'C. et P. SERIE'!$E$115:$S$144,11,FALSE)),"",(VLOOKUP($E145,'C. et P. SERIE'!$E$115:$S$144,11,FALSE)))</f>
        <v/>
      </c>
      <c r="P145" s="279" t="str">
        <f>IF(ISNA(VLOOKUP($E145,'C. et P. SERIE'!$E$115:$S$144,12,FALSE)),"",(VLOOKUP($E145,'C. et P. SERIE'!$E$115:$S$144,12,FALSE)))</f>
        <v/>
      </c>
      <c r="Q145" s="279" t="str">
        <f>IF(ISNA(VLOOKUP($E145,'C. et P. SERIE'!$E$115:$S$144,13,FALSE)),"",(VLOOKUP($E145,'C. et P. SERIE'!$E$115:$S$144,13,FALSE)))</f>
        <v/>
      </c>
      <c r="R145" s="279" t="str">
        <f>IF(ISNA(VLOOKUP($E145,'C. et P. SERIE'!$E$115:$S$144,14,FALSE)),"",(VLOOKUP($E145,'C. et P. SERIE'!$E$115:$S$144,14,FALSE)))</f>
        <v/>
      </c>
      <c r="S145" s="279" t="str">
        <f>IF(ISNA(VLOOKUP($E145,'C. et P. SERIE'!$E$115:$S$144,15,FALSE)),"",(VLOOKUP($E145,'C. et P. SERIE'!$E$115:$S$144,15,FALSE)))</f>
        <v/>
      </c>
    </row>
    <row r="146" spans="1:19" ht="12" customHeight="1" thickBot="1" x14ac:dyDescent="0.35">
      <c r="A146" s="711"/>
      <c r="B146" s="524"/>
      <c r="C146" s="521"/>
      <c r="D146" s="712"/>
      <c r="E146" s="43" t="str">
        <f>IF(ISNA(VLOOKUP(A145,'C. et P. SERIE'!$A$115:$S$144,5,FALSE)+U145),"",(VLOOKUP(A145,'C. et P. SERIE'!$A$115:$S$144,5,FALSE)+$U$3))</f>
        <v/>
      </c>
      <c r="F146" s="233" t="str">
        <f>IF(ISNA(VLOOKUP(E146,'C. et P. SERIE'!$E$115:$S$144,2,FALSE)),"",(VLOOKUP(E146,'C. et P. SERIE'!$E$115:$S$144,2,FALSE)))</f>
        <v/>
      </c>
      <c r="G146" s="713"/>
      <c r="H146" s="43" t="str">
        <f>IF(ISNA(VLOOKUP(E146,'C. et P. SERIE'!$E$115:$S$144,4,FALSE)),"",(VLOOKUP(E146,'C. et P. SERIE'!$E$115:$S$144,4,FALSE)))</f>
        <v/>
      </c>
      <c r="I146" s="280" t="str">
        <f>IF(ISNA(VLOOKUP($E146,'C. et P. SERIE'!$E$115:$S$144,5,FALSE)),"",(VLOOKUP($E146,'C. et P. SERIE'!$E$115:$S$144,5,FALSE)))</f>
        <v/>
      </c>
      <c r="J146" s="280" t="str">
        <f>IF(ISNA(VLOOKUP($E146,'C. et P. SERIE'!$E$115:$S$144,6,FALSE)),"",(VLOOKUP($E146,'C. et P. SERIE'!$E$115:$S$144,6,FALSE)))</f>
        <v/>
      </c>
      <c r="K146" s="280" t="str">
        <f>IF(ISNA(VLOOKUP($E146,'C. et P. SERIE'!$E$115:$S$144,7,FALSE)),"",(VLOOKUP($E146,'C. et P. SERIE'!$E$115:$S$144,7,FALSE)))</f>
        <v/>
      </c>
      <c r="L146" s="280" t="str">
        <f>IF(ISNA(VLOOKUP($E146,'C. et P. SERIE'!$E$115:$S$144,8,FALSE)),"",(VLOOKUP($E146,'C. et P. SERIE'!$E$115:$S$144,8,FALSE)))</f>
        <v/>
      </c>
      <c r="M146" s="280" t="str">
        <f>IF(ISNA(VLOOKUP($E146,'C. et P. SERIE'!$E$115:$S$144,9,FALSE)),"",(VLOOKUP($E146,'C. et P. SERIE'!$E$115:$S$144,9,FALSE)))</f>
        <v/>
      </c>
      <c r="N146" s="280" t="str">
        <f>IF(ISNA(VLOOKUP($E146,'C. et P. SERIE'!$E$115:$S$144,10,FALSE)),"",(VLOOKUP($E146,'C. et P. SERIE'!$E$115:$S$144,10,FALSE)))</f>
        <v/>
      </c>
      <c r="O146" s="280" t="str">
        <f>IF(ISNA(VLOOKUP($E146,'C. et P. SERIE'!$E$115:$S$144,11,FALSE)),"",(VLOOKUP($E146,'C. et P. SERIE'!$E$115:$S$144,11,FALSE)))</f>
        <v/>
      </c>
      <c r="P146" s="280" t="str">
        <f>IF(ISNA(VLOOKUP($E146,'C. et P. SERIE'!$E$115:$S$144,12,FALSE)),"",(VLOOKUP($E146,'C. et P. SERIE'!$E$115:$S$144,12,FALSE)))</f>
        <v/>
      </c>
      <c r="Q146" s="280" t="str">
        <f>IF(ISNA(VLOOKUP($E146,'C. et P. SERIE'!$E$115:$S$144,13,FALSE)),"",(VLOOKUP($E146,'C. et P. SERIE'!$E$115:$S$144,13,FALSE)))</f>
        <v/>
      </c>
      <c r="R146" s="280" t="str">
        <f>IF(ISNA(VLOOKUP($E146,'C. et P. SERIE'!$E$115:$S$144,14,FALSE)),"",(VLOOKUP($E146,'C. et P. SERIE'!$E$115:$S$144,14,FALSE)))</f>
        <v/>
      </c>
      <c r="S146" s="280" t="str">
        <f>IF(ISNA(VLOOKUP($E146,'C. et P. SERIE'!$E$115:$S$144,15,FALSE)),"",(VLOOKUP($E146,'C. et P. SERIE'!$E$115:$S$144,15,FALSE)))</f>
        <v/>
      </c>
    </row>
    <row r="147" spans="1:19" ht="12" customHeight="1" x14ac:dyDescent="0.3">
      <c r="A147" s="705">
        <v>15</v>
      </c>
      <c r="B147" s="523" t="str">
        <f>IF(ISNA(VLOOKUP(A147,'C. et P. SERIE'!$A$115:$S$144,2,FALSE)),"",(VLOOKUP(A147,'C. et P. SERIE'!$A$115:$S$144,2,FALSE)))</f>
        <v/>
      </c>
      <c r="C147" s="520" t="str">
        <f>IF(ISNA(VLOOKUP(A147,'C. et P. SERIE'!$A$115:$S$144,3,FALSE)),"",(VLOOKUP(A147,'C. et P. SERIE'!$A$115:$S$144,3,FALSE)))</f>
        <v/>
      </c>
      <c r="D147" s="707" t="str">
        <f>IF(ISNA(VLOOKUP(A147,'C. et P. SERIE'!$A$115:$S$144,4,FALSE)),"",(VLOOKUP(A147,'C. et P. SERIE'!$A$115:$S$144,4,FALSE)))</f>
        <v/>
      </c>
      <c r="E147" s="237" t="str">
        <f>IF(ISNA(VLOOKUP(A147,'C. et P. SERIE'!$A$115:$S$144,5,FALSE)),"",(VLOOKUP(A147,'C. et P. SERIE'!$A$115:$S$144,5,FALSE)))</f>
        <v/>
      </c>
      <c r="F147" s="237" t="str">
        <f>IF(ISNA(VLOOKUP(A147,'C. et P. SERIE'!$A$115:$S$144,6,FALSE)),"",(VLOOKUP(A147,'C. et P. SERIE'!$A$115:$S$144,6,FALSE)))</f>
        <v/>
      </c>
      <c r="G147" s="709" t="str">
        <f>IF(ISNA(VLOOKUP(E147,'C. et P. SERIE'!$E$115:$S$144,3,FALSE)),"",(VLOOKUP(E147,'C. et P. SERIE'!$E$115:$S$144,3,FALSE)))</f>
        <v/>
      </c>
      <c r="H147" s="237" t="str">
        <f>IF(ISNA(VLOOKUP(E147,'C. et P. SERIE'!$E$115:$S$144,4,FALSE)),"",(VLOOKUP(E147,'C. et P. SERIE'!$E$115:$S$144,4,FALSE)))</f>
        <v/>
      </c>
      <c r="I147" s="279" t="str">
        <f>IF(ISNA(VLOOKUP($E147,'C. et P. SERIE'!$E$115:$S$144,5,FALSE)),"",(VLOOKUP($E147,'C. et P. SERIE'!$E$115:$S$144,5,FALSE)))</f>
        <v/>
      </c>
      <c r="J147" s="279" t="str">
        <f>IF(ISNA(VLOOKUP($E147,'C. et P. SERIE'!$E$115:$S$144,6,FALSE)),"",(VLOOKUP($E147,'C. et P. SERIE'!$E$115:$S$144,6,FALSE)))</f>
        <v/>
      </c>
      <c r="K147" s="279" t="str">
        <f>IF(ISNA(VLOOKUP($E147,'C. et P. SERIE'!$E$115:$S$144,7,FALSE)),"",(VLOOKUP($E147,'C. et P. SERIE'!$E$115:$S$144,7,FALSE)))</f>
        <v/>
      </c>
      <c r="L147" s="279" t="str">
        <f>IF(ISNA(VLOOKUP($E147,'C. et P. SERIE'!$E$115:$S$144,8,FALSE)),"",(VLOOKUP($E147,'C. et P. SERIE'!$E$115:$S$144,8,FALSE)))</f>
        <v/>
      </c>
      <c r="M147" s="279" t="str">
        <f>IF(ISNA(VLOOKUP($E147,'C. et P. SERIE'!$E$115:$S$144,9,FALSE)),"",(VLOOKUP($E147,'C. et P. SERIE'!$E$115:$S$144,9,FALSE)))</f>
        <v/>
      </c>
      <c r="N147" s="279" t="str">
        <f>IF(ISNA(VLOOKUP($E147,'C. et P. SERIE'!$E$115:$S$144,10,FALSE)),"",(VLOOKUP($E147,'C. et P. SERIE'!$E$115:$S$144,10,FALSE)))</f>
        <v/>
      </c>
      <c r="O147" s="279" t="str">
        <f>IF(ISNA(VLOOKUP($E147,'C. et P. SERIE'!$E$115:$S$144,11,FALSE)),"",(VLOOKUP($E147,'C. et P. SERIE'!$E$115:$S$144,11,FALSE)))</f>
        <v/>
      </c>
      <c r="P147" s="279" t="str">
        <f>IF(ISNA(VLOOKUP($E147,'C. et P. SERIE'!$E$115:$S$144,12,FALSE)),"",(VLOOKUP($E147,'C. et P. SERIE'!$E$115:$S$144,12,FALSE)))</f>
        <v/>
      </c>
      <c r="Q147" s="279" t="str">
        <f>IF(ISNA(VLOOKUP($E147,'C. et P. SERIE'!$E$115:$S$144,13,FALSE)),"",(VLOOKUP($E147,'C. et P. SERIE'!$E$115:$S$144,13,FALSE)))</f>
        <v/>
      </c>
      <c r="R147" s="279" t="str">
        <f>IF(ISNA(VLOOKUP($E147,'C. et P. SERIE'!$E$115:$S$144,14,FALSE)),"",(VLOOKUP($E147,'C. et P. SERIE'!$E$115:$S$144,14,FALSE)))</f>
        <v/>
      </c>
      <c r="S147" s="279" t="str">
        <f>IF(ISNA(VLOOKUP($E147,'C. et P. SERIE'!$E$115:$S$144,15,FALSE)),"",(VLOOKUP($E147,'C. et P. SERIE'!$E$115:$S$144,15,FALSE)))</f>
        <v/>
      </c>
    </row>
    <row r="148" spans="1:19" ht="12" customHeight="1" thickBot="1" x14ac:dyDescent="0.35">
      <c r="A148" s="711"/>
      <c r="B148" s="524"/>
      <c r="C148" s="521"/>
      <c r="D148" s="712"/>
      <c r="E148" s="43" t="str">
        <f>IF(ISNA(VLOOKUP(A147,'C. et P. SERIE'!$A$115:$S$144,5,FALSE)+U147),"",(VLOOKUP(A147,'C. et P. SERIE'!$A$115:$S$144,5,FALSE)+$U$3))</f>
        <v/>
      </c>
      <c r="F148" s="233" t="str">
        <f>IF(ISNA(VLOOKUP(E148,'C. et P. SERIE'!$E$115:$S$144,2,FALSE)),"",(VLOOKUP(E148,'C. et P. SERIE'!$E$115:$S$144,2,FALSE)))</f>
        <v/>
      </c>
      <c r="G148" s="713"/>
      <c r="H148" s="43" t="str">
        <f>IF(ISNA(VLOOKUP(E148,'C. et P. SERIE'!$E$115:$S$144,4,FALSE)),"",(VLOOKUP(E148,'C. et P. SERIE'!$E$115:$S$144,4,FALSE)))</f>
        <v/>
      </c>
      <c r="I148" s="280" t="str">
        <f>IF(ISNA(VLOOKUP($E148,'C. et P. SERIE'!$E$115:$S$144,5,FALSE)),"",(VLOOKUP($E148,'C. et P. SERIE'!$E$115:$S$144,5,FALSE)))</f>
        <v/>
      </c>
      <c r="J148" s="280" t="str">
        <f>IF(ISNA(VLOOKUP($E148,'C. et P. SERIE'!$E$115:$S$144,6,FALSE)),"",(VLOOKUP($E148,'C. et P. SERIE'!$E$115:$S$144,6,FALSE)))</f>
        <v/>
      </c>
      <c r="K148" s="280" t="str">
        <f>IF(ISNA(VLOOKUP($E148,'C. et P. SERIE'!$E$115:$S$144,7,FALSE)),"",(VLOOKUP($E148,'C. et P. SERIE'!$E$115:$S$144,7,FALSE)))</f>
        <v/>
      </c>
      <c r="L148" s="280" t="str">
        <f>IF(ISNA(VLOOKUP($E148,'C. et P. SERIE'!$E$115:$S$144,8,FALSE)),"",(VLOOKUP($E148,'C. et P. SERIE'!$E$115:$S$144,8,FALSE)))</f>
        <v/>
      </c>
      <c r="M148" s="280" t="str">
        <f>IF(ISNA(VLOOKUP($E148,'C. et P. SERIE'!$E$115:$S$144,9,FALSE)),"",(VLOOKUP($E148,'C. et P. SERIE'!$E$115:$S$144,9,FALSE)))</f>
        <v/>
      </c>
      <c r="N148" s="280" t="str">
        <f>IF(ISNA(VLOOKUP($E148,'C. et P. SERIE'!$E$115:$S$144,10,FALSE)),"",(VLOOKUP($E148,'C. et P. SERIE'!$E$115:$S$144,10,FALSE)))</f>
        <v/>
      </c>
      <c r="O148" s="280" t="str">
        <f>IF(ISNA(VLOOKUP($E148,'C. et P. SERIE'!$E$115:$S$144,11,FALSE)),"",(VLOOKUP($E148,'C. et P. SERIE'!$E$115:$S$144,11,FALSE)))</f>
        <v/>
      </c>
      <c r="P148" s="280" t="str">
        <f>IF(ISNA(VLOOKUP($E148,'C. et P. SERIE'!$E$115:$S$144,12,FALSE)),"",(VLOOKUP($E148,'C. et P. SERIE'!$E$115:$S$144,12,FALSE)))</f>
        <v/>
      </c>
      <c r="Q148" s="280" t="str">
        <f>IF(ISNA(VLOOKUP($E148,'C. et P. SERIE'!$E$115:$S$144,13,FALSE)),"",(VLOOKUP($E148,'C. et P. SERIE'!$E$115:$S$144,13,FALSE)))</f>
        <v/>
      </c>
      <c r="R148" s="280" t="str">
        <f>IF(ISNA(VLOOKUP($E148,'C. et P. SERIE'!$E$115:$S$144,14,FALSE)),"",(VLOOKUP($E148,'C. et P. SERIE'!$E$115:$S$144,14,FALSE)))</f>
        <v/>
      </c>
      <c r="S148" s="280" t="str">
        <f>IF(ISNA(VLOOKUP($E148,'C. et P. SERIE'!$E$115:$S$144,15,FALSE)),"",(VLOOKUP($E148,'C. et P. SERIE'!$E$115:$S$144,15,FALSE)))</f>
        <v/>
      </c>
    </row>
    <row r="149" spans="1:19" ht="70.8" customHeight="1" thickTop="1" thickBot="1" x14ac:dyDescent="0.35">
      <c r="A149" s="596" t="s">
        <v>855</v>
      </c>
      <c r="B149" s="595"/>
      <c r="C149" s="606" t="s">
        <v>775</v>
      </c>
      <c r="D149" s="606"/>
      <c r="E149" s="607" t="s">
        <v>700</v>
      </c>
      <c r="F149" s="607"/>
      <c r="G149" s="607"/>
      <c r="H149" s="607"/>
      <c r="I149" s="717" t="str">
        <f>IF('C. et P. SERIE'!I145:J145=0,"",('C. et P. SERIE'!I145:J145))</f>
        <v/>
      </c>
      <c r="J149" s="717"/>
      <c r="K149" s="607" t="s">
        <v>774</v>
      </c>
      <c r="L149" s="607"/>
      <c r="M149" s="593"/>
      <c r="N149" s="714" t="str">
        <f>IF('C. et P. SERIE'!N145:S145=0,"",('C. et P. SERIE'!N145:S145))</f>
        <v/>
      </c>
      <c r="O149" s="715"/>
      <c r="P149" s="715"/>
      <c r="Q149" s="715"/>
      <c r="R149" s="715"/>
      <c r="S149" s="716"/>
    </row>
    <row r="150" spans="1:19" ht="28.8" customHeight="1" thickTop="1" thickBot="1" x14ac:dyDescent="0.35">
      <c r="A150" s="113" t="s">
        <v>747</v>
      </c>
      <c r="B150" s="110" t="s">
        <v>1</v>
      </c>
      <c r="C150" s="114" t="s">
        <v>694</v>
      </c>
      <c r="D150" s="97" t="s">
        <v>0</v>
      </c>
      <c r="E150" s="235" t="s">
        <v>679</v>
      </c>
      <c r="F150" s="235" t="s">
        <v>695</v>
      </c>
      <c r="G150" s="236" t="s">
        <v>697</v>
      </c>
      <c r="H150" s="99" t="s">
        <v>680</v>
      </c>
      <c r="I150" s="158" t="s">
        <v>681</v>
      </c>
      <c r="J150" s="158" t="s">
        <v>682</v>
      </c>
      <c r="K150" s="158" t="s">
        <v>683</v>
      </c>
      <c r="L150" s="158" t="s">
        <v>684</v>
      </c>
      <c r="M150" s="158" t="s">
        <v>685</v>
      </c>
      <c r="N150" s="158" t="s">
        <v>686</v>
      </c>
      <c r="O150" s="159" t="s">
        <v>687</v>
      </c>
      <c r="P150" s="158" t="s">
        <v>688</v>
      </c>
      <c r="Q150" s="158" t="s">
        <v>689</v>
      </c>
      <c r="R150" s="160" t="s">
        <v>690</v>
      </c>
      <c r="S150" s="143" t="s">
        <v>792</v>
      </c>
    </row>
    <row r="151" spans="1:19" ht="12" customHeight="1" x14ac:dyDescent="0.3">
      <c r="A151" s="705">
        <v>1</v>
      </c>
      <c r="B151" s="523" t="str">
        <f>IF(ISNA(VLOOKUP(A151,'C. et P. SERIE'!$A$147:$S$170,2,FALSE)),"",(VLOOKUP(A151,'C. et P. SERIE'!$A$147:$S$170,2,FALSE)))</f>
        <v/>
      </c>
      <c r="C151" s="520" t="str">
        <f>IF(ISNA(VLOOKUP(A151,'C. et P. SERIE'!$A$147:$S$170,3,FALSE)),"",(VLOOKUP(A151,'C. et P. SERIE'!$A$147:$S$170,3,FALSE)))</f>
        <v/>
      </c>
      <c r="D151" s="707" t="str">
        <f>IF(ISNA(VLOOKUP(A151,'C. et P. SERIE'!$A$147:$S$170,4,FALSE)),"",(VLOOKUP(A151,'C. et P. SERIE'!$A$147:$S$170,4,FALSE)))</f>
        <v/>
      </c>
      <c r="E151" s="237" t="str">
        <f>IF(ISNA(VLOOKUP(A151,'C. et P. SERIE'!$A$147:$S$170,5,FALSE)),"",(VLOOKUP(A151,'C. et P. SERIE'!$A$147:$S$170,5,FALSE)))</f>
        <v/>
      </c>
      <c r="F151" s="237" t="str">
        <f>IF(ISNA(VLOOKUP(A151,'C. et P. SERIE'!$A$147:$S$170,6,FALSE)),"",(VLOOKUP(A151,'C. et P. SERIE'!$A$147:$S$170,6,FALSE)))</f>
        <v/>
      </c>
      <c r="G151" s="709" t="str">
        <f>IF(ISNA(VLOOKUP(E151,'C. et P. SERIE'!$E$147:$S$170,3,FALSE)),"",(VLOOKUP(E151,'C. et P. SERIE'!$E$147:$S$170,3,FALSE)))</f>
        <v/>
      </c>
      <c r="H151" s="237" t="str">
        <f>IF(ISNA(VLOOKUP(E151,'C. et P. SERIE'!$E$147:$S$170,4,FALSE)),"",(VLOOKUP(E151,'C. et P. SERIE'!$E$147:$S$170,4,FALSE)))</f>
        <v/>
      </c>
      <c r="I151" s="279" t="str">
        <f>IF(ISNA(VLOOKUP($E151,'C. et P. SERIE'!$E$147:$S$170,5,FALSE)),"",(VLOOKUP($E151,'C. et P. SERIE'!$E$147:$S$170,5,FALSE)))</f>
        <v/>
      </c>
      <c r="J151" s="279" t="str">
        <f>IF(ISNA(VLOOKUP($E151,'C. et P. SERIE'!$E$147:$S$170,6,FALSE)),"",(VLOOKUP($E151,'C. et P. SERIE'!$E$147:$S$170,6,FALSE)))</f>
        <v/>
      </c>
      <c r="K151" s="279" t="str">
        <f>IF(ISNA(VLOOKUP($E151,'C. et P. SERIE'!$E$147:$S$170,7,FALSE)),"",(VLOOKUP($E151,'C. et P. SERIE'!$E$147:$S$170,7,FALSE)))</f>
        <v/>
      </c>
      <c r="L151" s="279" t="str">
        <f>IF(ISNA(VLOOKUP($E151,'C. et P. SERIE'!$E$147:$S$170,8,FALSE)),"",(VLOOKUP($E151,'C. et P. SERIE'!$E$147:$S$170,8,FALSE)))</f>
        <v/>
      </c>
      <c r="M151" s="279" t="str">
        <f>IF(ISNA(VLOOKUP($E151,'C. et P. SERIE'!$E$147:$S$170,9,FALSE)),"",(VLOOKUP($E151,'C. et P. SERIE'!$E$147:$S$170,9,FALSE)))</f>
        <v/>
      </c>
      <c r="N151" s="279" t="str">
        <f>IF(ISNA(VLOOKUP($E151,'C. et P. SERIE'!$E$147:$S$170,10,FALSE)),"",(VLOOKUP($E151,'C. et P. SERIE'!$E$147:$S$170,10,FALSE)))</f>
        <v/>
      </c>
      <c r="O151" s="279" t="str">
        <f>IF(ISNA(VLOOKUP($E151,'C. et P. SERIE'!$E$147:$S$170,11,FALSE)),"",(VLOOKUP($E151,'C. et P. SERIE'!$E$147:$S$170,11,FALSE)))</f>
        <v/>
      </c>
      <c r="P151" s="279" t="str">
        <f>IF(ISNA(VLOOKUP($E151,'C. et P. SERIE'!$E$147:$S$170,12,FALSE)),"",(VLOOKUP($E151,'C. et P. SERIE'!$E$147:$S$170,12,FALSE)))</f>
        <v/>
      </c>
      <c r="Q151" s="279" t="str">
        <f>IF(ISNA(VLOOKUP($E151,'C. et P. SERIE'!$E$147:$S$170,13,FALSE)),"",(VLOOKUP($E151,'C. et P. SERIE'!$E$147:$S$170,13,FALSE)))</f>
        <v/>
      </c>
      <c r="R151" s="279" t="str">
        <f>IF(ISNA(VLOOKUP($E151,'C. et P. SERIE'!$E$147:$S$170,14,FALSE)),"",(VLOOKUP($E151,'C. et P. SERIE'!$E$147:$S$170,14,FALSE)))</f>
        <v/>
      </c>
      <c r="S151" s="279" t="str">
        <f>IF(ISNA(VLOOKUP($E151,'C. et P. SERIE'!$E$147:$S$170,15,FALSE)),"",(VLOOKUP($E151,'C. et P. SERIE'!$E$147:$S$170,15,FALSE)))</f>
        <v/>
      </c>
    </row>
    <row r="152" spans="1:19" ht="12" customHeight="1" thickBot="1" x14ac:dyDescent="0.35">
      <c r="A152" s="711"/>
      <c r="B152" s="524"/>
      <c r="C152" s="521"/>
      <c r="D152" s="712"/>
      <c r="E152" s="43" t="str">
        <f>IF(ISNA(VLOOKUP(A151,'C. et P. SERIE'!$A$147:$S$170,5,FALSE)+U151),"",(VLOOKUP(A151,'C. et P. SERIE'!$A$147:$S$170,5,FALSE)+$U$3))</f>
        <v/>
      </c>
      <c r="F152" s="233" t="str">
        <f>IF(ISNA(VLOOKUP(E152,'C. et P. SERIE'!$E$147:$S$170,2,FALSE)),"",(VLOOKUP(E152,'C. et P. SERIE'!$E$147:$S$170,2,FALSE)))</f>
        <v/>
      </c>
      <c r="G152" s="713"/>
      <c r="H152" s="43" t="str">
        <f>IF(ISNA(VLOOKUP(E152,'C. et P. SERIE'!$E$147:$S$170,4,FALSE)),"",(VLOOKUP(E152,'C. et P. SERIE'!$E$147:$S$170,4,FALSE)))</f>
        <v/>
      </c>
      <c r="I152" s="280" t="str">
        <f>IF(ISNA(VLOOKUP($E152,'C. et P. SERIE'!$E$147:$S$170,5,FALSE)),"",(VLOOKUP($E152,'C. et P. SERIE'!$E$147:$S$170,5,FALSE)))</f>
        <v/>
      </c>
      <c r="J152" s="280" t="str">
        <f>IF(ISNA(VLOOKUP($E152,'C. et P. SERIE'!$E$147:$S$170,6,FALSE)),"",(VLOOKUP($E152,'C. et P. SERIE'!$E$147:$S$170,6,FALSE)))</f>
        <v/>
      </c>
      <c r="K152" s="280" t="str">
        <f>IF(ISNA(VLOOKUP($E152,'C. et P. SERIE'!$E$147:$S$170,7,FALSE)),"",(VLOOKUP($E152,'C. et P. SERIE'!$E$147:$S$170,7,FALSE)))</f>
        <v/>
      </c>
      <c r="L152" s="280" t="str">
        <f>IF(ISNA(VLOOKUP($E152,'C. et P. SERIE'!$E$147:$S$170,8,FALSE)),"",(VLOOKUP($E152,'C. et P. SERIE'!$E$147:$S$170,8,FALSE)))</f>
        <v/>
      </c>
      <c r="M152" s="280" t="str">
        <f>IF(ISNA(VLOOKUP($E152,'C. et P. SERIE'!$E$147:$S$170,9,FALSE)),"",(VLOOKUP($E152,'C. et P. SERIE'!$E$147:$S$170,9,FALSE)))</f>
        <v/>
      </c>
      <c r="N152" s="280" t="str">
        <f>IF(ISNA(VLOOKUP($E152,'C. et P. SERIE'!$E$147:$S$170,10,FALSE)),"",(VLOOKUP($E152,'C. et P. SERIE'!$E$147:$S$170,10,FALSE)))</f>
        <v/>
      </c>
      <c r="O152" s="280" t="str">
        <f>IF(ISNA(VLOOKUP($E152,'C. et P. SERIE'!$E$147:$S$170,11,FALSE)),"",(VLOOKUP($E152,'C. et P. SERIE'!$E$147:$S$170,11,FALSE)))</f>
        <v/>
      </c>
      <c r="P152" s="280" t="str">
        <f>IF(ISNA(VLOOKUP($E152,'C. et P. SERIE'!$E$147:$S$170,12,FALSE)),"",(VLOOKUP($E152,'C. et P. SERIE'!$E$147:$S$170,12,FALSE)))</f>
        <v/>
      </c>
      <c r="Q152" s="280" t="str">
        <f>IF(ISNA(VLOOKUP($E152,'C. et P. SERIE'!$E$147:$S$170,13,FALSE)),"",(VLOOKUP($E152,'C. et P. SERIE'!$E$147:$S$170,13,FALSE)))</f>
        <v/>
      </c>
      <c r="R152" s="280" t="str">
        <f>IF(ISNA(VLOOKUP($E152,'C. et P. SERIE'!$E$147:$S$170,14,FALSE)),"",(VLOOKUP($E152,'C. et P. SERIE'!$E$147:$S$170,14,FALSE)))</f>
        <v/>
      </c>
      <c r="S152" s="280" t="str">
        <f>IF(ISNA(VLOOKUP($E152,'C. et P. SERIE'!$E$147:$S$170,15,FALSE)),"",(VLOOKUP($E152,'C. et P. SERIE'!$E$147:$S$170,15,FALSE)))</f>
        <v/>
      </c>
    </row>
    <row r="153" spans="1:19" ht="12" customHeight="1" x14ac:dyDescent="0.3">
      <c r="A153" s="705">
        <v>2</v>
      </c>
      <c r="B153" s="523" t="str">
        <f>IF(ISNA(VLOOKUP(A153,'C. et P. SERIE'!$A$147:$S$170,2,FALSE)),"",(VLOOKUP(A153,'C. et P. SERIE'!$A$147:$S$170,2,FALSE)))</f>
        <v/>
      </c>
      <c r="C153" s="520" t="str">
        <f>IF(ISNA(VLOOKUP(A153,'C. et P. SERIE'!$A$147:$S$170,3,FALSE)),"",(VLOOKUP(A153,'C. et P. SERIE'!$A$147:$S$170,3,FALSE)))</f>
        <v/>
      </c>
      <c r="D153" s="707" t="str">
        <f>IF(ISNA(VLOOKUP(A153,'C. et P. SERIE'!$A$147:$S$170,4,FALSE)),"",(VLOOKUP(A153,'C. et P. SERIE'!$A$147:$S$170,4,FALSE)))</f>
        <v/>
      </c>
      <c r="E153" s="237" t="str">
        <f>IF(ISNA(VLOOKUP(A153,'C. et P. SERIE'!$A$147:$S$170,5,FALSE)),"",(VLOOKUP(A153,'C. et P. SERIE'!$A$147:$S$170,5,FALSE)))</f>
        <v/>
      </c>
      <c r="F153" s="237" t="str">
        <f>IF(ISNA(VLOOKUP(A153,'C. et P. SERIE'!$A$147:$S$170,6,FALSE)),"",(VLOOKUP(A153,'C. et P. SERIE'!$A$147:$S$170,6,FALSE)))</f>
        <v/>
      </c>
      <c r="G153" s="709" t="str">
        <f>IF(ISNA(VLOOKUP(E153,'C. et P. SERIE'!$E$147:$S$170,3,FALSE)),"",(VLOOKUP(E153,'C. et P. SERIE'!$E$147:$S$170,3,FALSE)))</f>
        <v/>
      </c>
      <c r="H153" s="237" t="str">
        <f>IF(ISNA(VLOOKUP(E153,'C. et P. SERIE'!$E$147:$S$170,4,FALSE)),"",(VLOOKUP(E153,'C. et P. SERIE'!$E$147:$S$170,4,FALSE)))</f>
        <v/>
      </c>
      <c r="I153" s="279" t="str">
        <f>IF(ISNA(VLOOKUP($E153,'C. et P. SERIE'!$E$147:$S$170,5,FALSE)),"",(VLOOKUP($E153,'C. et P. SERIE'!$E$147:$S$170,5,FALSE)))</f>
        <v/>
      </c>
      <c r="J153" s="279" t="str">
        <f>IF(ISNA(VLOOKUP($E153,'C. et P. SERIE'!$E$147:$S$170,6,FALSE)),"",(VLOOKUP($E153,'C. et P. SERIE'!$E$147:$S$170,6,FALSE)))</f>
        <v/>
      </c>
      <c r="K153" s="279" t="str">
        <f>IF(ISNA(VLOOKUP($E153,'C. et P. SERIE'!$E$147:$S$170,7,FALSE)),"",(VLOOKUP($E153,'C. et P. SERIE'!$E$147:$S$170,7,FALSE)))</f>
        <v/>
      </c>
      <c r="L153" s="279" t="str">
        <f>IF(ISNA(VLOOKUP($E153,'C. et P. SERIE'!$E$147:$S$170,8,FALSE)),"",(VLOOKUP($E153,'C. et P. SERIE'!$E$147:$S$170,8,FALSE)))</f>
        <v/>
      </c>
      <c r="M153" s="279" t="str">
        <f>IF(ISNA(VLOOKUP($E153,'C. et P. SERIE'!$E$147:$S$170,9,FALSE)),"",(VLOOKUP($E153,'C. et P. SERIE'!$E$147:$S$170,9,FALSE)))</f>
        <v/>
      </c>
      <c r="N153" s="279" t="str">
        <f>IF(ISNA(VLOOKUP($E153,'C. et P. SERIE'!$E$147:$S$170,10,FALSE)),"",(VLOOKUP($E153,'C. et P. SERIE'!$E$147:$S$170,10,FALSE)))</f>
        <v/>
      </c>
      <c r="O153" s="279" t="str">
        <f>IF(ISNA(VLOOKUP($E153,'C. et P. SERIE'!$E$147:$S$170,11,FALSE)),"",(VLOOKUP($E153,'C. et P. SERIE'!$E$147:$S$170,11,FALSE)))</f>
        <v/>
      </c>
      <c r="P153" s="279" t="str">
        <f>IF(ISNA(VLOOKUP($E153,'C. et P. SERIE'!$E$147:$S$170,12,FALSE)),"",(VLOOKUP($E153,'C. et P. SERIE'!$E$147:$S$170,12,FALSE)))</f>
        <v/>
      </c>
      <c r="Q153" s="279" t="str">
        <f>IF(ISNA(VLOOKUP($E153,'C. et P. SERIE'!$E$147:$S$170,13,FALSE)),"",(VLOOKUP($E153,'C. et P. SERIE'!$E$147:$S$170,13,FALSE)))</f>
        <v/>
      </c>
      <c r="R153" s="279" t="str">
        <f>IF(ISNA(VLOOKUP($E153,'C. et P. SERIE'!$E$147:$S$170,14,FALSE)),"",(VLOOKUP($E153,'C. et P. SERIE'!$E$147:$S$170,14,FALSE)))</f>
        <v/>
      </c>
      <c r="S153" s="279" t="str">
        <f>IF(ISNA(VLOOKUP($E153,'C. et P. SERIE'!$E$147:$S$170,15,FALSE)),"",(VLOOKUP($E153,'C. et P. SERIE'!$E$147:$S$170,15,FALSE)))</f>
        <v/>
      </c>
    </row>
    <row r="154" spans="1:19" ht="12" customHeight="1" thickBot="1" x14ac:dyDescent="0.35">
      <c r="A154" s="711"/>
      <c r="B154" s="524"/>
      <c r="C154" s="521"/>
      <c r="D154" s="712"/>
      <c r="E154" s="43" t="str">
        <f>IF(ISNA(VLOOKUP(A153,'C. et P. SERIE'!$A$147:$S$170,5,FALSE)+U153),"",(VLOOKUP(A153,'C. et P. SERIE'!$A$147:$S$170,5,FALSE)+$U$3))</f>
        <v/>
      </c>
      <c r="F154" s="233" t="str">
        <f>IF(ISNA(VLOOKUP(E154,'C. et P. SERIE'!$E$147:$S$170,2,FALSE)),"",(VLOOKUP(E154,'C. et P. SERIE'!$E$147:$S$170,2,FALSE)))</f>
        <v/>
      </c>
      <c r="G154" s="713"/>
      <c r="H154" s="43" t="str">
        <f>IF(ISNA(VLOOKUP(E154,'C. et P. SERIE'!$E$147:$S$170,4,FALSE)),"",(VLOOKUP(E154,'C. et P. SERIE'!$E$147:$S$170,4,FALSE)))</f>
        <v/>
      </c>
      <c r="I154" s="280" t="str">
        <f>IF(ISNA(VLOOKUP($E154,'C. et P. SERIE'!$E$147:$S$170,5,FALSE)),"",(VLOOKUP($E154,'C. et P. SERIE'!$E$147:$S$170,5,FALSE)))</f>
        <v/>
      </c>
      <c r="J154" s="280" t="str">
        <f>IF(ISNA(VLOOKUP($E154,'C. et P. SERIE'!$E$147:$S$170,6,FALSE)),"",(VLOOKUP($E154,'C. et P. SERIE'!$E$147:$S$170,6,FALSE)))</f>
        <v/>
      </c>
      <c r="K154" s="280" t="str">
        <f>IF(ISNA(VLOOKUP($E154,'C. et P. SERIE'!$E$147:$S$170,7,FALSE)),"",(VLOOKUP($E154,'C. et P. SERIE'!$E$147:$S$170,7,FALSE)))</f>
        <v/>
      </c>
      <c r="L154" s="280" t="str">
        <f>IF(ISNA(VLOOKUP($E154,'C. et P. SERIE'!$E$147:$S$170,8,FALSE)),"",(VLOOKUP($E154,'C. et P. SERIE'!$E$147:$S$170,8,FALSE)))</f>
        <v/>
      </c>
      <c r="M154" s="280" t="str">
        <f>IF(ISNA(VLOOKUP($E154,'C. et P. SERIE'!$E$147:$S$170,9,FALSE)),"",(VLOOKUP($E154,'C. et P. SERIE'!$E$147:$S$170,9,FALSE)))</f>
        <v/>
      </c>
      <c r="N154" s="280" t="str">
        <f>IF(ISNA(VLOOKUP($E154,'C. et P. SERIE'!$E$147:$S$170,10,FALSE)),"",(VLOOKUP($E154,'C. et P. SERIE'!$E$147:$S$170,10,FALSE)))</f>
        <v/>
      </c>
      <c r="O154" s="280" t="str">
        <f>IF(ISNA(VLOOKUP($E154,'C. et P. SERIE'!$E$147:$S$170,11,FALSE)),"",(VLOOKUP($E154,'C. et P. SERIE'!$E$147:$S$170,11,FALSE)))</f>
        <v/>
      </c>
      <c r="P154" s="280" t="str">
        <f>IF(ISNA(VLOOKUP($E154,'C. et P. SERIE'!$E$147:$S$170,12,FALSE)),"",(VLOOKUP($E154,'C. et P. SERIE'!$E$147:$S$170,12,FALSE)))</f>
        <v/>
      </c>
      <c r="Q154" s="280" t="str">
        <f>IF(ISNA(VLOOKUP($E154,'C. et P. SERIE'!$E$147:$S$170,13,FALSE)),"",(VLOOKUP($E154,'C. et P. SERIE'!$E$147:$S$170,13,FALSE)))</f>
        <v/>
      </c>
      <c r="R154" s="280" t="str">
        <f>IF(ISNA(VLOOKUP($E154,'C. et P. SERIE'!$E$147:$S$170,14,FALSE)),"",(VLOOKUP($E154,'C. et P. SERIE'!$E$147:$S$170,14,FALSE)))</f>
        <v/>
      </c>
      <c r="S154" s="280" t="str">
        <f>IF(ISNA(VLOOKUP($E154,'C. et P. SERIE'!$E$147:$S$170,15,FALSE)),"",(VLOOKUP($E154,'C. et P. SERIE'!$E$147:$S$170,15,FALSE)))</f>
        <v/>
      </c>
    </row>
    <row r="155" spans="1:19" ht="12" customHeight="1" x14ac:dyDescent="0.3">
      <c r="A155" s="705">
        <v>3</v>
      </c>
      <c r="B155" s="523" t="str">
        <f>IF(ISNA(VLOOKUP(A155,'C. et P. SERIE'!$A$147:$S$170,2,FALSE)),"",(VLOOKUP(A155,'C. et P. SERIE'!$A$147:$S$170,2,FALSE)))</f>
        <v/>
      </c>
      <c r="C155" s="520" t="str">
        <f>IF(ISNA(VLOOKUP(A155,'C. et P. SERIE'!$A$147:$S$170,3,FALSE)),"",(VLOOKUP(A155,'C. et P. SERIE'!$A$147:$S$170,3,FALSE)))</f>
        <v/>
      </c>
      <c r="D155" s="707" t="str">
        <f>IF(ISNA(VLOOKUP(A155,'C. et P. SERIE'!$A$147:$S$170,4,FALSE)),"",(VLOOKUP(A155,'C. et P. SERIE'!$A$147:$S$170,4,FALSE)))</f>
        <v/>
      </c>
      <c r="E155" s="237" t="str">
        <f>IF(ISNA(VLOOKUP(A155,'C. et P. SERIE'!$A$147:$S$170,5,FALSE)),"",(VLOOKUP(A155,'C. et P. SERIE'!$A$147:$S$170,5,FALSE)))</f>
        <v/>
      </c>
      <c r="F155" s="237" t="str">
        <f>IF(ISNA(VLOOKUP(A155,'C. et P. SERIE'!$A$147:$S$170,6,FALSE)),"",(VLOOKUP(A155,'C. et P. SERIE'!$A$147:$S$170,6,FALSE)))</f>
        <v/>
      </c>
      <c r="G155" s="709" t="str">
        <f>IF(ISNA(VLOOKUP(E155,'C. et P. SERIE'!$E$147:$S$170,3,FALSE)),"",(VLOOKUP(E155,'C. et P. SERIE'!$E$147:$S$170,3,FALSE)))</f>
        <v/>
      </c>
      <c r="H155" s="237" t="str">
        <f>IF(ISNA(VLOOKUP(E155,'C. et P. SERIE'!$E$147:$S$170,4,FALSE)),"",(VLOOKUP(E155,'C. et P. SERIE'!$E$147:$S$170,4,FALSE)))</f>
        <v/>
      </c>
      <c r="I155" s="279" t="str">
        <f>IF(ISNA(VLOOKUP($E155,'C. et P. SERIE'!$E$147:$S$170,5,FALSE)),"",(VLOOKUP($E155,'C. et P. SERIE'!$E$147:$S$170,5,FALSE)))</f>
        <v/>
      </c>
      <c r="J155" s="279" t="str">
        <f>IF(ISNA(VLOOKUP($E155,'C. et P. SERIE'!$E$147:$S$170,6,FALSE)),"",(VLOOKUP($E155,'C. et P. SERIE'!$E$147:$S$170,6,FALSE)))</f>
        <v/>
      </c>
      <c r="K155" s="279" t="str">
        <f>IF(ISNA(VLOOKUP($E155,'C. et P. SERIE'!$E$147:$S$170,7,FALSE)),"",(VLOOKUP($E155,'C. et P. SERIE'!$E$147:$S$170,7,FALSE)))</f>
        <v/>
      </c>
      <c r="L155" s="279" t="str">
        <f>IF(ISNA(VLOOKUP($E155,'C. et P. SERIE'!$E$147:$S$170,8,FALSE)),"",(VLOOKUP($E155,'C. et P. SERIE'!$E$147:$S$170,8,FALSE)))</f>
        <v/>
      </c>
      <c r="M155" s="279" t="str">
        <f>IF(ISNA(VLOOKUP($E155,'C. et P. SERIE'!$E$147:$S$170,9,FALSE)),"",(VLOOKUP($E155,'C. et P. SERIE'!$E$147:$S$170,9,FALSE)))</f>
        <v/>
      </c>
      <c r="N155" s="279" t="str">
        <f>IF(ISNA(VLOOKUP($E155,'C. et P. SERIE'!$E$147:$S$170,10,FALSE)),"",(VLOOKUP($E155,'C. et P. SERIE'!$E$147:$S$170,10,FALSE)))</f>
        <v/>
      </c>
      <c r="O155" s="279" t="str">
        <f>IF(ISNA(VLOOKUP($E155,'C. et P. SERIE'!$E$147:$S$170,11,FALSE)),"",(VLOOKUP($E155,'C. et P. SERIE'!$E$147:$S$170,11,FALSE)))</f>
        <v/>
      </c>
      <c r="P155" s="279" t="str">
        <f>IF(ISNA(VLOOKUP($E155,'C. et P. SERIE'!$E$147:$S$170,12,FALSE)),"",(VLOOKUP($E155,'C. et P. SERIE'!$E$147:$S$170,12,FALSE)))</f>
        <v/>
      </c>
      <c r="Q155" s="279" t="str">
        <f>IF(ISNA(VLOOKUP($E155,'C. et P. SERIE'!$E$147:$S$170,13,FALSE)),"",(VLOOKUP($E155,'C. et P. SERIE'!$E$147:$S$170,13,FALSE)))</f>
        <v/>
      </c>
      <c r="R155" s="279" t="str">
        <f>IF(ISNA(VLOOKUP($E155,'C. et P. SERIE'!$E$147:$S$170,14,FALSE)),"",(VLOOKUP($E155,'C. et P. SERIE'!$E$147:$S$170,14,FALSE)))</f>
        <v/>
      </c>
      <c r="S155" s="279" t="str">
        <f>IF(ISNA(VLOOKUP($E155,'C. et P. SERIE'!$E$147:$S$170,15,FALSE)),"",(VLOOKUP($E155,'C. et P. SERIE'!$E$147:$S$170,15,FALSE)))</f>
        <v/>
      </c>
    </row>
    <row r="156" spans="1:19" ht="12" customHeight="1" thickBot="1" x14ac:dyDescent="0.35">
      <c r="A156" s="711"/>
      <c r="B156" s="524"/>
      <c r="C156" s="521"/>
      <c r="D156" s="712"/>
      <c r="E156" s="43" t="str">
        <f>IF(ISNA(VLOOKUP(A155,'C. et P. SERIE'!$A$147:$S$170,5,FALSE)+U155),"",(VLOOKUP(A155,'C. et P. SERIE'!$A$147:$S$170,5,FALSE)+$U$3))</f>
        <v/>
      </c>
      <c r="F156" s="233" t="str">
        <f>IF(ISNA(VLOOKUP(E156,'C. et P. SERIE'!$E$147:$S$170,2,FALSE)),"",(VLOOKUP(E156,'C. et P. SERIE'!$E$147:$S$170,2,FALSE)))</f>
        <v/>
      </c>
      <c r="G156" s="713"/>
      <c r="H156" s="43" t="str">
        <f>IF(ISNA(VLOOKUP(E156,'C. et P. SERIE'!$E$147:$S$170,4,FALSE)),"",(VLOOKUP(E156,'C. et P. SERIE'!$E$147:$S$170,4,FALSE)))</f>
        <v/>
      </c>
      <c r="I156" s="280" t="str">
        <f>IF(ISNA(VLOOKUP($E156,'C. et P. SERIE'!$E$147:$S$170,5,FALSE)),"",(VLOOKUP($E156,'C. et P. SERIE'!$E$147:$S$170,5,FALSE)))</f>
        <v/>
      </c>
      <c r="J156" s="280" t="str">
        <f>IF(ISNA(VLOOKUP($E156,'C. et P. SERIE'!$E$147:$S$170,6,FALSE)),"",(VLOOKUP($E156,'C. et P. SERIE'!$E$147:$S$170,6,FALSE)))</f>
        <v/>
      </c>
      <c r="K156" s="280" t="str">
        <f>IF(ISNA(VLOOKUP($E156,'C. et P. SERIE'!$E$147:$S$170,7,FALSE)),"",(VLOOKUP($E156,'C. et P. SERIE'!$E$147:$S$170,7,FALSE)))</f>
        <v/>
      </c>
      <c r="L156" s="280" t="str">
        <f>IF(ISNA(VLOOKUP($E156,'C. et P. SERIE'!$E$147:$S$170,8,FALSE)),"",(VLOOKUP($E156,'C. et P. SERIE'!$E$147:$S$170,8,FALSE)))</f>
        <v/>
      </c>
      <c r="M156" s="280" t="str">
        <f>IF(ISNA(VLOOKUP($E156,'C. et P. SERIE'!$E$147:$S$170,9,FALSE)),"",(VLOOKUP($E156,'C. et P. SERIE'!$E$147:$S$170,9,FALSE)))</f>
        <v/>
      </c>
      <c r="N156" s="280" t="str">
        <f>IF(ISNA(VLOOKUP($E156,'C. et P. SERIE'!$E$147:$S$170,10,FALSE)),"",(VLOOKUP($E156,'C. et P. SERIE'!$E$147:$S$170,10,FALSE)))</f>
        <v/>
      </c>
      <c r="O156" s="280" t="str">
        <f>IF(ISNA(VLOOKUP($E156,'C. et P. SERIE'!$E$147:$S$170,11,FALSE)),"",(VLOOKUP($E156,'C. et P. SERIE'!$E$147:$S$170,11,FALSE)))</f>
        <v/>
      </c>
      <c r="P156" s="280" t="str">
        <f>IF(ISNA(VLOOKUP($E156,'C. et P. SERIE'!$E$147:$S$170,12,FALSE)),"",(VLOOKUP($E156,'C. et P. SERIE'!$E$147:$S$170,12,FALSE)))</f>
        <v/>
      </c>
      <c r="Q156" s="280" t="str">
        <f>IF(ISNA(VLOOKUP($E156,'C. et P. SERIE'!$E$147:$S$170,13,FALSE)),"",(VLOOKUP($E156,'C. et P. SERIE'!$E$147:$S$170,13,FALSE)))</f>
        <v/>
      </c>
      <c r="R156" s="280" t="str">
        <f>IF(ISNA(VLOOKUP($E156,'C. et P. SERIE'!$E$147:$S$170,14,FALSE)),"",(VLOOKUP($E156,'C. et P. SERIE'!$E$147:$S$170,14,FALSE)))</f>
        <v/>
      </c>
      <c r="S156" s="280" t="str">
        <f>IF(ISNA(VLOOKUP($E156,'C. et P. SERIE'!$E$147:$S$170,15,FALSE)),"",(VLOOKUP($E156,'C. et P. SERIE'!$E$147:$S$170,15,FALSE)))</f>
        <v/>
      </c>
    </row>
    <row r="157" spans="1:19" ht="12" customHeight="1" x14ac:dyDescent="0.3">
      <c r="A157" s="705">
        <v>4</v>
      </c>
      <c r="B157" s="523" t="str">
        <f>IF(ISNA(VLOOKUP(A157,'C. et P. SERIE'!$A$147:$S$170,2,FALSE)),"",(VLOOKUP(A157,'C. et P. SERIE'!$A$147:$S$170,2,FALSE)))</f>
        <v/>
      </c>
      <c r="C157" s="520" t="str">
        <f>IF(ISNA(VLOOKUP(A157,'C. et P. SERIE'!$A$147:$S$170,3,FALSE)),"",(VLOOKUP(A157,'C. et P. SERIE'!$A$147:$S$170,3,FALSE)))</f>
        <v/>
      </c>
      <c r="D157" s="707" t="str">
        <f>IF(ISNA(VLOOKUP(A157,'C. et P. SERIE'!$A$147:$S$170,4,FALSE)),"",(VLOOKUP(A157,'C. et P. SERIE'!$A$147:$S$170,4,FALSE)))</f>
        <v/>
      </c>
      <c r="E157" s="237" t="str">
        <f>IF(ISNA(VLOOKUP(A157,'C. et P. SERIE'!$A$147:$S$170,5,FALSE)),"",(VLOOKUP(A157,'C. et P. SERIE'!$A$147:$S$170,5,FALSE)))</f>
        <v/>
      </c>
      <c r="F157" s="237" t="str">
        <f>IF(ISNA(VLOOKUP(A157,'C. et P. SERIE'!$A$147:$S$170,6,FALSE)),"",(VLOOKUP(A157,'C. et P. SERIE'!$A$147:$S$170,6,FALSE)))</f>
        <v/>
      </c>
      <c r="G157" s="709" t="str">
        <f>IF(ISNA(VLOOKUP(E157,'C. et P. SERIE'!$E$147:$S$170,3,FALSE)),"",(VLOOKUP(E157,'C. et P. SERIE'!$E$147:$S$170,3,FALSE)))</f>
        <v/>
      </c>
      <c r="H157" s="237" t="str">
        <f>IF(ISNA(VLOOKUP(E157,'C. et P. SERIE'!$E$147:$S$170,4,FALSE)),"",(VLOOKUP(E157,'C. et P. SERIE'!$E$147:$S$170,4,FALSE)))</f>
        <v/>
      </c>
      <c r="I157" s="279" t="str">
        <f>IF(ISNA(VLOOKUP($E157,'C. et P. SERIE'!$E$147:$S$170,5,FALSE)),"",(VLOOKUP($E157,'C. et P. SERIE'!$E$147:$S$170,5,FALSE)))</f>
        <v/>
      </c>
      <c r="J157" s="279" t="str">
        <f>IF(ISNA(VLOOKUP($E157,'C. et P. SERIE'!$E$147:$S$170,6,FALSE)),"",(VLOOKUP($E157,'C. et P. SERIE'!$E$147:$S$170,6,FALSE)))</f>
        <v/>
      </c>
      <c r="K157" s="279" t="str">
        <f>IF(ISNA(VLOOKUP($E157,'C. et P. SERIE'!$E$147:$S$170,7,FALSE)),"",(VLOOKUP($E157,'C. et P. SERIE'!$E$147:$S$170,7,FALSE)))</f>
        <v/>
      </c>
      <c r="L157" s="279" t="str">
        <f>IF(ISNA(VLOOKUP($E157,'C. et P. SERIE'!$E$147:$S$170,8,FALSE)),"",(VLOOKUP($E157,'C. et P. SERIE'!$E$147:$S$170,8,FALSE)))</f>
        <v/>
      </c>
      <c r="M157" s="279" t="str">
        <f>IF(ISNA(VLOOKUP($E157,'C. et P. SERIE'!$E$147:$S$170,9,FALSE)),"",(VLOOKUP($E157,'C. et P. SERIE'!$E$147:$S$170,9,FALSE)))</f>
        <v/>
      </c>
      <c r="N157" s="279" t="str">
        <f>IF(ISNA(VLOOKUP($E157,'C. et P. SERIE'!$E$147:$S$170,10,FALSE)),"",(VLOOKUP($E157,'C. et P. SERIE'!$E$147:$S$170,10,FALSE)))</f>
        <v/>
      </c>
      <c r="O157" s="279" t="str">
        <f>IF(ISNA(VLOOKUP($E157,'C. et P. SERIE'!$E$147:$S$170,11,FALSE)),"",(VLOOKUP($E157,'C. et P. SERIE'!$E$147:$S$170,11,FALSE)))</f>
        <v/>
      </c>
      <c r="P157" s="279" t="str">
        <f>IF(ISNA(VLOOKUP($E157,'C. et P. SERIE'!$E$147:$S$170,12,FALSE)),"",(VLOOKUP($E157,'C. et P. SERIE'!$E$147:$S$170,12,FALSE)))</f>
        <v/>
      </c>
      <c r="Q157" s="279" t="str">
        <f>IF(ISNA(VLOOKUP($E157,'C. et P. SERIE'!$E$147:$S$170,13,FALSE)),"",(VLOOKUP($E157,'C. et P. SERIE'!$E$147:$S$170,13,FALSE)))</f>
        <v/>
      </c>
      <c r="R157" s="279" t="str">
        <f>IF(ISNA(VLOOKUP($E157,'C. et P. SERIE'!$E$147:$S$170,14,FALSE)),"",(VLOOKUP($E157,'C. et P. SERIE'!$E$147:$S$170,14,FALSE)))</f>
        <v/>
      </c>
      <c r="S157" s="279" t="str">
        <f>IF(ISNA(VLOOKUP($E157,'C. et P. SERIE'!$E$147:$S$170,15,FALSE)),"",(VLOOKUP($E157,'C. et P. SERIE'!$E$147:$S$170,15,FALSE)))</f>
        <v/>
      </c>
    </row>
    <row r="158" spans="1:19" ht="12" customHeight="1" thickBot="1" x14ac:dyDescent="0.35">
      <c r="A158" s="711"/>
      <c r="B158" s="524"/>
      <c r="C158" s="521"/>
      <c r="D158" s="712"/>
      <c r="E158" s="43" t="str">
        <f>IF(ISNA(VLOOKUP(A157,'C. et P. SERIE'!$A$147:$S$170,5,FALSE)+U157),"",(VLOOKUP(A157,'C. et P. SERIE'!$A$147:$S$170,5,FALSE)+$U$3))</f>
        <v/>
      </c>
      <c r="F158" s="233" t="str">
        <f>IF(ISNA(VLOOKUP(E158,'C. et P. SERIE'!$E$147:$S$170,2,FALSE)),"",(VLOOKUP(E158,'C. et P. SERIE'!$E$147:$S$170,2,FALSE)))</f>
        <v/>
      </c>
      <c r="G158" s="713"/>
      <c r="H158" s="43" t="str">
        <f>IF(ISNA(VLOOKUP(E158,'C. et P. SERIE'!$E$147:$S$170,4,FALSE)),"",(VLOOKUP(E158,'C. et P. SERIE'!$E$147:$S$170,4,FALSE)))</f>
        <v/>
      </c>
      <c r="I158" s="280" t="str">
        <f>IF(ISNA(VLOOKUP($E158,'C. et P. SERIE'!$E$147:$S$170,5,FALSE)),"",(VLOOKUP($E158,'C. et P. SERIE'!$E$147:$S$170,5,FALSE)))</f>
        <v/>
      </c>
      <c r="J158" s="280" t="str">
        <f>IF(ISNA(VLOOKUP($E158,'C. et P. SERIE'!$E$147:$S$170,6,FALSE)),"",(VLOOKUP($E158,'C. et P. SERIE'!$E$147:$S$170,6,FALSE)))</f>
        <v/>
      </c>
      <c r="K158" s="280" t="str">
        <f>IF(ISNA(VLOOKUP($E158,'C. et P. SERIE'!$E$147:$S$170,7,FALSE)),"",(VLOOKUP($E158,'C. et P. SERIE'!$E$147:$S$170,7,FALSE)))</f>
        <v/>
      </c>
      <c r="L158" s="280" t="str">
        <f>IF(ISNA(VLOOKUP($E158,'C. et P. SERIE'!$E$147:$S$170,8,FALSE)),"",(VLOOKUP($E158,'C. et P. SERIE'!$E$147:$S$170,8,FALSE)))</f>
        <v/>
      </c>
      <c r="M158" s="280" t="str">
        <f>IF(ISNA(VLOOKUP($E158,'C. et P. SERIE'!$E$147:$S$170,9,FALSE)),"",(VLOOKUP($E158,'C. et P. SERIE'!$E$147:$S$170,9,FALSE)))</f>
        <v/>
      </c>
      <c r="N158" s="280" t="str">
        <f>IF(ISNA(VLOOKUP($E158,'C. et P. SERIE'!$E$147:$S$170,10,FALSE)),"",(VLOOKUP($E158,'C. et P. SERIE'!$E$147:$S$170,10,FALSE)))</f>
        <v/>
      </c>
      <c r="O158" s="280" t="str">
        <f>IF(ISNA(VLOOKUP($E158,'C. et P. SERIE'!$E$147:$S$170,11,FALSE)),"",(VLOOKUP($E158,'C. et P. SERIE'!$E$147:$S$170,11,FALSE)))</f>
        <v/>
      </c>
      <c r="P158" s="280" t="str">
        <f>IF(ISNA(VLOOKUP($E158,'C. et P. SERIE'!$E$147:$S$170,12,FALSE)),"",(VLOOKUP($E158,'C. et P. SERIE'!$E$147:$S$170,12,FALSE)))</f>
        <v/>
      </c>
      <c r="Q158" s="280" t="str">
        <f>IF(ISNA(VLOOKUP($E158,'C. et P. SERIE'!$E$147:$S$170,13,FALSE)),"",(VLOOKUP($E158,'C. et P. SERIE'!$E$147:$S$170,13,FALSE)))</f>
        <v/>
      </c>
      <c r="R158" s="280" t="str">
        <f>IF(ISNA(VLOOKUP($E158,'C. et P. SERIE'!$E$147:$S$170,14,FALSE)),"",(VLOOKUP($E158,'C. et P. SERIE'!$E$147:$S$170,14,FALSE)))</f>
        <v/>
      </c>
      <c r="S158" s="280" t="str">
        <f>IF(ISNA(VLOOKUP($E158,'C. et P. SERIE'!$E$147:$S$170,15,FALSE)),"",(VLOOKUP($E158,'C. et P. SERIE'!$E$147:$S$170,15,FALSE)))</f>
        <v/>
      </c>
    </row>
    <row r="159" spans="1:19" ht="12" customHeight="1" x14ac:dyDescent="0.3">
      <c r="A159" s="705">
        <v>5</v>
      </c>
      <c r="B159" s="523" t="str">
        <f>IF(ISNA(VLOOKUP(A159,'C. et P. SERIE'!$A$147:$S$170,2,FALSE)),"",(VLOOKUP(A159,'C. et P. SERIE'!$A$147:$S$170,2,FALSE)))</f>
        <v/>
      </c>
      <c r="C159" s="520" t="str">
        <f>IF(ISNA(VLOOKUP(A159,'C. et P. SERIE'!$A$147:$S$170,3,FALSE)),"",(VLOOKUP(A159,'C. et P. SERIE'!$A$147:$S$170,3,FALSE)))</f>
        <v/>
      </c>
      <c r="D159" s="707" t="str">
        <f>IF(ISNA(VLOOKUP(A159,'C. et P. SERIE'!$A$147:$S$170,4,FALSE)),"",(VLOOKUP(A159,'C. et P. SERIE'!$A$147:$S$170,4,FALSE)))</f>
        <v/>
      </c>
      <c r="E159" s="237" t="str">
        <f>IF(ISNA(VLOOKUP(A159,'C. et P. SERIE'!$A$147:$S$170,5,FALSE)),"",(VLOOKUP(A159,'C. et P. SERIE'!$A$147:$S$170,5,FALSE)))</f>
        <v/>
      </c>
      <c r="F159" s="237" t="str">
        <f>IF(ISNA(VLOOKUP(A159,'C. et P. SERIE'!$A$147:$S$170,6,FALSE)),"",(VLOOKUP(A159,'C. et P. SERIE'!$A$147:$S$170,6,FALSE)))</f>
        <v/>
      </c>
      <c r="G159" s="709" t="str">
        <f>IF(ISNA(VLOOKUP(E159,'C. et P. SERIE'!$E$147:$S$170,3,FALSE)),"",(VLOOKUP(E159,'C. et P. SERIE'!$E$147:$S$170,3,FALSE)))</f>
        <v/>
      </c>
      <c r="H159" s="237" t="str">
        <f>IF(ISNA(VLOOKUP(E159,'C. et P. SERIE'!$E$147:$S$170,4,FALSE)),"",(VLOOKUP(E159,'C. et P. SERIE'!$E$147:$S$170,4,FALSE)))</f>
        <v/>
      </c>
      <c r="I159" s="279" t="str">
        <f>IF(ISNA(VLOOKUP($E159,'C. et P. SERIE'!$E$147:$S$170,5,FALSE)),"",(VLOOKUP($E159,'C. et P. SERIE'!$E$147:$S$170,5,FALSE)))</f>
        <v/>
      </c>
      <c r="J159" s="279" t="str">
        <f>IF(ISNA(VLOOKUP($E159,'C. et P. SERIE'!$E$147:$S$170,6,FALSE)),"",(VLOOKUP($E159,'C. et P. SERIE'!$E$147:$S$170,6,FALSE)))</f>
        <v/>
      </c>
      <c r="K159" s="279" t="str">
        <f>IF(ISNA(VLOOKUP($E159,'C. et P. SERIE'!$E$147:$S$170,7,FALSE)),"",(VLOOKUP($E159,'C. et P. SERIE'!$E$147:$S$170,7,FALSE)))</f>
        <v/>
      </c>
      <c r="L159" s="279" t="str">
        <f>IF(ISNA(VLOOKUP($E159,'C. et P. SERIE'!$E$147:$S$170,8,FALSE)),"",(VLOOKUP($E159,'C. et P. SERIE'!$E$147:$S$170,8,FALSE)))</f>
        <v/>
      </c>
      <c r="M159" s="279" t="str">
        <f>IF(ISNA(VLOOKUP($E159,'C. et P. SERIE'!$E$147:$S$170,9,FALSE)),"",(VLOOKUP($E159,'C. et P. SERIE'!$E$147:$S$170,9,FALSE)))</f>
        <v/>
      </c>
      <c r="N159" s="279" t="str">
        <f>IF(ISNA(VLOOKUP($E159,'C. et P. SERIE'!$E$147:$S$170,10,FALSE)),"",(VLOOKUP($E159,'C. et P. SERIE'!$E$147:$S$170,10,FALSE)))</f>
        <v/>
      </c>
      <c r="O159" s="279" t="str">
        <f>IF(ISNA(VLOOKUP($E159,'C. et P. SERIE'!$E$147:$S$170,11,FALSE)),"",(VLOOKUP($E159,'C. et P. SERIE'!$E$147:$S$170,11,FALSE)))</f>
        <v/>
      </c>
      <c r="P159" s="279" t="str">
        <f>IF(ISNA(VLOOKUP($E159,'C. et P. SERIE'!$E$147:$S$170,12,FALSE)),"",(VLOOKUP($E159,'C. et P. SERIE'!$E$147:$S$170,12,FALSE)))</f>
        <v/>
      </c>
      <c r="Q159" s="279" t="str">
        <f>IF(ISNA(VLOOKUP($E159,'C. et P. SERIE'!$E$147:$S$170,13,FALSE)),"",(VLOOKUP($E159,'C. et P. SERIE'!$E$147:$S$170,13,FALSE)))</f>
        <v/>
      </c>
      <c r="R159" s="279" t="str">
        <f>IF(ISNA(VLOOKUP($E159,'C. et P. SERIE'!$E$147:$S$170,14,FALSE)),"",(VLOOKUP($E159,'C. et P. SERIE'!$E$147:$S$170,14,FALSE)))</f>
        <v/>
      </c>
      <c r="S159" s="279" t="str">
        <f>IF(ISNA(VLOOKUP($E159,'C. et P. SERIE'!$E$147:$S$170,15,FALSE)),"",(VLOOKUP($E159,'C. et P. SERIE'!$E$147:$S$170,15,FALSE)))</f>
        <v/>
      </c>
    </row>
    <row r="160" spans="1:19" ht="12" customHeight="1" thickBot="1" x14ac:dyDescent="0.35">
      <c r="A160" s="711"/>
      <c r="B160" s="524"/>
      <c r="C160" s="521"/>
      <c r="D160" s="712"/>
      <c r="E160" s="43" t="str">
        <f>IF(ISNA(VLOOKUP(A159,'C. et P. SERIE'!$A$147:$S$170,5,FALSE)+U159),"",(VLOOKUP(A159,'C. et P. SERIE'!$A$147:$S$170,5,FALSE)+$U$3))</f>
        <v/>
      </c>
      <c r="F160" s="233" t="str">
        <f>IF(ISNA(VLOOKUP(E160,'C. et P. SERIE'!$E$147:$S$170,2,FALSE)),"",(VLOOKUP(E160,'C. et P. SERIE'!$E$147:$S$170,2,FALSE)))</f>
        <v/>
      </c>
      <c r="G160" s="713"/>
      <c r="H160" s="43" t="str">
        <f>IF(ISNA(VLOOKUP(E160,'C. et P. SERIE'!$E$147:$S$170,4,FALSE)),"",(VLOOKUP(E160,'C. et P. SERIE'!$E$147:$S$170,4,FALSE)))</f>
        <v/>
      </c>
      <c r="I160" s="280" t="str">
        <f>IF(ISNA(VLOOKUP($E160,'C. et P. SERIE'!$E$147:$S$170,5,FALSE)),"",(VLOOKUP($E160,'C. et P. SERIE'!$E$147:$S$170,5,FALSE)))</f>
        <v/>
      </c>
      <c r="J160" s="280" t="str">
        <f>IF(ISNA(VLOOKUP($E160,'C. et P. SERIE'!$E$147:$S$170,6,FALSE)),"",(VLOOKUP($E160,'C. et P. SERIE'!$E$147:$S$170,6,FALSE)))</f>
        <v/>
      </c>
      <c r="K160" s="280" t="str">
        <f>IF(ISNA(VLOOKUP($E160,'C. et P. SERIE'!$E$147:$S$170,7,FALSE)),"",(VLOOKUP($E160,'C. et P. SERIE'!$E$147:$S$170,7,FALSE)))</f>
        <v/>
      </c>
      <c r="L160" s="280" t="str">
        <f>IF(ISNA(VLOOKUP($E160,'C. et P. SERIE'!$E$147:$S$170,8,FALSE)),"",(VLOOKUP($E160,'C. et P. SERIE'!$E$147:$S$170,8,FALSE)))</f>
        <v/>
      </c>
      <c r="M160" s="280" t="str">
        <f>IF(ISNA(VLOOKUP($E160,'C. et P. SERIE'!$E$147:$S$170,9,FALSE)),"",(VLOOKUP($E160,'C. et P. SERIE'!$E$147:$S$170,9,FALSE)))</f>
        <v/>
      </c>
      <c r="N160" s="280" t="str">
        <f>IF(ISNA(VLOOKUP($E160,'C. et P. SERIE'!$E$147:$S$170,10,FALSE)),"",(VLOOKUP($E160,'C. et P. SERIE'!$E$147:$S$170,10,FALSE)))</f>
        <v/>
      </c>
      <c r="O160" s="280" t="str">
        <f>IF(ISNA(VLOOKUP($E160,'C. et P. SERIE'!$E$147:$S$170,11,FALSE)),"",(VLOOKUP($E160,'C. et P. SERIE'!$E$147:$S$170,11,FALSE)))</f>
        <v/>
      </c>
      <c r="P160" s="280" t="str">
        <f>IF(ISNA(VLOOKUP($E160,'C. et P. SERIE'!$E$147:$S$170,12,FALSE)),"",(VLOOKUP($E160,'C. et P. SERIE'!$E$147:$S$170,12,FALSE)))</f>
        <v/>
      </c>
      <c r="Q160" s="280" t="str">
        <f>IF(ISNA(VLOOKUP($E160,'C. et P. SERIE'!$E$147:$S$170,13,FALSE)),"",(VLOOKUP($E160,'C. et P. SERIE'!$E$147:$S$170,13,FALSE)))</f>
        <v/>
      </c>
      <c r="R160" s="280" t="str">
        <f>IF(ISNA(VLOOKUP($E160,'C. et P. SERIE'!$E$147:$S$170,14,FALSE)),"",(VLOOKUP($E160,'C. et P. SERIE'!$E$147:$S$170,14,FALSE)))</f>
        <v/>
      </c>
      <c r="S160" s="280" t="str">
        <f>IF(ISNA(VLOOKUP($E160,'C. et P. SERIE'!$E$147:$S$170,15,FALSE)),"",(VLOOKUP($E160,'C. et P. SERIE'!$E$147:$S$170,15,FALSE)))</f>
        <v/>
      </c>
    </row>
    <row r="161" spans="1:19" ht="12" customHeight="1" x14ac:dyDescent="0.3">
      <c r="A161" s="705">
        <v>6</v>
      </c>
      <c r="B161" s="523" t="str">
        <f>IF(ISNA(VLOOKUP(A161,'C. et P. SERIE'!$A$147:$S$170,2,FALSE)),"",(VLOOKUP(A161,'C. et P. SERIE'!$A$147:$S$170,2,FALSE)))</f>
        <v/>
      </c>
      <c r="C161" s="520" t="str">
        <f>IF(ISNA(VLOOKUP(A161,'C. et P. SERIE'!$A$147:$S$170,3,FALSE)),"",(VLOOKUP(A161,'C. et P. SERIE'!$A$147:$S$170,3,FALSE)))</f>
        <v/>
      </c>
      <c r="D161" s="707" t="str">
        <f>IF(ISNA(VLOOKUP(A161,'C. et P. SERIE'!$A$147:$S$170,4,FALSE)),"",(VLOOKUP(A161,'C. et P. SERIE'!$A$147:$S$170,4,FALSE)))</f>
        <v/>
      </c>
      <c r="E161" s="237" t="str">
        <f>IF(ISNA(VLOOKUP(A161,'C. et P. SERIE'!$A$147:$S$170,5,FALSE)),"",(VLOOKUP(A161,'C. et P. SERIE'!$A$147:$S$170,5,FALSE)))</f>
        <v/>
      </c>
      <c r="F161" s="237" t="str">
        <f>IF(ISNA(VLOOKUP(A161,'C. et P. SERIE'!$A$147:$S$170,6,FALSE)),"",(VLOOKUP(A161,'C. et P. SERIE'!$A$147:$S$170,6,FALSE)))</f>
        <v/>
      </c>
      <c r="G161" s="709" t="str">
        <f>IF(ISNA(VLOOKUP(E161,'C. et P. SERIE'!$E$147:$S$170,3,FALSE)),"",(VLOOKUP(E161,'C. et P. SERIE'!$E$147:$S$170,3,FALSE)))</f>
        <v/>
      </c>
      <c r="H161" s="237" t="str">
        <f>IF(ISNA(VLOOKUP(E161,'C. et P. SERIE'!$E$147:$S$170,4,FALSE)),"",(VLOOKUP(E161,'C. et P. SERIE'!$E$147:$S$170,4,FALSE)))</f>
        <v/>
      </c>
      <c r="I161" s="279" t="str">
        <f>IF(ISNA(VLOOKUP($E161,'C. et P. SERIE'!$E$147:$S$170,5,FALSE)),"",(VLOOKUP($E161,'C. et P. SERIE'!$E$147:$S$170,5,FALSE)))</f>
        <v/>
      </c>
      <c r="J161" s="279" t="str">
        <f>IF(ISNA(VLOOKUP($E161,'C. et P. SERIE'!$E$147:$S$170,6,FALSE)),"",(VLOOKUP($E161,'C. et P. SERIE'!$E$147:$S$170,6,FALSE)))</f>
        <v/>
      </c>
      <c r="K161" s="279" t="str">
        <f>IF(ISNA(VLOOKUP($E161,'C. et P. SERIE'!$E$147:$S$170,7,FALSE)),"",(VLOOKUP($E161,'C. et P. SERIE'!$E$147:$S$170,7,FALSE)))</f>
        <v/>
      </c>
      <c r="L161" s="279" t="str">
        <f>IF(ISNA(VLOOKUP($E161,'C. et P. SERIE'!$E$147:$S$170,8,FALSE)),"",(VLOOKUP($E161,'C. et P. SERIE'!$E$147:$S$170,8,FALSE)))</f>
        <v/>
      </c>
      <c r="M161" s="279" t="str">
        <f>IF(ISNA(VLOOKUP($E161,'C. et P. SERIE'!$E$147:$S$170,9,FALSE)),"",(VLOOKUP($E161,'C. et P. SERIE'!$E$147:$S$170,9,FALSE)))</f>
        <v/>
      </c>
      <c r="N161" s="279" t="str">
        <f>IF(ISNA(VLOOKUP($E161,'C. et P. SERIE'!$E$147:$S$170,10,FALSE)),"",(VLOOKUP($E161,'C. et P. SERIE'!$E$147:$S$170,10,FALSE)))</f>
        <v/>
      </c>
      <c r="O161" s="279" t="str">
        <f>IF(ISNA(VLOOKUP($E161,'C. et P. SERIE'!$E$147:$S$170,11,FALSE)),"",(VLOOKUP($E161,'C. et P. SERIE'!$E$147:$S$170,11,FALSE)))</f>
        <v/>
      </c>
      <c r="P161" s="279" t="str">
        <f>IF(ISNA(VLOOKUP($E161,'C. et P. SERIE'!$E$147:$S$170,12,FALSE)),"",(VLOOKUP($E161,'C. et P. SERIE'!$E$147:$S$170,12,FALSE)))</f>
        <v/>
      </c>
      <c r="Q161" s="279" t="str">
        <f>IF(ISNA(VLOOKUP($E161,'C. et P. SERIE'!$E$147:$S$170,13,FALSE)),"",(VLOOKUP($E161,'C. et P. SERIE'!$E$147:$S$170,13,FALSE)))</f>
        <v/>
      </c>
      <c r="R161" s="279" t="str">
        <f>IF(ISNA(VLOOKUP($E161,'C. et P. SERIE'!$E$147:$S$170,14,FALSE)),"",(VLOOKUP($E161,'C. et P. SERIE'!$E$147:$S$170,14,FALSE)))</f>
        <v/>
      </c>
      <c r="S161" s="279" t="str">
        <f>IF(ISNA(VLOOKUP($E161,'C. et P. SERIE'!$E$147:$S$170,15,FALSE)),"",(VLOOKUP($E161,'C. et P. SERIE'!$E$147:$S$170,15,FALSE)))</f>
        <v/>
      </c>
    </row>
    <row r="162" spans="1:19" ht="12" customHeight="1" thickBot="1" x14ac:dyDescent="0.35">
      <c r="A162" s="711"/>
      <c r="B162" s="524"/>
      <c r="C162" s="521"/>
      <c r="D162" s="712"/>
      <c r="E162" s="43" t="str">
        <f>IF(ISNA(VLOOKUP(A161,'C. et P. SERIE'!$A$147:$S$170,5,FALSE)+U161),"",(VLOOKUP(A161,'C. et P. SERIE'!$A$147:$S$170,5,FALSE)+$U$3))</f>
        <v/>
      </c>
      <c r="F162" s="233" t="str">
        <f>IF(ISNA(VLOOKUP(E162,'C. et P. SERIE'!$E$147:$S$170,2,FALSE)),"",(VLOOKUP(E162,'C. et P. SERIE'!$E$147:$S$170,2,FALSE)))</f>
        <v/>
      </c>
      <c r="G162" s="713"/>
      <c r="H162" s="43" t="str">
        <f>IF(ISNA(VLOOKUP(E162,'C. et P. SERIE'!$E$147:$S$170,4,FALSE)),"",(VLOOKUP(E162,'C. et P. SERIE'!$E$147:$S$170,4,FALSE)))</f>
        <v/>
      </c>
      <c r="I162" s="280" t="str">
        <f>IF(ISNA(VLOOKUP($E162,'C. et P. SERIE'!$E$147:$S$170,5,FALSE)),"",(VLOOKUP($E162,'C. et P. SERIE'!$E$147:$S$170,5,FALSE)))</f>
        <v/>
      </c>
      <c r="J162" s="280" t="str">
        <f>IF(ISNA(VLOOKUP($E162,'C. et P. SERIE'!$E$147:$S$170,6,FALSE)),"",(VLOOKUP($E162,'C. et P. SERIE'!$E$147:$S$170,6,FALSE)))</f>
        <v/>
      </c>
      <c r="K162" s="280" t="str">
        <f>IF(ISNA(VLOOKUP($E162,'C. et P. SERIE'!$E$147:$S$170,7,FALSE)),"",(VLOOKUP($E162,'C. et P. SERIE'!$E$147:$S$170,7,FALSE)))</f>
        <v/>
      </c>
      <c r="L162" s="280" t="str">
        <f>IF(ISNA(VLOOKUP($E162,'C. et P. SERIE'!$E$147:$S$170,8,FALSE)),"",(VLOOKUP($E162,'C. et P. SERIE'!$E$147:$S$170,8,FALSE)))</f>
        <v/>
      </c>
      <c r="M162" s="280" t="str">
        <f>IF(ISNA(VLOOKUP($E162,'C. et P. SERIE'!$E$147:$S$170,9,FALSE)),"",(VLOOKUP($E162,'C. et P. SERIE'!$E$147:$S$170,9,FALSE)))</f>
        <v/>
      </c>
      <c r="N162" s="280" t="str">
        <f>IF(ISNA(VLOOKUP($E162,'C. et P. SERIE'!$E$147:$S$170,10,FALSE)),"",(VLOOKUP($E162,'C. et P. SERIE'!$E$147:$S$170,10,FALSE)))</f>
        <v/>
      </c>
      <c r="O162" s="280" t="str">
        <f>IF(ISNA(VLOOKUP($E162,'C. et P. SERIE'!$E$147:$S$170,11,FALSE)),"",(VLOOKUP($E162,'C. et P. SERIE'!$E$147:$S$170,11,FALSE)))</f>
        <v/>
      </c>
      <c r="P162" s="280" t="str">
        <f>IF(ISNA(VLOOKUP($E162,'C. et P. SERIE'!$E$147:$S$170,12,FALSE)),"",(VLOOKUP($E162,'C. et P. SERIE'!$E$147:$S$170,12,FALSE)))</f>
        <v/>
      </c>
      <c r="Q162" s="280" t="str">
        <f>IF(ISNA(VLOOKUP($E162,'C. et P. SERIE'!$E$147:$S$170,13,FALSE)),"",(VLOOKUP($E162,'C. et P. SERIE'!$E$147:$S$170,13,FALSE)))</f>
        <v/>
      </c>
      <c r="R162" s="280" t="str">
        <f>IF(ISNA(VLOOKUP($E162,'C. et P. SERIE'!$E$147:$S$170,14,FALSE)),"",(VLOOKUP($E162,'C. et P. SERIE'!$E$147:$S$170,14,FALSE)))</f>
        <v/>
      </c>
      <c r="S162" s="280" t="str">
        <f>IF(ISNA(VLOOKUP($E162,'C. et P. SERIE'!$E$147:$S$170,15,FALSE)),"",(VLOOKUP($E162,'C. et P. SERIE'!$E$147:$S$170,15,FALSE)))</f>
        <v/>
      </c>
    </row>
    <row r="163" spans="1:19" ht="12" customHeight="1" x14ac:dyDescent="0.3">
      <c r="A163" s="705">
        <v>7</v>
      </c>
      <c r="B163" s="523" t="str">
        <f>IF(ISNA(VLOOKUP(A163,'C. et P. SERIE'!$A$147:$S$170,2,FALSE)),"",(VLOOKUP(A163,'C. et P. SERIE'!$A$147:$S$170,2,FALSE)))</f>
        <v/>
      </c>
      <c r="C163" s="520" t="str">
        <f>IF(ISNA(VLOOKUP(A163,'C. et P. SERIE'!$A$147:$S$170,3,FALSE)),"",(VLOOKUP(A163,'C. et P. SERIE'!$A$147:$S$170,3,FALSE)))</f>
        <v/>
      </c>
      <c r="D163" s="707" t="str">
        <f>IF(ISNA(VLOOKUP(A163,'C. et P. SERIE'!$A$147:$S$170,4,FALSE)),"",(VLOOKUP(A163,'C. et P. SERIE'!$A$147:$S$170,4,FALSE)))</f>
        <v/>
      </c>
      <c r="E163" s="237" t="str">
        <f>IF(ISNA(VLOOKUP(A163,'C. et P. SERIE'!$A$147:$S$170,5,FALSE)),"",(VLOOKUP(A163,'C. et P. SERIE'!$A$147:$S$170,5,FALSE)))</f>
        <v/>
      </c>
      <c r="F163" s="237" t="str">
        <f>IF(ISNA(VLOOKUP(A163,'C. et P. SERIE'!$A$147:$S$170,6,FALSE)),"",(VLOOKUP(A163,'C. et P. SERIE'!$A$147:$S$170,6,FALSE)))</f>
        <v/>
      </c>
      <c r="G163" s="709" t="str">
        <f>IF(ISNA(VLOOKUP(E163,'C. et P. SERIE'!$E$147:$S$170,3,FALSE)),"",(VLOOKUP(E163,'C. et P. SERIE'!$E$147:$S$170,3,FALSE)))</f>
        <v/>
      </c>
      <c r="H163" s="237" t="str">
        <f>IF(ISNA(VLOOKUP(E163,'C. et P. SERIE'!$E$147:$S$170,4,FALSE)),"",(VLOOKUP(E163,'C. et P. SERIE'!$E$147:$S$170,4,FALSE)))</f>
        <v/>
      </c>
      <c r="I163" s="279" t="str">
        <f>IF(ISNA(VLOOKUP($E163,'C. et P. SERIE'!$E$147:$S$170,5,FALSE)),"",(VLOOKUP($E163,'C. et P. SERIE'!$E$147:$S$170,5,FALSE)))</f>
        <v/>
      </c>
      <c r="J163" s="279" t="str">
        <f>IF(ISNA(VLOOKUP($E163,'C. et P. SERIE'!$E$147:$S$170,6,FALSE)),"",(VLOOKUP($E163,'C. et P. SERIE'!$E$147:$S$170,6,FALSE)))</f>
        <v/>
      </c>
      <c r="K163" s="279" t="str">
        <f>IF(ISNA(VLOOKUP($E163,'C. et P. SERIE'!$E$147:$S$170,7,FALSE)),"",(VLOOKUP($E163,'C. et P. SERIE'!$E$147:$S$170,7,FALSE)))</f>
        <v/>
      </c>
      <c r="L163" s="279" t="str">
        <f>IF(ISNA(VLOOKUP($E163,'C. et P. SERIE'!$E$147:$S$170,8,FALSE)),"",(VLOOKUP($E163,'C. et P. SERIE'!$E$147:$S$170,8,FALSE)))</f>
        <v/>
      </c>
      <c r="M163" s="279" t="str">
        <f>IF(ISNA(VLOOKUP($E163,'C. et P. SERIE'!$E$147:$S$170,9,FALSE)),"",(VLOOKUP($E163,'C. et P. SERIE'!$E$147:$S$170,9,FALSE)))</f>
        <v/>
      </c>
      <c r="N163" s="279" t="str">
        <f>IF(ISNA(VLOOKUP($E163,'C. et P. SERIE'!$E$147:$S$170,10,FALSE)),"",(VLOOKUP($E163,'C. et P. SERIE'!$E$147:$S$170,10,FALSE)))</f>
        <v/>
      </c>
      <c r="O163" s="279" t="str">
        <f>IF(ISNA(VLOOKUP($E163,'C. et P. SERIE'!$E$147:$S$170,11,FALSE)),"",(VLOOKUP($E163,'C. et P. SERIE'!$E$147:$S$170,11,FALSE)))</f>
        <v/>
      </c>
      <c r="P163" s="279" t="str">
        <f>IF(ISNA(VLOOKUP($E163,'C. et P. SERIE'!$E$147:$S$170,12,FALSE)),"",(VLOOKUP($E163,'C. et P. SERIE'!$E$147:$S$170,12,FALSE)))</f>
        <v/>
      </c>
      <c r="Q163" s="279" t="str">
        <f>IF(ISNA(VLOOKUP($E163,'C. et P. SERIE'!$E$147:$S$170,13,FALSE)),"",(VLOOKUP($E163,'C. et P. SERIE'!$E$147:$S$170,13,FALSE)))</f>
        <v/>
      </c>
      <c r="R163" s="279" t="str">
        <f>IF(ISNA(VLOOKUP($E163,'C. et P. SERIE'!$E$147:$S$170,14,FALSE)),"",(VLOOKUP($E163,'C. et P. SERIE'!$E$147:$S$170,14,FALSE)))</f>
        <v/>
      </c>
      <c r="S163" s="279" t="str">
        <f>IF(ISNA(VLOOKUP($E163,'C. et P. SERIE'!$E$147:$S$170,15,FALSE)),"",(VLOOKUP($E163,'C. et P. SERIE'!$E$147:$S$170,15,FALSE)))</f>
        <v/>
      </c>
    </row>
    <row r="164" spans="1:19" ht="12" customHeight="1" thickBot="1" x14ac:dyDescent="0.35">
      <c r="A164" s="711"/>
      <c r="B164" s="524"/>
      <c r="C164" s="521"/>
      <c r="D164" s="712"/>
      <c r="E164" s="43" t="str">
        <f>IF(ISNA(VLOOKUP(A163,'C. et P. SERIE'!$A$147:$S$170,5,FALSE)+U163),"",(VLOOKUP(A163,'C. et P. SERIE'!$A$147:$S$170,5,FALSE)+$U$3))</f>
        <v/>
      </c>
      <c r="F164" s="233" t="str">
        <f>IF(ISNA(VLOOKUP(E164,'C. et P. SERIE'!$E$147:$S$170,2,FALSE)),"",(VLOOKUP(E164,'C. et P. SERIE'!$E$147:$S$170,2,FALSE)))</f>
        <v/>
      </c>
      <c r="G164" s="713"/>
      <c r="H164" s="43" t="str">
        <f>IF(ISNA(VLOOKUP(E164,'C. et P. SERIE'!$E$147:$S$170,4,FALSE)),"",(VLOOKUP(E164,'C. et P. SERIE'!$E$147:$S$170,4,FALSE)))</f>
        <v/>
      </c>
      <c r="I164" s="280" t="str">
        <f>IF(ISNA(VLOOKUP($E164,'C. et P. SERIE'!$E$147:$S$170,5,FALSE)),"",(VLOOKUP($E164,'C. et P. SERIE'!$E$147:$S$170,5,FALSE)))</f>
        <v/>
      </c>
      <c r="J164" s="280" t="str">
        <f>IF(ISNA(VLOOKUP($E164,'C. et P. SERIE'!$E$147:$S$170,6,FALSE)),"",(VLOOKUP($E164,'C. et P. SERIE'!$E$147:$S$170,6,FALSE)))</f>
        <v/>
      </c>
      <c r="K164" s="280" t="str">
        <f>IF(ISNA(VLOOKUP($E164,'C. et P. SERIE'!$E$147:$S$170,7,FALSE)),"",(VLOOKUP($E164,'C. et P. SERIE'!$E$147:$S$170,7,FALSE)))</f>
        <v/>
      </c>
      <c r="L164" s="280" t="str">
        <f>IF(ISNA(VLOOKUP($E164,'C. et P. SERIE'!$E$147:$S$170,8,FALSE)),"",(VLOOKUP($E164,'C. et P. SERIE'!$E$147:$S$170,8,FALSE)))</f>
        <v/>
      </c>
      <c r="M164" s="280" t="str">
        <f>IF(ISNA(VLOOKUP($E164,'C. et P. SERIE'!$E$147:$S$170,9,FALSE)),"",(VLOOKUP($E164,'C. et P. SERIE'!$E$147:$S$170,9,FALSE)))</f>
        <v/>
      </c>
      <c r="N164" s="280" t="str">
        <f>IF(ISNA(VLOOKUP($E164,'C. et P. SERIE'!$E$147:$S$170,10,FALSE)),"",(VLOOKUP($E164,'C. et P. SERIE'!$E$147:$S$170,10,FALSE)))</f>
        <v/>
      </c>
      <c r="O164" s="280" t="str">
        <f>IF(ISNA(VLOOKUP($E164,'C. et P. SERIE'!$E$147:$S$170,11,FALSE)),"",(VLOOKUP($E164,'C. et P. SERIE'!$E$147:$S$170,11,FALSE)))</f>
        <v/>
      </c>
      <c r="P164" s="280" t="str">
        <f>IF(ISNA(VLOOKUP($E164,'C. et P. SERIE'!$E$147:$S$170,12,FALSE)),"",(VLOOKUP($E164,'C. et P. SERIE'!$E$147:$S$170,12,FALSE)))</f>
        <v/>
      </c>
      <c r="Q164" s="280" t="str">
        <f>IF(ISNA(VLOOKUP($E164,'C. et P. SERIE'!$E$147:$S$170,13,FALSE)),"",(VLOOKUP($E164,'C. et P. SERIE'!$E$147:$S$170,13,FALSE)))</f>
        <v/>
      </c>
      <c r="R164" s="280" t="str">
        <f>IF(ISNA(VLOOKUP($E164,'C. et P. SERIE'!$E$147:$S$170,14,FALSE)),"",(VLOOKUP($E164,'C. et P. SERIE'!$E$147:$S$170,14,FALSE)))</f>
        <v/>
      </c>
      <c r="S164" s="280" t="str">
        <f>IF(ISNA(VLOOKUP($E164,'C. et P. SERIE'!$E$147:$S$170,15,FALSE)),"",(VLOOKUP($E164,'C. et P. SERIE'!$E$147:$S$170,15,FALSE)))</f>
        <v/>
      </c>
    </row>
    <row r="165" spans="1:19" ht="12" customHeight="1" x14ac:dyDescent="0.3">
      <c r="A165" s="705">
        <v>8</v>
      </c>
      <c r="B165" s="523" t="str">
        <f>IF(ISNA(VLOOKUP(A165,'C. et P. SERIE'!$A$147:$S$170,2,FALSE)),"",(VLOOKUP(A165,'C. et P. SERIE'!$A$147:$S$170,2,FALSE)))</f>
        <v/>
      </c>
      <c r="C165" s="520" t="str">
        <f>IF(ISNA(VLOOKUP(A165,'C. et P. SERIE'!$A$147:$S$170,3,FALSE)),"",(VLOOKUP(A165,'C. et P. SERIE'!$A$147:$S$170,3,FALSE)))</f>
        <v/>
      </c>
      <c r="D165" s="707" t="str">
        <f>IF(ISNA(VLOOKUP(A165,'C. et P. SERIE'!$A$147:$S$170,4,FALSE)),"",(VLOOKUP(A165,'C. et P. SERIE'!$A$147:$S$170,4,FALSE)))</f>
        <v/>
      </c>
      <c r="E165" s="237" t="str">
        <f>IF(ISNA(VLOOKUP(A165,'C. et P. SERIE'!$A$147:$S$170,5,FALSE)),"",(VLOOKUP(A165,'C. et P. SERIE'!$A$147:$S$170,5,FALSE)))</f>
        <v/>
      </c>
      <c r="F165" s="237" t="str">
        <f>IF(ISNA(VLOOKUP(A165,'C. et P. SERIE'!$A$147:$S$170,6,FALSE)),"",(VLOOKUP(A165,'C. et P. SERIE'!$A$147:$S$170,6,FALSE)))</f>
        <v/>
      </c>
      <c r="G165" s="709" t="str">
        <f>IF(ISNA(VLOOKUP(E165,'C. et P. SERIE'!$E$147:$S$170,3,FALSE)),"",(VLOOKUP(E165,'C. et P. SERIE'!$E$147:$S$170,3,FALSE)))</f>
        <v/>
      </c>
      <c r="H165" s="237" t="str">
        <f>IF(ISNA(VLOOKUP(E165,'C. et P. SERIE'!$E$147:$S$170,4,FALSE)),"",(VLOOKUP(E165,'C. et P. SERIE'!$E$147:$S$170,4,FALSE)))</f>
        <v/>
      </c>
      <c r="I165" s="279" t="str">
        <f>IF(ISNA(VLOOKUP($E165,'C. et P. SERIE'!$E$147:$S$170,5,FALSE)),"",(VLOOKUP($E165,'C. et P. SERIE'!$E$147:$S$170,5,FALSE)))</f>
        <v/>
      </c>
      <c r="J165" s="279" t="str">
        <f>IF(ISNA(VLOOKUP($E165,'C. et P. SERIE'!$E$147:$S$170,6,FALSE)),"",(VLOOKUP($E165,'C. et P. SERIE'!$E$147:$S$170,6,FALSE)))</f>
        <v/>
      </c>
      <c r="K165" s="279" t="str">
        <f>IF(ISNA(VLOOKUP($E165,'C. et P. SERIE'!$E$147:$S$170,7,FALSE)),"",(VLOOKUP($E165,'C. et P. SERIE'!$E$147:$S$170,7,FALSE)))</f>
        <v/>
      </c>
      <c r="L165" s="279" t="str">
        <f>IF(ISNA(VLOOKUP($E165,'C. et P. SERIE'!$E$147:$S$170,8,FALSE)),"",(VLOOKUP($E165,'C. et P. SERIE'!$E$147:$S$170,8,FALSE)))</f>
        <v/>
      </c>
      <c r="M165" s="279" t="str">
        <f>IF(ISNA(VLOOKUP($E165,'C. et P. SERIE'!$E$147:$S$170,9,FALSE)),"",(VLOOKUP($E165,'C. et P. SERIE'!$E$147:$S$170,9,FALSE)))</f>
        <v/>
      </c>
      <c r="N165" s="279" t="str">
        <f>IF(ISNA(VLOOKUP($E165,'C. et P. SERIE'!$E$147:$S$170,10,FALSE)),"",(VLOOKUP($E165,'C. et P. SERIE'!$E$147:$S$170,10,FALSE)))</f>
        <v/>
      </c>
      <c r="O165" s="279" t="str">
        <f>IF(ISNA(VLOOKUP($E165,'C. et P. SERIE'!$E$147:$S$170,11,FALSE)),"",(VLOOKUP($E165,'C. et P. SERIE'!$E$147:$S$170,11,FALSE)))</f>
        <v/>
      </c>
      <c r="P165" s="279" t="str">
        <f>IF(ISNA(VLOOKUP($E165,'C. et P. SERIE'!$E$147:$S$170,12,FALSE)),"",(VLOOKUP($E165,'C. et P. SERIE'!$E$147:$S$170,12,FALSE)))</f>
        <v/>
      </c>
      <c r="Q165" s="279" t="str">
        <f>IF(ISNA(VLOOKUP($E165,'C. et P. SERIE'!$E$147:$S$170,13,FALSE)),"",(VLOOKUP($E165,'C. et P. SERIE'!$E$147:$S$170,13,FALSE)))</f>
        <v/>
      </c>
      <c r="R165" s="279" t="str">
        <f>IF(ISNA(VLOOKUP($E165,'C. et P. SERIE'!$E$147:$S$170,14,FALSE)),"",(VLOOKUP($E165,'C. et P. SERIE'!$E$147:$S$170,14,FALSE)))</f>
        <v/>
      </c>
      <c r="S165" s="279" t="str">
        <f>IF(ISNA(VLOOKUP($E165,'C. et P. SERIE'!$E$147:$S$170,15,FALSE)),"",(VLOOKUP($E165,'C. et P. SERIE'!$E$147:$S$170,15,FALSE)))</f>
        <v/>
      </c>
    </row>
    <row r="166" spans="1:19" ht="12" customHeight="1" thickBot="1" x14ac:dyDescent="0.35">
      <c r="A166" s="711"/>
      <c r="B166" s="524"/>
      <c r="C166" s="521"/>
      <c r="D166" s="712"/>
      <c r="E166" s="43" t="str">
        <f>IF(ISNA(VLOOKUP(A165,'C. et P. SERIE'!$A$147:$S$170,5,FALSE)+U165),"",(VLOOKUP(A165,'C. et P. SERIE'!$A$147:$S$170,5,FALSE)+$U$3))</f>
        <v/>
      </c>
      <c r="F166" s="233" t="str">
        <f>IF(ISNA(VLOOKUP(E166,'C. et P. SERIE'!$E$147:$S$170,2,FALSE)),"",(VLOOKUP(E166,'C. et P. SERIE'!$E$147:$S$170,2,FALSE)))</f>
        <v/>
      </c>
      <c r="G166" s="713"/>
      <c r="H166" s="43" t="str">
        <f>IF(ISNA(VLOOKUP(E166,'C. et P. SERIE'!$E$147:$S$170,4,FALSE)),"",(VLOOKUP(E166,'C. et P. SERIE'!$E$147:$S$170,4,FALSE)))</f>
        <v/>
      </c>
      <c r="I166" s="280" t="str">
        <f>IF(ISNA(VLOOKUP($E166,'C. et P. SERIE'!$E$147:$S$170,5,FALSE)),"",(VLOOKUP($E166,'C. et P. SERIE'!$E$147:$S$170,5,FALSE)))</f>
        <v/>
      </c>
      <c r="J166" s="280" t="str">
        <f>IF(ISNA(VLOOKUP($E166,'C. et P. SERIE'!$E$147:$S$170,6,FALSE)),"",(VLOOKUP($E166,'C. et P. SERIE'!$E$147:$S$170,6,FALSE)))</f>
        <v/>
      </c>
      <c r="K166" s="280" t="str">
        <f>IF(ISNA(VLOOKUP($E166,'C. et P. SERIE'!$E$147:$S$170,7,FALSE)),"",(VLOOKUP($E166,'C. et P. SERIE'!$E$147:$S$170,7,FALSE)))</f>
        <v/>
      </c>
      <c r="L166" s="280" t="str">
        <f>IF(ISNA(VLOOKUP($E166,'C. et P. SERIE'!$E$147:$S$170,8,FALSE)),"",(VLOOKUP($E166,'C. et P. SERIE'!$E$147:$S$170,8,FALSE)))</f>
        <v/>
      </c>
      <c r="M166" s="280" t="str">
        <f>IF(ISNA(VLOOKUP($E166,'C. et P. SERIE'!$E$147:$S$170,9,FALSE)),"",(VLOOKUP($E166,'C. et P. SERIE'!$E$147:$S$170,9,FALSE)))</f>
        <v/>
      </c>
      <c r="N166" s="280" t="str">
        <f>IF(ISNA(VLOOKUP($E166,'C. et P. SERIE'!$E$147:$S$170,10,FALSE)),"",(VLOOKUP($E166,'C. et P. SERIE'!$E$147:$S$170,10,FALSE)))</f>
        <v/>
      </c>
      <c r="O166" s="280" t="str">
        <f>IF(ISNA(VLOOKUP($E166,'C. et P. SERIE'!$E$147:$S$170,11,FALSE)),"",(VLOOKUP($E166,'C. et P. SERIE'!$E$147:$S$170,11,FALSE)))</f>
        <v/>
      </c>
      <c r="P166" s="280" t="str">
        <f>IF(ISNA(VLOOKUP($E166,'C. et P. SERIE'!$E$147:$S$170,12,FALSE)),"",(VLOOKUP($E166,'C. et P. SERIE'!$E$147:$S$170,12,FALSE)))</f>
        <v/>
      </c>
      <c r="Q166" s="280" t="str">
        <f>IF(ISNA(VLOOKUP($E166,'C. et P. SERIE'!$E$147:$S$170,13,FALSE)),"",(VLOOKUP($E166,'C. et P. SERIE'!$E$147:$S$170,13,FALSE)))</f>
        <v/>
      </c>
      <c r="R166" s="280" t="str">
        <f>IF(ISNA(VLOOKUP($E166,'C. et P. SERIE'!$E$147:$S$170,14,FALSE)),"",(VLOOKUP($E166,'C. et P. SERIE'!$E$147:$S$170,14,FALSE)))</f>
        <v/>
      </c>
      <c r="S166" s="280" t="str">
        <f>IF(ISNA(VLOOKUP($E166,'C. et P. SERIE'!$E$147:$S$170,15,FALSE)),"",(VLOOKUP($E166,'C. et P. SERIE'!$E$147:$S$170,15,FALSE)))</f>
        <v/>
      </c>
    </row>
    <row r="167" spans="1:19" ht="12" customHeight="1" x14ac:dyDescent="0.3">
      <c r="A167" s="705">
        <v>9</v>
      </c>
      <c r="B167" s="523" t="str">
        <f>IF(ISNA(VLOOKUP(A167,'C. et P. SERIE'!$A$147:$S$170,2,FALSE)),"",(VLOOKUP(A167,'C. et P. SERIE'!$A$147:$S$170,2,FALSE)))</f>
        <v/>
      </c>
      <c r="C167" s="520" t="str">
        <f>IF(ISNA(VLOOKUP(A167,'C. et P. SERIE'!$A$147:$S$170,3,FALSE)),"",(VLOOKUP(A167,'C. et P. SERIE'!$A$147:$S$170,3,FALSE)))</f>
        <v/>
      </c>
      <c r="D167" s="707" t="str">
        <f>IF(ISNA(VLOOKUP(A167,'C. et P. SERIE'!$A$147:$S$170,4,FALSE)),"",(VLOOKUP(A167,'C. et P. SERIE'!$A$147:$S$170,4,FALSE)))</f>
        <v/>
      </c>
      <c r="E167" s="237" t="str">
        <f>IF(ISNA(VLOOKUP(A167,'C. et P. SERIE'!$A$147:$S$170,5,FALSE)),"",(VLOOKUP(A167,'C. et P. SERIE'!$A$147:$S$170,5,FALSE)))</f>
        <v/>
      </c>
      <c r="F167" s="237" t="str">
        <f>IF(ISNA(VLOOKUP(A167,'C. et P. SERIE'!$A$147:$S$170,6,FALSE)),"",(VLOOKUP(A167,'C. et P. SERIE'!$A$147:$S$170,6,FALSE)))</f>
        <v/>
      </c>
      <c r="G167" s="709" t="str">
        <f>IF(ISNA(VLOOKUP(E167,'C. et P. SERIE'!$E$147:$S$170,3,FALSE)),"",(VLOOKUP(E167,'C. et P. SERIE'!$E$147:$S$170,3,FALSE)))</f>
        <v/>
      </c>
      <c r="H167" s="237" t="str">
        <f>IF(ISNA(VLOOKUP(E167,'C. et P. SERIE'!$E$147:$S$170,4,FALSE)),"",(VLOOKUP(E167,'C. et P. SERIE'!$E$147:$S$170,4,FALSE)))</f>
        <v/>
      </c>
      <c r="I167" s="279" t="str">
        <f>IF(ISNA(VLOOKUP($E167,'C. et P. SERIE'!$E$147:$S$170,5,FALSE)),"",(VLOOKUP($E167,'C. et P. SERIE'!$E$147:$S$170,5,FALSE)))</f>
        <v/>
      </c>
      <c r="J167" s="279" t="str">
        <f>IF(ISNA(VLOOKUP($E167,'C. et P. SERIE'!$E$147:$S$170,6,FALSE)),"",(VLOOKUP($E167,'C. et P. SERIE'!$E$147:$S$170,6,FALSE)))</f>
        <v/>
      </c>
      <c r="K167" s="279" t="str">
        <f>IF(ISNA(VLOOKUP($E167,'C. et P. SERIE'!$E$147:$S$170,7,FALSE)),"",(VLOOKUP($E167,'C. et P. SERIE'!$E$147:$S$170,7,FALSE)))</f>
        <v/>
      </c>
      <c r="L167" s="279" t="str">
        <f>IF(ISNA(VLOOKUP($E167,'C. et P. SERIE'!$E$147:$S$170,8,FALSE)),"",(VLOOKUP($E167,'C. et P. SERIE'!$E$147:$S$170,8,FALSE)))</f>
        <v/>
      </c>
      <c r="M167" s="279" t="str">
        <f>IF(ISNA(VLOOKUP($E167,'C. et P. SERIE'!$E$147:$S$170,9,FALSE)),"",(VLOOKUP($E167,'C. et P. SERIE'!$E$147:$S$170,9,FALSE)))</f>
        <v/>
      </c>
      <c r="N167" s="279" t="str">
        <f>IF(ISNA(VLOOKUP($E167,'C. et P. SERIE'!$E$147:$S$170,10,FALSE)),"",(VLOOKUP($E167,'C. et P. SERIE'!$E$147:$S$170,10,FALSE)))</f>
        <v/>
      </c>
      <c r="O167" s="279" t="str">
        <f>IF(ISNA(VLOOKUP($E167,'C. et P. SERIE'!$E$147:$S$170,11,FALSE)),"",(VLOOKUP($E167,'C. et P. SERIE'!$E$147:$S$170,11,FALSE)))</f>
        <v/>
      </c>
      <c r="P167" s="279" t="str">
        <f>IF(ISNA(VLOOKUP($E167,'C. et P. SERIE'!$E$147:$S$170,12,FALSE)),"",(VLOOKUP($E167,'C. et P. SERIE'!$E$147:$S$170,12,FALSE)))</f>
        <v/>
      </c>
      <c r="Q167" s="279" t="str">
        <f>IF(ISNA(VLOOKUP($E167,'C. et P. SERIE'!$E$147:$S$170,13,FALSE)),"",(VLOOKUP($E167,'C. et P. SERIE'!$E$147:$S$170,13,FALSE)))</f>
        <v/>
      </c>
      <c r="R167" s="279" t="str">
        <f>IF(ISNA(VLOOKUP($E167,'C. et P. SERIE'!$E$147:$S$170,14,FALSE)),"",(VLOOKUP($E167,'C. et P. SERIE'!$E$147:$S$170,14,FALSE)))</f>
        <v/>
      </c>
      <c r="S167" s="279" t="str">
        <f>IF(ISNA(VLOOKUP($E167,'C. et P. SERIE'!$E$147:$S$170,15,FALSE)),"",(VLOOKUP($E167,'C. et P. SERIE'!$E$147:$S$170,15,FALSE)))</f>
        <v/>
      </c>
    </row>
    <row r="168" spans="1:19" ht="12" customHeight="1" thickBot="1" x14ac:dyDescent="0.35">
      <c r="A168" s="711"/>
      <c r="B168" s="524"/>
      <c r="C168" s="521"/>
      <c r="D168" s="712"/>
      <c r="E168" s="43" t="str">
        <f>IF(ISNA(VLOOKUP(A167,'C. et P. SERIE'!$A$147:$S$170,5,FALSE)+U167),"",(VLOOKUP(A167,'C. et P. SERIE'!$A$147:$S$170,5,FALSE)+$U$3))</f>
        <v/>
      </c>
      <c r="F168" s="233" t="str">
        <f>IF(ISNA(VLOOKUP(E168,'C. et P. SERIE'!$E$147:$S$170,2,FALSE)),"",(VLOOKUP(E168,'C. et P. SERIE'!$E$147:$S$170,2,FALSE)))</f>
        <v/>
      </c>
      <c r="G168" s="713"/>
      <c r="H168" s="43" t="str">
        <f>IF(ISNA(VLOOKUP(E168,'C. et P. SERIE'!$E$147:$S$170,4,FALSE)),"",(VLOOKUP(E168,'C. et P. SERIE'!$E$147:$S$170,4,FALSE)))</f>
        <v/>
      </c>
      <c r="I168" s="280" t="str">
        <f>IF(ISNA(VLOOKUP($E168,'C. et P. SERIE'!$E$147:$S$170,5,FALSE)),"",(VLOOKUP($E168,'C. et P. SERIE'!$E$147:$S$170,5,FALSE)))</f>
        <v/>
      </c>
      <c r="J168" s="280" t="str">
        <f>IF(ISNA(VLOOKUP($E168,'C. et P. SERIE'!$E$147:$S$170,6,FALSE)),"",(VLOOKUP($E168,'C. et P. SERIE'!$E$147:$S$170,6,FALSE)))</f>
        <v/>
      </c>
      <c r="K168" s="280" t="str">
        <f>IF(ISNA(VLOOKUP($E168,'C. et P. SERIE'!$E$147:$S$170,7,FALSE)),"",(VLOOKUP($E168,'C. et P. SERIE'!$E$147:$S$170,7,FALSE)))</f>
        <v/>
      </c>
      <c r="L168" s="280" t="str">
        <f>IF(ISNA(VLOOKUP($E168,'C. et P. SERIE'!$E$147:$S$170,8,FALSE)),"",(VLOOKUP($E168,'C. et P. SERIE'!$E$147:$S$170,8,FALSE)))</f>
        <v/>
      </c>
      <c r="M168" s="280" t="str">
        <f>IF(ISNA(VLOOKUP($E168,'C. et P. SERIE'!$E$147:$S$170,9,FALSE)),"",(VLOOKUP($E168,'C. et P. SERIE'!$E$147:$S$170,9,FALSE)))</f>
        <v/>
      </c>
      <c r="N168" s="280" t="str">
        <f>IF(ISNA(VLOOKUP($E168,'C. et P. SERIE'!$E$147:$S$170,10,FALSE)),"",(VLOOKUP($E168,'C. et P. SERIE'!$E$147:$S$170,10,FALSE)))</f>
        <v/>
      </c>
      <c r="O168" s="280" t="str">
        <f>IF(ISNA(VLOOKUP($E168,'C. et P. SERIE'!$E$147:$S$170,11,FALSE)),"",(VLOOKUP($E168,'C. et P. SERIE'!$E$147:$S$170,11,FALSE)))</f>
        <v/>
      </c>
      <c r="P168" s="280" t="str">
        <f>IF(ISNA(VLOOKUP($E168,'C. et P. SERIE'!$E$147:$S$170,12,FALSE)),"",(VLOOKUP($E168,'C. et P. SERIE'!$E$147:$S$170,12,FALSE)))</f>
        <v/>
      </c>
      <c r="Q168" s="280" t="str">
        <f>IF(ISNA(VLOOKUP($E168,'C. et P. SERIE'!$E$147:$S$170,13,FALSE)),"",(VLOOKUP($E168,'C. et P. SERIE'!$E$147:$S$170,13,FALSE)))</f>
        <v/>
      </c>
      <c r="R168" s="280" t="str">
        <f>IF(ISNA(VLOOKUP($E168,'C. et P. SERIE'!$E$147:$S$170,14,FALSE)),"",(VLOOKUP($E168,'C. et P. SERIE'!$E$147:$S$170,14,FALSE)))</f>
        <v/>
      </c>
      <c r="S168" s="280" t="str">
        <f>IF(ISNA(VLOOKUP($E168,'C. et P. SERIE'!$E$147:$S$170,15,FALSE)),"",(VLOOKUP($E168,'C. et P. SERIE'!$E$147:$S$170,15,FALSE)))</f>
        <v/>
      </c>
    </row>
    <row r="169" spans="1:19" ht="12" customHeight="1" x14ac:dyDescent="0.3">
      <c r="A169" s="705">
        <v>10</v>
      </c>
      <c r="B169" s="523" t="str">
        <f>IF(ISNA(VLOOKUP(A169,'C. et P. SERIE'!$A$147:$S$170,2,FALSE)),"",(VLOOKUP(A169,'C. et P. SERIE'!$A$147:$S$170,2,FALSE)))</f>
        <v/>
      </c>
      <c r="C169" s="520" t="str">
        <f>IF(ISNA(VLOOKUP(A169,'C. et P. SERIE'!$A$147:$S$170,3,FALSE)),"",(VLOOKUP(A169,'C. et P. SERIE'!$A$147:$S$170,3,FALSE)))</f>
        <v/>
      </c>
      <c r="D169" s="707" t="str">
        <f>IF(ISNA(VLOOKUP(A169,'C. et P. SERIE'!$A$147:$S$170,4,FALSE)),"",(VLOOKUP(A169,'C. et P. SERIE'!$A$147:$S$170,4,FALSE)))</f>
        <v/>
      </c>
      <c r="E169" s="237" t="str">
        <f>IF(ISNA(VLOOKUP(A169,'C. et P. SERIE'!$A$147:$S$170,5,FALSE)),"",(VLOOKUP(A169,'C. et P. SERIE'!$A$147:$S$170,5,FALSE)))</f>
        <v/>
      </c>
      <c r="F169" s="237" t="str">
        <f>IF(ISNA(VLOOKUP(A169,'C. et P. SERIE'!$A$147:$S$170,6,FALSE)),"",(VLOOKUP(A169,'C. et P. SERIE'!$A$147:$S$170,6,FALSE)))</f>
        <v/>
      </c>
      <c r="G169" s="709" t="str">
        <f>IF(ISNA(VLOOKUP(E169,'C. et P. SERIE'!$E$147:$S$170,3,FALSE)),"",(VLOOKUP(E169,'C. et P. SERIE'!$E$147:$S$170,3,FALSE)))</f>
        <v/>
      </c>
      <c r="H169" s="237" t="str">
        <f>IF(ISNA(VLOOKUP(E169,'C. et P. SERIE'!$E$147:$S$170,4,FALSE)),"",(VLOOKUP(E169,'C. et P. SERIE'!$E$147:$S$170,4,FALSE)))</f>
        <v/>
      </c>
      <c r="I169" s="279" t="str">
        <f>IF(ISNA(VLOOKUP($E169,'C. et P. SERIE'!$E$147:$S$170,5,FALSE)),"",(VLOOKUP($E169,'C. et P. SERIE'!$E$147:$S$170,5,FALSE)))</f>
        <v/>
      </c>
      <c r="J169" s="279" t="str">
        <f>IF(ISNA(VLOOKUP($E169,'C. et P. SERIE'!$E$147:$S$170,6,FALSE)),"",(VLOOKUP($E169,'C. et P. SERIE'!$E$147:$S$170,6,FALSE)))</f>
        <v/>
      </c>
      <c r="K169" s="279" t="str">
        <f>IF(ISNA(VLOOKUP($E169,'C. et P. SERIE'!$E$147:$S$170,7,FALSE)),"",(VLOOKUP($E169,'C. et P. SERIE'!$E$147:$S$170,7,FALSE)))</f>
        <v/>
      </c>
      <c r="L169" s="279" t="str">
        <f>IF(ISNA(VLOOKUP($E169,'C. et P. SERIE'!$E$147:$S$170,8,FALSE)),"",(VLOOKUP($E169,'C. et P. SERIE'!$E$147:$S$170,8,FALSE)))</f>
        <v/>
      </c>
      <c r="M169" s="279" t="str">
        <f>IF(ISNA(VLOOKUP($E169,'C. et P. SERIE'!$E$147:$S$170,9,FALSE)),"",(VLOOKUP($E169,'C. et P. SERIE'!$E$147:$S$170,9,FALSE)))</f>
        <v/>
      </c>
      <c r="N169" s="279" t="str">
        <f>IF(ISNA(VLOOKUP($E169,'C. et P. SERIE'!$E$147:$S$170,10,FALSE)),"",(VLOOKUP($E169,'C. et P. SERIE'!$E$147:$S$170,10,FALSE)))</f>
        <v/>
      </c>
      <c r="O169" s="279" t="str">
        <f>IF(ISNA(VLOOKUP($E169,'C. et P. SERIE'!$E$147:$S$170,11,FALSE)),"",(VLOOKUP($E169,'C. et P. SERIE'!$E$147:$S$170,11,FALSE)))</f>
        <v/>
      </c>
      <c r="P169" s="279" t="str">
        <f>IF(ISNA(VLOOKUP($E169,'C. et P. SERIE'!$E$147:$S$170,12,FALSE)),"",(VLOOKUP($E169,'C. et P. SERIE'!$E$147:$S$170,12,FALSE)))</f>
        <v/>
      </c>
      <c r="Q169" s="279" t="str">
        <f>IF(ISNA(VLOOKUP($E169,'C. et P. SERIE'!$E$147:$S$170,13,FALSE)),"",(VLOOKUP($E169,'C. et P. SERIE'!$E$147:$S$170,13,FALSE)))</f>
        <v/>
      </c>
      <c r="R169" s="279" t="str">
        <f>IF(ISNA(VLOOKUP($E169,'C. et P. SERIE'!$E$147:$S$170,14,FALSE)),"",(VLOOKUP($E169,'C. et P. SERIE'!$E$147:$S$170,14,FALSE)))</f>
        <v/>
      </c>
      <c r="S169" s="279" t="str">
        <f>IF(ISNA(VLOOKUP($E169,'C. et P. SERIE'!$E$147:$S$170,15,FALSE)),"",(VLOOKUP($E169,'C. et P. SERIE'!$E$147:$S$170,15,FALSE)))</f>
        <v/>
      </c>
    </row>
    <row r="170" spans="1:19" ht="12" customHeight="1" thickBot="1" x14ac:dyDescent="0.35">
      <c r="A170" s="711"/>
      <c r="B170" s="524"/>
      <c r="C170" s="521"/>
      <c r="D170" s="712"/>
      <c r="E170" s="43" t="str">
        <f>IF(ISNA(VLOOKUP(A169,'C. et P. SERIE'!$A$147:$S$170,5,FALSE)+U169),"",(VLOOKUP(A169,'C. et P. SERIE'!$A$147:$S$170,5,FALSE)+$U$3))</f>
        <v/>
      </c>
      <c r="F170" s="233" t="str">
        <f>IF(ISNA(VLOOKUP(E170,'C. et P. SERIE'!$E$147:$S$170,2,FALSE)),"",(VLOOKUP(E170,'C. et P. SERIE'!$E$147:$S$170,2,FALSE)))</f>
        <v/>
      </c>
      <c r="G170" s="713"/>
      <c r="H170" s="43" t="str">
        <f>IF(ISNA(VLOOKUP(E170,'C. et P. SERIE'!$E$147:$S$170,4,FALSE)),"",(VLOOKUP(E170,'C. et P. SERIE'!$E$147:$S$170,4,FALSE)))</f>
        <v/>
      </c>
      <c r="I170" s="280" t="str">
        <f>IF(ISNA(VLOOKUP($E170,'C. et P. SERIE'!$E$147:$S$170,5,FALSE)),"",(VLOOKUP($E170,'C. et P. SERIE'!$E$147:$S$170,5,FALSE)))</f>
        <v/>
      </c>
      <c r="J170" s="280" t="str">
        <f>IF(ISNA(VLOOKUP($E170,'C. et P. SERIE'!$E$147:$S$170,6,FALSE)),"",(VLOOKUP($E170,'C. et P. SERIE'!$E$147:$S$170,6,FALSE)))</f>
        <v/>
      </c>
      <c r="K170" s="280" t="str">
        <f>IF(ISNA(VLOOKUP($E170,'C. et P. SERIE'!$E$147:$S$170,7,FALSE)),"",(VLOOKUP($E170,'C. et P. SERIE'!$E$147:$S$170,7,FALSE)))</f>
        <v/>
      </c>
      <c r="L170" s="280" t="str">
        <f>IF(ISNA(VLOOKUP($E170,'C. et P. SERIE'!$E$147:$S$170,8,FALSE)),"",(VLOOKUP($E170,'C. et P. SERIE'!$E$147:$S$170,8,FALSE)))</f>
        <v/>
      </c>
      <c r="M170" s="280" t="str">
        <f>IF(ISNA(VLOOKUP($E170,'C. et P. SERIE'!$E$147:$S$170,9,FALSE)),"",(VLOOKUP($E170,'C. et P. SERIE'!$E$147:$S$170,9,FALSE)))</f>
        <v/>
      </c>
      <c r="N170" s="280" t="str">
        <f>IF(ISNA(VLOOKUP($E170,'C. et P. SERIE'!$E$147:$S$170,10,FALSE)),"",(VLOOKUP($E170,'C. et P. SERIE'!$E$147:$S$170,10,FALSE)))</f>
        <v/>
      </c>
      <c r="O170" s="280" t="str">
        <f>IF(ISNA(VLOOKUP($E170,'C. et P. SERIE'!$E$147:$S$170,11,FALSE)),"",(VLOOKUP($E170,'C. et P. SERIE'!$E$147:$S$170,11,FALSE)))</f>
        <v/>
      </c>
      <c r="P170" s="280" t="str">
        <f>IF(ISNA(VLOOKUP($E170,'C. et P. SERIE'!$E$147:$S$170,12,FALSE)),"",(VLOOKUP($E170,'C. et P. SERIE'!$E$147:$S$170,12,FALSE)))</f>
        <v/>
      </c>
      <c r="Q170" s="280" t="str">
        <f>IF(ISNA(VLOOKUP($E170,'C. et P. SERIE'!$E$147:$S$170,13,FALSE)),"",(VLOOKUP($E170,'C. et P. SERIE'!$E$147:$S$170,13,FALSE)))</f>
        <v/>
      </c>
      <c r="R170" s="280" t="str">
        <f>IF(ISNA(VLOOKUP($E170,'C. et P. SERIE'!$E$147:$S$170,14,FALSE)),"",(VLOOKUP($E170,'C. et P. SERIE'!$E$147:$S$170,14,FALSE)))</f>
        <v/>
      </c>
      <c r="S170" s="280" t="str">
        <f>IF(ISNA(VLOOKUP($E170,'C. et P. SERIE'!$E$147:$S$170,15,FALSE)),"",(VLOOKUP($E170,'C. et P. SERIE'!$E$147:$S$170,15,FALSE)))</f>
        <v/>
      </c>
    </row>
    <row r="171" spans="1:19" ht="12" customHeight="1" x14ac:dyDescent="0.3">
      <c r="A171" s="705">
        <v>11</v>
      </c>
      <c r="B171" s="523" t="str">
        <f>IF(ISNA(VLOOKUP(A171,'C. et P. SERIE'!$A$147:$S$170,2,FALSE)),"",(VLOOKUP(A171,'C. et P. SERIE'!$A$147:$S$170,2,FALSE)))</f>
        <v/>
      </c>
      <c r="C171" s="520" t="str">
        <f>IF(ISNA(VLOOKUP(A171,'C. et P. SERIE'!$A$147:$S$170,3,FALSE)),"",(VLOOKUP(A171,'C. et P. SERIE'!$A$147:$S$170,3,FALSE)))</f>
        <v/>
      </c>
      <c r="D171" s="707" t="str">
        <f>IF(ISNA(VLOOKUP(A171,'C. et P. SERIE'!$A$147:$S$170,4,FALSE)),"",(VLOOKUP(A171,'C. et P. SERIE'!$A$147:$S$170,4,FALSE)))</f>
        <v/>
      </c>
      <c r="E171" s="237" t="str">
        <f>IF(ISNA(VLOOKUP(A171,'C. et P. SERIE'!$A$147:$S$170,5,FALSE)),"",(VLOOKUP(A171,'C. et P. SERIE'!$A$147:$S$170,5,FALSE)))</f>
        <v/>
      </c>
      <c r="F171" s="237" t="str">
        <f>IF(ISNA(VLOOKUP(A171,'C. et P. SERIE'!$A$147:$S$170,6,FALSE)),"",(VLOOKUP(A171,'C. et P. SERIE'!$A$147:$S$170,6,FALSE)))</f>
        <v/>
      </c>
      <c r="G171" s="709" t="str">
        <f>IF(ISNA(VLOOKUP(E171,'C. et P. SERIE'!$E$147:$S$170,3,FALSE)),"",(VLOOKUP(E171,'C. et P. SERIE'!$E$147:$S$170,3,FALSE)))</f>
        <v/>
      </c>
      <c r="H171" s="237" t="str">
        <f>IF(ISNA(VLOOKUP(E171,'C. et P. SERIE'!$E$147:$S$170,4,FALSE)),"",(VLOOKUP(E171,'C. et P. SERIE'!$E$147:$S$170,4,FALSE)))</f>
        <v/>
      </c>
      <c r="I171" s="279" t="str">
        <f>IF(ISNA(VLOOKUP($E171,'C. et P. SERIE'!$E$147:$S$170,5,FALSE)),"",(VLOOKUP($E171,'C. et P. SERIE'!$E$147:$S$170,5,FALSE)))</f>
        <v/>
      </c>
      <c r="J171" s="279" t="str">
        <f>IF(ISNA(VLOOKUP($E171,'C. et P. SERIE'!$E$147:$S$170,6,FALSE)),"",(VLOOKUP($E171,'C. et P. SERIE'!$E$147:$S$170,6,FALSE)))</f>
        <v/>
      </c>
      <c r="K171" s="279" t="str">
        <f>IF(ISNA(VLOOKUP($E171,'C. et P. SERIE'!$E$147:$S$170,7,FALSE)),"",(VLOOKUP($E171,'C. et P. SERIE'!$E$147:$S$170,7,FALSE)))</f>
        <v/>
      </c>
      <c r="L171" s="279" t="str">
        <f>IF(ISNA(VLOOKUP($E171,'C. et P. SERIE'!$E$147:$S$170,8,FALSE)),"",(VLOOKUP($E171,'C. et P. SERIE'!$E$147:$S$170,8,FALSE)))</f>
        <v/>
      </c>
      <c r="M171" s="279" t="str">
        <f>IF(ISNA(VLOOKUP($E171,'C. et P. SERIE'!$E$147:$S$170,9,FALSE)),"",(VLOOKUP($E171,'C. et P. SERIE'!$E$147:$S$170,9,FALSE)))</f>
        <v/>
      </c>
      <c r="N171" s="279" t="str">
        <f>IF(ISNA(VLOOKUP($E171,'C. et P. SERIE'!$E$147:$S$170,10,FALSE)),"",(VLOOKUP($E171,'C. et P. SERIE'!$E$147:$S$170,10,FALSE)))</f>
        <v/>
      </c>
      <c r="O171" s="279" t="str">
        <f>IF(ISNA(VLOOKUP($E171,'C. et P. SERIE'!$E$147:$S$170,11,FALSE)),"",(VLOOKUP($E171,'C. et P. SERIE'!$E$147:$S$170,11,FALSE)))</f>
        <v/>
      </c>
      <c r="P171" s="279" t="str">
        <f>IF(ISNA(VLOOKUP($E171,'C. et P. SERIE'!$E$147:$S$170,12,FALSE)),"",(VLOOKUP($E171,'C. et P. SERIE'!$E$147:$S$170,12,FALSE)))</f>
        <v/>
      </c>
      <c r="Q171" s="279" t="str">
        <f>IF(ISNA(VLOOKUP($E171,'C. et P. SERIE'!$E$147:$S$170,13,FALSE)),"",(VLOOKUP($E171,'C. et P. SERIE'!$E$147:$S$170,13,FALSE)))</f>
        <v/>
      </c>
      <c r="R171" s="279" t="str">
        <f>IF(ISNA(VLOOKUP($E171,'C. et P. SERIE'!$E$147:$S$170,14,FALSE)),"",(VLOOKUP($E171,'C. et P. SERIE'!$E$147:$S$170,14,FALSE)))</f>
        <v/>
      </c>
      <c r="S171" s="279" t="str">
        <f>IF(ISNA(VLOOKUP($E171,'C. et P. SERIE'!$E$147:$S$170,15,FALSE)),"",(VLOOKUP($E171,'C. et P. SERIE'!$E$147:$S$170,15,FALSE)))</f>
        <v/>
      </c>
    </row>
    <row r="172" spans="1:19" ht="12" customHeight="1" thickBot="1" x14ac:dyDescent="0.35">
      <c r="A172" s="711"/>
      <c r="B172" s="524"/>
      <c r="C172" s="521"/>
      <c r="D172" s="712"/>
      <c r="E172" s="43" t="str">
        <f>IF(ISNA(VLOOKUP(A171,'C. et P. SERIE'!$A$147:$S$170,5,FALSE)+U171),"",(VLOOKUP(A171,'C. et P. SERIE'!$A$147:$S$170,5,FALSE)+$U$3))</f>
        <v/>
      </c>
      <c r="F172" s="233" t="str">
        <f>IF(ISNA(VLOOKUP(E172,'C. et P. SERIE'!$E$147:$S$170,2,FALSE)),"",(VLOOKUP(E172,'C. et P. SERIE'!$E$147:$S$170,2,FALSE)))</f>
        <v/>
      </c>
      <c r="G172" s="713"/>
      <c r="H172" s="43" t="str">
        <f>IF(ISNA(VLOOKUP(E172,'C. et P. SERIE'!$E$147:$S$170,4,FALSE)),"",(VLOOKUP(E172,'C. et P. SERIE'!$E$147:$S$170,4,FALSE)))</f>
        <v/>
      </c>
      <c r="I172" s="280" t="str">
        <f>IF(ISNA(VLOOKUP($E172,'C. et P. SERIE'!$E$147:$S$170,5,FALSE)),"",(VLOOKUP($E172,'C. et P. SERIE'!$E$147:$S$170,5,FALSE)))</f>
        <v/>
      </c>
      <c r="J172" s="280" t="str">
        <f>IF(ISNA(VLOOKUP($E172,'C. et P. SERIE'!$E$147:$S$170,6,FALSE)),"",(VLOOKUP($E172,'C. et P. SERIE'!$E$147:$S$170,6,FALSE)))</f>
        <v/>
      </c>
      <c r="K172" s="280" t="str">
        <f>IF(ISNA(VLOOKUP($E172,'C. et P. SERIE'!$E$147:$S$170,7,FALSE)),"",(VLOOKUP($E172,'C. et P. SERIE'!$E$147:$S$170,7,FALSE)))</f>
        <v/>
      </c>
      <c r="L172" s="280" t="str">
        <f>IF(ISNA(VLOOKUP($E172,'C. et P. SERIE'!$E$147:$S$170,8,FALSE)),"",(VLOOKUP($E172,'C. et P. SERIE'!$E$147:$S$170,8,FALSE)))</f>
        <v/>
      </c>
      <c r="M172" s="280" t="str">
        <f>IF(ISNA(VLOOKUP($E172,'C. et P. SERIE'!$E$147:$S$170,9,FALSE)),"",(VLOOKUP($E172,'C. et P. SERIE'!$E$147:$S$170,9,FALSE)))</f>
        <v/>
      </c>
      <c r="N172" s="280" t="str">
        <f>IF(ISNA(VLOOKUP($E172,'C. et P. SERIE'!$E$147:$S$170,10,FALSE)),"",(VLOOKUP($E172,'C. et P. SERIE'!$E$147:$S$170,10,FALSE)))</f>
        <v/>
      </c>
      <c r="O172" s="280" t="str">
        <f>IF(ISNA(VLOOKUP($E172,'C. et P. SERIE'!$E$147:$S$170,11,FALSE)),"",(VLOOKUP($E172,'C. et P. SERIE'!$E$147:$S$170,11,FALSE)))</f>
        <v/>
      </c>
      <c r="P172" s="280" t="str">
        <f>IF(ISNA(VLOOKUP($E172,'C. et P. SERIE'!$E$147:$S$170,12,FALSE)),"",(VLOOKUP($E172,'C. et P. SERIE'!$E$147:$S$170,12,FALSE)))</f>
        <v/>
      </c>
      <c r="Q172" s="280" t="str">
        <f>IF(ISNA(VLOOKUP($E172,'C. et P. SERIE'!$E$147:$S$170,13,FALSE)),"",(VLOOKUP($E172,'C. et P. SERIE'!$E$147:$S$170,13,FALSE)))</f>
        <v/>
      </c>
      <c r="R172" s="280" t="str">
        <f>IF(ISNA(VLOOKUP($E172,'C. et P. SERIE'!$E$147:$S$170,14,FALSE)),"",(VLOOKUP($E172,'C. et P. SERIE'!$E$147:$S$170,14,FALSE)))</f>
        <v/>
      </c>
      <c r="S172" s="280" t="str">
        <f>IF(ISNA(VLOOKUP($E172,'C. et P. SERIE'!$E$147:$S$170,15,FALSE)),"",(VLOOKUP($E172,'C. et P. SERIE'!$E$147:$S$170,15,FALSE)))</f>
        <v/>
      </c>
    </row>
    <row r="173" spans="1:19" ht="12" customHeight="1" x14ac:dyDescent="0.3">
      <c r="A173" s="705">
        <v>12</v>
      </c>
      <c r="B173" s="523" t="str">
        <f>IF(ISNA(VLOOKUP(A173,'C. et P. SERIE'!$A$147:$S$170,2,FALSE)),"",(VLOOKUP(A173,'C. et P. SERIE'!$A$147:$S$170,2,FALSE)))</f>
        <v/>
      </c>
      <c r="C173" s="520" t="str">
        <f>IF(ISNA(VLOOKUP(A173,'C. et P. SERIE'!$A$147:$S$170,3,FALSE)),"",(VLOOKUP(A173,'C. et P. SERIE'!$A$147:$S$170,3,FALSE)))</f>
        <v/>
      </c>
      <c r="D173" s="707" t="str">
        <f>IF(ISNA(VLOOKUP(A173,'C. et P. SERIE'!$A$147:$S$170,4,FALSE)),"",(VLOOKUP(A173,'C. et P. SERIE'!$A$147:$S$170,4,FALSE)))</f>
        <v/>
      </c>
      <c r="E173" s="237" t="str">
        <f>IF(ISNA(VLOOKUP(A173,'C. et P. SERIE'!$A$147:$S$170,5,FALSE)),"",(VLOOKUP(A173,'C. et P. SERIE'!$A$147:$S$170,5,FALSE)))</f>
        <v/>
      </c>
      <c r="F173" s="237" t="str">
        <f>IF(ISNA(VLOOKUP(A173,'C. et P. SERIE'!$A$147:$S$170,6,FALSE)),"",(VLOOKUP(A173,'C. et P. SERIE'!$A$147:$S$170,6,FALSE)))</f>
        <v/>
      </c>
      <c r="G173" s="709" t="str">
        <f>IF(ISNA(VLOOKUP(E173,'C. et P. SERIE'!$E$147:$S$170,3,FALSE)),"",(VLOOKUP(E173,'C. et P. SERIE'!$E$147:$S$170,3,FALSE)))</f>
        <v/>
      </c>
      <c r="H173" s="237" t="str">
        <f>IF(ISNA(VLOOKUP(E173,'C. et P. SERIE'!$E$147:$S$170,4,FALSE)),"",(VLOOKUP(E173,'C. et P. SERIE'!$E$147:$S$170,4,FALSE)))</f>
        <v/>
      </c>
      <c r="I173" s="279" t="str">
        <f>IF(ISNA(VLOOKUP($E173,'C. et P. SERIE'!$E$147:$S$170,5,FALSE)),"",(VLOOKUP($E173,'C. et P. SERIE'!$E$147:$S$170,5,FALSE)))</f>
        <v/>
      </c>
      <c r="J173" s="279" t="str">
        <f>IF(ISNA(VLOOKUP($E173,'C. et P. SERIE'!$E$147:$S$170,6,FALSE)),"",(VLOOKUP($E173,'C. et P. SERIE'!$E$147:$S$170,6,FALSE)))</f>
        <v/>
      </c>
      <c r="K173" s="279" t="str">
        <f>IF(ISNA(VLOOKUP($E173,'C. et P. SERIE'!$E$147:$S$170,7,FALSE)),"",(VLOOKUP($E173,'C. et P. SERIE'!$E$147:$S$170,7,FALSE)))</f>
        <v/>
      </c>
      <c r="L173" s="279" t="str">
        <f>IF(ISNA(VLOOKUP($E173,'C. et P. SERIE'!$E$147:$S$170,8,FALSE)),"",(VLOOKUP($E173,'C. et P. SERIE'!$E$147:$S$170,8,FALSE)))</f>
        <v/>
      </c>
      <c r="M173" s="279" t="str">
        <f>IF(ISNA(VLOOKUP($E173,'C. et P. SERIE'!$E$147:$S$170,9,FALSE)),"",(VLOOKUP($E173,'C. et P. SERIE'!$E$147:$S$170,9,FALSE)))</f>
        <v/>
      </c>
      <c r="N173" s="279" t="str">
        <f>IF(ISNA(VLOOKUP($E173,'C. et P. SERIE'!$E$147:$S$170,10,FALSE)),"",(VLOOKUP($E173,'C. et P. SERIE'!$E$147:$S$170,10,FALSE)))</f>
        <v/>
      </c>
      <c r="O173" s="279" t="str">
        <f>IF(ISNA(VLOOKUP($E173,'C. et P. SERIE'!$E$147:$S$170,11,FALSE)),"",(VLOOKUP($E173,'C. et P. SERIE'!$E$147:$S$170,11,FALSE)))</f>
        <v/>
      </c>
      <c r="P173" s="279" t="str">
        <f>IF(ISNA(VLOOKUP($E173,'C. et P. SERIE'!$E$147:$S$170,12,FALSE)),"",(VLOOKUP($E173,'C. et P. SERIE'!$E$147:$S$170,12,FALSE)))</f>
        <v/>
      </c>
      <c r="Q173" s="279" t="str">
        <f>IF(ISNA(VLOOKUP($E173,'C. et P. SERIE'!$E$147:$S$170,13,FALSE)),"",(VLOOKUP($E173,'C. et P. SERIE'!$E$147:$S$170,13,FALSE)))</f>
        <v/>
      </c>
      <c r="R173" s="279" t="str">
        <f>IF(ISNA(VLOOKUP($E173,'C. et P. SERIE'!$E$147:$S$170,14,FALSE)),"",(VLOOKUP($E173,'C. et P. SERIE'!$E$147:$S$170,14,FALSE)))</f>
        <v/>
      </c>
      <c r="S173" s="279" t="str">
        <f>IF(ISNA(VLOOKUP($E173,'C. et P. SERIE'!$E$147:$S$170,15,FALSE)),"",(VLOOKUP($E173,'C. et P. SERIE'!$E$147:$S$170,15,FALSE)))</f>
        <v/>
      </c>
    </row>
    <row r="174" spans="1:19" ht="12" customHeight="1" thickBot="1" x14ac:dyDescent="0.35">
      <c r="A174" s="706"/>
      <c r="B174" s="531"/>
      <c r="C174" s="532"/>
      <c r="D174" s="708"/>
      <c r="E174" s="44" t="str">
        <f>IF(ISNA(VLOOKUP(A173,'C. et P. SERIE'!$A$147:$S$170,5,FALSE)+U173),"",(VLOOKUP(A173,'C. et P. SERIE'!$A$147:$S$170,5,FALSE)+$U$3))</f>
        <v/>
      </c>
      <c r="F174" s="44" t="str">
        <f>IF(ISNA(VLOOKUP(E174,'C. et P. SERIE'!$E$147:$S$170,2,FALSE)),"",(VLOOKUP(E174,'C. et P. SERIE'!$E$147:$S$170,2,FALSE)))</f>
        <v/>
      </c>
      <c r="G174" s="710"/>
      <c r="H174" s="44" t="str">
        <f>IF(ISNA(VLOOKUP(E174,'C. et P. SERIE'!$E$147:$S$170,4,FALSE)),"",(VLOOKUP(E174,'C. et P. SERIE'!$E$147:$S$170,4,FALSE)))</f>
        <v/>
      </c>
      <c r="I174" s="281" t="str">
        <f>IF(ISNA(VLOOKUP($E174,'C. et P. SERIE'!$E$147:$S$170,5,FALSE)),"",(VLOOKUP($E174,'C. et P. SERIE'!$E$147:$S$170,5,FALSE)))</f>
        <v/>
      </c>
      <c r="J174" s="281" t="str">
        <f>IF(ISNA(VLOOKUP($E174,'C. et P. SERIE'!$E$147:$S$170,6,FALSE)),"",(VLOOKUP($E174,'C. et P. SERIE'!$E$147:$S$170,6,FALSE)))</f>
        <v/>
      </c>
      <c r="K174" s="281" t="str">
        <f>IF(ISNA(VLOOKUP($E174,'C. et P. SERIE'!$E$147:$S$170,7,FALSE)),"",(VLOOKUP($E174,'C. et P. SERIE'!$E$147:$S$170,7,FALSE)))</f>
        <v/>
      </c>
      <c r="L174" s="281" t="str">
        <f>IF(ISNA(VLOOKUP($E174,'C. et P. SERIE'!$E$147:$S$170,8,FALSE)),"",(VLOOKUP($E174,'C. et P. SERIE'!$E$147:$S$170,8,FALSE)))</f>
        <v/>
      </c>
      <c r="M174" s="281" t="str">
        <f>IF(ISNA(VLOOKUP($E174,'C. et P. SERIE'!$E$147:$S$170,9,FALSE)),"",(VLOOKUP($E174,'C. et P. SERIE'!$E$147:$S$170,9,FALSE)))</f>
        <v/>
      </c>
      <c r="N174" s="281" t="str">
        <f>IF(ISNA(VLOOKUP($E174,'C. et P. SERIE'!$E$147:$S$170,10,FALSE)),"",(VLOOKUP($E174,'C. et P. SERIE'!$E$147:$S$170,10,FALSE)))</f>
        <v/>
      </c>
      <c r="O174" s="281" t="str">
        <f>IF(ISNA(VLOOKUP($E174,'C. et P. SERIE'!$E$147:$S$170,11,FALSE)),"",(VLOOKUP($E174,'C. et P. SERIE'!$E$147:$S$170,11,FALSE)))</f>
        <v/>
      </c>
      <c r="P174" s="281" t="str">
        <f>IF(ISNA(VLOOKUP($E174,'C. et P. SERIE'!$E$147:$S$170,12,FALSE)),"",(VLOOKUP($E174,'C. et P. SERIE'!$E$147:$S$170,12,FALSE)))</f>
        <v/>
      </c>
      <c r="Q174" s="281" t="str">
        <f>IF(ISNA(VLOOKUP($E174,'C. et P. SERIE'!$E$147:$S$170,13,FALSE)),"",(VLOOKUP($E174,'C. et P. SERIE'!$E$147:$S$170,13,FALSE)))</f>
        <v/>
      </c>
      <c r="R174" s="281" t="str">
        <f>IF(ISNA(VLOOKUP($E174,'C. et P. SERIE'!$E$147:$S$170,14,FALSE)),"",(VLOOKUP($E174,'C. et P. SERIE'!$E$147:$S$170,14,FALSE)))</f>
        <v/>
      </c>
      <c r="S174" s="281" t="str">
        <f>IF(ISNA(VLOOKUP($E174,'C. et P. SERIE'!$E$147:$S$170,15,FALSE)),"",(VLOOKUP($E174,'C. et P. SERIE'!$E$147:$S$170,15,FALSE)))</f>
        <v/>
      </c>
    </row>
    <row r="175" spans="1:19" ht="16.2" thickTop="1" x14ac:dyDescent="0.3"/>
  </sheetData>
  <sheetProtection algorithmName="SHA-512" hashValue="LwJoDjVM2wnFQWPEupNgN/TdgzpXRHOHuicI3roLSYa+Emn96jdLWZxBXj6ZhgUaRrxqdyPIzDLrJNnvITug7g==" saltValue="FTznR2oR7VMiFQSzVz/ieQ==" spinCount="100000" sheet="1" objects="1" scenarios="1"/>
  <mergeCells count="441">
    <mergeCell ref="A1:B1"/>
    <mergeCell ref="C1:D1"/>
    <mergeCell ref="E1:H1"/>
    <mergeCell ref="I1:J1"/>
    <mergeCell ref="K1:M1"/>
    <mergeCell ref="N1:S1"/>
    <mergeCell ref="A5:A6"/>
    <mergeCell ref="B5:B6"/>
    <mergeCell ref="C5:C6"/>
    <mergeCell ref="D5:D6"/>
    <mergeCell ref="G5:G6"/>
    <mergeCell ref="A3:A4"/>
    <mergeCell ref="B3:B4"/>
    <mergeCell ref="C3:C4"/>
    <mergeCell ref="D3:D4"/>
    <mergeCell ref="G3:G4"/>
    <mergeCell ref="A9:A10"/>
    <mergeCell ref="B9:B10"/>
    <mergeCell ref="C9:C10"/>
    <mergeCell ref="D9:D10"/>
    <mergeCell ref="G9:G10"/>
    <mergeCell ref="A7:A8"/>
    <mergeCell ref="B7:B8"/>
    <mergeCell ref="C7:C8"/>
    <mergeCell ref="D7:D8"/>
    <mergeCell ref="G7:G8"/>
    <mergeCell ref="A13:A14"/>
    <mergeCell ref="B13:B14"/>
    <mergeCell ref="C13:C14"/>
    <mergeCell ref="D13:D14"/>
    <mergeCell ref="G13:G14"/>
    <mergeCell ref="A11:A12"/>
    <mergeCell ref="B11:B12"/>
    <mergeCell ref="C11:C12"/>
    <mergeCell ref="D11:D12"/>
    <mergeCell ref="G11:G12"/>
    <mergeCell ref="A17:A18"/>
    <mergeCell ref="B17:B18"/>
    <mergeCell ref="C17:C18"/>
    <mergeCell ref="D17:D18"/>
    <mergeCell ref="G17:G18"/>
    <mergeCell ref="A15:A16"/>
    <mergeCell ref="B15:B16"/>
    <mergeCell ref="C15:C16"/>
    <mergeCell ref="D15:D16"/>
    <mergeCell ref="G15:G16"/>
    <mergeCell ref="A21:A22"/>
    <mergeCell ref="B21:B22"/>
    <mergeCell ref="C21:C22"/>
    <mergeCell ref="D21:D22"/>
    <mergeCell ref="G21:G22"/>
    <mergeCell ref="A19:A20"/>
    <mergeCell ref="B19:B20"/>
    <mergeCell ref="C19:C20"/>
    <mergeCell ref="D19:D20"/>
    <mergeCell ref="G19:G20"/>
    <mergeCell ref="A25:A26"/>
    <mergeCell ref="B25:B26"/>
    <mergeCell ref="C25:C26"/>
    <mergeCell ref="D25:D26"/>
    <mergeCell ref="G25:G26"/>
    <mergeCell ref="A23:A24"/>
    <mergeCell ref="B23:B24"/>
    <mergeCell ref="C23:C24"/>
    <mergeCell ref="D23:D24"/>
    <mergeCell ref="G23:G24"/>
    <mergeCell ref="A29:A30"/>
    <mergeCell ref="B29:B30"/>
    <mergeCell ref="C29:C30"/>
    <mergeCell ref="D29:D30"/>
    <mergeCell ref="G29:G30"/>
    <mergeCell ref="A27:A28"/>
    <mergeCell ref="B27:B28"/>
    <mergeCell ref="C27:C28"/>
    <mergeCell ref="D27:D28"/>
    <mergeCell ref="G27:G28"/>
    <mergeCell ref="N33:S33"/>
    <mergeCell ref="A33:B33"/>
    <mergeCell ref="C33:D33"/>
    <mergeCell ref="E33:H33"/>
    <mergeCell ref="I33:J33"/>
    <mergeCell ref="K33:M33"/>
    <mergeCell ref="A31:A32"/>
    <mergeCell ref="B31:B32"/>
    <mergeCell ref="C31:C32"/>
    <mergeCell ref="D31:D32"/>
    <mergeCell ref="G31:G32"/>
    <mergeCell ref="A37:A38"/>
    <mergeCell ref="B37:B38"/>
    <mergeCell ref="C37:C38"/>
    <mergeCell ref="D37:D38"/>
    <mergeCell ref="G37:G38"/>
    <mergeCell ref="A35:A36"/>
    <mergeCell ref="B35:B36"/>
    <mergeCell ref="C35:C36"/>
    <mergeCell ref="D35:D36"/>
    <mergeCell ref="G35:G36"/>
    <mergeCell ref="A41:A42"/>
    <mergeCell ref="B41:B42"/>
    <mergeCell ref="C41:C42"/>
    <mergeCell ref="D41:D42"/>
    <mergeCell ref="G41:G42"/>
    <mergeCell ref="A39:A40"/>
    <mergeCell ref="B39:B40"/>
    <mergeCell ref="C39:C40"/>
    <mergeCell ref="D39:D40"/>
    <mergeCell ref="G39:G40"/>
    <mergeCell ref="A45:A46"/>
    <mergeCell ref="B45:B46"/>
    <mergeCell ref="C45:C46"/>
    <mergeCell ref="D45:D46"/>
    <mergeCell ref="G45:G46"/>
    <mergeCell ref="A43:A44"/>
    <mergeCell ref="B43:B44"/>
    <mergeCell ref="C43:C44"/>
    <mergeCell ref="D43:D44"/>
    <mergeCell ref="G43:G44"/>
    <mergeCell ref="A49:A50"/>
    <mergeCell ref="B49:B50"/>
    <mergeCell ref="C49:C50"/>
    <mergeCell ref="D49:D50"/>
    <mergeCell ref="G49:G50"/>
    <mergeCell ref="A47:A48"/>
    <mergeCell ref="B47:B48"/>
    <mergeCell ref="C47:C48"/>
    <mergeCell ref="D47:D48"/>
    <mergeCell ref="G47:G48"/>
    <mergeCell ref="A53:A54"/>
    <mergeCell ref="B53:B54"/>
    <mergeCell ref="C53:C54"/>
    <mergeCell ref="D53:D54"/>
    <mergeCell ref="G53:G54"/>
    <mergeCell ref="A51:A52"/>
    <mergeCell ref="B51:B52"/>
    <mergeCell ref="C51:C52"/>
    <mergeCell ref="D51:D52"/>
    <mergeCell ref="G51:G52"/>
    <mergeCell ref="K59:M59"/>
    <mergeCell ref="N59:S59"/>
    <mergeCell ref="A57:A58"/>
    <mergeCell ref="B57:B58"/>
    <mergeCell ref="C57:C58"/>
    <mergeCell ref="D57:D58"/>
    <mergeCell ref="G57:G58"/>
    <mergeCell ref="A55:A56"/>
    <mergeCell ref="B55:B56"/>
    <mergeCell ref="C55:C56"/>
    <mergeCell ref="D55:D56"/>
    <mergeCell ref="G55:G56"/>
    <mergeCell ref="A61:A62"/>
    <mergeCell ref="B61:B62"/>
    <mergeCell ref="C61:C62"/>
    <mergeCell ref="D61:D62"/>
    <mergeCell ref="G61:G62"/>
    <mergeCell ref="A59:B59"/>
    <mergeCell ref="C59:D59"/>
    <mergeCell ref="E59:H59"/>
    <mergeCell ref="I59:J59"/>
    <mergeCell ref="A65:A66"/>
    <mergeCell ref="B65:B66"/>
    <mergeCell ref="C65:C66"/>
    <mergeCell ref="D65:D66"/>
    <mergeCell ref="G65:G66"/>
    <mergeCell ref="A63:A64"/>
    <mergeCell ref="B63:B64"/>
    <mergeCell ref="C63:C64"/>
    <mergeCell ref="D63:D64"/>
    <mergeCell ref="G63:G64"/>
    <mergeCell ref="A69:A70"/>
    <mergeCell ref="B69:B70"/>
    <mergeCell ref="C69:C70"/>
    <mergeCell ref="D69:D70"/>
    <mergeCell ref="G69:G70"/>
    <mergeCell ref="A67:A68"/>
    <mergeCell ref="B67:B68"/>
    <mergeCell ref="C67:C68"/>
    <mergeCell ref="D67:D68"/>
    <mergeCell ref="G67:G68"/>
    <mergeCell ref="A73:A74"/>
    <mergeCell ref="B73:B74"/>
    <mergeCell ref="C73:C74"/>
    <mergeCell ref="D73:D74"/>
    <mergeCell ref="G73:G74"/>
    <mergeCell ref="A71:A72"/>
    <mergeCell ref="B71:B72"/>
    <mergeCell ref="C71:C72"/>
    <mergeCell ref="D71:D72"/>
    <mergeCell ref="G71:G72"/>
    <mergeCell ref="A77:A78"/>
    <mergeCell ref="B77:B78"/>
    <mergeCell ref="C77:C78"/>
    <mergeCell ref="D77:D78"/>
    <mergeCell ref="G77:G78"/>
    <mergeCell ref="A75:A76"/>
    <mergeCell ref="B75:B76"/>
    <mergeCell ref="C75:C76"/>
    <mergeCell ref="D75:D76"/>
    <mergeCell ref="G75:G76"/>
    <mergeCell ref="A81:A82"/>
    <mergeCell ref="B81:B82"/>
    <mergeCell ref="C81:C82"/>
    <mergeCell ref="D81:D82"/>
    <mergeCell ref="G81:G82"/>
    <mergeCell ref="A79:A80"/>
    <mergeCell ref="B79:B80"/>
    <mergeCell ref="C79:C80"/>
    <mergeCell ref="D79:D80"/>
    <mergeCell ref="G79:G80"/>
    <mergeCell ref="A85:A86"/>
    <mergeCell ref="B85:B86"/>
    <mergeCell ref="C85:C86"/>
    <mergeCell ref="D85:D86"/>
    <mergeCell ref="G85:G86"/>
    <mergeCell ref="A83:A84"/>
    <mergeCell ref="B83:B84"/>
    <mergeCell ref="C83:C84"/>
    <mergeCell ref="D83:D84"/>
    <mergeCell ref="G83:G84"/>
    <mergeCell ref="A89:A90"/>
    <mergeCell ref="B89:B90"/>
    <mergeCell ref="C89:C90"/>
    <mergeCell ref="D89:D90"/>
    <mergeCell ref="G89:G90"/>
    <mergeCell ref="A87:A88"/>
    <mergeCell ref="B87:B88"/>
    <mergeCell ref="C87:C88"/>
    <mergeCell ref="D87:D88"/>
    <mergeCell ref="G87:G88"/>
    <mergeCell ref="A93:A94"/>
    <mergeCell ref="B93:B94"/>
    <mergeCell ref="C93:C94"/>
    <mergeCell ref="D93:D94"/>
    <mergeCell ref="G93:G94"/>
    <mergeCell ref="N91:S91"/>
    <mergeCell ref="A91:B91"/>
    <mergeCell ref="C91:D91"/>
    <mergeCell ref="E91:H91"/>
    <mergeCell ref="I91:J91"/>
    <mergeCell ref="K91:M91"/>
    <mergeCell ref="A97:A98"/>
    <mergeCell ref="B97:B98"/>
    <mergeCell ref="C97:C98"/>
    <mergeCell ref="D97:D98"/>
    <mergeCell ref="G97:G98"/>
    <mergeCell ref="A95:A96"/>
    <mergeCell ref="B95:B96"/>
    <mergeCell ref="C95:C96"/>
    <mergeCell ref="D95:D96"/>
    <mergeCell ref="G95:G96"/>
    <mergeCell ref="A101:A102"/>
    <mergeCell ref="B101:B102"/>
    <mergeCell ref="C101:C102"/>
    <mergeCell ref="D101:D102"/>
    <mergeCell ref="G101:G102"/>
    <mergeCell ref="A99:A100"/>
    <mergeCell ref="B99:B100"/>
    <mergeCell ref="C99:C100"/>
    <mergeCell ref="D99:D100"/>
    <mergeCell ref="G99:G100"/>
    <mergeCell ref="A105:A106"/>
    <mergeCell ref="B105:B106"/>
    <mergeCell ref="C105:C106"/>
    <mergeCell ref="D105:D106"/>
    <mergeCell ref="G105:G106"/>
    <mergeCell ref="A103:A104"/>
    <mergeCell ref="B103:B104"/>
    <mergeCell ref="C103:C104"/>
    <mergeCell ref="D103:D104"/>
    <mergeCell ref="G103:G104"/>
    <mergeCell ref="A109:A110"/>
    <mergeCell ref="B109:B110"/>
    <mergeCell ref="C109:C110"/>
    <mergeCell ref="D109:D110"/>
    <mergeCell ref="G109:G110"/>
    <mergeCell ref="A107:A108"/>
    <mergeCell ref="B107:B108"/>
    <mergeCell ref="C107:C108"/>
    <mergeCell ref="D107:D108"/>
    <mergeCell ref="G107:G108"/>
    <mergeCell ref="A113:A114"/>
    <mergeCell ref="B113:B114"/>
    <mergeCell ref="C113:C114"/>
    <mergeCell ref="D113:D114"/>
    <mergeCell ref="G113:G114"/>
    <mergeCell ref="A111:A112"/>
    <mergeCell ref="B111:B112"/>
    <mergeCell ref="C111:C112"/>
    <mergeCell ref="D111:D112"/>
    <mergeCell ref="G111:G112"/>
    <mergeCell ref="A117:B117"/>
    <mergeCell ref="C117:D117"/>
    <mergeCell ref="E117:H117"/>
    <mergeCell ref="I117:J117"/>
    <mergeCell ref="K117:M117"/>
    <mergeCell ref="N117:S117"/>
    <mergeCell ref="A115:A116"/>
    <mergeCell ref="B115:B116"/>
    <mergeCell ref="C115:C116"/>
    <mergeCell ref="D115:D116"/>
    <mergeCell ref="G115:G116"/>
    <mergeCell ref="A121:A122"/>
    <mergeCell ref="B121:B122"/>
    <mergeCell ref="C121:C122"/>
    <mergeCell ref="D121:D122"/>
    <mergeCell ref="G121:G122"/>
    <mergeCell ref="A119:A120"/>
    <mergeCell ref="B119:B120"/>
    <mergeCell ref="C119:C120"/>
    <mergeCell ref="D119:D120"/>
    <mergeCell ref="G119:G120"/>
    <mergeCell ref="A125:A126"/>
    <mergeCell ref="B125:B126"/>
    <mergeCell ref="C125:C126"/>
    <mergeCell ref="D125:D126"/>
    <mergeCell ref="G125:G126"/>
    <mergeCell ref="A123:A124"/>
    <mergeCell ref="B123:B124"/>
    <mergeCell ref="C123:C124"/>
    <mergeCell ref="D123:D124"/>
    <mergeCell ref="G123:G124"/>
    <mergeCell ref="A129:A130"/>
    <mergeCell ref="B129:B130"/>
    <mergeCell ref="C129:C130"/>
    <mergeCell ref="D129:D130"/>
    <mergeCell ref="G129:G130"/>
    <mergeCell ref="A127:A128"/>
    <mergeCell ref="B127:B128"/>
    <mergeCell ref="C127:C128"/>
    <mergeCell ref="D127:D128"/>
    <mergeCell ref="G127:G128"/>
    <mergeCell ref="A133:A134"/>
    <mergeCell ref="B133:B134"/>
    <mergeCell ref="C133:C134"/>
    <mergeCell ref="D133:D134"/>
    <mergeCell ref="G133:G134"/>
    <mergeCell ref="A131:A132"/>
    <mergeCell ref="B131:B132"/>
    <mergeCell ref="C131:C132"/>
    <mergeCell ref="D131:D132"/>
    <mergeCell ref="G131:G132"/>
    <mergeCell ref="A137:A138"/>
    <mergeCell ref="B137:B138"/>
    <mergeCell ref="C137:C138"/>
    <mergeCell ref="D137:D138"/>
    <mergeCell ref="G137:G138"/>
    <mergeCell ref="A135:A136"/>
    <mergeCell ref="B135:B136"/>
    <mergeCell ref="C135:C136"/>
    <mergeCell ref="D135:D136"/>
    <mergeCell ref="G135:G136"/>
    <mergeCell ref="A141:A142"/>
    <mergeCell ref="B141:B142"/>
    <mergeCell ref="C141:C142"/>
    <mergeCell ref="D141:D142"/>
    <mergeCell ref="G141:G142"/>
    <mergeCell ref="A139:A140"/>
    <mergeCell ref="B139:B140"/>
    <mergeCell ref="C139:C140"/>
    <mergeCell ref="D139:D140"/>
    <mergeCell ref="G139:G140"/>
    <mergeCell ref="A145:A146"/>
    <mergeCell ref="B145:B146"/>
    <mergeCell ref="C145:C146"/>
    <mergeCell ref="D145:D146"/>
    <mergeCell ref="G145:G146"/>
    <mergeCell ref="A143:A144"/>
    <mergeCell ref="B143:B144"/>
    <mergeCell ref="C143:C144"/>
    <mergeCell ref="D143:D144"/>
    <mergeCell ref="G143:G144"/>
    <mergeCell ref="N149:S149"/>
    <mergeCell ref="A149:B149"/>
    <mergeCell ref="C149:D149"/>
    <mergeCell ref="E149:H149"/>
    <mergeCell ref="I149:J149"/>
    <mergeCell ref="K149:M149"/>
    <mergeCell ref="A147:A148"/>
    <mergeCell ref="B147:B148"/>
    <mergeCell ref="C147:C148"/>
    <mergeCell ref="D147:D148"/>
    <mergeCell ref="G147:G148"/>
    <mergeCell ref="A153:A154"/>
    <mergeCell ref="B153:B154"/>
    <mergeCell ref="C153:C154"/>
    <mergeCell ref="D153:D154"/>
    <mergeCell ref="G153:G154"/>
    <mergeCell ref="A151:A152"/>
    <mergeCell ref="B151:B152"/>
    <mergeCell ref="C151:C152"/>
    <mergeCell ref="D151:D152"/>
    <mergeCell ref="G151:G152"/>
    <mergeCell ref="A157:A158"/>
    <mergeCell ref="B157:B158"/>
    <mergeCell ref="C157:C158"/>
    <mergeCell ref="D157:D158"/>
    <mergeCell ref="G157:G158"/>
    <mergeCell ref="A155:A156"/>
    <mergeCell ref="B155:B156"/>
    <mergeCell ref="C155:C156"/>
    <mergeCell ref="D155:D156"/>
    <mergeCell ref="G155:G156"/>
    <mergeCell ref="A161:A162"/>
    <mergeCell ref="B161:B162"/>
    <mergeCell ref="C161:C162"/>
    <mergeCell ref="D161:D162"/>
    <mergeCell ref="G161:G162"/>
    <mergeCell ref="A159:A160"/>
    <mergeCell ref="B159:B160"/>
    <mergeCell ref="C159:C160"/>
    <mergeCell ref="D159:D160"/>
    <mergeCell ref="G159:G160"/>
    <mergeCell ref="A165:A166"/>
    <mergeCell ref="B165:B166"/>
    <mergeCell ref="C165:C166"/>
    <mergeCell ref="D165:D166"/>
    <mergeCell ref="G165:G166"/>
    <mergeCell ref="A163:A164"/>
    <mergeCell ref="B163:B164"/>
    <mergeCell ref="C163:C164"/>
    <mergeCell ref="D163:D164"/>
    <mergeCell ref="G163:G164"/>
    <mergeCell ref="A169:A170"/>
    <mergeCell ref="B169:B170"/>
    <mergeCell ref="C169:C170"/>
    <mergeCell ref="D169:D170"/>
    <mergeCell ref="G169:G170"/>
    <mergeCell ref="A167:A168"/>
    <mergeCell ref="B167:B168"/>
    <mergeCell ref="C167:C168"/>
    <mergeCell ref="D167:D168"/>
    <mergeCell ref="G167:G168"/>
    <mergeCell ref="A173:A174"/>
    <mergeCell ref="B173:B174"/>
    <mergeCell ref="C173:C174"/>
    <mergeCell ref="D173:D174"/>
    <mergeCell ref="G173:G174"/>
    <mergeCell ref="A171:A172"/>
    <mergeCell ref="B171:B172"/>
    <mergeCell ref="C171:C172"/>
    <mergeCell ref="D171:D172"/>
    <mergeCell ref="G171:G172"/>
  </mergeCells>
  <conditionalFormatting sqref="H2 H175:H1048576">
    <cfRule type="cellIs" dxfId="11" priority="6" operator="equal">
      <formula>90</formula>
    </cfRule>
  </conditionalFormatting>
  <conditionalFormatting sqref="H34">
    <cfRule type="cellIs" dxfId="10" priority="5" operator="equal">
      <formula>90</formula>
    </cfRule>
  </conditionalFormatting>
  <conditionalFormatting sqref="H60">
    <cfRule type="cellIs" dxfId="9" priority="4" operator="equal">
      <formula>90</formula>
    </cfRule>
  </conditionalFormatting>
  <conditionalFormatting sqref="H92">
    <cfRule type="cellIs" dxfId="8" priority="3" operator="equal">
      <formula>90</formula>
    </cfRule>
  </conditionalFormatting>
  <conditionalFormatting sqref="H118">
    <cfRule type="cellIs" dxfId="7" priority="2" operator="equal">
      <formula>90</formula>
    </cfRule>
  </conditionalFormatting>
  <conditionalFormatting sqref="H150">
    <cfRule type="cellIs" dxfId="6" priority="1" operator="equal">
      <formula>90</formula>
    </cfRule>
  </conditionalFormatting>
  <printOptions horizontalCentered="1" verticalCentered="1"/>
  <pageMargins left="0" right="0" top="0.15748031496062992" bottom="0" header="0" footer="0"/>
  <pageSetup paperSize="9" scale="95" orientation="portrait" horizontalDpi="4294967293" verticalDpi="4294967293"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FF0000"/>
  </sheetPr>
  <dimension ref="A1:AE173"/>
  <sheetViews>
    <sheetView showGridLines="0" showRowColHeaders="0" showZeros="0" zoomScaleNormal="100" workbookViewId="0">
      <selection activeCell="Y18" sqref="Y18"/>
    </sheetView>
  </sheetViews>
  <sheetFormatPr baseColWidth="10" defaultRowHeight="14.4" x14ac:dyDescent="0.3"/>
  <cols>
    <col min="1" max="1" width="6.77734375" customWidth="1"/>
    <col min="2" max="3" width="15.77734375" customWidth="1"/>
    <col min="4" max="4" width="6.77734375" customWidth="1"/>
    <col min="5" max="5" width="6.77734375" style="14" customWidth="1"/>
    <col min="6" max="7" width="6.77734375" style="12" customWidth="1"/>
    <col min="8" max="9" width="5.77734375" customWidth="1"/>
    <col min="10" max="19" width="2.77734375" customWidth="1"/>
    <col min="20" max="20" width="5.77734375" customWidth="1"/>
    <col min="22" max="22" width="3.77734375" hidden="1" customWidth="1"/>
  </cols>
  <sheetData>
    <row r="1" spans="1:22" ht="70.05" customHeight="1" thickTop="1" thickBot="1" x14ac:dyDescent="0.35">
      <c r="A1" s="596" t="s">
        <v>865</v>
      </c>
      <c r="B1" s="595"/>
      <c r="C1" s="595" t="s">
        <v>785</v>
      </c>
      <c r="D1" s="595"/>
      <c r="E1" s="539" t="s">
        <v>700</v>
      </c>
      <c r="F1" s="539"/>
      <c r="G1" s="539"/>
      <c r="H1" s="539"/>
      <c r="I1" s="597" t="str">
        <f>'C. et P. STAM'!I1:J1</f>
        <v/>
      </c>
      <c r="J1" s="598"/>
      <c r="K1" s="512" t="s">
        <v>764</v>
      </c>
      <c r="L1" s="511"/>
      <c r="M1" s="511"/>
      <c r="N1" s="513"/>
      <c r="O1" s="718" t="str">
        <f>IF('C. et P. STAM'!O1:T1=0,"",('C. et P. STAM'!O1:T1))</f>
        <v/>
      </c>
      <c r="P1" s="719"/>
      <c r="Q1" s="719"/>
      <c r="R1" s="719"/>
      <c r="S1" s="719"/>
      <c r="T1" s="720"/>
    </row>
    <row r="2" spans="1:22" s="28" customFormat="1" ht="31.8" customHeight="1" thickTop="1" thickBot="1" x14ac:dyDescent="0.35">
      <c r="A2" s="87" t="s">
        <v>747</v>
      </c>
      <c r="B2" s="88" t="s">
        <v>1</v>
      </c>
      <c r="C2" s="89" t="s">
        <v>2</v>
      </c>
      <c r="D2" s="90" t="s">
        <v>0</v>
      </c>
      <c r="E2" s="91" t="s">
        <v>679</v>
      </c>
      <c r="F2" s="92" t="s">
        <v>695</v>
      </c>
      <c r="G2" s="587" t="s">
        <v>698</v>
      </c>
      <c r="H2" s="588"/>
      <c r="I2" s="92" t="s">
        <v>680</v>
      </c>
      <c r="J2" s="117" t="s">
        <v>681</v>
      </c>
      <c r="K2" s="117" t="s">
        <v>682</v>
      </c>
      <c r="L2" s="117" t="s">
        <v>683</v>
      </c>
      <c r="M2" s="117" t="s">
        <v>684</v>
      </c>
      <c r="N2" s="117" t="s">
        <v>685</v>
      </c>
      <c r="O2" s="117" t="s">
        <v>686</v>
      </c>
      <c r="P2" s="117" t="s">
        <v>687</v>
      </c>
      <c r="Q2" s="117" t="s">
        <v>688</v>
      </c>
      <c r="R2" s="117" t="s">
        <v>689</v>
      </c>
      <c r="S2" s="157" t="s">
        <v>690</v>
      </c>
      <c r="T2" s="278" t="s">
        <v>792</v>
      </c>
    </row>
    <row r="3" spans="1:22" ht="12" customHeight="1" x14ac:dyDescent="0.3">
      <c r="A3" s="581">
        <v>1</v>
      </c>
      <c r="B3" s="577" t="str">
        <f>IF(ISNA(VLOOKUP($A3,'C. et P. STAM'!$A$3:$T$30,2,FALSE)),"",(VLOOKUP($A3,'C. et P. STAM'!$A$3:$T$30,2,FALSE)))</f>
        <v/>
      </c>
      <c r="C3" s="721" t="str">
        <f>IF(ISNA(VLOOKUP($A3,'C. et P. STAM'!$A$3:$T$30,3,FALSE)),"",(VLOOKUP(A3,'C. et P. STAM'!$A$3:$T$30,3,FALSE)))</f>
        <v/>
      </c>
      <c r="D3" s="724" t="str">
        <f>IF(ISNA(VLOOKUP($A3,'C. et P. STAM'!$A$3:$T$30,4,FALSE)),"",(VLOOKUP($A3,'C. et P. STAM'!$A$3:$T$30,4,FALSE)))</f>
        <v/>
      </c>
      <c r="E3" s="29" t="str">
        <f>IF(ISNA(VLOOKUP($A3,'C. et P. STAM'!$A$3:$T$30,5,FALSE)),"",(VLOOKUP($A3,'C. et P. STAM'!$A$3:$T$30,5,FALSE)))</f>
        <v/>
      </c>
      <c r="F3" s="497" t="str">
        <f>IF(ISNA(VLOOKUP(E3,'C. et P. STAM'!$E$3:$T$30,2,FALSE)),"",(VLOOKUP(E3,'C. et P. STAM'!$E$3:$T$30,2,FALSE)))</f>
        <v/>
      </c>
      <c r="G3" s="249"/>
      <c r="H3" s="248"/>
      <c r="I3" s="239" t="str">
        <f>IF(ISNA(VLOOKUP(E3,'C. et P. STAM'!$E$3:$T$30,5,FALSE)),"",(VLOOKUP(E3,'C. et P. STAM'!$E$3:$T$30,5,FALSE)))</f>
        <v/>
      </c>
      <c r="J3" s="252" t="str">
        <f>IF(ISNA(VLOOKUP(E3,'C. et P. STAM'!$E$3:$T$30,6,FALSE)),"",(VLOOKUP(E3,'C. et P. STAM'!$E$3:$T$30,6,FALSE)))</f>
        <v/>
      </c>
      <c r="K3" s="252" t="str">
        <f>IF(ISNA(VLOOKUP($E3,'C. et P. STAM'!$E$3:$T$30,7,FALSE)),"",(VLOOKUP($E3,'C. et P. STAM'!$E$3:$T$30,7,FALSE)))</f>
        <v/>
      </c>
      <c r="L3" s="252" t="str">
        <f>IF(ISNA(VLOOKUP($E3,'C. et P. STAM'!$E$3:$T$30,8,FALSE)),"",(VLOOKUP($E3,'C. et P. STAM'!$E$3:$T$30,8,FALSE)))</f>
        <v/>
      </c>
      <c r="M3" s="252" t="str">
        <f>IF(ISNA(VLOOKUP($E3,'C. et P. STAM'!$E$3:$T$30,9,FALSE)),"",(VLOOKUP($E3,'C. et P. STAM'!$E$3:$T$30,9,FALSE)))</f>
        <v/>
      </c>
      <c r="N3" s="252" t="str">
        <f>IF(ISNA(VLOOKUP($E3,'C. et P. STAM'!$E$3:$T$30,10,FALSE)),"",(VLOOKUP($E3,'C. et P. STAM'!$E$3:$T$30,10,FALSE)))</f>
        <v/>
      </c>
      <c r="O3" s="252" t="str">
        <f>IF(ISNA(VLOOKUP($E3,'C. et P. STAM'!$E$3:$T$30,11,FALSE)),"",(VLOOKUP($E3,'C. et P. STAM'!$E$3:$T$30,11,FALSE)))</f>
        <v/>
      </c>
      <c r="P3" s="252" t="str">
        <f>IF(ISNA(VLOOKUP($E3,'C. et P. STAM'!$E$3:$T$30,12,FALSE)),"",(VLOOKUP($E3,'C. et P. STAM'!$E$3:$T$30,12,FALSE)))</f>
        <v/>
      </c>
      <c r="Q3" s="252" t="str">
        <f>IF(ISNA(VLOOKUP($E3,'C. et P. STAM'!$E$3:$T$30,13,FALSE)),"",(VLOOKUP($E3,'C. et P. STAM'!$E$3:$T$30,13,FALSE)))</f>
        <v/>
      </c>
      <c r="R3" s="252" t="str">
        <f>IF(ISNA(VLOOKUP($E3,'C. et P. STAM'!$E$3:$T$30,14,FALSE)),"",(VLOOKUP($E3,'C. et P. STAM'!$E$3:$T$30,14,FALSE)))</f>
        <v/>
      </c>
      <c r="S3" s="252" t="str">
        <f>IF(ISNA(VLOOKUP($E3,'C. et P. STAM'!$E$3:$T$30,15,FALSE)),"",(VLOOKUP($E3,'C. et P. STAM'!$E$3:$T$30,15,FALSE)))</f>
        <v/>
      </c>
      <c r="T3" s="253" t="str">
        <f>IF(ISNA(VLOOKUP($E3,'C. et P. STAM'!$E$3:$T$30,16,FALSE)),"",(VLOOKUP($E3,'C. et P. STAM'!$E$3:$T$30,16,FALSE)))</f>
        <v/>
      </c>
      <c r="V3" s="6">
        <v>1</v>
      </c>
    </row>
    <row r="4" spans="1:22" ht="12" customHeight="1" x14ac:dyDescent="0.3">
      <c r="A4" s="582"/>
      <c r="B4" s="578"/>
      <c r="C4" s="722"/>
      <c r="D4" s="725"/>
      <c r="E4" s="32" t="str">
        <f>IF(ISNA(VLOOKUP($A3,'C. et P. STAM'!$A$3:$T$30,5,FALSE)+$V$3),"",(VLOOKUP($A3,'C. et P. STAM'!$A$3:$T$30,5,FALSE)+$V$3))</f>
        <v/>
      </c>
      <c r="F4" s="495" t="str">
        <f>IF(ISNA(VLOOKUP(E4,'C. et P. STAM'!$E$3:$T$30,2,FALSE)),"",(VLOOKUP(E4,'C. et P. STAM'!$E$3:$T$30,2,FALSE)))</f>
        <v/>
      </c>
      <c r="G4" s="250"/>
      <c r="H4" s="251" t="str">
        <f>IF(ISNA(VLOOKUP(E4,'C. et P. STAM'!$E$3:$T$30,4,FALSE)),"",(VLOOKUP(E4,'C. et P. STAM'!$E$3:$T$30,4,FALSE)))</f>
        <v/>
      </c>
      <c r="I4" s="240" t="str">
        <f>IF(ISNA(VLOOKUP(E4,'C. et P. STAM'!$E$3:$T$30,5,FALSE)),"",(VLOOKUP(E4,'C. et P. STAM'!$E$3:$T$30,5,FALSE)))</f>
        <v/>
      </c>
      <c r="J4" s="254" t="str">
        <f>IF(ISNA(VLOOKUP(E4,'C. et P. STAM'!$E$3:$T$30,6,FALSE)),"",(VLOOKUP(E4,'C. et P. STAM'!$E$3:$T$30,6,FALSE)))</f>
        <v/>
      </c>
      <c r="K4" s="255" t="str">
        <f>IF(ISNA(VLOOKUP($E4,'C. et P. STAM'!$E$3:$T$30,7,FALSE)),"",(VLOOKUP($E4,'C. et P. STAM'!$E$3:$T$30,7,FALSE)))</f>
        <v/>
      </c>
      <c r="L4" s="255" t="str">
        <f>IF(ISNA(VLOOKUP($E4,'C. et P. STAM'!$E$3:$T$30,8,FALSE)),"",(VLOOKUP($E4,'C. et P. STAM'!$E$3:$T$30,8,FALSE)))</f>
        <v/>
      </c>
      <c r="M4" s="255" t="str">
        <f>IF(ISNA(VLOOKUP($E4,'C. et P. STAM'!$E$3:$T$30,9,FALSE)),"",(VLOOKUP($E4,'C. et P. STAM'!$E$3:$T$30,9,FALSE)))</f>
        <v/>
      </c>
      <c r="N4" s="255" t="str">
        <f>IF(ISNA(VLOOKUP($E4,'C. et P. STAM'!$E$3:$T$30,10,FALSE)),"",(VLOOKUP($E4,'C. et P. STAM'!$E$3:$T$30,10,FALSE)))</f>
        <v/>
      </c>
      <c r="O4" s="255" t="str">
        <f>IF(ISNA(VLOOKUP($E4,'C. et P. STAM'!$E$3:$T$30,11,FALSE)),"",(VLOOKUP($E4,'C. et P. STAM'!$E$3:$T$30,11,FALSE)))</f>
        <v/>
      </c>
      <c r="P4" s="255" t="str">
        <f>IF(ISNA(VLOOKUP($E4,'C. et P. STAM'!$E$3:$T$30,12,FALSE)),"",(VLOOKUP($E4,'C. et P. STAM'!$E$3:$T$30,12,FALSE)))</f>
        <v/>
      </c>
      <c r="Q4" s="255" t="str">
        <f>IF(ISNA(VLOOKUP($E4,'C. et P. STAM'!$E$3:$T$30,13,FALSE)),"",(VLOOKUP($E4,'C. et P. STAM'!$E$3:$T$30,13,FALSE)))</f>
        <v/>
      </c>
      <c r="R4" s="255" t="str">
        <f>IF(ISNA(VLOOKUP($E4,'C. et P. STAM'!$E$3:$T$30,14,FALSE)),"",(VLOOKUP($E4,'C. et P. STAM'!$E$3:$T$30,14,FALSE)))</f>
        <v/>
      </c>
      <c r="S4" s="255" t="str">
        <f>IF(ISNA(VLOOKUP($E4,'C. et P. STAM'!$E$3:$T$30,15,FALSE)),"",(VLOOKUP($E4,'C. et P. STAM'!$E$3:$T$30,15,FALSE)))</f>
        <v/>
      </c>
      <c r="T4" s="256" t="str">
        <f>IF(ISNA(VLOOKUP($E4,'C. et P. STAM'!$E$3:$T$30,16,FALSE)),"",(VLOOKUP($E4,'C. et P. STAM'!$E$3:$T$30,16,FALSE)))</f>
        <v/>
      </c>
      <c r="V4" s="6">
        <v>2</v>
      </c>
    </row>
    <row r="5" spans="1:22" ht="12" customHeight="1" thickBot="1" x14ac:dyDescent="0.35">
      <c r="A5" s="582"/>
      <c r="B5" s="578"/>
      <c r="C5" s="722"/>
      <c r="D5" s="725"/>
      <c r="E5" s="32" t="str">
        <f>IF(ISNA(VLOOKUP($A3,'C. et P. STAM'!$A$3:$T$30,5,FALSE)+$V$4),"",(VLOOKUP($A3,'C. et P. STAM'!$A$3:$T$30,5,FALSE)+$V$4))</f>
        <v/>
      </c>
      <c r="F5" s="495" t="str">
        <f>IF(ISNA(VLOOKUP(E5,'C. et P. STAM'!$E$3:$T$30,2,FALSE)),"",(VLOOKUP(E5,'C. et P. STAM'!$E$3:$T$30,2,FALSE)))</f>
        <v/>
      </c>
      <c r="G5" s="18" t="s">
        <v>677</v>
      </c>
      <c r="H5" s="95" t="str">
        <f>IF(ISNA(VLOOKUP(E5,'C. et P. STAM'!$E$3:$T$30,4,FALSE)),"",(VLOOKUP(E5,'C. et P. STAM'!$E$3:$T$30,4,FALSE)))</f>
        <v/>
      </c>
      <c r="I5" s="240" t="str">
        <f>IF(ISNA(VLOOKUP(E5,'C. et P. STAM'!$E$3:$T$30,5,FALSE)),"",(VLOOKUP(E5,'C. et P. STAM'!$E$3:$T$30,5,FALSE)))</f>
        <v/>
      </c>
      <c r="J5" s="254" t="str">
        <f>IF(ISNA(VLOOKUP(E5,'C. et P. STAM'!$E$3:$T$30,6,FALSE)),"",(VLOOKUP(E5,'C. et P. STAM'!$E$3:$T$30,6,FALSE)))</f>
        <v/>
      </c>
      <c r="K5" s="255" t="str">
        <f>IF(ISNA(VLOOKUP($E5,'C. et P. STAM'!$E$3:$T$30,7,FALSE)),"",(VLOOKUP($E5,'C. et P. STAM'!$E$3:$T$30,7,FALSE)))</f>
        <v/>
      </c>
      <c r="L5" s="255" t="str">
        <f>IF(ISNA(VLOOKUP($E5,'C. et P. STAM'!$E$3:$T$30,8,FALSE)),"",(VLOOKUP($E5,'C. et P. STAM'!$E$3:$T$30,8,FALSE)))</f>
        <v/>
      </c>
      <c r="M5" s="255" t="str">
        <f>IF(ISNA(VLOOKUP($E5,'C. et P. STAM'!$E$3:$T$30,9,FALSE)),"",(VLOOKUP($E5,'C. et P. STAM'!$E$3:$T$30,9,FALSE)))</f>
        <v/>
      </c>
      <c r="N5" s="255" t="str">
        <f>IF(ISNA(VLOOKUP($E5,'C. et P. STAM'!$E$3:$T$30,10,FALSE)),"",(VLOOKUP($E5,'C. et P. STAM'!$E$3:$T$30,10,FALSE)))</f>
        <v/>
      </c>
      <c r="O5" s="255" t="str">
        <f>IF(ISNA(VLOOKUP($E5,'C. et P. STAM'!$E$3:$T$30,11,FALSE)),"",(VLOOKUP($E5,'C. et P. STAM'!$E$3:$T$30,11,FALSE)))</f>
        <v/>
      </c>
      <c r="P5" s="255" t="str">
        <f>IF(ISNA(VLOOKUP($E5,'C. et P. STAM'!$E$3:$T$30,12,FALSE)),"",(VLOOKUP($E5,'C. et P. STAM'!$E$3:$T$30,12,FALSE)))</f>
        <v/>
      </c>
      <c r="Q5" s="255" t="str">
        <f>IF(ISNA(VLOOKUP($E5,'C. et P. STAM'!$E$3:$T$30,13,FALSE)),"",(VLOOKUP($E5,'C. et P. STAM'!$E$3:$T$30,13,FALSE)))</f>
        <v/>
      </c>
      <c r="R5" s="255" t="str">
        <f>IF(ISNA(VLOOKUP($E5,'C. et P. STAM'!$E$3:$T$30,14,FALSE)),"",(VLOOKUP($E5,'C. et P. STAM'!$E$3:$T$30,14,FALSE)))</f>
        <v/>
      </c>
      <c r="S5" s="255" t="str">
        <f>IF(ISNA(VLOOKUP($E5,'C. et P. STAM'!$E$3:$T$30,15,FALSE)),"",(VLOOKUP($E5,'C. et P. STAM'!$E$3:$T$30,15,FALSE)))</f>
        <v/>
      </c>
      <c r="T5" s="256" t="str">
        <f>IF(ISNA(VLOOKUP($E5,'C. et P. STAM'!$E$3:$T$30,16,FALSE)),"",(VLOOKUP($E5,'C. et P. STAM'!$E$3:$T$30,16,FALSE)))</f>
        <v/>
      </c>
      <c r="V5" s="6">
        <v>3</v>
      </c>
    </row>
    <row r="6" spans="1:22" ht="12" customHeight="1" thickBot="1" x14ac:dyDescent="0.35">
      <c r="A6" s="583"/>
      <c r="B6" s="579"/>
      <c r="C6" s="723"/>
      <c r="D6" s="726"/>
      <c r="E6" s="85" t="str">
        <f>IF(ISNA(VLOOKUP($A3,'C. et P. STAM'!$A$3:$T$30,5,FALSE)+$V$5),"",(VLOOKUP($A3,'C. et P. STAM'!$A$3:$T$30,5,FALSE)+$V$5))</f>
        <v/>
      </c>
      <c r="F6" s="497" t="str">
        <f>IF(ISNA(VLOOKUP(E6,'C. et P. STAM'!$E$3:$T$30,2,FALSE)),"",(VLOOKUP(E6,'C. et P. STAM'!$E$3:$T$30,2,FALSE)))</f>
        <v/>
      </c>
      <c r="G6" s="19" t="s">
        <v>678</v>
      </c>
      <c r="H6" s="246" t="str">
        <f>IF(ISNA(VLOOKUP(E6,'C. et P. STAM'!$E$3:$T$30,4,FALSE)),"",(VLOOKUP(E6,'C. et P. STAM'!$E$3:$T$30,4,FALSE)))</f>
        <v/>
      </c>
      <c r="I6" s="239" t="str">
        <f>IF(ISNA(VLOOKUP(E6,'C. et P. STAM'!$E$3:$T$30,5,FALSE)),"",(VLOOKUP(E6,'C. et P. STAM'!$E$3:$T$30,5,FALSE)))</f>
        <v/>
      </c>
      <c r="J6" s="257" t="str">
        <f>IF(ISNA(VLOOKUP(E6,'C. et P. STAM'!$E$3:$T$30,6,FALSE)),"",(VLOOKUP(E6,'C. et P. STAM'!$E$3:$T$30,6,FALSE)))</f>
        <v/>
      </c>
      <c r="K6" s="258" t="str">
        <f>IF(ISNA(VLOOKUP($E6,'C. et P. STAM'!$E$3:$T$30,7,FALSE)),"",(VLOOKUP($E6,'C. et P. STAM'!$E$3:$T$30,7,FALSE)))</f>
        <v/>
      </c>
      <c r="L6" s="258" t="str">
        <f>IF(ISNA(VLOOKUP($E6,'C. et P. STAM'!$E$3:$T$30,8,FALSE)),"",(VLOOKUP($E6,'C. et P. STAM'!$E$3:$T$30,8,FALSE)))</f>
        <v/>
      </c>
      <c r="M6" s="258" t="str">
        <f>IF(ISNA(VLOOKUP($E6,'C. et P. STAM'!$E$3:$T$30,9,FALSE)),"",(VLOOKUP($E6,'C. et P. STAM'!$E$3:$T$30,9,FALSE)))</f>
        <v/>
      </c>
      <c r="N6" s="258" t="str">
        <f>IF(ISNA(VLOOKUP($E6,'C. et P. STAM'!$E$3:$T$30,10,FALSE)),"",(VLOOKUP($E6,'C. et P. STAM'!$E$3:$T$30,10,FALSE)))</f>
        <v/>
      </c>
      <c r="O6" s="258" t="str">
        <f>IF(ISNA(VLOOKUP($E6,'C. et P. STAM'!$E$3:$T$30,11,FALSE)),"",(VLOOKUP($E6,'C. et P. STAM'!$E$3:$T$30,11,FALSE)))</f>
        <v/>
      </c>
      <c r="P6" s="258" t="str">
        <f>IF(ISNA(VLOOKUP($E6,'C. et P. STAM'!$E$3:$T$30,12,FALSE)),"",(VLOOKUP($E6,'C. et P. STAM'!$E$3:$T$30,12,FALSE)))</f>
        <v/>
      </c>
      <c r="Q6" s="258" t="str">
        <f>IF(ISNA(VLOOKUP($E6,'C. et P. STAM'!$E$3:$T$30,13,FALSE)),"",(VLOOKUP($E6,'C. et P. STAM'!$E$3:$T$30,13,FALSE)))</f>
        <v/>
      </c>
      <c r="R6" s="258" t="str">
        <f>IF(ISNA(VLOOKUP($E6,'C. et P. STAM'!$E$3:$T$30,14,FALSE)),"",(VLOOKUP($E6,'C. et P. STAM'!$E$3:$T$30,14,FALSE)))</f>
        <v/>
      </c>
      <c r="S6" s="258" t="str">
        <f>IF(ISNA(VLOOKUP($E6,'C. et P. STAM'!$E$3:$T$30,15,FALSE)),"",(VLOOKUP($E6,'C. et P. STAM'!$E$3:$T$30,15,FALSE)))</f>
        <v/>
      </c>
      <c r="T6" s="259" t="str">
        <f>IF(ISNA(VLOOKUP($E6,'C. et P. STAM'!$E$3:$T$30,16,FALSE)),"",(VLOOKUP($E6,'C. et P. STAM'!$E$3:$T$30,16,FALSE)))</f>
        <v/>
      </c>
      <c r="V6" s="6">
        <v>4</v>
      </c>
    </row>
    <row r="7" spans="1:22" ht="12" customHeight="1" x14ac:dyDescent="0.3">
      <c r="A7" s="581">
        <v>2</v>
      </c>
      <c r="B7" s="577" t="str">
        <f>IF(ISNA(VLOOKUP($A7,'C. et P. STAM'!$A$3:$T$30,2,FALSE)),"",(VLOOKUP($A7,'C. et P. STAM'!$A$3:$T$30,2,FALSE)))</f>
        <v/>
      </c>
      <c r="C7" s="721" t="str">
        <f>IF(ISNA(VLOOKUP($A7,'C. et P. STAM'!$A$3:$T$30,3,FALSE)),"",(VLOOKUP(A7,'C. et P. STAM'!$A$3:$T$30,3,FALSE)))</f>
        <v/>
      </c>
      <c r="D7" s="724" t="str">
        <f>IF(ISNA(VLOOKUP($A7,'C. et P. STAM'!$A$3:$T$30,4,FALSE)),"",(VLOOKUP($A7,'C. et P. STAM'!$A$3:$T$30,4,FALSE)))</f>
        <v/>
      </c>
      <c r="E7" s="29" t="str">
        <f>IF(ISNA(VLOOKUP($A7,'C. et P. STAM'!$A$3:$T$30,5,FALSE)),"",(VLOOKUP($A7,'C. et P. STAM'!$A$3:$T$30,5,FALSE)))</f>
        <v/>
      </c>
      <c r="F7" s="496" t="str">
        <f>IF(ISNA(VLOOKUP(E7,'C. et P. STAM'!$E$3:$T$30,2,FALSE)),"",(VLOOKUP(E7,'C. et P. STAM'!$E$3:$T$30,2,FALSE)))</f>
        <v/>
      </c>
      <c r="G7" s="249"/>
      <c r="H7" s="247"/>
      <c r="I7" s="242" t="str">
        <f>IF(ISNA(VLOOKUP(E7,'C. et P. STAM'!$E$3:$T$30,5,FALSE)),"",(VLOOKUP(E7,'C. et P. STAM'!$E$3:$T$30,5,FALSE)))</f>
        <v/>
      </c>
      <c r="J7" s="260" t="str">
        <f>IF(ISNA(VLOOKUP(E7,'C. et P. STAM'!$E$3:$T$30,6,FALSE)),"",(VLOOKUP(E7,'C. et P. STAM'!$E$3:$T$30,6,FALSE)))</f>
        <v/>
      </c>
      <c r="K7" s="261" t="str">
        <f>IF(ISNA(VLOOKUP($E7,'C. et P. STAM'!$E$3:$T$30,7,FALSE)),"",(VLOOKUP($E7,'C. et P. STAM'!$E$3:$T$30,7,FALSE)))</f>
        <v/>
      </c>
      <c r="L7" s="261" t="str">
        <f>IF(ISNA(VLOOKUP($E7,'C. et P. STAM'!$E$3:$T$30,8,FALSE)),"",(VLOOKUP($E7,'C. et P. STAM'!$E$3:$T$30,8,FALSE)))</f>
        <v/>
      </c>
      <c r="M7" s="261" t="str">
        <f>IF(ISNA(VLOOKUP($E7,'C. et P. STAM'!$E$3:$T$30,9,FALSE)),"",(VLOOKUP($E7,'C. et P. STAM'!$E$3:$T$30,9,FALSE)))</f>
        <v/>
      </c>
      <c r="N7" s="261" t="str">
        <f>IF(ISNA(VLOOKUP($E7,'C. et P. STAM'!$E$3:$T$30,10,FALSE)),"",(VLOOKUP($E7,'C. et P. STAM'!$E$3:$T$30,10,FALSE)))</f>
        <v/>
      </c>
      <c r="O7" s="261" t="str">
        <f>IF(ISNA(VLOOKUP($E7,'C. et P. STAM'!$E$3:$T$30,11,FALSE)),"",(VLOOKUP($E7,'C. et P. STAM'!$E$3:$T$30,11,FALSE)))</f>
        <v/>
      </c>
      <c r="P7" s="261" t="str">
        <f>IF(ISNA(VLOOKUP($E7,'C. et P. STAM'!$E$3:$T$30,12,FALSE)),"",(VLOOKUP($E7,'C. et P. STAM'!$E$3:$T$30,12,FALSE)))</f>
        <v/>
      </c>
      <c r="Q7" s="261" t="str">
        <f>IF(ISNA(VLOOKUP($E7,'C. et P. STAM'!$E$3:$T$30,13,FALSE)),"",(VLOOKUP($E7,'C. et P. STAM'!$E$3:$T$30,13,FALSE)))</f>
        <v/>
      </c>
      <c r="R7" s="261" t="str">
        <f>IF(ISNA(VLOOKUP($E7,'C. et P. STAM'!$E$3:$T$30,14,FALSE)),"",(VLOOKUP($E7,'C. et P. STAM'!$E$3:$T$30,14,FALSE)))</f>
        <v/>
      </c>
      <c r="S7" s="261" t="str">
        <f>IF(ISNA(VLOOKUP($E7,'C. et P. STAM'!$E$3:$T$30,15,FALSE)),"",(VLOOKUP($E7,'C. et P. STAM'!$E$3:$T$30,15,FALSE)))</f>
        <v/>
      </c>
      <c r="T7" s="262" t="str">
        <f>IF(ISNA(VLOOKUP($E7,'C. et P. STAM'!$E$3:$T$30,16,FALSE)),"",(VLOOKUP($E7,'C. et P. STAM'!$E$3:$T$30,16,FALSE)))</f>
        <v/>
      </c>
    </row>
    <row r="8" spans="1:22" ht="12" customHeight="1" x14ac:dyDescent="0.3">
      <c r="A8" s="582"/>
      <c r="B8" s="578"/>
      <c r="C8" s="722"/>
      <c r="D8" s="725"/>
      <c r="E8" s="32" t="str">
        <f>IF(ISNA(VLOOKUP($A7,'C. et P. STAM'!$A$3:$T$30,5,FALSE)+$V$3),"",(VLOOKUP($A7,'C. et P. STAM'!$A$3:$T$30,5,FALSE)+$V$3))</f>
        <v/>
      </c>
      <c r="F8" s="495" t="str">
        <f>IF(ISNA(VLOOKUP(E8,'C. et P. STAM'!$E$3:$T$30,2,FALSE)),"",(VLOOKUP(E8,'C. et P. STAM'!$E$3:$T$30,2,FALSE)))</f>
        <v/>
      </c>
      <c r="G8" s="250"/>
      <c r="H8" s="251" t="str">
        <f>IF(ISNA(VLOOKUP(E8,'C. et P. STAM'!$E$3:$T$30,4,FALSE)),"",(VLOOKUP(E8,'C. et P. STAM'!$E$3:$T$30,4,FALSE)))</f>
        <v/>
      </c>
      <c r="I8" s="240" t="str">
        <f>IF(ISNA(VLOOKUP(E8,'C. et P. STAM'!$E$3:$T$30,5,FALSE)),"",(VLOOKUP(E8,'C. et P. STAM'!$E$3:$T$30,5,FALSE)))</f>
        <v/>
      </c>
      <c r="J8" s="254" t="str">
        <f>IF(ISNA(VLOOKUP(E8,'C. et P. STAM'!$E$3:$T$30,6,FALSE)),"",(VLOOKUP(E8,'C. et P. STAM'!$E$3:$T$30,6,FALSE)))</f>
        <v/>
      </c>
      <c r="K8" s="255" t="str">
        <f>IF(ISNA(VLOOKUP($E8,'C. et P. STAM'!$E$3:$T$30,7,FALSE)),"",(VLOOKUP($E8,'C. et P. STAM'!$E$3:$T$30,7,FALSE)))</f>
        <v/>
      </c>
      <c r="L8" s="255" t="str">
        <f>IF(ISNA(VLOOKUP($E8,'C. et P. STAM'!$E$3:$T$30,8,FALSE)),"",(VLOOKUP($E8,'C. et P. STAM'!$E$3:$T$30,8,FALSE)))</f>
        <v/>
      </c>
      <c r="M8" s="255" t="str">
        <f>IF(ISNA(VLOOKUP($E8,'C. et P. STAM'!$E$3:$T$30,9,FALSE)),"",(VLOOKUP($E8,'C. et P. STAM'!$E$3:$T$30,9,FALSE)))</f>
        <v/>
      </c>
      <c r="N8" s="255" t="str">
        <f>IF(ISNA(VLOOKUP($E8,'C. et P. STAM'!$E$3:$T$30,10,FALSE)),"",(VLOOKUP($E8,'C. et P. STAM'!$E$3:$T$30,10,FALSE)))</f>
        <v/>
      </c>
      <c r="O8" s="255" t="str">
        <f>IF(ISNA(VLOOKUP($E8,'C. et P. STAM'!$E$3:$T$30,11,FALSE)),"",(VLOOKUP($E8,'C. et P. STAM'!$E$3:$T$30,11,FALSE)))</f>
        <v/>
      </c>
      <c r="P8" s="255" t="str">
        <f>IF(ISNA(VLOOKUP($E8,'C. et P. STAM'!$E$3:$T$30,12,FALSE)),"",(VLOOKUP($E8,'C. et P. STAM'!$E$3:$T$30,12,FALSE)))</f>
        <v/>
      </c>
      <c r="Q8" s="255" t="str">
        <f>IF(ISNA(VLOOKUP($E8,'C. et P. STAM'!$E$3:$T$30,13,FALSE)),"",(VLOOKUP($E8,'C. et P. STAM'!$E$3:$T$30,13,FALSE)))</f>
        <v/>
      </c>
      <c r="R8" s="255" t="str">
        <f>IF(ISNA(VLOOKUP($E8,'C. et P. STAM'!$E$3:$T$30,14,FALSE)),"",(VLOOKUP($E8,'C. et P. STAM'!$E$3:$T$30,14,FALSE)))</f>
        <v/>
      </c>
      <c r="S8" s="255" t="str">
        <f>IF(ISNA(VLOOKUP($E8,'C. et P. STAM'!$E$3:$T$30,15,FALSE)),"",(VLOOKUP($E8,'C. et P. STAM'!$E$3:$T$30,15,FALSE)))</f>
        <v/>
      </c>
      <c r="T8" s="256" t="str">
        <f>IF(ISNA(VLOOKUP($E8,'C. et P. STAM'!$E$3:$T$30,16,FALSE)),"",(VLOOKUP($E8,'C. et P. STAM'!$E$3:$T$30,16,FALSE)))</f>
        <v/>
      </c>
    </row>
    <row r="9" spans="1:22" ht="12" customHeight="1" thickBot="1" x14ac:dyDescent="0.35">
      <c r="A9" s="582"/>
      <c r="B9" s="578"/>
      <c r="C9" s="722"/>
      <c r="D9" s="725"/>
      <c r="E9" s="32" t="str">
        <f>IF(ISNA(VLOOKUP($A7,'C. et P. STAM'!$A$3:$T$30,5,FALSE)+$V$4),"",(VLOOKUP($A7,'C. et P. STAM'!$A$3:$T$30,5,FALSE)+$V$4))</f>
        <v/>
      </c>
      <c r="F9" s="495" t="str">
        <f>IF(ISNA(VLOOKUP(E9,'C. et P. STAM'!$E$3:$T$30,2,FALSE)),"",(VLOOKUP(E9,'C. et P. STAM'!$E$3:$T$30,2,FALSE)))</f>
        <v/>
      </c>
      <c r="G9" s="18" t="s">
        <v>677</v>
      </c>
      <c r="H9" s="33" t="str">
        <f>IF(ISNA(VLOOKUP(E9,'C. et P. STAM'!$E$3:$T$30,4,FALSE)),"",(VLOOKUP(E9,'C. et P. STAM'!$E$3:$T$30,4,FALSE)))</f>
        <v/>
      </c>
      <c r="I9" s="240" t="str">
        <f>IF(ISNA(VLOOKUP(E9,'C. et P. STAM'!$E$3:$T$30,5,FALSE)),"",(VLOOKUP(E9,'C. et P. STAM'!$E$3:$T$30,5,FALSE)))</f>
        <v/>
      </c>
      <c r="J9" s="254" t="str">
        <f>IF(ISNA(VLOOKUP(E9,'C. et P. STAM'!$E$3:$T$30,6,FALSE)),"",(VLOOKUP(E9,'C. et P. STAM'!$E$3:$T$30,6,FALSE)))</f>
        <v/>
      </c>
      <c r="K9" s="255" t="str">
        <f>IF(ISNA(VLOOKUP($E9,'C. et P. STAM'!$E$3:$T$30,7,FALSE)),"",(VLOOKUP($E9,'C. et P. STAM'!$E$3:$T$30,7,FALSE)))</f>
        <v/>
      </c>
      <c r="L9" s="255" t="str">
        <f>IF(ISNA(VLOOKUP($E9,'C. et P. STAM'!$E$3:$T$30,8,FALSE)),"",(VLOOKUP($E9,'C. et P. STAM'!$E$3:$T$30,8,FALSE)))</f>
        <v/>
      </c>
      <c r="M9" s="255" t="str">
        <f>IF(ISNA(VLOOKUP($E9,'C. et P. STAM'!$E$3:$T$30,9,FALSE)),"",(VLOOKUP($E9,'C. et P. STAM'!$E$3:$T$30,9,FALSE)))</f>
        <v/>
      </c>
      <c r="N9" s="255" t="str">
        <f>IF(ISNA(VLOOKUP($E9,'C. et P. STAM'!$E$3:$T$30,10,FALSE)),"",(VLOOKUP($E9,'C. et P. STAM'!$E$3:$T$30,10,FALSE)))</f>
        <v/>
      </c>
      <c r="O9" s="255" t="str">
        <f>IF(ISNA(VLOOKUP($E9,'C. et P. STAM'!$E$3:$T$30,11,FALSE)),"",(VLOOKUP($E9,'C. et P. STAM'!$E$3:$T$30,11,FALSE)))</f>
        <v/>
      </c>
      <c r="P9" s="255" t="str">
        <f>IF(ISNA(VLOOKUP($E9,'C. et P. STAM'!$E$3:$T$30,12,FALSE)),"",(VLOOKUP($E9,'C. et P. STAM'!$E$3:$T$30,12,FALSE)))</f>
        <v/>
      </c>
      <c r="Q9" s="255" t="str">
        <f>IF(ISNA(VLOOKUP($E9,'C. et P. STAM'!$E$3:$T$30,13,FALSE)),"",(VLOOKUP($E9,'C. et P. STAM'!$E$3:$T$30,13,FALSE)))</f>
        <v/>
      </c>
      <c r="R9" s="255" t="str">
        <f>IF(ISNA(VLOOKUP($E9,'C. et P. STAM'!$E$3:$T$30,14,FALSE)),"",(VLOOKUP($E9,'C. et P. STAM'!$E$3:$T$30,14,FALSE)))</f>
        <v/>
      </c>
      <c r="S9" s="255" t="str">
        <f>IF(ISNA(VLOOKUP($E9,'C. et P. STAM'!$E$3:$T$30,15,FALSE)),"",(VLOOKUP($E9,'C. et P. STAM'!$E$3:$T$30,15,FALSE)))</f>
        <v/>
      </c>
      <c r="T9" s="256" t="str">
        <f>IF(ISNA(VLOOKUP($E9,'C. et P. STAM'!$E$3:$T$30,16,FALSE)),"",(VLOOKUP($E9,'C. et P. STAM'!$E$3:$T$30,16,FALSE)))</f>
        <v/>
      </c>
    </row>
    <row r="10" spans="1:22" ht="12" customHeight="1" thickBot="1" x14ac:dyDescent="0.35">
      <c r="A10" s="583"/>
      <c r="B10" s="579"/>
      <c r="C10" s="723"/>
      <c r="D10" s="726"/>
      <c r="E10" s="85" t="str">
        <f>IF(ISNA(VLOOKUP($A7,'C. et P. STAM'!$A$3:$T$30,5,FALSE)+$V$5),"",(VLOOKUP($A7,'C. et P. STAM'!$A$3:$T$30,5,FALSE)+$V$5))</f>
        <v/>
      </c>
      <c r="F10" s="497" t="str">
        <f>IF(ISNA(VLOOKUP(E10,'C. et P. STAM'!$E$3:$T$30,2,FALSE)),"",(VLOOKUP(E10,'C. et P. STAM'!$E$3:$T$30,2,FALSE)))</f>
        <v/>
      </c>
      <c r="G10" s="19" t="s">
        <v>678</v>
      </c>
      <c r="H10" s="37" t="str">
        <f>IF(ISNA(VLOOKUP(E10,'C. et P. STAM'!$E$3:$T$30,4,FALSE)),"",(VLOOKUP(E10,'C. et P. STAM'!$E$3:$T$30,4,FALSE)))</f>
        <v/>
      </c>
      <c r="I10" s="239" t="str">
        <f>IF(ISNA(VLOOKUP(E10,'C. et P. STAM'!$E$3:$T$30,5,FALSE)),"",(VLOOKUP(E10,'C. et P. STAM'!$E$3:$T$30,5,FALSE)))</f>
        <v/>
      </c>
      <c r="J10" s="263" t="str">
        <f>IF(ISNA(VLOOKUP(E10,'C. et P. STAM'!$E$3:$T$30,6,FALSE)),"",(VLOOKUP(E10,'C. et P. STAM'!$E$3:$T$30,6,FALSE)))</f>
        <v/>
      </c>
      <c r="K10" s="264" t="str">
        <f>IF(ISNA(VLOOKUP($E10,'C. et P. STAM'!$E$3:$T$30,7,FALSE)),"",(VLOOKUP($E10,'C. et P. STAM'!$E$3:$T$30,7,FALSE)))</f>
        <v/>
      </c>
      <c r="L10" s="264" t="str">
        <f>IF(ISNA(VLOOKUP($E10,'C. et P. STAM'!$E$3:$T$30,8,FALSE)),"",(VLOOKUP($E10,'C. et P. STAM'!$E$3:$T$30,8,FALSE)))</f>
        <v/>
      </c>
      <c r="M10" s="264" t="str">
        <f>IF(ISNA(VLOOKUP($E10,'C. et P. STAM'!$E$3:$T$30,9,FALSE)),"",(VLOOKUP($E10,'C. et P. STAM'!$E$3:$T$30,9,FALSE)))</f>
        <v/>
      </c>
      <c r="N10" s="264" t="str">
        <f>IF(ISNA(VLOOKUP($E10,'C. et P. STAM'!$E$3:$T$30,10,FALSE)),"",(VLOOKUP($E10,'C. et P. STAM'!$E$3:$T$30,10,FALSE)))</f>
        <v/>
      </c>
      <c r="O10" s="264" t="str">
        <f>IF(ISNA(VLOOKUP($E10,'C. et P. STAM'!$E$3:$T$30,11,FALSE)),"",(VLOOKUP($E10,'C. et P. STAM'!$E$3:$T$30,11,FALSE)))</f>
        <v/>
      </c>
      <c r="P10" s="264" t="str">
        <f>IF(ISNA(VLOOKUP($E10,'C. et P. STAM'!$E$3:$T$30,12,FALSE)),"",(VLOOKUP($E10,'C. et P. STAM'!$E$3:$T$30,12,FALSE)))</f>
        <v/>
      </c>
      <c r="Q10" s="264" t="str">
        <f>IF(ISNA(VLOOKUP($E10,'C. et P. STAM'!$E$3:$T$30,13,FALSE)),"",(VLOOKUP($E10,'C. et P. STAM'!$E$3:$T$30,13,FALSE)))</f>
        <v/>
      </c>
      <c r="R10" s="264" t="str">
        <f>IF(ISNA(VLOOKUP($E10,'C. et P. STAM'!$E$3:$T$30,14,FALSE)),"",(VLOOKUP($E10,'C. et P. STAM'!$E$3:$T$30,14,FALSE)))</f>
        <v/>
      </c>
      <c r="S10" s="264" t="str">
        <f>IF(ISNA(VLOOKUP($E10,'C. et P. STAM'!$E$3:$T$30,15,FALSE)),"",(VLOOKUP($E10,'C. et P. STAM'!$E$3:$T$30,15,FALSE)))</f>
        <v/>
      </c>
      <c r="T10" s="265" t="str">
        <f>IF(ISNA(VLOOKUP($E10,'C. et P. STAM'!$E$3:$T$30,16,FALSE)),"",(VLOOKUP($E10,'C. et P. STAM'!$E$3:$T$30,16,FALSE)))</f>
        <v/>
      </c>
    </row>
    <row r="11" spans="1:22" ht="12" customHeight="1" x14ac:dyDescent="0.3">
      <c r="A11" s="581">
        <v>3</v>
      </c>
      <c r="B11" s="577" t="str">
        <f>IF(ISNA(VLOOKUP($A11,'C. et P. STAM'!$A$3:$T$30,2,FALSE)),"",(VLOOKUP($A11,'C. et P. STAM'!$A$3:$T$30,2,FALSE)))</f>
        <v/>
      </c>
      <c r="C11" s="721" t="str">
        <f>IF(ISNA(VLOOKUP($A11,'C. et P. STAM'!$A$3:$T$30,3,FALSE)),"",(VLOOKUP(A11,'C. et P. STAM'!$A$3:$T$30,3,FALSE)))</f>
        <v/>
      </c>
      <c r="D11" s="724" t="str">
        <f>IF(ISNA(VLOOKUP($A11,'C. et P. STAM'!$A$3:$T$30,4,FALSE)),"",(VLOOKUP($A11,'C. et P. STAM'!$A$3:$T$30,4,FALSE)))</f>
        <v/>
      </c>
      <c r="E11" s="29" t="str">
        <f>IF(ISNA(VLOOKUP($A11,'C. et P. STAM'!$A$3:$T$30,5,FALSE)),"",(VLOOKUP($A11,'C. et P. STAM'!$A$3:$T$30,5,FALSE)))</f>
        <v/>
      </c>
      <c r="F11" s="496" t="str">
        <f>IF(ISNA(VLOOKUP(E11,'C. et P. STAM'!$E$3:$T$30,2,FALSE)),"",(VLOOKUP(E11,'C. et P. STAM'!$E$3:$T$30,2,FALSE)))</f>
        <v/>
      </c>
      <c r="G11" s="249"/>
      <c r="H11" s="247"/>
      <c r="I11" s="242" t="str">
        <f>IF(ISNA(VLOOKUP(E11,'C. et P. STAM'!$E$3:$T$30,5,FALSE)),"",(VLOOKUP(E11,'C. et P. STAM'!$E$3:$T$30,5,FALSE)))</f>
        <v/>
      </c>
      <c r="J11" s="266" t="str">
        <f>IF(ISNA(VLOOKUP(E11,'C. et P. STAM'!$E$3:$T$30,6,FALSE)),"",(VLOOKUP(E11,'C. et P. STAM'!$E$3:$T$30,6,FALSE)))</f>
        <v/>
      </c>
      <c r="K11" s="267" t="str">
        <f>IF(ISNA(VLOOKUP($E11,'C. et P. STAM'!$E$3:$T$30,7,FALSE)),"",(VLOOKUP($E11,'C. et P. STAM'!$E$3:$T$30,7,FALSE)))</f>
        <v/>
      </c>
      <c r="L11" s="267" t="str">
        <f>IF(ISNA(VLOOKUP($E11,'C. et P. STAM'!$E$3:$T$30,8,FALSE)),"",(VLOOKUP($E11,'C. et P. STAM'!$E$3:$T$30,8,FALSE)))</f>
        <v/>
      </c>
      <c r="M11" s="267" t="str">
        <f>IF(ISNA(VLOOKUP($E11,'C. et P. STAM'!$E$3:$T$30,9,FALSE)),"",(VLOOKUP($E11,'C. et P. STAM'!$E$3:$T$30,9,FALSE)))</f>
        <v/>
      </c>
      <c r="N11" s="267" t="str">
        <f>IF(ISNA(VLOOKUP($E11,'C. et P. STAM'!$E$3:$T$30,10,FALSE)),"",(VLOOKUP($E11,'C. et P. STAM'!$E$3:$T$30,10,FALSE)))</f>
        <v/>
      </c>
      <c r="O11" s="267" t="str">
        <f>IF(ISNA(VLOOKUP($E11,'C. et P. STAM'!$E$3:$T$30,11,FALSE)),"",(VLOOKUP($E11,'C. et P. STAM'!$E$3:$T$30,11,FALSE)))</f>
        <v/>
      </c>
      <c r="P11" s="267" t="str">
        <f>IF(ISNA(VLOOKUP($E11,'C. et P. STAM'!$E$3:$T$30,12,FALSE)),"",(VLOOKUP($E11,'C. et P. STAM'!$E$3:$T$30,12,FALSE)))</f>
        <v/>
      </c>
      <c r="Q11" s="267" t="str">
        <f>IF(ISNA(VLOOKUP($E11,'C. et P. STAM'!$E$3:$T$30,13,FALSE)),"",(VLOOKUP($E11,'C. et P. STAM'!$E$3:$T$30,13,FALSE)))</f>
        <v/>
      </c>
      <c r="R11" s="267" t="str">
        <f>IF(ISNA(VLOOKUP($E11,'C. et P. STAM'!$E$3:$T$30,14,FALSE)),"",(VLOOKUP($E11,'C. et P. STAM'!$E$3:$T$30,14,FALSE)))</f>
        <v/>
      </c>
      <c r="S11" s="267" t="str">
        <f>IF(ISNA(VLOOKUP($E11,'C. et P. STAM'!$E$3:$T$30,15,FALSE)),"",(VLOOKUP($E11,'C. et P. STAM'!$E$3:$T$30,15,FALSE)))</f>
        <v/>
      </c>
      <c r="T11" s="268" t="str">
        <f>IF(ISNA(VLOOKUP($E11,'C. et P. STAM'!$E$3:$T$30,16,FALSE)),"",(VLOOKUP($E11,'C. et P. STAM'!$E$3:$T$30,16,FALSE)))</f>
        <v/>
      </c>
    </row>
    <row r="12" spans="1:22" ht="12" customHeight="1" x14ac:dyDescent="0.3">
      <c r="A12" s="582"/>
      <c r="B12" s="578"/>
      <c r="C12" s="722"/>
      <c r="D12" s="725"/>
      <c r="E12" s="32" t="str">
        <f>IF(ISNA(VLOOKUP($A11,'C. et P. STAM'!$A$3:$T$30,5,FALSE)+$V$3),"",(VLOOKUP($A11,'C. et P. STAM'!$A$3:$T$30,5,FALSE)+$V$3))</f>
        <v/>
      </c>
      <c r="F12" s="495" t="str">
        <f>IF(ISNA(VLOOKUP(E12,'C. et P. STAM'!$E$3:$T$30,2,FALSE)),"",(VLOOKUP(E12,'C. et P. STAM'!$E$3:$T$30,2,FALSE)))</f>
        <v/>
      </c>
      <c r="G12" s="250"/>
      <c r="H12" s="251" t="str">
        <f>IF(ISNA(VLOOKUP(E12,'C. et P. STAM'!$E$3:$T$30,4,FALSE)),"",(VLOOKUP(E12,'C. et P. STAM'!$E$3:$T$30,4,FALSE)))</f>
        <v/>
      </c>
      <c r="I12" s="240" t="str">
        <f>IF(ISNA(VLOOKUP(E12,'C. et P. STAM'!$E$3:$T$30,5,FALSE)),"",(VLOOKUP(E12,'C. et P. STAM'!$E$3:$T$30,5,FALSE)))</f>
        <v/>
      </c>
      <c r="J12" s="254" t="str">
        <f>IF(ISNA(VLOOKUP(E12,'C. et P. STAM'!$E$3:$T$30,6,FALSE)),"",(VLOOKUP(E12,'C. et P. STAM'!$E$3:$T$30,6,FALSE)))</f>
        <v/>
      </c>
      <c r="K12" s="255" t="str">
        <f>IF(ISNA(VLOOKUP($E12,'C. et P. STAM'!$E$3:$T$30,7,FALSE)),"",(VLOOKUP($E12,'C. et P. STAM'!$E$3:$T$30,7,FALSE)))</f>
        <v/>
      </c>
      <c r="L12" s="255" t="str">
        <f>IF(ISNA(VLOOKUP($E12,'C. et P. STAM'!$E$3:$T$30,8,FALSE)),"",(VLOOKUP($E12,'C. et P. STAM'!$E$3:$T$30,8,FALSE)))</f>
        <v/>
      </c>
      <c r="M12" s="255" t="str">
        <f>IF(ISNA(VLOOKUP($E12,'C. et P. STAM'!$E$3:$T$30,9,FALSE)),"",(VLOOKUP($E12,'C. et P. STAM'!$E$3:$T$30,9,FALSE)))</f>
        <v/>
      </c>
      <c r="N12" s="255" t="str">
        <f>IF(ISNA(VLOOKUP($E12,'C. et P. STAM'!$E$3:$T$30,10,FALSE)),"",(VLOOKUP($E12,'C. et P. STAM'!$E$3:$T$30,10,FALSE)))</f>
        <v/>
      </c>
      <c r="O12" s="255" t="str">
        <f>IF(ISNA(VLOOKUP($E12,'C. et P. STAM'!$E$3:$T$30,11,FALSE)),"",(VLOOKUP($E12,'C. et P. STAM'!$E$3:$T$30,11,FALSE)))</f>
        <v/>
      </c>
      <c r="P12" s="255" t="str">
        <f>IF(ISNA(VLOOKUP($E12,'C. et P. STAM'!$E$3:$T$30,12,FALSE)),"",(VLOOKUP($E12,'C. et P. STAM'!$E$3:$T$30,12,FALSE)))</f>
        <v/>
      </c>
      <c r="Q12" s="255" t="str">
        <f>IF(ISNA(VLOOKUP($E12,'C. et P. STAM'!$E$3:$T$30,13,FALSE)),"",(VLOOKUP($E12,'C. et P. STAM'!$E$3:$T$30,13,FALSE)))</f>
        <v/>
      </c>
      <c r="R12" s="255" t="str">
        <f>IF(ISNA(VLOOKUP($E12,'C. et P. STAM'!$E$3:$T$30,14,FALSE)),"",(VLOOKUP($E12,'C. et P. STAM'!$E$3:$T$30,14,FALSE)))</f>
        <v/>
      </c>
      <c r="S12" s="255" t="str">
        <f>IF(ISNA(VLOOKUP($E12,'C. et P. STAM'!$E$3:$T$30,15,FALSE)),"",(VLOOKUP($E12,'C. et P. STAM'!$E$3:$T$30,15,FALSE)))</f>
        <v/>
      </c>
      <c r="T12" s="256" t="str">
        <f>IF(ISNA(VLOOKUP($E12,'C. et P. STAM'!$E$3:$T$30,16,FALSE)),"",(VLOOKUP($E12,'C. et P. STAM'!$E$3:$T$30,16,FALSE)))</f>
        <v/>
      </c>
    </row>
    <row r="13" spans="1:22" ht="12" customHeight="1" thickBot="1" x14ac:dyDescent="0.35">
      <c r="A13" s="582"/>
      <c r="B13" s="578"/>
      <c r="C13" s="722"/>
      <c r="D13" s="725"/>
      <c r="E13" s="32" t="str">
        <f>IF(ISNA(VLOOKUP($A11,'C. et P. STAM'!$A$3:$T$30,5,FALSE)+$V$4),"",(VLOOKUP($A11,'C. et P. STAM'!$A$3:$T$30,5,FALSE)+$V$4))</f>
        <v/>
      </c>
      <c r="F13" s="495" t="str">
        <f>IF(ISNA(VLOOKUP(E13,'C. et P. STAM'!$E$3:$T$30,2,FALSE)),"",(VLOOKUP(E13,'C. et P. STAM'!$E$3:$T$30,2,FALSE)))</f>
        <v/>
      </c>
      <c r="G13" s="18" t="s">
        <v>677</v>
      </c>
      <c r="H13" s="33" t="str">
        <f>IF(ISNA(VLOOKUP(E13,'C. et P. STAM'!$E$3:$T$30,4,FALSE)),"",(VLOOKUP(E13,'C. et P. STAM'!$E$3:$T$30,4,FALSE)))</f>
        <v/>
      </c>
      <c r="I13" s="240" t="str">
        <f>IF(ISNA(VLOOKUP(E13,'C. et P. STAM'!$E$3:$T$30,5,FALSE)),"",(VLOOKUP(E13,'C. et P. STAM'!$E$3:$T$30,5,FALSE)))</f>
        <v/>
      </c>
      <c r="J13" s="254" t="str">
        <f>IF(ISNA(VLOOKUP(E13,'C. et P. STAM'!$E$3:$T$30,6,FALSE)),"",(VLOOKUP(E13,'C. et P. STAM'!$E$3:$T$30,6,FALSE)))</f>
        <v/>
      </c>
      <c r="K13" s="255" t="str">
        <f>IF(ISNA(VLOOKUP($E13,'C. et P. STAM'!$E$3:$T$30,7,FALSE)),"",(VLOOKUP($E13,'C. et P. STAM'!$E$3:$T$30,7,FALSE)))</f>
        <v/>
      </c>
      <c r="L13" s="255" t="str">
        <f>IF(ISNA(VLOOKUP($E13,'C. et P. STAM'!$E$3:$T$30,8,FALSE)),"",(VLOOKUP($E13,'C. et P. STAM'!$E$3:$T$30,8,FALSE)))</f>
        <v/>
      </c>
      <c r="M13" s="255" t="str">
        <f>IF(ISNA(VLOOKUP($E13,'C. et P. STAM'!$E$3:$T$30,9,FALSE)),"",(VLOOKUP($E13,'C. et P. STAM'!$E$3:$T$30,9,FALSE)))</f>
        <v/>
      </c>
      <c r="N13" s="255" t="str">
        <f>IF(ISNA(VLOOKUP($E13,'C. et P. STAM'!$E$3:$T$30,10,FALSE)),"",(VLOOKUP($E13,'C. et P. STAM'!$E$3:$T$30,10,FALSE)))</f>
        <v/>
      </c>
      <c r="O13" s="255" t="str">
        <f>IF(ISNA(VLOOKUP($E13,'C. et P. STAM'!$E$3:$T$30,11,FALSE)),"",(VLOOKUP($E13,'C. et P. STAM'!$E$3:$T$30,11,FALSE)))</f>
        <v/>
      </c>
      <c r="P13" s="255" t="str">
        <f>IF(ISNA(VLOOKUP($E13,'C. et P. STAM'!$E$3:$T$30,12,FALSE)),"",(VLOOKUP($E13,'C. et P. STAM'!$E$3:$T$30,12,FALSE)))</f>
        <v/>
      </c>
      <c r="Q13" s="255" t="str">
        <f>IF(ISNA(VLOOKUP($E13,'C. et P. STAM'!$E$3:$T$30,13,FALSE)),"",(VLOOKUP($E13,'C. et P. STAM'!$E$3:$T$30,13,FALSE)))</f>
        <v/>
      </c>
      <c r="R13" s="255" t="str">
        <f>IF(ISNA(VLOOKUP($E13,'C. et P. STAM'!$E$3:$T$30,14,FALSE)),"",(VLOOKUP($E13,'C. et P. STAM'!$E$3:$T$30,14,FALSE)))</f>
        <v/>
      </c>
      <c r="S13" s="255" t="str">
        <f>IF(ISNA(VLOOKUP($E13,'C. et P. STAM'!$E$3:$T$30,15,FALSE)),"",(VLOOKUP($E13,'C. et P. STAM'!$E$3:$T$30,15,FALSE)))</f>
        <v/>
      </c>
      <c r="T13" s="256" t="str">
        <f>IF(ISNA(VLOOKUP($E13,'C. et P. STAM'!$E$3:$T$30,16,FALSE)),"",(VLOOKUP($E13,'C. et P. STAM'!$E$3:$T$30,16,FALSE)))</f>
        <v/>
      </c>
    </row>
    <row r="14" spans="1:22" ht="12" customHeight="1" thickBot="1" x14ac:dyDescent="0.35">
      <c r="A14" s="583"/>
      <c r="B14" s="579"/>
      <c r="C14" s="723"/>
      <c r="D14" s="726"/>
      <c r="E14" s="85" t="str">
        <f>IF(ISNA(VLOOKUP($A11,'C. et P. STAM'!$A$3:$T$30,5,FALSE)+$V$5),"",(VLOOKUP($A11,'C. et P. STAM'!$A$3:$T$30,5,FALSE)+$V$5))</f>
        <v/>
      </c>
      <c r="F14" s="497" t="str">
        <f>IF(ISNA(VLOOKUP(E14,'C. et P. STAM'!$E$3:$T$30,2,FALSE)),"",(VLOOKUP(E14,'C. et P. STAM'!$E$3:$T$30,2,FALSE)))</f>
        <v/>
      </c>
      <c r="G14" s="19" t="s">
        <v>678</v>
      </c>
      <c r="H14" s="37" t="str">
        <f>IF(ISNA(VLOOKUP(E14,'C. et P. STAM'!$E$3:$T$30,4,FALSE)),"",(VLOOKUP(E14,'C. et P. STAM'!$E$3:$T$30,4,FALSE)))</f>
        <v/>
      </c>
      <c r="I14" s="239" t="str">
        <f>IF(ISNA(VLOOKUP(E14,'C. et P. STAM'!$E$3:$T$30,5,FALSE)),"",(VLOOKUP(E14,'C. et P. STAM'!$E$3:$T$30,5,FALSE)))</f>
        <v/>
      </c>
      <c r="J14" s="257" t="str">
        <f>IF(ISNA(VLOOKUP(E14,'C. et P. STAM'!$E$3:$T$30,6,FALSE)),"",(VLOOKUP(E14,'C. et P. STAM'!$E$3:$T$30,6,FALSE)))</f>
        <v/>
      </c>
      <c r="K14" s="258" t="str">
        <f>IF(ISNA(VLOOKUP($E14,'C. et P. STAM'!$E$3:$T$30,7,FALSE)),"",(VLOOKUP($E14,'C. et P. STAM'!$E$3:$T$30,7,FALSE)))</f>
        <v/>
      </c>
      <c r="L14" s="258" t="str">
        <f>IF(ISNA(VLOOKUP($E14,'C. et P. STAM'!$E$3:$T$30,8,FALSE)),"",(VLOOKUP($E14,'C. et P. STAM'!$E$3:$T$30,8,FALSE)))</f>
        <v/>
      </c>
      <c r="M14" s="258" t="str">
        <f>IF(ISNA(VLOOKUP($E14,'C. et P. STAM'!$E$3:$T$30,9,FALSE)),"",(VLOOKUP($E14,'C. et P. STAM'!$E$3:$T$30,9,FALSE)))</f>
        <v/>
      </c>
      <c r="N14" s="258" t="str">
        <f>IF(ISNA(VLOOKUP($E14,'C. et P. STAM'!$E$3:$T$30,10,FALSE)),"",(VLOOKUP($E14,'C. et P. STAM'!$E$3:$T$30,10,FALSE)))</f>
        <v/>
      </c>
      <c r="O14" s="258" t="str">
        <f>IF(ISNA(VLOOKUP($E14,'C. et P. STAM'!$E$3:$T$30,11,FALSE)),"",(VLOOKUP($E14,'C. et P. STAM'!$E$3:$T$30,11,FALSE)))</f>
        <v/>
      </c>
      <c r="P14" s="258" t="str">
        <f>IF(ISNA(VLOOKUP($E14,'C. et P. STAM'!$E$3:$T$30,12,FALSE)),"",(VLOOKUP($E14,'C. et P. STAM'!$E$3:$T$30,12,FALSE)))</f>
        <v/>
      </c>
      <c r="Q14" s="258" t="str">
        <f>IF(ISNA(VLOOKUP($E14,'C. et P. STAM'!$E$3:$T$30,13,FALSE)),"",(VLOOKUP($E14,'C. et P. STAM'!$E$3:$T$30,13,FALSE)))</f>
        <v/>
      </c>
      <c r="R14" s="258" t="str">
        <f>IF(ISNA(VLOOKUP($E14,'C. et P. STAM'!$E$3:$T$30,14,FALSE)),"",(VLOOKUP($E14,'C. et P. STAM'!$E$3:$T$30,14,FALSE)))</f>
        <v/>
      </c>
      <c r="S14" s="258" t="str">
        <f>IF(ISNA(VLOOKUP($E14,'C. et P. STAM'!$E$3:$T$30,15,FALSE)),"",(VLOOKUP($E14,'C. et P. STAM'!$E$3:$T$30,15,FALSE)))</f>
        <v/>
      </c>
      <c r="T14" s="259" t="str">
        <f>IF(ISNA(VLOOKUP($E14,'C. et P. STAM'!$E$3:$T$30,16,FALSE)),"",(VLOOKUP($E14,'C. et P. STAM'!$E$3:$T$30,16,FALSE)))</f>
        <v/>
      </c>
    </row>
    <row r="15" spans="1:22" ht="12" customHeight="1" x14ac:dyDescent="0.3">
      <c r="A15" s="581">
        <v>4</v>
      </c>
      <c r="B15" s="577" t="str">
        <f>IF(ISNA(VLOOKUP($A15,'C. et P. STAM'!$A$3:$T$30,2,FALSE)),"",(VLOOKUP($A15,'C. et P. STAM'!$A$3:$T$30,2,FALSE)))</f>
        <v/>
      </c>
      <c r="C15" s="721" t="str">
        <f>IF(ISNA(VLOOKUP($A15,'C. et P. STAM'!$A$3:$T$30,3,FALSE)),"",(VLOOKUP(A15,'C. et P. STAM'!$A$3:$T$30,3,FALSE)))</f>
        <v/>
      </c>
      <c r="D15" s="724" t="str">
        <f>IF(ISNA(VLOOKUP($A15,'C. et P. STAM'!$A$3:$T$30,4,FALSE)),"",(VLOOKUP($A15,'C. et P. STAM'!$A$3:$T$30,4,FALSE)))</f>
        <v/>
      </c>
      <c r="E15" s="29" t="str">
        <f>IF(ISNA(VLOOKUP($A15,'C. et P. STAM'!$A$3:$T$30,5,FALSE)),"",(VLOOKUP($A15,'C. et P. STAM'!$A$3:$T$30,5,FALSE)))</f>
        <v/>
      </c>
      <c r="F15" s="496" t="str">
        <f>IF(ISNA(VLOOKUP(E15,'C. et P. STAM'!$E$3:$T$30,2,FALSE)),"",(VLOOKUP(E15,'C. et P. STAM'!$E$3:$T$30,2,FALSE)))</f>
        <v/>
      </c>
      <c r="G15" s="249"/>
      <c r="H15" s="247"/>
      <c r="I15" s="242" t="str">
        <f>IF(ISNA(VLOOKUP(E15,'C. et P. STAM'!$E$3:$T$30,5,FALSE)),"",(VLOOKUP(E15,'C. et P. STAM'!$E$3:$T$30,5,FALSE)))</f>
        <v/>
      </c>
      <c r="J15" s="260" t="str">
        <f>IF(ISNA(VLOOKUP(E15,'C. et P. STAM'!$E$3:$T$30,6,FALSE)),"",(VLOOKUP(E15,'C. et P. STAM'!$E$3:$T$30,6,FALSE)))</f>
        <v/>
      </c>
      <c r="K15" s="261" t="str">
        <f>IF(ISNA(VLOOKUP($E15,'C. et P. STAM'!$E$3:$T$30,7,FALSE)),"",(VLOOKUP($E15,'C. et P. STAM'!$E$3:$T$30,7,FALSE)))</f>
        <v/>
      </c>
      <c r="L15" s="261" t="str">
        <f>IF(ISNA(VLOOKUP($E15,'C. et P. STAM'!$E$3:$T$30,8,FALSE)),"",(VLOOKUP($E15,'C. et P. STAM'!$E$3:$T$30,8,FALSE)))</f>
        <v/>
      </c>
      <c r="M15" s="261" t="str">
        <f>IF(ISNA(VLOOKUP($E15,'C. et P. STAM'!$E$3:$T$30,9,FALSE)),"",(VLOOKUP($E15,'C. et P. STAM'!$E$3:$T$30,9,FALSE)))</f>
        <v/>
      </c>
      <c r="N15" s="261" t="str">
        <f>IF(ISNA(VLOOKUP($E15,'C. et P. STAM'!$E$3:$T$30,10,FALSE)),"",(VLOOKUP($E15,'C. et P. STAM'!$E$3:$T$30,10,FALSE)))</f>
        <v/>
      </c>
      <c r="O15" s="261" t="str">
        <f>IF(ISNA(VLOOKUP($E15,'C. et P. STAM'!$E$3:$T$30,11,FALSE)),"",(VLOOKUP($E15,'C. et P. STAM'!$E$3:$T$30,11,FALSE)))</f>
        <v/>
      </c>
      <c r="P15" s="261" t="str">
        <f>IF(ISNA(VLOOKUP($E15,'C. et P. STAM'!$E$3:$T$30,12,FALSE)),"",(VLOOKUP($E15,'C. et P. STAM'!$E$3:$T$30,12,FALSE)))</f>
        <v/>
      </c>
      <c r="Q15" s="261" t="str">
        <f>IF(ISNA(VLOOKUP($E15,'C. et P. STAM'!$E$3:$T$30,13,FALSE)),"",(VLOOKUP($E15,'C. et P. STAM'!$E$3:$T$30,13,FALSE)))</f>
        <v/>
      </c>
      <c r="R15" s="261" t="str">
        <f>IF(ISNA(VLOOKUP($E15,'C. et P. STAM'!$E$3:$T$30,14,FALSE)),"",(VLOOKUP($E15,'C. et P. STAM'!$E$3:$T$30,14,FALSE)))</f>
        <v/>
      </c>
      <c r="S15" s="261" t="str">
        <f>IF(ISNA(VLOOKUP($E15,'C. et P. STAM'!$E$3:$T$30,15,FALSE)),"",(VLOOKUP($E15,'C. et P. STAM'!$E$3:$T$30,15,FALSE)))</f>
        <v/>
      </c>
      <c r="T15" s="262" t="str">
        <f>IF(ISNA(VLOOKUP($E15,'C. et P. STAM'!$E$3:$T$30,16,FALSE)),"",(VLOOKUP($E15,'C. et P. STAM'!$E$3:$T$30,16,FALSE)))</f>
        <v/>
      </c>
    </row>
    <row r="16" spans="1:22" ht="12" customHeight="1" x14ac:dyDescent="0.3">
      <c r="A16" s="582"/>
      <c r="B16" s="578"/>
      <c r="C16" s="722"/>
      <c r="D16" s="725"/>
      <c r="E16" s="32" t="str">
        <f>IF(ISNA(VLOOKUP($A15,'C. et P. STAM'!$A$3:$T$30,5,FALSE)+$V$3),"",(VLOOKUP($A15,'C. et P. STAM'!$A$3:$T$30,5,FALSE)+$V$3))</f>
        <v/>
      </c>
      <c r="F16" s="495" t="str">
        <f>IF(ISNA(VLOOKUP(E16,'C. et P. STAM'!$E$3:$T$30,2,FALSE)),"",(VLOOKUP(E16,'C. et P. STAM'!$E$3:$T$30,2,FALSE)))</f>
        <v/>
      </c>
      <c r="G16" s="250"/>
      <c r="H16" s="251" t="str">
        <f>IF(ISNA(VLOOKUP(E16,'C. et P. STAM'!$E$3:$T$30,4,FALSE)),"",(VLOOKUP(E16,'C. et P. STAM'!$E$3:$T$30,4,FALSE)))</f>
        <v/>
      </c>
      <c r="I16" s="240" t="str">
        <f>IF(ISNA(VLOOKUP(E16,'C. et P. STAM'!$E$3:$T$30,5,FALSE)),"",(VLOOKUP(E16,'C. et P. STAM'!$E$3:$T$30,5,FALSE)))</f>
        <v/>
      </c>
      <c r="J16" s="254" t="str">
        <f>IF(ISNA(VLOOKUP(E16,'C. et P. STAM'!$E$3:$T$30,6,FALSE)),"",(VLOOKUP(E16,'C. et P. STAM'!$E$3:$T$30,6,FALSE)))</f>
        <v/>
      </c>
      <c r="K16" s="255" t="str">
        <f>IF(ISNA(VLOOKUP($E16,'C. et P. STAM'!$E$3:$T$30,7,FALSE)),"",(VLOOKUP($E16,'C. et P. STAM'!$E$3:$T$30,7,FALSE)))</f>
        <v/>
      </c>
      <c r="L16" s="255" t="str">
        <f>IF(ISNA(VLOOKUP($E16,'C. et P. STAM'!$E$3:$T$30,8,FALSE)),"",(VLOOKUP($E16,'C. et P. STAM'!$E$3:$T$30,8,FALSE)))</f>
        <v/>
      </c>
      <c r="M16" s="255" t="str">
        <f>IF(ISNA(VLOOKUP($E16,'C. et P. STAM'!$E$3:$T$30,9,FALSE)),"",(VLOOKUP($E16,'C. et P. STAM'!$E$3:$T$30,9,FALSE)))</f>
        <v/>
      </c>
      <c r="N16" s="255" t="str">
        <f>IF(ISNA(VLOOKUP($E16,'C. et P. STAM'!$E$3:$T$30,10,FALSE)),"",(VLOOKUP($E16,'C. et P. STAM'!$E$3:$T$30,10,FALSE)))</f>
        <v/>
      </c>
      <c r="O16" s="255" t="str">
        <f>IF(ISNA(VLOOKUP($E16,'C. et P. STAM'!$E$3:$T$30,11,FALSE)),"",(VLOOKUP($E16,'C. et P. STAM'!$E$3:$T$30,11,FALSE)))</f>
        <v/>
      </c>
      <c r="P16" s="255" t="str">
        <f>IF(ISNA(VLOOKUP($E16,'C. et P. STAM'!$E$3:$T$30,12,FALSE)),"",(VLOOKUP($E16,'C. et P. STAM'!$E$3:$T$30,12,FALSE)))</f>
        <v/>
      </c>
      <c r="Q16" s="255" t="str">
        <f>IF(ISNA(VLOOKUP($E16,'C. et P. STAM'!$E$3:$T$30,13,FALSE)),"",(VLOOKUP($E16,'C. et P. STAM'!$E$3:$T$30,13,FALSE)))</f>
        <v/>
      </c>
      <c r="R16" s="255" t="str">
        <f>IF(ISNA(VLOOKUP($E16,'C. et P. STAM'!$E$3:$T$30,14,FALSE)),"",(VLOOKUP($E16,'C. et P. STAM'!$E$3:$T$30,14,FALSE)))</f>
        <v/>
      </c>
      <c r="S16" s="255" t="str">
        <f>IF(ISNA(VLOOKUP($E16,'C. et P. STAM'!$E$3:$T$30,15,FALSE)),"",(VLOOKUP($E16,'C. et P. STAM'!$E$3:$T$30,15,FALSE)))</f>
        <v/>
      </c>
      <c r="T16" s="256" t="str">
        <f>IF(ISNA(VLOOKUP($E16,'C. et P. STAM'!$E$3:$T$30,16,FALSE)),"",(VLOOKUP($E16,'C. et P. STAM'!$E$3:$T$30,16,FALSE)))</f>
        <v/>
      </c>
    </row>
    <row r="17" spans="1:20" ht="12" customHeight="1" thickBot="1" x14ac:dyDescent="0.35">
      <c r="A17" s="582"/>
      <c r="B17" s="578"/>
      <c r="C17" s="722"/>
      <c r="D17" s="725"/>
      <c r="E17" s="32" t="str">
        <f>IF(ISNA(VLOOKUP($A15,'C. et P. STAM'!$A$3:$T$30,5,FALSE)+$V$4),"",(VLOOKUP($A15,'C. et P. STAM'!$A$3:$T$30,5,FALSE)+$V$4))</f>
        <v/>
      </c>
      <c r="F17" s="495" t="str">
        <f>IF(ISNA(VLOOKUP(E17,'C. et P. STAM'!$E$3:$T$30,2,FALSE)),"",(VLOOKUP(E17,'C. et P. STAM'!$E$3:$T$30,2,FALSE)))</f>
        <v/>
      </c>
      <c r="G17" s="18" t="s">
        <v>677</v>
      </c>
      <c r="H17" s="33" t="str">
        <f>IF(ISNA(VLOOKUP(E17,'C. et P. STAM'!$E$3:$T$30,4,FALSE)),"",(VLOOKUP(E17,'C. et P. STAM'!$E$3:$T$30,4,FALSE)))</f>
        <v/>
      </c>
      <c r="I17" s="240" t="str">
        <f>IF(ISNA(VLOOKUP(E17,'C. et P. STAM'!$E$3:$T$30,5,FALSE)),"",(VLOOKUP(E17,'C. et P. STAM'!$E$3:$T$30,5,FALSE)))</f>
        <v/>
      </c>
      <c r="J17" s="254" t="str">
        <f>IF(ISNA(VLOOKUP(E17,'C. et P. STAM'!$E$3:$T$30,6,FALSE)),"",(VLOOKUP(E17,'C. et P. STAM'!$E$3:$T$30,6,FALSE)))</f>
        <v/>
      </c>
      <c r="K17" s="255" t="str">
        <f>IF(ISNA(VLOOKUP($E17,'C. et P. STAM'!$E$3:$T$30,7,FALSE)),"",(VLOOKUP($E17,'C. et P. STAM'!$E$3:$T$30,7,FALSE)))</f>
        <v/>
      </c>
      <c r="L17" s="255" t="str">
        <f>IF(ISNA(VLOOKUP($E17,'C. et P. STAM'!$E$3:$T$30,8,FALSE)),"",(VLOOKUP($E17,'C. et P. STAM'!$E$3:$T$30,8,FALSE)))</f>
        <v/>
      </c>
      <c r="M17" s="255" t="str">
        <f>IF(ISNA(VLOOKUP($E17,'C. et P. STAM'!$E$3:$T$30,9,FALSE)),"",(VLOOKUP($E17,'C. et P. STAM'!$E$3:$T$30,9,FALSE)))</f>
        <v/>
      </c>
      <c r="N17" s="255" t="str">
        <f>IF(ISNA(VLOOKUP($E17,'C. et P. STAM'!$E$3:$T$30,10,FALSE)),"",(VLOOKUP($E17,'C. et P. STAM'!$E$3:$T$30,10,FALSE)))</f>
        <v/>
      </c>
      <c r="O17" s="255" t="str">
        <f>IF(ISNA(VLOOKUP($E17,'C. et P. STAM'!$E$3:$T$30,11,FALSE)),"",(VLOOKUP($E17,'C. et P. STAM'!$E$3:$T$30,11,FALSE)))</f>
        <v/>
      </c>
      <c r="P17" s="255" t="str">
        <f>IF(ISNA(VLOOKUP($E17,'C. et P. STAM'!$E$3:$T$30,12,FALSE)),"",(VLOOKUP($E17,'C. et P. STAM'!$E$3:$T$30,12,FALSE)))</f>
        <v/>
      </c>
      <c r="Q17" s="255" t="str">
        <f>IF(ISNA(VLOOKUP($E17,'C. et P. STAM'!$E$3:$T$30,13,FALSE)),"",(VLOOKUP($E17,'C. et P. STAM'!$E$3:$T$30,13,FALSE)))</f>
        <v/>
      </c>
      <c r="R17" s="255" t="str">
        <f>IF(ISNA(VLOOKUP($E17,'C. et P. STAM'!$E$3:$T$30,14,FALSE)),"",(VLOOKUP($E17,'C. et P. STAM'!$E$3:$T$30,14,FALSE)))</f>
        <v/>
      </c>
      <c r="S17" s="255" t="str">
        <f>IF(ISNA(VLOOKUP($E17,'C. et P. STAM'!$E$3:$T$30,15,FALSE)),"",(VLOOKUP($E17,'C. et P. STAM'!$E$3:$T$30,15,FALSE)))</f>
        <v/>
      </c>
      <c r="T17" s="256" t="str">
        <f>IF(ISNA(VLOOKUP($E17,'C. et P. STAM'!$E$3:$T$30,16,FALSE)),"",(VLOOKUP($E17,'C. et P. STAM'!$E$3:$T$30,16,FALSE)))</f>
        <v/>
      </c>
    </row>
    <row r="18" spans="1:20" ht="12" customHeight="1" thickBot="1" x14ac:dyDescent="0.35">
      <c r="A18" s="583"/>
      <c r="B18" s="579"/>
      <c r="C18" s="723"/>
      <c r="D18" s="726"/>
      <c r="E18" s="85" t="str">
        <f>IF(ISNA(VLOOKUP($A15,'C. et P. STAM'!$A$3:$T$30,5,FALSE)+$V$5),"",(VLOOKUP($A15,'C. et P. STAM'!$A$3:$T$30,5,FALSE)+$V$5))</f>
        <v/>
      </c>
      <c r="F18" s="497" t="str">
        <f>IF(ISNA(VLOOKUP(E18,'C. et P. STAM'!$E$3:$T$30,2,FALSE)),"",(VLOOKUP(E18,'C. et P. STAM'!$E$3:$T$30,2,FALSE)))</f>
        <v/>
      </c>
      <c r="G18" s="19" t="s">
        <v>678</v>
      </c>
      <c r="H18" s="37" t="str">
        <f>IF(ISNA(VLOOKUP(E18,'C. et P. STAM'!$E$3:$T$30,4,FALSE)),"",(VLOOKUP(E18,'C. et P. STAM'!$E$3:$T$30,4,FALSE)))</f>
        <v/>
      </c>
      <c r="I18" s="239" t="str">
        <f>IF(ISNA(VLOOKUP(E18,'C. et P. STAM'!$E$3:$T$30,5,FALSE)),"",(VLOOKUP(E18,'C. et P. STAM'!$E$3:$T$30,5,FALSE)))</f>
        <v/>
      </c>
      <c r="J18" s="263" t="str">
        <f>IF(ISNA(VLOOKUP(E18,'C. et P. STAM'!$E$3:$T$30,6,FALSE)),"",(VLOOKUP(E18,'C. et P. STAM'!$E$3:$T$30,6,FALSE)))</f>
        <v/>
      </c>
      <c r="K18" s="264" t="str">
        <f>IF(ISNA(VLOOKUP($E18,'C. et P. STAM'!$E$3:$T$30,7,FALSE)),"",(VLOOKUP($E18,'C. et P. STAM'!$E$3:$T$30,7,FALSE)))</f>
        <v/>
      </c>
      <c r="L18" s="264" t="str">
        <f>IF(ISNA(VLOOKUP($E18,'C. et P. STAM'!$E$3:$T$30,8,FALSE)),"",(VLOOKUP($E18,'C. et P. STAM'!$E$3:$T$30,8,FALSE)))</f>
        <v/>
      </c>
      <c r="M18" s="264" t="str">
        <f>IF(ISNA(VLOOKUP($E18,'C. et P. STAM'!$E$3:$T$30,9,FALSE)),"",(VLOOKUP($E18,'C. et P. STAM'!$E$3:$T$30,9,FALSE)))</f>
        <v/>
      </c>
      <c r="N18" s="264" t="str">
        <f>IF(ISNA(VLOOKUP($E18,'C. et P. STAM'!$E$3:$T$30,10,FALSE)),"",(VLOOKUP($E18,'C. et P. STAM'!$E$3:$T$30,10,FALSE)))</f>
        <v/>
      </c>
      <c r="O18" s="264" t="str">
        <f>IF(ISNA(VLOOKUP($E18,'C. et P. STAM'!$E$3:$T$30,11,FALSE)),"",(VLOOKUP($E18,'C. et P. STAM'!$E$3:$T$30,11,FALSE)))</f>
        <v/>
      </c>
      <c r="P18" s="264" t="str">
        <f>IF(ISNA(VLOOKUP($E18,'C. et P. STAM'!$E$3:$T$30,12,FALSE)),"",(VLOOKUP($E18,'C. et P. STAM'!$E$3:$T$30,12,FALSE)))</f>
        <v/>
      </c>
      <c r="Q18" s="264" t="str">
        <f>IF(ISNA(VLOOKUP($E18,'C. et P. STAM'!$E$3:$T$30,13,FALSE)),"",(VLOOKUP($E18,'C. et P. STAM'!$E$3:$T$30,13,FALSE)))</f>
        <v/>
      </c>
      <c r="R18" s="264" t="str">
        <f>IF(ISNA(VLOOKUP($E18,'C. et P. STAM'!$E$3:$T$30,14,FALSE)),"",(VLOOKUP($E18,'C. et P. STAM'!$E$3:$T$30,14,FALSE)))</f>
        <v/>
      </c>
      <c r="S18" s="264" t="str">
        <f>IF(ISNA(VLOOKUP($E18,'C. et P. STAM'!$E$3:$T$30,15,FALSE)),"",(VLOOKUP($E18,'C. et P. STAM'!$E$3:$T$30,15,FALSE)))</f>
        <v/>
      </c>
      <c r="T18" s="265" t="str">
        <f>IF(ISNA(VLOOKUP($E18,'C. et P. STAM'!$E$3:$T$30,16,FALSE)),"",(VLOOKUP($E18,'C. et P. STAM'!$E$3:$T$30,16,FALSE)))</f>
        <v/>
      </c>
    </row>
    <row r="19" spans="1:20" ht="12" customHeight="1" x14ac:dyDescent="0.3">
      <c r="A19" s="581">
        <v>5</v>
      </c>
      <c r="B19" s="577" t="str">
        <f>IF(ISNA(VLOOKUP($A19,'C. et P. STAM'!$A$3:$T$30,2,FALSE)),"",(VLOOKUP($A19,'C. et P. STAM'!$A$3:$T$30,2,FALSE)))</f>
        <v/>
      </c>
      <c r="C19" s="721" t="str">
        <f>IF(ISNA(VLOOKUP($A19,'C. et P. STAM'!$A$3:$T$30,3,FALSE)),"",(VLOOKUP(A19,'C. et P. STAM'!$A$3:$T$30,3,FALSE)))</f>
        <v/>
      </c>
      <c r="D19" s="724" t="str">
        <f>IF(ISNA(VLOOKUP($A19,'C. et P. STAM'!$A$3:$T$30,4,FALSE)),"",(VLOOKUP($A19,'C. et P. STAM'!$A$3:$T$30,4,FALSE)))</f>
        <v/>
      </c>
      <c r="E19" s="29" t="str">
        <f>IF(ISNA(VLOOKUP($A19,'C. et P. STAM'!$A$3:$T$30,5,FALSE)),"",(VLOOKUP($A19,'C. et P. STAM'!$A$3:$T$30,5,FALSE)))</f>
        <v/>
      </c>
      <c r="F19" s="496" t="str">
        <f>IF(ISNA(VLOOKUP(E19,'C. et P. STAM'!$E$3:$T$30,2,FALSE)),"",(VLOOKUP(E19,'C. et P. STAM'!$E$3:$T$30,2,FALSE)))</f>
        <v/>
      </c>
      <c r="G19" s="249"/>
      <c r="H19" s="247"/>
      <c r="I19" s="242" t="str">
        <f>IF(ISNA(VLOOKUP(E19,'C. et P. STAM'!$E$3:$T$30,5,FALSE)),"",(VLOOKUP(E19,'C. et P. STAM'!$E$3:$T$30,5,FALSE)))</f>
        <v/>
      </c>
      <c r="J19" s="266" t="str">
        <f>IF(ISNA(VLOOKUP(E19,'C. et P. STAM'!$E$3:$T$30,6,FALSE)),"",(VLOOKUP(E19,'C. et P. STAM'!$E$3:$T$30,6,FALSE)))</f>
        <v/>
      </c>
      <c r="K19" s="267" t="str">
        <f>IF(ISNA(VLOOKUP($E19,'C. et P. STAM'!$E$3:$T$30,7,FALSE)),"",(VLOOKUP($E19,'C. et P. STAM'!$E$3:$T$30,7,FALSE)))</f>
        <v/>
      </c>
      <c r="L19" s="267" t="str">
        <f>IF(ISNA(VLOOKUP($E19,'C. et P. STAM'!$E$3:$T$30,8,FALSE)),"",(VLOOKUP($E19,'C. et P. STAM'!$E$3:$T$30,8,FALSE)))</f>
        <v/>
      </c>
      <c r="M19" s="267" t="str">
        <f>IF(ISNA(VLOOKUP($E19,'C. et P. STAM'!$E$3:$T$30,9,FALSE)),"",(VLOOKUP($E19,'C. et P. STAM'!$E$3:$T$30,9,FALSE)))</f>
        <v/>
      </c>
      <c r="N19" s="267" t="str">
        <f>IF(ISNA(VLOOKUP($E19,'C. et P. STAM'!$E$3:$T$30,10,FALSE)),"",(VLOOKUP($E19,'C. et P. STAM'!$E$3:$T$30,10,FALSE)))</f>
        <v/>
      </c>
      <c r="O19" s="267" t="str">
        <f>IF(ISNA(VLOOKUP($E19,'C. et P. STAM'!$E$3:$T$30,11,FALSE)),"",(VLOOKUP($E19,'C. et P. STAM'!$E$3:$T$30,11,FALSE)))</f>
        <v/>
      </c>
      <c r="P19" s="267" t="str">
        <f>IF(ISNA(VLOOKUP($E19,'C. et P. STAM'!$E$3:$T$30,12,FALSE)),"",(VLOOKUP($E19,'C. et P. STAM'!$E$3:$T$30,12,FALSE)))</f>
        <v/>
      </c>
      <c r="Q19" s="267" t="str">
        <f>IF(ISNA(VLOOKUP($E19,'C. et P. STAM'!$E$3:$T$30,13,FALSE)),"",(VLOOKUP($E19,'C. et P. STAM'!$E$3:$T$30,13,FALSE)))</f>
        <v/>
      </c>
      <c r="R19" s="267" t="str">
        <f>IF(ISNA(VLOOKUP($E19,'C. et P. STAM'!$E$3:$T$30,14,FALSE)),"",(VLOOKUP($E19,'C. et P. STAM'!$E$3:$T$30,14,FALSE)))</f>
        <v/>
      </c>
      <c r="S19" s="267" t="str">
        <f>IF(ISNA(VLOOKUP($E19,'C. et P. STAM'!$E$3:$T$30,15,FALSE)),"",(VLOOKUP($E19,'C. et P. STAM'!$E$3:$T$30,15,FALSE)))</f>
        <v/>
      </c>
      <c r="T19" s="268" t="str">
        <f>IF(ISNA(VLOOKUP($E19,'C. et P. STAM'!$E$3:$T$30,16,FALSE)),"",(VLOOKUP($E19,'C. et P. STAM'!$E$3:$T$30,16,FALSE)))</f>
        <v/>
      </c>
    </row>
    <row r="20" spans="1:20" ht="12" customHeight="1" x14ac:dyDescent="0.3">
      <c r="A20" s="582"/>
      <c r="B20" s="578"/>
      <c r="C20" s="722"/>
      <c r="D20" s="725"/>
      <c r="E20" s="32" t="str">
        <f>IF(ISNA(VLOOKUP($A19,'C. et P. STAM'!$A$3:$T$30,5,FALSE)+$V$3),"",(VLOOKUP($A19,'C. et P. STAM'!$A$3:$T$30,5,FALSE)+$V$3))</f>
        <v/>
      </c>
      <c r="F20" s="495" t="str">
        <f>IF(ISNA(VLOOKUP(E20,'C. et P. STAM'!$E$3:$T$30,2,FALSE)),"",(VLOOKUP(E20,'C. et P. STAM'!$E$3:$T$30,2,FALSE)))</f>
        <v/>
      </c>
      <c r="G20" s="250"/>
      <c r="H20" s="251" t="str">
        <f>IF(ISNA(VLOOKUP(E20,'C. et P. STAM'!$E$3:$T$30,4,FALSE)),"",(VLOOKUP(E20,'C. et P. STAM'!$E$3:$T$30,4,FALSE)))</f>
        <v/>
      </c>
      <c r="I20" s="240" t="str">
        <f>IF(ISNA(VLOOKUP(E20,'C. et P. STAM'!$E$3:$T$30,5,FALSE)),"",(VLOOKUP(E20,'C. et P. STAM'!$E$3:$T$30,5,FALSE)))</f>
        <v/>
      </c>
      <c r="J20" s="254" t="str">
        <f>IF(ISNA(VLOOKUP(E20,'C. et P. STAM'!$E$3:$T$30,6,FALSE)),"",(VLOOKUP(E20,'C. et P. STAM'!$E$3:$T$30,6,FALSE)))</f>
        <v/>
      </c>
      <c r="K20" s="255" t="str">
        <f>IF(ISNA(VLOOKUP($E20,'C. et P. STAM'!$E$3:$T$30,7,FALSE)),"",(VLOOKUP($E20,'C. et P. STAM'!$E$3:$T$30,7,FALSE)))</f>
        <v/>
      </c>
      <c r="L20" s="255" t="str">
        <f>IF(ISNA(VLOOKUP($E20,'C. et P. STAM'!$E$3:$T$30,8,FALSE)),"",(VLOOKUP($E20,'C. et P. STAM'!$E$3:$T$30,8,FALSE)))</f>
        <v/>
      </c>
      <c r="M20" s="255" t="str">
        <f>IF(ISNA(VLOOKUP($E20,'C. et P. STAM'!$E$3:$T$30,9,FALSE)),"",(VLOOKUP($E20,'C. et P. STAM'!$E$3:$T$30,9,FALSE)))</f>
        <v/>
      </c>
      <c r="N20" s="255" t="str">
        <f>IF(ISNA(VLOOKUP($E20,'C. et P. STAM'!$E$3:$T$30,10,FALSE)),"",(VLOOKUP($E20,'C. et P. STAM'!$E$3:$T$30,10,FALSE)))</f>
        <v/>
      </c>
      <c r="O20" s="255" t="str">
        <f>IF(ISNA(VLOOKUP($E20,'C. et P. STAM'!$E$3:$T$30,11,FALSE)),"",(VLOOKUP($E20,'C. et P. STAM'!$E$3:$T$30,11,FALSE)))</f>
        <v/>
      </c>
      <c r="P20" s="255" t="str">
        <f>IF(ISNA(VLOOKUP($E20,'C. et P. STAM'!$E$3:$T$30,12,FALSE)),"",(VLOOKUP($E20,'C. et P. STAM'!$E$3:$T$30,12,FALSE)))</f>
        <v/>
      </c>
      <c r="Q20" s="255" t="str">
        <f>IF(ISNA(VLOOKUP($E20,'C. et P. STAM'!$E$3:$T$30,13,FALSE)),"",(VLOOKUP($E20,'C. et P. STAM'!$E$3:$T$30,13,FALSE)))</f>
        <v/>
      </c>
      <c r="R20" s="255" t="str">
        <f>IF(ISNA(VLOOKUP($E20,'C. et P. STAM'!$E$3:$T$30,14,FALSE)),"",(VLOOKUP($E20,'C. et P. STAM'!$E$3:$T$30,14,FALSE)))</f>
        <v/>
      </c>
      <c r="S20" s="255" t="str">
        <f>IF(ISNA(VLOOKUP($E20,'C. et P. STAM'!$E$3:$T$30,15,FALSE)),"",(VLOOKUP($E20,'C. et P. STAM'!$E$3:$T$30,15,FALSE)))</f>
        <v/>
      </c>
      <c r="T20" s="256" t="str">
        <f>IF(ISNA(VLOOKUP($E20,'C. et P. STAM'!$E$3:$T$30,16,FALSE)),"",(VLOOKUP($E20,'C. et P. STAM'!$E$3:$T$30,16,FALSE)))</f>
        <v/>
      </c>
    </row>
    <row r="21" spans="1:20" ht="12" customHeight="1" thickBot="1" x14ac:dyDescent="0.35">
      <c r="A21" s="582"/>
      <c r="B21" s="578"/>
      <c r="C21" s="722"/>
      <c r="D21" s="725"/>
      <c r="E21" s="32" t="str">
        <f>IF(ISNA(VLOOKUP($A19,'C. et P. STAM'!$A$3:$T$30,5,FALSE)+$V$4),"",(VLOOKUP($A19,'C. et P. STAM'!$A$3:$T$30,5,FALSE)+$V$4))</f>
        <v/>
      </c>
      <c r="F21" s="495" t="str">
        <f>IF(ISNA(VLOOKUP(E21,'C. et P. STAM'!$E$3:$T$30,2,FALSE)),"",(VLOOKUP(E21,'C. et P. STAM'!$E$3:$T$30,2,FALSE)))</f>
        <v/>
      </c>
      <c r="G21" s="18" t="s">
        <v>677</v>
      </c>
      <c r="H21" s="33" t="str">
        <f>IF(ISNA(VLOOKUP(E21,'C. et P. STAM'!$E$3:$T$30,4,FALSE)),"",(VLOOKUP(E21,'C. et P. STAM'!$E$3:$T$30,4,FALSE)))</f>
        <v/>
      </c>
      <c r="I21" s="240" t="str">
        <f>IF(ISNA(VLOOKUP(E21,'C. et P. STAM'!$E$3:$T$30,5,FALSE)),"",(VLOOKUP(E21,'C. et P. STAM'!$E$3:$T$30,5,FALSE)))</f>
        <v/>
      </c>
      <c r="J21" s="254" t="str">
        <f>IF(ISNA(VLOOKUP(E21,'C. et P. STAM'!$E$3:$T$30,6,FALSE)),"",(VLOOKUP(E21,'C. et P. STAM'!$E$3:$T$30,6,FALSE)))</f>
        <v/>
      </c>
      <c r="K21" s="255" t="str">
        <f>IF(ISNA(VLOOKUP($E21,'C. et P. STAM'!$E$3:$T$30,7,FALSE)),"",(VLOOKUP($E21,'C. et P. STAM'!$E$3:$T$30,7,FALSE)))</f>
        <v/>
      </c>
      <c r="L21" s="255" t="str">
        <f>IF(ISNA(VLOOKUP($E21,'C. et P. STAM'!$E$3:$T$30,8,FALSE)),"",(VLOOKUP($E21,'C. et P. STAM'!$E$3:$T$30,8,FALSE)))</f>
        <v/>
      </c>
      <c r="M21" s="255" t="str">
        <f>IF(ISNA(VLOOKUP($E21,'C. et P. STAM'!$E$3:$T$30,9,FALSE)),"",(VLOOKUP($E21,'C. et P. STAM'!$E$3:$T$30,9,FALSE)))</f>
        <v/>
      </c>
      <c r="N21" s="255" t="str">
        <f>IF(ISNA(VLOOKUP($E21,'C. et P. STAM'!$E$3:$T$30,10,FALSE)),"",(VLOOKUP($E21,'C. et P. STAM'!$E$3:$T$30,10,FALSE)))</f>
        <v/>
      </c>
      <c r="O21" s="255" t="str">
        <f>IF(ISNA(VLOOKUP($E21,'C. et P. STAM'!$E$3:$T$30,11,FALSE)),"",(VLOOKUP($E21,'C. et P. STAM'!$E$3:$T$30,11,FALSE)))</f>
        <v/>
      </c>
      <c r="P21" s="255" t="str">
        <f>IF(ISNA(VLOOKUP($E21,'C. et P. STAM'!$E$3:$T$30,12,FALSE)),"",(VLOOKUP($E21,'C. et P. STAM'!$E$3:$T$30,12,FALSE)))</f>
        <v/>
      </c>
      <c r="Q21" s="255" t="str">
        <f>IF(ISNA(VLOOKUP($E21,'C. et P. STAM'!$E$3:$T$30,13,FALSE)),"",(VLOOKUP($E21,'C. et P. STAM'!$E$3:$T$30,13,FALSE)))</f>
        <v/>
      </c>
      <c r="R21" s="255" t="str">
        <f>IF(ISNA(VLOOKUP($E21,'C. et P. STAM'!$E$3:$T$30,14,FALSE)),"",(VLOOKUP($E21,'C. et P. STAM'!$E$3:$T$30,14,FALSE)))</f>
        <v/>
      </c>
      <c r="S21" s="255" t="str">
        <f>IF(ISNA(VLOOKUP($E21,'C. et P. STAM'!$E$3:$T$30,15,FALSE)),"",(VLOOKUP($E21,'C. et P. STAM'!$E$3:$T$30,15,FALSE)))</f>
        <v/>
      </c>
      <c r="T21" s="256" t="str">
        <f>IF(ISNA(VLOOKUP($E21,'C. et P. STAM'!$E$3:$T$30,16,FALSE)),"",(VLOOKUP($E21,'C. et P. STAM'!$E$3:$T$30,16,FALSE)))</f>
        <v/>
      </c>
    </row>
    <row r="22" spans="1:20" ht="12" customHeight="1" thickBot="1" x14ac:dyDescent="0.35">
      <c r="A22" s="583"/>
      <c r="B22" s="579"/>
      <c r="C22" s="723"/>
      <c r="D22" s="726"/>
      <c r="E22" s="85" t="str">
        <f>IF(ISNA(VLOOKUP($A19,'C. et P. STAM'!$A$3:$T$30,5,FALSE)+$V$5),"",(VLOOKUP($A19,'C. et P. STAM'!$A$3:$T$30,5,FALSE)+$V$5))</f>
        <v/>
      </c>
      <c r="F22" s="497" t="str">
        <f>IF(ISNA(VLOOKUP(E22,'C. et P. STAM'!$E$3:$T$30,2,FALSE)),"",(VLOOKUP(E22,'C. et P. STAM'!$E$3:$T$30,2,FALSE)))</f>
        <v/>
      </c>
      <c r="G22" s="19" t="s">
        <v>678</v>
      </c>
      <c r="H22" s="37" t="str">
        <f>IF(ISNA(VLOOKUP(E22,'C. et P. STAM'!$E$3:$T$30,4,FALSE)),"",(VLOOKUP(E22,'C. et P. STAM'!$E$3:$T$30,4,FALSE)))</f>
        <v/>
      </c>
      <c r="I22" s="239" t="str">
        <f>IF(ISNA(VLOOKUP(E22,'C. et P. STAM'!$E$3:$T$30,5,FALSE)),"",(VLOOKUP(E22,'C. et P. STAM'!$E$3:$T$30,5,FALSE)))</f>
        <v/>
      </c>
      <c r="J22" s="257" t="str">
        <f>IF(ISNA(VLOOKUP(E22,'C. et P. STAM'!$E$3:$T$30,6,FALSE)),"",(VLOOKUP(E22,'C. et P. STAM'!$E$3:$T$30,6,FALSE)))</f>
        <v/>
      </c>
      <c r="K22" s="258" t="str">
        <f>IF(ISNA(VLOOKUP($E22,'C. et P. STAM'!$E$3:$T$30,7,FALSE)),"",(VLOOKUP($E22,'C. et P. STAM'!$E$3:$T$30,7,FALSE)))</f>
        <v/>
      </c>
      <c r="L22" s="258" t="str">
        <f>IF(ISNA(VLOOKUP($E22,'C. et P. STAM'!$E$3:$T$30,8,FALSE)),"",(VLOOKUP($E22,'C. et P. STAM'!$E$3:$T$30,8,FALSE)))</f>
        <v/>
      </c>
      <c r="M22" s="258" t="str">
        <f>IF(ISNA(VLOOKUP($E22,'C. et P. STAM'!$E$3:$T$30,9,FALSE)),"",(VLOOKUP($E22,'C. et P. STAM'!$E$3:$T$30,9,FALSE)))</f>
        <v/>
      </c>
      <c r="N22" s="258" t="str">
        <f>IF(ISNA(VLOOKUP($E22,'C. et P. STAM'!$E$3:$T$30,10,FALSE)),"",(VLOOKUP($E22,'C. et P. STAM'!$E$3:$T$30,10,FALSE)))</f>
        <v/>
      </c>
      <c r="O22" s="258" t="str">
        <f>IF(ISNA(VLOOKUP($E22,'C. et P. STAM'!$E$3:$T$30,11,FALSE)),"",(VLOOKUP($E22,'C. et P. STAM'!$E$3:$T$30,11,FALSE)))</f>
        <v/>
      </c>
      <c r="P22" s="258" t="str">
        <f>IF(ISNA(VLOOKUP($E22,'C. et P. STAM'!$E$3:$T$30,12,FALSE)),"",(VLOOKUP($E22,'C. et P. STAM'!$E$3:$T$30,12,FALSE)))</f>
        <v/>
      </c>
      <c r="Q22" s="258" t="str">
        <f>IF(ISNA(VLOOKUP($E22,'C. et P. STAM'!$E$3:$T$30,13,FALSE)),"",(VLOOKUP($E22,'C. et P. STAM'!$E$3:$T$30,13,FALSE)))</f>
        <v/>
      </c>
      <c r="R22" s="258" t="str">
        <f>IF(ISNA(VLOOKUP($E22,'C. et P. STAM'!$E$3:$T$30,14,FALSE)),"",(VLOOKUP($E22,'C. et P. STAM'!$E$3:$T$30,14,FALSE)))</f>
        <v/>
      </c>
      <c r="S22" s="258" t="str">
        <f>IF(ISNA(VLOOKUP($E22,'C. et P. STAM'!$E$3:$T$30,15,FALSE)),"",(VLOOKUP($E22,'C. et P. STAM'!$E$3:$T$30,15,FALSE)))</f>
        <v/>
      </c>
      <c r="T22" s="259" t="str">
        <f>IF(ISNA(VLOOKUP($E22,'C. et P. STAM'!$E$3:$T$30,16,FALSE)),"",(VLOOKUP($E22,'C. et P. STAM'!$E$3:$T$30,16,FALSE)))</f>
        <v/>
      </c>
    </row>
    <row r="23" spans="1:20" ht="12" customHeight="1" x14ac:dyDescent="0.3">
      <c r="A23" s="581">
        <v>6</v>
      </c>
      <c r="B23" s="577" t="str">
        <f>IF(ISNA(VLOOKUP($A23,'C. et P. STAM'!$A$3:$T$30,2,FALSE)),"",(VLOOKUP($A23,'C. et P. STAM'!$A$3:$T$30,2,FALSE)))</f>
        <v/>
      </c>
      <c r="C23" s="721" t="str">
        <f>IF(ISNA(VLOOKUP($A23,'C. et P. STAM'!$A$3:$T$30,3,FALSE)),"",(VLOOKUP(A23,'C. et P. STAM'!$A$3:$T$30,3,FALSE)))</f>
        <v/>
      </c>
      <c r="D23" s="724" t="str">
        <f>IF(ISNA(VLOOKUP($A23,'C. et P. STAM'!$A$3:$T$30,4,FALSE)),"",(VLOOKUP($A23,'C. et P. STAM'!$A$3:$T$30,4,FALSE)))</f>
        <v/>
      </c>
      <c r="E23" s="29" t="str">
        <f>IF(ISNA(VLOOKUP($A23,'C. et P. STAM'!$A$3:$T$30,5,FALSE)),"",(VLOOKUP($A23,'C. et P. STAM'!$A$3:$T$30,5,FALSE)))</f>
        <v/>
      </c>
      <c r="F23" s="496" t="str">
        <f>IF(ISNA(VLOOKUP(E23,'C. et P. STAM'!$E$3:$T$30,2,FALSE)),"",(VLOOKUP(E23,'C. et P. STAM'!$E$3:$T$30,2,FALSE)))</f>
        <v/>
      </c>
      <c r="G23" s="249"/>
      <c r="H23" s="247"/>
      <c r="I23" s="242" t="str">
        <f>IF(ISNA(VLOOKUP(E23,'C. et P. STAM'!$E$3:$T$30,5,FALSE)),"",(VLOOKUP(E23,'C. et P. STAM'!$E$3:$T$30,5,FALSE)))</f>
        <v/>
      </c>
      <c r="J23" s="260" t="str">
        <f>IF(ISNA(VLOOKUP(E23,'C. et P. STAM'!$E$3:$T$30,6,FALSE)),"",(VLOOKUP(E23,'C. et P. STAM'!$E$3:$T$30,6,FALSE)))</f>
        <v/>
      </c>
      <c r="K23" s="261" t="str">
        <f>IF(ISNA(VLOOKUP($E23,'C. et P. STAM'!$E$3:$T$30,7,FALSE)),"",(VLOOKUP($E23,'C. et P. STAM'!$E$3:$T$30,7,FALSE)))</f>
        <v/>
      </c>
      <c r="L23" s="261" t="str">
        <f>IF(ISNA(VLOOKUP($E23,'C. et P. STAM'!$E$3:$T$30,8,FALSE)),"",(VLOOKUP($E23,'C. et P. STAM'!$E$3:$T$30,8,FALSE)))</f>
        <v/>
      </c>
      <c r="M23" s="261" t="str">
        <f>IF(ISNA(VLOOKUP($E23,'C. et P. STAM'!$E$3:$T$30,9,FALSE)),"",(VLOOKUP($E23,'C. et P. STAM'!$E$3:$T$30,9,FALSE)))</f>
        <v/>
      </c>
      <c r="N23" s="261" t="str">
        <f>IF(ISNA(VLOOKUP($E23,'C. et P. STAM'!$E$3:$T$30,10,FALSE)),"",(VLOOKUP($E23,'C. et P. STAM'!$E$3:$T$30,10,FALSE)))</f>
        <v/>
      </c>
      <c r="O23" s="261" t="str">
        <f>IF(ISNA(VLOOKUP($E23,'C. et P. STAM'!$E$3:$T$30,11,FALSE)),"",(VLOOKUP($E23,'C. et P. STAM'!$E$3:$T$30,11,FALSE)))</f>
        <v/>
      </c>
      <c r="P23" s="261" t="str">
        <f>IF(ISNA(VLOOKUP($E23,'C. et P. STAM'!$E$3:$T$30,12,FALSE)),"",(VLOOKUP($E23,'C. et P. STAM'!$E$3:$T$30,12,FALSE)))</f>
        <v/>
      </c>
      <c r="Q23" s="261" t="str">
        <f>IF(ISNA(VLOOKUP($E23,'C. et P. STAM'!$E$3:$T$30,13,FALSE)),"",(VLOOKUP($E23,'C. et P. STAM'!$E$3:$T$30,13,FALSE)))</f>
        <v/>
      </c>
      <c r="R23" s="261" t="str">
        <f>IF(ISNA(VLOOKUP($E23,'C. et P. STAM'!$E$3:$T$30,14,FALSE)),"",(VLOOKUP($E23,'C. et P. STAM'!$E$3:$T$30,14,FALSE)))</f>
        <v/>
      </c>
      <c r="S23" s="261" t="str">
        <f>IF(ISNA(VLOOKUP($E23,'C. et P. STAM'!$E$3:$T$30,15,FALSE)),"",(VLOOKUP($E23,'C. et P. STAM'!$E$3:$T$30,15,FALSE)))</f>
        <v/>
      </c>
      <c r="T23" s="262" t="str">
        <f>IF(ISNA(VLOOKUP($E23,'C. et P. STAM'!$E$3:$T$30,16,FALSE)),"",(VLOOKUP($E23,'C. et P. STAM'!$E$3:$T$30,16,FALSE)))</f>
        <v/>
      </c>
    </row>
    <row r="24" spans="1:20" ht="12" customHeight="1" x14ac:dyDescent="0.3">
      <c r="A24" s="582"/>
      <c r="B24" s="578"/>
      <c r="C24" s="722"/>
      <c r="D24" s="725"/>
      <c r="E24" s="32" t="str">
        <f>IF(ISNA(VLOOKUP($A23,'C. et P. STAM'!$A$3:$T$30,5,FALSE)+$V$3),"",(VLOOKUP($A23,'C. et P. STAM'!$A$3:$T$30,5,FALSE)+$V$3))</f>
        <v/>
      </c>
      <c r="F24" s="495" t="str">
        <f>IF(ISNA(VLOOKUP(E24,'C. et P. STAM'!$E$3:$T$30,2,FALSE)),"",(VLOOKUP(E24,'C. et P. STAM'!$E$3:$T$30,2,FALSE)))</f>
        <v/>
      </c>
      <c r="G24" s="250"/>
      <c r="H24" s="251" t="str">
        <f>IF(ISNA(VLOOKUP(E24,'C. et P. STAM'!$E$3:$T$30,4,FALSE)),"",(VLOOKUP(E24,'C. et P. STAM'!$E$3:$T$30,4,FALSE)))</f>
        <v/>
      </c>
      <c r="I24" s="240" t="str">
        <f>IF(ISNA(VLOOKUP(E24,'C. et P. STAM'!$E$3:$T$30,5,FALSE)),"",(VLOOKUP(E24,'C. et P. STAM'!$E$3:$T$30,5,FALSE)))</f>
        <v/>
      </c>
      <c r="J24" s="254" t="str">
        <f>IF(ISNA(VLOOKUP(E24,'C. et P. STAM'!$E$3:$T$30,6,FALSE)),"",(VLOOKUP(E24,'C. et P. STAM'!$E$3:$T$30,6,FALSE)))</f>
        <v/>
      </c>
      <c r="K24" s="255" t="str">
        <f>IF(ISNA(VLOOKUP($E24,'C. et P. STAM'!$E$3:$T$30,7,FALSE)),"",(VLOOKUP($E24,'C. et P. STAM'!$E$3:$T$30,7,FALSE)))</f>
        <v/>
      </c>
      <c r="L24" s="255" t="str">
        <f>IF(ISNA(VLOOKUP($E24,'C. et P. STAM'!$E$3:$T$30,8,FALSE)),"",(VLOOKUP($E24,'C. et P. STAM'!$E$3:$T$30,8,FALSE)))</f>
        <v/>
      </c>
      <c r="M24" s="255" t="str">
        <f>IF(ISNA(VLOOKUP($E24,'C. et P. STAM'!$E$3:$T$30,9,FALSE)),"",(VLOOKUP($E24,'C. et P. STAM'!$E$3:$T$30,9,FALSE)))</f>
        <v/>
      </c>
      <c r="N24" s="255" t="str">
        <f>IF(ISNA(VLOOKUP($E24,'C. et P. STAM'!$E$3:$T$30,10,FALSE)),"",(VLOOKUP($E24,'C. et P. STAM'!$E$3:$T$30,10,FALSE)))</f>
        <v/>
      </c>
      <c r="O24" s="255" t="str">
        <f>IF(ISNA(VLOOKUP($E24,'C. et P. STAM'!$E$3:$T$30,11,FALSE)),"",(VLOOKUP($E24,'C. et P. STAM'!$E$3:$T$30,11,FALSE)))</f>
        <v/>
      </c>
      <c r="P24" s="255" t="str">
        <f>IF(ISNA(VLOOKUP($E24,'C. et P. STAM'!$E$3:$T$30,12,FALSE)),"",(VLOOKUP($E24,'C. et P. STAM'!$E$3:$T$30,12,FALSE)))</f>
        <v/>
      </c>
      <c r="Q24" s="255" t="str">
        <f>IF(ISNA(VLOOKUP($E24,'C. et P. STAM'!$E$3:$T$30,13,FALSE)),"",(VLOOKUP($E24,'C. et P. STAM'!$E$3:$T$30,13,FALSE)))</f>
        <v/>
      </c>
      <c r="R24" s="255" t="str">
        <f>IF(ISNA(VLOOKUP($E24,'C. et P. STAM'!$E$3:$T$30,14,FALSE)),"",(VLOOKUP($E24,'C. et P. STAM'!$E$3:$T$30,14,FALSE)))</f>
        <v/>
      </c>
      <c r="S24" s="255" t="str">
        <f>IF(ISNA(VLOOKUP($E24,'C. et P. STAM'!$E$3:$T$30,15,FALSE)),"",(VLOOKUP($E24,'C. et P. STAM'!$E$3:$T$30,15,FALSE)))</f>
        <v/>
      </c>
      <c r="T24" s="256" t="str">
        <f>IF(ISNA(VLOOKUP($E24,'C. et P. STAM'!$E$3:$T$30,16,FALSE)),"",(VLOOKUP($E24,'C. et P. STAM'!$E$3:$T$30,16,FALSE)))</f>
        <v/>
      </c>
    </row>
    <row r="25" spans="1:20" ht="12" customHeight="1" thickBot="1" x14ac:dyDescent="0.35">
      <c r="A25" s="582"/>
      <c r="B25" s="578"/>
      <c r="C25" s="722"/>
      <c r="D25" s="725"/>
      <c r="E25" s="32" t="str">
        <f>IF(ISNA(VLOOKUP($A23,'C. et P. STAM'!$A$3:$T$30,5,FALSE)+$V$4),"",(VLOOKUP($A23,'C. et P. STAM'!$A$3:$T$30,5,FALSE)+$V$4))</f>
        <v/>
      </c>
      <c r="F25" s="495" t="str">
        <f>IF(ISNA(VLOOKUP(E25,'C. et P. STAM'!$E$3:$T$30,2,FALSE)),"",(VLOOKUP(E25,'C. et P. STAM'!$E$3:$T$30,2,FALSE)))</f>
        <v/>
      </c>
      <c r="G25" s="18" t="s">
        <v>677</v>
      </c>
      <c r="H25" s="33" t="str">
        <f>IF(ISNA(VLOOKUP(E25,'C. et P. STAM'!$E$3:$T$30,4,FALSE)),"",(VLOOKUP(E25,'C. et P. STAM'!$E$3:$T$30,4,FALSE)))</f>
        <v/>
      </c>
      <c r="I25" s="240" t="str">
        <f>IF(ISNA(VLOOKUP(E25,'C. et P. STAM'!$E$3:$T$30,5,FALSE)),"",(VLOOKUP(E25,'C. et P. STAM'!$E$3:$T$30,5,FALSE)))</f>
        <v/>
      </c>
      <c r="J25" s="254" t="str">
        <f>IF(ISNA(VLOOKUP(E25,'C. et P. STAM'!$E$3:$T$30,6,FALSE)),"",(VLOOKUP(E25,'C. et P. STAM'!$E$3:$T$30,6,FALSE)))</f>
        <v/>
      </c>
      <c r="K25" s="255" t="str">
        <f>IF(ISNA(VLOOKUP($E25,'C. et P. STAM'!$E$3:$T$30,7,FALSE)),"",(VLOOKUP($E25,'C. et P. STAM'!$E$3:$T$30,7,FALSE)))</f>
        <v/>
      </c>
      <c r="L25" s="255" t="str">
        <f>IF(ISNA(VLOOKUP($E25,'C. et P. STAM'!$E$3:$T$30,8,FALSE)),"",(VLOOKUP($E25,'C. et P. STAM'!$E$3:$T$30,8,FALSE)))</f>
        <v/>
      </c>
      <c r="M25" s="255" t="str">
        <f>IF(ISNA(VLOOKUP($E25,'C. et P. STAM'!$E$3:$T$30,9,FALSE)),"",(VLOOKUP($E25,'C. et P. STAM'!$E$3:$T$30,9,FALSE)))</f>
        <v/>
      </c>
      <c r="N25" s="255" t="str">
        <f>IF(ISNA(VLOOKUP($E25,'C. et P. STAM'!$E$3:$T$30,10,FALSE)),"",(VLOOKUP($E25,'C. et P. STAM'!$E$3:$T$30,10,FALSE)))</f>
        <v/>
      </c>
      <c r="O25" s="255" t="str">
        <f>IF(ISNA(VLOOKUP($E25,'C. et P. STAM'!$E$3:$T$30,11,FALSE)),"",(VLOOKUP($E25,'C. et P. STAM'!$E$3:$T$30,11,FALSE)))</f>
        <v/>
      </c>
      <c r="P25" s="255" t="str">
        <f>IF(ISNA(VLOOKUP($E25,'C. et P. STAM'!$E$3:$T$30,12,FALSE)),"",(VLOOKUP($E25,'C. et P. STAM'!$E$3:$T$30,12,FALSE)))</f>
        <v/>
      </c>
      <c r="Q25" s="255" t="str">
        <f>IF(ISNA(VLOOKUP($E25,'C. et P. STAM'!$E$3:$T$30,13,FALSE)),"",(VLOOKUP($E25,'C. et P. STAM'!$E$3:$T$30,13,FALSE)))</f>
        <v/>
      </c>
      <c r="R25" s="255" t="str">
        <f>IF(ISNA(VLOOKUP($E25,'C. et P. STAM'!$E$3:$T$30,14,FALSE)),"",(VLOOKUP($E25,'C. et P. STAM'!$E$3:$T$30,14,FALSE)))</f>
        <v/>
      </c>
      <c r="S25" s="255" t="str">
        <f>IF(ISNA(VLOOKUP($E25,'C. et P. STAM'!$E$3:$T$30,15,FALSE)),"",(VLOOKUP($E25,'C. et P. STAM'!$E$3:$T$30,15,FALSE)))</f>
        <v/>
      </c>
      <c r="T25" s="256" t="str">
        <f>IF(ISNA(VLOOKUP($E25,'C. et P. STAM'!$E$3:$T$30,16,FALSE)),"",(VLOOKUP($E25,'C. et P. STAM'!$E$3:$T$30,16,FALSE)))</f>
        <v/>
      </c>
    </row>
    <row r="26" spans="1:20" ht="12" customHeight="1" thickBot="1" x14ac:dyDescent="0.35">
      <c r="A26" s="583"/>
      <c r="B26" s="579"/>
      <c r="C26" s="723"/>
      <c r="D26" s="726"/>
      <c r="E26" s="85" t="str">
        <f>IF(ISNA(VLOOKUP($A23,'C. et P. STAM'!$A$3:$T$30,5,FALSE)+$V$5),"",(VLOOKUP($A23,'C. et P. STAM'!$A$3:$T$30,5,FALSE)+$V$5))</f>
        <v/>
      </c>
      <c r="F26" s="497" t="str">
        <f>IF(ISNA(VLOOKUP(E26,'C. et P. STAM'!$E$3:$T$30,2,FALSE)),"",(VLOOKUP(E26,'C. et P. STAM'!$E$3:$T$30,2,FALSE)))</f>
        <v/>
      </c>
      <c r="G26" s="19" t="s">
        <v>678</v>
      </c>
      <c r="H26" s="37" t="str">
        <f>IF(ISNA(VLOOKUP(E26,'C. et P. STAM'!$E$3:$T$30,4,FALSE)),"",(VLOOKUP(E26,'C. et P. STAM'!$E$3:$T$30,4,FALSE)))</f>
        <v/>
      </c>
      <c r="I26" s="239" t="str">
        <f>IF(ISNA(VLOOKUP(E26,'C. et P. STAM'!$E$3:$T$30,5,FALSE)),"",(VLOOKUP(E26,'C. et P. STAM'!$E$3:$T$30,5,FALSE)))</f>
        <v/>
      </c>
      <c r="J26" s="263" t="str">
        <f>IF(ISNA(VLOOKUP(E26,'C. et P. STAM'!$E$3:$T$30,6,FALSE)),"",(VLOOKUP(E26,'C. et P. STAM'!$E$3:$T$30,6,FALSE)))</f>
        <v/>
      </c>
      <c r="K26" s="264" t="str">
        <f>IF(ISNA(VLOOKUP($E26,'C. et P. STAM'!$E$3:$T$30,7,FALSE)),"",(VLOOKUP($E26,'C. et P. STAM'!$E$3:$T$30,7,FALSE)))</f>
        <v/>
      </c>
      <c r="L26" s="264" t="str">
        <f>IF(ISNA(VLOOKUP($E26,'C. et P. STAM'!$E$3:$T$30,8,FALSE)),"",(VLOOKUP($E26,'C. et P. STAM'!$E$3:$T$30,8,FALSE)))</f>
        <v/>
      </c>
      <c r="M26" s="264" t="str">
        <f>IF(ISNA(VLOOKUP($E26,'C. et P. STAM'!$E$3:$T$30,9,FALSE)),"",(VLOOKUP($E26,'C. et P. STAM'!$E$3:$T$30,9,FALSE)))</f>
        <v/>
      </c>
      <c r="N26" s="264" t="str">
        <f>IF(ISNA(VLOOKUP($E26,'C. et P. STAM'!$E$3:$T$30,10,FALSE)),"",(VLOOKUP($E26,'C. et P. STAM'!$E$3:$T$30,10,FALSE)))</f>
        <v/>
      </c>
      <c r="O26" s="264" t="str">
        <f>IF(ISNA(VLOOKUP($E26,'C. et P. STAM'!$E$3:$T$30,11,FALSE)),"",(VLOOKUP($E26,'C. et P. STAM'!$E$3:$T$30,11,FALSE)))</f>
        <v/>
      </c>
      <c r="P26" s="264" t="str">
        <f>IF(ISNA(VLOOKUP($E26,'C. et P. STAM'!$E$3:$T$30,12,FALSE)),"",(VLOOKUP($E26,'C. et P. STAM'!$E$3:$T$30,12,FALSE)))</f>
        <v/>
      </c>
      <c r="Q26" s="264" t="str">
        <f>IF(ISNA(VLOOKUP($E26,'C. et P. STAM'!$E$3:$T$30,13,FALSE)),"",(VLOOKUP($E26,'C. et P. STAM'!$E$3:$T$30,13,FALSE)))</f>
        <v/>
      </c>
      <c r="R26" s="264" t="str">
        <f>IF(ISNA(VLOOKUP($E26,'C. et P. STAM'!$E$3:$T$30,14,FALSE)),"",(VLOOKUP($E26,'C. et P. STAM'!$E$3:$T$30,14,FALSE)))</f>
        <v/>
      </c>
      <c r="S26" s="264" t="str">
        <f>IF(ISNA(VLOOKUP($E26,'C. et P. STAM'!$E$3:$T$30,15,FALSE)),"",(VLOOKUP($E26,'C. et P. STAM'!$E$3:$T$30,15,FALSE)))</f>
        <v/>
      </c>
      <c r="T26" s="265" t="str">
        <f>IF(ISNA(VLOOKUP($E26,'C. et P. STAM'!$E$3:$T$30,16,FALSE)),"",(VLOOKUP($E26,'C. et P. STAM'!$E$3:$T$30,16,FALSE)))</f>
        <v/>
      </c>
    </row>
    <row r="27" spans="1:20" ht="12" customHeight="1" x14ac:dyDescent="0.3">
      <c r="A27" s="581">
        <v>7</v>
      </c>
      <c r="B27" s="577" t="str">
        <f>IF(ISNA(VLOOKUP($A27,'C. et P. STAM'!$A$3:$T$30,2,FALSE)),"",(VLOOKUP($A27,'C. et P. STAM'!$A$3:$T$30,2,FALSE)))</f>
        <v/>
      </c>
      <c r="C27" s="721" t="str">
        <f>IF(ISNA(VLOOKUP($A27,'C. et P. STAM'!$A$3:$T$30,3,FALSE)),"",(VLOOKUP(A27,'C. et P. STAM'!$A$3:$T$30,3,FALSE)))</f>
        <v/>
      </c>
      <c r="D27" s="724" t="str">
        <f>IF(ISNA(VLOOKUP($A27,'C. et P. STAM'!$A$3:$T$30,4,FALSE)),"",(VLOOKUP($A27,'C. et P. STAM'!$A$3:$T$30,4,FALSE)))</f>
        <v/>
      </c>
      <c r="E27" s="29" t="str">
        <f>IF(ISNA(VLOOKUP($A27,'C. et P. STAM'!$A$3:$T$30,5,FALSE)),"",(VLOOKUP($A27,'C. et P. STAM'!$A$3:$T$30,5,FALSE)))</f>
        <v/>
      </c>
      <c r="F27" s="496" t="str">
        <f>IF(ISNA(VLOOKUP(E27,'C. et P. STAM'!$E$3:$T$30,2,FALSE)),"",(VLOOKUP(E27,'C. et P. STAM'!$E$3:$T$30,2,FALSE)))</f>
        <v/>
      </c>
      <c r="G27" s="249"/>
      <c r="H27" s="247"/>
      <c r="I27" s="242" t="str">
        <f>IF(ISNA(VLOOKUP(E27,'C. et P. STAM'!$E$3:$T$30,5,FALSE)),"",(VLOOKUP(E27,'C. et P. STAM'!$E$3:$T$30,5,FALSE)))</f>
        <v/>
      </c>
      <c r="J27" s="266" t="str">
        <f>IF(ISNA(VLOOKUP(E27,'C. et P. STAM'!$E$3:$T$30,6,FALSE)),"",(VLOOKUP(E27,'C. et P. STAM'!$E$3:$T$30,6,FALSE)))</f>
        <v/>
      </c>
      <c r="K27" s="267" t="str">
        <f>IF(ISNA(VLOOKUP($E27,'C. et P. STAM'!$E$3:$T$30,7,FALSE)),"",(VLOOKUP($E27,'C. et P. STAM'!$E$3:$T$30,7,FALSE)))</f>
        <v/>
      </c>
      <c r="L27" s="267" t="str">
        <f>IF(ISNA(VLOOKUP($E27,'C. et P. STAM'!$E$3:$T$30,8,FALSE)),"",(VLOOKUP($E27,'C. et P. STAM'!$E$3:$T$30,8,FALSE)))</f>
        <v/>
      </c>
      <c r="M27" s="267" t="str">
        <f>IF(ISNA(VLOOKUP($E27,'C. et P. STAM'!$E$3:$T$30,9,FALSE)),"",(VLOOKUP($E27,'C. et P. STAM'!$E$3:$T$30,9,FALSE)))</f>
        <v/>
      </c>
      <c r="N27" s="267" t="str">
        <f>IF(ISNA(VLOOKUP($E27,'C. et P. STAM'!$E$3:$T$30,10,FALSE)),"",(VLOOKUP($E27,'C. et P. STAM'!$E$3:$T$30,10,FALSE)))</f>
        <v/>
      </c>
      <c r="O27" s="267" t="str">
        <f>IF(ISNA(VLOOKUP($E27,'C. et P. STAM'!$E$3:$T$30,11,FALSE)),"",(VLOOKUP($E27,'C. et P. STAM'!$E$3:$T$30,11,FALSE)))</f>
        <v/>
      </c>
      <c r="P27" s="267" t="str">
        <f>IF(ISNA(VLOOKUP($E27,'C. et P. STAM'!$E$3:$T$30,12,FALSE)),"",(VLOOKUP($E27,'C. et P. STAM'!$E$3:$T$30,12,FALSE)))</f>
        <v/>
      </c>
      <c r="Q27" s="267" t="str">
        <f>IF(ISNA(VLOOKUP($E27,'C. et P. STAM'!$E$3:$T$30,13,FALSE)),"",(VLOOKUP($E27,'C. et P. STAM'!$E$3:$T$30,13,FALSE)))</f>
        <v/>
      </c>
      <c r="R27" s="267" t="str">
        <f>IF(ISNA(VLOOKUP($E27,'C. et P. STAM'!$E$3:$T$30,14,FALSE)),"",(VLOOKUP($E27,'C. et P. STAM'!$E$3:$T$30,14,FALSE)))</f>
        <v/>
      </c>
      <c r="S27" s="267" t="str">
        <f>IF(ISNA(VLOOKUP($E27,'C. et P. STAM'!$E$3:$T$30,15,FALSE)),"",(VLOOKUP($E27,'C. et P. STAM'!$E$3:$T$30,15,FALSE)))</f>
        <v/>
      </c>
      <c r="T27" s="268" t="str">
        <f>IF(ISNA(VLOOKUP($E27,'C. et P. STAM'!$E$3:$T$30,16,FALSE)),"",(VLOOKUP($E27,'C. et P. STAM'!$E$3:$T$30,16,FALSE)))</f>
        <v/>
      </c>
    </row>
    <row r="28" spans="1:20" ht="12" customHeight="1" x14ac:dyDescent="0.3">
      <c r="A28" s="582"/>
      <c r="B28" s="578"/>
      <c r="C28" s="722"/>
      <c r="D28" s="725"/>
      <c r="E28" s="32" t="str">
        <f>IF(ISNA(VLOOKUP($A27,'C. et P. STAM'!$A$3:$T$30,5,FALSE)+$V$3),"",(VLOOKUP($A27,'C. et P. STAM'!$A$3:$T$30,5,FALSE)+$V$3))</f>
        <v/>
      </c>
      <c r="F28" s="495" t="str">
        <f>IF(ISNA(VLOOKUP(E28,'C. et P. STAM'!$E$3:$T$30,2,FALSE)),"",(VLOOKUP(E28,'C. et P. STAM'!$E$3:$T$30,2,FALSE)))</f>
        <v/>
      </c>
      <c r="G28" s="250"/>
      <c r="H28" s="251" t="str">
        <f>IF(ISNA(VLOOKUP(E28,'C. et P. STAM'!$E$3:$T$30,4,FALSE)),"",(VLOOKUP(E28,'C. et P. STAM'!$E$3:$T$30,4,FALSE)))</f>
        <v/>
      </c>
      <c r="I28" s="240" t="str">
        <f>IF(ISNA(VLOOKUP(E28,'C. et P. STAM'!$E$3:$T$30,5,FALSE)),"",(VLOOKUP(E28,'C. et P. STAM'!$E$3:$T$30,5,FALSE)))</f>
        <v/>
      </c>
      <c r="J28" s="254" t="str">
        <f>IF(ISNA(VLOOKUP(E28,'C. et P. STAM'!$E$3:$T$30,6,FALSE)),"",(VLOOKUP(E28,'C. et P. STAM'!$E$3:$T$30,6,FALSE)))</f>
        <v/>
      </c>
      <c r="K28" s="255" t="str">
        <f>IF(ISNA(VLOOKUP($E28,'C. et P. STAM'!$E$3:$T$30,7,FALSE)),"",(VLOOKUP($E28,'C. et P. STAM'!$E$3:$T$30,7,FALSE)))</f>
        <v/>
      </c>
      <c r="L28" s="255" t="str">
        <f>IF(ISNA(VLOOKUP($E28,'C. et P. STAM'!$E$3:$T$30,8,FALSE)),"",(VLOOKUP($E28,'C. et P. STAM'!$E$3:$T$30,8,FALSE)))</f>
        <v/>
      </c>
      <c r="M28" s="255" t="str">
        <f>IF(ISNA(VLOOKUP($E28,'C. et P. STAM'!$E$3:$T$30,9,FALSE)),"",(VLOOKUP($E28,'C. et P. STAM'!$E$3:$T$30,9,FALSE)))</f>
        <v/>
      </c>
      <c r="N28" s="255" t="str">
        <f>IF(ISNA(VLOOKUP($E28,'C. et P. STAM'!$E$3:$T$30,10,FALSE)),"",(VLOOKUP($E28,'C. et P. STAM'!$E$3:$T$30,10,FALSE)))</f>
        <v/>
      </c>
      <c r="O28" s="255" t="str">
        <f>IF(ISNA(VLOOKUP($E28,'C. et P. STAM'!$E$3:$T$30,11,FALSE)),"",(VLOOKUP($E28,'C. et P. STAM'!$E$3:$T$30,11,FALSE)))</f>
        <v/>
      </c>
      <c r="P28" s="255" t="str">
        <f>IF(ISNA(VLOOKUP($E28,'C. et P. STAM'!$E$3:$T$30,12,FALSE)),"",(VLOOKUP($E28,'C. et P. STAM'!$E$3:$T$30,12,FALSE)))</f>
        <v/>
      </c>
      <c r="Q28" s="255" t="str">
        <f>IF(ISNA(VLOOKUP($E28,'C. et P. STAM'!$E$3:$T$30,13,FALSE)),"",(VLOOKUP($E28,'C. et P. STAM'!$E$3:$T$30,13,FALSE)))</f>
        <v/>
      </c>
      <c r="R28" s="255" t="str">
        <f>IF(ISNA(VLOOKUP($E28,'C. et P. STAM'!$E$3:$T$30,14,FALSE)),"",(VLOOKUP($E28,'C. et P. STAM'!$E$3:$T$30,14,FALSE)))</f>
        <v/>
      </c>
      <c r="S28" s="255" t="str">
        <f>IF(ISNA(VLOOKUP($E28,'C. et P. STAM'!$E$3:$T$30,15,FALSE)),"",(VLOOKUP($E28,'C. et P. STAM'!$E$3:$T$30,15,FALSE)))</f>
        <v/>
      </c>
      <c r="T28" s="256" t="str">
        <f>IF(ISNA(VLOOKUP($E28,'C. et P. STAM'!$E$3:$T$30,16,FALSE)),"",(VLOOKUP($E28,'C. et P. STAM'!$E$3:$T$30,16,FALSE)))</f>
        <v/>
      </c>
    </row>
    <row r="29" spans="1:20" ht="12" customHeight="1" thickBot="1" x14ac:dyDescent="0.35">
      <c r="A29" s="582"/>
      <c r="B29" s="578"/>
      <c r="C29" s="722"/>
      <c r="D29" s="725"/>
      <c r="E29" s="32" t="str">
        <f>IF(ISNA(VLOOKUP($A27,'C. et P. STAM'!$A$3:$T$30,5,FALSE)+$V$4),"",(VLOOKUP($A27,'C. et P. STAM'!$A$3:$T$30,5,FALSE)+$V$4))</f>
        <v/>
      </c>
      <c r="F29" s="495" t="str">
        <f>IF(ISNA(VLOOKUP(E29,'C. et P. STAM'!$E$3:$T$30,2,FALSE)),"",(VLOOKUP(E29,'C. et P. STAM'!$E$3:$T$30,2,FALSE)))</f>
        <v/>
      </c>
      <c r="G29" s="18" t="s">
        <v>677</v>
      </c>
      <c r="H29" s="33" t="str">
        <f>IF(ISNA(VLOOKUP(E29,'C. et P. STAM'!$E$3:$T$30,4,FALSE)),"",(VLOOKUP(E29,'C. et P. STAM'!$E$3:$T$30,4,FALSE)))</f>
        <v/>
      </c>
      <c r="I29" s="240" t="str">
        <f>IF(ISNA(VLOOKUP(E29,'C. et P. STAM'!$E$3:$T$30,5,FALSE)),"",(VLOOKUP(E29,'C. et P. STAM'!$E$3:$T$30,5,FALSE)))</f>
        <v/>
      </c>
      <c r="J29" s="254" t="str">
        <f>IF(ISNA(VLOOKUP(E29,'C. et P. STAM'!$E$3:$T$30,6,FALSE)),"",(VLOOKUP(E29,'C. et P. STAM'!$E$3:$T$30,6,FALSE)))</f>
        <v/>
      </c>
      <c r="K29" s="255" t="str">
        <f>IF(ISNA(VLOOKUP($E29,'C. et P. STAM'!$E$3:$T$30,7,FALSE)),"",(VLOOKUP($E29,'C. et P. STAM'!$E$3:$T$30,7,FALSE)))</f>
        <v/>
      </c>
      <c r="L29" s="255" t="str">
        <f>IF(ISNA(VLOOKUP($E29,'C. et P. STAM'!$E$3:$T$30,8,FALSE)),"",(VLOOKUP($E29,'C. et P. STAM'!$E$3:$T$30,8,FALSE)))</f>
        <v/>
      </c>
      <c r="M29" s="255" t="str">
        <f>IF(ISNA(VLOOKUP($E29,'C. et P. STAM'!$E$3:$T$30,9,FALSE)),"",(VLOOKUP($E29,'C. et P. STAM'!$E$3:$T$30,9,FALSE)))</f>
        <v/>
      </c>
      <c r="N29" s="255" t="str">
        <f>IF(ISNA(VLOOKUP($E29,'C. et P. STAM'!$E$3:$T$30,10,FALSE)),"",(VLOOKUP($E29,'C. et P. STAM'!$E$3:$T$30,10,FALSE)))</f>
        <v/>
      </c>
      <c r="O29" s="255" t="str">
        <f>IF(ISNA(VLOOKUP($E29,'C. et P. STAM'!$E$3:$T$30,11,FALSE)),"",(VLOOKUP($E29,'C. et P. STAM'!$E$3:$T$30,11,FALSE)))</f>
        <v/>
      </c>
      <c r="P29" s="255" t="str">
        <f>IF(ISNA(VLOOKUP($E29,'C. et P. STAM'!$E$3:$T$30,12,FALSE)),"",(VLOOKUP($E29,'C. et P. STAM'!$E$3:$T$30,12,FALSE)))</f>
        <v/>
      </c>
      <c r="Q29" s="255" t="str">
        <f>IF(ISNA(VLOOKUP($E29,'C. et P. STAM'!$E$3:$T$30,13,FALSE)),"",(VLOOKUP($E29,'C. et P. STAM'!$E$3:$T$30,13,FALSE)))</f>
        <v/>
      </c>
      <c r="R29" s="255" t="str">
        <f>IF(ISNA(VLOOKUP($E29,'C. et P. STAM'!$E$3:$T$30,14,FALSE)),"",(VLOOKUP($E29,'C. et P. STAM'!$E$3:$T$30,14,FALSE)))</f>
        <v/>
      </c>
      <c r="S29" s="255" t="str">
        <f>IF(ISNA(VLOOKUP($E29,'C. et P. STAM'!$E$3:$T$30,15,FALSE)),"",(VLOOKUP($E29,'C. et P. STAM'!$E$3:$T$30,15,FALSE)))</f>
        <v/>
      </c>
      <c r="T29" s="256" t="str">
        <f>IF(ISNA(VLOOKUP($E29,'C. et P. STAM'!$E$3:$T$30,16,FALSE)),"",(VLOOKUP($E29,'C. et P. STAM'!$E$3:$T$30,16,FALSE)))</f>
        <v/>
      </c>
    </row>
    <row r="30" spans="1:20" ht="12" customHeight="1" thickBot="1" x14ac:dyDescent="0.35">
      <c r="A30" s="583"/>
      <c r="B30" s="579"/>
      <c r="C30" s="723"/>
      <c r="D30" s="726"/>
      <c r="E30" s="85" t="str">
        <f>IF(ISNA(VLOOKUP($A27,'C. et P. STAM'!$A$3:$T$30,5,FALSE)+$V$5),"",(VLOOKUP($A27,'C. et P. STAM'!$A$3:$T$30,5,FALSE)+$V$5))</f>
        <v/>
      </c>
      <c r="F30" s="497" t="str">
        <f>IF(ISNA(VLOOKUP(E30,'C. et P. STAM'!$E$3:$T$30,2,FALSE)),"",(VLOOKUP(E30,'C. et P. STAM'!$E$3:$T$30,2,FALSE)))</f>
        <v/>
      </c>
      <c r="G30" s="19" t="s">
        <v>678</v>
      </c>
      <c r="H30" s="41" t="str">
        <f>IF(ISNA(VLOOKUP(E30,'C. et P. STAM'!$E$3:$T$30,4,FALSE)),"",(VLOOKUP(E30,'C. et P. STAM'!$E$3:$T$30,4,FALSE)))</f>
        <v/>
      </c>
      <c r="I30" s="239" t="str">
        <f>IF(ISNA(VLOOKUP(E30,'C. et P. STAM'!$E$3:$T$30,5,FALSE)),"",(VLOOKUP(E30,'C. et P. STAM'!$E$3:$T$30,5,FALSE)))</f>
        <v/>
      </c>
      <c r="J30" s="252" t="str">
        <f>IF(ISNA(VLOOKUP(E30,'C. et P. STAM'!$E$3:$T$30,6,FALSE)),"",(VLOOKUP(E30,'C. et P. STAM'!$E$3:$T$30,6,FALSE)))</f>
        <v/>
      </c>
      <c r="K30" s="252" t="str">
        <f>IF(ISNA(VLOOKUP($E30,'C. et P. STAM'!$E$3:$T$30,7,FALSE)),"",(VLOOKUP($E30,'C. et P. STAM'!$E$3:$T$30,7,FALSE)))</f>
        <v/>
      </c>
      <c r="L30" s="252" t="str">
        <f>IF(ISNA(VLOOKUP($E30,'C. et P. STAM'!$E$3:$T$30,8,FALSE)),"",(VLOOKUP($E30,'C. et P. STAM'!$E$3:$T$30,8,FALSE)))</f>
        <v/>
      </c>
      <c r="M30" s="252" t="str">
        <f>IF(ISNA(VLOOKUP($E30,'C. et P. STAM'!$E$3:$T$30,9,FALSE)),"",(VLOOKUP($E30,'C. et P. STAM'!$E$3:$T$30,9,FALSE)))</f>
        <v/>
      </c>
      <c r="N30" s="252" t="str">
        <f>IF(ISNA(VLOOKUP($E30,'C. et P. STAM'!$E$3:$T$30,10,FALSE)),"",(VLOOKUP($E30,'C. et P. STAM'!$E$3:$T$30,10,FALSE)))</f>
        <v/>
      </c>
      <c r="O30" s="252" t="str">
        <f>IF(ISNA(VLOOKUP($E30,'C. et P. STAM'!$E$3:$T$30,11,FALSE)),"",(VLOOKUP($E30,'C. et P. STAM'!$E$3:$T$30,11,FALSE)))</f>
        <v/>
      </c>
      <c r="P30" s="252" t="str">
        <f>IF(ISNA(VLOOKUP($E30,'C. et P. STAM'!$E$3:$T$30,12,FALSE)),"",(VLOOKUP($E30,'C. et P. STAM'!$E$3:$T$30,12,FALSE)))</f>
        <v/>
      </c>
      <c r="Q30" s="252" t="str">
        <f>IF(ISNA(VLOOKUP($E30,'C. et P. STAM'!$E$3:$T$30,13,FALSE)),"",(VLOOKUP($E30,'C. et P. STAM'!$E$3:$T$30,13,FALSE)))</f>
        <v/>
      </c>
      <c r="R30" s="252" t="str">
        <f>IF(ISNA(VLOOKUP($E30,'C. et P. STAM'!$E$3:$T$30,14,FALSE)),"",(VLOOKUP($E30,'C. et P. STAM'!$E$3:$T$30,14,FALSE)))</f>
        <v/>
      </c>
      <c r="S30" s="252" t="str">
        <f>IF(ISNA(VLOOKUP($E30,'C. et P. STAM'!$E$3:$T$30,15,FALSE)),"",(VLOOKUP($E30,'C. et P. STAM'!$E$3:$T$30,15,FALSE)))</f>
        <v/>
      </c>
      <c r="T30" s="269" t="str">
        <f>IF(ISNA(VLOOKUP($E30,'C. et P. STAM'!$E$3:$T$30,16,FALSE)),"",(VLOOKUP($E30,'C. et P. STAM'!$E$3:$T$30,16,FALSE)))</f>
        <v/>
      </c>
    </row>
    <row r="31" spans="1:20" ht="70.05" customHeight="1" thickTop="1" thickBot="1" x14ac:dyDescent="0.35">
      <c r="A31" s="596" t="s">
        <v>865</v>
      </c>
      <c r="B31" s="595"/>
      <c r="C31" s="595" t="s">
        <v>785</v>
      </c>
      <c r="D31" s="595"/>
      <c r="E31" s="539" t="s">
        <v>700</v>
      </c>
      <c r="F31" s="539"/>
      <c r="G31" s="539"/>
      <c r="H31" s="727"/>
      <c r="I31" s="597" t="str">
        <f>'C. et P. STAM'!I31:J31</f>
        <v/>
      </c>
      <c r="J31" s="598"/>
      <c r="K31" s="512" t="s">
        <v>764</v>
      </c>
      <c r="L31" s="511"/>
      <c r="M31" s="511"/>
      <c r="N31" s="513"/>
      <c r="O31" s="718" t="str">
        <f>IF('C. et P. STAM'!O31:T31=0,"",('C. et P. STAM'!O31:T31))</f>
        <v/>
      </c>
      <c r="P31" s="719"/>
      <c r="Q31" s="719"/>
      <c r="R31" s="719"/>
      <c r="S31" s="719"/>
      <c r="T31" s="720"/>
    </row>
    <row r="32" spans="1:20" s="28" customFormat="1" ht="31.8" customHeight="1" thickTop="1" thickBot="1" x14ac:dyDescent="0.35">
      <c r="A32" s="87" t="s">
        <v>747</v>
      </c>
      <c r="B32" s="88" t="s">
        <v>1</v>
      </c>
      <c r="C32" s="89" t="s">
        <v>2</v>
      </c>
      <c r="D32" s="90" t="s">
        <v>0</v>
      </c>
      <c r="E32" s="91" t="s">
        <v>679</v>
      </c>
      <c r="F32" s="92" t="s">
        <v>695</v>
      </c>
      <c r="G32" s="587" t="s">
        <v>698</v>
      </c>
      <c r="H32" s="588"/>
      <c r="I32" s="92" t="s">
        <v>680</v>
      </c>
      <c r="J32" s="117" t="s">
        <v>681</v>
      </c>
      <c r="K32" s="117" t="s">
        <v>682</v>
      </c>
      <c r="L32" s="117" t="s">
        <v>683</v>
      </c>
      <c r="M32" s="117" t="s">
        <v>684</v>
      </c>
      <c r="N32" s="117" t="s">
        <v>685</v>
      </c>
      <c r="O32" s="117" t="s">
        <v>686</v>
      </c>
      <c r="P32" s="117" t="s">
        <v>687</v>
      </c>
      <c r="Q32" s="117" t="s">
        <v>688</v>
      </c>
      <c r="R32" s="117" t="s">
        <v>689</v>
      </c>
      <c r="S32" s="157" t="s">
        <v>690</v>
      </c>
      <c r="T32" s="278" t="s">
        <v>792</v>
      </c>
    </row>
    <row r="33" spans="1:20" ht="12" customHeight="1" x14ac:dyDescent="0.3">
      <c r="A33" s="581">
        <v>1</v>
      </c>
      <c r="B33" s="577" t="str">
        <f>IF(ISNA(VLOOKUP($A33,'C. et P. STAM'!$A$33:$T$60,2,FALSE)),"",(VLOOKUP($A33,'C. et P. STAM'!$A$33:$T$60,2,FALSE)))</f>
        <v/>
      </c>
      <c r="C33" s="721" t="str">
        <f>IF(ISNA(VLOOKUP($A33,'C. et P. STAM'!$A$33:$T$60,3,FALSE)),"",(VLOOKUP(A33,'C. et P. STAM'!$A$33:$T$60,3,FALSE)))</f>
        <v/>
      </c>
      <c r="D33" s="724" t="str">
        <f>IF(ISNA(VLOOKUP($A33,'C. et P. STAM'!$A$33:$T$60,4,FALSE)),"",(VLOOKUP($A33,'C. et P. STAM'!$A$33:$T$60,4,FALSE)))</f>
        <v/>
      </c>
      <c r="E33" s="29" t="str">
        <f>IF(ISNA(VLOOKUP($A33,'C. et P. STAM'!$A$33:$T$60,5,FALSE)),"",(VLOOKUP($A33,'C. et P. STAM'!$A$33:$T$60,5,FALSE)))</f>
        <v/>
      </c>
      <c r="F33" s="497" t="str">
        <f>IF(ISNA(VLOOKUP(E33,'C. et P. STAM'!$E$33:$T$60,2,FALSE)),"",(VLOOKUP(E33,'C. et P. STAM'!$E$33:$T$60,2,FALSE)))</f>
        <v/>
      </c>
      <c r="G33" s="249"/>
      <c r="H33" s="248"/>
      <c r="I33" s="239" t="str">
        <f>IF(ISNA(VLOOKUP(E33,'C. et P. STAM'!$E$33:$T$60,5,FALSE)),"",(VLOOKUP(E33,'C. et P. STAM'!$E$33:$T$60,5,FALSE)))</f>
        <v/>
      </c>
      <c r="J33" s="252" t="str">
        <f>IF(ISNA(VLOOKUP(E33,'C. et P. STAM'!$E$33:$T$60,6,FALSE)),"",(VLOOKUP(E33,'C. et P. STAM'!$E$33:$T$60,6,FALSE)))</f>
        <v/>
      </c>
      <c r="K33" s="252" t="str">
        <f>IF(ISNA(VLOOKUP($E33,'C. et P. STAM'!$E$33:$T$60,7,FALSE)),"",(VLOOKUP($E33,'C. et P. STAM'!$E$33:$T$60,7,FALSE)))</f>
        <v/>
      </c>
      <c r="L33" s="252" t="str">
        <f>IF(ISNA(VLOOKUP($E33,'C. et P. STAM'!$E$33:$T$60,8,FALSE)),"",(VLOOKUP($E33,'C. et P. STAM'!$E$33:$T$60,8,FALSE)))</f>
        <v/>
      </c>
      <c r="M33" s="252" t="str">
        <f>IF(ISNA(VLOOKUP($E33,'C. et P. STAM'!$E$33:$T$60,9,FALSE)),"",(VLOOKUP($E33,'C. et P. STAM'!$E$33:$T$60,9,FALSE)))</f>
        <v/>
      </c>
      <c r="N33" s="252" t="str">
        <f>IF(ISNA(VLOOKUP($E33,'C. et P. STAM'!$E$33:$T$60,10,FALSE)),"",(VLOOKUP($E33,'C. et P. STAM'!$E$33:$T$60,10,FALSE)))</f>
        <v/>
      </c>
      <c r="O33" s="252" t="str">
        <f>IF(ISNA(VLOOKUP($E33,'C. et P. STAM'!$E$33:$T$60,11,FALSE)),"",(VLOOKUP($E33,'C. et P. STAM'!$E$33:$T$60,11,FALSE)))</f>
        <v/>
      </c>
      <c r="P33" s="252" t="str">
        <f>IF(ISNA(VLOOKUP($E33,'C. et P. STAM'!$E$33:$T$60,12,FALSE)),"",(VLOOKUP($E33,'C. et P. STAM'!$E$33:$T$60,12,FALSE)))</f>
        <v/>
      </c>
      <c r="Q33" s="252" t="str">
        <f>IF(ISNA(VLOOKUP($E33,'C. et P. STAM'!$E$33:$T$60,13,FALSE)),"",(VLOOKUP($E33,'C. et P. STAM'!$E$33:$T$60,13,FALSE)))</f>
        <v/>
      </c>
      <c r="R33" s="252" t="str">
        <f>IF(ISNA(VLOOKUP($E33,'C. et P. STAM'!$E$33:$T$60,14,FALSE)),"",(VLOOKUP($E33,'C. et P. STAM'!$E$33:$T$60,14,FALSE)))</f>
        <v/>
      </c>
      <c r="S33" s="252" t="str">
        <f>IF(ISNA(VLOOKUP($E33,'C. et P. STAM'!$E$33:$T$60,15,FALSE)),"",(VLOOKUP($E33,'C. et P. STAM'!$E$33:$T$60,15,FALSE)))</f>
        <v/>
      </c>
      <c r="T33" s="253" t="str">
        <f>IF(ISNA(VLOOKUP($E33,'C. et P. STAM'!$E$33:$T$60,16,FALSE)),"",(VLOOKUP($E33,'C. et P. STAM'!$E$33:$T$60,16,FALSE)))</f>
        <v/>
      </c>
    </row>
    <row r="34" spans="1:20" ht="12" customHeight="1" x14ac:dyDescent="0.3">
      <c r="A34" s="582"/>
      <c r="B34" s="578"/>
      <c r="C34" s="722"/>
      <c r="D34" s="725"/>
      <c r="E34" s="32" t="str">
        <f>IF(ISNA(VLOOKUP($A33,'C. et P. STAM'!$A$33:$T$60,5,FALSE)+$V$3),"",(VLOOKUP($A33,'C. et P. STAM'!$A$33:$T$60,5,FALSE)+$V$3))</f>
        <v/>
      </c>
      <c r="F34" s="495" t="str">
        <f>IF(ISNA(VLOOKUP(E34,'C. et P. STAM'!$E$33:$T$60,2,FALSE)),"",(VLOOKUP(E34,'C. et P. STAM'!$E$33:$T$60,2,FALSE)))</f>
        <v/>
      </c>
      <c r="G34" s="250"/>
      <c r="H34" s="251" t="str">
        <f>IF(ISNA(VLOOKUP(E34,'C. et P. STAM'!$E$33:$T$60,4,FALSE)),"",(VLOOKUP(E34,'C. et P. STAM'!$E$33:$T$60,4,FALSE)))</f>
        <v/>
      </c>
      <c r="I34" s="240" t="str">
        <f>IF(ISNA(VLOOKUP(E34,'C. et P. STAM'!$E$33:$T$60,5,FALSE)),"",(VLOOKUP(E34,'C. et P. STAM'!$E$33:$T$60,5,FALSE)))</f>
        <v/>
      </c>
      <c r="J34" s="254" t="str">
        <f>IF(ISNA(VLOOKUP(E34,'C. et P. STAM'!$E$33:$T$60,6,FALSE)),"",(VLOOKUP(E34,'C. et P. STAM'!$E$33:$T$60,6,FALSE)))</f>
        <v/>
      </c>
      <c r="K34" s="255" t="str">
        <f>IF(ISNA(VLOOKUP($E34,'C. et P. STAM'!$E$33:$T$60,7,FALSE)),"",(VLOOKUP($E34,'C. et P. STAM'!$E$33:$T$60,7,FALSE)))</f>
        <v/>
      </c>
      <c r="L34" s="255" t="str">
        <f>IF(ISNA(VLOOKUP($E34,'C. et P. STAM'!$E$33:$T$60,8,FALSE)),"",(VLOOKUP($E34,'C. et P. STAM'!$E$33:$T$60,8,FALSE)))</f>
        <v/>
      </c>
      <c r="M34" s="255" t="str">
        <f>IF(ISNA(VLOOKUP($E34,'C. et P. STAM'!$E$33:$T$60,9,FALSE)),"",(VLOOKUP($E34,'C. et P. STAM'!$E$33:$T$60,9,FALSE)))</f>
        <v/>
      </c>
      <c r="N34" s="255" t="str">
        <f>IF(ISNA(VLOOKUP($E34,'C. et P. STAM'!$E$33:$T$60,10,FALSE)),"",(VLOOKUP($E34,'C. et P. STAM'!$E$33:$T$60,10,FALSE)))</f>
        <v/>
      </c>
      <c r="O34" s="255" t="str">
        <f>IF(ISNA(VLOOKUP($E34,'C. et P. STAM'!$E$33:$T$60,11,FALSE)),"",(VLOOKUP($E34,'C. et P. STAM'!$E$33:$T$60,11,FALSE)))</f>
        <v/>
      </c>
      <c r="P34" s="255" t="str">
        <f>IF(ISNA(VLOOKUP($E34,'C. et P. STAM'!$E$33:$T$60,12,FALSE)),"",(VLOOKUP($E34,'C. et P. STAM'!$E$33:$T$60,12,FALSE)))</f>
        <v/>
      </c>
      <c r="Q34" s="255" t="str">
        <f>IF(ISNA(VLOOKUP($E34,'C. et P. STAM'!$E$33:$T$60,13,FALSE)),"",(VLOOKUP($E34,'C. et P. STAM'!$E$33:$T$60,13,FALSE)))</f>
        <v/>
      </c>
      <c r="R34" s="255" t="str">
        <f>IF(ISNA(VLOOKUP($E34,'C. et P. STAM'!$E$33:$T$60,14,FALSE)),"",(VLOOKUP($E34,'C. et P. STAM'!$E$33:$T$60,14,FALSE)))</f>
        <v/>
      </c>
      <c r="S34" s="255" t="str">
        <f>IF(ISNA(VLOOKUP($E34,'C. et P. STAM'!$E$33:$T$60,15,FALSE)),"",(VLOOKUP($E34,'C. et P. STAM'!$E$33:$T$60,15,FALSE)))</f>
        <v/>
      </c>
      <c r="T34" s="256" t="str">
        <f>IF(ISNA(VLOOKUP($E34,'C. et P. STAM'!$E$33:$T$60,16,FALSE)),"",(VLOOKUP($E34,'C. et P. STAM'!$E$33:$T$60,16,FALSE)))</f>
        <v/>
      </c>
    </row>
    <row r="35" spans="1:20" ht="12" customHeight="1" thickBot="1" x14ac:dyDescent="0.35">
      <c r="A35" s="582"/>
      <c r="B35" s="578"/>
      <c r="C35" s="722"/>
      <c r="D35" s="725"/>
      <c r="E35" s="32" t="str">
        <f>IF(ISNA(VLOOKUP($A33,'C. et P. STAM'!$A$33:$T$60,5,FALSE)+$V$4),"",(VLOOKUP($A33,'C. et P. STAM'!$A$33:$T$60,5,FALSE)+$V$4))</f>
        <v/>
      </c>
      <c r="F35" s="495" t="str">
        <f>IF(ISNA(VLOOKUP(E35,'C. et P. STAM'!$E$33:$T$60,2,FALSE)),"",(VLOOKUP(E35,'C. et P. STAM'!$E$33:$T$60,2,FALSE)))</f>
        <v/>
      </c>
      <c r="G35" s="18" t="s">
        <v>677</v>
      </c>
      <c r="H35" s="95" t="str">
        <f>IF(ISNA(VLOOKUP(E35,'C. et P. STAM'!$E$33:$T$60,4,FALSE)),"",(VLOOKUP(E35,'C. et P. STAM'!$E$33:$T$60,4,FALSE)))</f>
        <v/>
      </c>
      <c r="I35" s="240" t="str">
        <f>IF(ISNA(VLOOKUP(E35,'C. et P. STAM'!$E$33:$T$60,5,FALSE)),"",(VLOOKUP(E35,'C. et P. STAM'!$E$33:$T$60,5,FALSE)))</f>
        <v/>
      </c>
      <c r="J35" s="254" t="str">
        <f>IF(ISNA(VLOOKUP(E35,'C. et P. STAM'!$E$33:$T$60,6,FALSE)),"",(VLOOKUP(E35,'C. et P. STAM'!$E$33:$T$60,6,FALSE)))</f>
        <v/>
      </c>
      <c r="K35" s="255" t="str">
        <f>IF(ISNA(VLOOKUP($E35,'C. et P. STAM'!$E$33:$T$60,7,FALSE)),"",(VLOOKUP($E35,'C. et P. STAM'!$E$33:$T$60,7,FALSE)))</f>
        <v/>
      </c>
      <c r="L35" s="255" t="str">
        <f>IF(ISNA(VLOOKUP($E35,'C. et P. STAM'!$E$33:$T$60,8,FALSE)),"",(VLOOKUP($E35,'C. et P. STAM'!$E$33:$T$60,8,FALSE)))</f>
        <v/>
      </c>
      <c r="M35" s="255" t="str">
        <f>IF(ISNA(VLOOKUP($E35,'C. et P. STAM'!$E$33:$T$60,9,FALSE)),"",(VLOOKUP($E35,'C. et P. STAM'!$E$33:$T$60,9,FALSE)))</f>
        <v/>
      </c>
      <c r="N35" s="255" t="str">
        <f>IF(ISNA(VLOOKUP($E35,'C. et P. STAM'!$E$33:$T$60,10,FALSE)),"",(VLOOKUP($E35,'C. et P. STAM'!$E$33:$T$60,10,FALSE)))</f>
        <v/>
      </c>
      <c r="O35" s="255" t="str">
        <f>IF(ISNA(VLOOKUP($E35,'C. et P. STAM'!$E$33:$T$60,11,FALSE)),"",(VLOOKUP($E35,'C. et P. STAM'!$E$33:$T$60,11,FALSE)))</f>
        <v/>
      </c>
      <c r="P35" s="255" t="str">
        <f>IF(ISNA(VLOOKUP($E35,'C. et P. STAM'!$E$33:$T$60,12,FALSE)),"",(VLOOKUP($E35,'C. et P. STAM'!$E$33:$T$60,12,FALSE)))</f>
        <v/>
      </c>
      <c r="Q35" s="255" t="str">
        <f>IF(ISNA(VLOOKUP($E35,'C. et P. STAM'!$E$33:$T$60,13,FALSE)),"",(VLOOKUP($E35,'C. et P. STAM'!$E$33:$T$60,13,FALSE)))</f>
        <v/>
      </c>
      <c r="R35" s="255" t="str">
        <f>IF(ISNA(VLOOKUP($E35,'C. et P. STAM'!$E$33:$T$60,14,FALSE)),"",(VLOOKUP($E35,'C. et P. STAM'!$E$33:$T$60,14,FALSE)))</f>
        <v/>
      </c>
      <c r="S35" s="255" t="str">
        <f>IF(ISNA(VLOOKUP($E35,'C. et P. STAM'!$E$33:$T$60,15,FALSE)),"",(VLOOKUP($E35,'C. et P. STAM'!$E$33:$T$60,15,FALSE)))</f>
        <v/>
      </c>
      <c r="T35" s="256" t="str">
        <f>IF(ISNA(VLOOKUP($E35,'C. et P. STAM'!$E$33:$T$60,16,FALSE)),"",(VLOOKUP($E35,'C. et P. STAM'!$E$33:$T$60,16,FALSE)))</f>
        <v/>
      </c>
    </row>
    <row r="36" spans="1:20" ht="12" customHeight="1" thickBot="1" x14ac:dyDescent="0.35">
      <c r="A36" s="583"/>
      <c r="B36" s="579"/>
      <c r="C36" s="723"/>
      <c r="D36" s="726"/>
      <c r="E36" s="85" t="str">
        <f>IF(ISNA(VLOOKUP($A33,'C. et P. STAM'!$A$33:$T$60,5,FALSE)+$V$5),"",(VLOOKUP($A33,'C. et P. STAM'!$A$33:$T$60,5,FALSE)+$V$5))</f>
        <v/>
      </c>
      <c r="F36" s="498" t="str">
        <f>IF(ISNA(VLOOKUP(E36,'C. et P. STAM'!$E$33:$T$60,2,FALSE)),"",(VLOOKUP(E36,'C. et P. STAM'!$E$33:$T$60,2,FALSE)))</f>
        <v/>
      </c>
      <c r="G36" s="19" t="s">
        <v>678</v>
      </c>
      <c r="H36" s="37" t="str">
        <f>IF(ISNA(VLOOKUP(E36,'C. et P. STAM'!$E$33:$T$60,4,FALSE)),"",(VLOOKUP(E36,'C. et P. STAM'!$E$33:$T$60,4,FALSE)))</f>
        <v/>
      </c>
      <c r="I36" s="241" t="str">
        <f>IF(ISNA(VLOOKUP(E36,'C. et P. STAM'!$E$33:$T$60,5,FALSE)),"",(VLOOKUP(E36,'C. et P. STAM'!$E$33:$T$60,5,FALSE)))</f>
        <v/>
      </c>
      <c r="J36" s="257" t="str">
        <f>IF(ISNA(VLOOKUP(E36,'C. et P. STAM'!$E$33:$T$60,6,FALSE)),"",(VLOOKUP(E36,'C. et P. STAM'!$E$33:$T$60,6,FALSE)))</f>
        <v/>
      </c>
      <c r="K36" s="258" t="str">
        <f>IF(ISNA(VLOOKUP($E36,'C. et P. STAM'!$E$33:$T$60,7,FALSE)),"",(VLOOKUP($E36,'C. et P. STAM'!$E$33:$T$60,7,FALSE)))</f>
        <v/>
      </c>
      <c r="L36" s="258" t="str">
        <f>IF(ISNA(VLOOKUP($E36,'C. et P. STAM'!$E$33:$T$60,8,FALSE)),"",(VLOOKUP($E36,'C. et P. STAM'!$E$33:$T$60,8,FALSE)))</f>
        <v/>
      </c>
      <c r="M36" s="258" t="str">
        <f>IF(ISNA(VLOOKUP($E36,'C. et P. STAM'!$E$33:$T$60,9,FALSE)),"",(VLOOKUP($E36,'C. et P. STAM'!$E$33:$T$60,9,FALSE)))</f>
        <v/>
      </c>
      <c r="N36" s="258" t="str">
        <f>IF(ISNA(VLOOKUP($E36,'C. et P. STAM'!$E$33:$T$60,10,FALSE)),"",(VLOOKUP($E36,'C. et P. STAM'!$E$33:$T$60,10,FALSE)))</f>
        <v/>
      </c>
      <c r="O36" s="258" t="str">
        <f>IF(ISNA(VLOOKUP($E36,'C. et P. STAM'!$E$33:$T$60,11,FALSE)),"",(VLOOKUP($E36,'C. et P. STAM'!$E$33:$T$60,11,FALSE)))</f>
        <v/>
      </c>
      <c r="P36" s="258" t="str">
        <f>IF(ISNA(VLOOKUP($E36,'C. et P. STAM'!$E$33:$T$60,12,FALSE)),"",(VLOOKUP($E36,'C. et P. STAM'!$E$33:$T$60,12,FALSE)))</f>
        <v/>
      </c>
      <c r="Q36" s="258" t="str">
        <f>IF(ISNA(VLOOKUP($E36,'C. et P. STAM'!$E$33:$T$60,13,FALSE)),"",(VLOOKUP($E36,'C. et P. STAM'!$E$33:$T$60,13,FALSE)))</f>
        <v/>
      </c>
      <c r="R36" s="258" t="str">
        <f>IF(ISNA(VLOOKUP($E36,'C. et P. STAM'!$E$33:$T$60,14,FALSE)),"",(VLOOKUP($E36,'C. et P. STAM'!$E$33:$T$60,14,FALSE)))</f>
        <v/>
      </c>
      <c r="S36" s="258" t="str">
        <f>IF(ISNA(VLOOKUP($E36,'C. et P. STAM'!$E$33:$T$60,15,FALSE)),"",(VLOOKUP($E36,'C. et P. STAM'!$E$33:$T$60,15,FALSE)))</f>
        <v/>
      </c>
      <c r="T36" s="259" t="str">
        <f>IF(ISNA(VLOOKUP($E36,'C. et P. STAM'!$E$33:$T$60,16,FALSE)),"",(VLOOKUP($E36,'C. et P. STAM'!$E$33:$T$60,16,FALSE)))</f>
        <v/>
      </c>
    </row>
    <row r="37" spans="1:20" ht="12" customHeight="1" x14ac:dyDescent="0.3">
      <c r="A37" s="581">
        <v>2</v>
      </c>
      <c r="B37" s="577" t="str">
        <f>IF(ISNA(VLOOKUP($A37,'C. et P. STAM'!$A$33:$T$60,2,FALSE)),"",(VLOOKUP($A37,'C. et P. STAM'!$A$33:$T$60,2,FALSE)))</f>
        <v/>
      </c>
      <c r="C37" s="721" t="str">
        <f>IF(ISNA(VLOOKUP($A37,'C. et P. STAM'!$A$33:$T$60,3,FALSE)),"",(VLOOKUP(A37,'C. et P. STAM'!$A$33:$T$60,3,FALSE)))</f>
        <v/>
      </c>
      <c r="D37" s="724" t="str">
        <f>IF(ISNA(VLOOKUP($A37,'C. et P. STAM'!$A$33:$T$60,4,FALSE)),"",(VLOOKUP($A37,'C. et P. STAM'!$A$33:$T$60,4,FALSE)))</f>
        <v/>
      </c>
      <c r="E37" s="29" t="str">
        <f>IF(ISNA(VLOOKUP($A37,'C. et P. STAM'!$A$33:$T$60,5,FALSE)),"",(VLOOKUP($A37,'C. et P. STAM'!$A$33:$T$60,5,FALSE)))</f>
        <v/>
      </c>
      <c r="F37" s="497" t="str">
        <f>IF(ISNA(VLOOKUP(E37,'C. et P. STAM'!$E$33:$T$60,2,FALSE)),"",(VLOOKUP(E37,'C. et P. STAM'!$E$33:$T$60,2,FALSE)))</f>
        <v/>
      </c>
      <c r="G37" s="249"/>
      <c r="H37" s="247"/>
      <c r="I37" s="239" t="str">
        <f>IF(ISNA(VLOOKUP(E37,'C. et P. STAM'!$E$33:$T$60,5,FALSE)),"",(VLOOKUP(E37,'C. et P. STAM'!$E$33:$T$60,5,FALSE)))</f>
        <v/>
      </c>
      <c r="J37" s="260" t="str">
        <f>IF(ISNA(VLOOKUP(E37,'C. et P. STAM'!$E$33:$T$60,6,FALSE)),"",(VLOOKUP(E37,'C. et P. STAM'!$E$33:$T$60,6,FALSE)))</f>
        <v/>
      </c>
      <c r="K37" s="261" t="str">
        <f>IF(ISNA(VLOOKUP($E37,'C. et P. STAM'!$E$33:$T$60,7,FALSE)),"",(VLOOKUP($E37,'C. et P. STAM'!$E$33:$T$60,7,FALSE)))</f>
        <v/>
      </c>
      <c r="L37" s="261" t="str">
        <f>IF(ISNA(VLOOKUP($E37,'C. et P. STAM'!$E$33:$T$60,8,FALSE)),"",(VLOOKUP($E37,'C. et P. STAM'!$E$33:$T$60,8,FALSE)))</f>
        <v/>
      </c>
      <c r="M37" s="261" t="str">
        <f>IF(ISNA(VLOOKUP($E37,'C. et P. STAM'!$E$33:$T$60,9,FALSE)),"",(VLOOKUP($E37,'C. et P. STAM'!$E$33:$T$60,9,FALSE)))</f>
        <v/>
      </c>
      <c r="N37" s="261" t="str">
        <f>IF(ISNA(VLOOKUP($E37,'C. et P. STAM'!$E$33:$T$60,10,FALSE)),"",(VLOOKUP($E37,'C. et P. STAM'!$E$33:$T$60,10,FALSE)))</f>
        <v/>
      </c>
      <c r="O37" s="261" t="str">
        <f>IF(ISNA(VLOOKUP($E37,'C. et P. STAM'!$E$33:$T$60,11,FALSE)),"",(VLOOKUP($E37,'C. et P. STAM'!$E$33:$T$60,11,FALSE)))</f>
        <v/>
      </c>
      <c r="P37" s="261" t="str">
        <f>IF(ISNA(VLOOKUP($E37,'C. et P. STAM'!$E$33:$T$60,12,FALSE)),"",(VLOOKUP($E37,'C. et P. STAM'!$E$33:$T$60,12,FALSE)))</f>
        <v/>
      </c>
      <c r="Q37" s="261" t="str">
        <f>IF(ISNA(VLOOKUP($E37,'C. et P. STAM'!$E$33:$T$60,13,FALSE)),"",(VLOOKUP($E37,'C. et P. STAM'!$E$33:$T$60,13,FALSE)))</f>
        <v/>
      </c>
      <c r="R37" s="261" t="str">
        <f>IF(ISNA(VLOOKUP($E37,'C. et P. STAM'!$E$33:$T$60,14,FALSE)),"",(VLOOKUP($E37,'C. et P. STAM'!$E$33:$T$60,14,FALSE)))</f>
        <v/>
      </c>
      <c r="S37" s="261" t="str">
        <f>IF(ISNA(VLOOKUP($E37,'C. et P. STAM'!$E$33:$T$60,15,FALSE)),"",(VLOOKUP($E37,'C. et P. STAM'!$E$33:$T$60,15,FALSE)))</f>
        <v/>
      </c>
      <c r="T37" s="262" t="str">
        <f>IF(ISNA(VLOOKUP($E37,'C. et P. STAM'!$E$33:$T$60,16,FALSE)),"",(VLOOKUP($E37,'C. et P. STAM'!$E$33:$T$60,16,FALSE)))</f>
        <v/>
      </c>
    </row>
    <row r="38" spans="1:20" ht="12" customHeight="1" x14ac:dyDescent="0.3">
      <c r="A38" s="582"/>
      <c r="B38" s="578"/>
      <c r="C38" s="722"/>
      <c r="D38" s="725"/>
      <c r="E38" s="32" t="str">
        <f>IF(ISNA(VLOOKUP($A37,'C. et P. STAM'!$A$33:$T$60,5,FALSE)+$V$3),"",(VLOOKUP($A37,'C. et P. STAM'!$A$33:$T$60,5,FALSE)+$V$3))</f>
        <v/>
      </c>
      <c r="F38" s="495" t="str">
        <f>IF(ISNA(VLOOKUP(E38,'C. et P. STAM'!$E$33:$T$60,2,FALSE)),"",(VLOOKUP(E38,'C. et P. STAM'!$E$33:$T$60,2,FALSE)))</f>
        <v/>
      </c>
      <c r="G38" s="250"/>
      <c r="H38" s="251" t="str">
        <f>IF(ISNA(VLOOKUP(E38,'C. et P. STAM'!$E$33:$T$60,4,FALSE)),"",(VLOOKUP(E38,'C. et P. STAM'!$E$33:$T$60,4,FALSE)))</f>
        <v/>
      </c>
      <c r="I38" s="240" t="str">
        <f>IF(ISNA(VLOOKUP(E38,'C. et P. STAM'!$E$33:$T$60,5,FALSE)),"",(VLOOKUP(E38,'C. et P. STAM'!$E$33:$T$60,5,FALSE)))</f>
        <v/>
      </c>
      <c r="J38" s="254" t="str">
        <f>IF(ISNA(VLOOKUP(E38,'C. et P. STAM'!$E$33:$T$60,6,FALSE)),"",(VLOOKUP(E38,'C. et P. STAM'!$E$33:$T$60,6,FALSE)))</f>
        <v/>
      </c>
      <c r="K38" s="255" t="str">
        <f>IF(ISNA(VLOOKUP($E38,'C. et P. STAM'!$E$33:$T$60,7,FALSE)),"",(VLOOKUP($E38,'C. et P. STAM'!$E$33:$T$60,7,FALSE)))</f>
        <v/>
      </c>
      <c r="L38" s="255" t="str">
        <f>IF(ISNA(VLOOKUP($E38,'C. et P. STAM'!$E$33:$T$60,8,FALSE)),"",(VLOOKUP($E38,'C. et P. STAM'!$E$33:$T$60,8,FALSE)))</f>
        <v/>
      </c>
      <c r="M38" s="255" t="str">
        <f>IF(ISNA(VLOOKUP($E38,'C. et P. STAM'!$E$33:$T$60,9,FALSE)),"",(VLOOKUP($E38,'C. et P. STAM'!$E$33:$T$60,9,FALSE)))</f>
        <v/>
      </c>
      <c r="N38" s="255" t="str">
        <f>IF(ISNA(VLOOKUP($E38,'C. et P. STAM'!$E$33:$T$60,10,FALSE)),"",(VLOOKUP($E38,'C. et P. STAM'!$E$33:$T$60,10,FALSE)))</f>
        <v/>
      </c>
      <c r="O38" s="255" t="str">
        <f>IF(ISNA(VLOOKUP($E38,'C. et P. STAM'!$E$33:$T$60,11,FALSE)),"",(VLOOKUP($E38,'C. et P. STAM'!$E$33:$T$60,11,FALSE)))</f>
        <v/>
      </c>
      <c r="P38" s="255" t="str">
        <f>IF(ISNA(VLOOKUP($E38,'C. et P. STAM'!$E$33:$T$60,12,FALSE)),"",(VLOOKUP($E38,'C. et P. STAM'!$E$33:$T$60,12,FALSE)))</f>
        <v/>
      </c>
      <c r="Q38" s="255" t="str">
        <f>IF(ISNA(VLOOKUP($E38,'C. et P. STAM'!$E$33:$T$60,13,FALSE)),"",(VLOOKUP($E38,'C. et P. STAM'!$E$33:$T$60,13,FALSE)))</f>
        <v/>
      </c>
      <c r="R38" s="255" t="str">
        <f>IF(ISNA(VLOOKUP($E38,'C. et P. STAM'!$E$33:$T$60,14,FALSE)),"",(VLOOKUP($E38,'C. et P. STAM'!$E$33:$T$60,14,FALSE)))</f>
        <v/>
      </c>
      <c r="S38" s="255" t="str">
        <f>IF(ISNA(VLOOKUP($E38,'C. et P. STAM'!$E$33:$T$60,15,FALSE)),"",(VLOOKUP($E38,'C. et P. STAM'!$E$33:$T$60,15,FALSE)))</f>
        <v/>
      </c>
      <c r="T38" s="256" t="str">
        <f>IF(ISNA(VLOOKUP($E38,'C. et P. STAM'!$E$33:$T$60,16,FALSE)),"",(VLOOKUP($E38,'C. et P. STAM'!$E$33:$T$60,16,FALSE)))</f>
        <v/>
      </c>
    </row>
    <row r="39" spans="1:20" ht="12" customHeight="1" thickBot="1" x14ac:dyDescent="0.35">
      <c r="A39" s="582"/>
      <c r="B39" s="578"/>
      <c r="C39" s="722"/>
      <c r="D39" s="725"/>
      <c r="E39" s="32" t="str">
        <f>IF(ISNA(VLOOKUP($A37,'C. et P. STAM'!$A$33:$T$60,5,FALSE)+$V$4),"",(VLOOKUP($A37,'C. et P. STAM'!$A$33:$T$60,5,FALSE)+$V$4))</f>
        <v/>
      </c>
      <c r="F39" s="495" t="str">
        <f>IF(ISNA(VLOOKUP(E39,'C. et P. STAM'!$E$33:$T$60,2,FALSE)),"",(VLOOKUP(E39,'C. et P. STAM'!$E$33:$T$60,2,FALSE)))</f>
        <v/>
      </c>
      <c r="G39" s="18" t="s">
        <v>677</v>
      </c>
      <c r="H39" s="33" t="str">
        <f>IF(ISNA(VLOOKUP(E39,'C. et P. STAM'!$E$33:$T$60,4,FALSE)),"",(VLOOKUP(E39,'C. et P. STAM'!$E$33:$T$60,4,FALSE)))</f>
        <v/>
      </c>
      <c r="I39" s="240" t="str">
        <f>IF(ISNA(VLOOKUP(E39,'C. et P. STAM'!$E$33:$T$60,5,FALSE)),"",(VLOOKUP(E39,'C. et P. STAM'!$E$33:$T$60,5,FALSE)))</f>
        <v/>
      </c>
      <c r="J39" s="254" t="str">
        <f>IF(ISNA(VLOOKUP(E39,'C. et P. STAM'!$E$33:$T$60,6,FALSE)),"",(VLOOKUP(E39,'C. et P. STAM'!$E$33:$T$60,6,FALSE)))</f>
        <v/>
      </c>
      <c r="K39" s="255" t="str">
        <f>IF(ISNA(VLOOKUP($E39,'C. et P. STAM'!$E$33:$T$60,7,FALSE)),"",(VLOOKUP($E39,'C. et P. STAM'!$E$33:$T$60,7,FALSE)))</f>
        <v/>
      </c>
      <c r="L39" s="255" t="str">
        <f>IF(ISNA(VLOOKUP($E39,'C. et P. STAM'!$E$33:$T$60,8,FALSE)),"",(VLOOKUP($E39,'C. et P. STAM'!$E$33:$T$60,8,FALSE)))</f>
        <v/>
      </c>
      <c r="M39" s="255" t="str">
        <f>IF(ISNA(VLOOKUP($E39,'C. et P. STAM'!$E$33:$T$60,9,FALSE)),"",(VLOOKUP($E39,'C. et P. STAM'!$E$33:$T$60,9,FALSE)))</f>
        <v/>
      </c>
      <c r="N39" s="255" t="str">
        <f>IF(ISNA(VLOOKUP($E39,'C. et P. STAM'!$E$33:$T$60,10,FALSE)),"",(VLOOKUP($E39,'C. et P. STAM'!$E$33:$T$60,10,FALSE)))</f>
        <v/>
      </c>
      <c r="O39" s="255" t="str">
        <f>IF(ISNA(VLOOKUP($E39,'C. et P. STAM'!$E$33:$T$60,11,FALSE)),"",(VLOOKUP($E39,'C. et P. STAM'!$E$33:$T$60,11,FALSE)))</f>
        <v/>
      </c>
      <c r="P39" s="255" t="str">
        <f>IF(ISNA(VLOOKUP($E39,'C. et P. STAM'!$E$33:$T$60,12,FALSE)),"",(VLOOKUP($E39,'C. et P. STAM'!$E$33:$T$60,12,FALSE)))</f>
        <v/>
      </c>
      <c r="Q39" s="255" t="str">
        <f>IF(ISNA(VLOOKUP($E39,'C. et P. STAM'!$E$33:$T$60,13,FALSE)),"",(VLOOKUP($E39,'C. et P. STAM'!$E$33:$T$60,13,FALSE)))</f>
        <v/>
      </c>
      <c r="R39" s="255" t="str">
        <f>IF(ISNA(VLOOKUP($E39,'C. et P. STAM'!$E$33:$T$60,14,FALSE)),"",(VLOOKUP($E39,'C. et P. STAM'!$E$33:$T$60,14,FALSE)))</f>
        <v/>
      </c>
      <c r="S39" s="255" t="str">
        <f>IF(ISNA(VLOOKUP($E39,'C. et P. STAM'!$E$33:$T$60,15,FALSE)),"",(VLOOKUP($E39,'C. et P. STAM'!$E$33:$T$60,15,FALSE)))</f>
        <v/>
      </c>
      <c r="T39" s="256" t="str">
        <f>IF(ISNA(VLOOKUP($E39,'C. et P. STAM'!$E$33:$T$60,16,FALSE)),"",(VLOOKUP($E39,'C. et P. STAM'!$E$33:$T$60,16,FALSE)))</f>
        <v/>
      </c>
    </row>
    <row r="40" spans="1:20" ht="12" customHeight="1" thickBot="1" x14ac:dyDescent="0.35">
      <c r="A40" s="583"/>
      <c r="B40" s="579"/>
      <c r="C40" s="723"/>
      <c r="D40" s="726"/>
      <c r="E40" s="85" t="str">
        <f>IF(ISNA(VLOOKUP($A37,'C. et P. STAM'!$A$33:$T$60,5,FALSE)+$V$5),"",(VLOOKUP($A37,'C. et P. STAM'!$A$33:$T$60,5,FALSE)+$V$5))</f>
        <v/>
      </c>
      <c r="F40" s="498" t="str">
        <f>IF(ISNA(VLOOKUP(E40,'C. et P. STAM'!$E$33:$T$60,2,FALSE)),"",(VLOOKUP(E40,'C. et P. STAM'!$E$33:$T$60,2,FALSE)))</f>
        <v/>
      </c>
      <c r="G40" s="19" t="s">
        <v>678</v>
      </c>
      <c r="H40" s="37" t="str">
        <f>IF(ISNA(VLOOKUP(E40,'C. et P. STAM'!$E$33:$T$60,4,FALSE)),"",(VLOOKUP(E40,'C. et P. STAM'!$E$33:$T$60,4,FALSE)))</f>
        <v/>
      </c>
      <c r="I40" s="241" t="str">
        <f>IF(ISNA(VLOOKUP(E40,'C. et P. STAM'!$E$33:$T$60,5,FALSE)),"",(VLOOKUP(E40,'C. et P. STAM'!$E$33:$T$60,5,FALSE)))</f>
        <v/>
      </c>
      <c r="J40" s="263" t="str">
        <f>IF(ISNA(VLOOKUP(E40,'C. et P. STAM'!$E$33:$T$60,6,FALSE)),"",(VLOOKUP(E40,'C. et P. STAM'!$E$33:$T$60,6,FALSE)))</f>
        <v/>
      </c>
      <c r="K40" s="264" t="str">
        <f>IF(ISNA(VLOOKUP($E40,'C. et P. STAM'!$E$33:$T$60,7,FALSE)),"",(VLOOKUP($E40,'C. et P. STAM'!$E$33:$T$60,7,FALSE)))</f>
        <v/>
      </c>
      <c r="L40" s="264" t="str">
        <f>IF(ISNA(VLOOKUP($E40,'C. et P. STAM'!$E$33:$T$60,8,FALSE)),"",(VLOOKUP($E40,'C. et P. STAM'!$E$33:$T$60,8,FALSE)))</f>
        <v/>
      </c>
      <c r="M40" s="264" t="str">
        <f>IF(ISNA(VLOOKUP($E40,'C. et P. STAM'!$E$33:$T$60,9,FALSE)),"",(VLOOKUP($E40,'C. et P. STAM'!$E$33:$T$60,9,FALSE)))</f>
        <v/>
      </c>
      <c r="N40" s="264" t="str">
        <f>IF(ISNA(VLOOKUP($E40,'C. et P. STAM'!$E$33:$T$60,10,FALSE)),"",(VLOOKUP($E40,'C. et P. STAM'!$E$33:$T$60,10,FALSE)))</f>
        <v/>
      </c>
      <c r="O40" s="264" t="str">
        <f>IF(ISNA(VLOOKUP($E40,'C. et P. STAM'!$E$33:$T$60,11,FALSE)),"",(VLOOKUP($E40,'C. et P. STAM'!$E$33:$T$60,11,FALSE)))</f>
        <v/>
      </c>
      <c r="P40" s="264" t="str">
        <f>IF(ISNA(VLOOKUP($E40,'C. et P. STAM'!$E$33:$T$60,12,FALSE)),"",(VLOOKUP($E40,'C. et P. STAM'!$E$33:$T$60,12,FALSE)))</f>
        <v/>
      </c>
      <c r="Q40" s="264" t="str">
        <f>IF(ISNA(VLOOKUP($E40,'C. et P. STAM'!$E$33:$T$60,13,FALSE)),"",(VLOOKUP($E40,'C. et P. STAM'!$E$33:$T$60,13,FALSE)))</f>
        <v/>
      </c>
      <c r="R40" s="264" t="str">
        <f>IF(ISNA(VLOOKUP($E40,'C. et P. STAM'!$E$33:$T$60,14,FALSE)),"",(VLOOKUP($E40,'C. et P. STAM'!$E$33:$T$60,14,FALSE)))</f>
        <v/>
      </c>
      <c r="S40" s="264" t="str">
        <f>IF(ISNA(VLOOKUP($E40,'C. et P. STAM'!$E$33:$T$60,15,FALSE)),"",(VLOOKUP($E40,'C. et P. STAM'!$E$33:$T$60,15,FALSE)))</f>
        <v/>
      </c>
      <c r="T40" s="265" t="str">
        <f>IF(ISNA(VLOOKUP($E40,'C. et P. STAM'!$E$33:$T$60,16,FALSE)),"",(VLOOKUP($E40,'C. et P. STAM'!$E$33:$T$60,16,FALSE)))</f>
        <v/>
      </c>
    </row>
    <row r="41" spans="1:20" ht="12" customHeight="1" x14ac:dyDescent="0.3">
      <c r="A41" s="581">
        <v>3</v>
      </c>
      <c r="B41" s="577" t="str">
        <f>IF(ISNA(VLOOKUP($A41,'C. et P. STAM'!$A$33:$T$60,2,FALSE)),"",(VLOOKUP($A41,'C. et P. STAM'!$A$33:$T$60,2,FALSE)))</f>
        <v/>
      </c>
      <c r="C41" s="721" t="str">
        <f>IF(ISNA(VLOOKUP($A41,'C. et P. STAM'!$A$33:$T$60,3,FALSE)),"",(VLOOKUP(A41,'C. et P. STAM'!$A$33:$T$60,3,FALSE)))</f>
        <v/>
      </c>
      <c r="D41" s="724" t="str">
        <f>IF(ISNA(VLOOKUP($A41,'C. et P. STAM'!$A$33:$T$60,4,FALSE)),"",(VLOOKUP($A41,'C. et P. STAM'!$A$33:$T$60,4,FALSE)))</f>
        <v/>
      </c>
      <c r="E41" s="29" t="str">
        <f>IF(ISNA(VLOOKUP($A41,'C. et P. STAM'!$A$33:$T$60,5,FALSE)),"",(VLOOKUP($A41,'C. et P. STAM'!$A$33:$T$60,5,FALSE)))</f>
        <v/>
      </c>
      <c r="F41" s="497" t="str">
        <f>IF(ISNA(VLOOKUP(E41,'C. et P. STAM'!$E$33:$T$60,2,FALSE)),"",(VLOOKUP(E41,'C. et P. STAM'!$E$33:$T$60,2,FALSE)))</f>
        <v/>
      </c>
      <c r="G41" s="249"/>
      <c r="H41" s="247"/>
      <c r="I41" s="239" t="str">
        <f>IF(ISNA(VLOOKUP(E41,'C. et P. STAM'!$E$33:$T$60,5,FALSE)),"",(VLOOKUP(E41,'C. et P. STAM'!$E$33:$T$60,5,FALSE)))</f>
        <v/>
      </c>
      <c r="J41" s="266" t="str">
        <f>IF(ISNA(VLOOKUP(E41,'C. et P. STAM'!$E$33:$T$60,6,FALSE)),"",(VLOOKUP(E41,'C. et P. STAM'!$E$33:$T$60,6,FALSE)))</f>
        <v/>
      </c>
      <c r="K41" s="267" t="str">
        <f>IF(ISNA(VLOOKUP($E41,'C. et P. STAM'!$E$33:$T$60,7,FALSE)),"",(VLOOKUP($E41,'C. et P. STAM'!$E$33:$T$60,7,FALSE)))</f>
        <v/>
      </c>
      <c r="L41" s="267" t="str">
        <f>IF(ISNA(VLOOKUP($E41,'C. et P. STAM'!$E$33:$T$60,8,FALSE)),"",(VLOOKUP($E41,'C. et P. STAM'!$E$33:$T$60,8,FALSE)))</f>
        <v/>
      </c>
      <c r="M41" s="267" t="str">
        <f>IF(ISNA(VLOOKUP($E41,'C. et P. STAM'!$E$33:$T$60,9,FALSE)),"",(VLOOKUP($E41,'C. et P. STAM'!$E$33:$T$60,9,FALSE)))</f>
        <v/>
      </c>
      <c r="N41" s="267" t="str">
        <f>IF(ISNA(VLOOKUP($E41,'C. et P. STAM'!$E$33:$T$60,10,FALSE)),"",(VLOOKUP($E41,'C. et P. STAM'!$E$33:$T$60,10,FALSE)))</f>
        <v/>
      </c>
      <c r="O41" s="267" t="str">
        <f>IF(ISNA(VLOOKUP($E41,'C. et P. STAM'!$E$33:$T$60,11,FALSE)),"",(VLOOKUP($E41,'C. et P. STAM'!$E$33:$T$60,11,FALSE)))</f>
        <v/>
      </c>
      <c r="P41" s="267" t="str">
        <f>IF(ISNA(VLOOKUP($E41,'C. et P. STAM'!$E$33:$T$60,12,FALSE)),"",(VLOOKUP($E41,'C. et P. STAM'!$E$33:$T$60,12,FALSE)))</f>
        <v/>
      </c>
      <c r="Q41" s="267" t="str">
        <f>IF(ISNA(VLOOKUP($E41,'C. et P. STAM'!$E$33:$T$60,13,FALSE)),"",(VLOOKUP($E41,'C. et P. STAM'!$E$33:$T$60,13,FALSE)))</f>
        <v/>
      </c>
      <c r="R41" s="267" t="str">
        <f>IF(ISNA(VLOOKUP($E41,'C. et P. STAM'!$E$33:$T$60,14,FALSE)),"",(VLOOKUP($E41,'C. et P. STAM'!$E$33:$T$60,14,FALSE)))</f>
        <v/>
      </c>
      <c r="S41" s="267" t="str">
        <f>IF(ISNA(VLOOKUP($E41,'C. et P. STAM'!$E$33:$T$60,15,FALSE)),"",(VLOOKUP($E41,'C. et P. STAM'!$E$33:$T$60,15,FALSE)))</f>
        <v/>
      </c>
      <c r="T41" s="268" t="str">
        <f>IF(ISNA(VLOOKUP($E41,'C. et P. STAM'!$E$33:$T$60,16,FALSE)),"",(VLOOKUP($E41,'C. et P. STAM'!$E$33:$T$60,16,FALSE)))</f>
        <v/>
      </c>
    </row>
    <row r="42" spans="1:20" ht="12" customHeight="1" x14ac:dyDescent="0.3">
      <c r="A42" s="582"/>
      <c r="B42" s="578"/>
      <c r="C42" s="722"/>
      <c r="D42" s="725"/>
      <c r="E42" s="32" t="str">
        <f>IF(ISNA(VLOOKUP($A41,'C. et P. STAM'!$A$33:$T$60,5,FALSE)+$V$3),"",(VLOOKUP($A41,'C. et P. STAM'!$A$33:$T$60,5,FALSE)+$V$3))</f>
        <v/>
      </c>
      <c r="F42" s="495" t="str">
        <f>IF(ISNA(VLOOKUP(E42,'C. et P. STAM'!$E$33:$T$60,2,FALSE)),"",(VLOOKUP(E42,'C. et P. STAM'!$E$33:$T$60,2,FALSE)))</f>
        <v/>
      </c>
      <c r="G42" s="250"/>
      <c r="H42" s="251" t="str">
        <f>IF(ISNA(VLOOKUP(E42,'C. et P. STAM'!$E$33:$T$60,4,FALSE)),"",(VLOOKUP(E42,'C. et P. STAM'!$E$33:$T$60,4,FALSE)))</f>
        <v/>
      </c>
      <c r="I42" s="240" t="str">
        <f>IF(ISNA(VLOOKUP(E42,'C. et P. STAM'!$E$33:$T$60,5,FALSE)),"",(VLOOKUP(E42,'C. et P. STAM'!$E$33:$T$60,5,FALSE)))</f>
        <v/>
      </c>
      <c r="J42" s="254" t="str">
        <f>IF(ISNA(VLOOKUP(E42,'C. et P. STAM'!$E$33:$T$60,6,FALSE)),"",(VLOOKUP(E42,'C. et P. STAM'!$E$33:$T$60,6,FALSE)))</f>
        <v/>
      </c>
      <c r="K42" s="255" t="str">
        <f>IF(ISNA(VLOOKUP($E42,'C. et P. STAM'!$E$33:$T$60,7,FALSE)),"",(VLOOKUP($E42,'C. et P. STAM'!$E$33:$T$60,7,FALSE)))</f>
        <v/>
      </c>
      <c r="L42" s="255" t="str">
        <f>IF(ISNA(VLOOKUP($E42,'C. et P. STAM'!$E$33:$T$60,8,FALSE)),"",(VLOOKUP($E42,'C. et P. STAM'!$E$33:$T$60,8,FALSE)))</f>
        <v/>
      </c>
      <c r="M42" s="255" t="str">
        <f>IF(ISNA(VLOOKUP($E42,'C. et P. STAM'!$E$33:$T$60,9,FALSE)),"",(VLOOKUP($E42,'C. et P. STAM'!$E$33:$T$60,9,FALSE)))</f>
        <v/>
      </c>
      <c r="N42" s="255" t="str">
        <f>IF(ISNA(VLOOKUP($E42,'C. et P. STAM'!$E$33:$T$60,10,FALSE)),"",(VLOOKUP($E42,'C. et P. STAM'!$E$33:$T$60,10,FALSE)))</f>
        <v/>
      </c>
      <c r="O42" s="255" t="str">
        <f>IF(ISNA(VLOOKUP($E42,'C. et P. STAM'!$E$33:$T$60,11,FALSE)),"",(VLOOKUP($E42,'C. et P. STAM'!$E$33:$T$60,11,FALSE)))</f>
        <v/>
      </c>
      <c r="P42" s="255" t="str">
        <f>IF(ISNA(VLOOKUP($E42,'C. et P. STAM'!$E$33:$T$60,12,FALSE)),"",(VLOOKUP($E42,'C. et P. STAM'!$E$33:$T$60,12,FALSE)))</f>
        <v/>
      </c>
      <c r="Q42" s="255" t="str">
        <f>IF(ISNA(VLOOKUP($E42,'C. et P. STAM'!$E$33:$T$60,13,FALSE)),"",(VLOOKUP($E42,'C. et P. STAM'!$E$33:$T$60,13,FALSE)))</f>
        <v/>
      </c>
      <c r="R42" s="255" t="str">
        <f>IF(ISNA(VLOOKUP($E42,'C. et P. STAM'!$E$33:$T$60,14,FALSE)),"",(VLOOKUP($E42,'C. et P. STAM'!$E$33:$T$60,14,FALSE)))</f>
        <v/>
      </c>
      <c r="S42" s="255" t="str">
        <f>IF(ISNA(VLOOKUP($E42,'C. et P. STAM'!$E$33:$T$60,15,FALSE)),"",(VLOOKUP($E42,'C. et P. STAM'!$E$33:$T$60,15,FALSE)))</f>
        <v/>
      </c>
      <c r="T42" s="256" t="str">
        <f>IF(ISNA(VLOOKUP($E42,'C. et P. STAM'!$E$33:$T$60,16,FALSE)),"",(VLOOKUP($E42,'C. et P. STAM'!$E$33:$T$60,16,FALSE)))</f>
        <v/>
      </c>
    </row>
    <row r="43" spans="1:20" ht="12" customHeight="1" thickBot="1" x14ac:dyDescent="0.35">
      <c r="A43" s="582"/>
      <c r="B43" s="578"/>
      <c r="C43" s="722"/>
      <c r="D43" s="725"/>
      <c r="E43" s="32" t="str">
        <f>IF(ISNA(VLOOKUP($A41,'C. et P. STAM'!$A$33:$T$60,5,FALSE)+$V$4),"",(VLOOKUP($A41,'C. et P. STAM'!$A$33:$T$60,5,FALSE)+$V$4))</f>
        <v/>
      </c>
      <c r="F43" s="495" t="str">
        <f>IF(ISNA(VLOOKUP(E43,'C. et P. STAM'!$E$33:$T$60,2,FALSE)),"",(VLOOKUP(E43,'C. et P. STAM'!$E$33:$T$60,2,FALSE)))</f>
        <v/>
      </c>
      <c r="G43" s="18" t="s">
        <v>677</v>
      </c>
      <c r="H43" s="33" t="str">
        <f>IF(ISNA(VLOOKUP(E43,'C. et P. STAM'!$E$33:$T$60,4,FALSE)),"",(VLOOKUP(E43,'C. et P. STAM'!$E$33:$T$60,4,FALSE)))</f>
        <v/>
      </c>
      <c r="I43" s="240" t="str">
        <f>IF(ISNA(VLOOKUP(E43,'C. et P. STAM'!$E$33:$T$60,5,FALSE)),"",(VLOOKUP(E43,'C. et P. STAM'!$E$33:$T$60,5,FALSE)))</f>
        <v/>
      </c>
      <c r="J43" s="254" t="str">
        <f>IF(ISNA(VLOOKUP(E43,'C. et P. STAM'!$E$33:$T$60,6,FALSE)),"",(VLOOKUP(E43,'C. et P. STAM'!$E$33:$T$60,6,FALSE)))</f>
        <v/>
      </c>
      <c r="K43" s="255" t="str">
        <f>IF(ISNA(VLOOKUP($E43,'C. et P. STAM'!$E$33:$T$60,7,FALSE)),"",(VLOOKUP($E43,'C. et P. STAM'!$E$33:$T$60,7,FALSE)))</f>
        <v/>
      </c>
      <c r="L43" s="255" t="str">
        <f>IF(ISNA(VLOOKUP($E43,'C. et P. STAM'!$E$33:$T$60,8,FALSE)),"",(VLOOKUP($E43,'C. et P. STAM'!$E$33:$T$60,8,FALSE)))</f>
        <v/>
      </c>
      <c r="M43" s="255" t="str">
        <f>IF(ISNA(VLOOKUP($E43,'C. et P. STAM'!$E$33:$T$60,9,FALSE)),"",(VLOOKUP($E43,'C. et P. STAM'!$E$33:$T$60,9,FALSE)))</f>
        <v/>
      </c>
      <c r="N43" s="255" t="str">
        <f>IF(ISNA(VLOOKUP($E43,'C. et P. STAM'!$E$33:$T$60,10,FALSE)),"",(VLOOKUP($E43,'C. et P. STAM'!$E$33:$T$60,10,FALSE)))</f>
        <v/>
      </c>
      <c r="O43" s="255" t="str">
        <f>IF(ISNA(VLOOKUP($E43,'C. et P. STAM'!$E$33:$T$60,11,FALSE)),"",(VLOOKUP($E43,'C. et P. STAM'!$E$33:$T$60,11,FALSE)))</f>
        <v/>
      </c>
      <c r="P43" s="255" t="str">
        <f>IF(ISNA(VLOOKUP($E43,'C. et P. STAM'!$E$33:$T$60,12,FALSE)),"",(VLOOKUP($E43,'C. et P. STAM'!$E$33:$T$60,12,FALSE)))</f>
        <v/>
      </c>
      <c r="Q43" s="255" t="str">
        <f>IF(ISNA(VLOOKUP($E43,'C. et P. STAM'!$E$33:$T$60,13,FALSE)),"",(VLOOKUP($E43,'C. et P. STAM'!$E$33:$T$60,13,FALSE)))</f>
        <v/>
      </c>
      <c r="R43" s="255" t="str">
        <f>IF(ISNA(VLOOKUP($E43,'C. et P. STAM'!$E$33:$T$60,14,FALSE)),"",(VLOOKUP($E43,'C. et P. STAM'!$E$33:$T$60,14,FALSE)))</f>
        <v/>
      </c>
      <c r="S43" s="255" t="str">
        <f>IF(ISNA(VLOOKUP($E43,'C. et P. STAM'!$E$33:$T$60,15,FALSE)),"",(VLOOKUP($E43,'C. et P. STAM'!$E$33:$T$60,15,FALSE)))</f>
        <v/>
      </c>
      <c r="T43" s="256" t="str">
        <f>IF(ISNA(VLOOKUP($E43,'C. et P. STAM'!$E$33:$T$60,16,FALSE)),"",(VLOOKUP($E43,'C. et P. STAM'!$E$33:$T$60,16,FALSE)))</f>
        <v/>
      </c>
    </row>
    <row r="44" spans="1:20" ht="12" customHeight="1" thickBot="1" x14ac:dyDescent="0.35">
      <c r="A44" s="583"/>
      <c r="B44" s="579"/>
      <c r="C44" s="723"/>
      <c r="D44" s="726"/>
      <c r="E44" s="85" t="str">
        <f>IF(ISNA(VLOOKUP($A41,'C. et P. STAM'!$A$33:$T$60,5,FALSE)+$V$5),"",(VLOOKUP($A41,'C. et P. STAM'!$A$33:$T$60,5,FALSE)+$V$5))</f>
        <v/>
      </c>
      <c r="F44" s="498" t="str">
        <f>IF(ISNA(VLOOKUP(E44,'C. et P. STAM'!$E$33:$T$60,2,FALSE)),"",(VLOOKUP(E44,'C. et P. STAM'!$E$33:$T$60,2,FALSE)))</f>
        <v/>
      </c>
      <c r="G44" s="19" t="s">
        <v>678</v>
      </c>
      <c r="H44" s="37" t="str">
        <f>IF(ISNA(VLOOKUP(E44,'C. et P. STAM'!$E$33:$T$60,4,FALSE)),"",(VLOOKUP(E44,'C. et P. STAM'!$E$33:$T$60,4,FALSE)))</f>
        <v/>
      </c>
      <c r="I44" s="241" t="str">
        <f>IF(ISNA(VLOOKUP(E44,'C. et P. STAM'!$E$33:$T$60,5,FALSE)),"",(VLOOKUP(E44,'C. et P. STAM'!$E$33:$T$60,5,FALSE)))</f>
        <v/>
      </c>
      <c r="J44" s="257" t="str">
        <f>IF(ISNA(VLOOKUP(E44,'C. et P. STAM'!$E$33:$T$60,6,FALSE)),"",(VLOOKUP(E44,'C. et P. STAM'!$E$33:$T$60,6,FALSE)))</f>
        <v/>
      </c>
      <c r="K44" s="258" t="str">
        <f>IF(ISNA(VLOOKUP($E44,'C. et P. STAM'!$E$33:$T$60,7,FALSE)),"",(VLOOKUP($E44,'C. et P. STAM'!$E$33:$T$60,7,FALSE)))</f>
        <v/>
      </c>
      <c r="L44" s="258" t="str">
        <f>IF(ISNA(VLOOKUP($E44,'C. et P. STAM'!$E$33:$T$60,8,FALSE)),"",(VLOOKUP($E44,'C. et P. STAM'!$E$33:$T$60,8,FALSE)))</f>
        <v/>
      </c>
      <c r="M44" s="258" t="str">
        <f>IF(ISNA(VLOOKUP($E44,'C. et P. STAM'!$E$33:$T$60,9,FALSE)),"",(VLOOKUP($E44,'C. et P. STAM'!$E$33:$T$60,9,FALSE)))</f>
        <v/>
      </c>
      <c r="N44" s="258" t="str">
        <f>IF(ISNA(VLOOKUP($E44,'C. et P. STAM'!$E$33:$T$60,10,FALSE)),"",(VLOOKUP($E44,'C. et P. STAM'!$E$33:$T$60,10,FALSE)))</f>
        <v/>
      </c>
      <c r="O44" s="258" t="str">
        <f>IF(ISNA(VLOOKUP($E44,'C. et P. STAM'!$E$33:$T$60,11,FALSE)),"",(VLOOKUP($E44,'C. et P. STAM'!$E$33:$T$60,11,FALSE)))</f>
        <v/>
      </c>
      <c r="P44" s="258" t="str">
        <f>IF(ISNA(VLOOKUP($E44,'C. et P. STAM'!$E$33:$T$60,12,FALSE)),"",(VLOOKUP($E44,'C. et P. STAM'!$E$33:$T$60,12,FALSE)))</f>
        <v/>
      </c>
      <c r="Q44" s="258" t="str">
        <f>IF(ISNA(VLOOKUP($E44,'C. et P. STAM'!$E$33:$T$60,13,FALSE)),"",(VLOOKUP($E44,'C. et P. STAM'!$E$33:$T$60,13,FALSE)))</f>
        <v/>
      </c>
      <c r="R44" s="258" t="str">
        <f>IF(ISNA(VLOOKUP($E44,'C. et P. STAM'!$E$33:$T$60,14,FALSE)),"",(VLOOKUP($E44,'C. et P. STAM'!$E$33:$T$60,14,FALSE)))</f>
        <v/>
      </c>
      <c r="S44" s="258" t="str">
        <f>IF(ISNA(VLOOKUP($E44,'C. et P. STAM'!$E$33:$T$60,15,FALSE)),"",(VLOOKUP($E44,'C. et P. STAM'!$E$33:$T$60,15,FALSE)))</f>
        <v/>
      </c>
      <c r="T44" s="259" t="str">
        <f>IF(ISNA(VLOOKUP($E44,'C. et P. STAM'!$E$33:$T$60,16,FALSE)),"",(VLOOKUP($E44,'C. et P. STAM'!$E$33:$T$60,16,FALSE)))</f>
        <v/>
      </c>
    </row>
    <row r="45" spans="1:20" ht="12" customHeight="1" x14ac:dyDescent="0.3">
      <c r="A45" s="581">
        <v>4</v>
      </c>
      <c r="B45" s="577" t="str">
        <f>IF(ISNA(VLOOKUP($A45,'C. et P. STAM'!$A$33:$T$60,2,FALSE)),"",(VLOOKUP($A45,'C. et P. STAM'!$A$33:$T$60,2,FALSE)))</f>
        <v/>
      </c>
      <c r="C45" s="721" t="str">
        <f>IF(ISNA(VLOOKUP($A45,'C. et P. STAM'!$A$33:$T$60,3,FALSE)),"",(VLOOKUP(A45,'C. et P. STAM'!$A$33:$T$60,3,FALSE)))</f>
        <v/>
      </c>
      <c r="D45" s="724" t="str">
        <f>IF(ISNA(VLOOKUP($A45,'C. et P. STAM'!$A$33:$T$60,4,FALSE)),"",(VLOOKUP($A45,'C. et P. STAM'!$A$33:$T$60,4,FALSE)))</f>
        <v/>
      </c>
      <c r="E45" s="29" t="str">
        <f>IF(ISNA(VLOOKUP($A45,'C. et P. STAM'!$A$33:$T$60,5,FALSE)),"",(VLOOKUP($A45,'C. et P. STAM'!$A$33:$T$60,5,FALSE)))</f>
        <v/>
      </c>
      <c r="F45" s="497" t="str">
        <f>IF(ISNA(VLOOKUP(E45,'C. et P. STAM'!$E$33:$T$60,2,FALSE)),"",(VLOOKUP(E45,'C. et P. STAM'!$E$33:$T$60,2,FALSE)))</f>
        <v/>
      </c>
      <c r="G45" s="249"/>
      <c r="H45" s="247"/>
      <c r="I45" s="239" t="str">
        <f>IF(ISNA(VLOOKUP(E45,'C. et P. STAM'!$E$33:$T$60,5,FALSE)),"",(VLOOKUP(E45,'C. et P. STAM'!$E$33:$T$60,5,FALSE)))</f>
        <v/>
      </c>
      <c r="J45" s="260" t="str">
        <f>IF(ISNA(VLOOKUP(E45,'C. et P. STAM'!$E$33:$T$60,6,FALSE)),"",(VLOOKUP(E45,'C. et P. STAM'!$E$33:$T$60,6,FALSE)))</f>
        <v/>
      </c>
      <c r="K45" s="261" t="str">
        <f>IF(ISNA(VLOOKUP($E45,'C. et P. STAM'!$E$33:$T$60,7,FALSE)),"",(VLOOKUP($E45,'C. et P. STAM'!$E$33:$T$60,7,FALSE)))</f>
        <v/>
      </c>
      <c r="L45" s="261" t="str">
        <f>IF(ISNA(VLOOKUP($E45,'C. et P. STAM'!$E$33:$T$60,8,FALSE)),"",(VLOOKUP($E45,'C. et P. STAM'!$E$33:$T$60,8,FALSE)))</f>
        <v/>
      </c>
      <c r="M45" s="261" t="str">
        <f>IF(ISNA(VLOOKUP($E45,'C. et P. STAM'!$E$33:$T$60,9,FALSE)),"",(VLOOKUP($E45,'C. et P. STAM'!$E$33:$T$60,9,FALSE)))</f>
        <v/>
      </c>
      <c r="N45" s="261" t="str">
        <f>IF(ISNA(VLOOKUP($E45,'C. et P. STAM'!$E$33:$T$60,10,FALSE)),"",(VLOOKUP($E45,'C. et P. STAM'!$E$33:$T$60,10,FALSE)))</f>
        <v/>
      </c>
      <c r="O45" s="261" t="str">
        <f>IF(ISNA(VLOOKUP($E45,'C. et P. STAM'!$E$33:$T$60,11,FALSE)),"",(VLOOKUP($E45,'C. et P. STAM'!$E$33:$T$60,11,FALSE)))</f>
        <v/>
      </c>
      <c r="P45" s="261" t="str">
        <f>IF(ISNA(VLOOKUP($E45,'C. et P. STAM'!$E$33:$T$60,12,FALSE)),"",(VLOOKUP($E45,'C. et P. STAM'!$E$33:$T$60,12,FALSE)))</f>
        <v/>
      </c>
      <c r="Q45" s="261" t="str">
        <f>IF(ISNA(VLOOKUP($E45,'C. et P. STAM'!$E$33:$T$60,13,FALSE)),"",(VLOOKUP($E45,'C. et P. STAM'!$E$33:$T$60,13,FALSE)))</f>
        <v/>
      </c>
      <c r="R45" s="261" t="str">
        <f>IF(ISNA(VLOOKUP($E45,'C. et P. STAM'!$E$33:$T$60,14,FALSE)),"",(VLOOKUP($E45,'C. et P. STAM'!$E$33:$T$60,14,FALSE)))</f>
        <v/>
      </c>
      <c r="S45" s="261" t="str">
        <f>IF(ISNA(VLOOKUP($E45,'C. et P. STAM'!$E$33:$T$60,15,FALSE)),"",(VLOOKUP($E45,'C. et P. STAM'!$E$33:$T$60,15,FALSE)))</f>
        <v/>
      </c>
      <c r="T45" s="262" t="str">
        <f>IF(ISNA(VLOOKUP($E45,'C. et P. STAM'!$E$33:$T$60,16,FALSE)),"",(VLOOKUP($E45,'C. et P. STAM'!$E$33:$T$60,16,FALSE)))</f>
        <v/>
      </c>
    </row>
    <row r="46" spans="1:20" ht="12" customHeight="1" x14ac:dyDescent="0.3">
      <c r="A46" s="582"/>
      <c r="B46" s="578"/>
      <c r="C46" s="722"/>
      <c r="D46" s="725"/>
      <c r="E46" s="32" t="str">
        <f>IF(ISNA(VLOOKUP($A45,'C. et P. STAM'!$A$33:$T$60,5,FALSE)+$V$3),"",(VLOOKUP($A45,'C. et P. STAM'!$A$33:$T$60,5,FALSE)+$V$3))</f>
        <v/>
      </c>
      <c r="F46" s="495" t="str">
        <f>IF(ISNA(VLOOKUP(E46,'C. et P. STAM'!$E$33:$T$60,2,FALSE)),"",(VLOOKUP(E46,'C. et P. STAM'!$E$33:$T$60,2,FALSE)))</f>
        <v/>
      </c>
      <c r="G46" s="250"/>
      <c r="H46" s="251" t="str">
        <f>IF(ISNA(VLOOKUP(E46,'C. et P. STAM'!$E$33:$T$60,4,FALSE)),"",(VLOOKUP(E46,'C. et P. STAM'!$E$33:$T$60,4,FALSE)))</f>
        <v/>
      </c>
      <c r="I46" s="240" t="str">
        <f>IF(ISNA(VLOOKUP(E46,'C. et P. STAM'!$E$33:$T$60,5,FALSE)),"",(VLOOKUP(E46,'C. et P. STAM'!$E$33:$T$60,5,FALSE)))</f>
        <v/>
      </c>
      <c r="J46" s="254" t="str">
        <f>IF(ISNA(VLOOKUP(E46,'C. et P. STAM'!$E$33:$T$60,6,FALSE)),"",(VLOOKUP(E46,'C. et P. STAM'!$E$33:$T$60,6,FALSE)))</f>
        <v/>
      </c>
      <c r="K46" s="255" t="str">
        <f>IF(ISNA(VLOOKUP($E46,'C. et P. STAM'!$E$33:$T$60,7,FALSE)),"",(VLOOKUP($E46,'C. et P. STAM'!$E$33:$T$60,7,FALSE)))</f>
        <v/>
      </c>
      <c r="L46" s="255" t="str">
        <f>IF(ISNA(VLOOKUP($E46,'C. et P. STAM'!$E$33:$T$60,8,FALSE)),"",(VLOOKUP($E46,'C. et P. STAM'!$E$33:$T$60,8,FALSE)))</f>
        <v/>
      </c>
      <c r="M46" s="255" t="str">
        <f>IF(ISNA(VLOOKUP($E46,'C. et P. STAM'!$E$33:$T$60,9,FALSE)),"",(VLOOKUP($E46,'C. et P. STAM'!$E$33:$T$60,9,FALSE)))</f>
        <v/>
      </c>
      <c r="N46" s="255" t="str">
        <f>IF(ISNA(VLOOKUP($E46,'C. et P. STAM'!$E$33:$T$60,10,FALSE)),"",(VLOOKUP($E46,'C. et P. STAM'!$E$33:$T$60,10,FALSE)))</f>
        <v/>
      </c>
      <c r="O46" s="255" t="str">
        <f>IF(ISNA(VLOOKUP($E46,'C. et P. STAM'!$E$33:$T$60,11,FALSE)),"",(VLOOKUP($E46,'C. et P. STAM'!$E$33:$T$60,11,FALSE)))</f>
        <v/>
      </c>
      <c r="P46" s="255" t="str">
        <f>IF(ISNA(VLOOKUP($E46,'C. et P. STAM'!$E$33:$T$60,12,FALSE)),"",(VLOOKUP($E46,'C. et P. STAM'!$E$33:$T$60,12,FALSE)))</f>
        <v/>
      </c>
      <c r="Q46" s="255" t="str">
        <f>IF(ISNA(VLOOKUP($E46,'C. et P. STAM'!$E$33:$T$60,13,FALSE)),"",(VLOOKUP($E46,'C. et P. STAM'!$E$33:$T$60,13,FALSE)))</f>
        <v/>
      </c>
      <c r="R46" s="255" t="str">
        <f>IF(ISNA(VLOOKUP($E46,'C. et P. STAM'!$E$33:$T$60,14,FALSE)),"",(VLOOKUP($E46,'C. et P. STAM'!$E$33:$T$60,14,FALSE)))</f>
        <v/>
      </c>
      <c r="S46" s="255" t="str">
        <f>IF(ISNA(VLOOKUP($E46,'C. et P. STAM'!$E$33:$T$60,15,FALSE)),"",(VLOOKUP($E46,'C. et P. STAM'!$E$33:$T$60,15,FALSE)))</f>
        <v/>
      </c>
      <c r="T46" s="256" t="str">
        <f>IF(ISNA(VLOOKUP($E46,'C. et P. STAM'!$E$33:$T$60,16,FALSE)),"",(VLOOKUP($E46,'C. et P. STAM'!$E$33:$T$60,16,FALSE)))</f>
        <v/>
      </c>
    </row>
    <row r="47" spans="1:20" ht="12" customHeight="1" thickBot="1" x14ac:dyDescent="0.35">
      <c r="A47" s="582"/>
      <c r="B47" s="578"/>
      <c r="C47" s="722"/>
      <c r="D47" s="725"/>
      <c r="E47" s="32" t="str">
        <f>IF(ISNA(VLOOKUP($A45,'C. et P. STAM'!$A$33:$T$60,5,FALSE)+$V$4),"",(VLOOKUP($A45,'C. et P. STAM'!$A$33:$T$60,5,FALSE)+$V$4))</f>
        <v/>
      </c>
      <c r="F47" s="495" t="str">
        <f>IF(ISNA(VLOOKUP(E47,'C. et P. STAM'!$E$33:$T$60,2,FALSE)),"",(VLOOKUP(E47,'C. et P. STAM'!$E$33:$T$60,2,FALSE)))</f>
        <v/>
      </c>
      <c r="G47" s="18" t="s">
        <v>677</v>
      </c>
      <c r="H47" s="33" t="str">
        <f>IF(ISNA(VLOOKUP(E47,'C. et P. STAM'!$E$33:$T$60,4,FALSE)),"",(VLOOKUP(E47,'C. et P. STAM'!$E$33:$T$60,4,FALSE)))</f>
        <v/>
      </c>
      <c r="I47" s="240" t="str">
        <f>IF(ISNA(VLOOKUP(E47,'C. et P. STAM'!$E$33:$T$60,5,FALSE)),"",(VLOOKUP(E47,'C. et P. STAM'!$E$33:$T$60,5,FALSE)))</f>
        <v/>
      </c>
      <c r="J47" s="254" t="str">
        <f>IF(ISNA(VLOOKUP(E47,'C. et P. STAM'!$E$33:$T$60,6,FALSE)),"",(VLOOKUP(E47,'C. et P. STAM'!$E$33:$T$60,6,FALSE)))</f>
        <v/>
      </c>
      <c r="K47" s="255" t="str">
        <f>IF(ISNA(VLOOKUP($E47,'C. et P. STAM'!$E$33:$T$60,7,FALSE)),"",(VLOOKUP($E47,'C. et P. STAM'!$E$33:$T$60,7,FALSE)))</f>
        <v/>
      </c>
      <c r="L47" s="255" t="str">
        <f>IF(ISNA(VLOOKUP($E47,'C. et P. STAM'!$E$33:$T$60,8,FALSE)),"",(VLOOKUP($E47,'C. et P. STAM'!$E$33:$T$60,8,FALSE)))</f>
        <v/>
      </c>
      <c r="M47" s="255" t="str">
        <f>IF(ISNA(VLOOKUP($E47,'C. et P. STAM'!$E$33:$T$60,9,FALSE)),"",(VLOOKUP($E47,'C. et P. STAM'!$E$33:$T$60,9,FALSE)))</f>
        <v/>
      </c>
      <c r="N47" s="255" t="str">
        <f>IF(ISNA(VLOOKUP($E47,'C. et P. STAM'!$E$33:$T$60,10,FALSE)),"",(VLOOKUP($E47,'C. et P. STAM'!$E$33:$T$60,10,FALSE)))</f>
        <v/>
      </c>
      <c r="O47" s="255" t="str">
        <f>IF(ISNA(VLOOKUP($E47,'C. et P. STAM'!$E$33:$T$60,11,FALSE)),"",(VLOOKUP($E47,'C. et P. STAM'!$E$33:$T$60,11,FALSE)))</f>
        <v/>
      </c>
      <c r="P47" s="255" t="str">
        <f>IF(ISNA(VLOOKUP($E47,'C. et P. STAM'!$E$33:$T$60,12,FALSE)),"",(VLOOKUP($E47,'C. et P. STAM'!$E$33:$T$60,12,FALSE)))</f>
        <v/>
      </c>
      <c r="Q47" s="255" t="str">
        <f>IF(ISNA(VLOOKUP($E47,'C. et P. STAM'!$E$33:$T$60,13,FALSE)),"",(VLOOKUP($E47,'C. et P. STAM'!$E$33:$T$60,13,FALSE)))</f>
        <v/>
      </c>
      <c r="R47" s="255" t="str">
        <f>IF(ISNA(VLOOKUP($E47,'C. et P. STAM'!$E$33:$T$60,14,FALSE)),"",(VLOOKUP($E47,'C. et P. STAM'!$E$33:$T$60,14,FALSE)))</f>
        <v/>
      </c>
      <c r="S47" s="255" t="str">
        <f>IF(ISNA(VLOOKUP($E47,'C. et P. STAM'!$E$33:$T$60,15,FALSE)),"",(VLOOKUP($E47,'C. et P. STAM'!$E$33:$T$60,15,FALSE)))</f>
        <v/>
      </c>
      <c r="T47" s="256" t="str">
        <f>IF(ISNA(VLOOKUP($E47,'C. et P. STAM'!$E$33:$T$60,16,FALSE)),"",(VLOOKUP($E47,'C. et P. STAM'!$E$33:$T$60,16,FALSE)))</f>
        <v/>
      </c>
    </row>
    <row r="48" spans="1:20" ht="12" customHeight="1" thickBot="1" x14ac:dyDescent="0.35">
      <c r="A48" s="583"/>
      <c r="B48" s="579"/>
      <c r="C48" s="723"/>
      <c r="D48" s="726"/>
      <c r="E48" s="85" t="str">
        <f>IF(ISNA(VLOOKUP($A45,'C. et P. STAM'!$A$33:$T$60,5,FALSE)+$V$5),"",(VLOOKUP($A45,'C. et P. STAM'!$A$33:$T$60,5,FALSE)+$V$5))</f>
        <v/>
      </c>
      <c r="F48" s="498" t="str">
        <f>IF(ISNA(VLOOKUP(E48,'C. et P. STAM'!$E$33:$T$60,2,FALSE)),"",(VLOOKUP(E48,'C. et P. STAM'!$E$33:$T$60,2,FALSE)))</f>
        <v/>
      </c>
      <c r="G48" s="19" t="s">
        <v>678</v>
      </c>
      <c r="H48" s="37" t="str">
        <f>IF(ISNA(VLOOKUP(E48,'C. et P. STAM'!$E$33:$T$60,4,FALSE)),"",(VLOOKUP(E48,'C. et P. STAM'!$E$33:$T$60,4,FALSE)))</f>
        <v/>
      </c>
      <c r="I48" s="241" t="str">
        <f>IF(ISNA(VLOOKUP(E48,'C. et P. STAM'!$E$33:$T$60,5,FALSE)),"",(VLOOKUP(E48,'C. et P. STAM'!$E$33:$T$60,5,FALSE)))</f>
        <v/>
      </c>
      <c r="J48" s="263" t="str">
        <f>IF(ISNA(VLOOKUP(E48,'C. et P. STAM'!$E$33:$T$60,6,FALSE)),"",(VLOOKUP(E48,'C. et P. STAM'!$E$33:$T$60,6,FALSE)))</f>
        <v/>
      </c>
      <c r="K48" s="264" t="str">
        <f>IF(ISNA(VLOOKUP($E48,'C. et P. STAM'!$E$33:$T$60,7,FALSE)),"",(VLOOKUP($E48,'C. et P. STAM'!$E$33:$T$60,7,FALSE)))</f>
        <v/>
      </c>
      <c r="L48" s="264" t="str">
        <f>IF(ISNA(VLOOKUP($E48,'C. et P. STAM'!$E$33:$T$60,8,FALSE)),"",(VLOOKUP($E48,'C. et P. STAM'!$E$33:$T$60,8,FALSE)))</f>
        <v/>
      </c>
      <c r="M48" s="264" t="str">
        <f>IF(ISNA(VLOOKUP($E48,'C. et P. STAM'!$E$33:$T$60,9,FALSE)),"",(VLOOKUP($E48,'C. et P. STAM'!$E$33:$T$60,9,FALSE)))</f>
        <v/>
      </c>
      <c r="N48" s="264" t="str">
        <f>IF(ISNA(VLOOKUP($E48,'C. et P. STAM'!$E$33:$T$60,10,FALSE)),"",(VLOOKUP($E48,'C. et P. STAM'!$E$33:$T$60,10,FALSE)))</f>
        <v/>
      </c>
      <c r="O48" s="264" t="str">
        <f>IF(ISNA(VLOOKUP($E48,'C. et P. STAM'!$E$33:$T$60,11,FALSE)),"",(VLOOKUP($E48,'C. et P. STAM'!$E$33:$T$60,11,FALSE)))</f>
        <v/>
      </c>
      <c r="P48" s="264" t="str">
        <f>IF(ISNA(VLOOKUP($E48,'C. et P. STAM'!$E$33:$T$60,12,FALSE)),"",(VLOOKUP($E48,'C. et P. STAM'!$E$33:$T$60,12,FALSE)))</f>
        <v/>
      </c>
      <c r="Q48" s="264" t="str">
        <f>IF(ISNA(VLOOKUP($E48,'C. et P. STAM'!$E$33:$T$60,13,FALSE)),"",(VLOOKUP($E48,'C. et P. STAM'!$E$33:$T$60,13,FALSE)))</f>
        <v/>
      </c>
      <c r="R48" s="264" t="str">
        <f>IF(ISNA(VLOOKUP($E48,'C. et P. STAM'!$E$33:$T$60,14,FALSE)),"",(VLOOKUP($E48,'C. et P. STAM'!$E$33:$T$60,14,FALSE)))</f>
        <v/>
      </c>
      <c r="S48" s="264" t="str">
        <f>IF(ISNA(VLOOKUP($E48,'C. et P. STAM'!$E$33:$T$60,15,FALSE)),"",(VLOOKUP($E48,'C. et P. STAM'!$E$33:$T$60,15,FALSE)))</f>
        <v/>
      </c>
      <c r="T48" s="265" t="str">
        <f>IF(ISNA(VLOOKUP($E48,'C. et P. STAM'!$E$33:$T$60,16,FALSE)),"",(VLOOKUP($E48,'C. et P. STAM'!$E$33:$T$60,16,FALSE)))</f>
        <v/>
      </c>
    </row>
    <row r="49" spans="1:20" ht="12" customHeight="1" x14ac:dyDescent="0.3">
      <c r="A49" s="581">
        <v>5</v>
      </c>
      <c r="B49" s="577" t="str">
        <f>IF(ISNA(VLOOKUP($A49,'C. et P. STAM'!$A$33:$T$60,2,FALSE)),"",(VLOOKUP($A49,'C. et P. STAM'!$A$33:$T$60,2,FALSE)))</f>
        <v/>
      </c>
      <c r="C49" s="721" t="str">
        <f>IF(ISNA(VLOOKUP($A49,'C. et P. STAM'!$A$33:$T$60,3,FALSE)),"",(VLOOKUP(A49,'C. et P. STAM'!$A$33:$T$60,3,FALSE)))</f>
        <v/>
      </c>
      <c r="D49" s="724" t="str">
        <f>IF(ISNA(VLOOKUP($A49,'C. et P. STAM'!$A$33:$T$60,4,FALSE)),"",(VLOOKUP($A49,'C. et P. STAM'!$A$33:$T$60,4,FALSE)))</f>
        <v/>
      </c>
      <c r="E49" s="29" t="str">
        <f>IF(ISNA(VLOOKUP($A49,'C. et P. STAM'!$A$33:$T$60,5,FALSE)),"",(VLOOKUP($A49,'C. et P. STAM'!$A$33:$T$60,5,FALSE)))</f>
        <v/>
      </c>
      <c r="F49" s="497" t="str">
        <f>IF(ISNA(VLOOKUP(E49,'C. et P. STAM'!$E$33:$T$60,2,FALSE)),"",(VLOOKUP(E49,'C. et P. STAM'!$E$33:$T$60,2,FALSE)))</f>
        <v/>
      </c>
      <c r="G49" s="249"/>
      <c r="H49" s="247"/>
      <c r="I49" s="239" t="str">
        <f>IF(ISNA(VLOOKUP(E49,'C. et P. STAM'!$E$33:$T$60,5,FALSE)),"",(VLOOKUP(E49,'C. et P. STAM'!$E$33:$T$60,5,FALSE)))</f>
        <v/>
      </c>
      <c r="J49" s="266" t="str">
        <f>IF(ISNA(VLOOKUP(E49,'C. et P. STAM'!$E$33:$T$60,6,FALSE)),"",(VLOOKUP(E49,'C. et P. STAM'!$E$33:$T$60,6,FALSE)))</f>
        <v/>
      </c>
      <c r="K49" s="267" t="str">
        <f>IF(ISNA(VLOOKUP($E49,'C. et P. STAM'!$E$33:$T$60,7,FALSE)),"",(VLOOKUP($E49,'C. et P. STAM'!$E$33:$T$60,7,FALSE)))</f>
        <v/>
      </c>
      <c r="L49" s="267" t="str">
        <f>IF(ISNA(VLOOKUP($E49,'C. et P. STAM'!$E$33:$T$60,8,FALSE)),"",(VLOOKUP($E49,'C. et P. STAM'!$E$33:$T$60,8,FALSE)))</f>
        <v/>
      </c>
      <c r="M49" s="267" t="str">
        <f>IF(ISNA(VLOOKUP($E49,'C. et P. STAM'!$E$33:$T$60,9,FALSE)),"",(VLOOKUP($E49,'C. et P. STAM'!$E$33:$T$60,9,FALSE)))</f>
        <v/>
      </c>
      <c r="N49" s="267" t="str">
        <f>IF(ISNA(VLOOKUP($E49,'C. et P. STAM'!$E$33:$T$60,10,FALSE)),"",(VLOOKUP($E49,'C. et P. STAM'!$E$33:$T$60,10,FALSE)))</f>
        <v/>
      </c>
      <c r="O49" s="267" t="str">
        <f>IF(ISNA(VLOOKUP($E49,'C. et P. STAM'!$E$33:$T$60,11,FALSE)),"",(VLOOKUP($E49,'C. et P. STAM'!$E$33:$T$60,11,FALSE)))</f>
        <v/>
      </c>
      <c r="P49" s="267" t="str">
        <f>IF(ISNA(VLOOKUP($E49,'C. et P. STAM'!$E$33:$T$60,12,FALSE)),"",(VLOOKUP($E49,'C. et P. STAM'!$E$33:$T$60,12,FALSE)))</f>
        <v/>
      </c>
      <c r="Q49" s="267" t="str">
        <f>IF(ISNA(VLOOKUP($E49,'C. et P. STAM'!$E$33:$T$60,13,FALSE)),"",(VLOOKUP($E49,'C. et P. STAM'!$E$33:$T$60,13,FALSE)))</f>
        <v/>
      </c>
      <c r="R49" s="267" t="str">
        <f>IF(ISNA(VLOOKUP($E49,'C. et P. STAM'!$E$33:$T$60,14,FALSE)),"",(VLOOKUP($E49,'C. et P. STAM'!$E$33:$T$60,14,FALSE)))</f>
        <v/>
      </c>
      <c r="S49" s="267" t="str">
        <f>IF(ISNA(VLOOKUP($E49,'C. et P. STAM'!$E$33:$T$60,15,FALSE)),"",(VLOOKUP($E49,'C. et P. STAM'!$E$33:$T$60,15,FALSE)))</f>
        <v/>
      </c>
      <c r="T49" s="268" t="str">
        <f>IF(ISNA(VLOOKUP($E49,'C. et P. STAM'!$E$33:$T$60,16,FALSE)),"",(VLOOKUP($E49,'C. et P. STAM'!$E$33:$T$60,16,FALSE)))</f>
        <v/>
      </c>
    </row>
    <row r="50" spans="1:20" ht="12" customHeight="1" x14ac:dyDescent="0.3">
      <c r="A50" s="582"/>
      <c r="B50" s="578"/>
      <c r="C50" s="722"/>
      <c r="D50" s="725"/>
      <c r="E50" s="32" t="str">
        <f>IF(ISNA(VLOOKUP($A49,'C. et P. STAM'!$A$33:$T$60,5,FALSE)+$V$3),"",(VLOOKUP($A49,'C. et P. STAM'!$A$33:$T$60,5,FALSE)+$V$3))</f>
        <v/>
      </c>
      <c r="F50" s="495" t="str">
        <f>IF(ISNA(VLOOKUP(E50,'C. et P. STAM'!$E$33:$T$60,2,FALSE)),"",(VLOOKUP(E50,'C. et P. STAM'!$E$33:$T$60,2,FALSE)))</f>
        <v/>
      </c>
      <c r="G50" s="250"/>
      <c r="H50" s="251" t="str">
        <f>IF(ISNA(VLOOKUP(E50,'C. et P. STAM'!$E$33:$T$60,4,FALSE)),"",(VLOOKUP(E50,'C. et P. STAM'!$E$33:$T$60,4,FALSE)))</f>
        <v/>
      </c>
      <c r="I50" s="240" t="str">
        <f>IF(ISNA(VLOOKUP(E50,'C. et P. STAM'!$E$33:$T$60,5,FALSE)),"",(VLOOKUP(E50,'C. et P. STAM'!$E$33:$T$60,5,FALSE)))</f>
        <v/>
      </c>
      <c r="J50" s="254" t="str">
        <f>IF(ISNA(VLOOKUP(E50,'C. et P. STAM'!$E$33:$T$60,6,FALSE)),"",(VLOOKUP(E50,'C. et P. STAM'!$E$33:$T$60,6,FALSE)))</f>
        <v/>
      </c>
      <c r="K50" s="255" t="str">
        <f>IF(ISNA(VLOOKUP($E50,'C. et P. STAM'!$E$33:$T$60,7,FALSE)),"",(VLOOKUP($E50,'C. et P. STAM'!$E$33:$T$60,7,FALSE)))</f>
        <v/>
      </c>
      <c r="L50" s="255" t="str">
        <f>IF(ISNA(VLOOKUP($E50,'C. et P. STAM'!$E$33:$T$60,8,FALSE)),"",(VLOOKUP($E50,'C. et P. STAM'!$E$33:$T$60,8,FALSE)))</f>
        <v/>
      </c>
      <c r="M50" s="255" t="str">
        <f>IF(ISNA(VLOOKUP($E50,'C. et P. STAM'!$E$33:$T$60,9,FALSE)),"",(VLOOKUP($E50,'C. et P. STAM'!$E$33:$T$60,9,FALSE)))</f>
        <v/>
      </c>
      <c r="N50" s="255" t="str">
        <f>IF(ISNA(VLOOKUP($E50,'C. et P. STAM'!$E$33:$T$60,10,FALSE)),"",(VLOOKUP($E50,'C. et P. STAM'!$E$33:$T$60,10,FALSE)))</f>
        <v/>
      </c>
      <c r="O50" s="255" t="str">
        <f>IF(ISNA(VLOOKUP($E50,'C. et P. STAM'!$E$33:$T$60,11,FALSE)),"",(VLOOKUP($E50,'C. et P. STAM'!$E$33:$T$60,11,FALSE)))</f>
        <v/>
      </c>
      <c r="P50" s="255" t="str">
        <f>IF(ISNA(VLOOKUP($E50,'C. et P. STAM'!$E$33:$T$60,12,FALSE)),"",(VLOOKUP($E50,'C. et P. STAM'!$E$33:$T$60,12,FALSE)))</f>
        <v/>
      </c>
      <c r="Q50" s="255" t="str">
        <f>IF(ISNA(VLOOKUP($E50,'C. et P. STAM'!$E$33:$T$60,13,FALSE)),"",(VLOOKUP($E50,'C. et P. STAM'!$E$33:$T$60,13,FALSE)))</f>
        <v/>
      </c>
      <c r="R50" s="255" t="str">
        <f>IF(ISNA(VLOOKUP($E50,'C. et P. STAM'!$E$33:$T$60,14,FALSE)),"",(VLOOKUP($E50,'C. et P. STAM'!$E$33:$T$60,14,FALSE)))</f>
        <v/>
      </c>
      <c r="S50" s="255" t="str">
        <f>IF(ISNA(VLOOKUP($E50,'C. et P. STAM'!$E$33:$T$60,15,FALSE)),"",(VLOOKUP($E50,'C. et P. STAM'!$E$33:$T$60,15,FALSE)))</f>
        <v/>
      </c>
      <c r="T50" s="256" t="str">
        <f>IF(ISNA(VLOOKUP($E50,'C. et P. STAM'!$E$33:$T$60,16,FALSE)),"",(VLOOKUP($E50,'C. et P. STAM'!$E$33:$T$60,16,FALSE)))</f>
        <v/>
      </c>
    </row>
    <row r="51" spans="1:20" ht="12" customHeight="1" thickBot="1" x14ac:dyDescent="0.35">
      <c r="A51" s="582"/>
      <c r="B51" s="578"/>
      <c r="C51" s="722"/>
      <c r="D51" s="725"/>
      <c r="E51" s="32" t="str">
        <f>IF(ISNA(VLOOKUP($A49,'C. et P. STAM'!$A$33:$T$60,5,FALSE)+$V$4),"",(VLOOKUP($A49,'C. et P. STAM'!$A$33:$T$60,5,FALSE)+$V$4))</f>
        <v/>
      </c>
      <c r="F51" s="495" t="str">
        <f>IF(ISNA(VLOOKUP(E51,'C. et P. STAM'!$E$33:$T$60,2,FALSE)),"",(VLOOKUP(E51,'C. et P. STAM'!$E$33:$T$60,2,FALSE)))</f>
        <v/>
      </c>
      <c r="G51" s="18" t="s">
        <v>677</v>
      </c>
      <c r="H51" s="33" t="str">
        <f>IF(ISNA(VLOOKUP(E51,'C. et P. STAM'!$E$33:$T$60,4,FALSE)),"",(VLOOKUP(E51,'C. et P. STAM'!$E$33:$T$60,4,FALSE)))</f>
        <v/>
      </c>
      <c r="I51" s="240" t="str">
        <f>IF(ISNA(VLOOKUP(E51,'C. et P. STAM'!$E$33:$T$60,5,FALSE)),"",(VLOOKUP(E51,'C. et P. STAM'!$E$33:$T$60,5,FALSE)))</f>
        <v/>
      </c>
      <c r="J51" s="254" t="str">
        <f>IF(ISNA(VLOOKUP(E51,'C. et P. STAM'!$E$33:$T$60,6,FALSE)),"",(VLOOKUP(E51,'C. et P. STAM'!$E$33:$T$60,6,FALSE)))</f>
        <v/>
      </c>
      <c r="K51" s="255" t="str">
        <f>IF(ISNA(VLOOKUP($E51,'C. et P. STAM'!$E$33:$T$60,7,FALSE)),"",(VLOOKUP($E51,'C. et P. STAM'!$E$33:$T$60,7,FALSE)))</f>
        <v/>
      </c>
      <c r="L51" s="255" t="str">
        <f>IF(ISNA(VLOOKUP($E51,'C. et P. STAM'!$E$33:$T$60,8,FALSE)),"",(VLOOKUP($E51,'C. et P. STAM'!$E$33:$T$60,8,FALSE)))</f>
        <v/>
      </c>
      <c r="M51" s="255" t="str">
        <f>IF(ISNA(VLOOKUP($E51,'C. et P. STAM'!$E$33:$T$60,9,FALSE)),"",(VLOOKUP($E51,'C. et P. STAM'!$E$33:$T$60,9,FALSE)))</f>
        <v/>
      </c>
      <c r="N51" s="255" t="str">
        <f>IF(ISNA(VLOOKUP($E51,'C. et P. STAM'!$E$33:$T$60,10,FALSE)),"",(VLOOKUP($E51,'C. et P. STAM'!$E$33:$T$60,10,FALSE)))</f>
        <v/>
      </c>
      <c r="O51" s="255" t="str">
        <f>IF(ISNA(VLOOKUP($E51,'C. et P. STAM'!$E$33:$T$60,11,FALSE)),"",(VLOOKUP($E51,'C. et P. STAM'!$E$33:$T$60,11,FALSE)))</f>
        <v/>
      </c>
      <c r="P51" s="255" t="str">
        <f>IF(ISNA(VLOOKUP($E51,'C. et P. STAM'!$E$33:$T$60,12,FALSE)),"",(VLOOKUP($E51,'C. et P. STAM'!$E$33:$T$60,12,FALSE)))</f>
        <v/>
      </c>
      <c r="Q51" s="255" t="str">
        <f>IF(ISNA(VLOOKUP($E51,'C. et P. STAM'!$E$33:$T$60,13,FALSE)),"",(VLOOKUP($E51,'C. et P. STAM'!$E$33:$T$60,13,FALSE)))</f>
        <v/>
      </c>
      <c r="R51" s="255" t="str">
        <f>IF(ISNA(VLOOKUP($E51,'C. et P. STAM'!$E$33:$T$60,14,FALSE)),"",(VLOOKUP($E51,'C. et P. STAM'!$E$33:$T$60,14,FALSE)))</f>
        <v/>
      </c>
      <c r="S51" s="255" t="str">
        <f>IF(ISNA(VLOOKUP($E51,'C. et P. STAM'!$E$33:$T$60,15,FALSE)),"",(VLOOKUP($E51,'C. et P. STAM'!$E$33:$T$60,15,FALSE)))</f>
        <v/>
      </c>
      <c r="T51" s="256" t="str">
        <f>IF(ISNA(VLOOKUP($E51,'C. et P. STAM'!$E$33:$T$60,16,FALSE)),"",(VLOOKUP($E51,'C. et P. STAM'!$E$33:$T$60,16,FALSE)))</f>
        <v/>
      </c>
    </row>
    <row r="52" spans="1:20" ht="12" customHeight="1" thickBot="1" x14ac:dyDescent="0.35">
      <c r="A52" s="583"/>
      <c r="B52" s="579"/>
      <c r="C52" s="723"/>
      <c r="D52" s="726"/>
      <c r="E52" s="85" t="str">
        <f>IF(ISNA(VLOOKUP($A49,'C. et P. STAM'!$A$33:$T$60,5,FALSE)+$V$5),"",(VLOOKUP($A49,'C. et P. STAM'!$A$33:$T$60,5,FALSE)+$V$5))</f>
        <v/>
      </c>
      <c r="F52" s="498" t="str">
        <f>IF(ISNA(VLOOKUP(E52,'C. et P. STAM'!$E$33:$T$60,2,FALSE)),"",(VLOOKUP(E52,'C. et P. STAM'!$E$33:$T$60,2,FALSE)))</f>
        <v/>
      </c>
      <c r="G52" s="19" t="s">
        <v>678</v>
      </c>
      <c r="H52" s="37" t="str">
        <f>IF(ISNA(VLOOKUP(E52,'C. et P. STAM'!$E$33:$T$60,4,FALSE)),"",(VLOOKUP(E52,'C. et P. STAM'!$E$33:$T$60,4,FALSE)))</f>
        <v/>
      </c>
      <c r="I52" s="241" t="str">
        <f>IF(ISNA(VLOOKUP(E52,'C. et P. STAM'!$E$33:$T$60,5,FALSE)),"",(VLOOKUP(E52,'C. et P. STAM'!$E$33:$T$60,5,FALSE)))</f>
        <v/>
      </c>
      <c r="J52" s="257" t="str">
        <f>IF(ISNA(VLOOKUP(E52,'C. et P. STAM'!$E$33:$T$60,6,FALSE)),"",(VLOOKUP(E52,'C. et P. STAM'!$E$33:$T$60,6,FALSE)))</f>
        <v/>
      </c>
      <c r="K52" s="258" t="str">
        <f>IF(ISNA(VLOOKUP($E52,'C. et P. STAM'!$E$33:$T$60,7,FALSE)),"",(VLOOKUP($E52,'C. et P. STAM'!$E$33:$T$60,7,FALSE)))</f>
        <v/>
      </c>
      <c r="L52" s="258" t="str">
        <f>IF(ISNA(VLOOKUP($E52,'C. et P. STAM'!$E$33:$T$60,8,FALSE)),"",(VLOOKUP($E52,'C. et P. STAM'!$E$33:$T$60,8,FALSE)))</f>
        <v/>
      </c>
      <c r="M52" s="258" t="str">
        <f>IF(ISNA(VLOOKUP($E52,'C. et P. STAM'!$E$33:$T$60,9,FALSE)),"",(VLOOKUP($E52,'C. et P. STAM'!$E$33:$T$60,9,FALSE)))</f>
        <v/>
      </c>
      <c r="N52" s="258" t="str">
        <f>IF(ISNA(VLOOKUP($E52,'C. et P. STAM'!$E$33:$T$60,10,FALSE)),"",(VLOOKUP($E52,'C. et P. STAM'!$E$33:$T$60,10,FALSE)))</f>
        <v/>
      </c>
      <c r="O52" s="258" t="str">
        <f>IF(ISNA(VLOOKUP($E52,'C. et P. STAM'!$E$33:$T$60,11,FALSE)),"",(VLOOKUP($E52,'C. et P. STAM'!$E$33:$T$60,11,FALSE)))</f>
        <v/>
      </c>
      <c r="P52" s="258" t="str">
        <f>IF(ISNA(VLOOKUP($E52,'C. et P. STAM'!$E$33:$T$60,12,FALSE)),"",(VLOOKUP($E52,'C. et P. STAM'!$E$33:$T$60,12,FALSE)))</f>
        <v/>
      </c>
      <c r="Q52" s="258" t="str">
        <f>IF(ISNA(VLOOKUP($E52,'C. et P. STAM'!$E$33:$T$60,13,FALSE)),"",(VLOOKUP($E52,'C. et P. STAM'!$E$33:$T$60,13,FALSE)))</f>
        <v/>
      </c>
      <c r="R52" s="258" t="str">
        <f>IF(ISNA(VLOOKUP($E52,'C. et P. STAM'!$E$33:$T$60,14,FALSE)),"",(VLOOKUP($E52,'C. et P. STAM'!$E$33:$T$60,14,FALSE)))</f>
        <v/>
      </c>
      <c r="S52" s="258" t="str">
        <f>IF(ISNA(VLOOKUP($E52,'C. et P. STAM'!$E$33:$T$60,15,FALSE)),"",(VLOOKUP($E52,'C. et P. STAM'!$E$33:$T$60,15,FALSE)))</f>
        <v/>
      </c>
      <c r="T52" s="259" t="str">
        <f>IF(ISNA(VLOOKUP($E52,'C. et P. STAM'!$E$33:$T$60,16,FALSE)),"",(VLOOKUP($E52,'C. et P. STAM'!$E$33:$T$60,16,FALSE)))</f>
        <v/>
      </c>
    </row>
    <row r="53" spans="1:20" ht="12" customHeight="1" x14ac:dyDescent="0.3">
      <c r="A53" s="581">
        <v>6</v>
      </c>
      <c r="B53" s="577" t="str">
        <f>IF(ISNA(VLOOKUP($A53,'C. et P. STAM'!$A$33:$T$60,2,FALSE)),"",(VLOOKUP($A53,'C. et P. STAM'!$A$33:$T$60,2,FALSE)))</f>
        <v/>
      </c>
      <c r="C53" s="721" t="str">
        <f>IF(ISNA(VLOOKUP($A53,'C. et P. STAM'!$A$33:$T$60,3,FALSE)),"",(VLOOKUP(A53,'C. et P. STAM'!$A$33:$T$60,3,FALSE)))</f>
        <v/>
      </c>
      <c r="D53" s="724" t="str">
        <f>IF(ISNA(VLOOKUP($A53,'C. et P. STAM'!$A$33:$T$60,4,FALSE)),"",(VLOOKUP($A53,'C. et P. STAM'!$A$33:$T$60,4,FALSE)))</f>
        <v/>
      </c>
      <c r="E53" s="29" t="str">
        <f>IF(ISNA(VLOOKUP($A53,'C. et P. STAM'!$A$33:$T$60,5,FALSE)),"",(VLOOKUP($A53,'C. et P. STAM'!$A$33:$T$60,5,FALSE)))</f>
        <v/>
      </c>
      <c r="F53" s="497" t="str">
        <f>IF(ISNA(VLOOKUP(E53,'C. et P. STAM'!$E$33:$T$60,2,FALSE)),"",(VLOOKUP(E53,'C. et P. STAM'!$E$33:$T$60,2,FALSE)))</f>
        <v/>
      </c>
      <c r="G53" s="249"/>
      <c r="H53" s="247"/>
      <c r="I53" s="239" t="str">
        <f>IF(ISNA(VLOOKUP(E53,'C. et P. STAM'!$E$33:$T$60,5,FALSE)),"",(VLOOKUP(E53,'C. et P. STAM'!$E$33:$T$60,5,FALSE)))</f>
        <v/>
      </c>
      <c r="J53" s="260" t="str">
        <f>IF(ISNA(VLOOKUP(E53,'C. et P. STAM'!$E$33:$T$60,6,FALSE)),"",(VLOOKUP(E53,'C. et P. STAM'!$E$33:$T$60,6,FALSE)))</f>
        <v/>
      </c>
      <c r="K53" s="261" t="str">
        <f>IF(ISNA(VLOOKUP($E53,'C. et P. STAM'!$E$33:$T$60,7,FALSE)),"",(VLOOKUP($E53,'C. et P. STAM'!$E$33:$T$60,7,FALSE)))</f>
        <v/>
      </c>
      <c r="L53" s="261" t="str">
        <f>IF(ISNA(VLOOKUP($E53,'C. et P. STAM'!$E$33:$T$60,8,FALSE)),"",(VLOOKUP($E53,'C. et P. STAM'!$E$33:$T$60,8,FALSE)))</f>
        <v/>
      </c>
      <c r="M53" s="261" t="str">
        <f>IF(ISNA(VLOOKUP($E53,'C. et P. STAM'!$E$33:$T$60,9,FALSE)),"",(VLOOKUP($E53,'C. et P. STAM'!$E$33:$T$60,9,FALSE)))</f>
        <v/>
      </c>
      <c r="N53" s="261" t="str">
        <f>IF(ISNA(VLOOKUP($E53,'C. et P. STAM'!$E$33:$T$60,10,FALSE)),"",(VLOOKUP($E53,'C. et P. STAM'!$E$33:$T$60,10,FALSE)))</f>
        <v/>
      </c>
      <c r="O53" s="261" t="str">
        <f>IF(ISNA(VLOOKUP($E53,'C. et P. STAM'!$E$33:$T$60,11,FALSE)),"",(VLOOKUP($E53,'C. et P. STAM'!$E$33:$T$60,11,FALSE)))</f>
        <v/>
      </c>
      <c r="P53" s="261" t="str">
        <f>IF(ISNA(VLOOKUP($E53,'C. et P. STAM'!$E$33:$T$60,12,FALSE)),"",(VLOOKUP($E53,'C. et P. STAM'!$E$33:$T$60,12,FALSE)))</f>
        <v/>
      </c>
      <c r="Q53" s="261" t="str">
        <f>IF(ISNA(VLOOKUP($E53,'C. et P. STAM'!$E$33:$T$60,13,FALSE)),"",(VLOOKUP($E53,'C. et P. STAM'!$E$33:$T$60,13,FALSE)))</f>
        <v/>
      </c>
      <c r="R53" s="261" t="str">
        <f>IF(ISNA(VLOOKUP($E53,'C. et P. STAM'!$E$33:$T$60,14,FALSE)),"",(VLOOKUP($E53,'C. et P. STAM'!$E$33:$T$60,14,FALSE)))</f>
        <v/>
      </c>
      <c r="S53" s="261" t="str">
        <f>IF(ISNA(VLOOKUP($E53,'C. et P. STAM'!$E$33:$T$60,15,FALSE)),"",(VLOOKUP($E53,'C. et P. STAM'!$E$33:$T$60,15,FALSE)))</f>
        <v/>
      </c>
      <c r="T53" s="262" t="str">
        <f>IF(ISNA(VLOOKUP($E53,'C. et P. STAM'!$E$33:$T$60,16,FALSE)),"",(VLOOKUP($E53,'C. et P. STAM'!$E$33:$T$60,16,FALSE)))</f>
        <v/>
      </c>
    </row>
    <row r="54" spans="1:20" ht="12" customHeight="1" x14ac:dyDescent="0.3">
      <c r="A54" s="582"/>
      <c r="B54" s="578"/>
      <c r="C54" s="722"/>
      <c r="D54" s="725"/>
      <c r="E54" s="32" t="str">
        <f>IF(ISNA(VLOOKUP($A53,'C. et P. STAM'!$A$33:$T$60,5,FALSE)+$V$3),"",(VLOOKUP($A53,'C. et P. STAM'!$A$33:$T$60,5,FALSE)+$V$3))</f>
        <v/>
      </c>
      <c r="F54" s="495" t="str">
        <f>IF(ISNA(VLOOKUP(E54,'C. et P. STAM'!$E$33:$T$60,2,FALSE)),"",(VLOOKUP(E54,'C. et P. STAM'!$E$33:$T$60,2,FALSE)))</f>
        <v/>
      </c>
      <c r="G54" s="250"/>
      <c r="H54" s="251" t="str">
        <f>IF(ISNA(VLOOKUP(E54,'C. et P. STAM'!$E$33:$T$60,4,FALSE)),"",(VLOOKUP(E54,'C. et P. STAM'!$E$33:$T$60,4,FALSE)))</f>
        <v/>
      </c>
      <c r="I54" s="240" t="str">
        <f>IF(ISNA(VLOOKUP(E54,'C. et P. STAM'!$E$33:$T$60,5,FALSE)),"",(VLOOKUP(E54,'C. et P. STAM'!$E$33:$T$60,5,FALSE)))</f>
        <v/>
      </c>
      <c r="J54" s="254" t="str">
        <f>IF(ISNA(VLOOKUP(E54,'C. et P. STAM'!$E$33:$T$60,6,FALSE)),"",(VLOOKUP(E54,'C. et P. STAM'!$E$33:$T$60,6,FALSE)))</f>
        <v/>
      </c>
      <c r="K54" s="255" t="str">
        <f>IF(ISNA(VLOOKUP($E54,'C. et P. STAM'!$E$33:$T$60,7,FALSE)),"",(VLOOKUP($E54,'C. et P. STAM'!$E$33:$T$60,7,FALSE)))</f>
        <v/>
      </c>
      <c r="L54" s="255" t="str">
        <f>IF(ISNA(VLOOKUP($E54,'C. et P. STAM'!$E$33:$T$60,8,FALSE)),"",(VLOOKUP($E54,'C. et P. STAM'!$E$33:$T$60,8,FALSE)))</f>
        <v/>
      </c>
      <c r="M54" s="255" t="str">
        <f>IF(ISNA(VLOOKUP($E54,'C. et P. STAM'!$E$33:$T$60,9,FALSE)),"",(VLOOKUP($E54,'C. et P. STAM'!$E$33:$T$60,9,FALSE)))</f>
        <v/>
      </c>
      <c r="N54" s="255" t="str">
        <f>IF(ISNA(VLOOKUP($E54,'C. et P. STAM'!$E$33:$T$60,10,FALSE)),"",(VLOOKUP($E54,'C. et P. STAM'!$E$33:$T$60,10,FALSE)))</f>
        <v/>
      </c>
      <c r="O54" s="255" t="str">
        <f>IF(ISNA(VLOOKUP($E54,'C. et P. STAM'!$E$33:$T$60,11,FALSE)),"",(VLOOKUP($E54,'C. et P. STAM'!$E$33:$T$60,11,FALSE)))</f>
        <v/>
      </c>
      <c r="P54" s="255" t="str">
        <f>IF(ISNA(VLOOKUP($E54,'C. et P. STAM'!$E$33:$T$60,12,FALSE)),"",(VLOOKUP($E54,'C. et P. STAM'!$E$33:$T$60,12,FALSE)))</f>
        <v/>
      </c>
      <c r="Q54" s="255" t="str">
        <f>IF(ISNA(VLOOKUP($E54,'C. et P. STAM'!$E$33:$T$60,13,FALSE)),"",(VLOOKUP($E54,'C. et P. STAM'!$E$33:$T$60,13,FALSE)))</f>
        <v/>
      </c>
      <c r="R54" s="255" t="str">
        <f>IF(ISNA(VLOOKUP($E54,'C. et P. STAM'!$E$33:$T$60,14,FALSE)),"",(VLOOKUP($E54,'C. et P. STAM'!$E$33:$T$60,14,FALSE)))</f>
        <v/>
      </c>
      <c r="S54" s="255" t="str">
        <f>IF(ISNA(VLOOKUP($E54,'C. et P. STAM'!$E$33:$T$60,15,FALSE)),"",(VLOOKUP($E54,'C. et P. STAM'!$E$33:$T$60,15,FALSE)))</f>
        <v/>
      </c>
      <c r="T54" s="256" t="str">
        <f>IF(ISNA(VLOOKUP($E54,'C. et P. STAM'!$E$33:$T$60,16,FALSE)),"",(VLOOKUP($E54,'C. et P. STAM'!$E$33:$T$60,16,FALSE)))</f>
        <v/>
      </c>
    </row>
    <row r="55" spans="1:20" ht="12" customHeight="1" thickBot="1" x14ac:dyDescent="0.35">
      <c r="A55" s="582"/>
      <c r="B55" s="578"/>
      <c r="C55" s="722"/>
      <c r="D55" s="725"/>
      <c r="E55" s="32" t="str">
        <f>IF(ISNA(VLOOKUP($A53,'C. et P. STAM'!$A$33:$T$60,5,FALSE)+$V$4),"",(VLOOKUP($A53,'C. et P. STAM'!$A$33:$T$60,5,FALSE)+$V$4))</f>
        <v/>
      </c>
      <c r="F55" s="495" t="str">
        <f>IF(ISNA(VLOOKUP(E55,'C. et P. STAM'!$E$33:$T$60,2,FALSE)),"",(VLOOKUP(E55,'C. et P. STAM'!$E$33:$T$60,2,FALSE)))</f>
        <v/>
      </c>
      <c r="G55" s="18" t="s">
        <v>677</v>
      </c>
      <c r="H55" s="33" t="str">
        <f>IF(ISNA(VLOOKUP(E55,'C. et P. STAM'!$E$33:$T$60,4,FALSE)),"",(VLOOKUP(E55,'C. et P. STAM'!$E$33:$T$60,4,FALSE)))</f>
        <v/>
      </c>
      <c r="I55" s="240" t="str">
        <f>IF(ISNA(VLOOKUP(E55,'C. et P. STAM'!$E$33:$T$60,5,FALSE)),"",(VLOOKUP(E55,'C. et P. STAM'!$E$33:$T$60,5,FALSE)))</f>
        <v/>
      </c>
      <c r="J55" s="254" t="str">
        <f>IF(ISNA(VLOOKUP(E55,'C. et P. STAM'!$E$33:$T$60,6,FALSE)),"",(VLOOKUP(E55,'C. et P. STAM'!$E$33:$T$60,6,FALSE)))</f>
        <v/>
      </c>
      <c r="K55" s="255" t="str">
        <f>IF(ISNA(VLOOKUP($E55,'C. et P. STAM'!$E$33:$T$60,7,FALSE)),"",(VLOOKUP($E55,'C. et P. STAM'!$E$33:$T$60,7,FALSE)))</f>
        <v/>
      </c>
      <c r="L55" s="255" t="str">
        <f>IF(ISNA(VLOOKUP($E55,'C. et P. STAM'!$E$33:$T$60,8,FALSE)),"",(VLOOKUP($E55,'C. et P. STAM'!$E$33:$T$60,8,FALSE)))</f>
        <v/>
      </c>
      <c r="M55" s="255" t="str">
        <f>IF(ISNA(VLOOKUP($E55,'C. et P. STAM'!$E$33:$T$60,9,FALSE)),"",(VLOOKUP($E55,'C. et P. STAM'!$E$33:$T$60,9,FALSE)))</f>
        <v/>
      </c>
      <c r="N55" s="255" t="str">
        <f>IF(ISNA(VLOOKUP($E55,'C. et P. STAM'!$E$33:$T$60,10,FALSE)),"",(VLOOKUP($E55,'C. et P. STAM'!$E$33:$T$60,10,FALSE)))</f>
        <v/>
      </c>
      <c r="O55" s="255" t="str">
        <f>IF(ISNA(VLOOKUP($E55,'C. et P. STAM'!$E$33:$T$60,11,FALSE)),"",(VLOOKUP($E55,'C. et P. STAM'!$E$33:$T$60,11,FALSE)))</f>
        <v/>
      </c>
      <c r="P55" s="255" t="str">
        <f>IF(ISNA(VLOOKUP($E55,'C. et P. STAM'!$E$33:$T$60,12,FALSE)),"",(VLOOKUP($E55,'C. et P. STAM'!$E$33:$T$60,12,FALSE)))</f>
        <v/>
      </c>
      <c r="Q55" s="255" t="str">
        <f>IF(ISNA(VLOOKUP($E55,'C. et P. STAM'!$E$33:$T$60,13,FALSE)),"",(VLOOKUP($E55,'C. et P. STAM'!$E$33:$T$60,13,FALSE)))</f>
        <v/>
      </c>
      <c r="R55" s="255" t="str">
        <f>IF(ISNA(VLOOKUP($E55,'C. et P. STAM'!$E$33:$T$60,14,FALSE)),"",(VLOOKUP($E55,'C. et P. STAM'!$E$33:$T$60,14,FALSE)))</f>
        <v/>
      </c>
      <c r="S55" s="255" t="str">
        <f>IF(ISNA(VLOOKUP($E55,'C. et P. STAM'!$E$33:$T$60,15,FALSE)),"",(VLOOKUP($E55,'C. et P. STAM'!$E$33:$T$60,15,FALSE)))</f>
        <v/>
      </c>
      <c r="T55" s="256" t="str">
        <f>IF(ISNA(VLOOKUP($E55,'C. et P. STAM'!$E$33:$T$60,16,FALSE)),"",(VLOOKUP($E55,'C. et P. STAM'!$E$33:$T$60,16,FALSE)))</f>
        <v/>
      </c>
    </row>
    <row r="56" spans="1:20" ht="12" customHeight="1" thickBot="1" x14ac:dyDescent="0.35">
      <c r="A56" s="583"/>
      <c r="B56" s="579"/>
      <c r="C56" s="723"/>
      <c r="D56" s="726"/>
      <c r="E56" s="85" t="str">
        <f>IF(ISNA(VLOOKUP($A53,'C. et P. STAM'!$A$33:$T$60,5,FALSE)+$V$5),"",(VLOOKUP($A53,'C. et P. STAM'!$A$33:$T$60,5,FALSE)+$V$5))</f>
        <v/>
      </c>
      <c r="F56" s="498" t="str">
        <f>IF(ISNA(VLOOKUP(E56,'C. et P. STAM'!$E$33:$T$60,2,FALSE)),"",(VLOOKUP(E56,'C. et P. STAM'!$E$33:$T$60,2,FALSE)))</f>
        <v/>
      </c>
      <c r="G56" s="19" t="s">
        <v>678</v>
      </c>
      <c r="H56" s="37" t="str">
        <f>IF(ISNA(VLOOKUP(E56,'C. et P. STAM'!$E$33:$T$60,4,FALSE)),"",(VLOOKUP(E56,'C. et P. STAM'!$E$33:$T$60,4,FALSE)))</f>
        <v/>
      </c>
      <c r="I56" s="241" t="str">
        <f>IF(ISNA(VLOOKUP(E56,'C. et P. STAM'!$E$33:$T$60,5,FALSE)),"",(VLOOKUP(E56,'C. et P. STAM'!$E$33:$T$60,5,FALSE)))</f>
        <v/>
      </c>
      <c r="J56" s="263" t="str">
        <f>IF(ISNA(VLOOKUP(E56,'C. et P. STAM'!$E$33:$T$60,6,FALSE)),"",(VLOOKUP(E56,'C. et P. STAM'!$E$33:$T$60,6,FALSE)))</f>
        <v/>
      </c>
      <c r="K56" s="264" t="str">
        <f>IF(ISNA(VLOOKUP($E56,'C. et P. STAM'!$E$33:$T$60,7,FALSE)),"",(VLOOKUP($E56,'C. et P. STAM'!$E$33:$T$60,7,FALSE)))</f>
        <v/>
      </c>
      <c r="L56" s="264" t="str">
        <f>IF(ISNA(VLOOKUP($E56,'C. et P. STAM'!$E$33:$T$60,8,FALSE)),"",(VLOOKUP($E56,'C. et P. STAM'!$E$33:$T$60,8,FALSE)))</f>
        <v/>
      </c>
      <c r="M56" s="264" t="str">
        <f>IF(ISNA(VLOOKUP($E56,'C. et P. STAM'!$E$33:$T$60,9,FALSE)),"",(VLOOKUP($E56,'C. et P. STAM'!$E$33:$T$60,9,FALSE)))</f>
        <v/>
      </c>
      <c r="N56" s="264" t="str">
        <f>IF(ISNA(VLOOKUP($E56,'C. et P. STAM'!$E$33:$T$60,10,FALSE)),"",(VLOOKUP($E56,'C. et P. STAM'!$E$33:$T$60,10,FALSE)))</f>
        <v/>
      </c>
      <c r="O56" s="264" t="str">
        <f>IF(ISNA(VLOOKUP($E56,'C. et P. STAM'!$E$33:$T$60,11,FALSE)),"",(VLOOKUP($E56,'C. et P. STAM'!$E$33:$T$60,11,FALSE)))</f>
        <v/>
      </c>
      <c r="P56" s="264" t="str">
        <f>IF(ISNA(VLOOKUP($E56,'C. et P. STAM'!$E$33:$T$60,12,FALSE)),"",(VLOOKUP($E56,'C. et P. STAM'!$E$33:$T$60,12,FALSE)))</f>
        <v/>
      </c>
      <c r="Q56" s="264" t="str">
        <f>IF(ISNA(VLOOKUP($E56,'C. et P. STAM'!$E$33:$T$60,13,FALSE)),"",(VLOOKUP($E56,'C. et P. STAM'!$E$33:$T$60,13,FALSE)))</f>
        <v/>
      </c>
      <c r="R56" s="264" t="str">
        <f>IF(ISNA(VLOOKUP($E56,'C. et P. STAM'!$E$33:$T$60,14,FALSE)),"",(VLOOKUP($E56,'C. et P. STAM'!$E$33:$T$60,14,FALSE)))</f>
        <v/>
      </c>
      <c r="S56" s="264" t="str">
        <f>IF(ISNA(VLOOKUP($E56,'C. et P. STAM'!$E$33:$T$60,15,FALSE)),"",(VLOOKUP($E56,'C. et P. STAM'!$E$33:$T$60,15,FALSE)))</f>
        <v/>
      </c>
      <c r="T56" s="265" t="str">
        <f>IF(ISNA(VLOOKUP($E56,'C. et P. STAM'!$E$33:$T$60,16,FALSE)),"",(VLOOKUP($E56,'C. et P. STAM'!$E$33:$T$60,16,FALSE)))</f>
        <v/>
      </c>
    </row>
    <row r="57" spans="1:20" ht="12" customHeight="1" x14ac:dyDescent="0.3">
      <c r="A57" s="581">
        <v>7</v>
      </c>
      <c r="B57" s="577" t="str">
        <f>IF(ISNA(VLOOKUP($A57,'C. et P. STAM'!$A$33:$T$60,2,FALSE)),"",(VLOOKUP($A57,'C. et P. STAM'!$A$33:$T$60,2,FALSE)))</f>
        <v/>
      </c>
      <c r="C57" s="721" t="str">
        <f>IF(ISNA(VLOOKUP($A57,'C. et P. STAM'!$A$33:$T$60,3,FALSE)),"",(VLOOKUP(A57,'C. et P. STAM'!$A$33:$T$60,3,FALSE)))</f>
        <v/>
      </c>
      <c r="D57" s="724" t="str">
        <f>IF(ISNA(VLOOKUP($A57,'C. et P. STAM'!$A$33:$T$60,4,FALSE)),"",(VLOOKUP($A57,'C. et P. STAM'!$A$33:$T$60,4,FALSE)))</f>
        <v/>
      </c>
      <c r="E57" s="29" t="str">
        <f>IF(ISNA(VLOOKUP($A57,'C. et P. STAM'!$A$33:$T$60,5,FALSE)),"",(VLOOKUP($A57,'C. et P. STAM'!$A$33:$T$60,5,FALSE)))</f>
        <v/>
      </c>
      <c r="F57" s="497" t="str">
        <f>IF(ISNA(VLOOKUP(E57,'C. et P. STAM'!$E$33:$T$60,2,FALSE)),"",(VLOOKUP(E57,'C. et P. STAM'!$E$33:$T$60,2,FALSE)))</f>
        <v/>
      </c>
      <c r="G57" s="249"/>
      <c r="H57" s="247"/>
      <c r="I57" s="239" t="str">
        <f>IF(ISNA(VLOOKUP(E57,'C. et P. STAM'!$E$33:$T$60,5,FALSE)),"",(VLOOKUP(E57,'C. et P. STAM'!$E$33:$T$60,5,FALSE)))</f>
        <v/>
      </c>
      <c r="J57" s="266" t="str">
        <f>IF(ISNA(VLOOKUP(E57,'C. et P. STAM'!$E$33:$T$60,6,FALSE)),"",(VLOOKUP(E57,'C. et P. STAM'!$E$33:$T$60,6,FALSE)))</f>
        <v/>
      </c>
      <c r="K57" s="267" t="str">
        <f>IF(ISNA(VLOOKUP($E57,'C. et P. STAM'!$E$33:$T$60,7,FALSE)),"",(VLOOKUP($E57,'C. et P. STAM'!$E$33:$T$60,7,FALSE)))</f>
        <v/>
      </c>
      <c r="L57" s="267" t="str">
        <f>IF(ISNA(VLOOKUP($E57,'C. et P. STAM'!$E$33:$T$60,8,FALSE)),"",(VLOOKUP($E57,'C. et P. STAM'!$E$33:$T$60,8,FALSE)))</f>
        <v/>
      </c>
      <c r="M57" s="267" t="str">
        <f>IF(ISNA(VLOOKUP($E57,'C. et P. STAM'!$E$33:$T$60,9,FALSE)),"",(VLOOKUP($E57,'C. et P. STAM'!$E$33:$T$60,9,FALSE)))</f>
        <v/>
      </c>
      <c r="N57" s="267" t="str">
        <f>IF(ISNA(VLOOKUP($E57,'C. et P. STAM'!$E$33:$T$60,10,FALSE)),"",(VLOOKUP($E57,'C. et P. STAM'!$E$33:$T$60,10,FALSE)))</f>
        <v/>
      </c>
      <c r="O57" s="267" t="str">
        <f>IF(ISNA(VLOOKUP($E57,'C. et P. STAM'!$E$33:$T$60,11,FALSE)),"",(VLOOKUP($E57,'C. et P. STAM'!$E$33:$T$60,11,FALSE)))</f>
        <v/>
      </c>
      <c r="P57" s="267" t="str">
        <f>IF(ISNA(VLOOKUP($E57,'C. et P. STAM'!$E$33:$T$60,12,FALSE)),"",(VLOOKUP($E57,'C. et P. STAM'!$E$33:$T$60,12,FALSE)))</f>
        <v/>
      </c>
      <c r="Q57" s="267" t="str">
        <f>IF(ISNA(VLOOKUP($E57,'C. et P. STAM'!$E$33:$T$60,13,FALSE)),"",(VLOOKUP($E57,'C. et P. STAM'!$E$33:$T$60,13,FALSE)))</f>
        <v/>
      </c>
      <c r="R57" s="267" t="str">
        <f>IF(ISNA(VLOOKUP($E57,'C. et P. STAM'!$E$33:$T$60,14,FALSE)),"",(VLOOKUP($E57,'C. et P. STAM'!$E$33:$T$60,14,FALSE)))</f>
        <v/>
      </c>
      <c r="S57" s="267" t="str">
        <f>IF(ISNA(VLOOKUP($E57,'C. et P. STAM'!$E$33:$T$60,15,FALSE)),"",(VLOOKUP($E57,'C. et P. STAM'!$E$33:$T$60,15,FALSE)))</f>
        <v/>
      </c>
      <c r="T57" s="268" t="str">
        <f>IF(ISNA(VLOOKUP($E57,'C. et P. STAM'!$E$33:$T$60,16,FALSE)),"",(VLOOKUP($E57,'C. et P. STAM'!$E$33:$T$60,16,FALSE)))</f>
        <v/>
      </c>
    </row>
    <row r="58" spans="1:20" ht="12" customHeight="1" x14ac:dyDescent="0.3">
      <c r="A58" s="582"/>
      <c r="B58" s="578"/>
      <c r="C58" s="722"/>
      <c r="D58" s="725"/>
      <c r="E58" s="32" t="str">
        <f>IF(ISNA(VLOOKUP($A57,'C. et P. STAM'!$A$33:$T$60,5,FALSE)+$V$3),"",(VLOOKUP($A57,'C. et P. STAM'!$A$33:$T$60,5,FALSE)+$V$3))</f>
        <v/>
      </c>
      <c r="F58" s="495" t="str">
        <f>IF(ISNA(VLOOKUP(E58,'C. et P. STAM'!$E$33:$T$60,2,FALSE)),"",(VLOOKUP(E58,'C. et P. STAM'!$E$33:$T$60,2,FALSE)))</f>
        <v/>
      </c>
      <c r="G58" s="250"/>
      <c r="H58" s="251" t="str">
        <f>IF(ISNA(VLOOKUP(E58,'C. et P. STAM'!$E$33:$T$60,4,FALSE)),"",(VLOOKUP(E58,'C. et P. STAM'!$E$33:$T$60,4,FALSE)))</f>
        <v/>
      </c>
      <c r="I58" s="240" t="str">
        <f>IF(ISNA(VLOOKUP(E58,'C. et P. STAM'!$E$33:$T$60,5,FALSE)),"",(VLOOKUP(E58,'C. et P. STAM'!$E$33:$T$60,5,FALSE)))</f>
        <v/>
      </c>
      <c r="J58" s="254" t="str">
        <f>IF(ISNA(VLOOKUP(E58,'C. et P. STAM'!$E$33:$T$60,6,FALSE)),"",(VLOOKUP(E58,'C. et P. STAM'!$E$33:$T$60,6,FALSE)))</f>
        <v/>
      </c>
      <c r="K58" s="255" t="str">
        <f>IF(ISNA(VLOOKUP($E58,'C. et P. STAM'!$E$33:$T$60,7,FALSE)),"",(VLOOKUP($E58,'C. et P. STAM'!$E$33:$T$60,7,FALSE)))</f>
        <v/>
      </c>
      <c r="L58" s="255" t="str">
        <f>IF(ISNA(VLOOKUP($E58,'C. et P. STAM'!$E$33:$T$60,8,FALSE)),"",(VLOOKUP($E58,'C. et P. STAM'!$E$33:$T$60,8,FALSE)))</f>
        <v/>
      </c>
      <c r="M58" s="255" t="str">
        <f>IF(ISNA(VLOOKUP($E58,'C. et P. STAM'!$E$33:$T$60,9,FALSE)),"",(VLOOKUP($E58,'C. et P. STAM'!$E$33:$T$60,9,FALSE)))</f>
        <v/>
      </c>
      <c r="N58" s="255" t="str">
        <f>IF(ISNA(VLOOKUP($E58,'C. et P. STAM'!$E$33:$T$60,10,FALSE)),"",(VLOOKUP($E58,'C. et P. STAM'!$E$33:$T$60,10,FALSE)))</f>
        <v/>
      </c>
      <c r="O58" s="255" t="str">
        <f>IF(ISNA(VLOOKUP($E58,'C. et P. STAM'!$E$33:$T$60,11,FALSE)),"",(VLOOKUP($E58,'C. et P. STAM'!$E$33:$T$60,11,FALSE)))</f>
        <v/>
      </c>
      <c r="P58" s="255" t="str">
        <f>IF(ISNA(VLOOKUP($E58,'C. et P. STAM'!$E$33:$T$60,12,FALSE)),"",(VLOOKUP($E58,'C. et P. STAM'!$E$33:$T$60,12,FALSE)))</f>
        <v/>
      </c>
      <c r="Q58" s="255" t="str">
        <f>IF(ISNA(VLOOKUP($E58,'C. et P. STAM'!$E$33:$T$60,13,FALSE)),"",(VLOOKUP($E58,'C. et P. STAM'!$E$33:$T$60,13,FALSE)))</f>
        <v/>
      </c>
      <c r="R58" s="255" t="str">
        <f>IF(ISNA(VLOOKUP($E58,'C. et P. STAM'!$E$33:$T$60,14,FALSE)),"",(VLOOKUP($E58,'C. et P. STAM'!$E$33:$T$60,14,FALSE)))</f>
        <v/>
      </c>
      <c r="S58" s="255" t="str">
        <f>IF(ISNA(VLOOKUP($E58,'C. et P. STAM'!$E$33:$T$60,15,FALSE)),"",(VLOOKUP($E58,'C. et P. STAM'!$E$33:$T$60,15,FALSE)))</f>
        <v/>
      </c>
      <c r="T58" s="256" t="str">
        <f>IF(ISNA(VLOOKUP($E58,'C. et P. STAM'!$E$33:$T$60,16,FALSE)),"",(VLOOKUP($E58,'C. et P. STAM'!$E$33:$T$60,16,FALSE)))</f>
        <v/>
      </c>
    </row>
    <row r="59" spans="1:20" ht="12" customHeight="1" thickBot="1" x14ac:dyDescent="0.35">
      <c r="A59" s="582"/>
      <c r="B59" s="578"/>
      <c r="C59" s="722"/>
      <c r="D59" s="725"/>
      <c r="E59" s="32" t="str">
        <f>IF(ISNA(VLOOKUP($A57,'C. et P. STAM'!$A$33:$T$60,5,FALSE)+$V$4),"",(VLOOKUP($A57,'C. et P. STAM'!$A$33:$T$60,5,FALSE)+$V$4))</f>
        <v/>
      </c>
      <c r="F59" s="495" t="str">
        <f>IF(ISNA(VLOOKUP(E59,'C. et P. STAM'!$E$33:$T$60,2,FALSE)),"",(VLOOKUP(E59,'C. et P. STAM'!$E$33:$T$60,2,FALSE)))</f>
        <v/>
      </c>
      <c r="G59" s="18" t="s">
        <v>677</v>
      </c>
      <c r="H59" s="33" t="str">
        <f>IF(ISNA(VLOOKUP(E59,'C. et P. STAM'!$E$33:$T$60,4,FALSE)),"",(VLOOKUP(E59,'C. et P. STAM'!$E$33:$T$60,4,FALSE)))</f>
        <v/>
      </c>
      <c r="I59" s="240" t="str">
        <f>IF(ISNA(VLOOKUP(E59,'C. et P. STAM'!$E$33:$T$60,5,FALSE)),"",(VLOOKUP(E59,'C. et P. STAM'!$E$33:$T$60,5,FALSE)))</f>
        <v/>
      </c>
      <c r="J59" s="254" t="str">
        <f>IF(ISNA(VLOOKUP(E59,'C. et P. STAM'!$E$33:$T$60,6,FALSE)),"",(VLOOKUP(E59,'C. et P. STAM'!$E$33:$T$60,6,FALSE)))</f>
        <v/>
      </c>
      <c r="K59" s="255" t="str">
        <f>IF(ISNA(VLOOKUP($E59,'C. et P. STAM'!$E$33:$T$60,7,FALSE)),"",(VLOOKUP($E59,'C. et P. STAM'!$E$33:$T$60,7,FALSE)))</f>
        <v/>
      </c>
      <c r="L59" s="255" t="str">
        <f>IF(ISNA(VLOOKUP($E59,'C. et P. STAM'!$E$33:$T$60,8,FALSE)),"",(VLOOKUP($E59,'C. et P. STAM'!$E$33:$T$60,8,FALSE)))</f>
        <v/>
      </c>
      <c r="M59" s="255" t="str">
        <f>IF(ISNA(VLOOKUP($E59,'C. et P. STAM'!$E$33:$T$60,9,FALSE)),"",(VLOOKUP($E59,'C. et P. STAM'!$E$33:$T$60,9,FALSE)))</f>
        <v/>
      </c>
      <c r="N59" s="255" t="str">
        <f>IF(ISNA(VLOOKUP($E59,'C. et P. STAM'!$E$33:$T$60,10,FALSE)),"",(VLOOKUP($E59,'C. et P. STAM'!$E$33:$T$60,10,FALSE)))</f>
        <v/>
      </c>
      <c r="O59" s="255" t="str">
        <f>IF(ISNA(VLOOKUP($E59,'C. et P. STAM'!$E$33:$T$60,11,FALSE)),"",(VLOOKUP($E59,'C. et P. STAM'!$E$33:$T$60,11,FALSE)))</f>
        <v/>
      </c>
      <c r="P59" s="255" t="str">
        <f>IF(ISNA(VLOOKUP($E59,'C. et P. STAM'!$E$33:$T$60,12,FALSE)),"",(VLOOKUP($E59,'C. et P. STAM'!$E$33:$T$60,12,FALSE)))</f>
        <v/>
      </c>
      <c r="Q59" s="255" t="str">
        <f>IF(ISNA(VLOOKUP($E59,'C. et P. STAM'!$E$33:$T$60,13,FALSE)),"",(VLOOKUP($E59,'C. et P. STAM'!$E$33:$T$60,13,FALSE)))</f>
        <v/>
      </c>
      <c r="R59" s="255" t="str">
        <f>IF(ISNA(VLOOKUP($E59,'C. et P. STAM'!$E$33:$T$60,14,FALSE)),"",(VLOOKUP($E59,'C. et P. STAM'!$E$33:$T$60,14,FALSE)))</f>
        <v/>
      </c>
      <c r="S59" s="255" t="str">
        <f>IF(ISNA(VLOOKUP($E59,'C. et P. STAM'!$E$33:$T$60,15,FALSE)),"",(VLOOKUP($E59,'C. et P. STAM'!$E$33:$T$60,15,FALSE)))</f>
        <v/>
      </c>
      <c r="T59" s="256" t="str">
        <f>IF(ISNA(VLOOKUP($E59,'C. et P. STAM'!$E$33:$T$60,16,FALSE)),"",(VLOOKUP($E59,'C. et P. STAM'!$E$33:$T$60,16,FALSE)))</f>
        <v/>
      </c>
    </row>
    <row r="60" spans="1:20" ht="12" customHeight="1" thickBot="1" x14ac:dyDescent="0.35">
      <c r="A60" s="583"/>
      <c r="B60" s="579"/>
      <c r="C60" s="723"/>
      <c r="D60" s="726"/>
      <c r="E60" s="85" t="str">
        <f>IF(ISNA(VLOOKUP($A57,'C. et P. STAM'!$A$33:$T$60,5,FALSE)+$V$5),"",(VLOOKUP($A57,'C. et P. STAM'!$A$33:$T$60,5,FALSE)+$V$5))</f>
        <v/>
      </c>
      <c r="F60" s="498" t="str">
        <f>IF(ISNA(VLOOKUP(E60,'C. et P. STAM'!$E$33:$T$60,2,FALSE)),"",(VLOOKUP(E60,'C. et P. STAM'!$E$33:$T$60,2,FALSE)))</f>
        <v/>
      </c>
      <c r="G60" s="19" t="s">
        <v>678</v>
      </c>
      <c r="H60" s="41" t="str">
        <f>IF(ISNA(VLOOKUP(E60,'C. et P. STAM'!$E$33:$T$60,4,FALSE)),"",(VLOOKUP(E60,'C. et P. STAM'!$E$33:$T$60,4,FALSE)))</f>
        <v/>
      </c>
      <c r="I60" s="239" t="str">
        <f>IF(ISNA(VLOOKUP(E60,'C. et P. STAM'!$E$33:$T$60,5,FALSE)),"",(VLOOKUP(E60,'C. et P. STAM'!$E$33:$T$60,5,FALSE)))</f>
        <v/>
      </c>
      <c r="J60" s="252" t="str">
        <f>IF(ISNA(VLOOKUP(E60,'C. et P. STAM'!$E$33:$T$60,6,FALSE)),"",(VLOOKUP(E60,'C. et P. STAM'!$E$33:$T$60,6,FALSE)))</f>
        <v/>
      </c>
      <c r="K60" s="252" t="str">
        <f>IF(ISNA(VLOOKUP($E60,'C. et P. STAM'!$E$33:$T$60,7,FALSE)),"",(VLOOKUP($E60,'C. et P. STAM'!$E$33:$T$60,7,FALSE)))</f>
        <v/>
      </c>
      <c r="L60" s="252" t="str">
        <f>IF(ISNA(VLOOKUP($E60,'C. et P. STAM'!$E$33:$T$60,8,FALSE)),"",(VLOOKUP($E60,'C. et P. STAM'!$E$33:$T$60,8,FALSE)))</f>
        <v/>
      </c>
      <c r="M60" s="252" t="str">
        <f>IF(ISNA(VLOOKUP($E60,'C. et P. STAM'!$E$33:$T$60,9,FALSE)),"",(VLOOKUP($E60,'C. et P. STAM'!$E$33:$T$60,9,FALSE)))</f>
        <v/>
      </c>
      <c r="N60" s="252" t="str">
        <f>IF(ISNA(VLOOKUP($E60,'C. et P. STAM'!$E$33:$T$60,10,FALSE)),"",(VLOOKUP($E60,'C. et P. STAM'!$E$33:$T$60,10,FALSE)))</f>
        <v/>
      </c>
      <c r="O60" s="252" t="str">
        <f>IF(ISNA(VLOOKUP($E60,'C. et P. STAM'!$E$33:$T$60,11,FALSE)),"",(VLOOKUP($E60,'C. et P. STAM'!$E$33:$T$60,11,FALSE)))</f>
        <v/>
      </c>
      <c r="P60" s="252" t="str">
        <f>IF(ISNA(VLOOKUP($E60,'C. et P. STAM'!$E$33:$T$60,12,FALSE)),"",(VLOOKUP($E60,'C. et P. STAM'!$E$33:$T$60,12,FALSE)))</f>
        <v/>
      </c>
      <c r="Q60" s="252" t="str">
        <f>IF(ISNA(VLOOKUP($E60,'C. et P. STAM'!$E$33:$T$60,13,FALSE)),"",(VLOOKUP($E60,'C. et P. STAM'!$E$33:$T$60,13,FALSE)))</f>
        <v/>
      </c>
      <c r="R60" s="252" t="str">
        <f>IF(ISNA(VLOOKUP($E60,'C. et P. STAM'!$E$33:$T$60,14,FALSE)),"",(VLOOKUP($E60,'C. et P. STAM'!$E$33:$T$60,14,FALSE)))</f>
        <v/>
      </c>
      <c r="S60" s="252" t="str">
        <f>IF(ISNA(VLOOKUP($E60,'C. et P. STAM'!$E$33:$T$60,15,FALSE)),"",(VLOOKUP($E60,'C. et P. STAM'!$E$33:$T$60,15,FALSE)))</f>
        <v/>
      </c>
      <c r="T60" s="269" t="str">
        <f>IF(ISNA(VLOOKUP($E60,'C. et P. STAM'!$E$33:$T$60,16,FALSE)),"",(VLOOKUP($E60,'C. et P. STAM'!$E$33:$T$60,16,FALSE)))</f>
        <v/>
      </c>
    </row>
    <row r="61" spans="1:20" ht="70.05" customHeight="1" thickTop="1" thickBot="1" x14ac:dyDescent="0.35">
      <c r="A61" s="596" t="s">
        <v>867</v>
      </c>
      <c r="B61" s="595"/>
      <c r="C61" s="595" t="s">
        <v>784</v>
      </c>
      <c r="D61" s="595"/>
      <c r="E61" s="539" t="s">
        <v>700</v>
      </c>
      <c r="F61" s="539"/>
      <c r="G61" s="539"/>
      <c r="H61" s="727"/>
      <c r="I61" s="597" t="str">
        <f>'C. et P. STAM'!I61:J61</f>
        <v/>
      </c>
      <c r="J61" s="598"/>
      <c r="K61" s="512" t="s">
        <v>764</v>
      </c>
      <c r="L61" s="511"/>
      <c r="M61" s="511"/>
      <c r="N61" s="513"/>
      <c r="O61" s="718" t="str">
        <f>IF('C. et P. STAM'!O61:T61=0,"",('C. et P. STAM'!O61:T61))</f>
        <v/>
      </c>
      <c r="P61" s="719"/>
      <c r="Q61" s="719"/>
      <c r="R61" s="719"/>
      <c r="S61" s="719"/>
      <c r="T61" s="720"/>
    </row>
    <row r="62" spans="1:20" s="28" customFormat="1" ht="31.8" customHeight="1" thickTop="1" thickBot="1" x14ac:dyDescent="0.35">
      <c r="A62" s="87" t="s">
        <v>747</v>
      </c>
      <c r="B62" s="88" t="s">
        <v>1</v>
      </c>
      <c r="C62" s="89" t="s">
        <v>2</v>
      </c>
      <c r="D62" s="90" t="s">
        <v>0</v>
      </c>
      <c r="E62" s="91" t="s">
        <v>679</v>
      </c>
      <c r="F62" s="92" t="s">
        <v>695</v>
      </c>
      <c r="G62" s="587" t="s">
        <v>698</v>
      </c>
      <c r="H62" s="588"/>
      <c r="I62" s="92" t="s">
        <v>680</v>
      </c>
      <c r="J62" s="117" t="s">
        <v>681</v>
      </c>
      <c r="K62" s="117" t="s">
        <v>682</v>
      </c>
      <c r="L62" s="117" t="s">
        <v>683</v>
      </c>
      <c r="M62" s="117" t="s">
        <v>684</v>
      </c>
      <c r="N62" s="117" t="s">
        <v>685</v>
      </c>
      <c r="O62" s="117" t="s">
        <v>686</v>
      </c>
      <c r="P62" s="117" t="s">
        <v>687</v>
      </c>
      <c r="Q62" s="117" t="s">
        <v>688</v>
      </c>
      <c r="R62" s="117" t="s">
        <v>689</v>
      </c>
      <c r="S62" s="157" t="s">
        <v>690</v>
      </c>
      <c r="T62" s="278" t="s">
        <v>792</v>
      </c>
    </row>
    <row r="63" spans="1:20" ht="12" customHeight="1" x14ac:dyDescent="0.3">
      <c r="A63" s="581">
        <v>1</v>
      </c>
      <c r="B63" s="577" t="str">
        <f>IF(ISNA(VLOOKUP($A63,'C. et P. STAM'!$A$63:$T$90,2,FALSE)),"",(VLOOKUP($A63,'C. et P. STAM'!$A$63:$T$90,2,FALSE)))</f>
        <v/>
      </c>
      <c r="C63" s="721" t="str">
        <f>IF(ISNA(VLOOKUP($A63,'C. et P. STAM'!$A$63:$T$90,3,FALSE)),"",(VLOOKUP(A63,'C. et P. STAM'!$A$63:$T$90,3,FALSE)))</f>
        <v/>
      </c>
      <c r="D63" s="724" t="str">
        <f>IF(ISNA(VLOOKUP($A63,'C. et P. STAM'!$A$63:$T$90,4,FALSE)),"",(VLOOKUP($A63,'C. et P. STAM'!$A$63:$T$90,4,FALSE)))</f>
        <v/>
      </c>
      <c r="E63" s="29" t="str">
        <f>IF(ISNA(VLOOKUP($A63,'C. et P. STAM'!$A$63:$T$90,5,FALSE)),"",(VLOOKUP($A63,'C. et P. STAM'!$A$63:$T$90,5,FALSE)))</f>
        <v/>
      </c>
      <c r="F63" s="499" t="str">
        <f>IF(ISNA(VLOOKUP(E63,'C. et P. STAM'!$E$63:$T$90,2,FALSE)),"",(VLOOKUP(E63,'C. et P. STAM'!$E$63:$T$90,2,FALSE)))</f>
        <v/>
      </c>
      <c r="G63" s="249"/>
      <c r="H63" s="248"/>
      <c r="I63" s="239" t="str">
        <f>IF(ISNA(VLOOKUP(E63,'C. et P. STAM'!$E$63:$T$90,5,FALSE)),"",(VLOOKUP(E63,'C. et P. STAM'!$E$63:$T$90,5,FALSE)))</f>
        <v/>
      </c>
      <c r="J63" s="252" t="str">
        <f>IF(ISNA(VLOOKUP(E63,'C. et P. STAM'!$E$63:$T$90,6,FALSE)),"",(VLOOKUP(E63,'C. et P. STAM'!$E$63:$T$90,6,FALSE)))</f>
        <v/>
      </c>
      <c r="K63" s="252" t="str">
        <f>IF(ISNA(VLOOKUP($E63,'C. et P. STAM'!$E$63:$T$90,7,FALSE)),"",(VLOOKUP($E63,'C. et P. STAM'!$E$63:$T$90,7,FALSE)))</f>
        <v/>
      </c>
      <c r="L63" s="252" t="str">
        <f>IF(ISNA(VLOOKUP($E63,'C. et P. STAM'!$E$63:$T$90,8,FALSE)),"",(VLOOKUP($E63,'C. et P. STAM'!$E$63:$T$90,8,FALSE)))</f>
        <v/>
      </c>
      <c r="M63" s="252" t="str">
        <f>IF(ISNA(VLOOKUP($E63,'C. et P. STAM'!$E$63:$T$90,9,FALSE)),"",(VLOOKUP($E63,'C. et P. STAM'!$E$63:$T$90,9,FALSE)))</f>
        <v/>
      </c>
      <c r="N63" s="252" t="str">
        <f>IF(ISNA(VLOOKUP($E63,'C. et P. STAM'!$E$63:$T$90,10,FALSE)),"",(VLOOKUP($E63,'C. et P. STAM'!$E$63:$T$90,10,FALSE)))</f>
        <v/>
      </c>
      <c r="O63" s="252" t="str">
        <f>IF(ISNA(VLOOKUP($E63,'C. et P. STAM'!$E$63:$T$90,11,FALSE)),"",(VLOOKUP($E63,'C. et P. STAM'!$E$63:$T$90,11,FALSE)))</f>
        <v/>
      </c>
      <c r="P63" s="252" t="str">
        <f>IF(ISNA(VLOOKUP($E63,'C. et P. STAM'!$E$63:$T$90,12,FALSE)),"",(VLOOKUP($E63,'C. et P. STAM'!$E$63:$T$90,12,FALSE)))</f>
        <v/>
      </c>
      <c r="Q63" s="252" t="str">
        <f>IF(ISNA(VLOOKUP($E63,'C. et P. STAM'!$E$63:$T$90,13,FALSE)),"",(VLOOKUP($E63,'C. et P. STAM'!$E$63:$T$90,13,FALSE)))</f>
        <v/>
      </c>
      <c r="R63" s="252" t="str">
        <f>IF(ISNA(VLOOKUP($E63,'C. et P. STAM'!$E$63:$T$90,14,FALSE)),"",(VLOOKUP($E63,'C. et P. STAM'!$E$63:$T$90,14,FALSE)))</f>
        <v/>
      </c>
      <c r="S63" s="252" t="str">
        <f>IF(ISNA(VLOOKUP($E63,'C. et P. STAM'!$E$63:$T$90,15,FALSE)),"",(VLOOKUP($E63,'C. et P. STAM'!$E$63:$T$90,15,FALSE)))</f>
        <v/>
      </c>
      <c r="T63" s="253" t="str">
        <f>IF(ISNA(VLOOKUP($E63,'C. et P. STAM'!$E$63:$T$90,16,FALSE)),"",(VLOOKUP($E63,'C. et P. STAM'!$E$63:$T$90,16,FALSE)))</f>
        <v/>
      </c>
    </row>
    <row r="64" spans="1:20" ht="12" customHeight="1" x14ac:dyDescent="0.3">
      <c r="A64" s="582"/>
      <c r="B64" s="578"/>
      <c r="C64" s="722"/>
      <c r="D64" s="725"/>
      <c r="E64" s="32" t="str">
        <f>IF(ISNA(VLOOKUP($A63,'C. et P. STAM'!$A$63:$T$90,5,FALSE)+$V$3),"",(VLOOKUP($A63,'C. et P. STAM'!$A$63:$T$90,5,FALSE)+$V$3))</f>
        <v/>
      </c>
      <c r="F64" s="495" t="str">
        <f>IF(ISNA(VLOOKUP(E64,'C. et P. STAM'!$E$63:$T$90,2,FALSE)),"",(VLOOKUP(E64,'C. et P. STAM'!$E$63:$T$90,2,FALSE)))</f>
        <v/>
      </c>
      <c r="G64" s="250"/>
      <c r="H64" s="33" t="str">
        <f>IF(ISNA(VLOOKUP(E64,'C. et P. STAM'!$E$63:$T$90,4,FALSE)),"",(VLOOKUP(E64,'C. et P. STAM'!$E$63:$T$90,4,FALSE)))</f>
        <v/>
      </c>
      <c r="I64" s="240" t="str">
        <f>IF(ISNA(VLOOKUP(E64,'C. et P. STAM'!$E$63:$T$90,5,FALSE)),"",(VLOOKUP(E64,'C. et P. STAM'!$E$63:$T$90,5,FALSE)))</f>
        <v/>
      </c>
      <c r="J64" s="254" t="str">
        <f>IF(ISNA(VLOOKUP(E64,'C. et P. STAM'!$E$63:$T$90,6,FALSE)),"",(VLOOKUP(E64,'C. et P. STAM'!$E$63:$T$90,6,FALSE)))</f>
        <v/>
      </c>
      <c r="K64" s="255" t="str">
        <f>IF(ISNA(VLOOKUP($E64,'C. et P. STAM'!$E$63:$T$90,7,FALSE)),"",(VLOOKUP($E64,'C. et P. STAM'!$E$63:$T$90,7,FALSE)))</f>
        <v/>
      </c>
      <c r="L64" s="255" t="str">
        <f>IF(ISNA(VLOOKUP($E64,'C. et P. STAM'!$E$63:$T$90,8,FALSE)),"",(VLOOKUP($E64,'C. et P. STAM'!$E$63:$T$90,8,FALSE)))</f>
        <v/>
      </c>
      <c r="M64" s="255" t="str">
        <f>IF(ISNA(VLOOKUP($E64,'C. et P. STAM'!$E$63:$T$90,9,FALSE)),"",(VLOOKUP($E64,'C. et P. STAM'!$E$63:$T$90,9,FALSE)))</f>
        <v/>
      </c>
      <c r="N64" s="255" t="str">
        <f>IF(ISNA(VLOOKUP($E64,'C. et P. STAM'!$E$63:$T$90,10,FALSE)),"",(VLOOKUP($E64,'C. et P. STAM'!$E$63:$T$90,10,FALSE)))</f>
        <v/>
      </c>
      <c r="O64" s="255" t="str">
        <f>IF(ISNA(VLOOKUP($E64,'C. et P. STAM'!$E$63:$T$90,11,FALSE)),"",(VLOOKUP($E64,'C. et P. STAM'!$E$63:$T$90,11,FALSE)))</f>
        <v/>
      </c>
      <c r="P64" s="255" t="str">
        <f>IF(ISNA(VLOOKUP($E64,'C. et P. STAM'!$E$63:$T$90,12,FALSE)),"",(VLOOKUP($E64,'C. et P. STAM'!$E$63:$T$90,12,FALSE)))</f>
        <v/>
      </c>
      <c r="Q64" s="255" t="str">
        <f>IF(ISNA(VLOOKUP($E64,'C. et P. STAM'!$E$63:$T$90,13,FALSE)),"",(VLOOKUP($E64,'C. et P. STAM'!$E$63:$T$90,13,FALSE)))</f>
        <v/>
      </c>
      <c r="R64" s="255" t="str">
        <f>IF(ISNA(VLOOKUP($E64,'C. et P. STAM'!$E$63:$T$90,14,FALSE)),"",(VLOOKUP($E64,'C. et P. STAM'!$E$63:$T$90,14,FALSE)))</f>
        <v/>
      </c>
      <c r="S64" s="255" t="str">
        <f>IF(ISNA(VLOOKUP($E64,'C. et P. STAM'!$E$63:$T$90,15,FALSE)),"",(VLOOKUP($E64,'C. et P. STAM'!$E$63:$T$90,15,FALSE)))</f>
        <v/>
      </c>
      <c r="T64" s="256" t="str">
        <f>IF(ISNA(VLOOKUP($E64,'C. et P. STAM'!$E$63:$T$90,16,FALSE)),"",(VLOOKUP($E64,'C. et P. STAM'!$E$63:$T$90,16,FALSE)))</f>
        <v/>
      </c>
    </row>
    <row r="65" spans="1:20" ht="12" customHeight="1" thickBot="1" x14ac:dyDescent="0.35">
      <c r="A65" s="582"/>
      <c r="B65" s="578"/>
      <c r="C65" s="722"/>
      <c r="D65" s="725"/>
      <c r="E65" s="32" t="str">
        <f>IF(ISNA(VLOOKUP($A63,'C. et P. STAM'!$A$63:$T$90,5,FALSE)+$V$4),"",(VLOOKUP($A63,'C. et P. STAM'!$A$63:$T$90,5,FALSE)+$V$4))</f>
        <v/>
      </c>
      <c r="F65" s="495" t="str">
        <f>IF(ISNA(VLOOKUP(E65,'C. et P. STAM'!$E$63:$T$90,2,FALSE)),"",(VLOOKUP(E65,'C. et P. STAM'!$E$63:$T$90,2,FALSE)))</f>
        <v/>
      </c>
      <c r="G65" s="18" t="s">
        <v>677</v>
      </c>
      <c r="H65" s="33" t="str">
        <f>IF(ISNA(VLOOKUP(E65,'C. et P. STAM'!$E$62:$T$90,4,FALSE)),"",(VLOOKUP(E65,'C. et P. STAM'!$E$62:$T$90,4,FALSE)))</f>
        <v/>
      </c>
      <c r="I65" s="240" t="str">
        <f>IF(ISNA(VLOOKUP(E65,'C. et P. STAM'!$E$63:$T$90,5,FALSE)),"",(VLOOKUP(E65,'C. et P. STAM'!$E$63:$T$90,5,FALSE)))</f>
        <v/>
      </c>
      <c r="J65" s="254" t="str">
        <f>IF(ISNA(VLOOKUP(E65,'C. et P. STAM'!$E$63:$T$90,6,FALSE)),"",(VLOOKUP(E65,'C. et P. STAM'!$E$63:$T$90,6,FALSE)))</f>
        <v/>
      </c>
      <c r="K65" s="255" t="str">
        <f>IF(ISNA(VLOOKUP($E65,'C. et P. STAM'!$E$63:$T$90,7,FALSE)),"",(VLOOKUP($E65,'C. et P. STAM'!$E$63:$T$90,7,FALSE)))</f>
        <v/>
      </c>
      <c r="L65" s="255" t="str">
        <f>IF(ISNA(VLOOKUP($E65,'C. et P. STAM'!$E$63:$T$90,8,FALSE)),"",(VLOOKUP($E65,'C. et P. STAM'!$E$63:$T$90,8,FALSE)))</f>
        <v/>
      </c>
      <c r="M65" s="255" t="str">
        <f>IF(ISNA(VLOOKUP($E65,'C. et P. STAM'!$E$63:$T$90,9,FALSE)),"",(VLOOKUP($E65,'C. et P. STAM'!$E$63:$T$90,9,FALSE)))</f>
        <v/>
      </c>
      <c r="N65" s="255" t="str">
        <f>IF(ISNA(VLOOKUP($E65,'C. et P. STAM'!$E$63:$T$90,10,FALSE)),"",(VLOOKUP($E65,'C. et P. STAM'!$E$63:$T$90,10,FALSE)))</f>
        <v/>
      </c>
      <c r="O65" s="255" t="str">
        <f>IF(ISNA(VLOOKUP($E65,'C. et P. STAM'!$E$63:$T$90,11,FALSE)),"",(VLOOKUP($E65,'C. et P. STAM'!$E$63:$T$90,11,FALSE)))</f>
        <v/>
      </c>
      <c r="P65" s="255" t="str">
        <f>IF(ISNA(VLOOKUP($E65,'C. et P. STAM'!$E$63:$T$90,12,FALSE)),"",(VLOOKUP($E65,'C. et P. STAM'!$E$63:$T$90,12,FALSE)))</f>
        <v/>
      </c>
      <c r="Q65" s="255" t="str">
        <f>IF(ISNA(VLOOKUP($E65,'C. et P. STAM'!$E$63:$T$90,13,FALSE)),"",(VLOOKUP($E65,'C. et P. STAM'!$E$63:$T$90,13,FALSE)))</f>
        <v/>
      </c>
      <c r="R65" s="255" t="str">
        <f>IF(ISNA(VLOOKUP($E65,'C. et P. STAM'!$E$63:$T$90,14,FALSE)),"",(VLOOKUP($E65,'C. et P. STAM'!$E$63:$T$90,14,FALSE)))</f>
        <v/>
      </c>
      <c r="S65" s="255" t="str">
        <f>IF(ISNA(VLOOKUP($E65,'C. et P. STAM'!$E$63:$T$90,15,FALSE)),"",(VLOOKUP($E65,'C. et P. STAM'!$E$63:$T$90,15,FALSE)))</f>
        <v/>
      </c>
      <c r="T65" s="256" t="str">
        <f>IF(ISNA(VLOOKUP($E65,'C. et P. STAM'!$E$63:$T$90,16,FALSE)),"",(VLOOKUP($E65,'C. et P. STAM'!$E$63:$T$90,16,FALSE)))</f>
        <v/>
      </c>
    </row>
    <row r="66" spans="1:20" ht="12" customHeight="1" thickBot="1" x14ac:dyDescent="0.35">
      <c r="A66" s="583"/>
      <c r="B66" s="579"/>
      <c r="C66" s="723"/>
      <c r="D66" s="726"/>
      <c r="E66" s="243" t="str">
        <f>IF(ISNA(VLOOKUP($A63,'C. et P. STAM'!$A$63:$T$90,5,FALSE)+$V$5),"",(VLOOKUP($A63,'C. et P. STAM'!$A$63:$T$90,5,FALSE)+$V$5))</f>
        <v/>
      </c>
      <c r="F66" s="500" t="str">
        <f>IF(ISNA(VLOOKUP(E66,'C. et P. STAM'!$E$63:$T$90,2,FALSE)),"",(VLOOKUP(E66,'C. et P. STAM'!$E$63:$T$90,2,FALSE)))</f>
        <v/>
      </c>
      <c r="G66" s="19" t="s">
        <v>678</v>
      </c>
      <c r="H66" s="37" t="str">
        <f>IF(ISNA(VLOOKUP(E66,'C. et P. STAM'!$E$63:$T$90,4,FALSE)),"",(VLOOKUP(E66,'C. et P. STAM'!$E$63:$T$90,4,FALSE)))</f>
        <v/>
      </c>
      <c r="I66" s="239" t="str">
        <f>IF(ISNA(VLOOKUP(E66,'C. et P. STAM'!$E$63:$T$90,5,FALSE)),"",(VLOOKUP(E66,'C. et P. STAM'!$E$63:$T$90,5,FALSE)))</f>
        <v/>
      </c>
      <c r="J66" s="257" t="str">
        <f>IF(ISNA(VLOOKUP(E66,'C. et P. STAM'!$E$63:$T$90,6,FALSE)),"",(VLOOKUP(E66,'C. et P. STAM'!$E$63:$T$90,6,FALSE)))</f>
        <v/>
      </c>
      <c r="K66" s="258" t="str">
        <f>IF(ISNA(VLOOKUP($E66,'C. et P. STAM'!$E$63:$T$90,7,FALSE)),"",(VLOOKUP($E66,'C. et P. STAM'!$E$63:$T$90,7,FALSE)))</f>
        <v/>
      </c>
      <c r="L66" s="258" t="str">
        <f>IF(ISNA(VLOOKUP($E66,'C. et P. STAM'!$E$63:$T$90,8,FALSE)),"",(VLOOKUP($E66,'C. et P. STAM'!$E$63:$T$90,8,FALSE)))</f>
        <v/>
      </c>
      <c r="M66" s="258" t="str">
        <f>IF(ISNA(VLOOKUP($E66,'C. et P. STAM'!$E$63:$T$90,9,FALSE)),"",(VLOOKUP($E66,'C. et P. STAM'!$E$63:$T$90,9,FALSE)))</f>
        <v/>
      </c>
      <c r="N66" s="258" t="str">
        <f>IF(ISNA(VLOOKUP($E66,'C. et P. STAM'!$E$63:$T$90,10,FALSE)),"",(VLOOKUP($E66,'C. et P. STAM'!$E$63:$T$90,10,FALSE)))</f>
        <v/>
      </c>
      <c r="O66" s="258" t="str">
        <f>IF(ISNA(VLOOKUP($E66,'C. et P. STAM'!$E$63:$T$90,11,FALSE)),"",(VLOOKUP($E66,'C. et P. STAM'!$E$63:$T$90,11,FALSE)))</f>
        <v/>
      </c>
      <c r="P66" s="258" t="str">
        <f>IF(ISNA(VLOOKUP($E66,'C. et P. STAM'!$E$63:$T$90,12,FALSE)),"",(VLOOKUP($E66,'C. et P. STAM'!$E$63:$T$90,12,FALSE)))</f>
        <v/>
      </c>
      <c r="Q66" s="258" t="str">
        <f>IF(ISNA(VLOOKUP($E66,'C. et P. STAM'!$E$63:$T$90,13,FALSE)),"",(VLOOKUP($E66,'C. et P. STAM'!$E$63:$T$90,13,FALSE)))</f>
        <v/>
      </c>
      <c r="R66" s="258" t="str">
        <f>IF(ISNA(VLOOKUP($E66,'C. et P. STAM'!$E$63:$T$90,14,FALSE)),"",(VLOOKUP($E66,'C. et P. STAM'!$E$63:$T$90,14,FALSE)))</f>
        <v/>
      </c>
      <c r="S66" s="258" t="str">
        <f>IF(ISNA(VLOOKUP($E66,'C. et P. STAM'!$E$63:$T$90,15,FALSE)),"",(VLOOKUP($E66,'C. et P. STAM'!$E$63:$T$90,15,FALSE)))</f>
        <v/>
      </c>
      <c r="T66" s="259" t="str">
        <f>IF(ISNA(VLOOKUP($E66,'C. et P. STAM'!$E$63:$T$90,16,FALSE)),"",(VLOOKUP($E66,'C. et P. STAM'!$E$63:$T$90,16,FALSE)))</f>
        <v/>
      </c>
    </row>
    <row r="67" spans="1:20" ht="12" customHeight="1" x14ac:dyDescent="0.3">
      <c r="A67" s="581">
        <v>2</v>
      </c>
      <c r="B67" s="577" t="str">
        <f>IF(ISNA(VLOOKUP($A67,'C. et P. STAM'!$A$63:$T$90,2,FALSE)),"",(VLOOKUP($A67,'C. et P. STAM'!$A$63:$T$90,2,FALSE)))</f>
        <v/>
      </c>
      <c r="C67" s="721" t="str">
        <f>IF(ISNA(VLOOKUP($A67,'C. et P. STAM'!$A$63:$T$90,3,FALSE)),"",(VLOOKUP(A67,'C. et P. STAM'!$A$63:$T$90,3,FALSE)))</f>
        <v/>
      </c>
      <c r="D67" s="724" t="str">
        <f>IF(ISNA(VLOOKUP($A67,'C. et P. STAM'!$A$63:$T$90,4,FALSE)),"",(VLOOKUP($A67,'C. et P. STAM'!$A$63:$T$90,4,FALSE)))</f>
        <v/>
      </c>
      <c r="E67" s="29" t="str">
        <f>IF(ISNA(VLOOKUP($A67,'C. et P. STAM'!$A$63:$T$90,5,FALSE)),"",(VLOOKUP($A67,'C. et P. STAM'!$A$63:$T$90,5,FALSE)))</f>
        <v/>
      </c>
      <c r="F67" s="499" t="str">
        <f>IF(ISNA(VLOOKUP(E67,'C. et P. STAM'!$E$63:$T$90,2,FALSE)),"",(VLOOKUP(E67,'C. et P. STAM'!$E$63:$T$90,2,FALSE)))</f>
        <v/>
      </c>
      <c r="G67" s="249"/>
      <c r="H67" s="247"/>
      <c r="I67" s="242" t="str">
        <f>IF(ISNA(VLOOKUP(E67,'C. et P. STAM'!$E$63:$T$90,5,FALSE)),"",(VLOOKUP(E67,'C. et P. STAM'!$E$63:$T$90,5,FALSE)))</f>
        <v/>
      </c>
      <c r="J67" s="260" t="str">
        <f>IF(ISNA(VLOOKUP(E67,'C. et P. STAM'!$E$63:$T$90,6,FALSE)),"",(VLOOKUP(E67,'C. et P. STAM'!$E$63:$T$90,6,FALSE)))</f>
        <v/>
      </c>
      <c r="K67" s="261" t="str">
        <f>IF(ISNA(VLOOKUP($E67,'C. et P. STAM'!$E$63:$T$90,7,FALSE)),"",(VLOOKUP($E67,'C. et P. STAM'!$E$63:$T$90,7,FALSE)))</f>
        <v/>
      </c>
      <c r="L67" s="261" t="str">
        <f>IF(ISNA(VLOOKUP($E67,'C. et P. STAM'!$E$63:$T$90,8,FALSE)),"",(VLOOKUP($E67,'C. et P. STAM'!$E$63:$T$90,8,FALSE)))</f>
        <v/>
      </c>
      <c r="M67" s="261" t="str">
        <f>IF(ISNA(VLOOKUP($E67,'C. et P. STAM'!$E$63:$T$90,9,FALSE)),"",(VLOOKUP($E67,'C. et P. STAM'!$E$63:$T$90,9,FALSE)))</f>
        <v/>
      </c>
      <c r="N67" s="261" t="str">
        <f>IF(ISNA(VLOOKUP($E67,'C. et P. STAM'!$E$63:$T$90,10,FALSE)),"",(VLOOKUP($E67,'C. et P. STAM'!$E$63:$T$90,10,FALSE)))</f>
        <v/>
      </c>
      <c r="O67" s="261" t="str">
        <f>IF(ISNA(VLOOKUP($E67,'C. et P. STAM'!$E$63:$T$90,11,FALSE)),"",(VLOOKUP($E67,'C. et P. STAM'!$E$63:$T$90,11,FALSE)))</f>
        <v/>
      </c>
      <c r="P67" s="261" t="str">
        <f>IF(ISNA(VLOOKUP($E67,'C. et P. STAM'!$E$63:$T$90,12,FALSE)),"",(VLOOKUP($E67,'C. et P. STAM'!$E$63:$T$90,12,FALSE)))</f>
        <v/>
      </c>
      <c r="Q67" s="261" t="str">
        <f>IF(ISNA(VLOOKUP($E67,'C. et P. STAM'!$E$63:$T$90,13,FALSE)),"",(VLOOKUP($E67,'C. et P. STAM'!$E$63:$T$90,13,FALSE)))</f>
        <v/>
      </c>
      <c r="R67" s="261" t="str">
        <f>IF(ISNA(VLOOKUP($E67,'C. et P. STAM'!$E$63:$T$90,14,FALSE)),"",(VLOOKUP($E67,'C. et P. STAM'!$E$63:$T$90,14,FALSE)))</f>
        <v/>
      </c>
      <c r="S67" s="261" t="str">
        <f>IF(ISNA(VLOOKUP($E67,'C. et P. STAM'!$E$63:$T$90,15,FALSE)),"",(VLOOKUP($E67,'C. et P. STAM'!$E$63:$T$90,15,FALSE)))</f>
        <v/>
      </c>
      <c r="T67" s="262" t="str">
        <f>IF(ISNA(VLOOKUP($E67,'C. et P. STAM'!$E$63:$T$90,16,FALSE)),"",(VLOOKUP($E67,'C. et P. STAM'!$E$63:$T$90,16,FALSE)))</f>
        <v/>
      </c>
    </row>
    <row r="68" spans="1:20" ht="12" customHeight="1" x14ac:dyDescent="0.3">
      <c r="A68" s="582"/>
      <c r="B68" s="578"/>
      <c r="C68" s="722"/>
      <c r="D68" s="725"/>
      <c r="E68" s="32" t="str">
        <f>IF(ISNA(VLOOKUP($A67,'C. et P. STAM'!$A$63:$T$90,5,FALSE)+$V$3),"",(VLOOKUP($A67,'C. et P. STAM'!$A$63:$T$90,5,FALSE)+$V$3))</f>
        <v/>
      </c>
      <c r="F68" s="495" t="str">
        <f>IF(ISNA(VLOOKUP(E68,'C. et P. STAM'!$E$63:$T$90,2,FALSE)),"",(VLOOKUP(E68,'C. et P. STAM'!$E$63:$T$90,2,FALSE)))</f>
        <v/>
      </c>
      <c r="G68" s="250"/>
      <c r="H68" s="33" t="str">
        <f>IF(ISNA(VLOOKUP(E68,'C. et P. STAM'!$E$63:$T$90,4,FALSE)),"",(VLOOKUP(E68,'C. et P. STAM'!$E$63:$T$90,4,FALSE)))</f>
        <v/>
      </c>
      <c r="I68" s="240" t="str">
        <f>IF(ISNA(VLOOKUP(E68,'C. et P. STAM'!$E$63:$T$90,5,FALSE)),"",(VLOOKUP(E68,'C. et P. STAM'!$E$63:$T$90,5,FALSE)))</f>
        <v/>
      </c>
      <c r="J68" s="254" t="str">
        <f>IF(ISNA(VLOOKUP(E68,'C. et P. STAM'!$E$63:$T$90,6,FALSE)),"",(VLOOKUP(E68,'C. et P. STAM'!$E$63:$T$90,6,FALSE)))</f>
        <v/>
      </c>
      <c r="K68" s="255" t="str">
        <f>IF(ISNA(VLOOKUP($E68,'C. et P. STAM'!$E$63:$T$90,7,FALSE)),"",(VLOOKUP($E68,'C. et P. STAM'!$E$63:$T$90,7,FALSE)))</f>
        <v/>
      </c>
      <c r="L68" s="255" t="str">
        <f>IF(ISNA(VLOOKUP($E68,'C. et P. STAM'!$E$63:$T$90,8,FALSE)),"",(VLOOKUP($E68,'C. et P. STAM'!$E$63:$T$90,8,FALSE)))</f>
        <v/>
      </c>
      <c r="M68" s="255" t="str">
        <f>IF(ISNA(VLOOKUP($E68,'C. et P. STAM'!$E$63:$T$90,9,FALSE)),"",(VLOOKUP($E68,'C. et P. STAM'!$E$63:$T$90,9,FALSE)))</f>
        <v/>
      </c>
      <c r="N68" s="255" t="str">
        <f>IF(ISNA(VLOOKUP($E68,'C. et P. STAM'!$E$63:$T$90,10,FALSE)),"",(VLOOKUP($E68,'C. et P. STAM'!$E$63:$T$90,10,FALSE)))</f>
        <v/>
      </c>
      <c r="O68" s="255" t="str">
        <f>IF(ISNA(VLOOKUP($E68,'C. et P. STAM'!$E$63:$T$90,11,FALSE)),"",(VLOOKUP($E68,'C. et P. STAM'!$E$63:$T$90,11,FALSE)))</f>
        <v/>
      </c>
      <c r="P68" s="255" t="str">
        <f>IF(ISNA(VLOOKUP($E68,'C. et P. STAM'!$E$63:$T$90,12,FALSE)),"",(VLOOKUP($E68,'C. et P. STAM'!$E$63:$T$90,12,FALSE)))</f>
        <v/>
      </c>
      <c r="Q68" s="255" t="str">
        <f>IF(ISNA(VLOOKUP($E68,'C. et P. STAM'!$E$63:$T$90,13,FALSE)),"",(VLOOKUP($E68,'C. et P. STAM'!$E$63:$T$90,13,FALSE)))</f>
        <v/>
      </c>
      <c r="R68" s="255" t="str">
        <f>IF(ISNA(VLOOKUP($E68,'C. et P. STAM'!$E$63:$T$90,14,FALSE)),"",(VLOOKUP($E68,'C. et P. STAM'!$E$63:$T$90,14,FALSE)))</f>
        <v/>
      </c>
      <c r="S68" s="255" t="str">
        <f>IF(ISNA(VLOOKUP($E68,'C. et P. STAM'!$E$63:$T$90,15,FALSE)),"",(VLOOKUP($E68,'C. et P. STAM'!$E$63:$T$90,15,FALSE)))</f>
        <v/>
      </c>
      <c r="T68" s="256" t="str">
        <f>IF(ISNA(VLOOKUP($E68,'C. et P. STAM'!$E$63:$T$90,16,FALSE)),"",(VLOOKUP($E68,'C. et P. STAM'!$E$63:$T$90,16,FALSE)))</f>
        <v/>
      </c>
    </row>
    <row r="69" spans="1:20" ht="12" customHeight="1" thickBot="1" x14ac:dyDescent="0.35">
      <c r="A69" s="582"/>
      <c r="B69" s="578"/>
      <c r="C69" s="722"/>
      <c r="D69" s="725"/>
      <c r="E69" s="32" t="str">
        <f>IF(ISNA(VLOOKUP($A67,'C. et P. STAM'!$A$63:$T$90,5,FALSE)+$V$4),"",(VLOOKUP($A67,'C. et P. STAM'!$A$63:$T$90,5,FALSE)+$V$4))</f>
        <v/>
      </c>
      <c r="F69" s="495" t="str">
        <f>IF(ISNA(VLOOKUP(E69,'C. et P. STAM'!$E$63:$T$90,2,FALSE)),"",(VLOOKUP(E69,'C. et P. STAM'!$E$63:$T$90,2,FALSE)))</f>
        <v/>
      </c>
      <c r="G69" s="18" t="s">
        <v>677</v>
      </c>
      <c r="H69" s="33" t="str">
        <f>IF(ISNA(VLOOKUP(E69,'C. et P. STAM'!$E$62:$T$90,4,FALSE)),"",(VLOOKUP(E69,'C. et P. STAM'!$E$62:$T$90,4,FALSE)))</f>
        <v/>
      </c>
      <c r="I69" s="240" t="str">
        <f>IF(ISNA(VLOOKUP(E69,'C. et P. STAM'!$E$63:$T$90,5,FALSE)),"",(VLOOKUP(E69,'C. et P. STAM'!$E$63:$T$90,5,FALSE)))</f>
        <v/>
      </c>
      <c r="J69" s="254" t="str">
        <f>IF(ISNA(VLOOKUP(E69,'C. et P. STAM'!$E$63:$T$90,6,FALSE)),"",(VLOOKUP(E69,'C. et P. STAM'!$E$63:$T$90,6,FALSE)))</f>
        <v/>
      </c>
      <c r="K69" s="255" t="str">
        <f>IF(ISNA(VLOOKUP($E69,'C. et P. STAM'!$E$63:$T$90,7,FALSE)),"",(VLOOKUP($E69,'C. et P. STAM'!$E$63:$T$90,7,FALSE)))</f>
        <v/>
      </c>
      <c r="L69" s="255" t="str">
        <f>IF(ISNA(VLOOKUP($E69,'C. et P. STAM'!$E$63:$T$90,8,FALSE)),"",(VLOOKUP($E69,'C. et P. STAM'!$E$63:$T$90,8,FALSE)))</f>
        <v/>
      </c>
      <c r="M69" s="255" t="str">
        <f>IF(ISNA(VLOOKUP($E69,'C. et P. STAM'!$E$63:$T$90,9,FALSE)),"",(VLOOKUP($E69,'C. et P. STAM'!$E$63:$T$90,9,FALSE)))</f>
        <v/>
      </c>
      <c r="N69" s="255" t="str">
        <f>IF(ISNA(VLOOKUP($E69,'C. et P. STAM'!$E$63:$T$90,10,FALSE)),"",(VLOOKUP($E69,'C. et P. STAM'!$E$63:$T$90,10,FALSE)))</f>
        <v/>
      </c>
      <c r="O69" s="255" t="str">
        <f>IF(ISNA(VLOOKUP($E69,'C. et P. STAM'!$E$63:$T$90,11,FALSE)),"",(VLOOKUP($E69,'C. et P. STAM'!$E$63:$T$90,11,FALSE)))</f>
        <v/>
      </c>
      <c r="P69" s="255" t="str">
        <f>IF(ISNA(VLOOKUP($E69,'C. et P. STAM'!$E$63:$T$90,12,FALSE)),"",(VLOOKUP($E69,'C. et P. STAM'!$E$63:$T$90,12,FALSE)))</f>
        <v/>
      </c>
      <c r="Q69" s="255" t="str">
        <f>IF(ISNA(VLOOKUP($E69,'C. et P. STAM'!$E$63:$T$90,13,FALSE)),"",(VLOOKUP($E69,'C. et P. STAM'!$E$63:$T$90,13,FALSE)))</f>
        <v/>
      </c>
      <c r="R69" s="255" t="str">
        <f>IF(ISNA(VLOOKUP($E69,'C. et P. STAM'!$E$63:$T$90,14,FALSE)),"",(VLOOKUP($E69,'C. et P. STAM'!$E$63:$T$90,14,FALSE)))</f>
        <v/>
      </c>
      <c r="S69" s="255" t="str">
        <f>IF(ISNA(VLOOKUP($E69,'C. et P. STAM'!$E$63:$T$90,15,FALSE)),"",(VLOOKUP($E69,'C. et P. STAM'!$E$63:$T$90,15,FALSE)))</f>
        <v/>
      </c>
      <c r="T69" s="256" t="str">
        <f>IF(ISNA(VLOOKUP($E69,'C. et P. STAM'!$E$63:$T$90,16,FALSE)),"",(VLOOKUP($E69,'C. et P. STAM'!$E$63:$T$90,16,FALSE)))</f>
        <v/>
      </c>
    </row>
    <row r="70" spans="1:20" ht="12" customHeight="1" thickBot="1" x14ac:dyDescent="0.35">
      <c r="A70" s="583"/>
      <c r="B70" s="579"/>
      <c r="C70" s="723"/>
      <c r="D70" s="726"/>
      <c r="E70" s="243" t="str">
        <f>IF(ISNA(VLOOKUP($A67,'C. et P. STAM'!$A$63:$T$90,5,FALSE)+$V$5),"",(VLOOKUP($A67,'C. et P. STAM'!$A$63:$T$90,5,FALSE)+$V$5))</f>
        <v/>
      </c>
      <c r="F70" s="500" t="str">
        <f>IF(ISNA(VLOOKUP(E70,'C. et P. STAM'!$E$63:$T$90,2,FALSE)),"",(VLOOKUP(E70,'C. et P. STAM'!$E$63:$T$90,2,FALSE)))</f>
        <v/>
      </c>
      <c r="G70" s="19" t="s">
        <v>678</v>
      </c>
      <c r="H70" s="37" t="str">
        <f>IF(ISNA(VLOOKUP(E70,'C. et P. STAM'!$E$63:$T$90,4,FALSE)),"",(VLOOKUP(E70,'C. et P. STAM'!$E$63:$T$90,4,FALSE)))</f>
        <v/>
      </c>
      <c r="I70" s="239" t="str">
        <f>IF(ISNA(VLOOKUP(E70,'C. et P. STAM'!$E$63:$T$90,5,FALSE)),"",(VLOOKUP(E70,'C. et P. STAM'!$E$63:$T$90,5,FALSE)))</f>
        <v/>
      </c>
      <c r="J70" s="263" t="str">
        <f>IF(ISNA(VLOOKUP(E70,'C. et P. STAM'!$E$63:$T$90,6,FALSE)),"",(VLOOKUP(E70,'C. et P. STAM'!$E$63:$T$90,6,FALSE)))</f>
        <v/>
      </c>
      <c r="K70" s="264" t="str">
        <f>IF(ISNA(VLOOKUP($E70,'C. et P. STAM'!$E$63:$T$90,7,FALSE)),"",(VLOOKUP($E70,'C. et P. STAM'!$E$63:$T$90,7,FALSE)))</f>
        <v/>
      </c>
      <c r="L70" s="264" t="str">
        <f>IF(ISNA(VLOOKUP($E70,'C. et P. STAM'!$E$63:$T$90,8,FALSE)),"",(VLOOKUP($E70,'C. et P. STAM'!$E$63:$T$90,8,FALSE)))</f>
        <v/>
      </c>
      <c r="M70" s="264" t="str">
        <f>IF(ISNA(VLOOKUP($E70,'C. et P. STAM'!$E$63:$T$90,9,FALSE)),"",(VLOOKUP($E70,'C. et P. STAM'!$E$63:$T$90,9,FALSE)))</f>
        <v/>
      </c>
      <c r="N70" s="264" t="str">
        <f>IF(ISNA(VLOOKUP($E70,'C. et P. STAM'!$E$63:$T$90,10,FALSE)),"",(VLOOKUP($E70,'C. et P. STAM'!$E$63:$T$90,10,FALSE)))</f>
        <v/>
      </c>
      <c r="O70" s="264" t="str">
        <f>IF(ISNA(VLOOKUP($E70,'C. et P. STAM'!$E$63:$T$90,11,FALSE)),"",(VLOOKUP($E70,'C. et P. STAM'!$E$63:$T$90,11,FALSE)))</f>
        <v/>
      </c>
      <c r="P70" s="264" t="str">
        <f>IF(ISNA(VLOOKUP($E70,'C. et P. STAM'!$E$63:$T$90,12,FALSE)),"",(VLOOKUP($E70,'C. et P. STAM'!$E$63:$T$90,12,FALSE)))</f>
        <v/>
      </c>
      <c r="Q70" s="264" t="str">
        <f>IF(ISNA(VLOOKUP($E70,'C. et P. STAM'!$E$63:$T$90,13,FALSE)),"",(VLOOKUP($E70,'C. et P. STAM'!$E$63:$T$90,13,FALSE)))</f>
        <v/>
      </c>
      <c r="R70" s="264" t="str">
        <f>IF(ISNA(VLOOKUP($E70,'C. et P. STAM'!$E$63:$T$90,14,FALSE)),"",(VLOOKUP($E70,'C. et P. STAM'!$E$63:$T$90,14,FALSE)))</f>
        <v/>
      </c>
      <c r="S70" s="264" t="str">
        <f>IF(ISNA(VLOOKUP($E70,'C. et P. STAM'!$E$63:$T$90,15,FALSE)),"",(VLOOKUP($E70,'C. et P. STAM'!$E$63:$T$90,15,FALSE)))</f>
        <v/>
      </c>
      <c r="T70" s="265" t="str">
        <f>IF(ISNA(VLOOKUP($E70,'C. et P. STAM'!$E$63:$T$90,16,FALSE)),"",(VLOOKUP($E70,'C. et P. STAM'!$E$63:$T$90,16,FALSE)))</f>
        <v/>
      </c>
    </row>
    <row r="71" spans="1:20" ht="12" customHeight="1" x14ac:dyDescent="0.3">
      <c r="A71" s="581">
        <v>3</v>
      </c>
      <c r="B71" s="577" t="str">
        <f>IF(ISNA(VLOOKUP($A71,'C. et P. STAM'!$A$63:$T$90,2,FALSE)),"",(VLOOKUP($A71,'C. et P. STAM'!$A$63:$T$90,2,FALSE)))</f>
        <v/>
      </c>
      <c r="C71" s="721" t="str">
        <f>IF(ISNA(VLOOKUP($A71,'C. et P. STAM'!$A$63:$T$90,3,FALSE)),"",(VLOOKUP(A71,'C. et P. STAM'!$A$63:$T$90,3,FALSE)))</f>
        <v/>
      </c>
      <c r="D71" s="724" t="str">
        <f>IF(ISNA(VLOOKUP($A71,'C. et P. STAM'!$A$63:$T$90,4,FALSE)),"",(VLOOKUP($A71,'C. et P. STAM'!$A$63:$T$90,4,FALSE)))</f>
        <v/>
      </c>
      <c r="E71" s="29" t="str">
        <f>IF(ISNA(VLOOKUP($A71,'C. et P. STAM'!$A$63:$T$90,5,FALSE)),"",(VLOOKUP($A71,'C. et P. STAM'!$A$63:$T$90,5,FALSE)))</f>
        <v/>
      </c>
      <c r="F71" s="499" t="str">
        <f>IF(ISNA(VLOOKUP(E71,'C. et P. STAM'!$E$63:$T$90,2,FALSE)),"",(VLOOKUP(E71,'C. et P. STAM'!$E$63:$T$90,2,FALSE)))</f>
        <v/>
      </c>
      <c r="G71" s="249"/>
      <c r="H71" s="247"/>
      <c r="I71" s="242" t="str">
        <f>IF(ISNA(VLOOKUP(E71,'C. et P. STAM'!$E$63:$T$90,5,FALSE)),"",(VLOOKUP(E71,'C. et P. STAM'!$E$63:$T$90,5,FALSE)))</f>
        <v/>
      </c>
      <c r="J71" s="266" t="str">
        <f>IF(ISNA(VLOOKUP(E71,'C. et P. STAM'!$E$63:$T$90,6,FALSE)),"",(VLOOKUP(E71,'C. et P. STAM'!$E$63:$T$90,6,FALSE)))</f>
        <v/>
      </c>
      <c r="K71" s="267" t="str">
        <f>IF(ISNA(VLOOKUP($E71,'C. et P. STAM'!$E$63:$T$90,7,FALSE)),"",(VLOOKUP($E71,'C. et P. STAM'!$E$63:$T$90,7,FALSE)))</f>
        <v/>
      </c>
      <c r="L71" s="267" t="str">
        <f>IF(ISNA(VLOOKUP($E71,'C. et P. STAM'!$E$63:$T$90,8,FALSE)),"",(VLOOKUP($E71,'C. et P. STAM'!$E$63:$T$90,8,FALSE)))</f>
        <v/>
      </c>
      <c r="M71" s="267" t="str">
        <f>IF(ISNA(VLOOKUP($E71,'C. et P. STAM'!$E$63:$T$90,9,FALSE)),"",(VLOOKUP($E71,'C. et P. STAM'!$E$63:$T$90,9,FALSE)))</f>
        <v/>
      </c>
      <c r="N71" s="267" t="str">
        <f>IF(ISNA(VLOOKUP($E71,'C. et P. STAM'!$E$63:$T$90,10,FALSE)),"",(VLOOKUP($E71,'C. et P. STAM'!$E$63:$T$90,10,FALSE)))</f>
        <v/>
      </c>
      <c r="O71" s="267" t="str">
        <f>IF(ISNA(VLOOKUP($E71,'C. et P. STAM'!$E$63:$T$90,11,FALSE)),"",(VLOOKUP($E71,'C. et P. STAM'!$E$63:$T$90,11,FALSE)))</f>
        <v/>
      </c>
      <c r="P71" s="267" t="str">
        <f>IF(ISNA(VLOOKUP($E71,'C. et P. STAM'!$E$63:$T$90,12,FALSE)),"",(VLOOKUP($E71,'C. et P. STAM'!$E$63:$T$90,12,FALSE)))</f>
        <v/>
      </c>
      <c r="Q71" s="267" t="str">
        <f>IF(ISNA(VLOOKUP($E71,'C. et P. STAM'!$E$63:$T$90,13,FALSE)),"",(VLOOKUP($E71,'C. et P. STAM'!$E$63:$T$90,13,FALSE)))</f>
        <v/>
      </c>
      <c r="R71" s="267" t="str">
        <f>IF(ISNA(VLOOKUP($E71,'C. et P. STAM'!$E$63:$T$90,14,FALSE)),"",(VLOOKUP($E71,'C. et P. STAM'!$E$63:$T$90,14,FALSE)))</f>
        <v/>
      </c>
      <c r="S71" s="267" t="str">
        <f>IF(ISNA(VLOOKUP($E71,'C. et P. STAM'!$E$63:$T$90,15,FALSE)),"",(VLOOKUP($E71,'C. et P. STAM'!$E$63:$T$90,15,FALSE)))</f>
        <v/>
      </c>
      <c r="T71" s="268" t="str">
        <f>IF(ISNA(VLOOKUP($E71,'C. et P. STAM'!$E$63:$T$90,16,FALSE)),"",(VLOOKUP($E71,'C. et P. STAM'!$E$63:$T$90,16,FALSE)))</f>
        <v/>
      </c>
    </row>
    <row r="72" spans="1:20" ht="12" customHeight="1" x14ac:dyDescent="0.3">
      <c r="A72" s="582"/>
      <c r="B72" s="578"/>
      <c r="C72" s="722"/>
      <c r="D72" s="725"/>
      <c r="E72" s="32" t="str">
        <f>IF(ISNA(VLOOKUP($A71,'C. et P. STAM'!$A$63:$T$90,5,FALSE)+$V$3),"",(VLOOKUP($A71,'C. et P. STAM'!$A$63:$T$90,5,FALSE)+$V$3))</f>
        <v/>
      </c>
      <c r="F72" s="495" t="str">
        <f>IF(ISNA(VLOOKUP(E72,'C. et P. STAM'!$E$63:$T$90,2,FALSE)),"",(VLOOKUP(E72,'C. et P. STAM'!$E$63:$T$90,2,FALSE)))</f>
        <v/>
      </c>
      <c r="G72" s="250"/>
      <c r="H72" s="33" t="str">
        <f>IF(ISNA(VLOOKUP(E72,'C. et P. STAM'!$E$63:$T$90,4,FALSE)),"",(VLOOKUP(E72,'C. et P. STAM'!$E$63:$T$90,4,FALSE)))</f>
        <v/>
      </c>
      <c r="I72" s="240" t="str">
        <f>IF(ISNA(VLOOKUP(E72,'C. et P. STAM'!$E$63:$T$90,5,FALSE)),"",(VLOOKUP(E72,'C. et P. STAM'!$E$63:$T$90,5,FALSE)))</f>
        <v/>
      </c>
      <c r="J72" s="254" t="str">
        <f>IF(ISNA(VLOOKUP(E72,'C. et P. STAM'!$E$63:$T$90,6,FALSE)),"",(VLOOKUP(E72,'C. et P. STAM'!$E$63:$T$90,6,FALSE)))</f>
        <v/>
      </c>
      <c r="K72" s="255" t="str">
        <f>IF(ISNA(VLOOKUP($E72,'C. et P. STAM'!$E$63:$T$90,7,FALSE)),"",(VLOOKUP($E72,'C. et P. STAM'!$E$63:$T$90,7,FALSE)))</f>
        <v/>
      </c>
      <c r="L72" s="255" t="str">
        <f>IF(ISNA(VLOOKUP($E72,'C. et P. STAM'!$E$63:$T$90,8,FALSE)),"",(VLOOKUP($E72,'C. et P. STAM'!$E$63:$T$90,8,FALSE)))</f>
        <v/>
      </c>
      <c r="M72" s="255" t="str">
        <f>IF(ISNA(VLOOKUP($E72,'C. et P. STAM'!$E$63:$T$90,9,FALSE)),"",(VLOOKUP($E72,'C. et P. STAM'!$E$63:$T$90,9,FALSE)))</f>
        <v/>
      </c>
      <c r="N72" s="255" t="str">
        <f>IF(ISNA(VLOOKUP($E72,'C. et P. STAM'!$E$63:$T$90,10,FALSE)),"",(VLOOKUP($E72,'C. et P. STAM'!$E$63:$T$90,10,FALSE)))</f>
        <v/>
      </c>
      <c r="O72" s="255" t="str">
        <f>IF(ISNA(VLOOKUP($E72,'C. et P. STAM'!$E$63:$T$90,11,FALSE)),"",(VLOOKUP($E72,'C. et P. STAM'!$E$63:$T$90,11,FALSE)))</f>
        <v/>
      </c>
      <c r="P72" s="255" t="str">
        <f>IF(ISNA(VLOOKUP($E72,'C. et P. STAM'!$E$63:$T$90,12,FALSE)),"",(VLOOKUP($E72,'C. et P. STAM'!$E$63:$T$90,12,FALSE)))</f>
        <v/>
      </c>
      <c r="Q72" s="255" t="str">
        <f>IF(ISNA(VLOOKUP($E72,'C. et P. STAM'!$E$63:$T$90,13,FALSE)),"",(VLOOKUP($E72,'C. et P. STAM'!$E$63:$T$90,13,FALSE)))</f>
        <v/>
      </c>
      <c r="R72" s="255" t="str">
        <f>IF(ISNA(VLOOKUP($E72,'C. et P. STAM'!$E$63:$T$90,14,FALSE)),"",(VLOOKUP($E72,'C. et P. STAM'!$E$63:$T$90,14,FALSE)))</f>
        <v/>
      </c>
      <c r="S72" s="255" t="str">
        <f>IF(ISNA(VLOOKUP($E72,'C. et P. STAM'!$E$63:$T$90,15,FALSE)),"",(VLOOKUP($E72,'C. et P. STAM'!$E$63:$T$90,15,FALSE)))</f>
        <v/>
      </c>
      <c r="T72" s="256" t="str">
        <f>IF(ISNA(VLOOKUP($E72,'C. et P. STAM'!$E$63:$T$90,16,FALSE)),"",(VLOOKUP($E72,'C. et P. STAM'!$E$63:$T$90,16,FALSE)))</f>
        <v/>
      </c>
    </row>
    <row r="73" spans="1:20" ht="12" customHeight="1" thickBot="1" x14ac:dyDescent="0.35">
      <c r="A73" s="582"/>
      <c r="B73" s="578"/>
      <c r="C73" s="722"/>
      <c r="D73" s="725"/>
      <c r="E73" s="32" t="str">
        <f>IF(ISNA(VLOOKUP($A71,'C. et P. STAM'!$A$63:$T$90,5,FALSE)+$V$4),"",(VLOOKUP($A71,'C. et P. STAM'!$A$63:$T$90,5,FALSE)+$V$4))</f>
        <v/>
      </c>
      <c r="F73" s="495" t="str">
        <f>IF(ISNA(VLOOKUP(E73,'C. et P. STAM'!$E$63:$T$90,2,FALSE)),"",(VLOOKUP(E73,'C. et P. STAM'!$E$63:$T$90,2,FALSE)))</f>
        <v/>
      </c>
      <c r="G73" s="18" t="s">
        <v>677</v>
      </c>
      <c r="H73" s="33" t="str">
        <f>IF(ISNA(VLOOKUP(E73,'C. et P. STAM'!$E$62:$T$90,4,FALSE)),"",(VLOOKUP(E73,'C. et P. STAM'!$E$62:$T$90,4,FALSE)))</f>
        <v/>
      </c>
      <c r="I73" s="240" t="str">
        <f>IF(ISNA(VLOOKUP(E73,'C. et P. STAM'!$E$63:$T$90,5,FALSE)),"",(VLOOKUP(E73,'C. et P. STAM'!$E$63:$T$90,5,FALSE)))</f>
        <v/>
      </c>
      <c r="J73" s="254" t="str">
        <f>IF(ISNA(VLOOKUP(E73,'C. et P. STAM'!$E$63:$T$90,6,FALSE)),"",(VLOOKUP(E73,'C. et P. STAM'!$E$63:$T$90,6,FALSE)))</f>
        <v/>
      </c>
      <c r="K73" s="255" t="str">
        <f>IF(ISNA(VLOOKUP($E73,'C. et P. STAM'!$E$63:$T$90,7,FALSE)),"",(VLOOKUP($E73,'C. et P. STAM'!$E$63:$T$90,7,FALSE)))</f>
        <v/>
      </c>
      <c r="L73" s="255" t="str">
        <f>IF(ISNA(VLOOKUP($E73,'C. et P. STAM'!$E$63:$T$90,8,FALSE)),"",(VLOOKUP($E73,'C. et P. STAM'!$E$63:$T$90,8,FALSE)))</f>
        <v/>
      </c>
      <c r="M73" s="255" t="str">
        <f>IF(ISNA(VLOOKUP($E73,'C. et P. STAM'!$E$63:$T$90,9,FALSE)),"",(VLOOKUP($E73,'C. et P. STAM'!$E$63:$T$90,9,FALSE)))</f>
        <v/>
      </c>
      <c r="N73" s="255" t="str">
        <f>IF(ISNA(VLOOKUP($E73,'C. et P. STAM'!$E$63:$T$90,10,FALSE)),"",(VLOOKUP($E73,'C. et P. STAM'!$E$63:$T$90,10,FALSE)))</f>
        <v/>
      </c>
      <c r="O73" s="255" t="str">
        <f>IF(ISNA(VLOOKUP($E73,'C. et P. STAM'!$E$63:$T$90,11,FALSE)),"",(VLOOKUP($E73,'C. et P. STAM'!$E$63:$T$90,11,FALSE)))</f>
        <v/>
      </c>
      <c r="P73" s="255" t="str">
        <f>IF(ISNA(VLOOKUP($E73,'C. et P. STAM'!$E$63:$T$90,12,FALSE)),"",(VLOOKUP($E73,'C. et P. STAM'!$E$63:$T$90,12,FALSE)))</f>
        <v/>
      </c>
      <c r="Q73" s="255" t="str">
        <f>IF(ISNA(VLOOKUP($E73,'C. et P. STAM'!$E$63:$T$90,13,FALSE)),"",(VLOOKUP($E73,'C. et P. STAM'!$E$63:$T$90,13,FALSE)))</f>
        <v/>
      </c>
      <c r="R73" s="255" t="str">
        <f>IF(ISNA(VLOOKUP($E73,'C. et P. STAM'!$E$63:$T$90,14,FALSE)),"",(VLOOKUP($E73,'C. et P. STAM'!$E$63:$T$90,14,FALSE)))</f>
        <v/>
      </c>
      <c r="S73" s="255" t="str">
        <f>IF(ISNA(VLOOKUP($E73,'C. et P. STAM'!$E$63:$T$90,15,FALSE)),"",(VLOOKUP($E73,'C. et P. STAM'!$E$63:$T$90,15,FALSE)))</f>
        <v/>
      </c>
      <c r="T73" s="256" t="str">
        <f>IF(ISNA(VLOOKUP($E73,'C. et P. STAM'!$E$63:$T$90,16,FALSE)),"",(VLOOKUP($E73,'C. et P. STAM'!$E$63:$T$90,16,FALSE)))</f>
        <v/>
      </c>
    </row>
    <row r="74" spans="1:20" ht="12" customHeight="1" thickBot="1" x14ac:dyDescent="0.35">
      <c r="A74" s="583"/>
      <c r="B74" s="579"/>
      <c r="C74" s="723"/>
      <c r="D74" s="726"/>
      <c r="E74" s="243" t="str">
        <f>IF(ISNA(VLOOKUP($A71,'C. et P. STAM'!$A$63:$T$90,5,FALSE)+$V$5),"",(VLOOKUP($A71,'C. et P. STAM'!$A$63:$T$90,5,FALSE)+$V$5))</f>
        <v/>
      </c>
      <c r="F74" s="500" t="str">
        <f>IF(ISNA(VLOOKUP(E74,'C. et P. STAM'!$E$63:$T$90,2,FALSE)),"",(VLOOKUP(E74,'C. et P. STAM'!$E$63:$T$90,2,FALSE)))</f>
        <v/>
      </c>
      <c r="G74" s="19" t="s">
        <v>678</v>
      </c>
      <c r="H74" s="37" t="str">
        <f>IF(ISNA(VLOOKUP(E74,'C. et P. STAM'!$E$63:$T$90,4,FALSE)),"",(VLOOKUP(E74,'C. et P. STAM'!$E$63:$T$90,4,FALSE)))</f>
        <v/>
      </c>
      <c r="I74" s="239" t="str">
        <f>IF(ISNA(VLOOKUP(E74,'C. et P. STAM'!$E$63:$T$90,5,FALSE)),"",(VLOOKUP(E74,'C. et P. STAM'!$E$63:$T$90,5,FALSE)))</f>
        <v/>
      </c>
      <c r="J74" s="257" t="str">
        <f>IF(ISNA(VLOOKUP(E74,'C. et P. STAM'!$E$63:$T$90,6,FALSE)),"",(VLOOKUP(E74,'C. et P. STAM'!$E$63:$T$90,6,FALSE)))</f>
        <v/>
      </c>
      <c r="K74" s="258" t="str">
        <f>IF(ISNA(VLOOKUP($E74,'C. et P. STAM'!$E$63:$T$90,7,FALSE)),"",(VLOOKUP($E74,'C. et P. STAM'!$E$63:$T$90,7,FALSE)))</f>
        <v/>
      </c>
      <c r="L74" s="258" t="str">
        <f>IF(ISNA(VLOOKUP($E74,'C. et P. STAM'!$E$63:$T$90,8,FALSE)),"",(VLOOKUP($E74,'C. et P. STAM'!$E$63:$T$90,8,FALSE)))</f>
        <v/>
      </c>
      <c r="M74" s="258" t="str">
        <f>IF(ISNA(VLOOKUP($E74,'C. et P. STAM'!$E$63:$T$90,9,FALSE)),"",(VLOOKUP($E74,'C. et P. STAM'!$E$63:$T$90,9,FALSE)))</f>
        <v/>
      </c>
      <c r="N74" s="258" t="str">
        <f>IF(ISNA(VLOOKUP($E74,'C. et P. STAM'!$E$63:$T$90,10,FALSE)),"",(VLOOKUP($E74,'C. et P. STAM'!$E$63:$T$90,10,FALSE)))</f>
        <v/>
      </c>
      <c r="O74" s="258" t="str">
        <f>IF(ISNA(VLOOKUP($E74,'C. et P. STAM'!$E$63:$T$90,11,FALSE)),"",(VLOOKUP($E74,'C. et P. STAM'!$E$63:$T$90,11,FALSE)))</f>
        <v/>
      </c>
      <c r="P74" s="258" t="str">
        <f>IF(ISNA(VLOOKUP($E74,'C. et P. STAM'!$E$63:$T$90,12,FALSE)),"",(VLOOKUP($E74,'C. et P. STAM'!$E$63:$T$90,12,FALSE)))</f>
        <v/>
      </c>
      <c r="Q74" s="258" t="str">
        <f>IF(ISNA(VLOOKUP($E74,'C. et P. STAM'!$E$63:$T$90,13,FALSE)),"",(VLOOKUP($E74,'C. et P. STAM'!$E$63:$T$90,13,FALSE)))</f>
        <v/>
      </c>
      <c r="R74" s="258" t="str">
        <f>IF(ISNA(VLOOKUP($E74,'C. et P. STAM'!$E$63:$T$90,14,FALSE)),"",(VLOOKUP($E74,'C. et P. STAM'!$E$63:$T$90,14,FALSE)))</f>
        <v/>
      </c>
      <c r="S74" s="258" t="str">
        <f>IF(ISNA(VLOOKUP($E74,'C. et P. STAM'!$E$63:$T$90,15,FALSE)),"",(VLOOKUP($E74,'C. et P. STAM'!$E$63:$T$90,15,FALSE)))</f>
        <v/>
      </c>
      <c r="T74" s="259" t="str">
        <f>IF(ISNA(VLOOKUP($E74,'C. et P. STAM'!$E$63:$T$90,16,FALSE)),"",(VLOOKUP($E74,'C. et P. STAM'!$E$63:$T$90,16,FALSE)))</f>
        <v/>
      </c>
    </row>
    <row r="75" spans="1:20" ht="12" customHeight="1" x14ac:dyDescent="0.3">
      <c r="A75" s="581">
        <v>4</v>
      </c>
      <c r="B75" s="577" t="str">
        <f>IF(ISNA(VLOOKUP($A75,'C. et P. STAM'!$A$63:$T$90,2,FALSE)),"",(VLOOKUP($A75,'C. et P. STAM'!$A$63:$T$90,2,FALSE)))</f>
        <v/>
      </c>
      <c r="C75" s="721" t="str">
        <f>IF(ISNA(VLOOKUP($A75,'C. et P. STAM'!$A$63:$T$90,3,FALSE)),"",(VLOOKUP(A75,'C. et P. STAM'!$A$63:$T$90,3,FALSE)))</f>
        <v/>
      </c>
      <c r="D75" s="724" t="str">
        <f>IF(ISNA(VLOOKUP($A75,'C. et P. STAM'!$A$63:$T$90,4,FALSE)),"",(VLOOKUP($A75,'C. et P. STAM'!$A$63:$T$90,4,FALSE)))</f>
        <v/>
      </c>
      <c r="E75" s="29" t="str">
        <f>IF(ISNA(VLOOKUP($A75,'C. et P. STAM'!$A$63:$T$90,5,FALSE)),"",(VLOOKUP($A75,'C. et P. STAM'!$A$63:$T$90,5,FALSE)))</f>
        <v/>
      </c>
      <c r="F75" s="499" t="str">
        <f>IF(ISNA(VLOOKUP(E75,'C. et P. STAM'!$E$63:$T$90,2,FALSE)),"",(VLOOKUP(E75,'C. et P. STAM'!$E$63:$T$90,2,FALSE)))</f>
        <v/>
      </c>
      <c r="G75" s="249"/>
      <c r="H75" s="247"/>
      <c r="I75" s="242" t="str">
        <f>IF(ISNA(VLOOKUP(E75,'C. et P. STAM'!$E$63:$T$90,5,FALSE)),"",(VLOOKUP(E75,'C. et P. STAM'!$E$63:$T$90,5,FALSE)))</f>
        <v/>
      </c>
      <c r="J75" s="260" t="str">
        <f>IF(ISNA(VLOOKUP(E75,'C. et P. STAM'!$E$63:$T$90,6,FALSE)),"",(VLOOKUP(E75,'C. et P. STAM'!$E$63:$T$90,6,FALSE)))</f>
        <v/>
      </c>
      <c r="K75" s="261" t="str">
        <f>IF(ISNA(VLOOKUP($E75,'C. et P. STAM'!$E$63:$T$90,7,FALSE)),"",(VLOOKUP($E75,'C. et P. STAM'!$E$63:$T$90,7,FALSE)))</f>
        <v/>
      </c>
      <c r="L75" s="261" t="str">
        <f>IF(ISNA(VLOOKUP($E75,'C. et P. STAM'!$E$63:$T$90,8,FALSE)),"",(VLOOKUP($E75,'C. et P. STAM'!$E$63:$T$90,8,FALSE)))</f>
        <v/>
      </c>
      <c r="M75" s="261" t="str">
        <f>IF(ISNA(VLOOKUP($E75,'C. et P. STAM'!$E$63:$T$90,9,FALSE)),"",(VLOOKUP($E75,'C. et P. STAM'!$E$63:$T$90,9,FALSE)))</f>
        <v/>
      </c>
      <c r="N75" s="261" t="str">
        <f>IF(ISNA(VLOOKUP($E75,'C. et P. STAM'!$E$63:$T$90,10,FALSE)),"",(VLOOKUP($E75,'C. et P. STAM'!$E$63:$T$90,10,FALSE)))</f>
        <v/>
      </c>
      <c r="O75" s="261" t="str">
        <f>IF(ISNA(VLOOKUP($E75,'C. et P. STAM'!$E$63:$T$90,11,FALSE)),"",(VLOOKUP($E75,'C. et P. STAM'!$E$63:$T$90,11,FALSE)))</f>
        <v/>
      </c>
      <c r="P75" s="261" t="str">
        <f>IF(ISNA(VLOOKUP($E75,'C. et P. STAM'!$E$63:$T$90,12,FALSE)),"",(VLOOKUP($E75,'C. et P. STAM'!$E$63:$T$90,12,FALSE)))</f>
        <v/>
      </c>
      <c r="Q75" s="261" t="str">
        <f>IF(ISNA(VLOOKUP($E75,'C. et P. STAM'!$E$63:$T$90,13,FALSE)),"",(VLOOKUP($E75,'C. et P. STAM'!$E$63:$T$90,13,FALSE)))</f>
        <v/>
      </c>
      <c r="R75" s="261" t="str">
        <f>IF(ISNA(VLOOKUP($E75,'C. et P. STAM'!$E$63:$T$90,14,FALSE)),"",(VLOOKUP($E75,'C. et P. STAM'!$E$63:$T$90,14,FALSE)))</f>
        <v/>
      </c>
      <c r="S75" s="261" t="str">
        <f>IF(ISNA(VLOOKUP($E75,'C. et P. STAM'!$E$63:$T$90,15,FALSE)),"",(VLOOKUP($E75,'C. et P. STAM'!$E$63:$T$90,15,FALSE)))</f>
        <v/>
      </c>
      <c r="T75" s="262" t="str">
        <f>IF(ISNA(VLOOKUP($E75,'C. et P. STAM'!$E$63:$T$90,16,FALSE)),"",(VLOOKUP($E75,'C. et P. STAM'!$E$63:$T$90,16,FALSE)))</f>
        <v/>
      </c>
    </row>
    <row r="76" spans="1:20" ht="12" customHeight="1" x14ac:dyDescent="0.3">
      <c r="A76" s="582"/>
      <c r="B76" s="578"/>
      <c r="C76" s="722"/>
      <c r="D76" s="725"/>
      <c r="E76" s="32" t="str">
        <f>IF(ISNA(VLOOKUP($A75,'C. et P. STAM'!$A$63:$T$90,5,FALSE)+$V$3),"",(VLOOKUP($A75,'C. et P. STAM'!$A$63:$T$90,5,FALSE)+$V$3))</f>
        <v/>
      </c>
      <c r="F76" s="495" t="str">
        <f>IF(ISNA(VLOOKUP(E76,'C. et P. STAM'!$E$63:$T$90,2,FALSE)),"",(VLOOKUP(E76,'C. et P. STAM'!$E$63:$T$90,2,FALSE)))</f>
        <v/>
      </c>
      <c r="G76" s="250"/>
      <c r="H76" s="33" t="str">
        <f>IF(ISNA(VLOOKUP(E76,'C. et P. STAM'!$E$63:$T$90,4,FALSE)),"",(VLOOKUP(E76,'C. et P. STAM'!$E$63:$T$90,4,FALSE)))</f>
        <v/>
      </c>
      <c r="I76" s="240" t="str">
        <f>IF(ISNA(VLOOKUP(E76,'C. et P. STAM'!$E$63:$T$90,5,FALSE)),"",(VLOOKUP(E76,'C. et P. STAM'!$E$63:$T$90,5,FALSE)))</f>
        <v/>
      </c>
      <c r="J76" s="254" t="str">
        <f>IF(ISNA(VLOOKUP(E76,'C. et P. STAM'!$E$63:$T$90,6,FALSE)),"",(VLOOKUP(E76,'C. et P. STAM'!$E$63:$T$90,6,FALSE)))</f>
        <v/>
      </c>
      <c r="K76" s="255" t="str">
        <f>IF(ISNA(VLOOKUP($E76,'C. et P. STAM'!$E$63:$T$90,7,FALSE)),"",(VLOOKUP($E76,'C. et P. STAM'!$E$63:$T$90,7,FALSE)))</f>
        <v/>
      </c>
      <c r="L76" s="255" t="str">
        <f>IF(ISNA(VLOOKUP($E76,'C. et P. STAM'!$E$63:$T$90,8,FALSE)),"",(VLOOKUP($E76,'C. et P. STAM'!$E$63:$T$90,8,FALSE)))</f>
        <v/>
      </c>
      <c r="M76" s="255" t="str">
        <f>IF(ISNA(VLOOKUP($E76,'C. et P. STAM'!$E$63:$T$90,9,FALSE)),"",(VLOOKUP($E76,'C. et P. STAM'!$E$63:$T$90,9,FALSE)))</f>
        <v/>
      </c>
      <c r="N76" s="255" t="str">
        <f>IF(ISNA(VLOOKUP($E76,'C. et P. STAM'!$E$63:$T$90,10,FALSE)),"",(VLOOKUP($E76,'C. et P. STAM'!$E$63:$T$90,10,FALSE)))</f>
        <v/>
      </c>
      <c r="O76" s="255" t="str">
        <f>IF(ISNA(VLOOKUP($E76,'C. et P. STAM'!$E$63:$T$90,11,FALSE)),"",(VLOOKUP($E76,'C. et P. STAM'!$E$63:$T$90,11,FALSE)))</f>
        <v/>
      </c>
      <c r="P76" s="255" t="str">
        <f>IF(ISNA(VLOOKUP($E76,'C. et P. STAM'!$E$63:$T$90,12,FALSE)),"",(VLOOKUP($E76,'C. et P. STAM'!$E$63:$T$90,12,FALSE)))</f>
        <v/>
      </c>
      <c r="Q76" s="255" t="str">
        <f>IF(ISNA(VLOOKUP($E76,'C. et P. STAM'!$E$63:$T$90,13,FALSE)),"",(VLOOKUP($E76,'C. et P. STAM'!$E$63:$T$90,13,FALSE)))</f>
        <v/>
      </c>
      <c r="R76" s="255" t="str">
        <f>IF(ISNA(VLOOKUP($E76,'C. et P. STAM'!$E$63:$T$90,14,FALSE)),"",(VLOOKUP($E76,'C. et P. STAM'!$E$63:$T$90,14,FALSE)))</f>
        <v/>
      </c>
      <c r="S76" s="255" t="str">
        <f>IF(ISNA(VLOOKUP($E76,'C. et P. STAM'!$E$63:$T$90,15,FALSE)),"",(VLOOKUP($E76,'C. et P. STAM'!$E$63:$T$90,15,FALSE)))</f>
        <v/>
      </c>
      <c r="T76" s="256" t="str">
        <f>IF(ISNA(VLOOKUP($E76,'C. et P. STAM'!$E$63:$T$90,16,FALSE)),"",(VLOOKUP($E76,'C. et P. STAM'!$E$63:$T$90,16,FALSE)))</f>
        <v/>
      </c>
    </row>
    <row r="77" spans="1:20" ht="12" customHeight="1" thickBot="1" x14ac:dyDescent="0.35">
      <c r="A77" s="582"/>
      <c r="B77" s="578"/>
      <c r="C77" s="722"/>
      <c r="D77" s="725"/>
      <c r="E77" s="32" t="str">
        <f>IF(ISNA(VLOOKUP($A75,'C. et P. STAM'!$A$63:$T$90,5,FALSE)+$V$4),"",(VLOOKUP($A75,'C. et P. STAM'!$A$63:$T$90,5,FALSE)+$V$4))</f>
        <v/>
      </c>
      <c r="F77" s="495" t="str">
        <f>IF(ISNA(VLOOKUP(E77,'C. et P. STAM'!$E$63:$T$90,2,FALSE)),"",(VLOOKUP(E77,'C. et P. STAM'!$E$63:$T$90,2,FALSE)))</f>
        <v/>
      </c>
      <c r="G77" s="18" t="s">
        <v>677</v>
      </c>
      <c r="H77" s="33" t="str">
        <f>IF(ISNA(VLOOKUP(E77,'C. et P. STAM'!$E$62:$T$90,4,FALSE)),"",(VLOOKUP(E77,'C. et P. STAM'!$E$62:$T$90,4,FALSE)))</f>
        <v/>
      </c>
      <c r="I77" s="240" t="str">
        <f>IF(ISNA(VLOOKUP(E77,'C. et P. STAM'!$E$63:$T$90,5,FALSE)),"",(VLOOKUP(E77,'C. et P. STAM'!$E$63:$T$90,5,FALSE)))</f>
        <v/>
      </c>
      <c r="J77" s="254" t="str">
        <f>IF(ISNA(VLOOKUP(E77,'C. et P. STAM'!$E$63:$T$90,6,FALSE)),"",(VLOOKUP(E77,'C. et P. STAM'!$E$63:$T$90,6,FALSE)))</f>
        <v/>
      </c>
      <c r="K77" s="255" t="str">
        <f>IF(ISNA(VLOOKUP($E77,'C. et P. STAM'!$E$63:$T$90,7,FALSE)),"",(VLOOKUP($E77,'C. et P. STAM'!$E$63:$T$90,7,FALSE)))</f>
        <v/>
      </c>
      <c r="L77" s="255" t="str">
        <f>IF(ISNA(VLOOKUP($E77,'C. et P. STAM'!$E$63:$T$90,8,FALSE)),"",(VLOOKUP($E77,'C. et P. STAM'!$E$63:$T$90,8,FALSE)))</f>
        <v/>
      </c>
      <c r="M77" s="255" t="str">
        <f>IF(ISNA(VLOOKUP($E77,'C. et P. STAM'!$E$63:$T$90,9,FALSE)),"",(VLOOKUP($E77,'C. et P. STAM'!$E$63:$T$90,9,FALSE)))</f>
        <v/>
      </c>
      <c r="N77" s="255" t="str">
        <f>IF(ISNA(VLOOKUP($E77,'C. et P. STAM'!$E$63:$T$90,10,FALSE)),"",(VLOOKUP($E77,'C. et P. STAM'!$E$63:$T$90,10,FALSE)))</f>
        <v/>
      </c>
      <c r="O77" s="255" t="str">
        <f>IF(ISNA(VLOOKUP($E77,'C. et P. STAM'!$E$63:$T$90,11,FALSE)),"",(VLOOKUP($E77,'C. et P. STAM'!$E$63:$T$90,11,FALSE)))</f>
        <v/>
      </c>
      <c r="P77" s="255" t="str">
        <f>IF(ISNA(VLOOKUP($E77,'C. et P. STAM'!$E$63:$T$90,12,FALSE)),"",(VLOOKUP($E77,'C. et P. STAM'!$E$63:$T$90,12,FALSE)))</f>
        <v/>
      </c>
      <c r="Q77" s="255" t="str">
        <f>IF(ISNA(VLOOKUP($E77,'C. et P. STAM'!$E$63:$T$90,13,FALSE)),"",(VLOOKUP($E77,'C. et P. STAM'!$E$63:$T$90,13,FALSE)))</f>
        <v/>
      </c>
      <c r="R77" s="255" t="str">
        <f>IF(ISNA(VLOOKUP($E77,'C. et P. STAM'!$E$63:$T$90,14,FALSE)),"",(VLOOKUP($E77,'C. et P. STAM'!$E$63:$T$90,14,FALSE)))</f>
        <v/>
      </c>
      <c r="S77" s="255" t="str">
        <f>IF(ISNA(VLOOKUP($E77,'C. et P. STAM'!$E$63:$T$90,15,FALSE)),"",(VLOOKUP($E77,'C. et P. STAM'!$E$63:$T$90,15,FALSE)))</f>
        <v/>
      </c>
      <c r="T77" s="256" t="str">
        <f>IF(ISNA(VLOOKUP($E77,'C. et P. STAM'!$E$63:$T$90,16,FALSE)),"",(VLOOKUP($E77,'C. et P. STAM'!$E$63:$T$90,16,FALSE)))</f>
        <v/>
      </c>
    </row>
    <row r="78" spans="1:20" ht="12" customHeight="1" thickBot="1" x14ac:dyDescent="0.35">
      <c r="A78" s="583"/>
      <c r="B78" s="579"/>
      <c r="C78" s="723"/>
      <c r="D78" s="726"/>
      <c r="E78" s="243" t="str">
        <f>IF(ISNA(VLOOKUP($A75,'C. et P. STAM'!$A$63:$T$90,5,FALSE)+$V$5),"",(VLOOKUP($A75,'C. et P. STAM'!$A$63:$T$90,5,FALSE)+$V$5))</f>
        <v/>
      </c>
      <c r="F78" s="500" t="str">
        <f>IF(ISNA(VLOOKUP(E78,'C. et P. STAM'!$E$63:$T$90,2,FALSE)),"",(VLOOKUP(E78,'C. et P. STAM'!$E$63:$T$90,2,FALSE)))</f>
        <v/>
      </c>
      <c r="G78" s="19" t="s">
        <v>678</v>
      </c>
      <c r="H78" s="37" t="str">
        <f>IF(ISNA(VLOOKUP(E78,'C. et P. STAM'!$E$63:$T$90,4,FALSE)),"",(VLOOKUP(E78,'C. et P. STAM'!$E$63:$T$90,4,FALSE)))</f>
        <v/>
      </c>
      <c r="I78" s="239" t="str">
        <f>IF(ISNA(VLOOKUP(E78,'C. et P. STAM'!$E$63:$T$90,5,FALSE)),"",(VLOOKUP(E78,'C. et P. STAM'!$E$63:$T$90,5,FALSE)))</f>
        <v/>
      </c>
      <c r="J78" s="263" t="str">
        <f>IF(ISNA(VLOOKUP(E78,'C. et P. STAM'!$E$63:$T$90,6,FALSE)),"",(VLOOKUP(E78,'C. et P. STAM'!$E$63:$T$90,6,FALSE)))</f>
        <v/>
      </c>
      <c r="K78" s="264" t="str">
        <f>IF(ISNA(VLOOKUP($E78,'C. et P. STAM'!$E$63:$T$90,7,FALSE)),"",(VLOOKUP($E78,'C. et P. STAM'!$E$63:$T$90,7,FALSE)))</f>
        <v/>
      </c>
      <c r="L78" s="264" t="str">
        <f>IF(ISNA(VLOOKUP($E78,'C. et P. STAM'!$E$63:$T$90,8,FALSE)),"",(VLOOKUP($E78,'C. et P. STAM'!$E$63:$T$90,8,FALSE)))</f>
        <v/>
      </c>
      <c r="M78" s="264" t="str">
        <f>IF(ISNA(VLOOKUP($E78,'C. et P. STAM'!$E$63:$T$90,9,FALSE)),"",(VLOOKUP($E78,'C. et P. STAM'!$E$63:$T$90,9,FALSE)))</f>
        <v/>
      </c>
      <c r="N78" s="264" t="str">
        <f>IF(ISNA(VLOOKUP($E78,'C. et P. STAM'!$E$63:$T$90,10,FALSE)),"",(VLOOKUP($E78,'C. et P. STAM'!$E$63:$T$90,10,FALSE)))</f>
        <v/>
      </c>
      <c r="O78" s="264" t="str">
        <f>IF(ISNA(VLOOKUP($E78,'C. et P. STAM'!$E$63:$T$90,11,FALSE)),"",(VLOOKUP($E78,'C. et P. STAM'!$E$63:$T$90,11,FALSE)))</f>
        <v/>
      </c>
      <c r="P78" s="264" t="str">
        <f>IF(ISNA(VLOOKUP($E78,'C. et P. STAM'!$E$63:$T$90,12,FALSE)),"",(VLOOKUP($E78,'C. et P. STAM'!$E$63:$T$90,12,FALSE)))</f>
        <v/>
      </c>
      <c r="Q78" s="264" t="str">
        <f>IF(ISNA(VLOOKUP($E78,'C. et P. STAM'!$E$63:$T$90,13,FALSE)),"",(VLOOKUP($E78,'C. et P. STAM'!$E$63:$T$90,13,FALSE)))</f>
        <v/>
      </c>
      <c r="R78" s="264" t="str">
        <f>IF(ISNA(VLOOKUP($E78,'C. et P. STAM'!$E$63:$T$90,14,FALSE)),"",(VLOOKUP($E78,'C. et P. STAM'!$E$63:$T$90,14,FALSE)))</f>
        <v/>
      </c>
      <c r="S78" s="264" t="str">
        <f>IF(ISNA(VLOOKUP($E78,'C. et P. STAM'!$E$63:$T$90,15,FALSE)),"",(VLOOKUP($E78,'C. et P. STAM'!$E$63:$T$90,15,FALSE)))</f>
        <v/>
      </c>
      <c r="T78" s="265" t="str">
        <f>IF(ISNA(VLOOKUP($E78,'C. et P. STAM'!$E$63:$T$90,16,FALSE)),"",(VLOOKUP($E78,'C. et P. STAM'!$E$63:$T$90,16,FALSE)))</f>
        <v/>
      </c>
    </row>
    <row r="79" spans="1:20" ht="12" customHeight="1" x14ac:dyDescent="0.3">
      <c r="A79" s="581">
        <v>5</v>
      </c>
      <c r="B79" s="577" t="str">
        <f>IF(ISNA(VLOOKUP($A79,'C. et P. STAM'!$A$63:$T$90,2,FALSE)),"",(VLOOKUP($A79,'C. et P. STAM'!$A$63:$T$90,2,FALSE)))</f>
        <v/>
      </c>
      <c r="C79" s="721" t="str">
        <f>IF(ISNA(VLOOKUP($A79,'C. et P. STAM'!$A$63:$T$90,3,FALSE)),"",(VLOOKUP(A79,'C. et P. STAM'!$A$63:$T$90,3,FALSE)))</f>
        <v/>
      </c>
      <c r="D79" s="724" t="str">
        <f>IF(ISNA(VLOOKUP($A79,'C. et P. STAM'!$A$63:$T$90,4,FALSE)),"",(VLOOKUP($A79,'C. et P. STAM'!$A$63:$T$90,4,FALSE)))</f>
        <v/>
      </c>
      <c r="E79" s="29" t="str">
        <f>IF(ISNA(VLOOKUP($A79,'C. et P. STAM'!$A$63:$T$90,5,FALSE)),"",(VLOOKUP($A79,'C. et P. STAM'!$A$63:$T$90,5,FALSE)))</f>
        <v/>
      </c>
      <c r="F79" s="499" t="str">
        <f>IF(ISNA(VLOOKUP(E79,'C. et P. STAM'!$E$63:$T$90,2,FALSE)),"",(VLOOKUP(E79,'C. et P. STAM'!$E$63:$T$90,2,FALSE)))</f>
        <v/>
      </c>
      <c r="G79" s="249"/>
      <c r="H79" s="247"/>
      <c r="I79" s="242" t="str">
        <f>IF(ISNA(VLOOKUP(E79,'C. et P. STAM'!$E$63:$T$90,5,FALSE)),"",(VLOOKUP(E79,'C. et P. STAM'!$E$63:$T$90,5,FALSE)))</f>
        <v/>
      </c>
      <c r="J79" s="266" t="str">
        <f>IF(ISNA(VLOOKUP(E79,'C. et P. STAM'!$E$63:$T$90,6,FALSE)),"",(VLOOKUP(E79,'C. et P. STAM'!$E$63:$T$90,6,FALSE)))</f>
        <v/>
      </c>
      <c r="K79" s="267" t="str">
        <f>IF(ISNA(VLOOKUP($E79,'C. et P. STAM'!$E$63:$T$90,7,FALSE)),"",(VLOOKUP($E79,'C. et P. STAM'!$E$63:$T$90,7,FALSE)))</f>
        <v/>
      </c>
      <c r="L79" s="267" t="str">
        <f>IF(ISNA(VLOOKUP($E79,'C. et P. STAM'!$E$63:$T$90,8,FALSE)),"",(VLOOKUP($E79,'C. et P. STAM'!$E$63:$T$90,8,FALSE)))</f>
        <v/>
      </c>
      <c r="M79" s="267" t="str">
        <f>IF(ISNA(VLOOKUP($E79,'C. et P. STAM'!$E$63:$T$90,9,FALSE)),"",(VLOOKUP($E79,'C. et P. STAM'!$E$63:$T$90,9,FALSE)))</f>
        <v/>
      </c>
      <c r="N79" s="267" t="str">
        <f>IF(ISNA(VLOOKUP($E79,'C. et P. STAM'!$E$63:$T$90,10,FALSE)),"",(VLOOKUP($E79,'C. et P. STAM'!$E$63:$T$90,10,FALSE)))</f>
        <v/>
      </c>
      <c r="O79" s="267" t="str">
        <f>IF(ISNA(VLOOKUP($E79,'C. et P. STAM'!$E$63:$T$90,11,FALSE)),"",(VLOOKUP($E79,'C. et P. STAM'!$E$63:$T$90,11,FALSE)))</f>
        <v/>
      </c>
      <c r="P79" s="267" t="str">
        <f>IF(ISNA(VLOOKUP($E79,'C. et P. STAM'!$E$63:$T$90,12,FALSE)),"",(VLOOKUP($E79,'C. et P. STAM'!$E$63:$T$90,12,FALSE)))</f>
        <v/>
      </c>
      <c r="Q79" s="267" t="str">
        <f>IF(ISNA(VLOOKUP($E79,'C. et P. STAM'!$E$63:$T$90,13,FALSE)),"",(VLOOKUP($E79,'C. et P. STAM'!$E$63:$T$90,13,FALSE)))</f>
        <v/>
      </c>
      <c r="R79" s="267" t="str">
        <f>IF(ISNA(VLOOKUP($E79,'C. et P. STAM'!$E$63:$T$90,14,FALSE)),"",(VLOOKUP($E79,'C. et P. STAM'!$E$63:$T$90,14,FALSE)))</f>
        <v/>
      </c>
      <c r="S79" s="267" t="str">
        <f>IF(ISNA(VLOOKUP($E79,'C. et P. STAM'!$E$63:$T$90,15,FALSE)),"",(VLOOKUP($E79,'C. et P. STAM'!$E$63:$T$90,15,FALSE)))</f>
        <v/>
      </c>
      <c r="T79" s="268" t="str">
        <f>IF(ISNA(VLOOKUP($E79,'C. et P. STAM'!$E$63:$T$90,16,FALSE)),"",(VLOOKUP($E79,'C. et P. STAM'!$E$63:$T$90,16,FALSE)))</f>
        <v/>
      </c>
    </row>
    <row r="80" spans="1:20" ht="12" customHeight="1" x14ac:dyDescent="0.3">
      <c r="A80" s="582"/>
      <c r="B80" s="578"/>
      <c r="C80" s="722"/>
      <c r="D80" s="725"/>
      <c r="E80" s="32" t="str">
        <f>IF(ISNA(VLOOKUP($A79,'C. et P. STAM'!$A$63:$T$90,5,FALSE)+$V$3),"",(VLOOKUP($A79,'C. et P. STAM'!$A$63:$T$90,5,FALSE)+$V$3))</f>
        <v/>
      </c>
      <c r="F80" s="495" t="str">
        <f>IF(ISNA(VLOOKUP(E80,'C. et P. STAM'!$E$63:$T$90,2,FALSE)),"",(VLOOKUP(E80,'C. et P. STAM'!$E$63:$T$90,2,FALSE)))</f>
        <v/>
      </c>
      <c r="G80" s="250"/>
      <c r="H80" s="33" t="str">
        <f>IF(ISNA(VLOOKUP(E80,'C. et P. STAM'!$E$63:$T$90,4,FALSE)),"",(VLOOKUP(E80,'C. et P. STAM'!$E$63:$T$90,4,FALSE)))</f>
        <v/>
      </c>
      <c r="I80" s="240" t="str">
        <f>IF(ISNA(VLOOKUP(E80,'C. et P. STAM'!$E$63:$T$90,5,FALSE)),"",(VLOOKUP(E80,'C. et P. STAM'!$E$63:$T$90,5,FALSE)))</f>
        <v/>
      </c>
      <c r="J80" s="254" t="str">
        <f>IF(ISNA(VLOOKUP(E80,'C. et P. STAM'!$E$63:$T$90,6,FALSE)),"",(VLOOKUP(E80,'C. et P. STAM'!$E$63:$T$90,6,FALSE)))</f>
        <v/>
      </c>
      <c r="K80" s="255" t="str">
        <f>IF(ISNA(VLOOKUP($E80,'C. et P. STAM'!$E$63:$T$90,7,FALSE)),"",(VLOOKUP($E80,'C. et P. STAM'!$E$63:$T$90,7,FALSE)))</f>
        <v/>
      </c>
      <c r="L80" s="255" t="str">
        <f>IF(ISNA(VLOOKUP($E80,'C. et P. STAM'!$E$63:$T$90,8,FALSE)),"",(VLOOKUP($E80,'C. et P. STAM'!$E$63:$T$90,8,FALSE)))</f>
        <v/>
      </c>
      <c r="M80" s="255" t="str">
        <f>IF(ISNA(VLOOKUP($E80,'C. et P. STAM'!$E$63:$T$90,9,FALSE)),"",(VLOOKUP($E80,'C. et P. STAM'!$E$63:$T$90,9,FALSE)))</f>
        <v/>
      </c>
      <c r="N80" s="255" t="str">
        <f>IF(ISNA(VLOOKUP($E80,'C. et P. STAM'!$E$63:$T$90,10,FALSE)),"",(VLOOKUP($E80,'C. et P. STAM'!$E$63:$T$90,10,FALSE)))</f>
        <v/>
      </c>
      <c r="O80" s="255" t="str">
        <f>IF(ISNA(VLOOKUP($E80,'C. et P. STAM'!$E$63:$T$90,11,FALSE)),"",(VLOOKUP($E80,'C. et P. STAM'!$E$63:$T$90,11,FALSE)))</f>
        <v/>
      </c>
      <c r="P80" s="255" t="str">
        <f>IF(ISNA(VLOOKUP($E80,'C. et P. STAM'!$E$63:$T$90,12,FALSE)),"",(VLOOKUP($E80,'C. et P. STAM'!$E$63:$T$90,12,FALSE)))</f>
        <v/>
      </c>
      <c r="Q80" s="255" t="str">
        <f>IF(ISNA(VLOOKUP($E80,'C. et P. STAM'!$E$63:$T$90,13,FALSE)),"",(VLOOKUP($E80,'C. et P. STAM'!$E$63:$T$90,13,FALSE)))</f>
        <v/>
      </c>
      <c r="R80" s="255" t="str">
        <f>IF(ISNA(VLOOKUP($E80,'C. et P. STAM'!$E$63:$T$90,14,FALSE)),"",(VLOOKUP($E80,'C. et P. STAM'!$E$63:$T$90,14,FALSE)))</f>
        <v/>
      </c>
      <c r="S80" s="255" t="str">
        <f>IF(ISNA(VLOOKUP($E80,'C. et P. STAM'!$E$63:$T$90,15,FALSE)),"",(VLOOKUP($E80,'C. et P. STAM'!$E$63:$T$90,15,FALSE)))</f>
        <v/>
      </c>
      <c r="T80" s="256" t="str">
        <f>IF(ISNA(VLOOKUP($E80,'C. et P. STAM'!$E$63:$T$90,16,FALSE)),"",(VLOOKUP($E80,'C. et P. STAM'!$E$63:$T$90,16,FALSE)))</f>
        <v/>
      </c>
    </row>
    <row r="81" spans="1:20" ht="12" customHeight="1" thickBot="1" x14ac:dyDescent="0.35">
      <c r="A81" s="582"/>
      <c r="B81" s="578"/>
      <c r="C81" s="722"/>
      <c r="D81" s="725"/>
      <c r="E81" s="32" t="str">
        <f>IF(ISNA(VLOOKUP($A79,'C. et P. STAM'!$A$63:$T$90,5,FALSE)+$V$4),"",(VLOOKUP($A79,'C. et P. STAM'!$A$63:$T$90,5,FALSE)+$V$4))</f>
        <v/>
      </c>
      <c r="F81" s="495" t="str">
        <f>IF(ISNA(VLOOKUP(E81,'C. et P. STAM'!$E$63:$T$90,2,FALSE)),"",(VLOOKUP(E81,'C. et P. STAM'!$E$63:$T$90,2,FALSE)))</f>
        <v/>
      </c>
      <c r="G81" s="18" t="s">
        <v>677</v>
      </c>
      <c r="H81" s="33" t="str">
        <f>IF(ISNA(VLOOKUP(E81,'C. et P. STAM'!$E$62:$T$90,4,FALSE)),"",(VLOOKUP(E81,'C. et P. STAM'!$E$62:$T$90,4,FALSE)))</f>
        <v/>
      </c>
      <c r="I81" s="240" t="str">
        <f>IF(ISNA(VLOOKUP(E81,'C. et P. STAM'!$E$63:$T$90,5,FALSE)),"",(VLOOKUP(E81,'C. et P. STAM'!$E$63:$T$90,5,FALSE)))</f>
        <v/>
      </c>
      <c r="J81" s="254" t="str">
        <f>IF(ISNA(VLOOKUP(E81,'C. et P. STAM'!$E$63:$T$90,6,FALSE)),"",(VLOOKUP(E81,'C. et P. STAM'!$E$63:$T$90,6,FALSE)))</f>
        <v/>
      </c>
      <c r="K81" s="255" t="str">
        <f>IF(ISNA(VLOOKUP($E81,'C. et P. STAM'!$E$63:$T$90,7,FALSE)),"",(VLOOKUP($E81,'C. et P. STAM'!$E$63:$T$90,7,FALSE)))</f>
        <v/>
      </c>
      <c r="L81" s="255" t="str">
        <f>IF(ISNA(VLOOKUP($E81,'C. et P. STAM'!$E$63:$T$90,8,FALSE)),"",(VLOOKUP($E81,'C. et P. STAM'!$E$63:$T$90,8,FALSE)))</f>
        <v/>
      </c>
      <c r="M81" s="255" t="str">
        <f>IF(ISNA(VLOOKUP($E81,'C. et P. STAM'!$E$63:$T$90,9,FALSE)),"",(VLOOKUP($E81,'C. et P. STAM'!$E$63:$T$90,9,FALSE)))</f>
        <v/>
      </c>
      <c r="N81" s="255" t="str">
        <f>IF(ISNA(VLOOKUP($E81,'C. et P. STAM'!$E$63:$T$90,10,FALSE)),"",(VLOOKUP($E81,'C. et P. STAM'!$E$63:$T$90,10,FALSE)))</f>
        <v/>
      </c>
      <c r="O81" s="255" t="str">
        <f>IF(ISNA(VLOOKUP($E81,'C. et P. STAM'!$E$63:$T$90,11,FALSE)),"",(VLOOKUP($E81,'C. et P. STAM'!$E$63:$T$90,11,FALSE)))</f>
        <v/>
      </c>
      <c r="P81" s="255" t="str">
        <f>IF(ISNA(VLOOKUP($E81,'C. et P. STAM'!$E$63:$T$90,12,FALSE)),"",(VLOOKUP($E81,'C. et P. STAM'!$E$63:$T$90,12,FALSE)))</f>
        <v/>
      </c>
      <c r="Q81" s="255" t="str">
        <f>IF(ISNA(VLOOKUP($E81,'C. et P. STAM'!$E$63:$T$90,13,FALSE)),"",(VLOOKUP($E81,'C. et P. STAM'!$E$63:$T$90,13,FALSE)))</f>
        <v/>
      </c>
      <c r="R81" s="255" t="str">
        <f>IF(ISNA(VLOOKUP($E81,'C. et P. STAM'!$E$63:$T$90,14,FALSE)),"",(VLOOKUP($E81,'C. et P. STAM'!$E$63:$T$90,14,FALSE)))</f>
        <v/>
      </c>
      <c r="S81" s="255" t="str">
        <f>IF(ISNA(VLOOKUP($E81,'C. et P. STAM'!$E$63:$T$90,15,FALSE)),"",(VLOOKUP($E81,'C. et P. STAM'!$E$63:$T$90,15,FALSE)))</f>
        <v/>
      </c>
      <c r="T81" s="256" t="str">
        <f>IF(ISNA(VLOOKUP($E81,'C. et P. STAM'!$E$63:$T$90,16,FALSE)),"",(VLOOKUP($E81,'C. et P. STAM'!$E$63:$T$90,16,FALSE)))</f>
        <v/>
      </c>
    </row>
    <row r="82" spans="1:20" ht="12" customHeight="1" thickBot="1" x14ac:dyDescent="0.35">
      <c r="A82" s="583"/>
      <c r="B82" s="579"/>
      <c r="C82" s="723"/>
      <c r="D82" s="726"/>
      <c r="E82" s="243" t="str">
        <f>IF(ISNA(VLOOKUP($A79,'C. et P. STAM'!$A$63:$T$90,5,FALSE)+$V$5),"",(VLOOKUP($A79,'C. et P. STAM'!$A$63:$T$90,5,FALSE)+$V$5))</f>
        <v/>
      </c>
      <c r="F82" s="500" t="str">
        <f>IF(ISNA(VLOOKUP(E82,'C. et P. STAM'!$E$63:$T$90,2,FALSE)),"",(VLOOKUP(E82,'C. et P. STAM'!$E$63:$T$90,2,FALSE)))</f>
        <v/>
      </c>
      <c r="G82" s="19" t="s">
        <v>678</v>
      </c>
      <c r="H82" s="37" t="str">
        <f>IF(ISNA(VLOOKUP(E82,'C. et P. STAM'!$E$63:$T$90,4,FALSE)),"",(VLOOKUP(E82,'C. et P. STAM'!$E$63:$T$90,4,FALSE)))</f>
        <v/>
      </c>
      <c r="I82" s="239" t="str">
        <f>IF(ISNA(VLOOKUP(E82,'C. et P. STAM'!$E$63:$T$90,5,FALSE)),"",(VLOOKUP(E82,'C. et P. STAM'!$E$63:$T$90,5,FALSE)))</f>
        <v/>
      </c>
      <c r="J82" s="257" t="str">
        <f>IF(ISNA(VLOOKUP(E82,'C. et P. STAM'!$E$63:$T$90,6,FALSE)),"",(VLOOKUP(E82,'C. et P. STAM'!$E$63:$T$90,6,FALSE)))</f>
        <v/>
      </c>
      <c r="K82" s="258" t="str">
        <f>IF(ISNA(VLOOKUP($E82,'C. et P. STAM'!$E$63:$T$90,7,FALSE)),"",(VLOOKUP($E82,'C. et P. STAM'!$E$63:$T$90,7,FALSE)))</f>
        <v/>
      </c>
      <c r="L82" s="258" t="str">
        <f>IF(ISNA(VLOOKUP($E82,'C. et P. STAM'!$E$63:$T$90,8,FALSE)),"",(VLOOKUP($E82,'C. et P. STAM'!$E$63:$T$90,8,FALSE)))</f>
        <v/>
      </c>
      <c r="M82" s="258" t="str">
        <f>IF(ISNA(VLOOKUP($E82,'C. et P. STAM'!$E$63:$T$90,9,FALSE)),"",(VLOOKUP($E82,'C. et P. STAM'!$E$63:$T$90,9,FALSE)))</f>
        <v/>
      </c>
      <c r="N82" s="258" t="str">
        <f>IF(ISNA(VLOOKUP($E82,'C. et P. STAM'!$E$63:$T$90,10,FALSE)),"",(VLOOKUP($E82,'C. et P. STAM'!$E$63:$T$90,10,FALSE)))</f>
        <v/>
      </c>
      <c r="O82" s="258" t="str">
        <f>IF(ISNA(VLOOKUP($E82,'C. et P. STAM'!$E$63:$T$90,11,FALSE)),"",(VLOOKUP($E82,'C. et P. STAM'!$E$63:$T$90,11,FALSE)))</f>
        <v/>
      </c>
      <c r="P82" s="258" t="str">
        <f>IF(ISNA(VLOOKUP($E82,'C. et P. STAM'!$E$63:$T$90,12,FALSE)),"",(VLOOKUP($E82,'C. et P. STAM'!$E$63:$T$90,12,FALSE)))</f>
        <v/>
      </c>
      <c r="Q82" s="258" t="str">
        <f>IF(ISNA(VLOOKUP($E82,'C. et P. STAM'!$E$63:$T$90,13,FALSE)),"",(VLOOKUP($E82,'C. et P. STAM'!$E$63:$T$90,13,FALSE)))</f>
        <v/>
      </c>
      <c r="R82" s="258" t="str">
        <f>IF(ISNA(VLOOKUP($E82,'C. et P. STAM'!$E$63:$T$90,14,FALSE)),"",(VLOOKUP($E82,'C. et P. STAM'!$E$63:$T$90,14,FALSE)))</f>
        <v/>
      </c>
      <c r="S82" s="258" t="str">
        <f>IF(ISNA(VLOOKUP($E82,'C. et P. STAM'!$E$63:$T$90,15,FALSE)),"",(VLOOKUP($E82,'C. et P. STAM'!$E$63:$T$90,15,FALSE)))</f>
        <v/>
      </c>
      <c r="T82" s="259" t="str">
        <f>IF(ISNA(VLOOKUP($E82,'C. et P. STAM'!$E$63:$T$90,16,FALSE)),"",(VLOOKUP($E82,'C. et P. STAM'!$E$63:$T$90,16,FALSE)))</f>
        <v/>
      </c>
    </row>
    <row r="83" spans="1:20" ht="12" customHeight="1" x14ac:dyDescent="0.3">
      <c r="A83" s="581">
        <v>6</v>
      </c>
      <c r="B83" s="577" t="str">
        <f>IF(ISNA(VLOOKUP($A83,'C. et P. STAM'!$A$63:$T$90,2,FALSE)),"",(VLOOKUP($A83,'C. et P. STAM'!$A$63:$T$90,2,FALSE)))</f>
        <v/>
      </c>
      <c r="C83" s="721" t="str">
        <f>IF(ISNA(VLOOKUP($A83,'C. et P. STAM'!$A$63:$T$90,3,FALSE)),"",(VLOOKUP(A83,'C. et P. STAM'!$A$63:$T$90,3,FALSE)))</f>
        <v/>
      </c>
      <c r="D83" s="724" t="str">
        <f>IF(ISNA(VLOOKUP($A83,'C. et P. STAM'!$A$63:$T$90,4,FALSE)),"",(VLOOKUP($A83,'C. et P. STAM'!$A$63:$T$90,4,FALSE)))</f>
        <v/>
      </c>
      <c r="E83" s="29" t="str">
        <f>IF(ISNA(VLOOKUP($A83,'C. et P. STAM'!$A$63:$T$90,5,FALSE)),"",(VLOOKUP($A83,'C. et P. STAM'!$A$63:$T$90,5,FALSE)))</f>
        <v/>
      </c>
      <c r="F83" s="499" t="str">
        <f>IF(ISNA(VLOOKUP(E83,'C. et P. STAM'!$E$63:$T$90,2,FALSE)),"",(VLOOKUP(E83,'C. et P. STAM'!$E$63:$T$90,2,FALSE)))</f>
        <v/>
      </c>
      <c r="G83" s="249"/>
      <c r="H83" s="247"/>
      <c r="I83" s="242" t="str">
        <f>IF(ISNA(VLOOKUP(E83,'C. et P. STAM'!$E$63:$T$90,5,FALSE)),"",(VLOOKUP(E83,'C. et P. STAM'!$E$63:$T$90,5,FALSE)))</f>
        <v/>
      </c>
      <c r="J83" s="260" t="str">
        <f>IF(ISNA(VLOOKUP(E83,'C. et P. STAM'!$E$63:$T$90,6,FALSE)),"",(VLOOKUP(E83,'C. et P. STAM'!$E$63:$T$90,6,FALSE)))</f>
        <v/>
      </c>
      <c r="K83" s="261" t="str">
        <f>IF(ISNA(VLOOKUP($E83,'C. et P. STAM'!$E$63:$T$90,7,FALSE)),"",(VLOOKUP($E83,'C. et P. STAM'!$E$63:$T$90,7,FALSE)))</f>
        <v/>
      </c>
      <c r="L83" s="261" t="str">
        <f>IF(ISNA(VLOOKUP($E83,'C. et P. STAM'!$E$63:$T$90,8,FALSE)),"",(VLOOKUP($E83,'C. et P. STAM'!$E$63:$T$90,8,FALSE)))</f>
        <v/>
      </c>
      <c r="M83" s="261" t="str">
        <f>IF(ISNA(VLOOKUP($E83,'C. et P. STAM'!$E$63:$T$90,9,FALSE)),"",(VLOOKUP($E83,'C. et P. STAM'!$E$63:$T$90,9,FALSE)))</f>
        <v/>
      </c>
      <c r="N83" s="261" t="str">
        <f>IF(ISNA(VLOOKUP($E83,'C. et P. STAM'!$E$63:$T$90,10,FALSE)),"",(VLOOKUP($E83,'C. et P. STAM'!$E$63:$T$90,10,FALSE)))</f>
        <v/>
      </c>
      <c r="O83" s="261" t="str">
        <f>IF(ISNA(VLOOKUP($E83,'C. et P. STAM'!$E$63:$T$90,11,FALSE)),"",(VLOOKUP($E83,'C. et P. STAM'!$E$63:$T$90,11,FALSE)))</f>
        <v/>
      </c>
      <c r="P83" s="261" t="str">
        <f>IF(ISNA(VLOOKUP($E83,'C. et P. STAM'!$E$63:$T$90,12,FALSE)),"",(VLOOKUP($E83,'C. et P. STAM'!$E$63:$T$90,12,FALSE)))</f>
        <v/>
      </c>
      <c r="Q83" s="261" t="str">
        <f>IF(ISNA(VLOOKUP($E83,'C. et P. STAM'!$E$63:$T$90,13,FALSE)),"",(VLOOKUP($E83,'C. et P. STAM'!$E$63:$T$90,13,FALSE)))</f>
        <v/>
      </c>
      <c r="R83" s="261" t="str">
        <f>IF(ISNA(VLOOKUP($E83,'C. et P. STAM'!$E$63:$T$90,14,FALSE)),"",(VLOOKUP($E83,'C. et P. STAM'!$E$63:$T$90,14,FALSE)))</f>
        <v/>
      </c>
      <c r="S83" s="261" t="str">
        <f>IF(ISNA(VLOOKUP($E83,'C. et P. STAM'!$E$63:$T$90,15,FALSE)),"",(VLOOKUP($E83,'C. et P. STAM'!$E$63:$T$90,15,FALSE)))</f>
        <v/>
      </c>
      <c r="T83" s="262" t="str">
        <f>IF(ISNA(VLOOKUP($E83,'C. et P. STAM'!$E$63:$T$90,16,FALSE)),"",(VLOOKUP($E83,'C. et P. STAM'!$E$63:$T$90,16,FALSE)))</f>
        <v/>
      </c>
    </row>
    <row r="84" spans="1:20" ht="12" customHeight="1" x14ac:dyDescent="0.3">
      <c r="A84" s="582"/>
      <c r="B84" s="578"/>
      <c r="C84" s="722"/>
      <c r="D84" s="725"/>
      <c r="E84" s="32" t="str">
        <f>IF(ISNA(VLOOKUP($A83,'C. et P. STAM'!$A$63:$T$90,5,FALSE)+$V$3),"",(VLOOKUP($A83,'C. et P. STAM'!$A$63:$T$90,5,FALSE)+$V$3))</f>
        <v/>
      </c>
      <c r="F84" s="495" t="str">
        <f>IF(ISNA(VLOOKUP(E84,'C. et P. STAM'!$E$63:$T$90,2,FALSE)),"",(VLOOKUP(E84,'C. et P. STAM'!$E$63:$T$90,2,FALSE)))</f>
        <v/>
      </c>
      <c r="G84" s="250"/>
      <c r="H84" s="33" t="str">
        <f>IF(ISNA(VLOOKUP(E84,'C. et P. STAM'!$E$63:$T$90,4,FALSE)),"",(VLOOKUP(E84,'C. et P. STAM'!$E$63:$T$90,4,FALSE)))</f>
        <v/>
      </c>
      <c r="I84" s="240" t="str">
        <f>IF(ISNA(VLOOKUP(E84,'C. et P. STAM'!$E$63:$T$90,5,FALSE)),"",(VLOOKUP(E84,'C. et P. STAM'!$E$63:$T$90,5,FALSE)))</f>
        <v/>
      </c>
      <c r="J84" s="254" t="str">
        <f>IF(ISNA(VLOOKUP(E84,'C. et P. STAM'!$E$63:$T$90,6,FALSE)),"",(VLOOKUP(E84,'C. et P. STAM'!$E$63:$T$90,6,FALSE)))</f>
        <v/>
      </c>
      <c r="K84" s="255" t="str">
        <f>IF(ISNA(VLOOKUP($E84,'C. et P. STAM'!$E$63:$T$90,7,FALSE)),"",(VLOOKUP($E84,'C. et P. STAM'!$E$63:$T$90,7,FALSE)))</f>
        <v/>
      </c>
      <c r="L84" s="255" t="str">
        <f>IF(ISNA(VLOOKUP($E84,'C. et P. STAM'!$E$63:$T$90,8,FALSE)),"",(VLOOKUP($E84,'C. et P. STAM'!$E$63:$T$90,8,FALSE)))</f>
        <v/>
      </c>
      <c r="M84" s="255" t="str">
        <f>IF(ISNA(VLOOKUP($E84,'C. et P. STAM'!$E$63:$T$90,9,FALSE)),"",(VLOOKUP($E84,'C. et P. STAM'!$E$63:$T$90,9,FALSE)))</f>
        <v/>
      </c>
      <c r="N84" s="255" t="str">
        <f>IF(ISNA(VLOOKUP($E84,'C. et P. STAM'!$E$63:$T$90,10,FALSE)),"",(VLOOKUP($E84,'C. et P. STAM'!$E$63:$T$90,10,FALSE)))</f>
        <v/>
      </c>
      <c r="O84" s="255" t="str">
        <f>IF(ISNA(VLOOKUP($E84,'C. et P. STAM'!$E$63:$T$90,11,FALSE)),"",(VLOOKUP($E84,'C. et P. STAM'!$E$63:$T$90,11,FALSE)))</f>
        <v/>
      </c>
      <c r="P84" s="255" t="str">
        <f>IF(ISNA(VLOOKUP($E84,'C. et P. STAM'!$E$63:$T$90,12,FALSE)),"",(VLOOKUP($E84,'C. et P. STAM'!$E$63:$T$90,12,FALSE)))</f>
        <v/>
      </c>
      <c r="Q84" s="255" t="str">
        <f>IF(ISNA(VLOOKUP($E84,'C. et P. STAM'!$E$63:$T$90,13,FALSE)),"",(VLOOKUP($E84,'C. et P. STAM'!$E$63:$T$90,13,FALSE)))</f>
        <v/>
      </c>
      <c r="R84" s="255" t="str">
        <f>IF(ISNA(VLOOKUP($E84,'C. et P. STAM'!$E$63:$T$90,14,FALSE)),"",(VLOOKUP($E84,'C. et P. STAM'!$E$63:$T$90,14,FALSE)))</f>
        <v/>
      </c>
      <c r="S84" s="255" t="str">
        <f>IF(ISNA(VLOOKUP($E84,'C. et P. STAM'!$E$63:$T$90,15,FALSE)),"",(VLOOKUP($E84,'C. et P. STAM'!$E$63:$T$90,15,FALSE)))</f>
        <v/>
      </c>
      <c r="T84" s="256" t="str">
        <f>IF(ISNA(VLOOKUP($E84,'C. et P. STAM'!$E$63:$T$90,16,FALSE)),"",(VLOOKUP($E84,'C. et P. STAM'!$E$63:$T$90,16,FALSE)))</f>
        <v/>
      </c>
    </row>
    <row r="85" spans="1:20" ht="12" customHeight="1" thickBot="1" x14ac:dyDescent="0.35">
      <c r="A85" s="582"/>
      <c r="B85" s="578"/>
      <c r="C85" s="722"/>
      <c r="D85" s="725"/>
      <c r="E85" s="32" t="str">
        <f>IF(ISNA(VLOOKUP($A83,'C. et P. STAM'!$A$63:$T$90,5,FALSE)+$V$4),"",(VLOOKUP($A83,'C. et P. STAM'!$A$63:$T$90,5,FALSE)+$V$4))</f>
        <v/>
      </c>
      <c r="F85" s="495" t="str">
        <f>IF(ISNA(VLOOKUP(E85,'C. et P. STAM'!$E$63:$T$90,2,FALSE)),"",(VLOOKUP(E85,'C. et P. STAM'!$E$63:$T$90,2,FALSE)))</f>
        <v/>
      </c>
      <c r="G85" s="18" t="s">
        <v>677</v>
      </c>
      <c r="H85" s="33" t="str">
        <f>IF(ISNA(VLOOKUP(E85,'C. et P. STAM'!$E$62:$T$90,4,FALSE)),"",(VLOOKUP(E85,'C. et P. STAM'!$E$62:$T$90,4,FALSE)))</f>
        <v/>
      </c>
      <c r="I85" s="240" t="str">
        <f>IF(ISNA(VLOOKUP(E85,'C. et P. STAM'!$E$63:$T$90,5,FALSE)),"",(VLOOKUP(E85,'C. et P. STAM'!$E$63:$T$90,5,FALSE)))</f>
        <v/>
      </c>
      <c r="J85" s="254" t="str">
        <f>IF(ISNA(VLOOKUP(E85,'C. et P. STAM'!$E$63:$T$90,6,FALSE)),"",(VLOOKUP(E85,'C. et P. STAM'!$E$63:$T$90,6,FALSE)))</f>
        <v/>
      </c>
      <c r="K85" s="255" t="str">
        <f>IF(ISNA(VLOOKUP($E85,'C. et P. STAM'!$E$63:$T$90,7,FALSE)),"",(VLOOKUP($E85,'C. et P. STAM'!$E$63:$T$90,7,FALSE)))</f>
        <v/>
      </c>
      <c r="L85" s="255" t="str">
        <f>IF(ISNA(VLOOKUP($E85,'C. et P. STAM'!$E$63:$T$90,8,FALSE)),"",(VLOOKUP($E85,'C. et P. STAM'!$E$63:$T$90,8,FALSE)))</f>
        <v/>
      </c>
      <c r="M85" s="255" t="str">
        <f>IF(ISNA(VLOOKUP($E85,'C. et P. STAM'!$E$63:$T$90,9,FALSE)),"",(VLOOKUP($E85,'C. et P. STAM'!$E$63:$T$90,9,FALSE)))</f>
        <v/>
      </c>
      <c r="N85" s="255" t="str">
        <f>IF(ISNA(VLOOKUP($E85,'C. et P. STAM'!$E$63:$T$90,10,FALSE)),"",(VLOOKUP($E85,'C. et P. STAM'!$E$63:$T$90,10,FALSE)))</f>
        <v/>
      </c>
      <c r="O85" s="255" t="str">
        <f>IF(ISNA(VLOOKUP($E85,'C. et P. STAM'!$E$63:$T$90,11,FALSE)),"",(VLOOKUP($E85,'C. et P. STAM'!$E$63:$T$90,11,FALSE)))</f>
        <v/>
      </c>
      <c r="P85" s="255" t="str">
        <f>IF(ISNA(VLOOKUP($E85,'C. et P. STAM'!$E$63:$T$90,12,FALSE)),"",(VLOOKUP($E85,'C. et P. STAM'!$E$63:$T$90,12,FALSE)))</f>
        <v/>
      </c>
      <c r="Q85" s="255" t="str">
        <f>IF(ISNA(VLOOKUP($E85,'C. et P. STAM'!$E$63:$T$90,13,FALSE)),"",(VLOOKUP($E85,'C. et P. STAM'!$E$63:$T$90,13,FALSE)))</f>
        <v/>
      </c>
      <c r="R85" s="255" t="str">
        <f>IF(ISNA(VLOOKUP($E85,'C. et P. STAM'!$E$63:$T$90,14,FALSE)),"",(VLOOKUP($E85,'C. et P. STAM'!$E$63:$T$90,14,FALSE)))</f>
        <v/>
      </c>
      <c r="S85" s="255" t="str">
        <f>IF(ISNA(VLOOKUP($E85,'C. et P. STAM'!$E$63:$T$90,15,FALSE)),"",(VLOOKUP($E85,'C. et P. STAM'!$E$63:$T$90,15,FALSE)))</f>
        <v/>
      </c>
      <c r="T85" s="256" t="str">
        <f>IF(ISNA(VLOOKUP($E85,'C. et P. STAM'!$E$63:$T$90,16,FALSE)),"",(VLOOKUP($E85,'C. et P. STAM'!$E$63:$T$90,16,FALSE)))</f>
        <v/>
      </c>
    </row>
    <row r="86" spans="1:20" ht="12" customHeight="1" thickBot="1" x14ac:dyDescent="0.35">
      <c r="A86" s="583"/>
      <c r="B86" s="579"/>
      <c r="C86" s="723"/>
      <c r="D86" s="726"/>
      <c r="E86" s="243" t="str">
        <f>IF(ISNA(VLOOKUP($A83,'C. et P. STAM'!$A$63:$T$90,5,FALSE)+$V$5),"",(VLOOKUP($A83,'C. et P. STAM'!$A$63:$T$90,5,FALSE)+$V$5))</f>
        <v/>
      </c>
      <c r="F86" s="500" t="str">
        <f>IF(ISNA(VLOOKUP(E86,'C. et P. STAM'!$E$63:$T$90,2,FALSE)),"",(VLOOKUP(E86,'C. et P. STAM'!$E$63:$T$90,2,FALSE)))</f>
        <v/>
      </c>
      <c r="G86" s="19" t="s">
        <v>678</v>
      </c>
      <c r="H86" s="37" t="str">
        <f>IF(ISNA(VLOOKUP(E86,'C. et P. STAM'!$E$63:$T$90,4,FALSE)),"",(VLOOKUP(E86,'C. et P. STAM'!$E$63:$T$90,4,FALSE)))</f>
        <v/>
      </c>
      <c r="I86" s="239" t="str">
        <f>IF(ISNA(VLOOKUP(E86,'C. et P. STAM'!$E$63:$T$90,5,FALSE)),"",(VLOOKUP(E86,'C. et P. STAM'!$E$63:$T$90,5,FALSE)))</f>
        <v/>
      </c>
      <c r="J86" s="263" t="str">
        <f>IF(ISNA(VLOOKUP(E86,'C. et P. STAM'!$E$63:$T$90,6,FALSE)),"",(VLOOKUP(E86,'C. et P. STAM'!$E$63:$T$90,6,FALSE)))</f>
        <v/>
      </c>
      <c r="K86" s="264" t="str">
        <f>IF(ISNA(VLOOKUP($E86,'C. et P. STAM'!$E$63:$T$90,7,FALSE)),"",(VLOOKUP($E86,'C. et P. STAM'!$E$63:$T$90,7,FALSE)))</f>
        <v/>
      </c>
      <c r="L86" s="264" t="str">
        <f>IF(ISNA(VLOOKUP($E86,'C. et P. STAM'!$E$63:$T$90,8,FALSE)),"",(VLOOKUP($E86,'C. et P. STAM'!$E$63:$T$90,8,FALSE)))</f>
        <v/>
      </c>
      <c r="M86" s="264" t="str">
        <f>IF(ISNA(VLOOKUP($E86,'C. et P. STAM'!$E$63:$T$90,9,FALSE)),"",(VLOOKUP($E86,'C. et P. STAM'!$E$63:$T$90,9,FALSE)))</f>
        <v/>
      </c>
      <c r="N86" s="264" t="str">
        <f>IF(ISNA(VLOOKUP($E86,'C. et P. STAM'!$E$63:$T$90,10,FALSE)),"",(VLOOKUP($E86,'C. et P. STAM'!$E$63:$T$90,10,FALSE)))</f>
        <v/>
      </c>
      <c r="O86" s="264" t="str">
        <f>IF(ISNA(VLOOKUP($E86,'C. et P. STAM'!$E$63:$T$90,11,FALSE)),"",(VLOOKUP($E86,'C. et P. STAM'!$E$63:$T$90,11,FALSE)))</f>
        <v/>
      </c>
      <c r="P86" s="264" t="str">
        <f>IF(ISNA(VLOOKUP($E86,'C. et P. STAM'!$E$63:$T$90,12,FALSE)),"",(VLOOKUP($E86,'C. et P. STAM'!$E$63:$T$90,12,FALSE)))</f>
        <v/>
      </c>
      <c r="Q86" s="264" t="str">
        <f>IF(ISNA(VLOOKUP($E86,'C. et P. STAM'!$E$63:$T$90,13,FALSE)),"",(VLOOKUP($E86,'C. et P. STAM'!$E$63:$T$90,13,FALSE)))</f>
        <v/>
      </c>
      <c r="R86" s="264" t="str">
        <f>IF(ISNA(VLOOKUP($E86,'C. et P. STAM'!$E$63:$T$90,14,FALSE)),"",(VLOOKUP($E86,'C. et P. STAM'!$E$63:$T$90,14,FALSE)))</f>
        <v/>
      </c>
      <c r="S86" s="264" t="str">
        <f>IF(ISNA(VLOOKUP($E86,'C. et P. STAM'!$E$63:$T$90,15,FALSE)),"",(VLOOKUP($E86,'C. et P. STAM'!$E$63:$T$90,15,FALSE)))</f>
        <v/>
      </c>
      <c r="T86" s="265" t="str">
        <f>IF(ISNA(VLOOKUP($E86,'C. et P. STAM'!$E$63:$T$90,16,FALSE)),"",(VLOOKUP($E86,'C. et P. STAM'!$E$63:$T$90,16,FALSE)))</f>
        <v/>
      </c>
    </row>
    <row r="87" spans="1:20" ht="12" customHeight="1" x14ac:dyDescent="0.3">
      <c r="A87" s="581">
        <v>7</v>
      </c>
      <c r="B87" s="577" t="str">
        <f>IF(ISNA(VLOOKUP($A87,'C. et P. STAM'!$A$63:$T$90,2,FALSE)),"",(VLOOKUP($A87,'C. et P. STAM'!$A$63:$T$90,2,FALSE)))</f>
        <v/>
      </c>
      <c r="C87" s="721" t="str">
        <f>IF(ISNA(VLOOKUP($A87,'C. et P. STAM'!$A$63:$T$90,3,FALSE)),"",(VLOOKUP(A87,'C. et P. STAM'!$A$63:$T$90,3,FALSE)))</f>
        <v/>
      </c>
      <c r="D87" s="724" t="str">
        <f>IF(ISNA(VLOOKUP($A87,'C. et P. STAM'!$A$63:$T$90,4,FALSE)),"",(VLOOKUP($A87,'C. et P. STAM'!$A$63:$T$90,4,FALSE)))</f>
        <v/>
      </c>
      <c r="E87" s="29" t="str">
        <f>IF(ISNA(VLOOKUP($A87,'C. et P. STAM'!$A$63:$T$90,5,FALSE)),"",(VLOOKUP($A87,'C. et P. STAM'!$A$63:$T$90,5,FALSE)))</f>
        <v/>
      </c>
      <c r="F87" s="499" t="str">
        <f>IF(ISNA(VLOOKUP(E87,'C. et P. STAM'!$E$63:$T$90,2,FALSE)),"",(VLOOKUP(E87,'C. et P. STAM'!$E$63:$T$90,2,FALSE)))</f>
        <v/>
      </c>
      <c r="G87" s="249"/>
      <c r="H87" s="247"/>
      <c r="I87" s="242" t="str">
        <f>IF(ISNA(VLOOKUP(E87,'C. et P. STAM'!$E$63:$T$90,5,FALSE)),"",(VLOOKUP(E87,'C. et P. STAM'!$E$63:$T$90,5,FALSE)))</f>
        <v/>
      </c>
      <c r="J87" s="266" t="str">
        <f>IF(ISNA(VLOOKUP(E87,'C. et P. STAM'!$E$63:$T$90,6,FALSE)),"",(VLOOKUP(E87,'C. et P. STAM'!$E$63:$T$90,6,FALSE)))</f>
        <v/>
      </c>
      <c r="K87" s="267" t="str">
        <f>IF(ISNA(VLOOKUP($E87,'C. et P. STAM'!$E$63:$T$90,7,FALSE)),"",(VLOOKUP($E87,'C. et P. STAM'!$E$63:$T$90,7,FALSE)))</f>
        <v/>
      </c>
      <c r="L87" s="267" t="str">
        <f>IF(ISNA(VLOOKUP($E87,'C. et P. STAM'!$E$63:$T$90,8,FALSE)),"",(VLOOKUP($E87,'C. et P. STAM'!$E$63:$T$90,8,FALSE)))</f>
        <v/>
      </c>
      <c r="M87" s="267" t="str">
        <f>IF(ISNA(VLOOKUP($E87,'C. et P. STAM'!$E$63:$T$90,9,FALSE)),"",(VLOOKUP($E87,'C. et P. STAM'!$E$63:$T$90,9,FALSE)))</f>
        <v/>
      </c>
      <c r="N87" s="267" t="str">
        <f>IF(ISNA(VLOOKUP($E87,'C. et P. STAM'!$E$63:$T$90,10,FALSE)),"",(VLOOKUP($E87,'C. et P. STAM'!$E$63:$T$90,10,FALSE)))</f>
        <v/>
      </c>
      <c r="O87" s="267" t="str">
        <f>IF(ISNA(VLOOKUP($E87,'C. et P. STAM'!$E$63:$T$90,11,FALSE)),"",(VLOOKUP($E87,'C. et P. STAM'!$E$63:$T$90,11,FALSE)))</f>
        <v/>
      </c>
      <c r="P87" s="267" t="str">
        <f>IF(ISNA(VLOOKUP($E87,'C. et P. STAM'!$E$63:$T$90,12,FALSE)),"",(VLOOKUP($E87,'C. et P. STAM'!$E$63:$T$90,12,FALSE)))</f>
        <v/>
      </c>
      <c r="Q87" s="267" t="str">
        <f>IF(ISNA(VLOOKUP($E87,'C. et P. STAM'!$E$63:$T$90,13,FALSE)),"",(VLOOKUP($E87,'C. et P. STAM'!$E$63:$T$90,13,FALSE)))</f>
        <v/>
      </c>
      <c r="R87" s="267" t="str">
        <f>IF(ISNA(VLOOKUP($E87,'C. et P. STAM'!$E$63:$T$90,14,FALSE)),"",(VLOOKUP($E87,'C. et P. STAM'!$E$63:$T$90,14,FALSE)))</f>
        <v/>
      </c>
      <c r="S87" s="267" t="str">
        <f>IF(ISNA(VLOOKUP($E87,'C. et P. STAM'!$E$63:$T$90,15,FALSE)),"",(VLOOKUP($E87,'C. et P. STAM'!$E$63:$T$90,15,FALSE)))</f>
        <v/>
      </c>
      <c r="T87" s="268" t="str">
        <f>IF(ISNA(VLOOKUP($E87,'C. et P. STAM'!$E$63:$T$90,16,FALSE)),"",(VLOOKUP($E87,'C. et P. STAM'!$E$63:$T$90,16,FALSE)))</f>
        <v/>
      </c>
    </row>
    <row r="88" spans="1:20" ht="12" customHeight="1" x14ac:dyDescent="0.3">
      <c r="A88" s="582"/>
      <c r="B88" s="578"/>
      <c r="C88" s="722"/>
      <c r="D88" s="725"/>
      <c r="E88" s="32" t="str">
        <f>IF(ISNA(VLOOKUP($A87,'C. et P. STAM'!$A$63:$T$90,5,FALSE)+$V$3),"",(VLOOKUP($A87,'C. et P. STAM'!$A$63:$T$90,5,FALSE)+$V$3))</f>
        <v/>
      </c>
      <c r="F88" s="495" t="str">
        <f>IF(ISNA(VLOOKUP(E88,'C. et P. STAM'!$E$63:$T$90,2,FALSE)),"",(VLOOKUP(E88,'C. et P. STAM'!$E$63:$T$90,2,FALSE)))</f>
        <v/>
      </c>
      <c r="G88" s="250"/>
      <c r="H88" s="33" t="str">
        <f>IF(ISNA(VLOOKUP(E88,'C. et P. STAM'!$E$63:$T$90,4,FALSE)),"",(VLOOKUP(E88,'C. et P. STAM'!$E$63:$T$90,4,FALSE)))</f>
        <v/>
      </c>
      <c r="I88" s="240" t="str">
        <f>IF(ISNA(VLOOKUP(E88,'C. et P. STAM'!$E$63:$T$90,5,FALSE)),"",(VLOOKUP(E88,'C. et P. STAM'!$E$63:$T$90,5,FALSE)))</f>
        <v/>
      </c>
      <c r="J88" s="254" t="str">
        <f>IF(ISNA(VLOOKUP(E88,'C. et P. STAM'!$E$63:$T$90,6,FALSE)),"",(VLOOKUP(E88,'C. et P. STAM'!$E$63:$T$90,6,FALSE)))</f>
        <v/>
      </c>
      <c r="K88" s="255" t="str">
        <f>IF(ISNA(VLOOKUP($E88,'C. et P. STAM'!$E$63:$T$90,7,FALSE)),"",(VLOOKUP($E88,'C. et P. STAM'!$E$63:$T$90,7,FALSE)))</f>
        <v/>
      </c>
      <c r="L88" s="255" t="str">
        <f>IF(ISNA(VLOOKUP($E88,'C. et P. STAM'!$E$63:$T$90,8,FALSE)),"",(VLOOKUP($E88,'C. et P. STAM'!$E$63:$T$90,8,FALSE)))</f>
        <v/>
      </c>
      <c r="M88" s="255" t="str">
        <f>IF(ISNA(VLOOKUP($E88,'C. et P. STAM'!$E$63:$T$90,9,FALSE)),"",(VLOOKUP($E88,'C. et P. STAM'!$E$63:$T$90,9,FALSE)))</f>
        <v/>
      </c>
      <c r="N88" s="255" t="str">
        <f>IF(ISNA(VLOOKUP($E88,'C. et P. STAM'!$E$63:$T$90,10,FALSE)),"",(VLOOKUP($E88,'C. et P. STAM'!$E$63:$T$90,10,FALSE)))</f>
        <v/>
      </c>
      <c r="O88" s="255" t="str">
        <f>IF(ISNA(VLOOKUP($E88,'C. et P. STAM'!$E$63:$T$90,11,FALSE)),"",(VLOOKUP($E88,'C. et P. STAM'!$E$63:$T$90,11,FALSE)))</f>
        <v/>
      </c>
      <c r="P88" s="255" t="str">
        <f>IF(ISNA(VLOOKUP($E88,'C. et P. STAM'!$E$63:$T$90,12,FALSE)),"",(VLOOKUP($E88,'C. et P. STAM'!$E$63:$T$90,12,FALSE)))</f>
        <v/>
      </c>
      <c r="Q88" s="255" t="str">
        <f>IF(ISNA(VLOOKUP($E88,'C. et P. STAM'!$E$63:$T$90,13,FALSE)),"",(VLOOKUP($E88,'C. et P. STAM'!$E$63:$T$90,13,FALSE)))</f>
        <v/>
      </c>
      <c r="R88" s="255" t="str">
        <f>IF(ISNA(VLOOKUP($E88,'C. et P. STAM'!$E$63:$T$90,14,FALSE)),"",(VLOOKUP($E88,'C. et P. STAM'!$E$63:$T$90,14,FALSE)))</f>
        <v/>
      </c>
      <c r="S88" s="255" t="str">
        <f>IF(ISNA(VLOOKUP($E88,'C. et P. STAM'!$E$63:$T$90,15,FALSE)),"",(VLOOKUP($E88,'C. et P. STAM'!$E$63:$T$90,15,FALSE)))</f>
        <v/>
      </c>
      <c r="T88" s="256" t="str">
        <f>IF(ISNA(VLOOKUP($E88,'C. et P. STAM'!$E$63:$T$90,16,FALSE)),"",(VLOOKUP($E88,'C. et P. STAM'!$E$63:$T$90,16,FALSE)))</f>
        <v/>
      </c>
    </row>
    <row r="89" spans="1:20" ht="12" customHeight="1" thickBot="1" x14ac:dyDescent="0.35">
      <c r="A89" s="582"/>
      <c r="B89" s="578"/>
      <c r="C89" s="722"/>
      <c r="D89" s="725"/>
      <c r="E89" s="32" t="str">
        <f>IF(ISNA(VLOOKUP($A87,'C. et P. STAM'!$A$63:$T$90,5,FALSE)+$V$4),"",(VLOOKUP($A87,'C. et P. STAM'!$A$63:$T$90,5,FALSE)+$V$4))</f>
        <v/>
      </c>
      <c r="F89" s="495" t="str">
        <f>IF(ISNA(VLOOKUP(E89,'C. et P. STAM'!$E$63:$T$90,2,FALSE)),"",(VLOOKUP(E89,'C. et P. STAM'!$E$63:$T$90,2,FALSE)))</f>
        <v/>
      </c>
      <c r="G89" s="18" t="s">
        <v>677</v>
      </c>
      <c r="H89" s="33" t="str">
        <f>IF(ISNA(VLOOKUP(E89,'C. et P. STAM'!$E$62:$T$90,4,FALSE)),"",(VLOOKUP(E89,'C. et P. STAM'!$E$62:$T$90,4,FALSE)))</f>
        <v/>
      </c>
      <c r="I89" s="240" t="str">
        <f>IF(ISNA(VLOOKUP(E89,'C. et P. STAM'!$E$63:$T$90,5,FALSE)),"",(VLOOKUP(E89,'C. et P. STAM'!$E$63:$T$90,5,FALSE)))</f>
        <v/>
      </c>
      <c r="J89" s="254" t="str">
        <f>IF(ISNA(VLOOKUP(E89,'C. et P. STAM'!$E$63:$T$90,6,FALSE)),"",(VLOOKUP(E89,'C. et P. STAM'!$E$63:$T$90,6,FALSE)))</f>
        <v/>
      </c>
      <c r="K89" s="255" t="str">
        <f>IF(ISNA(VLOOKUP($E89,'C. et P. STAM'!$E$63:$T$90,7,FALSE)),"",(VLOOKUP($E89,'C. et P. STAM'!$E$63:$T$90,7,FALSE)))</f>
        <v/>
      </c>
      <c r="L89" s="255" t="str">
        <f>IF(ISNA(VLOOKUP($E89,'C. et P. STAM'!$E$63:$T$90,8,FALSE)),"",(VLOOKUP($E89,'C. et P. STAM'!$E$63:$T$90,8,FALSE)))</f>
        <v/>
      </c>
      <c r="M89" s="255" t="str">
        <f>IF(ISNA(VLOOKUP($E89,'C. et P. STAM'!$E$63:$T$90,9,FALSE)),"",(VLOOKUP($E89,'C. et P. STAM'!$E$63:$T$90,9,FALSE)))</f>
        <v/>
      </c>
      <c r="N89" s="255" t="str">
        <f>IF(ISNA(VLOOKUP($E89,'C. et P. STAM'!$E$63:$T$90,10,FALSE)),"",(VLOOKUP($E89,'C. et P. STAM'!$E$63:$T$90,10,FALSE)))</f>
        <v/>
      </c>
      <c r="O89" s="255" t="str">
        <f>IF(ISNA(VLOOKUP($E89,'C. et P. STAM'!$E$63:$T$90,11,FALSE)),"",(VLOOKUP($E89,'C. et P. STAM'!$E$63:$T$90,11,FALSE)))</f>
        <v/>
      </c>
      <c r="P89" s="255" t="str">
        <f>IF(ISNA(VLOOKUP($E89,'C. et P. STAM'!$E$63:$T$90,12,FALSE)),"",(VLOOKUP($E89,'C. et P. STAM'!$E$63:$T$90,12,FALSE)))</f>
        <v/>
      </c>
      <c r="Q89" s="255" t="str">
        <f>IF(ISNA(VLOOKUP($E89,'C. et P. STAM'!$E$63:$T$90,13,FALSE)),"",(VLOOKUP($E89,'C. et P. STAM'!$E$63:$T$90,13,FALSE)))</f>
        <v/>
      </c>
      <c r="R89" s="255" t="str">
        <f>IF(ISNA(VLOOKUP($E89,'C. et P. STAM'!$E$63:$T$90,14,FALSE)),"",(VLOOKUP($E89,'C. et P. STAM'!$E$63:$T$90,14,FALSE)))</f>
        <v/>
      </c>
      <c r="S89" s="255" t="str">
        <f>IF(ISNA(VLOOKUP($E89,'C. et P. STAM'!$E$63:$T$90,15,FALSE)),"",(VLOOKUP($E89,'C. et P. STAM'!$E$63:$T$90,15,FALSE)))</f>
        <v/>
      </c>
      <c r="T89" s="256" t="str">
        <f>IF(ISNA(VLOOKUP($E89,'C. et P. STAM'!$E$63:$T$90,16,FALSE)),"",(VLOOKUP($E89,'C. et P. STAM'!$E$63:$T$90,16,FALSE)))</f>
        <v/>
      </c>
    </row>
    <row r="90" spans="1:20" ht="12" customHeight="1" thickBot="1" x14ac:dyDescent="0.35">
      <c r="A90" s="583"/>
      <c r="B90" s="579"/>
      <c r="C90" s="723"/>
      <c r="D90" s="726"/>
      <c r="E90" s="243" t="str">
        <f>IF(ISNA(VLOOKUP($A87,'C. et P. STAM'!$A$63:$T$90,5,FALSE)+$V$5),"",(VLOOKUP($A87,'C. et P. STAM'!$A$63:$T$90,5,FALSE)+$V$5))</f>
        <v/>
      </c>
      <c r="F90" s="500" t="str">
        <f>IF(ISNA(VLOOKUP(E90,'C. et P. STAM'!$E$63:$T$90,2,FALSE)),"",(VLOOKUP(E90,'C. et P. STAM'!$E$63:$T$90,2,FALSE)))</f>
        <v/>
      </c>
      <c r="G90" s="19" t="s">
        <v>678</v>
      </c>
      <c r="H90" s="37" t="str">
        <f>IF(ISNA(VLOOKUP(E90,'C. et P. STAM'!$E$63:$T$90,4,FALSE)),"",(VLOOKUP(E90,'C. et P. STAM'!$E$63:$T$90,4,FALSE)))</f>
        <v/>
      </c>
      <c r="I90" s="239" t="str">
        <f>IF(ISNA(VLOOKUP(E90,'C. et P. STAM'!$E$63:$T$90,5,FALSE)),"",(VLOOKUP(E90,'C. et P. STAM'!$E$63:$T$90,5,FALSE)))</f>
        <v/>
      </c>
      <c r="J90" s="257" t="str">
        <f>IF(ISNA(VLOOKUP(E90,'C. et P. STAM'!$E$63:$T$90,6,FALSE)),"",(VLOOKUP(E90,'C. et P. STAM'!$E$63:$T$90,6,FALSE)))</f>
        <v/>
      </c>
      <c r="K90" s="258" t="str">
        <f>IF(ISNA(VLOOKUP($E90,'C. et P. STAM'!$E$63:$T$90,7,FALSE)),"",(VLOOKUP($E90,'C. et P. STAM'!$E$63:$T$90,7,FALSE)))</f>
        <v/>
      </c>
      <c r="L90" s="258" t="str">
        <f>IF(ISNA(VLOOKUP($E90,'C. et P. STAM'!$E$63:$T$90,8,FALSE)),"",(VLOOKUP($E90,'C. et P. STAM'!$E$63:$T$90,8,FALSE)))</f>
        <v/>
      </c>
      <c r="M90" s="258" t="str">
        <f>IF(ISNA(VLOOKUP($E90,'C. et P. STAM'!$E$63:$T$90,9,FALSE)),"",(VLOOKUP($E90,'C. et P. STAM'!$E$63:$T$90,9,FALSE)))</f>
        <v/>
      </c>
      <c r="N90" s="258" t="str">
        <f>IF(ISNA(VLOOKUP($E90,'C. et P. STAM'!$E$63:$T$90,10,FALSE)),"",(VLOOKUP($E90,'C. et P. STAM'!$E$63:$T$90,10,FALSE)))</f>
        <v/>
      </c>
      <c r="O90" s="258" t="str">
        <f>IF(ISNA(VLOOKUP($E90,'C. et P. STAM'!$E$63:$T$90,11,FALSE)),"",(VLOOKUP($E90,'C. et P. STAM'!$E$63:$T$90,11,FALSE)))</f>
        <v/>
      </c>
      <c r="P90" s="258" t="str">
        <f>IF(ISNA(VLOOKUP($E90,'C. et P. STAM'!$E$63:$T$90,12,FALSE)),"",(VLOOKUP($E90,'C. et P. STAM'!$E$63:$T$90,12,FALSE)))</f>
        <v/>
      </c>
      <c r="Q90" s="258" t="str">
        <f>IF(ISNA(VLOOKUP($E90,'C. et P. STAM'!$E$63:$T$90,13,FALSE)),"",(VLOOKUP($E90,'C. et P. STAM'!$E$63:$T$90,13,FALSE)))</f>
        <v/>
      </c>
      <c r="R90" s="258" t="str">
        <f>IF(ISNA(VLOOKUP($E90,'C. et P. STAM'!$E$63:$T$90,14,FALSE)),"",(VLOOKUP($E90,'C. et P. STAM'!$E$63:$T$90,14,FALSE)))</f>
        <v/>
      </c>
      <c r="S90" s="258" t="str">
        <f>IF(ISNA(VLOOKUP($E90,'C. et P. STAM'!$E$63:$T$90,15,FALSE)),"",(VLOOKUP($E90,'C. et P. STAM'!$E$63:$T$90,15,FALSE)))</f>
        <v/>
      </c>
      <c r="T90" s="259" t="str">
        <f>IF(ISNA(VLOOKUP($E90,'C. et P. STAM'!$E$63:$T$90,16,FALSE)),"",(VLOOKUP($E90,'C. et P. STAM'!$E$63:$T$90,16,FALSE)))</f>
        <v/>
      </c>
    </row>
    <row r="91" spans="1:20" ht="64.95" customHeight="1" thickBot="1" x14ac:dyDescent="0.35">
      <c r="A91" s="734" t="s">
        <v>868</v>
      </c>
      <c r="B91" s="735"/>
      <c r="C91" s="735" t="s">
        <v>783</v>
      </c>
      <c r="D91" s="735"/>
      <c r="E91" s="727" t="s">
        <v>700</v>
      </c>
      <c r="F91" s="727"/>
      <c r="G91" s="727"/>
      <c r="H91" s="727"/>
      <c r="I91" s="736" t="str">
        <f>'C. et P. STAM'!I91:J91</f>
        <v/>
      </c>
      <c r="J91" s="737"/>
      <c r="K91" s="728" t="s">
        <v>764</v>
      </c>
      <c r="L91" s="729"/>
      <c r="M91" s="729"/>
      <c r="N91" s="730"/>
      <c r="O91" s="731" t="str">
        <f>IF('C. et P. STAM'!O91:T91=0,"",('C. et P. STAM'!O91:T91))</f>
        <v/>
      </c>
      <c r="P91" s="732"/>
      <c r="Q91" s="732"/>
      <c r="R91" s="732"/>
      <c r="S91" s="732"/>
      <c r="T91" s="733"/>
    </row>
    <row r="92" spans="1:20" s="28" customFormat="1" ht="31.8" customHeight="1" thickTop="1" thickBot="1" x14ac:dyDescent="0.35">
      <c r="A92" s="87" t="s">
        <v>747</v>
      </c>
      <c r="B92" s="88" t="s">
        <v>1</v>
      </c>
      <c r="C92" s="89" t="s">
        <v>2</v>
      </c>
      <c r="D92" s="90" t="s">
        <v>0</v>
      </c>
      <c r="E92" s="91" t="s">
        <v>679</v>
      </c>
      <c r="F92" s="92" t="s">
        <v>695</v>
      </c>
      <c r="G92" s="587" t="s">
        <v>698</v>
      </c>
      <c r="H92" s="588"/>
      <c r="I92" s="92" t="s">
        <v>680</v>
      </c>
      <c r="J92" s="117" t="s">
        <v>681</v>
      </c>
      <c r="K92" s="117" t="s">
        <v>682</v>
      </c>
      <c r="L92" s="117" t="s">
        <v>683</v>
      </c>
      <c r="M92" s="117" t="s">
        <v>684</v>
      </c>
      <c r="N92" s="117" t="s">
        <v>685</v>
      </c>
      <c r="O92" s="117" t="s">
        <v>686</v>
      </c>
      <c r="P92" s="117" t="s">
        <v>687</v>
      </c>
      <c r="Q92" s="117" t="s">
        <v>688</v>
      </c>
      <c r="R92" s="117" t="s">
        <v>689</v>
      </c>
      <c r="S92" s="157" t="s">
        <v>690</v>
      </c>
      <c r="T92" s="278" t="s">
        <v>792</v>
      </c>
    </row>
    <row r="93" spans="1:20" ht="12" customHeight="1" x14ac:dyDescent="0.3">
      <c r="A93" s="581">
        <v>1</v>
      </c>
      <c r="B93" s="577" t="str">
        <f>IF(ISNA(VLOOKUP($A93,'C. et P. STAM'!$A$93:$T$116,2,FALSE)),"",(VLOOKUP($A93,'C. et P. STAM'!$A$93:$T$116,2,FALSE)))</f>
        <v/>
      </c>
      <c r="C93" s="721" t="str">
        <f>IF(ISNA(VLOOKUP($A93,'C. et P. STAM'!$A$93:$T$116,3,FALSE)),"",(VLOOKUP(A93,'C. et P. STAM'!$A$93:$T$116,3,FALSE)))</f>
        <v/>
      </c>
      <c r="D93" s="724" t="str">
        <f>IF(ISNA(VLOOKUP($A93,'C. et P. STAM'!$A$93:$T$116,4,FALSE)),"",(VLOOKUP($A93,'C. et P. STAM'!$A$93:$T$116,4,FALSE)))</f>
        <v/>
      </c>
      <c r="E93" s="29" t="str">
        <f>IF(ISNA(VLOOKUP($A93,'C. et P. STAM'!$A$93:$T$116,5,FALSE)),"",(VLOOKUP($A93,'C. et P. STAM'!$A$93:$T$116,5,FALSE)))</f>
        <v/>
      </c>
      <c r="F93" s="501" t="str">
        <f>IF(ISNA(VLOOKUP(E93,'C. et P. STAM'!$E$93:$T$116,2,FALSE)),"",(VLOOKUP(E93,'C. et P. STAM'!$E$93:$T$116,2,FALSE)))</f>
        <v/>
      </c>
      <c r="G93" s="249"/>
      <c r="H93" s="247"/>
      <c r="I93" s="239" t="str">
        <f>IF(ISNA(VLOOKUP($E93,'C. et P. STAM'!$E$93:$T$116,5,FALSE)),"",(VLOOKUP($E93,'C. et P. STAM'!$E$93:$T$116,5,FALSE)))</f>
        <v/>
      </c>
      <c r="J93" s="273" t="str">
        <f>IF(ISNA(VLOOKUP(E93,'C. et P. STAM'!$E$93:$T$116,6,FALSE)),"",(VLOOKUP(E93,'C. et P. STAM'!$E$93:$T$116,6,FALSE)))</f>
        <v/>
      </c>
      <c r="K93" s="274" t="str">
        <f>IF(ISNA(VLOOKUP($E93,'C. et P. STAM'!$E$93:$T$116,7,FALSE)),"",(VLOOKUP($E93,'C. et P. STAM'!$E$93:$T$116,7,FALSE)))</f>
        <v/>
      </c>
      <c r="L93" s="274" t="str">
        <f>IF(ISNA(VLOOKUP($E93,'C. et P. STAM'!$E$93:$T$116,8,FALSE)),"",(VLOOKUP($E93,'C. et P. STAM'!$E$93:$T$116,8,FALSE)))</f>
        <v/>
      </c>
      <c r="M93" s="274" t="str">
        <f>IF(ISNA(VLOOKUP($E93,'C. et P. STAM'!$E$93:$T$116,9,FALSE)),"",(VLOOKUP($E93,'C. et P. STAM'!$E$93:$T$116,9,FALSE)))</f>
        <v/>
      </c>
      <c r="N93" s="274" t="str">
        <f>IF(ISNA(VLOOKUP($E93,'C. et P. STAM'!$E$93:$T$116,10,FALSE)),"",(VLOOKUP($E93,'C. et P. STAM'!$E$93:$T$116,10,FALSE)))</f>
        <v/>
      </c>
      <c r="O93" s="274" t="str">
        <f>IF(ISNA(VLOOKUP($E93,'C. et P. STAM'!$E$93:$T$116,11,FALSE)),"",(VLOOKUP($E93,'C. et P. STAM'!$E$93:$T$116,11,FALSE)))</f>
        <v/>
      </c>
      <c r="P93" s="274" t="str">
        <f>IF(ISNA(VLOOKUP($E93,'C. et P. STAM'!$E$93:$T$116,12,FALSE)),"",(VLOOKUP($E93,'C. et P. STAM'!$E$93:$T$116,12,FALSE)))</f>
        <v/>
      </c>
      <c r="Q93" s="274" t="str">
        <f>IF(ISNA(VLOOKUP($E93,'C. et P. STAM'!$E$93:$T$116,13,FALSE)),"",(VLOOKUP($E93,'C. et P. STAM'!$E$93:$T$116,13,FALSE)))</f>
        <v/>
      </c>
      <c r="R93" s="274" t="str">
        <f>IF(ISNA(VLOOKUP($E93,'C. et P. STAM'!$E$93:$T$116,14,FALSE)),"",(VLOOKUP($E93,'C. et P. STAM'!$E$93:$T$116,14,FALSE)))</f>
        <v/>
      </c>
      <c r="S93" s="274" t="str">
        <f>IF(ISNA(VLOOKUP($E93,'C. et P. STAM'!$E$93:$T$116,15,FALSE)),"",(VLOOKUP($E93,'C. et P. STAM'!$E$93:$T$116,15,FALSE)))</f>
        <v/>
      </c>
      <c r="T93" s="253" t="str">
        <f>IF(ISNA(VLOOKUP($E93,'C. et P. STAM'!$E$93:$T$116,16,FALSE)),"",(VLOOKUP($E93,'C. et P. STAM'!$E$93:$T$116,16,FALSE)))</f>
        <v/>
      </c>
    </row>
    <row r="94" spans="1:20" ht="12" customHeight="1" x14ac:dyDescent="0.3">
      <c r="A94" s="582"/>
      <c r="B94" s="578"/>
      <c r="C94" s="722"/>
      <c r="D94" s="725"/>
      <c r="E94" s="32" t="str">
        <f>IF(ISNA(VLOOKUP($A93,'C. et P. STAM'!$A$93:$T$116,5,FALSE)+$V$3),"",(VLOOKUP($A93,'C. et P. STAM'!$A$93:$T$116,5,FALSE)+$V$3))</f>
        <v/>
      </c>
      <c r="F94" s="495" t="str">
        <f>IF(ISNA(VLOOKUP(E94,'C. et P. STAM'!$E$93:$T$116,2,FALSE)),"",(VLOOKUP(E94,'C. et P. STAM'!$E$93:$T$116,2,FALSE)))</f>
        <v/>
      </c>
      <c r="G94" s="250"/>
      <c r="H94" s="33" t="str">
        <f>IF(ISNA(VLOOKUP(E94,'C. et P. STAM'!$E$93:$T$116,4,FALSE)),"",(VLOOKUP(E94,'C. et P. STAM'!$E$93:$T$116,4,FALSE)))</f>
        <v/>
      </c>
      <c r="I94" s="240" t="str">
        <f>IF(ISNA(VLOOKUP($E94,'C. et P. STAM'!$E$93:$T$116,5,FALSE)),"",(VLOOKUP($E94,'C. et P. STAM'!$E$93:$T$116,5,FALSE)))</f>
        <v/>
      </c>
      <c r="J94" s="254" t="str">
        <f>IF(ISNA(VLOOKUP(E94,'C. et P. STAM'!$E$93:$T$116,6,FALSE)),"",(VLOOKUP(E94,'C. et P. STAM'!$E$93:$T$116,6,FALSE)))</f>
        <v/>
      </c>
      <c r="K94" s="255" t="str">
        <f>IF(ISNA(VLOOKUP($E94,'C. et P. STAM'!$E$93:$T$116,7,FALSE)),"",(VLOOKUP($E94,'C. et P. STAM'!$E$93:$T$116,7,FALSE)))</f>
        <v/>
      </c>
      <c r="L94" s="255" t="str">
        <f>IF(ISNA(VLOOKUP($E94,'C. et P. STAM'!$E$93:$T$116,8,FALSE)),"",(VLOOKUP($E94,'C. et P. STAM'!$E$93:$T$116,8,FALSE)))</f>
        <v/>
      </c>
      <c r="M94" s="255" t="str">
        <f>IF(ISNA(VLOOKUP($E94,'C. et P. STAM'!$E$93:$T$116,9,FALSE)),"",(VLOOKUP($E94,'C. et P. STAM'!$E$93:$T$116,9,FALSE)))</f>
        <v/>
      </c>
      <c r="N94" s="255" t="str">
        <f>IF(ISNA(VLOOKUP($E94,'C. et P. STAM'!$E$93:$T$116,10,FALSE)),"",(VLOOKUP($E94,'C. et P. STAM'!$E$93:$T$116,10,FALSE)))</f>
        <v/>
      </c>
      <c r="O94" s="255" t="str">
        <f>IF(ISNA(VLOOKUP($E94,'C. et P. STAM'!$E$93:$T$116,11,FALSE)),"",(VLOOKUP($E94,'C. et P. STAM'!$E$93:$T$116,11,FALSE)))</f>
        <v/>
      </c>
      <c r="P94" s="255" t="str">
        <f>IF(ISNA(VLOOKUP($E94,'C. et P. STAM'!$E$93:$T$116,12,FALSE)),"",(VLOOKUP($E94,'C. et P. STAM'!$E$93:$T$116,12,FALSE)))</f>
        <v/>
      </c>
      <c r="Q94" s="255" t="str">
        <f>IF(ISNA(VLOOKUP($E94,'C. et P. STAM'!$E$93:$T$116,13,FALSE)),"",(VLOOKUP($E94,'C. et P. STAM'!$E$93:$T$116,13,FALSE)))</f>
        <v/>
      </c>
      <c r="R94" s="255" t="str">
        <f>IF(ISNA(VLOOKUP($E94,'C. et P. STAM'!$E$93:$T$116,14,FALSE)),"",(VLOOKUP($E94,'C. et P. STAM'!$E$93:$T$116,14,FALSE)))</f>
        <v/>
      </c>
      <c r="S94" s="255" t="str">
        <f>IF(ISNA(VLOOKUP($E94,'C. et P. STAM'!$E$93:$T$116,15,FALSE)),"",(VLOOKUP($E94,'C. et P. STAM'!$E$93:$T$116,15,FALSE)))</f>
        <v/>
      </c>
      <c r="T94" s="256" t="str">
        <f>IF(ISNA(VLOOKUP($E94,'C. et P. STAM'!$E$93:$T$116,16,FALSE)),"",(VLOOKUP($E94,'C. et P. STAM'!$E$93:$T$116,16,FALSE)))</f>
        <v/>
      </c>
    </row>
    <row r="95" spans="1:20" ht="12" customHeight="1" thickBot="1" x14ac:dyDescent="0.35">
      <c r="A95" s="582"/>
      <c r="B95" s="578"/>
      <c r="C95" s="722"/>
      <c r="D95" s="725"/>
      <c r="E95" s="32" t="str">
        <f>IF(ISNA(VLOOKUP($A93,'C. et P. STAM'!$A$93:$T$116,5,FALSE)+$V$4),"",(VLOOKUP($A93,'C. et P. STAM'!$A$93:$T$116,5,FALSE)+$V$4))</f>
        <v/>
      </c>
      <c r="F95" s="495" t="str">
        <f>IF(ISNA(VLOOKUP(E95,'C. et P. STAM'!$E$93:$T$116,2,FALSE)),"",(VLOOKUP(E95,'C. et P. STAM'!$E$93:$T$116,2,FALSE)))</f>
        <v/>
      </c>
      <c r="G95" s="18" t="s">
        <v>677</v>
      </c>
      <c r="H95" s="33" t="str">
        <f>IF(ISNA(VLOOKUP(E95,'C. et P. STAM'!$E$93:$T$116,4,FALSE)),"",(VLOOKUP(E95,'C. et P. STAM'!$E$93:$T$116,4,FALSE)))</f>
        <v/>
      </c>
      <c r="I95" s="240" t="str">
        <f>IF(ISNA(VLOOKUP($E95,'C. et P. STAM'!$E$93:$T$116,5,FALSE)),"",(VLOOKUP($E95,'C. et P. STAM'!$E$93:$T$116,5,FALSE)))</f>
        <v/>
      </c>
      <c r="J95" s="254" t="str">
        <f>IF(ISNA(VLOOKUP(E95,'C. et P. STAM'!$E$93:$T$116,6,FALSE)),"",(VLOOKUP(E95,'C. et P. STAM'!$E$93:$T$116,6,FALSE)))</f>
        <v/>
      </c>
      <c r="K95" s="255" t="str">
        <f>IF(ISNA(VLOOKUP($E95,'C. et P. STAM'!$E$93:$T$116,7,FALSE)),"",(VLOOKUP($E95,'C. et P. STAM'!$E$93:$T$116,7,FALSE)))</f>
        <v/>
      </c>
      <c r="L95" s="255" t="str">
        <f>IF(ISNA(VLOOKUP($E95,'C. et P. STAM'!$E$93:$T$116,8,FALSE)),"",(VLOOKUP($E95,'C. et P. STAM'!$E$93:$T$116,8,FALSE)))</f>
        <v/>
      </c>
      <c r="M95" s="255" t="str">
        <f>IF(ISNA(VLOOKUP($E95,'C. et P. STAM'!$E$93:$T$116,9,FALSE)),"",(VLOOKUP($E95,'C. et P. STAM'!$E$93:$T$116,9,FALSE)))</f>
        <v/>
      </c>
      <c r="N95" s="255" t="str">
        <f>IF(ISNA(VLOOKUP($E95,'C. et P. STAM'!$E$93:$T$116,10,FALSE)),"",(VLOOKUP($E95,'C. et P. STAM'!$E$93:$T$116,10,FALSE)))</f>
        <v/>
      </c>
      <c r="O95" s="255" t="str">
        <f>IF(ISNA(VLOOKUP($E95,'C. et P. STAM'!$E$93:$T$116,11,FALSE)),"",(VLOOKUP($E95,'C. et P. STAM'!$E$93:$T$116,11,FALSE)))</f>
        <v/>
      </c>
      <c r="P95" s="255" t="str">
        <f>IF(ISNA(VLOOKUP($E95,'C. et P. STAM'!$E$93:$T$116,12,FALSE)),"",(VLOOKUP($E95,'C. et P. STAM'!$E$93:$T$116,12,FALSE)))</f>
        <v/>
      </c>
      <c r="Q95" s="255" t="str">
        <f>IF(ISNA(VLOOKUP($E95,'C. et P. STAM'!$E$93:$T$116,13,FALSE)),"",(VLOOKUP($E95,'C. et P. STAM'!$E$93:$T$116,13,FALSE)))</f>
        <v/>
      </c>
      <c r="R95" s="255" t="str">
        <f>IF(ISNA(VLOOKUP($E95,'C. et P. STAM'!$E$93:$T$116,14,FALSE)),"",(VLOOKUP($E95,'C. et P. STAM'!$E$93:$T$116,14,FALSE)))</f>
        <v/>
      </c>
      <c r="S95" s="255" t="str">
        <f>IF(ISNA(VLOOKUP($E95,'C. et P. STAM'!$E$93:$T$116,15,FALSE)),"",(VLOOKUP($E95,'C. et P. STAM'!$E$93:$T$116,15,FALSE)))</f>
        <v/>
      </c>
      <c r="T95" s="256" t="str">
        <f>IF(ISNA(VLOOKUP($E95,'C. et P. STAM'!$E$93:$T$116,16,FALSE)),"",(VLOOKUP($E95,'C. et P. STAM'!$E$93:$T$116,16,FALSE)))</f>
        <v/>
      </c>
    </row>
    <row r="96" spans="1:20" ht="12" customHeight="1" thickBot="1" x14ac:dyDescent="0.35">
      <c r="A96" s="583"/>
      <c r="B96" s="579"/>
      <c r="C96" s="723"/>
      <c r="D96" s="726"/>
      <c r="E96" s="243" t="str">
        <f>IF(ISNA(VLOOKUP($A93,'C. et P. STAM'!$A$93:$T$116,5,FALSE)+$V$5),"",(VLOOKUP($A93,'C. et P. STAM'!$A$93:$T$116,5,FALSE)+$V$5))</f>
        <v/>
      </c>
      <c r="F96" s="502" t="str">
        <f>IF(ISNA(VLOOKUP(E96,'C. et P. STAM'!$E$93:$T$116,2,FALSE)),"",(VLOOKUP(E96,'C. et P. STAM'!$E$93:$T$116,2,FALSE)))</f>
        <v/>
      </c>
      <c r="G96" s="19" t="s">
        <v>678</v>
      </c>
      <c r="H96" s="37" t="str">
        <f>IF(ISNA(VLOOKUP(E96,'C. et P. STAM'!$E$93:$T$116,4,FALSE)),"",(VLOOKUP(E96,'C. et P. STAM'!$E$93:$T$116,4,FALSE)))</f>
        <v/>
      </c>
      <c r="I96" s="241" t="str">
        <f>IF(ISNA(VLOOKUP($E96,'C. et P. STAM'!$E$93:$T$116,5,FALSE)),"",(VLOOKUP($E96,'C. et P. STAM'!$E$93:$T$116,5,FALSE)))</f>
        <v/>
      </c>
      <c r="J96" s="257" t="str">
        <f>IF(ISNA(VLOOKUP(E96,'C. et P. STAM'!$E$93:$T$116,6,FALSE)),"",(VLOOKUP(E96,'C. et P. STAM'!$E$93:$T$116,6,FALSE)))</f>
        <v/>
      </c>
      <c r="K96" s="258" t="str">
        <f>IF(ISNA(VLOOKUP($E96,'C. et P. STAM'!$E$93:$T$116,7,FALSE)),"",(VLOOKUP($E96,'C. et P. STAM'!$E$93:$T$116,7,FALSE)))</f>
        <v/>
      </c>
      <c r="L96" s="258" t="str">
        <f>IF(ISNA(VLOOKUP($E96,'C. et P. STAM'!$E$93:$T$116,8,FALSE)),"",(VLOOKUP($E96,'C. et P. STAM'!$E$93:$T$116,8,FALSE)))</f>
        <v/>
      </c>
      <c r="M96" s="258" t="str">
        <f>IF(ISNA(VLOOKUP($E96,'C. et P. STAM'!$E$93:$T$116,9,FALSE)),"",(VLOOKUP($E96,'C. et P. STAM'!$E$93:$T$116,9,FALSE)))</f>
        <v/>
      </c>
      <c r="N96" s="258" t="str">
        <f>IF(ISNA(VLOOKUP($E96,'C. et P. STAM'!$E$93:$T$116,10,FALSE)),"",(VLOOKUP($E96,'C. et P. STAM'!$E$93:$T$116,10,FALSE)))</f>
        <v/>
      </c>
      <c r="O96" s="258" t="str">
        <f>IF(ISNA(VLOOKUP($E96,'C. et P. STAM'!$E$93:$T$116,11,FALSE)),"",(VLOOKUP($E96,'C. et P. STAM'!$E$93:$T$116,11,FALSE)))</f>
        <v/>
      </c>
      <c r="P96" s="258" t="str">
        <f>IF(ISNA(VLOOKUP($E96,'C. et P. STAM'!$E$93:$T$116,12,FALSE)),"",(VLOOKUP($E96,'C. et P. STAM'!$E$93:$T$116,12,FALSE)))</f>
        <v/>
      </c>
      <c r="Q96" s="258" t="str">
        <f>IF(ISNA(VLOOKUP($E96,'C. et P. STAM'!$E$93:$T$116,13,FALSE)),"",(VLOOKUP($E96,'C. et P. STAM'!$E$93:$T$116,13,FALSE)))</f>
        <v/>
      </c>
      <c r="R96" s="258" t="str">
        <f>IF(ISNA(VLOOKUP($E96,'C. et P. STAM'!$E$93:$T$116,14,FALSE)),"",(VLOOKUP($E96,'C. et P. STAM'!$E$93:$T$116,14,FALSE)))</f>
        <v/>
      </c>
      <c r="S96" s="258" t="str">
        <f>IF(ISNA(VLOOKUP($E96,'C. et P. STAM'!$E$93:$T$116,15,FALSE)),"",(VLOOKUP($E96,'C. et P. STAM'!$E$93:$T$116,15,FALSE)))</f>
        <v/>
      </c>
      <c r="T96" s="259" t="str">
        <f>IF(ISNA(VLOOKUP($E96,'C. et P. STAM'!$E$93:$T$116,16,FALSE)),"",(VLOOKUP($E96,'C. et P. STAM'!$E$93:$T$116,16,FALSE)))</f>
        <v/>
      </c>
    </row>
    <row r="97" spans="1:20" ht="12" customHeight="1" x14ac:dyDescent="0.3">
      <c r="A97" s="581">
        <v>2</v>
      </c>
      <c r="B97" s="577" t="str">
        <f>IF(ISNA(VLOOKUP($A97,'C. et P. STAM'!$A$93:$T$116,2,FALSE)),"",(VLOOKUP($A97,'C. et P. STAM'!$A$93:$T$116,2,FALSE)))</f>
        <v/>
      </c>
      <c r="C97" s="721" t="str">
        <f>IF(ISNA(VLOOKUP($A97,'C. et P. STAM'!$A$93:$T$116,3,FALSE)),"",(VLOOKUP(A97,'C. et P. STAM'!$A$93:$T$116,3,FALSE)))</f>
        <v/>
      </c>
      <c r="D97" s="724" t="str">
        <f>IF(ISNA(VLOOKUP($A97,'C. et P. STAM'!$A$93:$T$116,4,FALSE)),"",(VLOOKUP($A97,'C. et P. STAM'!$A$93:$T$116,4,FALSE)))</f>
        <v/>
      </c>
      <c r="E97" s="29" t="str">
        <f>IF(ISNA(VLOOKUP($A97,'C. et P. STAM'!$A$93:$T$116,5,FALSE)),"",(VLOOKUP($A97,'C. et P. STAM'!$A$93:$T$116,5,FALSE)))</f>
        <v/>
      </c>
      <c r="F97" s="501" t="str">
        <f>IF(ISNA(VLOOKUP(E97,'C. et P. STAM'!$E$93:$T$116,2,FALSE)),"",(VLOOKUP(E97,'C. et P. STAM'!$E$93:$T$116,2,FALSE)))</f>
        <v/>
      </c>
      <c r="G97" s="249"/>
      <c r="H97" s="247"/>
      <c r="I97" s="239" t="str">
        <f>IF(ISNA(VLOOKUP($E97,'C. et P. STAM'!$E$93:$T$116,5,FALSE)),"",(VLOOKUP($E97,'C. et P. STAM'!$E$93:$T$116,5,FALSE)))</f>
        <v/>
      </c>
      <c r="J97" s="260" t="str">
        <f>IF(ISNA(VLOOKUP(E97,'C. et P. STAM'!$E$93:$T$116,6,FALSE)),"",(VLOOKUP(E97,'C. et P. STAM'!$E$93:$T$116,6,FALSE)))</f>
        <v/>
      </c>
      <c r="K97" s="261" t="str">
        <f>IF(ISNA(VLOOKUP($E97,'C. et P. STAM'!$E$93:$T$116,7,FALSE)),"",(VLOOKUP($E97,'C. et P. STAM'!$E$93:$T$116,7,FALSE)))</f>
        <v/>
      </c>
      <c r="L97" s="261" t="str">
        <f>IF(ISNA(VLOOKUP($E97,'C. et P. STAM'!$E$93:$T$116,8,FALSE)),"",(VLOOKUP($E97,'C. et P. STAM'!$E$93:$T$116,8,FALSE)))</f>
        <v/>
      </c>
      <c r="M97" s="261" t="str">
        <f>IF(ISNA(VLOOKUP($E97,'C. et P. STAM'!$E$93:$T$116,9,FALSE)),"",(VLOOKUP($E97,'C. et P. STAM'!$E$93:$T$116,9,FALSE)))</f>
        <v/>
      </c>
      <c r="N97" s="261" t="str">
        <f>IF(ISNA(VLOOKUP($E97,'C. et P. STAM'!$E$93:$T$116,10,FALSE)),"",(VLOOKUP($E97,'C. et P. STAM'!$E$93:$T$116,10,FALSE)))</f>
        <v/>
      </c>
      <c r="O97" s="261" t="str">
        <f>IF(ISNA(VLOOKUP($E97,'C. et P. STAM'!$E$93:$T$116,11,FALSE)),"",(VLOOKUP($E97,'C. et P. STAM'!$E$93:$T$116,11,FALSE)))</f>
        <v/>
      </c>
      <c r="P97" s="261" t="str">
        <f>IF(ISNA(VLOOKUP($E97,'C. et P. STAM'!$E$93:$T$116,12,FALSE)),"",(VLOOKUP($E97,'C. et P. STAM'!$E$93:$T$116,12,FALSE)))</f>
        <v/>
      </c>
      <c r="Q97" s="261" t="str">
        <f>IF(ISNA(VLOOKUP($E97,'C. et P. STAM'!$E$93:$T$116,13,FALSE)),"",(VLOOKUP($E97,'C. et P. STAM'!$E$93:$T$116,13,FALSE)))</f>
        <v/>
      </c>
      <c r="R97" s="261" t="str">
        <f>IF(ISNA(VLOOKUP($E97,'C. et P. STAM'!$E$93:$T$116,14,FALSE)),"",(VLOOKUP($E97,'C. et P. STAM'!$E$93:$T$116,14,FALSE)))</f>
        <v/>
      </c>
      <c r="S97" s="261" t="str">
        <f>IF(ISNA(VLOOKUP($E97,'C. et P. STAM'!$E$93:$T$116,15,FALSE)),"",(VLOOKUP($E97,'C. et P. STAM'!$E$93:$T$116,15,FALSE)))</f>
        <v/>
      </c>
      <c r="T97" s="262" t="str">
        <f>IF(ISNA(VLOOKUP($E97,'C. et P. STAM'!$E$93:$T$116,16,FALSE)),"",(VLOOKUP($E97,'C. et P. STAM'!$E$93:$T$116,16,FALSE)))</f>
        <v/>
      </c>
    </row>
    <row r="98" spans="1:20" ht="12" customHeight="1" x14ac:dyDescent="0.3">
      <c r="A98" s="582"/>
      <c r="B98" s="578"/>
      <c r="C98" s="722"/>
      <c r="D98" s="725"/>
      <c r="E98" s="32" t="str">
        <f>IF(ISNA(VLOOKUP($A97,'C. et P. STAM'!$A$93:$T$116,5,FALSE)+$V$3),"",(VLOOKUP($A97,'C. et P. STAM'!$A$93:$T$116,5,FALSE)+$V$3))</f>
        <v/>
      </c>
      <c r="F98" s="495" t="str">
        <f>IF(ISNA(VLOOKUP(E98,'C. et P. STAM'!$E$93:$T$116,2,FALSE)),"",(VLOOKUP(E98,'C. et P. STAM'!$E$93:$T$116,2,FALSE)))</f>
        <v/>
      </c>
      <c r="G98" s="250"/>
      <c r="H98" s="33" t="str">
        <f>IF(ISNA(VLOOKUP(E98,'C. et P. STAM'!$E$93:$T$116,4,FALSE)),"",(VLOOKUP(E98,'C. et P. STAM'!$E$93:$T$116,4,FALSE)))</f>
        <v/>
      </c>
      <c r="I98" s="240" t="str">
        <f>IF(ISNA(VLOOKUP($E98,'C. et P. STAM'!$E$93:$T$116,5,FALSE)),"",(VLOOKUP($E98,'C. et P. STAM'!$E$93:$T$116,5,FALSE)))</f>
        <v/>
      </c>
      <c r="J98" s="254" t="str">
        <f>IF(ISNA(VLOOKUP(E98,'C. et P. STAM'!$E$93:$T$116,6,FALSE)),"",(VLOOKUP(E98,'C. et P. STAM'!$E$93:$T$116,6,FALSE)))</f>
        <v/>
      </c>
      <c r="K98" s="255" t="str">
        <f>IF(ISNA(VLOOKUP($E98,'C. et P. STAM'!$E$93:$T$116,7,FALSE)),"",(VLOOKUP($E98,'C. et P. STAM'!$E$93:$T$116,7,FALSE)))</f>
        <v/>
      </c>
      <c r="L98" s="255" t="str">
        <f>IF(ISNA(VLOOKUP($E98,'C. et P. STAM'!$E$93:$T$116,8,FALSE)),"",(VLOOKUP($E98,'C. et P. STAM'!$E$93:$T$116,8,FALSE)))</f>
        <v/>
      </c>
      <c r="M98" s="255" t="str">
        <f>IF(ISNA(VLOOKUP($E98,'C. et P. STAM'!$E$93:$T$116,9,FALSE)),"",(VLOOKUP($E98,'C. et P. STAM'!$E$93:$T$116,9,FALSE)))</f>
        <v/>
      </c>
      <c r="N98" s="255" t="str">
        <f>IF(ISNA(VLOOKUP($E98,'C. et P. STAM'!$E$93:$T$116,10,FALSE)),"",(VLOOKUP($E98,'C. et P. STAM'!$E$93:$T$116,10,FALSE)))</f>
        <v/>
      </c>
      <c r="O98" s="255" t="str">
        <f>IF(ISNA(VLOOKUP($E98,'C. et P. STAM'!$E$93:$T$116,11,FALSE)),"",(VLOOKUP($E98,'C. et P. STAM'!$E$93:$T$116,11,FALSE)))</f>
        <v/>
      </c>
      <c r="P98" s="255" t="str">
        <f>IF(ISNA(VLOOKUP($E98,'C. et P. STAM'!$E$93:$T$116,12,FALSE)),"",(VLOOKUP($E98,'C. et P. STAM'!$E$93:$T$116,12,FALSE)))</f>
        <v/>
      </c>
      <c r="Q98" s="255" t="str">
        <f>IF(ISNA(VLOOKUP($E98,'C. et P. STAM'!$E$93:$T$116,13,FALSE)),"",(VLOOKUP($E98,'C. et P. STAM'!$E$93:$T$116,13,FALSE)))</f>
        <v/>
      </c>
      <c r="R98" s="255" t="str">
        <f>IF(ISNA(VLOOKUP($E98,'C. et P. STAM'!$E$93:$T$116,14,FALSE)),"",(VLOOKUP($E98,'C. et P. STAM'!$E$93:$T$116,14,FALSE)))</f>
        <v/>
      </c>
      <c r="S98" s="255" t="str">
        <f>IF(ISNA(VLOOKUP($E98,'C. et P. STAM'!$E$93:$T$116,15,FALSE)),"",(VLOOKUP($E98,'C. et P. STAM'!$E$93:$T$116,15,FALSE)))</f>
        <v/>
      </c>
      <c r="T98" s="256" t="str">
        <f>IF(ISNA(VLOOKUP($E98,'C. et P. STAM'!$E$93:$T$116,16,FALSE)),"",(VLOOKUP($E98,'C. et P. STAM'!$E$93:$T$116,16,FALSE)))</f>
        <v/>
      </c>
    </row>
    <row r="99" spans="1:20" ht="12" customHeight="1" thickBot="1" x14ac:dyDescent="0.35">
      <c r="A99" s="582"/>
      <c r="B99" s="578"/>
      <c r="C99" s="722"/>
      <c r="D99" s="725"/>
      <c r="E99" s="32" t="str">
        <f>IF(ISNA(VLOOKUP($A97,'C. et P. STAM'!$A$93:$T$116,5,FALSE)+$V$4),"",(VLOOKUP($A97,'C. et P. STAM'!$A$93:$T$116,5,FALSE)+$V$4))</f>
        <v/>
      </c>
      <c r="F99" s="495" t="str">
        <f>IF(ISNA(VLOOKUP(E99,'C. et P. STAM'!$E$93:$T$116,2,FALSE)),"",(VLOOKUP(E99,'C. et P. STAM'!$E$93:$T$116,2,FALSE)))</f>
        <v/>
      </c>
      <c r="G99" s="18" t="s">
        <v>677</v>
      </c>
      <c r="H99" s="33" t="str">
        <f>IF(ISNA(VLOOKUP(E99,'C. et P. STAM'!$E$93:$T$116,4,FALSE)),"",(VLOOKUP(E99,'C. et P. STAM'!$E$93:$T$116,4,FALSE)))</f>
        <v/>
      </c>
      <c r="I99" s="240" t="str">
        <f>IF(ISNA(VLOOKUP($E99,'C. et P. STAM'!$E$93:$T$116,5,FALSE)),"",(VLOOKUP($E99,'C. et P. STAM'!$E$93:$T$116,5,FALSE)))</f>
        <v/>
      </c>
      <c r="J99" s="254" t="str">
        <f>IF(ISNA(VLOOKUP(E99,'C. et P. STAM'!$E$93:$T$116,6,FALSE)),"",(VLOOKUP(E99,'C. et P. STAM'!$E$93:$T$116,6,FALSE)))</f>
        <v/>
      </c>
      <c r="K99" s="255" t="str">
        <f>IF(ISNA(VLOOKUP($E99,'C. et P. STAM'!$E$93:$T$116,7,FALSE)),"",(VLOOKUP($E99,'C. et P. STAM'!$E$93:$T$116,7,FALSE)))</f>
        <v/>
      </c>
      <c r="L99" s="255" t="str">
        <f>IF(ISNA(VLOOKUP($E99,'C. et P. STAM'!$E$93:$T$116,8,FALSE)),"",(VLOOKUP($E99,'C. et P. STAM'!$E$93:$T$116,8,FALSE)))</f>
        <v/>
      </c>
      <c r="M99" s="255" t="str">
        <f>IF(ISNA(VLOOKUP($E99,'C. et P. STAM'!$E$93:$T$116,9,FALSE)),"",(VLOOKUP($E99,'C. et P. STAM'!$E$93:$T$116,9,FALSE)))</f>
        <v/>
      </c>
      <c r="N99" s="255" t="str">
        <f>IF(ISNA(VLOOKUP($E99,'C. et P. STAM'!$E$93:$T$116,10,FALSE)),"",(VLOOKUP($E99,'C. et P. STAM'!$E$93:$T$116,10,FALSE)))</f>
        <v/>
      </c>
      <c r="O99" s="255" t="str">
        <f>IF(ISNA(VLOOKUP($E99,'C. et P. STAM'!$E$93:$T$116,11,FALSE)),"",(VLOOKUP($E99,'C. et P. STAM'!$E$93:$T$116,11,FALSE)))</f>
        <v/>
      </c>
      <c r="P99" s="255" t="str">
        <f>IF(ISNA(VLOOKUP($E99,'C. et P. STAM'!$E$93:$T$116,12,FALSE)),"",(VLOOKUP($E99,'C. et P. STAM'!$E$93:$T$116,12,FALSE)))</f>
        <v/>
      </c>
      <c r="Q99" s="255" t="str">
        <f>IF(ISNA(VLOOKUP($E99,'C. et P. STAM'!$E$93:$T$116,13,FALSE)),"",(VLOOKUP($E99,'C. et P. STAM'!$E$93:$T$116,13,FALSE)))</f>
        <v/>
      </c>
      <c r="R99" s="255" t="str">
        <f>IF(ISNA(VLOOKUP($E99,'C. et P. STAM'!$E$93:$T$116,14,FALSE)),"",(VLOOKUP($E99,'C. et P. STAM'!$E$93:$T$116,14,FALSE)))</f>
        <v/>
      </c>
      <c r="S99" s="255" t="str">
        <f>IF(ISNA(VLOOKUP($E99,'C. et P. STAM'!$E$93:$T$116,15,FALSE)),"",(VLOOKUP($E99,'C. et P. STAM'!$E$93:$T$116,15,FALSE)))</f>
        <v/>
      </c>
      <c r="T99" s="256" t="str">
        <f>IF(ISNA(VLOOKUP($E99,'C. et P. STAM'!$E$93:$T$116,16,FALSE)),"",(VLOOKUP($E99,'C. et P. STAM'!$E$93:$T$116,16,FALSE)))</f>
        <v/>
      </c>
    </row>
    <row r="100" spans="1:20" ht="12" customHeight="1" thickBot="1" x14ac:dyDescent="0.35">
      <c r="A100" s="583"/>
      <c r="B100" s="579"/>
      <c r="C100" s="723"/>
      <c r="D100" s="726"/>
      <c r="E100" s="243" t="str">
        <f>IF(ISNA(VLOOKUP($A97,'C. et P. STAM'!$A$93:$T$116,5,FALSE)+$V$5),"",(VLOOKUP($A97,'C. et P. STAM'!$A$93:$T$116,5,FALSE)+$V$5))</f>
        <v/>
      </c>
      <c r="F100" s="502" t="str">
        <f>IF(ISNA(VLOOKUP(E100,'C. et P. STAM'!$E$93:$T$116,2,FALSE)),"",(VLOOKUP(E100,'C. et P. STAM'!$E$93:$T$116,2,FALSE)))</f>
        <v/>
      </c>
      <c r="G100" s="19" t="s">
        <v>678</v>
      </c>
      <c r="H100" s="37" t="str">
        <f>IF(ISNA(VLOOKUP(E100,'C. et P. STAM'!$E$93:$T$116,4,FALSE)),"",(VLOOKUP(E100,'C. et P. STAM'!$E$93:$T$116,4,FALSE)))</f>
        <v/>
      </c>
      <c r="I100" s="241" t="str">
        <f>IF(ISNA(VLOOKUP($E100,'C. et P. STAM'!$E$93:$T$116,5,FALSE)),"",(VLOOKUP($E100,'C. et P. STAM'!$E$93:$T$116,5,FALSE)))</f>
        <v/>
      </c>
      <c r="J100" s="263" t="str">
        <f>IF(ISNA(VLOOKUP(E100,'C. et P. STAM'!$E$93:$T$116,6,FALSE)),"",(VLOOKUP(E100,'C. et P. STAM'!$E$93:$T$116,6,FALSE)))</f>
        <v/>
      </c>
      <c r="K100" s="264" t="str">
        <f>IF(ISNA(VLOOKUP($E100,'C. et P. STAM'!$E$93:$T$116,7,FALSE)),"",(VLOOKUP($E100,'C. et P. STAM'!$E$93:$T$116,7,FALSE)))</f>
        <v/>
      </c>
      <c r="L100" s="264" t="str">
        <f>IF(ISNA(VLOOKUP($E100,'C. et P. STAM'!$E$93:$T$116,8,FALSE)),"",(VLOOKUP($E100,'C. et P. STAM'!$E$93:$T$116,8,FALSE)))</f>
        <v/>
      </c>
      <c r="M100" s="264" t="str">
        <f>IF(ISNA(VLOOKUP($E100,'C. et P. STAM'!$E$93:$T$116,9,FALSE)),"",(VLOOKUP($E100,'C. et P. STAM'!$E$93:$T$116,9,FALSE)))</f>
        <v/>
      </c>
      <c r="N100" s="264" t="str">
        <f>IF(ISNA(VLOOKUP($E100,'C. et P. STAM'!$E$93:$T$116,10,FALSE)),"",(VLOOKUP($E100,'C. et P. STAM'!$E$93:$T$116,10,FALSE)))</f>
        <v/>
      </c>
      <c r="O100" s="264" t="str">
        <f>IF(ISNA(VLOOKUP($E100,'C. et P. STAM'!$E$93:$T$116,11,FALSE)),"",(VLOOKUP($E100,'C. et P. STAM'!$E$93:$T$116,11,FALSE)))</f>
        <v/>
      </c>
      <c r="P100" s="264" t="str">
        <f>IF(ISNA(VLOOKUP($E100,'C. et P. STAM'!$E$93:$T$116,12,FALSE)),"",(VLOOKUP($E100,'C. et P. STAM'!$E$93:$T$116,12,FALSE)))</f>
        <v/>
      </c>
      <c r="Q100" s="264" t="str">
        <f>IF(ISNA(VLOOKUP($E100,'C. et P. STAM'!$E$93:$T$116,13,FALSE)),"",(VLOOKUP($E100,'C. et P. STAM'!$E$93:$T$116,13,FALSE)))</f>
        <v/>
      </c>
      <c r="R100" s="264" t="str">
        <f>IF(ISNA(VLOOKUP($E100,'C. et P. STAM'!$E$93:$T$116,14,FALSE)),"",(VLOOKUP($E100,'C. et P. STAM'!$E$93:$T$116,14,FALSE)))</f>
        <v/>
      </c>
      <c r="S100" s="264" t="str">
        <f>IF(ISNA(VLOOKUP($E100,'C. et P. STAM'!$E$93:$T$116,15,FALSE)),"",(VLOOKUP($E100,'C. et P. STAM'!$E$93:$T$116,15,FALSE)))</f>
        <v/>
      </c>
      <c r="T100" s="265" t="str">
        <f>IF(ISNA(VLOOKUP($E100,'C. et P. STAM'!$E$93:$T$116,16,FALSE)),"",(VLOOKUP($E100,'C. et P. STAM'!$E$93:$T$116,16,FALSE)))</f>
        <v/>
      </c>
    </row>
    <row r="101" spans="1:20" ht="12" customHeight="1" x14ac:dyDescent="0.3">
      <c r="A101" s="581">
        <v>3</v>
      </c>
      <c r="B101" s="577" t="str">
        <f>IF(ISNA(VLOOKUP($A101,'C. et P. STAM'!$A$93:$T$116,2,FALSE)),"",(VLOOKUP($A101,'C. et P. STAM'!$A$93:$T$116,2,FALSE)))</f>
        <v/>
      </c>
      <c r="C101" s="721" t="str">
        <f>IF(ISNA(VLOOKUP($A101,'C. et P. STAM'!$A$93:$T$116,3,FALSE)),"",(VLOOKUP(A101,'C. et P. STAM'!$A$93:$T$116,3,FALSE)))</f>
        <v/>
      </c>
      <c r="D101" s="724" t="str">
        <f>IF(ISNA(VLOOKUP($A101,'C. et P. STAM'!$A$93:$T$116,4,FALSE)),"",(VLOOKUP($A101,'C. et P. STAM'!$A$93:$T$116,4,FALSE)))</f>
        <v/>
      </c>
      <c r="E101" s="29" t="str">
        <f>IF(ISNA(VLOOKUP($A101,'C. et P. STAM'!$A$93:$T$116,5,FALSE)),"",(VLOOKUP($A101,'C. et P. STAM'!$A$93:$T$116,5,FALSE)))</f>
        <v/>
      </c>
      <c r="F101" s="501" t="str">
        <f>IF(ISNA(VLOOKUP(E101,'C. et P. STAM'!$E$93:$T$116,2,FALSE)),"",(VLOOKUP(E101,'C. et P. STAM'!$E$93:$T$116,2,FALSE)))</f>
        <v/>
      </c>
      <c r="G101" s="249"/>
      <c r="H101" s="247"/>
      <c r="I101" s="239" t="str">
        <f>IF(ISNA(VLOOKUP($E101,'C. et P. STAM'!$E$93:$T$116,5,FALSE)),"",(VLOOKUP($E101,'C. et P. STAM'!$E$93:$T$116,5,FALSE)))</f>
        <v/>
      </c>
      <c r="J101" s="266" t="str">
        <f>IF(ISNA(VLOOKUP(E101,'C. et P. STAM'!$E$93:$T$116,6,FALSE)),"",(VLOOKUP(E101,'C. et P. STAM'!$E$93:$T$116,6,FALSE)))</f>
        <v/>
      </c>
      <c r="K101" s="267" t="str">
        <f>IF(ISNA(VLOOKUP($E101,'C. et P. STAM'!$E$93:$T$116,7,FALSE)),"",(VLOOKUP($E101,'C. et P. STAM'!$E$93:$T$116,7,FALSE)))</f>
        <v/>
      </c>
      <c r="L101" s="267" t="str">
        <f>IF(ISNA(VLOOKUP($E101,'C. et P. STAM'!$E$93:$T$116,8,FALSE)),"",(VLOOKUP($E101,'C. et P. STAM'!$E$93:$T$116,8,FALSE)))</f>
        <v/>
      </c>
      <c r="M101" s="267" t="str">
        <f>IF(ISNA(VLOOKUP($E101,'C. et P. STAM'!$E$93:$T$116,9,FALSE)),"",(VLOOKUP($E101,'C. et P. STAM'!$E$93:$T$116,9,FALSE)))</f>
        <v/>
      </c>
      <c r="N101" s="267" t="str">
        <f>IF(ISNA(VLOOKUP($E101,'C. et P. STAM'!$E$93:$T$116,10,FALSE)),"",(VLOOKUP($E101,'C. et P. STAM'!$E$93:$T$116,10,FALSE)))</f>
        <v/>
      </c>
      <c r="O101" s="267" t="str">
        <f>IF(ISNA(VLOOKUP($E101,'C. et P. STAM'!$E$93:$T$116,11,FALSE)),"",(VLOOKUP($E101,'C. et P. STAM'!$E$93:$T$116,11,FALSE)))</f>
        <v/>
      </c>
      <c r="P101" s="267" t="str">
        <f>IF(ISNA(VLOOKUP($E101,'C. et P. STAM'!$E$93:$T$116,12,FALSE)),"",(VLOOKUP($E101,'C. et P. STAM'!$E$93:$T$116,12,FALSE)))</f>
        <v/>
      </c>
      <c r="Q101" s="267" t="str">
        <f>IF(ISNA(VLOOKUP($E101,'C. et P. STAM'!$E$93:$T$116,13,FALSE)),"",(VLOOKUP($E101,'C. et P. STAM'!$E$93:$T$116,13,FALSE)))</f>
        <v/>
      </c>
      <c r="R101" s="267" t="str">
        <f>IF(ISNA(VLOOKUP($E101,'C. et P. STAM'!$E$93:$T$116,14,FALSE)),"",(VLOOKUP($E101,'C. et P. STAM'!$E$93:$T$116,14,FALSE)))</f>
        <v/>
      </c>
      <c r="S101" s="267" t="str">
        <f>IF(ISNA(VLOOKUP($E101,'C. et P. STAM'!$E$93:$T$116,15,FALSE)),"",(VLOOKUP($E101,'C. et P. STAM'!$E$93:$T$116,15,FALSE)))</f>
        <v/>
      </c>
      <c r="T101" s="268" t="str">
        <f>IF(ISNA(VLOOKUP($E101,'C. et P. STAM'!$E$93:$T$116,16,FALSE)),"",(VLOOKUP($E101,'C. et P. STAM'!$E$93:$T$116,16,FALSE)))</f>
        <v/>
      </c>
    </row>
    <row r="102" spans="1:20" ht="12" customHeight="1" x14ac:dyDescent="0.3">
      <c r="A102" s="582"/>
      <c r="B102" s="578"/>
      <c r="C102" s="722"/>
      <c r="D102" s="725"/>
      <c r="E102" s="32" t="str">
        <f>IF(ISNA(VLOOKUP($A101,'C. et P. STAM'!$A$93:$T$116,5,FALSE)+$V$3),"",(VLOOKUP($A101,'C. et P. STAM'!$A$93:$T$116,5,FALSE)+$V$3))</f>
        <v/>
      </c>
      <c r="F102" s="495" t="str">
        <f>IF(ISNA(VLOOKUP(E102,'C. et P. STAM'!$E$93:$T$116,2,FALSE)),"",(VLOOKUP(E102,'C. et P. STAM'!$E$93:$T$116,2,FALSE)))</f>
        <v/>
      </c>
      <c r="G102" s="250"/>
      <c r="H102" s="33" t="str">
        <f>IF(ISNA(VLOOKUP(E102,'C. et P. STAM'!$E$93:$T$116,4,FALSE)),"",(VLOOKUP(E102,'C. et P. STAM'!$E$93:$T$116,4,FALSE)))</f>
        <v/>
      </c>
      <c r="I102" s="240" t="str">
        <f>IF(ISNA(VLOOKUP($E102,'C. et P. STAM'!$E$93:$T$116,5,FALSE)),"",(VLOOKUP($E102,'C. et P. STAM'!$E$93:$T$116,5,FALSE)))</f>
        <v/>
      </c>
      <c r="J102" s="254" t="str">
        <f>IF(ISNA(VLOOKUP(E102,'C. et P. STAM'!$E$93:$T$116,6,FALSE)),"",(VLOOKUP(E102,'C. et P. STAM'!$E$93:$T$116,6,FALSE)))</f>
        <v/>
      </c>
      <c r="K102" s="255" t="str">
        <f>IF(ISNA(VLOOKUP($E102,'C. et P. STAM'!$E$93:$T$116,7,FALSE)),"",(VLOOKUP($E102,'C. et P. STAM'!$E$93:$T$116,7,FALSE)))</f>
        <v/>
      </c>
      <c r="L102" s="255" t="str">
        <f>IF(ISNA(VLOOKUP($E102,'C. et P. STAM'!$E$93:$T$116,8,FALSE)),"",(VLOOKUP($E102,'C. et P. STAM'!$E$93:$T$116,8,FALSE)))</f>
        <v/>
      </c>
      <c r="M102" s="255" t="str">
        <f>IF(ISNA(VLOOKUP($E102,'C. et P. STAM'!$E$93:$T$116,9,FALSE)),"",(VLOOKUP($E102,'C. et P. STAM'!$E$93:$T$116,9,FALSE)))</f>
        <v/>
      </c>
      <c r="N102" s="255" t="str">
        <f>IF(ISNA(VLOOKUP($E102,'C. et P. STAM'!$E$93:$T$116,10,FALSE)),"",(VLOOKUP($E102,'C. et P. STAM'!$E$93:$T$116,10,FALSE)))</f>
        <v/>
      </c>
      <c r="O102" s="255" t="str">
        <f>IF(ISNA(VLOOKUP($E102,'C. et P. STAM'!$E$93:$T$116,11,FALSE)),"",(VLOOKUP($E102,'C. et P. STAM'!$E$93:$T$116,11,FALSE)))</f>
        <v/>
      </c>
      <c r="P102" s="255" t="str">
        <f>IF(ISNA(VLOOKUP($E102,'C. et P. STAM'!$E$93:$T$116,12,FALSE)),"",(VLOOKUP($E102,'C. et P. STAM'!$E$93:$T$116,12,FALSE)))</f>
        <v/>
      </c>
      <c r="Q102" s="255" t="str">
        <f>IF(ISNA(VLOOKUP($E102,'C. et P. STAM'!$E$93:$T$116,13,FALSE)),"",(VLOOKUP($E102,'C. et P. STAM'!$E$93:$T$116,13,FALSE)))</f>
        <v/>
      </c>
      <c r="R102" s="255" t="str">
        <f>IF(ISNA(VLOOKUP($E102,'C. et P. STAM'!$E$93:$T$116,14,FALSE)),"",(VLOOKUP($E102,'C. et P. STAM'!$E$93:$T$116,14,FALSE)))</f>
        <v/>
      </c>
      <c r="S102" s="255" t="str">
        <f>IF(ISNA(VLOOKUP($E102,'C. et P. STAM'!$E$93:$T$116,15,FALSE)),"",(VLOOKUP($E102,'C. et P. STAM'!$E$93:$T$116,15,FALSE)))</f>
        <v/>
      </c>
      <c r="T102" s="256" t="str">
        <f>IF(ISNA(VLOOKUP($E102,'C. et P. STAM'!$E$93:$T$116,16,FALSE)),"",(VLOOKUP($E102,'C. et P. STAM'!$E$93:$T$116,16,FALSE)))</f>
        <v/>
      </c>
    </row>
    <row r="103" spans="1:20" ht="12" customHeight="1" thickBot="1" x14ac:dyDescent="0.35">
      <c r="A103" s="582"/>
      <c r="B103" s="578"/>
      <c r="C103" s="722"/>
      <c r="D103" s="725"/>
      <c r="E103" s="32" t="str">
        <f>IF(ISNA(VLOOKUP($A101,'C. et P. STAM'!$A$93:$T$116,5,FALSE)+$V$4),"",(VLOOKUP($A101,'C. et P. STAM'!$A$93:$T$116,5,FALSE)+$V$4))</f>
        <v/>
      </c>
      <c r="F103" s="495" t="str">
        <f>IF(ISNA(VLOOKUP(E103,'C. et P. STAM'!$E$93:$T$116,2,FALSE)),"",(VLOOKUP(E103,'C. et P. STAM'!$E$93:$T$116,2,FALSE)))</f>
        <v/>
      </c>
      <c r="G103" s="18" t="s">
        <v>677</v>
      </c>
      <c r="H103" s="33" t="str">
        <f>IF(ISNA(VLOOKUP(E103,'C. et P. STAM'!$E$93:$T$116,4,FALSE)),"",(VLOOKUP(E103,'C. et P. STAM'!$E$93:$T$116,4,FALSE)))</f>
        <v/>
      </c>
      <c r="I103" s="240" t="str">
        <f>IF(ISNA(VLOOKUP($E103,'C. et P. STAM'!$E$93:$T$116,5,FALSE)),"",(VLOOKUP($E103,'C. et P. STAM'!$E$93:$T$116,5,FALSE)))</f>
        <v/>
      </c>
      <c r="J103" s="254" t="str">
        <f>IF(ISNA(VLOOKUP(E103,'C. et P. STAM'!$E$93:$T$116,6,FALSE)),"",(VLOOKUP(E103,'C. et P. STAM'!$E$93:$T$116,6,FALSE)))</f>
        <v/>
      </c>
      <c r="K103" s="255" t="str">
        <f>IF(ISNA(VLOOKUP($E103,'C. et P. STAM'!$E$93:$T$116,7,FALSE)),"",(VLOOKUP($E103,'C. et P. STAM'!$E$93:$T$116,7,FALSE)))</f>
        <v/>
      </c>
      <c r="L103" s="255" t="str">
        <f>IF(ISNA(VLOOKUP($E103,'C. et P. STAM'!$E$93:$T$116,8,FALSE)),"",(VLOOKUP($E103,'C. et P. STAM'!$E$93:$T$116,8,FALSE)))</f>
        <v/>
      </c>
      <c r="M103" s="255" t="str">
        <f>IF(ISNA(VLOOKUP($E103,'C. et P. STAM'!$E$93:$T$116,9,FALSE)),"",(VLOOKUP($E103,'C. et P. STAM'!$E$93:$T$116,9,FALSE)))</f>
        <v/>
      </c>
      <c r="N103" s="255" t="str">
        <f>IF(ISNA(VLOOKUP($E103,'C. et P. STAM'!$E$93:$T$116,10,FALSE)),"",(VLOOKUP($E103,'C. et P. STAM'!$E$93:$T$116,10,FALSE)))</f>
        <v/>
      </c>
      <c r="O103" s="255" t="str">
        <f>IF(ISNA(VLOOKUP($E103,'C. et P. STAM'!$E$93:$T$116,11,FALSE)),"",(VLOOKUP($E103,'C. et P. STAM'!$E$93:$T$116,11,FALSE)))</f>
        <v/>
      </c>
      <c r="P103" s="255" t="str">
        <f>IF(ISNA(VLOOKUP($E103,'C. et P. STAM'!$E$93:$T$116,12,FALSE)),"",(VLOOKUP($E103,'C. et P. STAM'!$E$93:$T$116,12,FALSE)))</f>
        <v/>
      </c>
      <c r="Q103" s="255" t="str">
        <f>IF(ISNA(VLOOKUP($E103,'C. et P. STAM'!$E$93:$T$116,13,FALSE)),"",(VLOOKUP($E103,'C. et P. STAM'!$E$93:$T$116,13,FALSE)))</f>
        <v/>
      </c>
      <c r="R103" s="255" t="str">
        <f>IF(ISNA(VLOOKUP($E103,'C. et P. STAM'!$E$93:$T$116,14,FALSE)),"",(VLOOKUP($E103,'C. et P. STAM'!$E$93:$T$116,14,FALSE)))</f>
        <v/>
      </c>
      <c r="S103" s="255" t="str">
        <f>IF(ISNA(VLOOKUP($E103,'C. et P. STAM'!$E$93:$T$116,15,FALSE)),"",(VLOOKUP($E103,'C. et P. STAM'!$E$93:$T$116,15,FALSE)))</f>
        <v/>
      </c>
      <c r="T103" s="256" t="str">
        <f>IF(ISNA(VLOOKUP($E103,'C. et P. STAM'!$E$93:$T$116,16,FALSE)),"",(VLOOKUP($E103,'C. et P. STAM'!$E$93:$T$116,16,FALSE)))</f>
        <v/>
      </c>
    </row>
    <row r="104" spans="1:20" ht="12" customHeight="1" thickBot="1" x14ac:dyDescent="0.35">
      <c r="A104" s="583"/>
      <c r="B104" s="579"/>
      <c r="C104" s="723"/>
      <c r="D104" s="726"/>
      <c r="E104" s="243" t="str">
        <f>IF(ISNA(VLOOKUP($A101,'C. et P. STAM'!$A$93:$T$116,5,FALSE)+$V$5),"",(VLOOKUP($A101,'C. et P. STAM'!$A$93:$T$116,5,FALSE)+$V$5))</f>
        <v/>
      </c>
      <c r="F104" s="502" t="str">
        <f>IF(ISNA(VLOOKUP(E104,'C. et P. STAM'!$E$93:$T$116,2,FALSE)),"",(VLOOKUP(E104,'C. et P. STAM'!$E$93:$T$116,2,FALSE)))</f>
        <v/>
      </c>
      <c r="G104" s="19" t="s">
        <v>678</v>
      </c>
      <c r="H104" s="37" t="str">
        <f>IF(ISNA(VLOOKUP(E104,'C. et P. STAM'!$E$93:$T$116,4,FALSE)),"",(VLOOKUP(E104,'C. et P. STAM'!$E$93:$T$116,4,FALSE)))</f>
        <v/>
      </c>
      <c r="I104" s="241" t="str">
        <f>IF(ISNA(VLOOKUP($E104,'C. et P. STAM'!$E$93:$T$116,5,FALSE)),"",(VLOOKUP($E104,'C. et P. STAM'!$E$93:$T$116,5,FALSE)))</f>
        <v/>
      </c>
      <c r="J104" s="257" t="str">
        <f>IF(ISNA(VLOOKUP(E104,'C. et P. STAM'!$E$93:$T$116,6,FALSE)),"",(VLOOKUP(E104,'C. et P. STAM'!$E$93:$T$116,6,FALSE)))</f>
        <v/>
      </c>
      <c r="K104" s="258" t="str">
        <f>IF(ISNA(VLOOKUP($E104,'C. et P. STAM'!$E$93:$T$116,7,FALSE)),"",(VLOOKUP($E104,'C. et P. STAM'!$E$93:$T$116,7,FALSE)))</f>
        <v/>
      </c>
      <c r="L104" s="258" t="str">
        <f>IF(ISNA(VLOOKUP($E104,'C. et P. STAM'!$E$93:$T$116,8,FALSE)),"",(VLOOKUP($E104,'C. et P. STAM'!$E$93:$T$116,8,FALSE)))</f>
        <v/>
      </c>
      <c r="M104" s="258" t="str">
        <f>IF(ISNA(VLOOKUP($E104,'C. et P. STAM'!$E$93:$T$116,9,FALSE)),"",(VLOOKUP($E104,'C. et P. STAM'!$E$93:$T$116,9,FALSE)))</f>
        <v/>
      </c>
      <c r="N104" s="258" t="str">
        <f>IF(ISNA(VLOOKUP($E104,'C. et P. STAM'!$E$93:$T$116,10,FALSE)),"",(VLOOKUP($E104,'C. et P. STAM'!$E$93:$T$116,10,FALSE)))</f>
        <v/>
      </c>
      <c r="O104" s="258" t="str">
        <f>IF(ISNA(VLOOKUP($E104,'C. et P. STAM'!$E$93:$T$116,11,FALSE)),"",(VLOOKUP($E104,'C. et P. STAM'!$E$93:$T$116,11,FALSE)))</f>
        <v/>
      </c>
      <c r="P104" s="258" t="str">
        <f>IF(ISNA(VLOOKUP($E104,'C. et P. STAM'!$E$93:$T$116,12,FALSE)),"",(VLOOKUP($E104,'C. et P. STAM'!$E$93:$T$116,12,FALSE)))</f>
        <v/>
      </c>
      <c r="Q104" s="258" t="str">
        <f>IF(ISNA(VLOOKUP($E104,'C. et P. STAM'!$E$93:$T$116,13,FALSE)),"",(VLOOKUP($E104,'C. et P. STAM'!$E$93:$T$116,13,FALSE)))</f>
        <v/>
      </c>
      <c r="R104" s="258" t="str">
        <f>IF(ISNA(VLOOKUP($E104,'C. et P. STAM'!$E$93:$T$116,14,FALSE)),"",(VLOOKUP($E104,'C. et P. STAM'!$E$93:$T$116,14,FALSE)))</f>
        <v/>
      </c>
      <c r="S104" s="258" t="str">
        <f>IF(ISNA(VLOOKUP($E104,'C. et P. STAM'!$E$93:$T$116,15,FALSE)),"",(VLOOKUP($E104,'C. et P. STAM'!$E$93:$T$116,15,FALSE)))</f>
        <v/>
      </c>
      <c r="T104" s="259" t="str">
        <f>IF(ISNA(VLOOKUP($E104,'C. et P. STAM'!$E$93:$T$116,16,FALSE)),"",(VLOOKUP($E104,'C. et P. STAM'!$E$93:$T$116,16,FALSE)))</f>
        <v/>
      </c>
    </row>
    <row r="105" spans="1:20" ht="12" customHeight="1" x14ac:dyDescent="0.3">
      <c r="A105" s="581">
        <v>4</v>
      </c>
      <c r="B105" s="577" t="str">
        <f>IF(ISNA(VLOOKUP($A105,'C. et P. STAM'!$A$93:$T$116,2,FALSE)),"",(VLOOKUP($A105,'C. et P. STAM'!$A$93:$T$116,2,FALSE)))</f>
        <v/>
      </c>
      <c r="C105" s="721" t="str">
        <f>IF(ISNA(VLOOKUP($A105,'C. et P. STAM'!$A$93:$T$116,3,FALSE)),"",(VLOOKUP(A105,'C. et P. STAM'!$A$93:$T$116,3,FALSE)))</f>
        <v/>
      </c>
      <c r="D105" s="724" t="str">
        <f>IF(ISNA(VLOOKUP($A105,'C. et P. STAM'!$A$93:$T$116,4,FALSE)),"",(VLOOKUP($A105,'C. et P. STAM'!$A$93:$T$116,4,FALSE)))</f>
        <v/>
      </c>
      <c r="E105" s="29" t="str">
        <f>IF(ISNA(VLOOKUP($A105,'C. et P. STAM'!$A$93:$T$116,5,FALSE)),"",(VLOOKUP($A105,'C. et P. STAM'!$A$93:$T$116,5,FALSE)))</f>
        <v/>
      </c>
      <c r="F105" s="501" t="str">
        <f>IF(ISNA(VLOOKUP(E105,'C. et P. STAM'!$E$93:$T$116,2,FALSE)),"",(VLOOKUP(E105,'C. et P. STAM'!$E$93:$T$116,2,FALSE)))</f>
        <v/>
      </c>
      <c r="G105" s="249"/>
      <c r="H105" s="247"/>
      <c r="I105" s="239" t="str">
        <f>IF(ISNA(VLOOKUP($E105,'C. et P. STAM'!$E$93:$T$116,5,FALSE)),"",(VLOOKUP($E105,'C. et P. STAM'!$E$93:$T$116,5,FALSE)))</f>
        <v/>
      </c>
      <c r="J105" s="260" t="str">
        <f>IF(ISNA(VLOOKUP(E105,'C. et P. STAM'!$E$93:$T$116,6,FALSE)),"",(VLOOKUP(E105,'C. et P. STAM'!$E$93:$T$116,6,FALSE)))</f>
        <v/>
      </c>
      <c r="K105" s="261" t="str">
        <f>IF(ISNA(VLOOKUP($E105,'C. et P. STAM'!$E$93:$T$116,7,FALSE)),"",(VLOOKUP($E105,'C. et P. STAM'!$E$93:$T$116,7,FALSE)))</f>
        <v/>
      </c>
      <c r="L105" s="261" t="str">
        <f>IF(ISNA(VLOOKUP($E105,'C. et P. STAM'!$E$93:$T$116,8,FALSE)),"",(VLOOKUP($E105,'C. et P. STAM'!$E$93:$T$116,8,FALSE)))</f>
        <v/>
      </c>
      <c r="M105" s="261" t="str">
        <f>IF(ISNA(VLOOKUP($E105,'C. et P. STAM'!$E$93:$T$116,9,FALSE)),"",(VLOOKUP($E105,'C. et P. STAM'!$E$93:$T$116,9,FALSE)))</f>
        <v/>
      </c>
      <c r="N105" s="261" t="str">
        <f>IF(ISNA(VLOOKUP($E105,'C. et P. STAM'!$E$93:$T$116,10,FALSE)),"",(VLOOKUP($E105,'C. et P. STAM'!$E$93:$T$116,10,FALSE)))</f>
        <v/>
      </c>
      <c r="O105" s="261" t="str">
        <f>IF(ISNA(VLOOKUP($E105,'C. et P. STAM'!$E$93:$T$116,11,FALSE)),"",(VLOOKUP($E105,'C. et P. STAM'!$E$93:$T$116,11,FALSE)))</f>
        <v/>
      </c>
      <c r="P105" s="261" t="str">
        <f>IF(ISNA(VLOOKUP($E105,'C. et P. STAM'!$E$93:$T$116,12,FALSE)),"",(VLOOKUP($E105,'C. et P. STAM'!$E$93:$T$116,12,FALSE)))</f>
        <v/>
      </c>
      <c r="Q105" s="261" t="str">
        <f>IF(ISNA(VLOOKUP($E105,'C. et P. STAM'!$E$93:$T$116,13,FALSE)),"",(VLOOKUP($E105,'C. et P. STAM'!$E$93:$T$116,13,FALSE)))</f>
        <v/>
      </c>
      <c r="R105" s="261" t="str">
        <f>IF(ISNA(VLOOKUP($E105,'C. et P. STAM'!$E$93:$T$116,14,FALSE)),"",(VLOOKUP($E105,'C. et P. STAM'!$E$93:$T$116,14,FALSE)))</f>
        <v/>
      </c>
      <c r="S105" s="261" t="str">
        <f>IF(ISNA(VLOOKUP($E105,'C. et P. STAM'!$E$93:$T$116,15,FALSE)),"",(VLOOKUP($E105,'C. et P. STAM'!$E$93:$T$116,15,FALSE)))</f>
        <v/>
      </c>
      <c r="T105" s="262" t="str">
        <f>IF(ISNA(VLOOKUP($E105,'C. et P. STAM'!$E$93:$T$116,16,FALSE)),"",(VLOOKUP($E105,'C. et P. STAM'!$E$93:$T$116,16,FALSE)))</f>
        <v/>
      </c>
    </row>
    <row r="106" spans="1:20" ht="12" customHeight="1" x14ac:dyDescent="0.3">
      <c r="A106" s="582"/>
      <c r="B106" s="578"/>
      <c r="C106" s="722"/>
      <c r="D106" s="725"/>
      <c r="E106" s="32" t="str">
        <f>IF(ISNA(VLOOKUP($A105,'C. et P. STAM'!$A$93:$T$116,5,FALSE)+$V$3),"",(VLOOKUP($A105,'C. et P. STAM'!$A$93:$T$116,5,FALSE)+$V$3))</f>
        <v/>
      </c>
      <c r="F106" s="495" t="str">
        <f>IF(ISNA(VLOOKUP(E106,'C. et P. STAM'!$E$93:$T$116,2,FALSE)),"",(VLOOKUP(E106,'C. et P. STAM'!$E$93:$T$116,2,FALSE)))</f>
        <v/>
      </c>
      <c r="G106" s="250"/>
      <c r="H106" s="33" t="str">
        <f>IF(ISNA(VLOOKUP(E106,'C. et P. STAM'!$E$93:$T$116,4,FALSE)),"",(VLOOKUP(E106,'C. et P. STAM'!$E$93:$T$116,4,FALSE)))</f>
        <v/>
      </c>
      <c r="I106" s="240" t="str">
        <f>IF(ISNA(VLOOKUP($E106,'C. et P. STAM'!$E$93:$T$116,5,FALSE)),"",(VLOOKUP($E106,'C. et P. STAM'!$E$93:$T$116,5,FALSE)))</f>
        <v/>
      </c>
      <c r="J106" s="254" t="str">
        <f>IF(ISNA(VLOOKUP(E106,'C. et P. STAM'!$E$93:$T$116,6,FALSE)),"",(VLOOKUP(E106,'C. et P. STAM'!$E$93:$T$116,6,FALSE)))</f>
        <v/>
      </c>
      <c r="K106" s="255" t="str">
        <f>IF(ISNA(VLOOKUP($E106,'C. et P. STAM'!$E$93:$T$116,7,FALSE)),"",(VLOOKUP($E106,'C. et P. STAM'!$E$93:$T$116,7,FALSE)))</f>
        <v/>
      </c>
      <c r="L106" s="255" t="str">
        <f>IF(ISNA(VLOOKUP($E106,'C. et P. STAM'!$E$93:$T$116,8,FALSE)),"",(VLOOKUP($E106,'C. et P. STAM'!$E$93:$T$116,8,FALSE)))</f>
        <v/>
      </c>
      <c r="M106" s="255" t="str">
        <f>IF(ISNA(VLOOKUP($E106,'C. et P. STAM'!$E$93:$T$116,9,FALSE)),"",(VLOOKUP($E106,'C. et P. STAM'!$E$93:$T$116,9,FALSE)))</f>
        <v/>
      </c>
      <c r="N106" s="255" t="str">
        <f>IF(ISNA(VLOOKUP($E106,'C. et P. STAM'!$E$93:$T$116,10,FALSE)),"",(VLOOKUP($E106,'C. et P. STAM'!$E$93:$T$116,10,FALSE)))</f>
        <v/>
      </c>
      <c r="O106" s="255" t="str">
        <f>IF(ISNA(VLOOKUP($E106,'C. et P. STAM'!$E$93:$T$116,11,FALSE)),"",(VLOOKUP($E106,'C. et P. STAM'!$E$93:$T$116,11,FALSE)))</f>
        <v/>
      </c>
      <c r="P106" s="255" t="str">
        <f>IF(ISNA(VLOOKUP($E106,'C. et P. STAM'!$E$93:$T$116,12,FALSE)),"",(VLOOKUP($E106,'C. et P. STAM'!$E$93:$T$116,12,FALSE)))</f>
        <v/>
      </c>
      <c r="Q106" s="255" t="str">
        <f>IF(ISNA(VLOOKUP($E106,'C. et P. STAM'!$E$93:$T$116,13,FALSE)),"",(VLOOKUP($E106,'C. et P. STAM'!$E$93:$T$116,13,FALSE)))</f>
        <v/>
      </c>
      <c r="R106" s="255" t="str">
        <f>IF(ISNA(VLOOKUP($E106,'C. et P. STAM'!$E$93:$T$116,14,FALSE)),"",(VLOOKUP($E106,'C. et P. STAM'!$E$93:$T$116,14,FALSE)))</f>
        <v/>
      </c>
      <c r="S106" s="255" t="str">
        <f>IF(ISNA(VLOOKUP($E106,'C. et P. STAM'!$E$93:$T$116,15,FALSE)),"",(VLOOKUP($E106,'C. et P. STAM'!$E$93:$T$116,15,FALSE)))</f>
        <v/>
      </c>
      <c r="T106" s="256" t="str">
        <f>IF(ISNA(VLOOKUP($E106,'C. et P. STAM'!$E$93:$T$116,16,FALSE)),"",(VLOOKUP($E106,'C. et P. STAM'!$E$93:$T$116,16,FALSE)))</f>
        <v/>
      </c>
    </row>
    <row r="107" spans="1:20" ht="12" customHeight="1" thickBot="1" x14ac:dyDescent="0.35">
      <c r="A107" s="582"/>
      <c r="B107" s="578"/>
      <c r="C107" s="722"/>
      <c r="D107" s="725"/>
      <c r="E107" s="32" t="str">
        <f>IF(ISNA(VLOOKUP($A105,'C. et P. STAM'!$A$93:$T$116,5,FALSE)+$V$4),"",(VLOOKUP($A105,'C. et P. STAM'!$A$93:$T$116,5,FALSE)+$V$4))</f>
        <v/>
      </c>
      <c r="F107" s="495" t="str">
        <f>IF(ISNA(VLOOKUP(E107,'C. et P. STAM'!$E$93:$T$116,2,FALSE)),"",(VLOOKUP(E107,'C. et P. STAM'!$E$93:$T$116,2,FALSE)))</f>
        <v/>
      </c>
      <c r="G107" s="18" t="s">
        <v>677</v>
      </c>
      <c r="H107" s="33" t="str">
        <f>IF(ISNA(VLOOKUP(E107,'C. et P. STAM'!$E$93:$T$116,4,FALSE)),"",(VLOOKUP(E107,'C. et P. STAM'!$E$93:$T$116,4,FALSE)))</f>
        <v/>
      </c>
      <c r="I107" s="240" t="str">
        <f>IF(ISNA(VLOOKUP($E107,'C. et P. STAM'!$E$93:$T$116,5,FALSE)),"",(VLOOKUP($E107,'C. et P. STAM'!$E$93:$T$116,5,FALSE)))</f>
        <v/>
      </c>
      <c r="J107" s="254" t="str">
        <f>IF(ISNA(VLOOKUP(E107,'C. et P. STAM'!$E$93:$T$116,6,FALSE)),"",(VLOOKUP(E107,'C. et P. STAM'!$E$93:$T$116,6,FALSE)))</f>
        <v/>
      </c>
      <c r="K107" s="255" t="str">
        <f>IF(ISNA(VLOOKUP($E107,'C. et P. STAM'!$E$93:$T$116,7,FALSE)),"",(VLOOKUP($E107,'C. et P. STAM'!$E$93:$T$116,7,FALSE)))</f>
        <v/>
      </c>
      <c r="L107" s="255" t="str">
        <f>IF(ISNA(VLOOKUP($E107,'C. et P. STAM'!$E$93:$T$116,8,FALSE)),"",(VLOOKUP($E107,'C. et P. STAM'!$E$93:$T$116,8,FALSE)))</f>
        <v/>
      </c>
      <c r="M107" s="255" t="str">
        <f>IF(ISNA(VLOOKUP($E107,'C. et P. STAM'!$E$93:$T$116,9,FALSE)),"",(VLOOKUP($E107,'C. et P. STAM'!$E$93:$T$116,9,FALSE)))</f>
        <v/>
      </c>
      <c r="N107" s="255" t="str">
        <f>IF(ISNA(VLOOKUP($E107,'C. et P. STAM'!$E$93:$T$116,10,FALSE)),"",(VLOOKUP($E107,'C. et P. STAM'!$E$93:$T$116,10,FALSE)))</f>
        <v/>
      </c>
      <c r="O107" s="255" t="str">
        <f>IF(ISNA(VLOOKUP($E107,'C. et P. STAM'!$E$93:$T$116,11,FALSE)),"",(VLOOKUP($E107,'C. et P. STAM'!$E$93:$T$116,11,FALSE)))</f>
        <v/>
      </c>
      <c r="P107" s="255" t="str">
        <f>IF(ISNA(VLOOKUP($E107,'C. et P. STAM'!$E$93:$T$116,12,FALSE)),"",(VLOOKUP($E107,'C. et P. STAM'!$E$93:$T$116,12,FALSE)))</f>
        <v/>
      </c>
      <c r="Q107" s="255" t="str">
        <f>IF(ISNA(VLOOKUP($E107,'C. et P. STAM'!$E$93:$T$116,13,FALSE)),"",(VLOOKUP($E107,'C. et P. STAM'!$E$93:$T$116,13,FALSE)))</f>
        <v/>
      </c>
      <c r="R107" s="255" t="str">
        <f>IF(ISNA(VLOOKUP($E107,'C. et P. STAM'!$E$93:$T$116,14,FALSE)),"",(VLOOKUP($E107,'C. et P. STAM'!$E$93:$T$116,14,FALSE)))</f>
        <v/>
      </c>
      <c r="S107" s="255" t="str">
        <f>IF(ISNA(VLOOKUP($E107,'C. et P. STAM'!$E$93:$T$116,15,FALSE)),"",(VLOOKUP($E107,'C. et P. STAM'!$E$93:$T$116,15,FALSE)))</f>
        <v/>
      </c>
      <c r="T107" s="256" t="str">
        <f>IF(ISNA(VLOOKUP($E107,'C. et P. STAM'!$E$93:$T$116,16,FALSE)),"",(VLOOKUP($E107,'C. et P. STAM'!$E$93:$T$116,16,FALSE)))</f>
        <v/>
      </c>
    </row>
    <row r="108" spans="1:20" ht="12" customHeight="1" thickBot="1" x14ac:dyDescent="0.35">
      <c r="A108" s="583"/>
      <c r="B108" s="579"/>
      <c r="C108" s="723"/>
      <c r="D108" s="726"/>
      <c r="E108" s="243" t="str">
        <f>IF(ISNA(VLOOKUP($A105,'C. et P. STAM'!$A$93:$T$116,5,FALSE)+$V$5),"",(VLOOKUP($A105,'C. et P. STAM'!$A$93:$T$116,5,FALSE)+$V$5))</f>
        <v/>
      </c>
      <c r="F108" s="502" t="str">
        <f>IF(ISNA(VLOOKUP(E108,'C. et P. STAM'!$E$93:$T$116,2,FALSE)),"",(VLOOKUP(E108,'C. et P. STAM'!$E$93:$T$116,2,FALSE)))</f>
        <v/>
      </c>
      <c r="G108" s="19" t="s">
        <v>678</v>
      </c>
      <c r="H108" s="37" t="str">
        <f>IF(ISNA(VLOOKUP(E108,'C. et P. STAM'!$E$93:$T$116,4,FALSE)),"",(VLOOKUP(E108,'C. et P. STAM'!$E$93:$T$116,4,FALSE)))</f>
        <v/>
      </c>
      <c r="I108" s="241" t="str">
        <f>IF(ISNA(VLOOKUP($E108,'C. et P. STAM'!$E$93:$T$116,5,FALSE)),"",(VLOOKUP($E108,'C. et P. STAM'!$E$93:$T$116,5,FALSE)))</f>
        <v/>
      </c>
      <c r="J108" s="263" t="str">
        <f>IF(ISNA(VLOOKUP(E108,'C. et P. STAM'!$E$93:$T$116,6,FALSE)),"",(VLOOKUP(E108,'C. et P. STAM'!$E$93:$T$116,6,FALSE)))</f>
        <v/>
      </c>
      <c r="K108" s="264" t="str">
        <f>IF(ISNA(VLOOKUP($E108,'C. et P. STAM'!$E$93:$T$116,7,FALSE)),"",(VLOOKUP($E108,'C. et P. STAM'!$E$93:$T$116,7,FALSE)))</f>
        <v/>
      </c>
      <c r="L108" s="264" t="str">
        <f>IF(ISNA(VLOOKUP($E108,'C. et P. STAM'!$E$93:$T$116,8,FALSE)),"",(VLOOKUP($E108,'C. et P. STAM'!$E$93:$T$116,8,FALSE)))</f>
        <v/>
      </c>
      <c r="M108" s="264" t="str">
        <f>IF(ISNA(VLOOKUP($E108,'C. et P. STAM'!$E$93:$T$116,9,FALSE)),"",(VLOOKUP($E108,'C. et P. STAM'!$E$93:$T$116,9,FALSE)))</f>
        <v/>
      </c>
      <c r="N108" s="264" t="str">
        <f>IF(ISNA(VLOOKUP($E108,'C. et P. STAM'!$E$93:$T$116,10,FALSE)),"",(VLOOKUP($E108,'C. et P. STAM'!$E$93:$T$116,10,FALSE)))</f>
        <v/>
      </c>
      <c r="O108" s="264" t="str">
        <f>IF(ISNA(VLOOKUP($E108,'C. et P. STAM'!$E$93:$T$116,11,FALSE)),"",(VLOOKUP($E108,'C. et P. STAM'!$E$93:$T$116,11,FALSE)))</f>
        <v/>
      </c>
      <c r="P108" s="264" t="str">
        <f>IF(ISNA(VLOOKUP($E108,'C. et P. STAM'!$E$93:$T$116,12,FALSE)),"",(VLOOKUP($E108,'C. et P. STAM'!$E$93:$T$116,12,FALSE)))</f>
        <v/>
      </c>
      <c r="Q108" s="264" t="str">
        <f>IF(ISNA(VLOOKUP($E108,'C. et P. STAM'!$E$93:$T$116,13,FALSE)),"",(VLOOKUP($E108,'C. et P. STAM'!$E$93:$T$116,13,FALSE)))</f>
        <v/>
      </c>
      <c r="R108" s="264" t="str">
        <f>IF(ISNA(VLOOKUP($E108,'C. et P. STAM'!$E$93:$T$116,14,FALSE)),"",(VLOOKUP($E108,'C. et P. STAM'!$E$93:$T$116,14,FALSE)))</f>
        <v/>
      </c>
      <c r="S108" s="264" t="str">
        <f>IF(ISNA(VLOOKUP($E108,'C. et P. STAM'!$E$93:$T$116,15,FALSE)),"",(VLOOKUP($E108,'C. et P. STAM'!$E$93:$T$116,15,FALSE)))</f>
        <v/>
      </c>
      <c r="T108" s="265" t="str">
        <f>IF(ISNA(VLOOKUP($E108,'C. et P. STAM'!$E$93:$T$116,16,FALSE)),"",(VLOOKUP($E108,'C. et P. STAM'!$E$93:$T$116,16,FALSE)))</f>
        <v/>
      </c>
    </row>
    <row r="109" spans="1:20" ht="12" customHeight="1" x14ac:dyDescent="0.3">
      <c r="A109" s="581">
        <v>5</v>
      </c>
      <c r="B109" s="577" t="str">
        <f>IF(ISNA(VLOOKUP($A109,'C. et P. STAM'!$A$93:$T$116,2,FALSE)),"",(VLOOKUP($A109,'C. et P. STAM'!$A$93:$T$116,2,FALSE)))</f>
        <v/>
      </c>
      <c r="C109" s="721" t="str">
        <f>IF(ISNA(VLOOKUP($A109,'C. et P. STAM'!$A$93:$T$116,3,FALSE)),"",(VLOOKUP(A109,'C. et P. STAM'!$A$93:$T$116,3,FALSE)))</f>
        <v/>
      </c>
      <c r="D109" s="724" t="str">
        <f>IF(ISNA(VLOOKUP($A109,'C. et P. STAM'!$A$93:$T$116,4,FALSE)),"",(VLOOKUP($A109,'C. et P. STAM'!$A$93:$T$116,4,FALSE)))</f>
        <v/>
      </c>
      <c r="E109" s="29" t="str">
        <f>IF(ISNA(VLOOKUP($A109,'C. et P. STAM'!$A$93:$T$116,5,FALSE)),"",(VLOOKUP($A109,'C. et P. STAM'!$A$93:$T$116,5,FALSE)))</f>
        <v/>
      </c>
      <c r="F109" s="501" t="str">
        <f>IF(ISNA(VLOOKUP(E109,'C. et P. STAM'!$E$93:$T$116,2,FALSE)),"",(VLOOKUP(E109,'C. et P. STAM'!$E$93:$T$116,2,FALSE)))</f>
        <v/>
      </c>
      <c r="G109" s="249"/>
      <c r="H109" s="247"/>
      <c r="I109" s="239" t="str">
        <f>IF(ISNA(VLOOKUP($E109,'C. et P. STAM'!$E$93:$T$116,5,FALSE)),"",(VLOOKUP($E109,'C. et P. STAM'!$E$93:$T$116,5,FALSE)))</f>
        <v/>
      </c>
      <c r="J109" s="266" t="str">
        <f>IF(ISNA(VLOOKUP(E109,'C. et P. STAM'!$E$93:$T$116,6,FALSE)),"",(VLOOKUP(E109,'C. et P. STAM'!$E$93:$T$116,6,FALSE)))</f>
        <v/>
      </c>
      <c r="K109" s="267" t="str">
        <f>IF(ISNA(VLOOKUP($E109,'C. et P. STAM'!$E$93:$T$116,7,FALSE)),"",(VLOOKUP($E109,'C. et P. STAM'!$E$93:$T$116,7,FALSE)))</f>
        <v/>
      </c>
      <c r="L109" s="267" t="str">
        <f>IF(ISNA(VLOOKUP($E109,'C. et P. STAM'!$E$93:$T$116,8,FALSE)),"",(VLOOKUP($E109,'C. et P. STAM'!$E$93:$T$116,8,FALSE)))</f>
        <v/>
      </c>
      <c r="M109" s="267" t="str">
        <f>IF(ISNA(VLOOKUP($E109,'C. et P. STAM'!$E$93:$T$116,9,FALSE)),"",(VLOOKUP($E109,'C. et P. STAM'!$E$93:$T$116,9,FALSE)))</f>
        <v/>
      </c>
      <c r="N109" s="267" t="str">
        <f>IF(ISNA(VLOOKUP($E109,'C. et P. STAM'!$E$93:$T$116,10,FALSE)),"",(VLOOKUP($E109,'C. et P. STAM'!$E$93:$T$116,10,FALSE)))</f>
        <v/>
      </c>
      <c r="O109" s="267" t="str">
        <f>IF(ISNA(VLOOKUP($E109,'C. et P. STAM'!$E$93:$T$116,11,FALSE)),"",(VLOOKUP($E109,'C. et P. STAM'!$E$93:$T$116,11,FALSE)))</f>
        <v/>
      </c>
      <c r="P109" s="267" t="str">
        <f>IF(ISNA(VLOOKUP($E109,'C. et P. STAM'!$E$93:$T$116,12,FALSE)),"",(VLOOKUP($E109,'C. et P. STAM'!$E$93:$T$116,12,FALSE)))</f>
        <v/>
      </c>
      <c r="Q109" s="267" t="str">
        <f>IF(ISNA(VLOOKUP($E109,'C. et P. STAM'!$E$93:$T$116,13,FALSE)),"",(VLOOKUP($E109,'C. et P. STAM'!$E$93:$T$116,13,FALSE)))</f>
        <v/>
      </c>
      <c r="R109" s="267" t="str">
        <f>IF(ISNA(VLOOKUP($E109,'C. et P. STAM'!$E$93:$T$116,14,FALSE)),"",(VLOOKUP($E109,'C. et P. STAM'!$E$93:$T$116,14,FALSE)))</f>
        <v/>
      </c>
      <c r="S109" s="267" t="str">
        <f>IF(ISNA(VLOOKUP($E109,'C. et P. STAM'!$E$93:$T$116,15,FALSE)),"",(VLOOKUP($E109,'C. et P. STAM'!$E$93:$T$116,15,FALSE)))</f>
        <v/>
      </c>
      <c r="T109" s="268" t="str">
        <f>IF(ISNA(VLOOKUP($E109,'C. et P. STAM'!$E$93:$T$116,16,FALSE)),"",(VLOOKUP($E109,'C. et P. STAM'!$E$93:$T$116,16,FALSE)))</f>
        <v/>
      </c>
    </row>
    <row r="110" spans="1:20" ht="12" customHeight="1" x14ac:dyDescent="0.3">
      <c r="A110" s="582"/>
      <c r="B110" s="578"/>
      <c r="C110" s="722"/>
      <c r="D110" s="725"/>
      <c r="E110" s="32" t="str">
        <f>IF(ISNA(VLOOKUP($A109,'C. et P. STAM'!$A$93:$T$116,5,FALSE)+$V$3),"",(VLOOKUP($A109,'C. et P. STAM'!$A$93:$T$116,5,FALSE)+$V$3))</f>
        <v/>
      </c>
      <c r="F110" s="495" t="str">
        <f>IF(ISNA(VLOOKUP(E110,'C. et P. STAM'!$E$93:$T$116,2,FALSE)),"",(VLOOKUP(E110,'C. et P. STAM'!$E$93:$T$116,2,FALSE)))</f>
        <v/>
      </c>
      <c r="G110" s="250"/>
      <c r="H110" s="33" t="str">
        <f>IF(ISNA(VLOOKUP(E110,'C. et P. STAM'!$E$93:$T$116,4,FALSE)),"",(VLOOKUP(E110,'C. et P. STAM'!$E$93:$T$116,4,FALSE)))</f>
        <v/>
      </c>
      <c r="I110" s="240" t="str">
        <f>IF(ISNA(VLOOKUP($E110,'C. et P. STAM'!$E$93:$T$116,5,FALSE)),"",(VLOOKUP($E110,'C. et P. STAM'!$E$93:$T$116,5,FALSE)))</f>
        <v/>
      </c>
      <c r="J110" s="254" t="str">
        <f>IF(ISNA(VLOOKUP(E110,'C. et P. STAM'!$E$93:$T$116,6,FALSE)),"",(VLOOKUP(E110,'C. et P. STAM'!$E$93:$T$116,6,FALSE)))</f>
        <v/>
      </c>
      <c r="K110" s="255" t="str">
        <f>IF(ISNA(VLOOKUP($E110,'C. et P. STAM'!$E$93:$T$116,7,FALSE)),"",(VLOOKUP($E110,'C. et P. STAM'!$E$93:$T$116,7,FALSE)))</f>
        <v/>
      </c>
      <c r="L110" s="255" t="str">
        <f>IF(ISNA(VLOOKUP($E110,'C. et P. STAM'!$E$93:$T$116,8,FALSE)),"",(VLOOKUP($E110,'C. et P. STAM'!$E$93:$T$116,8,FALSE)))</f>
        <v/>
      </c>
      <c r="M110" s="255" t="str">
        <f>IF(ISNA(VLOOKUP($E110,'C. et P. STAM'!$E$93:$T$116,9,FALSE)),"",(VLOOKUP($E110,'C. et P. STAM'!$E$93:$T$116,9,FALSE)))</f>
        <v/>
      </c>
      <c r="N110" s="255" t="str">
        <f>IF(ISNA(VLOOKUP($E110,'C. et P. STAM'!$E$93:$T$116,10,FALSE)),"",(VLOOKUP($E110,'C. et P. STAM'!$E$93:$T$116,10,FALSE)))</f>
        <v/>
      </c>
      <c r="O110" s="255" t="str">
        <f>IF(ISNA(VLOOKUP($E110,'C. et P. STAM'!$E$93:$T$116,11,FALSE)),"",(VLOOKUP($E110,'C. et P. STAM'!$E$93:$T$116,11,FALSE)))</f>
        <v/>
      </c>
      <c r="P110" s="255" t="str">
        <f>IF(ISNA(VLOOKUP($E110,'C. et P. STAM'!$E$93:$T$116,12,FALSE)),"",(VLOOKUP($E110,'C. et P. STAM'!$E$93:$T$116,12,FALSE)))</f>
        <v/>
      </c>
      <c r="Q110" s="255" t="str">
        <f>IF(ISNA(VLOOKUP($E110,'C. et P. STAM'!$E$93:$T$116,13,FALSE)),"",(VLOOKUP($E110,'C. et P. STAM'!$E$93:$T$116,13,FALSE)))</f>
        <v/>
      </c>
      <c r="R110" s="255" t="str">
        <f>IF(ISNA(VLOOKUP($E110,'C. et P. STAM'!$E$93:$T$116,14,FALSE)),"",(VLOOKUP($E110,'C. et P. STAM'!$E$93:$T$116,14,FALSE)))</f>
        <v/>
      </c>
      <c r="S110" s="255" t="str">
        <f>IF(ISNA(VLOOKUP($E110,'C. et P. STAM'!$E$93:$T$116,15,FALSE)),"",(VLOOKUP($E110,'C. et P. STAM'!$E$93:$T$116,15,FALSE)))</f>
        <v/>
      </c>
      <c r="T110" s="256" t="str">
        <f>IF(ISNA(VLOOKUP($E110,'C. et P. STAM'!$E$93:$T$116,16,FALSE)),"",(VLOOKUP($E110,'C. et P. STAM'!$E$93:$T$116,16,FALSE)))</f>
        <v/>
      </c>
    </row>
    <row r="111" spans="1:20" ht="12" customHeight="1" thickBot="1" x14ac:dyDescent="0.35">
      <c r="A111" s="582"/>
      <c r="B111" s="578"/>
      <c r="C111" s="722"/>
      <c r="D111" s="725"/>
      <c r="E111" s="32" t="str">
        <f>IF(ISNA(VLOOKUP($A109,'C. et P. STAM'!$A$93:$T$116,5,FALSE)+$V$4),"",(VLOOKUP($A109,'C. et P. STAM'!$A$93:$T$116,5,FALSE)+$V$4))</f>
        <v/>
      </c>
      <c r="F111" s="495" t="str">
        <f>IF(ISNA(VLOOKUP(E111,'C. et P. STAM'!$E$93:$T$116,2,FALSE)),"",(VLOOKUP(E111,'C. et P. STAM'!$E$93:$T$116,2,FALSE)))</f>
        <v/>
      </c>
      <c r="G111" s="18" t="s">
        <v>677</v>
      </c>
      <c r="H111" s="33" t="str">
        <f>IF(ISNA(VLOOKUP(E111,'C. et P. STAM'!$E$93:$T$116,4,FALSE)),"",(VLOOKUP(E111,'C. et P. STAM'!$E$93:$T$116,4,FALSE)))</f>
        <v/>
      </c>
      <c r="I111" s="240" t="str">
        <f>IF(ISNA(VLOOKUP($E111,'C. et P. STAM'!$E$93:$T$116,5,FALSE)),"",(VLOOKUP($E111,'C. et P. STAM'!$E$93:$T$116,5,FALSE)))</f>
        <v/>
      </c>
      <c r="J111" s="254" t="str">
        <f>IF(ISNA(VLOOKUP(E111,'C. et P. STAM'!$E$93:$T$116,6,FALSE)),"",(VLOOKUP(E111,'C. et P. STAM'!$E$93:$T$116,6,FALSE)))</f>
        <v/>
      </c>
      <c r="K111" s="255" t="str">
        <f>IF(ISNA(VLOOKUP($E111,'C. et P. STAM'!$E$93:$T$116,7,FALSE)),"",(VLOOKUP($E111,'C. et P. STAM'!$E$93:$T$116,7,FALSE)))</f>
        <v/>
      </c>
      <c r="L111" s="255" t="str">
        <f>IF(ISNA(VLOOKUP($E111,'C. et P. STAM'!$E$93:$T$116,8,FALSE)),"",(VLOOKUP($E111,'C. et P. STAM'!$E$93:$T$116,8,FALSE)))</f>
        <v/>
      </c>
      <c r="M111" s="255" t="str">
        <f>IF(ISNA(VLOOKUP($E111,'C. et P. STAM'!$E$93:$T$116,9,FALSE)),"",(VLOOKUP($E111,'C. et P. STAM'!$E$93:$T$116,9,FALSE)))</f>
        <v/>
      </c>
      <c r="N111" s="255" t="str">
        <f>IF(ISNA(VLOOKUP($E111,'C. et P. STAM'!$E$93:$T$116,10,FALSE)),"",(VLOOKUP($E111,'C. et P. STAM'!$E$93:$T$116,10,FALSE)))</f>
        <v/>
      </c>
      <c r="O111" s="255" t="str">
        <f>IF(ISNA(VLOOKUP($E111,'C. et P. STAM'!$E$93:$T$116,11,FALSE)),"",(VLOOKUP($E111,'C. et P. STAM'!$E$93:$T$116,11,FALSE)))</f>
        <v/>
      </c>
      <c r="P111" s="255" t="str">
        <f>IF(ISNA(VLOOKUP($E111,'C. et P. STAM'!$E$93:$T$116,12,FALSE)),"",(VLOOKUP($E111,'C. et P. STAM'!$E$93:$T$116,12,FALSE)))</f>
        <v/>
      </c>
      <c r="Q111" s="255" t="str">
        <f>IF(ISNA(VLOOKUP($E111,'C. et P. STAM'!$E$93:$T$116,13,FALSE)),"",(VLOOKUP($E111,'C. et P. STAM'!$E$93:$T$116,13,FALSE)))</f>
        <v/>
      </c>
      <c r="R111" s="255" t="str">
        <f>IF(ISNA(VLOOKUP($E111,'C. et P. STAM'!$E$93:$T$116,14,FALSE)),"",(VLOOKUP($E111,'C. et P. STAM'!$E$93:$T$116,14,FALSE)))</f>
        <v/>
      </c>
      <c r="S111" s="255" t="str">
        <f>IF(ISNA(VLOOKUP($E111,'C. et P. STAM'!$E$93:$T$116,15,FALSE)),"",(VLOOKUP($E111,'C. et P. STAM'!$E$93:$T$116,15,FALSE)))</f>
        <v/>
      </c>
      <c r="T111" s="256" t="str">
        <f>IF(ISNA(VLOOKUP($E111,'C. et P. STAM'!$E$93:$T$116,16,FALSE)),"",(VLOOKUP($E111,'C. et P. STAM'!$E$93:$T$116,16,FALSE)))</f>
        <v/>
      </c>
    </row>
    <row r="112" spans="1:20" ht="12" customHeight="1" thickBot="1" x14ac:dyDescent="0.35">
      <c r="A112" s="583"/>
      <c r="B112" s="579"/>
      <c r="C112" s="723"/>
      <c r="D112" s="726"/>
      <c r="E112" s="243" t="str">
        <f>IF(ISNA(VLOOKUP($A109,'C. et P. STAM'!$A$93:$T$116,5,FALSE)+$V$5),"",(VLOOKUP($A109,'C. et P. STAM'!$A$93:$T$116,5,FALSE)+$V$5))</f>
        <v/>
      </c>
      <c r="F112" s="502" t="str">
        <f>IF(ISNA(VLOOKUP(E112,'C. et P. STAM'!$E$93:$T$116,2,FALSE)),"",(VLOOKUP(E112,'C. et P. STAM'!$E$93:$T$116,2,FALSE)))</f>
        <v/>
      </c>
      <c r="G112" s="19" t="s">
        <v>678</v>
      </c>
      <c r="H112" s="37" t="str">
        <f>IF(ISNA(VLOOKUP(E112,'C. et P. STAM'!$E$93:$T$116,4,FALSE)),"",(VLOOKUP(E112,'C. et P. STAM'!$E$93:$T$116,4,FALSE)))</f>
        <v/>
      </c>
      <c r="I112" s="241" t="str">
        <f>IF(ISNA(VLOOKUP($E112,'C. et P. STAM'!$E$93:$T$116,5,FALSE)),"",(VLOOKUP($E112,'C. et P. STAM'!$E$93:$T$116,5,FALSE)))</f>
        <v/>
      </c>
      <c r="J112" s="257" t="str">
        <f>IF(ISNA(VLOOKUP(E112,'C. et P. STAM'!$E$93:$T$116,6,FALSE)),"",(VLOOKUP(E112,'C. et P. STAM'!$E$93:$T$116,6,FALSE)))</f>
        <v/>
      </c>
      <c r="K112" s="258" t="str">
        <f>IF(ISNA(VLOOKUP($E112,'C. et P. STAM'!$E$93:$T$116,7,FALSE)),"",(VLOOKUP($E112,'C. et P. STAM'!$E$93:$T$116,7,FALSE)))</f>
        <v/>
      </c>
      <c r="L112" s="258" t="str">
        <f>IF(ISNA(VLOOKUP($E112,'C. et P. STAM'!$E$93:$T$116,8,FALSE)),"",(VLOOKUP($E112,'C. et P. STAM'!$E$93:$T$116,8,FALSE)))</f>
        <v/>
      </c>
      <c r="M112" s="258" t="str">
        <f>IF(ISNA(VLOOKUP($E112,'C. et P. STAM'!$E$93:$T$116,9,FALSE)),"",(VLOOKUP($E112,'C. et P. STAM'!$E$93:$T$116,9,FALSE)))</f>
        <v/>
      </c>
      <c r="N112" s="258" t="str">
        <f>IF(ISNA(VLOOKUP($E112,'C. et P. STAM'!$E$93:$T$116,10,FALSE)),"",(VLOOKUP($E112,'C. et P. STAM'!$E$93:$T$116,10,FALSE)))</f>
        <v/>
      </c>
      <c r="O112" s="258" t="str">
        <f>IF(ISNA(VLOOKUP($E112,'C. et P. STAM'!$E$93:$T$116,11,FALSE)),"",(VLOOKUP($E112,'C. et P. STAM'!$E$93:$T$116,11,FALSE)))</f>
        <v/>
      </c>
      <c r="P112" s="258" t="str">
        <f>IF(ISNA(VLOOKUP($E112,'C. et P. STAM'!$E$93:$T$116,12,FALSE)),"",(VLOOKUP($E112,'C. et P. STAM'!$E$93:$T$116,12,FALSE)))</f>
        <v/>
      </c>
      <c r="Q112" s="258" t="str">
        <f>IF(ISNA(VLOOKUP($E112,'C. et P. STAM'!$E$93:$T$116,13,FALSE)),"",(VLOOKUP($E112,'C. et P. STAM'!$E$93:$T$116,13,FALSE)))</f>
        <v/>
      </c>
      <c r="R112" s="258" t="str">
        <f>IF(ISNA(VLOOKUP($E112,'C. et P. STAM'!$E$93:$T$116,14,FALSE)),"",(VLOOKUP($E112,'C. et P. STAM'!$E$93:$T$116,14,FALSE)))</f>
        <v/>
      </c>
      <c r="S112" s="258" t="str">
        <f>IF(ISNA(VLOOKUP($E112,'C. et P. STAM'!$E$93:$T$116,15,FALSE)),"",(VLOOKUP($E112,'C. et P. STAM'!$E$93:$T$116,15,FALSE)))</f>
        <v/>
      </c>
      <c r="T112" s="259" t="str">
        <f>IF(ISNA(VLOOKUP($E112,'C. et P. STAM'!$E$93:$T$116,16,FALSE)),"",(VLOOKUP($E112,'C. et P. STAM'!$E$93:$T$116,16,FALSE)))</f>
        <v/>
      </c>
    </row>
    <row r="113" spans="1:31" ht="12" customHeight="1" x14ac:dyDescent="0.3">
      <c r="A113" s="581">
        <v>6</v>
      </c>
      <c r="B113" s="577" t="str">
        <f>IF(ISNA(VLOOKUP($A113,'C. et P. STAM'!$A$93:$T$116,2,FALSE)),"",(VLOOKUP($A113,'C. et P. STAM'!$A$93:$T$116,2,FALSE)))</f>
        <v/>
      </c>
      <c r="C113" s="721" t="str">
        <f>IF(ISNA(VLOOKUP($A113,'C. et P. STAM'!$A$93:$T$116,3,FALSE)),"",(VLOOKUP(A113,'C. et P. STAM'!$A$93:$T$116,3,FALSE)))</f>
        <v/>
      </c>
      <c r="D113" s="724" t="str">
        <f>IF(ISNA(VLOOKUP($A113,'C. et P. STAM'!$A$93:$T$116,4,FALSE)),"",(VLOOKUP($A113,'C. et P. STAM'!$A$93:$T$116,4,FALSE)))</f>
        <v/>
      </c>
      <c r="E113" s="29" t="str">
        <f>IF(ISNA(VLOOKUP($A113,'C. et P. STAM'!$A$93:$T$116,5,FALSE)),"",(VLOOKUP($A113,'C. et P. STAM'!$A$93:$T$116,5,FALSE)))</f>
        <v/>
      </c>
      <c r="F113" s="501" t="str">
        <f>IF(ISNA(VLOOKUP(E113,'C. et P. STAM'!$E$93:$T$116,2,FALSE)),"",(VLOOKUP(E113,'C. et P. STAM'!$E$93:$T$116,2,FALSE)))</f>
        <v/>
      </c>
      <c r="G113" s="249"/>
      <c r="H113" s="247"/>
      <c r="I113" s="239" t="str">
        <f>IF(ISNA(VLOOKUP($E113,'C. et P. STAM'!$E$93:$T$116,5,FALSE)),"",(VLOOKUP($E113,'C. et P. STAM'!$E$93:$T$116,5,FALSE)))</f>
        <v/>
      </c>
      <c r="J113" s="260" t="str">
        <f>IF(ISNA(VLOOKUP(E113,'C. et P. STAM'!$E$93:$T$116,6,FALSE)),"",(VLOOKUP(E113,'C. et P. STAM'!$E$93:$T$116,6,FALSE)))</f>
        <v/>
      </c>
      <c r="K113" s="261" t="str">
        <f>IF(ISNA(VLOOKUP($E113,'C. et P. STAM'!$E$93:$T$116,7,FALSE)),"",(VLOOKUP($E113,'C. et P. STAM'!$E$93:$T$116,7,FALSE)))</f>
        <v/>
      </c>
      <c r="L113" s="261" t="str">
        <f>IF(ISNA(VLOOKUP($E113,'C. et P. STAM'!$E$93:$T$116,8,FALSE)),"",(VLOOKUP($E113,'C. et P. STAM'!$E$93:$T$116,8,FALSE)))</f>
        <v/>
      </c>
      <c r="M113" s="261" t="str">
        <f>IF(ISNA(VLOOKUP($E113,'C. et P. STAM'!$E$93:$T$116,9,FALSE)),"",(VLOOKUP($E113,'C. et P. STAM'!$E$93:$T$116,9,FALSE)))</f>
        <v/>
      </c>
      <c r="N113" s="261" t="str">
        <f>IF(ISNA(VLOOKUP($E113,'C. et P. STAM'!$E$93:$T$116,10,FALSE)),"",(VLOOKUP($E113,'C. et P. STAM'!$E$93:$T$116,10,FALSE)))</f>
        <v/>
      </c>
      <c r="O113" s="261" t="str">
        <f>IF(ISNA(VLOOKUP($E113,'C. et P. STAM'!$E$93:$T$116,11,FALSE)),"",(VLOOKUP($E113,'C. et P. STAM'!$E$93:$T$116,11,FALSE)))</f>
        <v/>
      </c>
      <c r="P113" s="261" t="str">
        <f>IF(ISNA(VLOOKUP($E113,'C. et P. STAM'!$E$93:$T$116,12,FALSE)),"",(VLOOKUP($E113,'C. et P. STAM'!$E$93:$T$116,12,FALSE)))</f>
        <v/>
      </c>
      <c r="Q113" s="261" t="str">
        <f>IF(ISNA(VLOOKUP($E113,'C. et P. STAM'!$E$93:$T$116,13,FALSE)),"",(VLOOKUP($E113,'C. et P. STAM'!$E$93:$T$116,13,FALSE)))</f>
        <v/>
      </c>
      <c r="R113" s="261" t="str">
        <f>IF(ISNA(VLOOKUP($E113,'C. et P. STAM'!$E$93:$T$116,14,FALSE)),"",(VLOOKUP($E113,'C. et P. STAM'!$E$93:$T$116,14,FALSE)))</f>
        <v/>
      </c>
      <c r="S113" s="261" t="str">
        <f>IF(ISNA(VLOOKUP($E113,'C. et P. STAM'!$E$93:$T$116,15,FALSE)),"",(VLOOKUP($E113,'C. et P. STAM'!$E$93:$T$116,15,FALSE)))</f>
        <v/>
      </c>
      <c r="T113" s="262" t="str">
        <f>IF(ISNA(VLOOKUP($E113,'C. et P. STAM'!$E$93:$T$116,16,FALSE)),"",(VLOOKUP($E113,'C. et P. STAM'!$E$93:$T$116,16,FALSE)))</f>
        <v/>
      </c>
    </row>
    <row r="114" spans="1:31" ht="12" customHeight="1" x14ac:dyDescent="0.3">
      <c r="A114" s="582"/>
      <c r="B114" s="578"/>
      <c r="C114" s="722"/>
      <c r="D114" s="725"/>
      <c r="E114" s="32" t="str">
        <f>IF(ISNA(VLOOKUP($A113,'C. et P. STAM'!$A$93:$T$116,5,FALSE)+$V$3),"",(VLOOKUP($A113,'C. et P. STAM'!$A$93:$T$116,5,FALSE)+$V$3))</f>
        <v/>
      </c>
      <c r="F114" s="495" t="str">
        <f>IF(ISNA(VLOOKUP(E114,'C. et P. STAM'!$E$93:$T$116,2,FALSE)),"",(VLOOKUP(E114,'C. et P. STAM'!$E$93:$T$116,2,FALSE)))</f>
        <v/>
      </c>
      <c r="G114" s="250"/>
      <c r="H114" s="33" t="str">
        <f>IF(ISNA(VLOOKUP(E114,'C. et P. STAM'!$E$93:$T$116,4,FALSE)),"",(VLOOKUP(E114,'C. et P. STAM'!$E$93:$T$116,4,FALSE)))</f>
        <v/>
      </c>
      <c r="I114" s="240" t="str">
        <f>IF(ISNA(VLOOKUP($E114,'C. et P. STAM'!$E$93:$T$116,5,FALSE)),"",(VLOOKUP($E114,'C. et P. STAM'!$E$93:$T$116,5,FALSE)))</f>
        <v/>
      </c>
      <c r="J114" s="254" t="str">
        <f>IF(ISNA(VLOOKUP(E114,'C. et P. STAM'!$E$93:$T$116,6,FALSE)),"",(VLOOKUP(E114,'C. et P. STAM'!$E$93:$T$116,6,FALSE)))</f>
        <v/>
      </c>
      <c r="K114" s="255" t="str">
        <f>IF(ISNA(VLOOKUP($E114,'C. et P. STAM'!$E$93:$T$116,7,FALSE)),"",(VLOOKUP($E114,'C. et P. STAM'!$E$93:$T$116,7,FALSE)))</f>
        <v/>
      </c>
      <c r="L114" s="255" t="str">
        <f>IF(ISNA(VLOOKUP($E114,'C. et P. STAM'!$E$93:$T$116,8,FALSE)),"",(VLOOKUP($E114,'C. et P. STAM'!$E$93:$T$116,8,FALSE)))</f>
        <v/>
      </c>
      <c r="M114" s="255" t="str">
        <f>IF(ISNA(VLOOKUP($E114,'C. et P. STAM'!$E$93:$T$116,9,FALSE)),"",(VLOOKUP($E114,'C. et P. STAM'!$E$93:$T$116,9,FALSE)))</f>
        <v/>
      </c>
      <c r="N114" s="255" t="str">
        <f>IF(ISNA(VLOOKUP($E114,'C. et P. STAM'!$E$93:$T$116,10,FALSE)),"",(VLOOKUP($E114,'C. et P. STAM'!$E$93:$T$116,10,FALSE)))</f>
        <v/>
      </c>
      <c r="O114" s="255" t="str">
        <f>IF(ISNA(VLOOKUP($E114,'C. et P. STAM'!$E$93:$T$116,11,FALSE)),"",(VLOOKUP($E114,'C. et P. STAM'!$E$93:$T$116,11,FALSE)))</f>
        <v/>
      </c>
      <c r="P114" s="255" t="str">
        <f>IF(ISNA(VLOOKUP($E114,'C. et P. STAM'!$E$93:$T$116,12,FALSE)),"",(VLOOKUP($E114,'C. et P. STAM'!$E$93:$T$116,12,FALSE)))</f>
        <v/>
      </c>
      <c r="Q114" s="255" t="str">
        <f>IF(ISNA(VLOOKUP($E114,'C. et P. STAM'!$E$93:$T$116,13,FALSE)),"",(VLOOKUP($E114,'C. et P. STAM'!$E$93:$T$116,13,FALSE)))</f>
        <v/>
      </c>
      <c r="R114" s="255" t="str">
        <f>IF(ISNA(VLOOKUP($E114,'C. et P. STAM'!$E$93:$T$116,14,FALSE)),"",(VLOOKUP($E114,'C. et P. STAM'!$E$93:$T$116,14,FALSE)))</f>
        <v/>
      </c>
      <c r="S114" s="255" t="str">
        <f>IF(ISNA(VLOOKUP($E114,'C. et P. STAM'!$E$93:$T$116,15,FALSE)),"",(VLOOKUP($E114,'C. et P. STAM'!$E$93:$T$116,15,FALSE)))</f>
        <v/>
      </c>
      <c r="T114" s="256" t="str">
        <f>IF(ISNA(VLOOKUP($E114,'C. et P. STAM'!$E$93:$T$116,16,FALSE)),"",(VLOOKUP($E114,'C. et P. STAM'!$E$93:$T$116,16,FALSE)))</f>
        <v/>
      </c>
    </row>
    <row r="115" spans="1:31" ht="12" customHeight="1" thickBot="1" x14ac:dyDescent="0.35">
      <c r="A115" s="582"/>
      <c r="B115" s="578"/>
      <c r="C115" s="722"/>
      <c r="D115" s="725"/>
      <c r="E115" s="32" t="str">
        <f>IF(ISNA(VLOOKUP($A113,'C. et P. STAM'!$A$93:$T$116,5,FALSE)+$V$4),"",(VLOOKUP($A113,'C. et P. STAM'!$A$93:$T$116,5,FALSE)+$V$4))</f>
        <v/>
      </c>
      <c r="F115" s="495" t="str">
        <f>IF(ISNA(VLOOKUP(E115,'C. et P. STAM'!$E$93:$T$116,2,FALSE)),"",(VLOOKUP(E115,'C. et P. STAM'!$E$93:$T$116,2,FALSE)))</f>
        <v/>
      </c>
      <c r="G115" s="18" t="s">
        <v>677</v>
      </c>
      <c r="H115" s="33" t="str">
        <f>IF(ISNA(VLOOKUP(E115,'C. et P. STAM'!$E$93:$T$116,4,FALSE)),"",(VLOOKUP(E115,'C. et P. STAM'!$E$93:$T$116,4,FALSE)))</f>
        <v/>
      </c>
      <c r="I115" s="240" t="str">
        <f>IF(ISNA(VLOOKUP($E115,'C. et P. STAM'!$E$93:$T$116,5,FALSE)),"",(VLOOKUP($E115,'C. et P. STAM'!$E$93:$T$116,5,FALSE)))</f>
        <v/>
      </c>
      <c r="J115" s="254" t="str">
        <f>IF(ISNA(VLOOKUP(E115,'C. et P. STAM'!$E$93:$T$116,6,FALSE)),"",(VLOOKUP(E115,'C. et P. STAM'!$E$93:$T$116,6,FALSE)))</f>
        <v/>
      </c>
      <c r="K115" s="255" t="str">
        <f>IF(ISNA(VLOOKUP($E115,'C. et P. STAM'!$E$93:$T$116,7,FALSE)),"",(VLOOKUP($E115,'C. et P. STAM'!$E$93:$T$116,7,FALSE)))</f>
        <v/>
      </c>
      <c r="L115" s="255" t="str">
        <f>IF(ISNA(VLOOKUP($E115,'C. et P. STAM'!$E$93:$T$116,8,FALSE)),"",(VLOOKUP($E115,'C. et P. STAM'!$E$93:$T$116,8,FALSE)))</f>
        <v/>
      </c>
      <c r="M115" s="255" t="str">
        <f>IF(ISNA(VLOOKUP($E115,'C. et P. STAM'!$E$93:$T$116,9,FALSE)),"",(VLOOKUP($E115,'C. et P. STAM'!$E$93:$T$116,9,FALSE)))</f>
        <v/>
      </c>
      <c r="N115" s="255" t="str">
        <f>IF(ISNA(VLOOKUP($E115,'C. et P. STAM'!$E$93:$T$116,10,FALSE)),"",(VLOOKUP($E115,'C. et P. STAM'!$E$93:$T$116,10,FALSE)))</f>
        <v/>
      </c>
      <c r="O115" s="255" t="str">
        <f>IF(ISNA(VLOOKUP($E115,'C. et P. STAM'!$E$93:$T$116,11,FALSE)),"",(VLOOKUP($E115,'C. et P. STAM'!$E$93:$T$116,11,FALSE)))</f>
        <v/>
      </c>
      <c r="P115" s="255" t="str">
        <f>IF(ISNA(VLOOKUP($E115,'C. et P. STAM'!$E$93:$T$116,12,FALSE)),"",(VLOOKUP($E115,'C. et P. STAM'!$E$93:$T$116,12,FALSE)))</f>
        <v/>
      </c>
      <c r="Q115" s="255" t="str">
        <f>IF(ISNA(VLOOKUP($E115,'C. et P. STAM'!$E$93:$T$116,13,FALSE)),"",(VLOOKUP($E115,'C. et P. STAM'!$E$93:$T$116,13,FALSE)))</f>
        <v/>
      </c>
      <c r="R115" s="255" t="str">
        <f>IF(ISNA(VLOOKUP($E115,'C. et P. STAM'!$E$93:$T$116,14,FALSE)),"",(VLOOKUP($E115,'C. et P. STAM'!$E$93:$T$116,14,FALSE)))</f>
        <v/>
      </c>
      <c r="S115" s="255" t="str">
        <f>IF(ISNA(VLOOKUP($E115,'C. et P. STAM'!$E$93:$T$116,15,FALSE)),"",(VLOOKUP($E115,'C. et P. STAM'!$E$93:$T$116,15,FALSE)))</f>
        <v/>
      </c>
      <c r="T115" s="256" t="str">
        <f>IF(ISNA(VLOOKUP($E115,'C. et P. STAM'!$E$93:$T$116,16,FALSE)),"",(VLOOKUP($E115,'C. et P. STAM'!$E$93:$T$116,16,FALSE)))</f>
        <v/>
      </c>
    </row>
    <row r="116" spans="1:31" ht="12" customHeight="1" thickBot="1" x14ac:dyDescent="0.35">
      <c r="A116" s="664"/>
      <c r="B116" s="580"/>
      <c r="C116" s="738"/>
      <c r="D116" s="739"/>
      <c r="E116" s="129" t="str">
        <f>IF(ISNA(VLOOKUP($A113,'C. et P. STAM'!$A$93:$T$116,5,FALSE)+$V$5),"",(VLOOKUP($A113,'C. et P. STAM'!$A$93:$T$116,5,FALSE)+$V$5))</f>
        <v/>
      </c>
      <c r="F116" s="502" t="str">
        <f>IF(ISNA(VLOOKUP(E116,'C. et P. STAM'!$E$93:$T$116,2,FALSE)),"",(VLOOKUP(E116,'C. et P. STAM'!$E$93:$T$116,2,FALSE)))</f>
        <v/>
      </c>
      <c r="G116" s="83" t="s">
        <v>678</v>
      </c>
      <c r="H116" s="41" t="str">
        <f>IF(ISNA(VLOOKUP(E116,'C. et P. STAM'!$E$93:$T$116,4,FALSE)),"",(VLOOKUP(E116,'C. et P. STAM'!$E$93:$T$116,4,FALSE)))</f>
        <v/>
      </c>
      <c r="I116" s="245" t="str">
        <f>IF(ISNA(VLOOKUP($E116,'C. et P. STAM'!$E$93:$T$116,5,FALSE)),"",(VLOOKUP($E116,'C. et P. STAM'!$E$93:$T$116,5,FALSE)))</f>
        <v/>
      </c>
      <c r="J116" s="270" t="str">
        <f>IF(ISNA(VLOOKUP(E116,'C. et P. STAM'!$E$93:$T$116,6,FALSE)),"",(VLOOKUP(E116,'C. et P. STAM'!$E$93:$T$116,6,FALSE)))</f>
        <v/>
      </c>
      <c r="K116" s="271" t="str">
        <f>IF(ISNA(VLOOKUP($E116,'C. et P. STAM'!$E$93:$T$116,7,FALSE)),"",(VLOOKUP($E116,'C. et P. STAM'!$E$93:$T$116,7,FALSE)))</f>
        <v/>
      </c>
      <c r="L116" s="271" t="str">
        <f>IF(ISNA(VLOOKUP($E116,'C. et P. STAM'!$E$93:$T$116,8,FALSE)),"",(VLOOKUP($E116,'C. et P. STAM'!$E$93:$T$116,8,FALSE)))</f>
        <v/>
      </c>
      <c r="M116" s="271" t="str">
        <f>IF(ISNA(VLOOKUP($E116,'C. et P. STAM'!$E$93:$T$116,9,FALSE)),"",(VLOOKUP($E116,'C. et P. STAM'!$E$93:$T$116,9,FALSE)))</f>
        <v/>
      </c>
      <c r="N116" s="271" t="str">
        <f>IF(ISNA(VLOOKUP($E116,'C. et P. STAM'!$E$93:$T$116,10,FALSE)),"",(VLOOKUP($E116,'C. et P. STAM'!$E$93:$T$116,10,FALSE)))</f>
        <v/>
      </c>
      <c r="O116" s="271" t="str">
        <f>IF(ISNA(VLOOKUP($E116,'C. et P. STAM'!$E$93:$T$116,11,FALSE)),"",(VLOOKUP($E116,'C. et P. STAM'!$E$93:$T$116,11,FALSE)))</f>
        <v/>
      </c>
      <c r="P116" s="271" t="str">
        <f>IF(ISNA(VLOOKUP($E116,'C. et P. STAM'!$E$93:$T$116,12,FALSE)),"",(VLOOKUP($E116,'C. et P. STAM'!$E$93:$T$116,12,FALSE)))</f>
        <v/>
      </c>
      <c r="Q116" s="271" t="str">
        <f>IF(ISNA(VLOOKUP($E116,'C. et P. STAM'!$E$93:$T$116,13,FALSE)),"",(VLOOKUP($E116,'C. et P. STAM'!$E$93:$T$116,13,FALSE)))</f>
        <v/>
      </c>
      <c r="R116" s="271" t="str">
        <f>IF(ISNA(VLOOKUP($E116,'C. et P. STAM'!$E$93:$T$116,14,FALSE)),"",(VLOOKUP($E116,'C. et P. STAM'!$E$93:$T$116,14,FALSE)))</f>
        <v/>
      </c>
      <c r="S116" s="271" t="str">
        <f>IF(ISNA(VLOOKUP($E116,'C. et P. STAM'!$E$93:$T$116,15,FALSE)),"",(VLOOKUP($E116,'C. et P. STAM'!$E$93:$T$116,15,FALSE)))</f>
        <v/>
      </c>
      <c r="T116" s="272" t="str">
        <f>IF(ISNA(VLOOKUP($E116,'C. et P. STAM'!$E$93:$T$116,16,FALSE)),"",(VLOOKUP($E116,'C. et P. STAM'!$E$93:$T$116,16,FALSE)))</f>
        <v/>
      </c>
    </row>
    <row r="117" spans="1:31" ht="70.05" customHeight="1" thickTop="1" thickBot="1" x14ac:dyDescent="0.35">
      <c r="A117" s="740" t="s">
        <v>878</v>
      </c>
      <c r="B117" s="735"/>
      <c r="C117" s="735" t="s">
        <v>782</v>
      </c>
      <c r="D117" s="735"/>
      <c r="E117" s="727" t="s">
        <v>700</v>
      </c>
      <c r="F117" s="727"/>
      <c r="G117" s="727"/>
      <c r="H117" s="727"/>
      <c r="I117" s="736" t="str">
        <f>'C. et P. STAM'!I117:J117</f>
        <v/>
      </c>
      <c r="J117" s="737"/>
      <c r="K117" s="728" t="s">
        <v>764</v>
      </c>
      <c r="L117" s="729"/>
      <c r="M117" s="729"/>
      <c r="N117" s="730"/>
      <c r="O117" s="731" t="str">
        <f>IF('C. et P. STAM'!O117:T117=0,"",('C. et P. STAM'!O117:T117))</f>
        <v/>
      </c>
      <c r="P117" s="732"/>
      <c r="Q117" s="732"/>
      <c r="R117" s="732"/>
      <c r="S117" s="732"/>
      <c r="T117" s="733"/>
    </row>
    <row r="118" spans="1:31" s="28" customFormat="1" ht="31.8" customHeight="1" thickTop="1" thickBot="1" x14ac:dyDescent="0.35">
      <c r="A118" s="87" t="s">
        <v>747</v>
      </c>
      <c r="B118" s="88" t="s">
        <v>1</v>
      </c>
      <c r="C118" s="89" t="s">
        <v>2</v>
      </c>
      <c r="D118" s="90" t="s">
        <v>0</v>
      </c>
      <c r="E118" s="91" t="s">
        <v>679</v>
      </c>
      <c r="F118" s="92" t="s">
        <v>695</v>
      </c>
      <c r="G118" s="587" t="s">
        <v>698</v>
      </c>
      <c r="H118" s="588"/>
      <c r="I118" s="92" t="s">
        <v>680</v>
      </c>
      <c r="J118" s="117" t="s">
        <v>681</v>
      </c>
      <c r="K118" s="117" t="s">
        <v>682</v>
      </c>
      <c r="L118" s="117" t="s">
        <v>683</v>
      </c>
      <c r="M118" s="117" t="s">
        <v>684</v>
      </c>
      <c r="N118" s="117" t="s">
        <v>685</v>
      </c>
      <c r="O118" s="117" t="s">
        <v>686</v>
      </c>
      <c r="P118" s="117" t="s">
        <v>687</v>
      </c>
      <c r="Q118" s="117" t="s">
        <v>688</v>
      </c>
      <c r="R118" s="117" t="s">
        <v>689</v>
      </c>
      <c r="S118" s="157" t="s">
        <v>690</v>
      </c>
      <c r="T118" s="278" t="s">
        <v>792</v>
      </c>
      <c r="U118" s="244" t="str">
        <f>IF(ISNA(VLOOKUP(P118,'C. et P. STAM'!$E$119:$T$146,6,FALSE)),"",(VLOOKUP(P118,'C. et P. STAM'!$E$119:$T$146,6,FALSE)))</f>
        <v/>
      </c>
      <c r="V118" s="244" t="str">
        <f>IF(ISNA(VLOOKUP($E118,'C. et P. STAM'!$E$119:$T$146,7,FALSE)),"",(VLOOKUP($E118,'C. et P. STAM'!$E$119:$T$146,7,FALSE)))</f>
        <v/>
      </c>
      <c r="W118" s="244" t="str">
        <f>IF(ISNA(VLOOKUP($E118,'C. et P. STAM'!$E$119:$T$146,8,FALSE)),"",(VLOOKUP($E118,'C. et P. STAM'!$E$119:$T$146,8,FALSE)))</f>
        <v/>
      </c>
      <c r="X118" s="244" t="str">
        <f>IF(ISNA(VLOOKUP($E118,'C. et P. STAM'!$E$119:$T$146,9,FALSE)),"",(VLOOKUP($E118,'C. et P. STAM'!$E$119:$T$146,9,FALSE)))</f>
        <v/>
      </c>
      <c r="Y118" s="244" t="str">
        <f>IF(ISNA(VLOOKUP($E118,'C. et P. STAM'!$E$119:$T$146,10,FALSE)),"",(VLOOKUP($E118,'C. et P. STAM'!$E$119:$T$146,10,FALSE)))</f>
        <v/>
      </c>
      <c r="Z118" s="244" t="str">
        <f>IF(ISNA(VLOOKUP($E118,'C. et P. STAM'!$E$119:$T$146,11,FALSE)),"",(VLOOKUP($E118,'C. et P. STAM'!$E$119:$T$146,11,FALSE)))</f>
        <v/>
      </c>
      <c r="AA118" s="244" t="str">
        <f>IF(ISNA(VLOOKUP($E118,'C. et P. STAM'!$E$119:$T$146,12,FALSE)),"",(VLOOKUP($E118,'C. et P. STAM'!$E$119:$T$146,12,FALSE)))</f>
        <v/>
      </c>
      <c r="AB118" s="244" t="str">
        <f>IF(ISNA(VLOOKUP($E118,'C. et P. STAM'!$E$119:$T$146,13,FALSE)),"",(VLOOKUP($E118,'C. et P. STAM'!$E$119:$T$146,13,FALSE)))</f>
        <v/>
      </c>
      <c r="AC118" s="244" t="str">
        <f>IF(ISNA(VLOOKUP($E118,'C. et P. STAM'!$E$119:$T$146,14,FALSE)),"",(VLOOKUP($E118,'C. et P. STAM'!$E$119:$T$146,14,FALSE)))</f>
        <v/>
      </c>
      <c r="AD118" s="244" t="str">
        <f>IF(ISNA(VLOOKUP($E118,'C. et P. STAM'!$E$119:$T$146,15,FALSE)),"",(VLOOKUP($E118,'C. et P. STAM'!$E$119:$T$146,15,FALSE)))</f>
        <v/>
      </c>
      <c r="AE118" s="244" t="str">
        <f>IF(ISNA(VLOOKUP($E118,'C. et P. STAM'!$E$119:$T$146,16,FALSE)),"",(VLOOKUP($E118,'C. et P. STAM'!$E$119:$T$146,16,FALSE)))</f>
        <v/>
      </c>
    </row>
    <row r="119" spans="1:31" ht="12" customHeight="1" x14ac:dyDescent="0.3">
      <c r="A119" s="581">
        <v>1</v>
      </c>
      <c r="B119" s="577" t="str">
        <f>IF(ISNA(VLOOKUP($A119,'C. et P. STAM'!$A$119:$T$146,2,FALSE)),"",(VLOOKUP($A119,'C. et P. STAM'!$A$119:$T$146,2,FALSE)))</f>
        <v/>
      </c>
      <c r="C119" s="721" t="str">
        <f>IF(ISNA(VLOOKUP($A119,'C. et P. STAM'!$A$119:$T$146,3,FALSE)),"",(VLOOKUP(A119,'C. et P. STAM'!$A$119:$T$146,3,FALSE)))</f>
        <v/>
      </c>
      <c r="D119" s="724" t="str">
        <f>IF(ISNA(VLOOKUP($A119,'C. et P. STAM'!$A$119:$T$146,4,FALSE)),"",(VLOOKUP($A119,'C. et P. STAM'!$A$119:$T$146,4,FALSE)))</f>
        <v/>
      </c>
      <c r="E119" s="29" t="str">
        <f>IF(ISNA(VLOOKUP($A119,'C. et P. STAM'!$A$119:$T$146,5,FALSE)),"",(VLOOKUP($A119,'C. et P. STAM'!$A$119:$T$146,5,FALSE)))</f>
        <v/>
      </c>
      <c r="F119" s="501" t="str">
        <f>IF(ISNA(VLOOKUP(E119,'C. et P. STAM'!$E$119:$T$146,2,FALSE)),"",(VLOOKUP(E119,'C. et P. STAM'!$E$119:$T$146,2,FALSE)))</f>
        <v/>
      </c>
      <c r="G119" s="249"/>
      <c r="H119" s="248"/>
      <c r="I119" s="239" t="str">
        <f>IF(ISNA(VLOOKUP($E119,'C. et P. STAM'!$E$119:$T$146,5,FALSE)),"",(VLOOKUP($E119,'C. et P. STAM'!$E$119:$T$146,5,FALSE)))</f>
        <v/>
      </c>
      <c r="J119" s="273" t="str">
        <f>IF(ISNA(VLOOKUP(E119,'C. et P. STAM'!$E$119:$T$146,6,FALSE)),"",(VLOOKUP(E119,'C. et P. STAM'!$E$119:$T$146,6,FALSE)))</f>
        <v/>
      </c>
      <c r="K119" s="274" t="str">
        <f>IF(ISNA(VLOOKUP($E119,'C. et P. STAM'!$E$119:$T$146,7,FALSE)),"",(VLOOKUP($E119,'C. et P. STAM'!$E$119:$T$146,7,FALSE)))</f>
        <v/>
      </c>
      <c r="L119" s="274" t="str">
        <f>IF(ISNA(VLOOKUP($E119,'C. et P. STAM'!$E$119:$T$146,8,FALSE)),"",(VLOOKUP($E119,'C. et P. STAM'!$E$119:$T$146,8,FALSE)))</f>
        <v/>
      </c>
      <c r="M119" s="274" t="str">
        <f>IF(ISNA(VLOOKUP($E119,'C. et P. STAM'!$E$119:$T$146,9,FALSE)),"",(VLOOKUP($E119,'C. et P. STAM'!$E$119:$T$146,9,FALSE)))</f>
        <v/>
      </c>
      <c r="N119" s="274" t="str">
        <f>IF(ISNA(VLOOKUP($E119,'C. et P. STAM'!$E$119:$T$146,10,FALSE)),"",(VLOOKUP($E119,'C. et P. STAM'!$E$119:$T$146,10,FALSE)))</f>
        <v/>
      </c>
      <c r="O119" s="274" t="str">
        <f>IF(ISNA(VLOOKUP($E119,'C. et P. STAM'!$E$119:$T$146,11,FALSE)),"",(VLOOKUP($E119,'C. et P. STAM'!$E$119:$T$146,11,FALSE)))</f>
        <v/>
      </c>
      <c r="P119" s="274" t="str">
        <f>IF(ISNA(VLOOKUP($E119,'C. et P. STAM'!$E$119:$T$146,12,FALSE)),"",(VLOOKUP($E119,'C. et P. STAM'!$E$119:$T$146,12,FALSE)))</f>
        <v/>
      </c>
      <c r="Q119" s="274" t="str">
        <f>IF(ISNA(VLOOKUP($E119,'C. et P. STAM'!$E$119:$T$146,13,FALSE)),"",(VLOOKUP($E119,'C. et P. STAM'!$E$119:$T$146,13,FALSE)))</f>
        <v/>
      </c>
      <c r="R119" s="274" t="str">
        <f>IF(ISNA(VLOOKUP($E119,'C. et P. STAM'!$E$119:$T$146,14,FALSE)),"",(VLOOKUP($E119,'C. et P. STAM'!$E$119:$T$146,14,FALSE)))</f>
        <v/>
      </c>
      <c r="S119" s="274" t="str">
        <f>IF(ISNA(VLOOKUP($E119,'C. et P. STAM'!$E$119:$T$146,15,FALSE)),"",(VLOOKUP($E119,'C. et P. STAM'!$E$119:$T$146,15,FALSE)))</f>
        <v/>
      </c>
      <c r="T119" s="253" t="str">
        <f>IF(ISNA(VLOOKUP($E119,'C. et P. STAM'!$E$119:$T$146,16,FALSE)),"",(VLOOKUP($E119,'C. et P. STAM'!$E$119:$T$146,16,FALSE)))</f>
        <v/>
      </c>
    </row>
    <row r="120" spans="1:31" ht="12" customHeight="1" x14ac:dyDescent="0.3">
      <c r="A120" s="582"/>
      <c r="B120" s="578"/>
      <c r="C120" s="722"/>
      <c r="D120" s="725"/>
      <c r="E120" s="32" t="str">
        <f>IF(ISNA(VLOOKUP($A119,'C. et P. STAM'!$A$118:$T$146,5,FALSE)+$V$3),"",(VLOOKUP($A119,'C. et P. STAM'!$A$118:$T$146,5,FALSE)+$V$3))</f>
        <v/>
      </c>
      <c r="F120" s="495" t="str">
        <f>IF(ISNA(VLOOKUP(E120,'C. et P. STAM'!$E$119:$T$146,2,FALSE)),"",(VLOOKUP(E120,'C. et P. STAM'!$E$119:$T$146,2,FALSE)))</f>
        <v/>
      </c>
      <c r="G120" s="250"/>
      <c r="H120" s="33" t="str">
        <f>IF(ISNA(VLOOKUP(E120,'C. et P. STAM'!$E$119:$T$146,4,FALSE)),"",(VLOOKUP(E120,'C. et P. STAM'!$E$119:$T$146,4,FALSE)))</f>
        <v/>
      </c>
      <c r="I120" s="240" t="str">
        <f>IF(ISNA(VLOOKUP($E120,'C. et P. STAM'!$E$119:$T$146,5,FALSE)),"",(VLOOKUP($E120,'C. et P. STAM'!$E$119:$T$146,5,FALSE)))</f>
        <v/>
      </c>
      <c r="J120" s="254" t="str">
        <f>IF(ISNA(VLOOKUP(E120,'C. et P. STAM'!$E$119:$T$146,6,FALSE)),"",(VLOOKUP(E120,'C. et P. STAM'!$E$119:$T$146,6,FALSE)))</f>
        <v/>
      </c>
      <c r="K120" s="255" t="str">
        <f>IF(ISNA(VLOOKUP($E120,'C. et P. STAM'!$E$119:$T$146,7,FALSE)),"",(VLOOKUP($E120,'C. et P. STAM'!$E$119:$T$146,7,FALSE)))</f>
        <v/>
      </c>
      <c r="L120" s="255" t="str">
        <f>IF(ISNA(VLOOKUP($E120,'C. et P. STAM'!$E$119:$T$146,8,FALSE)),"",(VLOOKUP($E120,'C. et P. STAM'!$E$119:$T$146,8,FALSE)))</f>
        <v/>
      </c>
      <c r="M120" s="255" t="str">
        <f>IF(ISNA(VLOOKUP($E120,'C. et P. STAM'!$E$119:$T$146,9,FALSE)),"",(VLOOKUP($E120,'C. et P. STAM'!$E$119:$T$146,9,FALSE)))</f>
        <v/>
      </c>
      <c r="N120" s="255" t="str">
        <f>IF(ISNA(VLOOKUP($E120,'C. et P. STAM'!$E$119:$T$146,10,FALSE)),"",(VLOOKUP($E120,'C. et P. STAM'!$E$119:$T$146,10,FALSE)))</f>
        <v/>
      </c>
      <c r="O120" s="255" t="str">
        <f>IF(ISNA(VLOOKUP($E120,'C. et P. STAM'!$E$119:$T$146,11,FALSE)),"",(VLOOKUP($E120,'C. et P. STAM'!$E$119:$T$146,11,FALSE)))</f>
        <v/>
      </c>
      <c r="P120" s="255" t="str">
        <f>IF(ISNA(VLOOKUP($E120,'C. et P. STAM'!$E$119:$T$146,12,FALSE)),"",(VLOOKUP($E120,'C. et P. STAM'!$E$119:$T$146,12,FALSE)))</f>
        <v/>
      </c>
      <c r="Q120" s="255" t="str">
        <f>IF(ISNA(VLOOKUP($E120,'C. et P. STAM'!$E$119:$T$146,13,FALSE)),"",(VLOOKUP($E120,'C. et P. STAM'!$E$119:$T$146,13,FALSE)))</f>
        <v/>
      </c>
      <c r="R120" s="255" t="str">
        <f>IF(ISNA(VLOOKUP($E120,'C. et P. STAM'!$E$119:$T$146,14,FALSE)),"",(VLOOKUP($E120,'C. et P. STAM'!$E$119:$T$146,14,FALSE)))</f>
        <v/>
      </c>
      <c r="S120" s="255" t="str">
        <f>IF(ISNA(VLOOKUP($E120,'C. et P. STAM'!$E$119:$T$146,15,FALSE)),"",(VLOOKUP($E120,'C. et P. STAM'!$E$119:$T$146,15,FALSE)))</f>
        <v/>
      </c>
      <c r="T120" s="256" t="str">
        <f>IF(ISNA(VLOOKUP($E120,'C. et P. STAM'!$E$119:$T$146,16,FALSE)),"",(VLOOKUP($E120,'C. et P. STAM'!$E$119:$T$146,16,FALSE)))</f>
        <v/>
      </c>
    </row>
    <row r="121" spans="1:31" ht="12" customHeight="1" thickBot="1" x14ac:dyDescent="0.35">
      <c r="A121" s="582"/>
      <c r="B121" s="578"/>
      <c r="C121" s="722"/>
      <c r="D121" s="725"/>
      <c r="E121" s="32" t="str">
        <f>IF(ISNA(VLOOKUP($A119,'C. et P. STAM'!$A$118:$T$146,5,FALSE)+$V$4),"",(VLOOKUP($A119,'C. et P. STAM'!$A$118:$T$146,5,FALSE)+$V$4))</f>
        <v/>
      </c>
      <c r="F121" s="495" t="str">
        <f>IF(ISNA(VLOOKUP(E121,'C. et P. STAM'!$E$119:$T$146,2,FALSE)),"",(VLOOKUP(E121,'C. et P. STAM'!$E$119:$T$146,2,FALSE)))</f>
        <v/>
      </c>
      <c r="G121" s="18" t="s">
        <v>677</v>
      </c>
      <c r="H121" s="33" t="str">
        <f>IF(ISNA(VLOOKUP(E121,'C. et P. STAM'!$E$119:$T$146,4,FALSE)),"",(VLOOKUP(E121,'C. et P. STAM'!$E$119:$T$146,4,FALSE)))</f>
        <v/>
      </c>
      <c r="I121" s="240" t="str">
        <f>IF(ISNA(VLOOKUP($E121,'C. et P. STAM'!$E$119:$T$146,5,FALSE)),"",(VLOOKUP($E121,'C. et P. STAM'!$E$119:$T$146,5,FALSE)))</f>
        <v/>
      </c>
      <c r="J121" s="254" t="str">
        <f>IF(ISNA(VLOOKUP(E121,'C. et P. STAM'!$E$119:$T$146,6,FALSE)),"",(VLOOKUP(E121,'C. et P. STAM'!$E$119:$T$146,6,FALSE)))</f>
        <v/>
      </c>
      <c r="K121" s="255" t="str">
        <f>IF(ISNA(VLOOKUP($E121,'C. et P. STAM'!$E$119:$T$146,7,FALSE)),"",(VLOOKUP($E121,'C. et P. STAM'!$E$119:$T$146,7,FALSE)))</f>
        <v/>
      </c>
      <c r="L121" s="255" t="str">
        <f>IF(ISNA(VLOOKUP($E121,'C. et P. STAM'!$E$119:$T$146,8,FALSE)),"",(VLOOKUP($E121,'C. et P. STAM'!$E$119:$T$146,8,FALSE)))</f>
        <v/>
      </c>
      <c r="M121" s="255" t="str">
        <f>IF(ISNA(VLOOKUP($E121,'C. et P. STAM'!$E$119:$T$146,9,FALSE)),"",(VLOOKUP($E121,'C. et P. STAM'!$E$119:$T$146,9,FALSE)))</f>
        <v/>
      </c>
      <c r="N121" s="255" t="str">
        <f>IF(ISNA(VLOOKUP($E121,'C. et P. STAM'!$E$119:$T$146,10,FALSE)),"",(VLOOKUP($E121,'C. et P. STAM'!$E$119:$T$146,10,FALSE)))</f>
        <v/>
      </c>
      <c r="O121" s="255" t="str">
        <f>IF(ISNA(VLOOKUP($E121,'C. et P. STAM'!$E$119:$T$146,11,FALSE)),"",(VLOOKUP($E121,'C. et P. STAM'!$E$119:$T$146,11,FALSE)))</f>
        <v/>
      </c>
      <c r="P121" s="255" t="str">
        <f>IF(ISNA(VLOOKUP($E121,'C. et P. STAM'!$E$119:$T$146,12,FALSE)),"",(VLOOKUP($E121,'C. et P. STAM'!$E$119:$T$146,12,FALSE)))</f>
        <v/>
      </c>
      <c r="Q121" s="255" t="str">
        <f>IF(ISNA(VLOOKUP($E121,'C. et P. STAM'!$E$119:$T$146,13,FALSE)),"",(VLOOKUP($E121,'C. et P. STAM'!$E$119:$T$146,13,FALSE)))</f>
        <v/>
      </c>
      <c r="R121" s="255" t="str">
        <f>IF(ISNA(VLOOKUP($E121,'C. et P. STAM'!$E$119:$T$146,14,FALSE)),"",(VLOOKUP($E121,'C. et P. STAM'!$E$119:$T$146,14,FALSE)))</f>
        <v/>
      </c>
      <c r="S121" s="255" t="str">
        <f>IF(ISNA(VLOOKUP($E121,'C. et P. STAM'!$E$119:$T$146,15,FALSE)),"",(VLOOKUP($E121,'C. et P. STAM'!$E$119:$T$146,15,FALSE)))</f>
        <v/>
      </c>
      <c r="T121" s="256" t="str">
        <f>IF(ISNA(VLOOKUP($E121,'C. et P. STAM'!$E$119:$T$146,16,FALSE)),"",(VLOOKUP($E121,'C. et P. STAM'!$E$119:$T$146,16,FALSE)))</f>
        <v/>
      </c>
    </row>
    <row r="122" spans="1:31" ht="12" customHeight="1" thickBot="1" x14ac:dyDescent="0.35">
      <c r="A122" s="583"/>
      <c r="B122" s="579"/>
      <c r="C122" s="723"/>
      <c r="D122" s="726"/>
      <c r="E122" s="243" t="str">
        <f>IF(ISNA(VLOOKUP($A119,'C. et P. STAM'!$A$118:$T$146,5,FALSE)+$V$5),"",(VLOOKUP($A119,'C. et P. STAM'!$A$118:$T$146,5,FALSE)+$V$5))</f>
        <v/>
      </c>
      <c r="F122" s="501" t="str">
        <f>IF(ISNA(VLOOKUP(E122,'C. et P. STAM'!$E$119:$T$146,2,FALSE)),"",(VLOOKUP(E122,'C. et P. STAM'!$E$119:$T$146,2,FALSE)))</f>
        <v/>
      </c>
      <c r="G122" s="19" t="s">
        <v>678</v>
      </c>
      <c r="H122" s="37" t="str">
        <f>IF(ISNA(VLOOKUP(E122,'C. et P. STAM'!$E$119:$T$146,4,FALSE)),"",(VLOOKUP(E122,'C. et P. STAM'!$E$119:$T$146,4,FALSE)))</f>
        <v/>
      </c>
      <c r="I122" s="241" t="str">
        <f>IF(ISNA(VLOOKUP($E122,'C. et P. STAM'!$E$119:$T$146,5,FALSE)),"",(VLOOKUP($E122,'C. et P. STAM'!$E$119:$T$146,5,FALSE)))</f>
        <v/>
      </c>
      <c r="J122" s="257" t="str">
        <f>IF(ISNA(VLOOKUP(E122,'C. et P. STAM'!$E$119:$T$146,6,FALSE)),"",(VLOOKUP(E122,'C. et P. STAM'!$E$119:$T$146,6,FALSE)))</f>
        <v/>
      </c>
      <c r="K122" s="258" t="str">
        <f>IF(ISNA(VLOOKUP($E122,'C. et P. STAM'!$E$119:$T$146,7,FALSE)),"",(VLOOKUP($E122,'C. et P. STAM'!$E$119:$T$146,7,FALSE)))</f>
        <v/>
      </c>
      <c r="L122" s="258" t="str">
        <f>IF(ISNA(VLOOKUP($E122,'C. et P. STAM'!$E$119:$T$146,8,FALSE)),"",(VLOOKUP($E122,'C. et P. STAM'!$E$119:$T$146,8,FALSE)))</f>
        <v/>
      </c>
      <c r="M122" s="258" t="str">
        <f>IF(ISNA(VLOOKUP($E122,'C. et P. STAM'!$E$119:$T$146,9,FALSE)),"",(VLOOKUP($E122,'C. et P. STAM'!$E$119:$T$146,9,FALSE)))</f>
        <v/>
      </c>
      <c r="N122" s="258" t="str">
        <f>IF(ISNA(VLOOKUP($E122,'C. et P. STAM'!$E$119:$T$146,10,FALSE)),"",(VLOOKUP($E122,'C. et P. STAM'!$E$119:$T$146,10,FALSE)))</f>
        <v/>
      </c>
      <c r="O122" s="258" t="str">
        <f>IF(ISNA(VLOOKUP($E122,'C. et P. STAM'!$E$119:$T$146,11,FALSE)),"",(VLOOKUP($E122,'C. et P. STAM'!$E$119:$T$146,11,FALSE)))</f>
        <v/>
      </c>
      <c r="P122" s="258" t="str">
        <f>IF(ISNA(VLOOKUP($E122,'C. et P. STAM'!$E$119:$T$146,12,FALSE)),"",(VLOOKUP($E122,'C. et P. STAM'!$E$119:$T$146,12,FALSE)))</f>
        <v/>
      </c>
      <c r="Q122" s="258" t="str">
        <f>IF(ISNA(VLOOKUP($E122,'C. et P. STAM'!$E$119:$T$146,13,FALSE)),"",(VLOOKUP($E122,'C. et P. STAM'!$E$119:$T$146,13,FALSE)))</f>
        <v/>
      </c>
      <c r="R122" s="258" t="str">
        <f>IF(ISNA(VLOOKUP($E122,'C. et P. STAM'!$E$119:$T$146,14,FALSE)),"",(VLOOKUP($E122,'C. et P. STAM'!$E$119:$T$146,14,FALSE)))</f>
        <v/>
      </c>
      <c r="S122" s="258" t="str">
        <f>IF(ISNA(VLOOKUP($E122,'C. et P. STAM'!$E$119:$T$146,15,FALSE)),"",(VLOOKUP($E122,'C. et P. STAM'!$E$119:$T$146,15,FALSE)))</f>
        <v/>
      </c>
      <c r="T122" s="259" t="str">
        <f>IF(ISNA(VLOOKUP($E122,'C. et P. STAM'!$E$119:$T$146,16,FALSE)),"",(VLOOKUP($E122,'C. et P. STAM'!$E$119:$T$146,16,FALSE)))</f>
        <v/>
      </c>
    </row>
    <row r="123" spans="1:31" ht="12" customHeight="1" x14ac:dyDescent="0.3">
      <c r="A123" s="581">
        <v>2</v>
      </c>
      <c r="B123" s="577" t="str">
        <f>IF(ISNA(VLOOKUP($A123,'C. et P. STAM'!$A$119:$T$146,2,FALSE)),"",(VLOOKUP($A123,'C. et P. STAM'!$A$119:$T$146,2,FALSE)))</f>
        <v/>
      </c>
      <c r="C123" s="721" t="str">
        <f>IF(ISNA(VLOOKUP($A123,'C. et P. STAM'!$A$119:$T$146,3,FALSE)),"",(VLOOKUP(A123,'C. et P. STAM'!$A$119:$T$146,3,FALSE)))</f>
        <v/>
      </c>
      <c r="D123" s="724" t="str">
        <f>IF(ISNA(VLOOKUP($A123,'C. et P. STAM'!$A$119:$T$146,4,FALSE)),"",(VLOOKUP($A123,'C. et P. STAM'!$A$119:$T$146,4,FALSE)))</f>
        <v/>
      </c>
      <c r="E123" s="29" t="str">
        <f>IF(ISNA(VLOOKUP($A123,'C. et P. STAM'!$A$118:$T$146,5,FALSE)),"",(VLOOKUP($A123,'C. et P. STAM'!$A$118:$T$146,5,FALSE)))</f>
        <v/>
      </c>
      <c r="F123" s="496" t="str">
        <f>IF(ISNA(VLOOKUP(E123,'C. et P. STAM'!$E$119:$T$146,2,FALSE)),"",(VLOOKUP(E123,'C. et P. STAM'!$E$119:$T$146,2,FALSE)))</f>
        <v/>
      </c>
      <c r="G123" s="249"/>
      <c r="H123" s="247"/>
      <c r="I123" s="239" t="str">
        <f>IF(ISNA(VLOOKUP($E123,'C. et P. STAM'!$E$119:$T$146,5,FALSE)),"",(VLOOKUP($E123,'C. et P. STAM'!$E$119:$T$146,5,FALSE)))</f>
        <v/>
      </c>
      <c r="J123" s="260" t="str">
        <f>IF(ISNA(VLOOKUP(E123,'C. et P. STAM'!$E$119:$T$146,6,FALSE)),"",(VLOOKUP(E123,'C. et P. STAM'!$E$119:$T$146,6,FALSE)))</f>
        <v/>
      </c>
      <c r="K123" s="261" t="str">
        <f>IF(ISNA(VLOOKUP($E123,'C. et P. STAM'!$E$119:$T$146,7,FALSE)),"",(VLOOKUP($E123,'C. et P. STAM'!$E$119:$T$146,7,FALSE)))</f>
        <v/>
      </c>
      <c r="L123" s="261" t="str">
        <f>IF(ISNA(VLOOKUP($E123,'C. et P. STAM'!$E$119:$T$146,8,FALSE)),"",(VLOOKUP($E123,'C. et P. STAM'!$E$119:$T$146,8,FALSE)))</f>
        <v/>
      </c>
      <c r="M123" s="261" t="str">
        <f>IF(ISNA(VLOOKUP($E123,'C. et P. STAM'!$E$119:$T$146,9,FALSE)),"",(VLOOKUP($E123,'C. et P. STAM'!$E$119:$T$146,9,FALSE)))</f>
        <v/>
      </c>
      <c r="N123" s="261" t="str">
        <f>IF(ISNA(VLOOKUP($E123,'C. et P. STAM'!$E$119:$T$146,10,FALSE)),"",(VLOOKUP($E123,'C. et P. STAM'!$E$119:$T$146,10,FALSE)))</f>
        <v/>
      </c>
      <c r="O123" s="261" t="str">
        <f>IF(ISNA(VLOOKUP($E123,'C. et P. STAM'!$E$119:$T$146,11,FALSE)),"",(VLOOKUP($E123,'C. et P. STAM'!$E$119:$T$146,11,FALSE)))</f>
        <v/>
      </c>
      <c r="P123" s="261" t="str">
        <f>IF(ISNA(VLOOKUP($E123,'C. et P. STAM'!$E$119:$T$146,12,FALSE)),"",(VLOOKUP($E123,'C. et P. STAM'!$E$119:$T$146,12,FALSE)))</f>
        <v/>
      </c>
      <c r="Q123" s="261" t="str">
        <f>IF(ISNA(VLOOKUP($E123,'C. et P. STAM'!$E$119:$T$146,13,FALSE)),"",(VLOOKUP($E123,'C. et P. STAM'!$E$119:$T$146,13,FALSE)))</f>
        <v/>
      </c>
      <c r="R123" s="261" t="str">
        <f>IF(ISNA(VLOOKUP($E123,'C. et P. STAM'!$E$119:$T$146,14,FALSE)),"",(VLOOKUP($E123,'C. et P. STAM'!$E$119:$T$146,14,FALSE)))</f>
        <v/>
      </c>
      <c r="S123" s="261" t="str">
        <f>IF(ISNA(VLOOKUP($E123,'C. et P. STAM'!$E$119:$T$146,15,FALSE)),"",(VLOOKUP($E123,'C. et P. STAM'!$E$119:$T$146,15,FALSE)))</f>
        <v/>
      </c>
      <c r="T123" s="262" t="str">
        <f>IF(ISNA(VLOOKUP($E123,'C. et P. STAM'!$E$119:$T$146,16,FALSE)),"",(VLOOKUP($E123,'C. et P. STAM'!$E$119:$T$146,16,FALSE)))</f>
        <v/>
      </c>
    </row>
    <row r="124" spans="1:31" ht="12" customHeight="1" x14ac:dyDescent="0.3">
      <c r="A124" s="582"/>
      <c r="B124" s="578"/>
      <c r="C124" s="722"/>
      <c r="D124" s="725"/>
      <c r="E124" s="32" t="str">
        <f>IF(ISNA(VLOOKUP($A123,'C. et P. STAM'!$A$118:$T$146,5,FALSE)+$V$3),"",(VLOOKUP($A123,'C. et P. STAM'!$A$118:$T$146,5,FALSE)+$V$3))</f>
        <v/>
      </c>
      <c r="F124" s="495" t="str">
        <f>IF(ISNA(VLOOKUP(E124,'C. et P. STAM'!$E$119:$T$146,2,FALSE)),"",(VLOOKUP(E124,'C. et P. STAM'!$E$119:$T$146,2,FALSE)))</f>
        <v/>
      </c>
      <c r="G124" s="250"/>
      <c r="H124" s="33" t="str">
        <f>IF(ISNA(VLOOKUP(E124,'C. et P. STAM'!$E$119:$T$146,4,FALSE)),"",(VLOOKUP(E124,'C. et P. STAM'!$E$119:$T$146,4,FALSE)))</f>
        <v/>
      </c>
      <c r="I124" s="240" t="str">
        <f>IF(ISNA(VLOOKUP($E124,'C. et P. STAM'!$E$119:$T$146,5,FALSE)),"",(VLOOKUP($E124,'C. et P. STAM'!$E$119:$T$146,5,FALSE)))</f>
        <v/>
      </c>
      <c r="J124" s="254" t="str">
        <f>IF(ISNA(VLOOKUP(E124,'C. et P. STAM'!$E$119:$T$146,6,FALSE)),"",(VLOOKUP(E124,'C. et P. STAM'!$E$119:$T$146,6,FALSE)))</f>
        <v/>
      </c>
      <c r="K124" s="255" t="str">
        <f>IF(ISNA(VLOOKUP($E124,'C. et P. STAM'!$E$119:$T$146,7,FALSE)),"",(VLOOKUP($E124,'C. et P. STAM'!$E$119:$T$146,7,FALSE)))</f>
        <v/>
      </c>
      <c r="L124" s="255" t="str">
        <f>IF(ISNA(VLOOKUP($E124,'C. et P. STAM'!$E$119:$T$146,8,FALSE)),"",(VLOOKUP($E124,'C. et P. STAM'!$E$119:$T$146,8,FALSE)))</f>
        <v/>
      </c>
      <c r="M124" s="255" t="str">
        <f>IF(ISNA(VLOOKUP($E124,'C. et P. STAM'!$E$119:$T$146,9,FALSE)),"",(VLOOKUP($E124,'C. et P. STAM'!$E$119:$T$146,9,FALSE)))</f>
        <v/>
      </c>
      <c r="N124" s="255" t="str">
        <f>IF(ISNA(VLOOKUP($E124,'C. et P. STAM'!$E$119:$T$146,10,FALSE)),"",(VLOOKUP($E124,'C. et P. STAM'!$E$119:$T$146,10,FALSE)))</f>
        <v/>
      </c>
      <c r="O124" s="255" t="str">
        <f>IF(ISNA(VLOOKUP($E124,'C. et P. STAM'!$E$119:$T$146,11,FALSE)),"",(VLOOKUP($E124,'C. et P. STAM'!$E$119:$T$146,11,FALSE)))</f>
        <v/>
      </c>
      <c r="P124" s="255" t="str">
        <f>IF(ISNA(VLOOKUP($E124,'C. et P. STAM'!$E$119:$T$146,12,FALSE)),"",(VLOOKUP($E124,'C. et P. STAM'!$E$119:$T$146,12,FALSE)))</f>
        <v/>
      </c>
      <c r="Q124" s="255" t="str">
        <f>IF(ISNA(VLOOKUP($E124,'C. et P. STAM'!$E$119:$T$146,13,FALSE)),"",(VLOOKUP($E124,'C. et P. STAM'!$E$119:$T$146,13,FALSE)))</f>
        <v/>
      </c>
      <c r="R124" s="255" t="str">
        <f>IF(ISNA(VLOOKUP($E124,'C. et P. STAM'!$E$119:$T$146,14,FALSE)),"",(VLOOKUP($E124,'C. et P. STAM'!$E$119:$T$146,14,FALSE)))</f>
        <v/>
      </c>
      <c r="S124" s="255" t="str">
        <f>IF(ISNA(VLOOKUP($E124,'C. et P. STAM'!$E$119:$T$146,15,FALSE)),"",(VLOOKUP($E124,'C. et P. STAM'!$E$119:$T$146,15,FALSE)))</f>
        <v/>
      </c>
      <c r="T124" s="256" t="str">
        <f>IF(ISNA(VLOOKUP($E124,'C. et P. STAM'!$E$119:$T$146,16,FALSE)),"",(VLOOKUP($E124,'C. et P. STAM'!$E$119:$T$146,16,FALSE)))</f>
        <v/>
      </c>
    </row>
    <row r="125" spans="1:31" ht="12" customHeight="1" thickBot="1" x14ac:dyDescent="0.35">
      <c r="A125" s="582"/>
      <c r="B125" s="578"/>
      <c r="C125" s="722"/>
      <c r="D125" s="725"/>
      <c r="E125" s="32" t="str">
        <f>IF(ISNA(VLOOKUP($A123,'C. et P. STAM'!$A$118:$T$146,5,FALSE)+$V$4),"",(VLOOKUP($A123,'C. et P. STAM'!$A$118:$T$146,5,FALSE)+$V$4))</f>
        <v/>
      </c>
      <c r="F125" s="495" t="str">
        <f>IF(ISNA(VLOOKUP(E125,'C. et P. STAM'!$E$119:$T$146,2,FALSE)),"",(VLOOKUP(E125,'C. et P. STAM'!$E$119:$T$146,2,FALSE)))</f>
        <v/>
      </c>
      <c r="G125" s="18" t="s">
        <v>677</v>
      </c>
      <c r="H125" s="33" t="str">
        <f>IF(ISNA(VLOOKUP(E125,'C. et P. STAM'!$E$119:$T$146,4,FALSE)),"",(VLOOKUP(E125,'C. et P. STAM'!$E$119:$T$146,4,FALSE)))</f>
        <v/>
      </c>
      <c r="I125" s="240" t="str">
        <f>IF(ISNA(VLOOKUP($E125,'C. et P. STAM'!$E$119:$T$146,5,FALSE)),"",(VLOOKUP($E125,'C. et P. STAM'!$E$119:$T$146,5,FALSE)))</f>
        <v/>
      </c>
      <c r="J125" s="254" t="str">
        <f>IF(ISNA(VLOOKUP(E125,'C. et P. STAM'!$E$119:$T$146,6,FALSE)),"",(VLOOKUP(E125,'C. et P. STAM'!$E$119:$T$146,6,FALSE)))</f>
        <v/>
      </c>
      <c r="K125" s="255" t="str">
        <f>IF(ISNA(VLOOKUP($E125,'C. et P. STAM'!$E$119:$T$146,7,FALSE)),"",(VLOOKUP($E125,'C. et P. STAM'!$E$119:$T$146,7,FALSE)))</f>
        <v/>
      </c>
      <c r="L125" s="255" t="str">
        <f>IF(ISNA(VLOOKUP($E125,'C. et P. STAM'!$E$119:$T$146,8,FALSE)),"",(VLOOKUP($E125,'C. et P. STAM'!$E$119:$T$146,8,FALSE)))</f>
        <v/>
      </c>
      <c r="M125" s="255" t="str">
        <f>IF(ISNA(VLOOKUP($E125,'C. et P. STAM'!$E$119:$T$146,9,FALSE)),"",(VLOOKUP($E125,'C. et P. STAM'!$E$119:$T$146,9,FALSE)))</f>
        <v/>
      </c>
      <c r="N125" s="255" t="str">
        <f>IF(ISNA(VLOOKUP($E125,'C. et P. STAM'!$E$119:$T$146,10,FALSE)),"",(VLOOKUP($E125,'C. et P. STAM'!$E$119:$T$146,10,FALSE)))</f>
        <v/>
      </c>
      <c r="O125" s="255" t="str">
        <f>IF(ISNA(VLOOKUP($E125,'C. et P. STAM'!$E$119:$T$146,11,FALSE)),"",(VLOOKUP($E125,'C. et P. STAM'!$E$119:$T$146,11,FALSE)))</f>
        <v/>
      </c>
      <c r="P125" s="255" t="str">
        <f>IF(ISNA(VLOOKUP($E125,'C. et P. STAM'!$E$119:$T$146,12,FALSE)),"",(VLOOKUP($E125,'C. et P. STAM'!$E$119:$T$146,12,FALSE)))</f>
        <v/>
      </c>
      <c r="Q125" s="255" t="str">
        <f>IF(ISNA(VLOOKUP($E125,'C. et P. STAM'!$E$119:$T$146,13,FALSE)),"",(VLOOKUP($E125,'C. et P. STAM'!$E$119:$T$146,13,FALSE)))</f>
        <v/>
      </c>
      <c r="R125" s="255" t="str">
        <f>IF(ISNA(VLOOKUP($E125,'C. et P. STAM'!$E$119:$T$146,14,FALSE)),"",(VLOOKUP($E125,'C. et P. STAM'!$E$119:$T$146,14,FALSE)))</f>
        <v/>
      </c>
      <c r="S125" s="255" t="str">
        <f>IF(ISNA(VLOOKUP($E125,'C. et P. STAM'!$E$119:$T$146,15,FALSE)),"",(VLOOKUP($E125,'C. et P. STAM'!$E$119:$T$146,15,FALSE)))</f>
        <v/>
      </c>
      <c r="T125" s="256" t="str">
        <f>IF(ISNA(VLOOKUP($E125,'C. et P. STAM'!$E$119:$T$146,16,FALSE)),"",(VLOOKUP($E125,'C. et P. STAM'!$E$119:$T$146,16,FALSE)))</f>
        <v/>
      </c>
    </row>
    <row r="126" spans="1:31" ht="12" customHeight="1" thickBot="1" x14ac:dyDescent="0.35">
      <c r="A126" s="583"/>
      <c r="B126" s="579"/>
      <c r="C126" s="723"/>
      <c r="D126" s="726"/>
      <c r="E126" s="243" t="str">
        <f>IF(ISNA(VLOOKUP($A123,'C. et P. STAM'!$A$118:$T$146,5,FALSE)+$V$5),"",(VLOOKUP($A123,'C. et P. STAM'!$A$118:$T$146,5,FALSE)+$V$5))</f>
        <v/>
      </c>
      <c r="F126" s="501" t="str">
        <f>IF(ISNA(VLOOKUP(E126,'C. et P. STAM'!$E$119:$T$146,2,FALSE)),"",(VLOOKUP(E126,'C. et P. STAM'!$E$119:$T$146,2,FALSE)))</f>
        <v/>
      </c>
      <c r="G126" s="19" t="s">
        <v>678</v>
      </c>
      <c r="H126" s="37" t="str">
        <f>IF(ISNA(VLOOKUP(E126,'C. et P. STAM'!$E$119:$T$146,4,FALSE)),"",(VLOOKUP(E126,'C. et P. STAM'!$E$119:$T$146,4,FALSE)))</f>
        <v/>
      </c>
      <c r="I126" s="241" t="str">
        <f>IF(ISNA(VLOOKUP($E126,'C. et P. STAM'!$E$119:$T$146,5,FALSE)),"",(VLOOKUP($E126,'C. et P. STAM'!$E$119:$T$146,5,FALSE)))</f>
        <v/>
      </c>
      <c r="J126" s="263" t="str">
        <f>IF(ISNA(VLOOKUP(E126,'C. et P. STAM'!$E$119:$T$146,6,FALSE)),"",(VLOOKUP(E126,'C. et P. STAM'!$E$119:$T$146,6,FALSE)))</f>
        <v/>
      </c>
      <c r="K126" s="264" t="str">
        <f>IF(ISNA(VLOOKUP($E126,'C. et P. STAM'!$E$119:$T$146,7,FALSE)),"",(VLOOKUP($E126,'C. et P. STAM'!$E$119:$T$146,7,FALSE)))</f>
        <v/>
      </c>
      <c r="L126" s="264" t="str">
        <f>IF(ISNA(VLOOKUP($E126,'C. et P. STAM'!$E$119:$T$146,8,FALSE)),"",(VLOOKUP($E126,'C. et P. STAM'!$E$119:$T$146,8,FALSE)))</f>
        <v/>
      </c>
      <c r="M126" s="264" t="str">
        <f>IF(ISNA(VLOOKUP($E126,'C. et P. STAM'!$E$119:$T$146,9,FALSE)),"",(VLOOKUP($E126,'C. et P. STAM'!$E$119:$T$146,9,FALSE)))</f>
        <v/>
      </c>
      <c r="N126" s="264" t="str">
        <f>IF(ISNA(VLOOKUP($E126,'C. et P. STAM'!$E$119:$T$146,10,FALSE)),"",(VLOOKUP($E126,'C. et P. STAM'!$E$119:$T$146,10,FALSE)))</f>
        <v/>
      </c>
      <c r="O126" s="264" t="str">
        <f>IF(ISNA(VLOOKUP($E126,'C. et P. STAM'!$E$119:$T$146,11,FALSE)),"",(VLOOKUP($E126,'C. et P. STAM'!$E$119:$T$146,11,FALSE)))</f>
        <v/>
      </c>
      <c r="P126" s="264" t="str">
        <f>IF(ISNA(VLOOKUP($E126,'C. et P. STAM'!$E$119:$T$146,12,FALSE)),"",(VLOOKUP($E126,'C. et P. STAM'!$E$119:$T$146,12,FALSE)))</f>
        <v/>
      </c>
      <c r="Q126" s="264" t="str">
        <f>IF(ISNA(VLOOKUP($E126,'C. et P. STAM'!$E$119:$T$146,13,FALSE)),"",(VLOOKUP($E126,'C. et P. STAM'!$E$119:$T$146,13,FALSE)))</f>
        <v/>
      </c>
      <c r="R126" s="264" t="str">
        <f>IF(ISNA(VLOOKUP($E126,'C. et P. STAM'!$E$119:$T$146,14,FALSE)),"",(VLOOKUP($E126,'C. et P. STAM'!$E$119:$T$146,14,FALSE)))</f>
        <v/>
      </c>
      <c r="S126" s="264" t="str">
        <f>IF(ISNA(VLOOKUP($E126,'C. et P. STAM'!$E$119:$T$146,15,FALSE)),"",(VLOOKUP($E126,'C. et P. STAM'!$E$119:$T$146,15,FALSE)))</f>
        <v/>
      </c>
      <c r="T126" s="265" t="str">
        <f>IF(ISNA(VLOOKUP($E126,'C. et P. STAM'!$E$119:$T$146,16,FALSE)),"",(VLOOKUP($E126,'C. et P. STAM'!$E$119:$T$146,16,FALSE)))</f>
        <v/>
      </c>
      <c r="W126" t="str">
        <f>IF(ISNA(VLOOKUP($E126,'C. et P. STAM'!$A$118:$T$146,9,FALSE)),"",(VLOOKUP($E126,'C. et P. STAM'!$A$118:$T$146,9,FALSE)))</f>
        <v/>
      </c>
    </row>
    <row r="127" spans="1:31" ht="12" customHeight="1" x14ac:dyDescent="0.3">
      <c r="A127" s="581">
        <v>3</v>
      </c>
      <c r="B127" s="577" t="str">
        <f>IF(ISNA(VLOOKUP($A127,'C. et P. STAM'!$A$119:$T$146,2,FALSE)),"",(VLOOKUP($A127,'C. et P. STAM'!$A$119:$T$146,2,FALSE)))</f>
        <v/>
      </c>
      <c r="C127" s="721" t="str">
        <f>IF(ISNA(VLOOKUP($A127,'C. et P. STAM'!$A$119:$T$146,3,FALSE)),"",(VLOOKUP(A127,'C. et P. STAM'!$A$119:$T$146,3,FALSE)))</f>
        <v/>
      </c>
      <c r="D127" s="724" t="str">
        <f>IF(ISNA(VLOOKUP($A127,'C. et P. STAM'!$A$119:$T$146,4,FALSE)),"",(VLOOKUP($A127,'C. et P. STAM'!$A$119:$T$146,4,FALSE)))</f>
        <v/>
      </c>
      <c r="E127" s="29" t="str">
        <f>IF(ISNA(VLOOKUP($A127,'C. et P. STAM'!$A$118:$T$146,5,FALSE)),"",(VLOOKUP($A127,'C. et P. STAM'!$A$118:$T$146,5,FALSE)))</f>
        <v/>
      </c>
      <c r="F127" s="496" t="str">
        <f>IF(ISNA(VLOOKUP(E127,'C. et P. STAM'!$E$119:$T$146,2,FALSE)),"",(VLOOKUP(E127,'C. et P. STAM'!$E$119:$T$146,2,FALSE)))</f>
        <v/>
      </c>
      <c r="G127" s="249"/>
      <c r="H127" s="247"/>
      <c r="I127" s="239" t="str">
        <f>IF(ISNA(VLOOKUP($E127,'C. et P. STAM'!$E$119:$T$146,5,FALSE)),"",(VLOOKUP($E127,'C. et P. STAM'!$E$119:$T$146,5,FALSE)))</f>
        <v/>
      </c>
      <c r="J127" s="266" t="str">
        <f>IF(ISNA(VLOOKUP(E127,'C. et P. STAM'!$E$119:$T$146,6,FALSE)),"",(VLOOKUP(E127,'C. et P. STAM'!$E$119:$T$146,6,FALSE)))</f>
        <v/>
      </c>
      <c r="K127" s="267" t="str">
        <f>IF(ISNA(VLOOKUP($E127,'C. et P. STAM'!$E$119:$T$146,7,FALSE)),"",(VLOOKUP($E127,'C. et P. STAM'!$E$119:$T$146,7,FALSE)))</f>
        <v/>
      </c>
      <c r="L127" s="267" t="str">
        <f>IF(ISNA(VLOOKUP($E127,'C. et P. STAM'!$E$119:$T$146,8,FALSE)),"",(VLOOKUP($E127,'C. et P. STAM'!$E$119:$T$146,8,FALSE)))</f>
        <v/>
      </c>
      <c r="M127" s="267" t="str">
        <f>IF(ISNA(VLOOKUP($E127,'C. et P. STAM'!$E$119:$T$146,9,FALSE)),"",(VLOOKUP($E127,'C. et P. STAM'!$E$119:$T$146,9,FALSE)))</f>
        <v/>
      </c>
      <c r="N127" s="267" t="str">
        <f>IF(ISNA(VLOOKUP($E127,'C. et P. STAM'!$E$119:$T$146,10,FALSE)),"",(VLOOKUP($E127,'C. et P. STAM'!$E$119:$T$146,10,FALSE)))</f>
        <v/>
      </c>
      <c r="O127" s="267" t="str">
        <f>IF(ISNA(VLOOKUP($E127,'C. et P. STAM'!$E$119:$T$146,11,FALSE)),"",(VLOOKUP($E127,'C. et P. STAM'!$E$119:$T$146,11,FALSE)))</f>
        <v/>
      </c>
      <c r="P127" s="267" t="str">
        <f>IF(ISNA(VLOOKUP($E127,'C. et P. STAM'!$E$119:$T$146,12,FALSE)),"",(VLOOKUP($E127,'C. et P. STAM'!$E$119:$T$146,12,FALSE)))</f>
        <v/>
      </c>
      <c r="Q127" s="267" t="str">
        <f>IF(ISNA(VLOOKUP($E127,'C. et P. STAM'!$E$119:$T$146,13,FALSE)),"",(VLOOKUP($E127,'C. et P. STAM'!$E$119:$T$146,13,FALSE)))</f>
        <v/>
      </c>
      <c r="R127" s="267" t="str">
        <f>IF(ISNA(VLOOKUP($E127,'C. et P. STAM'!$E$119:$T$146,14,FALSE)),"",(VLOOKUP($E127,'C. et P. STAM'!$E$119:$T$146,14,FALSE)))</f>
        <v/>
      </c>
      <c r="S127" s="267" t="str">
        <f>IF(ISNA(VLOOKUP($E127,'C. et P. STAM'!$E$119:$T$146,15,FALSE)),"",(VLOOKUP($E127,'C. et P. STAM'!$E$119:$T$146,15,FALSE)))</f>
        <v/>
      </c>
      <c r="T127" s="268" t="str">
        <f>IF(ISNA(VLOOKUP($E127,'C. et P. STAM'!$E$119:$T$146,16,FALSE)),"",(VLOOKUP($E127,'C. et P. STAM'!$E$119:$T$146,16,FALSE)))</f>
        <v/>
      </c>
      <c r="W127" t="str">
        <f>IF(ISNA(VLOOKUP($E127,'C. et P. STAM'!$A$118:$T$146,9,FALSE)),"",(VLOOKUP($E127,'C. et P. STAM'!$A$118:$T$146,9,FALSE)))</f>
        <v/>
      </c>
    </row>
    <row r="128" spans="1:31" ht="12" customHeight="1" x14ac:dyDescent="0.3">
      <c r="A128" s="582"/>
      <c r="B128" s="578"/>
      <c r="C128" s="722"/>
      <c r="D128" s="725"/>
      <c r="E128" s="32" t="str">
        <f>IF(ISNA(VLOOKUP($A127,'C. et P. STAM'!$A$118:$T$146,5,FALSE)+$V$3),"",(VLOOKUP($A127,'C. et P. STAM'!$A$118:$T$146,5,FALSE)+$V$3))</f>
        <v/>
      </c>
      <c r="F128" s="495" t="str">
        <f>IF(ISNA(VLOOKUP(E128,'C. et P. STAM'!$E$119:$T$146,2,FALSE)),"",(VLOOKUP(E128,'C. et P. STAM'!$E$119:$T$146,2,FALSE)))</f>
        <v/>
      </c>
      <c r="G128" s="250"/>
      <c r="H128" s="33" t="str">
        <f>IF(ISNA(VLOOKUP(E128,'C. et P. STAM'!$E$119:$T$146,4,FALSE)),"",(VLOOKUP(E128,'C. et P. STAM'!$E$119:$T$146,4,FALSE)))</f>
        <v/>
      </c>
      <c r="I128" s="240" t="str">
        <f>IF(ISNA(VLOOKUP($E128,'C. et P. STAM'!$E$119:$T$146,5,FALSE)),"",(VLOOKUP($E128,'C. et P. STAM'!$E$119:$T$146,5,FALSE)))</f>
        <v/>
      </c>
      <c r="J128" s="254" t="str">
        <f>IF(ISNA(VLOOKUP(E128,'C. et P. STAM'!$E$119:$T$146,6,FALSE)),"",(VLOOKUP(E128,'C. et P. STAM'!$E$119:$T$146,6,FALSE)))</f>
        <v/>
      </c>
      <c r="K128" s="255" t="str">
        <f>IF(ISNA(VLOOKUP($E128,'C. et P. STAM'!$E$119:$T$146,7,FALSE)),"",(VLOOKUP($E128,'C. et P. STAM'!$E$119:$T$146,7,FALSE)))</f>
        <v/>
      </c>
      <c r="L128" s="255" t="str">
        <f>IF(ISNA(VLOOKUP($E128,'C. et P. STAM'!$E$119:$T$146,8,FALSE)),"",(VLOOKUP($E128,'C. et P. STAM'!$E$119:$T$146,8,FALSE)))</f>
        <v/>
      </c>
      <c r="M128" s="255" t="str">
        <f>IF(ISNA(VLOOKUP($E128,'C. et P. STAM'!$E$119:$T$146,9,FALSE)),"",(VLOOKUP($E128,'C. et P. STAM'!$E$119:$T$146,9,FALSE)))</f>
        <v/>
      </c>
      <c r="N128" s="255" t="str">
        <f>IF(ISNA(VLOOKUP($E128,'C. et P. STAM'!$E$119:$T$146,10,FALSE)),"",(VLOOKUP($E128,'C. et P. STAM'!$E$119:$T$146,10,FALSE)))</f>
        <v/>
      </c>
      <c r="O128" s="255" t="str">
        <f>IF(ISNA(VLOOKUP($E128,'C. et P. STAM'!$E$119:$T$146,11,FALSE)),"",(VLOOKUP($E128,'C. et P. STAM'!$E$119:$T$146,11,FALSE)))</f>
        <v/>
      </c>
      <c r="P128" s="255" t="str">
        <f>IF(ISNA(VLOOKUP($E128,'C. et P. STAM'!$E$119:$T$146,12,FALSE)),"",(VLOOKUP($E128,'C. et P. STAM'!$E$119:$T$146,12,FALSE)))</f>
        <v/>
      </c>
      <c r="Q128" s="255" t="str">
        <f>IF(ISNA(VLOOKUP($E128,'C. et P. STAM'!$E$119:$T$146,13,FALSE)),"",(VLOOKUP($E128,'C. et P. STAM'!$E$119:$T$146,13,FALSE)))</f>
        <v/>
      </c>
      <c r="R128" s="255" t="str">
        <f>IF(ISNA(VLOOKUP($E128,'C. et P. STAM'!$E$119:$T$146,14,FALSE)),"",(VLOOKUP($E128,'C. et P. STAM'!$E$119:$T$146,14,FALSE)))</f>
        <v/>
      </c>
      <c r="S128" s="255" t="str">
        <f>IF(ISNA(VLOOKUP($E128,'C. et P. STAM'!$E$119:$T$146,15,FALSE)),"",(VLOOKUP($E128,'C. et P. STAM'!$E$119:$T$146,15,FALSE)))</f>
        <v/>
      </c>
      <c r="T128" s="256" t="str">
        <f>IF(ISNA(VLOOKUP($E128,'C. et P. STAM'!$E$119:$T$146,16,FALSE)),"",(VLOOKUP($E128,'C. et P. STAM'!$E$119:$T$146,16,FALSE)))</f>
        <v/>
      </c>
      <c r="W128" t="str">
        <f>IF(ISNA(VLOOKUP($E128,'C. et P. STAM'!$A$118:$T$146,9,FALSE)),"",(VLOOKUP($E128,'C. et P. STAM'!$A$118:$T$146,9,FALSE)))</f>
        <v/>
      </c>
    </row>
    <row r="129" spans="1:23" ht="12" customHeight="1" thickBot="1" x14ac:dyDescent="0.35">
      <c r="A129" s="582"/>
      <c r="B129" s="578"/>
      <c r="C129" s="722"/>
      <c r="D129" s="725"/>
      <c r="E129" s="32" t="str">
        <f>IF(ISNA(VLOOKUP($A127,'C. et P. STAM'!$A$118:$T$146,5,FALSE)+$V$4),"",(VLOOKUP($A127,'C. et P. STAM'!$A$118:$T$146,5,FALSE)+$V$4))</f>
        <v/>
      </c>
      <c r="F129" s="495" t="str">
        <f>IF(ISNA(VLOOKUP(E129,'C. et P. STAM'!$E$119:$T$146,2,FALSE)),"",(VLOOKUP(E129,'C. et P. STAM'!$E$119:$T$146,2,FALSE)))</f>
        <v/>
      </c>
      <c r="G129" s="18" t="s">
        <v>677</v>
      </c>
      <c r="H129" s="33" t="str">
        <f>IF(ISNA(VLOOKUP(E129,'C. et P. STAM'!$E$119:$T$146,4,FALSE)),"",(VLOOKUP(E129,'C. et P. STAM'!$E$119:$T$146,4,FALSE)))</f>
        <v/>
      </c>
      <c r="I129" s="240" t="str">
        <f>IF(ISNA(VLOOKUP($E129,'C. et P. STAM'!$E$119:$T$146,5,FALSE)),"",(VLOOKUP($E129,'C. et P. STAM'!$E$119:$T$146,5,FALSE)))</f>
        <v/>
      </c>
      <c r="J129" s="254" t="str">
        <f>IF(ISNA(VLOOKUP(E129,'C. et P. STAM'!$E$119:$T$146,6,FALSE)),"",(VLOOKUP(E129,'C. et P. STAM'!$E$119:$T$146,6,FALSE)))</f>
        <v/>
      </c>
      <c r="K129" s="255" t="str">
        <f>IF(ISNA(VLOOKUP($E129,'C. et P. STAM'!$E$119:$T$146,7,FALSE)),"",(VLOOKUP($E129,'C. et P. STAM'!$E$119:$T$146,7,FALSE)))</f>
        <v/>
      </c>
      <c r="L129" s="255" t="str">
        <f>IF(ISNA(VLOOKUP($E129,'C. et P. STAM'!$E$119:$T$146,8,FALSE)),"",(VLOOKUP($E129,'C. et P. STAM'!$E$119:$T$146,8,FALSE)))</f>
        <v/>
      </c>
      <c r="M129" s="255" t="str">
        <f>IF(ISNA(VLOOKUP($E129,'C. et P. STAM'!$E$119:$T$146,9,FALSE)),"",(VLOOKUP($E129,'C. et P. STAM'!$E$119:$T$146,9,FALSE)))</f>
        <v/>
      </c>
      <c r="N129" s="255" t="str">
        <f>IF(ISNA(VLOOKUP($E129,'C. et P. STAM'!$E$119:$T$146,10,FALSE)),"",(VLOOKUP($E129,'C. et P. STAM'!$E$119:$T$146,10,FALSE)))</f>
        <v/>
      </c>
      <c r="O129" s="255" t="str">
        <f>IF(ISNA(VLOOKUP($E129,'C. et P. STAM'!$E$119:$T$146,11,FALSE)),"",(VLOOKUP($E129,'C. et P. STAM'!$E$119:$T$146,11,FALSE)))</f>
        <v/>
      </c>
      <c r="P129" s="255" t="str">
        <f>IF(ISNA(VLOOKUP($E129,'C. et P. STAM'!$E$119:$T$146,12,FALSE)),"",(VLOOKUP($E129,'C. et P. STAM'!$E$119:$T$146,12,FALSE)))</f>
        <v/>
      </c>
      <c r="Q129" s="255" t="str">
        <f>IF(ISNA(VLOOKUP($E129,'C. et P. STAM'!$E$119:$T$146,13,FALSE)),"",(VLOOKUP($E129,'C. et P. STAM'!$E$119:$T$146,13,FALSE)))</f>
        <v/>
      </c>
      <c r="R129" s="255" t="str">
        <f>IF(ISNA(VLOOKUP($E129,'C. et P. STAM'!$E$119:$T$146,14,FALSE)),"",(VLOOKUP($E129,'C. et P. STAM'!$E$119:$T$146,14,FALSE)))</f>
        <v/>
      </c>
      <c r="S129" s="255" t="str">
        <f>IF(ISNA(VLOOKUP($E129,'C. et P. STAM'!$E$119:$T$146,15,FALSE)),"",(VLOOKUP($E129,'C. et P. STAM'!$E$119:$T$146,15,FALSE)))</f>
        <v/>
      </c>
      <c r="T129" s="256" t="str">
        <f>IF(ISNA(VLOOKUP($E129,'C. et P. STAM'!$E$119:$T$146,16,FALSE)),"",(VLOOKUP($E129,'C. et P. STAM'!$E$119:$T$146,16,FALSE)))</f>
        <v/>
      </c>
      <c r="W129" t="str">
        <f>IF(ISNA(VLOOKUP($E129,'C. et P. STAM'!$A$118:$T$146,9,FALSE)),"",(VLOOKUP($E129,'C. et P. STAM'!$A$118:$T$146,9,FALSE)))</f>
        <v/>
      </c>
    </row>
    <row r="130" spans="1:23" ht="12" customHeight="1" thickBot="1" x14ac:dyDescent="0.35">
      <c r="A130" s="583"/>
      <c r="B130" s="579"/>
      <c r="C130" s="723"/>
      <c r="D130" s="726"/>
      <c r="E130" s="243" t="str">
        <f>IF(ISNA(VLOOKUP($A127,'C. et P. STAM'!$A$118:$T$146,5,FALSE)+$V$5),"",(VLOOKUP($A127,'C. et P. STAM'!$A$118:$T$146,5,FALSE)+$V$5))</f>
        <v/>
      </c>
      <c r="F130" s="502" t="str">
        <f>IF(ISNA(VLOOKUP(E130,'C. et P. STAM'!$E$119:$T$146,2,FALSE)),"",(VLOOKUP(E130,'C. et P. STAM'!$E$119:$T$146,2,FALSE)))</f>
        <v/>
      </c>
      <c r="G130" s="19" t="s">
        <v>678</v>
      </c>
      <c r="H130" s="37" t="str">
        <f>IF(ISNA(VLOOKUP(E130,'C. et P. STAM'!$E$119:$T$146,4,FALSE)),"",(VLOOKUP(E130,'C. et P. STAM'!$E$119:$T$146,4,FALSE)))</f>
        <v/>
      </c>
      <c r="I130" s="241" t="str">
        <f>IF(ISNA(VLOOKUP($E130,'C. et P. STAM'!$E$119:$T$146,5,FALSE)),"",(VLOOKUP($E130,'C. et P. STAM'!$E$119:$T$146,5,FALSE)))</f>
        <v/>
      </c>
      <c r="J130" s="257" t="str">
        <f>IF(ISNA(VLOOKUP(E130,'C. et P. STAM'!$E$119:$T$146,6,FALSE)),"",(VLOOKUP(E130,'C. et P. STAM'!$E$119:$T$146,6,FALSE)))</f>
        <v/>
      </c>
      <c r="K130" s="258" t="str">
        <f>IF(ISNA(VLOOKUP($E130,'C. et P. STAM'!$E$119:$T$146,7,FALSE)),"",(VLOOKUP($E130,'C. et P. STAM'!$E$119:$T$146,7,FALSE)))</f>
        <v/>
      </c>
      <c r="L130" s="258" t="str">
        <f>IF(ISNA(VLOOKUP($E130,'C. et P. STAM'!$E$119:$T$146,8,FALSE)),"",(VLOOKUP($E130,'C. et P. STAM'!$E$119:$T$146,8,FALSE)))</f>
        <v/>
      </c>
      <c r="M130" s="258" t="str">
        <f>IF(ISNA(VLOOKUP($E130,'C. et P. STAM'!$E$119:$T$146,9,FALSE)),"",(VLOOKUP($E130,'C. et P. STAM'!$E$119:$T$146,9,FALSE)))</f>
        <v/>
      </c>
      <c r="N130" s="258" t="str">
        <f>IF(ISNA(VLOOKUP($E130,'C. et P. STAM'!$E$119:$T$146,10,FALSE)),"",(VLOOKUP($E130,'C. et P. STAM'!$E$119:$T$146,10,FALSE)))</f>
        <v/>
      </c>
      <c r="O130" s="258" t="str">
        <f>IF(ISNA(VLOOKUP($E130,'C. et P. STAM'!$E$119:$T$146,11,FALSE)),"",(VLOOKUP($E130,'C. et P. STAM'!$E$119:$T$146,11,FALSE)))</f>
        <v/>
      </c>
      <c r="P130" s="258" t="str">
        <f>IF(ISNA(VLOOKUP($E130,'C. et P. STAM'!$E$119:$T$146,12,FALSE)),"",(VLOOKUP($E130,'C. et P. STAM'!$E$119:$T$146,12,FALSE)))</f>
        <v/>
      </c>
      <c r="Q130" s="258" t="str">
        <f>IF(ISNA(VLOOKUP($E130,'C. et P. STAM'!$E$119:$T$146,13,FALSE)),"",(VLOOKUP($E130,'C. et P. STAM'!$E$119:$T$146,13,FALSE)))</f>
        <v/>
      </c>
      <c r="R130" s="258" t="str">
        <f>IF(ISNA(VLOOKUP($E130,'C. et P. STAM'!$E$119:$T$146,14,FALSE)),"",(VLOOKUP($E130,'C. et P. STAM'!$E$119:$T$146,14,FALSE)))</f>
        <v/>
      </c>
      <c r="S130" s="258" t="str">
        <f>IF(ISNA(VLOOKUP($E130,'C. et P. STAM'!$E$119:$T$146,15,FALSE)),"",(VLOOKUP($E130,'C. et P. STAM'!$E$119:$T$146,15,FALSE)))</f>
        <v/>
      </c>
      <c r="T130" s="259" t="str">
        <f>IF(ISNA(VLOOKUP($E130,'C. et P. STAM'!$E$119:$T$146,16,FALSE)),"",(VLOOKUP($E130,'C. et P. STAM'!$E$119:$T$146,16,FALSE)))</f>
        <v/>
      </c>
    </row>
    <row r="131" spans="1:23" ht="12" customHeight="1" x14ac:dyDescent="0.3">
      <c r="A131" s="581">
        <v>4</v>
      </c>
      <c r="B131" s="577" t="str">
        <f>IF(ISNA(VLOOKUP($A131,'C. et P. STAM'!$A$119:$T$146,2,FALSE)),"",(VLOOKUP($A131,'C. et P. STAM'!$A$119:$T$146,2,FALSE)))</f>
        <v/>
      </c>
      <c r="C131" s="721" t="str">
        <f>IF(ISNA(VLOOKUP($A131,'C. et P. STAM'!$A$119:$T$146,3,FALSE)),"",(VLOOKUP(A131,'C. et P. STAM'!$A$119:$T$146,3,FALSE)))</f>
        <v/>
      </c>
      <c r="D131" s="724" t="str">
        <f>IF(ISNA(VLOOKUP($A131,'C. et P. STAM'!$A$119:$T$146,4,FALSE)),"",(VLOOKUP($A131,'C. et P. STAM'!$A$119:$T$146,4,FALSE)))</f>
        <v/>
      </c>
      <c r="E131" s="29" t="str">
        <f>IF(ISNA(VLOOKUP($A131,'C. et P. STAM'!$A$118:$T$146,5,FALSE)),"",(VLOOKUP($A131,'C. et P. STAM'!$A$118:$T$146,5,FALSE)))</f>
        <v/>
      </c>
      <c r="F131" s="501" t="str">
        <f>IF(ISNA(VLOOKUP(E131,'C. et P. STAM'!$E$119:$T$146,2,FALSE)),"",(VLOOKUP(E131,'C. et P. STAM'!$E$119:$T$146,2,FALSE)))</f>
        <v/>
      </c>
      <c r="G131" s="249"/>
      <c r="H131" s="247"/>
      <c r="I131" s="239" t="str">
        <f>IF(ISNA(VLOOKUP($E131,'C. et P. STAM'!$E$119:$T$146,5,FALSE)),"",(VLOOKUP($E131,'C. et P. STAM'!$E$119:$T$146,5,FALSE)))</f>
        <v/>
      </c>
      <c r="J131" s="260" t="str">
        <f>IF(ISNA(VLOOKUP(E131,'C. et P. STAM'!$E$119:$T$146,6,FALSE)),"",(VLOOKUP(E131,'C. et P. STAM'!$E$119:$T$146,6,FALSE)))</f>
        <v/>
      </c>
      <c r="K131" s="261" t="str">
        <f>IF(ISNA(VLOOKUP($E131,'C. et P. STAM'!$E$119:$T$146,7,FALSE)),"",(VLOOKUP($E131,'C. et P. STAM'!$E$119:$T$146,7,FALSE)))</f>
        <v/>
      </c>
      <c r="L131" s="261" t="str">
        <f>IF(ISNA(VLOOKUP($E131,'C. et P. STAM'!$E$119:$T$146,8,FALSE)),"",(VLOOKUP($E131,'C. et P. STAM'!$E$119:$T$146,8,FALSE)))</f>
        <v/>
      </c>
      <c r="M131" s="261" t="str">
        <f>IF(ISNA(VLOOKUP($E131,'C. et P. STAM'!$E$119:$T$146,9,FALSE)),"",(VLOOKUP($E131,'C. et P. STAM'!$E$119:$T$146,9,FALSE)))</f>
        <v/>
      </c>
      <c r="N131" s="261" t="str">
        <f>IF(ISNA(VLOOKUP($E131,'C. et P. STAM'!$E$119:$T$146,10,FALSE)),"",(VLOOKUP($E131,'C. et P. STAM'!$E$119:$T$146,10,FALSE)))</f>
        <v/>
      </c>
      <c r="O131" s="261" t="str">
        <f>IF(ISNA(VLOOKUP($E131,'C. et P. STAM'!$E$119:$T$146,11,FALSE)),"",(VLOOKUP($E131,'C. et P. STAM'!$E$119:$T$146,11,FALSE)))</f>
        <v/>
      </c>
      <c r="P131" s="261" t="str">
        <f>IF(ISNA(VLOOKUP($E131,'C. et P. STAM'!$E$119:$T$146,12,FALSE)),"",(VLOOKUP($E131,'C. et P. STAM'!$E$119:$T$146,12,FALSE)))</f>
        <v/>
      </c>
      <c r="Q131" s="261" t="str">
        <f>IF(ISNA(VLOOKUP($E131,'C. et P. STAM'!$E$119:$T$146,13,FALSE)),"",(VLOOKUP($E131,'C. et P. STAM'!$E$119:$T$146,13,FALSE)))</f>
        <v/>
      </c>
      <c r="R131" s="261" t="str">
        <f>IF(ISNA(VLOOKUP($E131,'C. et P. STAM'!$E$119:$T$146,14,FALSE)),"",(VLOOKUP($E131,'C. et P. STAM'!$E$119:$T$146,14,FALSE)))</f>
        <v/>
      </c>
      <c r="S131" s="261" t="str">
        <f>IF(ISNA(VLOOKUP($E131,'C. et P. STAM'!$E$119:$T$146,15,FALSE)),"",(VLOOKUP($E131,'C. et P. STAM'!$E$119:$T$146,15,FALSE)))</f>
        <v/>
      </c>
      <c r="T131" s="262" t="str">
        <f>IF(ISNA(VLOOKUP($E131,'C. et P. STAM'!$E$119:$T$146,16,FALSE)),"",(VLOOKUP($E131,'C. et P. STAM'!$E$119:$T$146,16,FALSE)))</f>
        <v/>
      </c>
    </row>
    <row r="132" spans="1:23" ht="12" customHeight="1" x14ac:dyDescent="0.3">
      <c r="A132" s="582"/>
      <c r="B132" s="578"/>
      <c r="C132" s="722"/>
      <c r="D132" s="725"/>
      <c r="E132" s="32" t="str">
        <f>IF(ISNA(VLOOKUP($A131,'C. et P. STAM'!$A$118:$T$146,5,FALSE)+$V$3),"",(VLOOKUP($A131,'C. et P. STAM'!$A$118:$T$146,5,FALSE)+$V$3))</f>
        <v/>
      </c>
      <c r="F132" s="495" t="str">
        <f>IF(ISNA(VLOOKUP(E132,'C. et P. STAM'!$E$119:$T$146,2,FALSE)),"",(VLOOKUP(E132,'C. et P. STAM'!$E$119:$T$146,2,FALSE)))</f>
        <v/>
      </c>
      <c r="G132" s="250"/>
      <c r="H132" s="33" t="str">
        <f>IF(ISNA(VLOOKUP(E132,'C. et P. STAM'!$E$119:$T$146,4,FALSE)),"",(VLOOKUP(E132,'C. et P. STAM'!$E$119:$T$146,4,FALSE)))</f>
        <v/>
      </c>
      <c r="I132" s="240" t="str">
        <f>IF(ISNA(VLOOKUP($E132,'C. et P. STAM'!$E$119:$T$146,5,FALSE)),"",(VLOOKUP($E132,'C. et P. STAM'!$E$119:$T$146,5,FALSE)))</f>
        <v/>
      </c>
      <c r="J132" s="254" t="str">
        <f>IF(ISNA(VLOOKUP(E132,'C. et P. STAM'!$E$119:$T$146,6,FALSE)),"",(VLOOKUP(E132,'C. et P. STAM'!$E$119:$T$146,6,FALSE)))</f>
        <v/>
      </c>
      <c r="K132" s="255" t="str">
        <f>IF(ISNA(VLOOKUP($E132,'C. et P. STAM'!$E$119:$T$146,7,FALSE)),"",(VLOOKUP($E132,'C. et P. STAM'!$E$119:$T$146,7,FALSE)))</f>
        <v/>
      </c>
      <c r="L132" s="255" t="str">
        <f>IF(ISNA(VLOOKUP($E132,'C. et P. STAM'!$E$119:$T$146,8,FALSE)),"",(VLOOKUP($E132,'C. et P. STAM'!$E$119:$T$146,8,FALSE)))</f>
        <v/>
      </c>
      <c r="M132" s="255" t="str">
        <f>IF(ISNA(VLOOKUP($E132,'C. et P. STAM'!$E$119:$T$146,9,FALSE)),"",(VLOOKUP($E132,'C. et P. STAM'!$E$119:$T$146,9,FALSE)))</f>
        <v/>
      </c>
      <c r="N132" s="255" t="str">
        <f>IF(ISNA(VLOOKUP($E132,'C. et P. STAM'!$E$119:$T$146,10,FALSE)),"",(VLOOKUP($E132,'C. et P. STAM'!$E$119:$T$146,10,FALSE)))</f>
        <v/>
      </c>
      <c r="O132" s="255" t="str">
        <f>IF(ISNA(VLOOKUP($E132,'C. et P. STAM'!$E$119:$T$146,11,FALSE)),"",(VLOOKUP($E132,'C. et P. STAM'!$E$119:$T$146,11,FALSE)))</f>
        <v/>
      </c>
      <c r="P132" s="255" t="str">
        <f>IF(ISNA(VLOOKUP($E132,'C. et P. STAM'!$E$119:$T$146,12,FALSE)),"",(VLOOKUP($E132,'C. et P. STAM'!$E$119:$T$146,12,FALSE)))</f>
        <v/>
      </c>
      <c r="Q132" s="255" t="str">
        <f>IF(ISNA(VLOOKUP($E132,'C. et P. STAM'!$E$119:$T$146,13,FALSE)),"",(VLOOKUP($E132,'C. et P. STAM'!$E$119:$T$146,13,FALSE)))</f>
        <v/>
      </c>
      <c r="R132" s="255" t="str">
        <f>IF(ISNA(VLOOKUP($E132,'C. et P. STAM'!$E$119:$T$146,14,FALSE)),"",(VLOOKUP($E132,'C. et P. STAM'!$E$119:$T$146,14,FALSE)))</f>
        <v/>
      </c>
      <c r="S132" s="255" t="str">
        <f>IF(ISNA(VLOOKUP($E132,'C. et P. STAM'!$E$119:$T$146,15,FALSE)),"",(VLOOKUP($E132,'C. et P. STAM'!$E$119:$T$146,15,FALSE)))</f>
        <v/>
      </c>
      <c r="T132" s="256" t="str">
        <f>IF(ISNA(VLOOKUP($E132,'C. et P. STAM'!$E$119:$T$146,16,FALSE)),"",(VLOOKUP($E132,'C. et P. STAM'!$E$119:$T$146,16,FALSE)))</f>
        <v/>
      </c>
    </row>
    <row r="133" spans="1:23" ht="12" customHeight="1" thickBot="1" x14ac:dyDescent="0.35">
      <c r="A133" s="582"/>
      <c r="B133" s="578"/>
      <c r="C133" s="722"/>
      <c r="D133" s="725"/>
      <c r="E133" s="32" t="str">
        <f>IF(ISNA(VLOOKUP($A131,'C. et P. STAM'!$A$118:$T$146,5,FALSE)+$V$4),"",(VLOOKUP($A131,'C. et P. STAM'!$A$118:$T$146,5,FALSE)+$V$4))</f>
        <v/>
      </c>
      <c r="F133" s="495" t="str">
        <f>IF(ISNA(VLOOKUP(E133,'C. et P. STAM'!$E$119:$T$146,2,FALSE)),"",(VLOOKUP(E133,'C. et P. STAM'!$E$119:$T$146,2,FALSE)))</f>
        <v/>
      </c>
      <c r="G133" s="18" t="s">
        <v>677</v>
      </c>
      <c r="H133" s="33" t="str">
        <f>IF(ISNA(VLOOKUP(E133,'C. et P. STAM'!$E$119:$T$146,4,FALSE)),"",(VLOOKUP(E133,'C. et P. STAM'!$E$119:$T$146,4,FALSE)))</f>
        <v/>
      </c>
      <c r="I133" s="240" t="str">
        <f>IF(ISNA(VLOOKUP($E133,'C. et P. STAM'!$E$119:$T$146,5,FALSE)),"",(VLOOKUP($E133,'C. et P. STAM'!$E$119:$T$146,5,FALSE)))</f>
        <v/>
      </c>
      <c r="J133" s="254" t="str">
        <f>IF(ISNA(VLOOKUP(E133,'C. et P. STAM'!$E$119:$T$146,6,FALSE)),"",(VLOOKUP(E133,'C. et P. STAM'!$E$119:$T$146,6,FALSE)))</f>
        <v/>
      </c>
      <c r="K133" s="255" t="str">
        <f>IF(ISNA(VLOOKUP($E133,'C. et P. STAM'!$E$119:$T$146,7,FALSE)),"",(VLOOKUP($E133,'C. et P. STAM'!$E$119:$T$146,7,FALSE)))</f>
        <v/>
      </c>
      <c r="L133" s="255" t="str">
        <f>IF(ISNA(VLOOKUP($E133,'C. et P. STAM'!$E$119:$T$146,8,FALSE)),"",(VLOOKUP($E133,'C. et P. STAM'!$E$119:$T$146,8,FALSE)))</f>
        <v/>
      </c>
      <c r="M133" s="255" t="str">
        <f>IF(ISNA(VLOOKUP($E133,'C. et P. STAM'!$E$119:$T$146,9,FALSE)),"",(VLOOKUP($E133,'C. et P. STAM'!$E$119:$T$146,9,FALSE)))</f>
        <v/>
      </c>
      <c r="N133" s="255" t="str">
        <f>IF(ISNA(VLOOKUP($E133,'C. et P. STAM'!$E$119:$T$146,10,FALSE)),"",(VLOOKUP($E133,'C. et P. STAM'!$E$119:$T$146,10,FALSE)))</f>
        <v/>
      </c>
      <c r="O133" s="255" t="str">
        <f>IF(ISNA(VLOOKUP($E133,'C. et P. STAM'!$E$119:$T$146,11,FALSE)),"",(VLOOKUP($E133,'C. et P. STAM'!$E$119:$T$146,11,FALSE)))</f>
        <v/>
      </c>
      <c r="P133" s="255" t="str">
        <f>IF(ISNA(VLOOKUP($E133,'C. et P. STAM'!$E$119:$T$146,12,FALSE)),"",(VLOOKUP($E133,'C. et P. STAM'!$E$119:$T$146,12,FALSE)))</f>
        <v/>
      </c>
      <c r="Q133" s="255" t="str">
        <f>IF(ISNA(VLOOKUP($E133,'C. et P. STAM'!$E$119:$T$146,13,FALSE)),"",(VLOOKUP($E133,'C. et P. STAM'!$E$119:$T$146,13,FALSE)))</f>
        <v/>
      </c>
      <c r="R133" s="255" t="str">
        <f>IF(ISNA(VLOOKUP($E133,'C. et P. STAM'!$E$119:$T$146,14,FALSE)),"",(VLOOKUP($E133,'C. et P. STAM'!$E$119:$T$146,14,FALSE)))</f>
        <v/>
      </c>
      <c r="S133" s="255" t="str">
        <f>IF(ISNA(VLOOKUP($E133,'C. et P. STAM'!$E$119:$T$146,15,FALSE)),"",(VLOOKUP($E133,'C. et P. STAM'!$E$119:$T$146,15,FALSE)))</f>
        <v/>
      </c>
      <c r="T133" s="256" t="str">
        <f>IF(ISNA(VLOOKUP($E133,'C. et P. STAM'!$E$119:$T$146,16,FALSE)),"",(VLOOKUP($E133,'C. et P. STAM'!$E$119:$T$146,16,FALSE)))</f>
        <v/>
      </c>
    </row>
    <row r="134" spans="1:23" ht="12" customHeight="1" thickBot="1" x14ac:dyDescent="0.35">
      <c r="A134" s="583"/>
      <c r="B134" s="579"/>
      <c r="C134" s="723"/>
      <c r="D134" s="726"/>
      <c r="E134" s="243" t="str">
        <f>IF(ISNA(VLOOKUP($A131,'C. et P. STAM'!$A$118:$T$146,5,FALSE)+$V$5),"",(VLOOKUP($A131,'C. et P. STAM'!$A$118:$T$146,5,FALSE)+$V$5))</f>
        <v/>
      </c>
      <c r="F134" s="502" t="str">
        <f>IF(ISNA(VLOOKUP(E134,'C. et P. STAM'!$E$119:$T$146,2,FALSE)),"",(VLOOKUP(E134,'C. et P. STAM'!$E$119:$T$146,2,FALSE)))</f>
        <v/>
      </c>
      <c r="G134" s="19" t="s">
        <v>678</v>
      </c>
      <c r="H134" s="37" t="str">
        <f>IF(ISNA(VLOOKUP(E134,'C. et P. STAM'!$E$119:$T$146,4,FALSE)),"",(VLOOKUP(E134,'C. et P. STAM'!$E$119:$T$146,4,FALSE)))</f>
        <v/>
      </c>
      <c r="I134" s="241" t="str">
        <f>IF(ISNA(VLOOKUP($E134,'C. et P. STAM'!$E$119:$T$146,5,FALSE)),"",(VLOOKUP($E134,'C. et P. STAM'!$E$119:$T$146,5,FALSE)))</f>
        <v/>
      </c>
      <c r="J134" s="263" t="str">
        <f>IF(ISNA(VLOOKUP(E134,'C. et P. STAM'!$E$119:$T$146,6,FALSE)),"",(VLOOKUP(E134,'C. et P. STAM'!$E$119:$T$146,6,FALSE)))</f>
        <v/>
      </c>
      <c r="K134" s="264" t="str">
        <f>IF(ISNA(VLOOKUP($E134,'C. et P. STAM'!$E$119:$T$146,7,FALSE)),"",(VLOOKUP($E134,'C. et P. STAM'!$E$119:$T$146,7,FALSE)))</f>
        <v/>
      </c>
      <c r="L134" s="264" t="str">
        <f>IF(ISNA(VLOOKUP($E134,'C. et P. STAM'!$E$119:$T$146,8,FALSE)),"",(VLOOKUP($E134,'C. et P. STAM'!$E$119:$T$146,8,FALSE)))</f>
        <v/>
      </c>
      <c r="M134" s="264" t="str">
        <f>IF(ISNA(VLOOKUP($E134,'C. et P. STAM'!$E$119:$T$146,9,FALSE)),"",(VLOOKUP($E134,'C. et P. STAM'!$E$119:$T$146,9,FALSE)))</f>
        <v/>
      </c>
      <c r="N134" s="264" t="str">
        <f>IF(ISNA(VLOOKUP($E134,'C. et P. STAM'!$E$119:$T$146,10,FALSE)),"",(VLOOKUP($E134,'C. et P. STAM'!$E$119:$T$146,10,FALSE)))</f>
        <v/>
      </c>
      <c r="O134" s="264" t="str">
        <f>IF(ISNA(VLOOKUP($E134,'C. et P. STAM'!$E$119:$T$146,11,FALSE)),"",(VLOOKUP($E134,'C. et P. STAM'!$E$119:$T$146,11,FALSE)))</f>
        <v/>
      </c>
      <c r="P134" s="264" t="str">
        <f>IF(ISNA(VLOOKUP($E134,'C. et P. STAM'!$E$119:$T$146,12,FALSE)),"",(VLOOKUP($E134,'C. et P. STAM'!$E$119:$T$146,12,FALSE)))</f>
        <v/>
      </c>
      <c r="Q134" s="264" t="str">
        <f>IF(ISNA(VLOOKUP($E134,'C. et P. STAM'!$E$119:$T$146,13,FALSE)),"",(VLOOKUP($E134,'C. et P. STAM'!$E$119:$T$146,13,FALSE)))</f>
        <v/>
      </c>
      <c r="R134" s="264" t="str">
        <f>IF(ISNA(VLOOKUP($E134,'C. et P. STAM'!$E$119:$T$146,14,FALSE)),"",(VLOOKUP($E134,'C. et P. STAM'!$E$119:$T$146,14,FALSE)))</f>
        <v/>
      </c>
      <c r="S134" s="264" t="str">
        <f>IF(ISNA(VLOOKUP($E134,'C. et P. STAM'!$E$119:$T$146,15,FALSE)),"",(VLOOKUP($E134,'C. et P. STAM'!$E$119:$T$146,15,FALSE)))</f>
        <v/>
      </c>
      <c r="T134" s="265" t="str">
        <f>IF(ISNA(VLOOKUP($E134,'C. et P. STAM'!$E$119:$T$146,16,FALSE)),"",(VLOOKUP($E134,'C. et P. STAM'!$E$119:$T$146,16,FALSE)))</f>
        <v/>
      </c>
    </row>
    <row r="135" spans="1:23" ht="12" customHeight="1" x14ac:dyDescent="0.3">
      <c r="A135" s="581">
        <v>5</v>
      </c>
      <c r="B135" s="577" t="str">
        <f>IF(ISNA(VLOOKUP($A135,'C. et P. STAM'!$A$119:$T$146,2,FALSE)),"",(VLOOKUP($A135,'C. et P. STAM'!$A$119:$T$146,2,FALSE)))</f>
        <v/>
      </c>
      <c r="C135" s="721" t="str">
        <f>IF(ISNA(VLOOKUP($A135,'C. et P. STAM'!$A$119:$T$146,3,FALSE)),"",(VLOOKUP(A135,'C. et P. STAM'!$A$119:$T$146,3,FALSE)))</f>
        <v/>
      </c>
      <c r="D135" s="724" t="str">
        <f>IF(ISNA(VLOOKUP($A135,'C. et P. STAM'!$A$119:$T$146,4,FALSE)),"",(VLOOKUP($A135,'C. et P. STAM'!$A$119:$T$146,4,FALSE)))</f>
        <v/>
      </c>
      <c r="E135" s="29" t="str">
        <f>IF(ISNA(VLOOKUP($A135,'C. et P. STAM'!$A$118:$T$146,5,FALSE)),"",(VLOOKUP($A135,'C. et P. STAM'!$A$118:$T$146,5,FALSE)))</f>
        <v/>
      </c>
      <c r="F135" s="501" t="str">
        <f>IF(ISNA(VLOOKUP(E135,'C. et P. STAM'!$E$119:$T$146,2,FALSE)),"",(VLOOKUP(E135,'C. et P. STAM'!$E$119:$T$146,2,FALSE)))</f>
        <v/>
      </c>
      <c r="G135" s="249"/>
      <c r="H135" s="247"/>
      <c r="I135" s="239" t="str">
        <f>IF(ISNA(VLOOKUP($E135,'C. et P. STAM'!$E$119:$T$146,5,FALSE)),"",(VLOOKUP($E135,'C. et P. STAM'!$E$119:$T$146,5,FALSE)))</f>
        <v/>
      </c>
      <c r="J135" s="266" t="str">
        <f>IF(ISNA(VLOOKUP(E135,'C. et P. STAM'!$E$119:$T$146,6,FALSE)),"",(VLOOKUP(E135,'C. et P. STAM'!$E$119:$T$146,6,FALSE)))</f>
        <v/>
      </c>
      <c r="K135" s="267" t="str">
        <f>IF(ISNA(VLOOKUP($E135,'C. et P. STAM'!$E$119:$T$146,7,FALSE)),"",(VLOOKUP($E135,'C. et P. STAM'!$E$119:$T$146,7,FALSE)))</f>
        <v/>
      </c>
      <c r="L135" s="267" t="str">
        <f>IF(ISNA(VLOOKUP($E135,'C. et P. STAM'!$E$119:$T$146,8,FALSE)),"",(VLOOKUP($E135,'C. et P. STAM'!$E$119:$T$146,8,FALSE)))</f>
        <v/>
      </c>
      <c r="M135" s="267" t="str">
        <f>IF(ISNA(VLOOKUP($E135,'C. et P. STAM'!$E$119:$T$146,9,FALSE)),"",(VLOOKUP($E135,'C. et P. STAM'!$E$119:$T$146,9,FALSE)))</f>
        <v/>
      </c>
      <c r="N135" s="267" t="str">
        <f>IF(ISNA(VLOOKUP($E135,'C. et P. STAM'!$E$119:$T$146,10,FALSE)),"",(VLOOKUP($E135,'C. et P. STAM'!$E$119:$T$146,10,FALSE)))</f>
        <v/>
      </c>
      <c r="O135" s="267" t="str">
        <f>IF(ISNA(VLOOKUP($E135,'C. et P. STAM'!$E$119:$T$146,11,FALSE)),"",(VLOOKUP($E135,'C. et P. STAM'!$E$119:$T$146,11,FALSE)))</f>
        <v/>
      </c>
      <c r="P135" s="267" t="str">
        <f>IF(ISNA(VLOOKUP($E135,'C. et P. STAM'!$E$119:$T$146,12,FALSE)),"",(VLOOKUP($E135,'C. et P. STAM'!$E$119:$T$146,12,FALSE)))</f>
        <v/>
      </c>
      <c r="Q135" s="267" t="str">
        <f>IF(ISNA(VLOOKUP($E135,'C. et P. STAM'!$E$119:$T$146,13,FALSE)),"",(VLOOKUP($E135,'C. et P. STAM'!$E$119:$T$146,13,FALSE)))</f>
        <v/>
      </c>
      <c r="R135" s="267" t="str">
        <f>IF(ISNA(VLOOKUP($E135,'C. et P. STAM'!$E$119:$T$146,14,FALSE)),"",(VLOOKUP($E135,'C. et P. STAM'!$E$119:$T$146,14,FALSE)))</f>
        <v/>
      </c>
      <c r="S135" s="267" t="str">
        <f>IF(ISNA(VLOOKUP($E135,'C. et P. STAM'!$E$119:$T$146,15,FALSE)),"",(VLOOKUP($E135,'C. et P. STAM'!$E$119:$T$146,15,FALSE)))</f>
        <v/>
      </c>
      <c r="T135" s="268" t="str">
        <f>IF(ISNA(VLOOKUP($E135,'C. et P. STAM'!$E$119:$T$146,16,FALSE)),"",(VLOOKUP($E135,'C. et P. STAM'!$E$119:$T$146,16,FALSE)))</f>
        <v/>
      </c>
    </row>
    <row r="136" spans="1:23" ht="12" customHeight="1" x14ac:dyDescent="0.3">
      <c r="A136" s="582"/>
      <c r="B136" s="578"/>
      <c r="C136" s="722"/>
      <c r="D136" s="725"/>
      <c r="E136" s="32" t="str">
        <f>IF(ISNA(VLOOKUP($A135,'C. et P. STAM'!$A$118:$T$146,5,FALSE)+$V$3),"",(VLOOKUP($A135,'C. et P. STAM'!$A$118:$T$146,5,FALSE)+$V$3))</f>
        <v/>
      </c>
      <c r="F136" s="495" t="str">
        <f>IF(ISNA(VLOOKUP(E136,'C. et P. STAM'!$E$119:$T$146,2,FALSE)),"",(VLOOKUP(E136,'C. et P. STAM'!$E$119:$T$146,2,FALSE)))</f>
        <v/>
      </c>
      <c r="G136" s="250"/>
      <c r="H136" s="33" t="str">
        <f>IF(ISNA(VLOOKUP(E136,'C. et P. STAM'!$E$119:$T$146,4,FALSE)),"",(VLOOKUP(E136,'C. et P. STAM'!$E$119:$T$146,4,FALSE)))</f>
        <v/>
      </c>
      <c r="I136" s="240" t="str">
        <f>IF(ISNA(VLOOKUP($E136,'C. et P. STAM'!$E$119:$T$146,5,FALSE)),"",(VLOOKUP($E136,'C. et P. STAM'!$E$119:$T$146,5,FALSE)))</f>
        <v/>
      </c>
      <c r="J136" s="254" t="str">
        <f>IF(ISNA(VLOOKUP(E136,'C. et P. STAM'!$E$119:$T$146,6,FALSE)),"",(VLOOKUP(E136,'C. et P. STAM'!$E$119:$T$146,6,FALSE)))</f>
        <v/>
      </c>
      <c r="K136" s="255" t="str">
        <f>IF(ISNA(VLOOKUP($E136,'C. et P. STAM'!$E$119:$T$146,7,FALSE)),"",(VLOOKUP($E136,'C. et P. STAM'!$E$119:$T$146,7,FALSE)))</f>
        <v/>
      </c>
      <c r="L136" s="255" t="str">
        <f>IF(ISNA(VLOOKUP($E136,'C. et P. STAM'!$E$119:$T$146,8,FALSE)),"",(VLOOKUP($E136,'C. et P. STAM'!$E$119:$T$146,8,FALSE)))</f>
        <v/>
      </c>
      <c r="M136" s="255" t="str">
        <f>IF(ISNA(VLOOKUP($E136,'C. et P. STAM'!$E$119:$T$146,9,FALSE)),"",(VLOOKUP($E136,'C. et P. STAM'!$E$119:$T$146,9,FALSE)))</f>
        <v/>
      </c>
      <c r="N136" s="255" t="str">
        <f>IF(ISNA(VLOOKUP($E136,'C. et P. STAM'!$E$119:$T$146,10,FALSE)),"",(VLOOKUP($E136,'C. et P. STAM'!$E$119:$T$146,10,FALSE)))</f>
        <v/>
      </c>
      <c r="O136" s="255" t="str">
        <f>IF(ISNA(VLOOKUP($E136,'C. et P. STAM'!$E$119:$T$146,11,FALSE)),"",(VLOOKUP($E136,'C. et P. STAM'!$E$119:$T$146,11,FALSE)))</f>
        <v/>
      </c>
      <c r="P136" s="255" t="str">
        <f>IF(ISNA(VLOOKUP($E136,'C. et P. STAM'!$E$119:$T$146,12,FALSE)),"",(VLOOKUP($E136,'C. et P. STAM'!$E$119:$T$146,12,FALSE)))</f>
        <v/>
      </c>
      <c r="Q136" s="255" t="str">
        <f>IF(ISNA(VLOOKUP($E136,'C. et P. STAM'!$E$119:$T$146,13,FALSE)),"",(VLOOKUP($E136,'C. et P. STAM'!$E$119:$T$146,13,FALSE)))</f>
        <v/>
      </c>
      <c r="R136" s="255" t="str">
        <f>IF(ISNA(VLOOKUP($E136,'C. et P. STAM'!$E$119:$T$146,14,FALSE)),"",(VLOOKUP($E136,'C. et P. STAM'!$E$119:$T$146,14,FALSE)))</f>
        <v/>
      </c>
      <c r="S136" s="255" t="str">
        <f>IF(ISNA(VLOOKUP($E136,'C. et P. STAM'!$E$119:$T$146,15,FALSE)),"",(VLOOKUP($E136,'C. et P. STAM'!$E$119:$T$146,15,FALSE)))</f>
        <v/>
      </c>
      <c r="T136" s="256" t="str">
        <f>IF(ISNA(VLOOKUP($E136,'C. et P. STAM'!$E$119:$T$146,16,FALSE)),"",(VLOOKUP($E136,'C. et P. STAM'!$E$119:$T$146,16,FALSE)))</f>
        <v/>
      </c>
    </row>
    <row r="137" spans="1:23" ht="12" customHeight="1" thickBot="1" x14ac:dyDescent="0.35">
      <c r="A137" s="582"/>
      <c r="B137" s="578"/>
      <c r="C137" s="722"/>
      <c r="D137" s="725"/>
      <c r="E137" s="32" t="str">
        <f>IF(ISNA(VLOOKUP($A135,'C. et P. STAM'!$A$118:$T$146,5,FALSE)+$V$4),"",(VLOOKUP($A135,'C. et P. STAM'!$A$118:$T$146,5,FALSE)+$V$4))</f>
        <v/>
      </c>
      <c r="F137" s="495" t="str">
        <f>IF(ISNA(VLOOKUP(E137,'C. et P. STAM'!$E$119:$T$146,2,FALSE)),"",(VLOOKUP(E137,'C. et P. STAM'!$E$119:$T$146,2,FALSE)))</f>
        <v/>
      </c>
      <c r="G137" s="18" t="s">
        <v>677</v>
      </c>
      <c r="H137" s="33" t="str">
        <f>IF(ISNA(VLOOKUP(E137,'C. et P. STAM'!$E$119:$T$146,4,FALSE)),"",(VLOOKUP(E137,'C. et P. STAM'!$E$119:$T$146,4,FALSE)))</f>
        <v/>
      </c>
      <c r="I137" s="240" t="str">
        <f>IF(ISNA(VLOOKUP($E137,'C. et P. STAM'!$E$119:$T$146,5,FALSE)),"",(VLOOKUP($E137,'C. et P. STAM'!$E$119:$T$146,5,FALSE)))</f>
        <v/>
      </c>
      <c r="J137" s="254" t="str">
        <f>IF(ISNA(VLOOKUP(E137,'C. et P. STAM'!$E$119:$T$146,6,FALSE)),"",(VLOOKUP(E137,'C. et P. STAM'!$E$119:$T$146,6,FALSE)))</f>
        <v/>
      </c>
      <c r="K137" s="255" t="str">
        <f>IF(ISNA(VLOOKUP($E137,'C. et P. STAM'!$E$119:$T$146,7,FALSE)),"",(VLOOKUP($E137,'C. et P. STAM'!$E$119:$T$146,7,FALSE)))</f>
        <v/>
      </c>
      <c r="L137" s="255" t="str">
        <f>IF(ISNA(VLOOKUP($E137,'C. et P. STAM'!$E$119:$T$146,8,FALSE)),"",(VLOOKUP($E137,'C. et P. STAM'!$E$119:$T$146,8,FALSE)))</f>
        <v/>
      </c>
      <c r="M137" s="255" t="str">
        <f>IF(ISNA(VLOOKUP($E137,'C. et P. STAM'!$E$119:$T$146,9,FALSE)),"",(VLOOKUP($E137,'C. et P. STAM'!$E$119:$T$146,9,FALSE)))</f>
        <v/>
      </c>
      <c r="N137" s="255" t="str">
        <f>IF(ISNA(VLOOKUP($E137,'C. et P. STAM'!$E$119:$T$146,10,FALSE)),"",(VLOOKUP($E137,'C. et P. STAM'!$E$119:$T$146,10,FALSE)))</f>
        <v/>
      </c>
      <c r="O137" s="255" t="str">
        <f>IF(ISNA(VLOOKUP($E137,'C. et P. STAM'!$E$119:$T$146,11,FALSE)),"",(VLOOKUP($E137,'C. et P. STAM'!$E$119:$T$146,11,FALSE)))</f>
        <v/>
      </c>
      <c r="P137" s="255" t="str">
        <f>IF(ISNA(VLOOKUP($E137,'C. et P. STAM'!$E$119:$T$146,12,FALSE)),"",(VLOOKUP($E137,'C. et P. STAM'!$E$119:$T$146,12,FALSE)))</f>
        <v/>
      </c>
      <c r="Q137" s="255" t="str">
        <f>IF(ISNA(VLOOKUP($E137,'C. et P. STAM'!$E$119:$T$146,13,FALSE)),"",(VLOOKUP($E137,'C. et P. STAM'!$E$119:$T$146,13,FALSE)))</f>
        <v/>
      </c>
      <c r="R137" s="255" t="str">
        <f>IF(ISNA(VLOOKUP($E137,'C. et P. STAM'!$E$119:$T$146,14,FALSE)),"",(VLOOKUP($E137,'C. et P. STAM'!$E$119:$T$146,14,FALSE)))</f>
        <v/>
      </c>
      <c r="S137" s="255" t="str">
        <f>IF(ISNA(VLOOKUP($E137,'C. et P. STAM'!$E$119:$T$146,15,FALSE)),"",(VLOOKUP($E137,'C. et P. STAM'!$E$119:$T$146,15,FALSE)))</f>
        <v/>
      </c>
      <c r="T137" s="256" t="str">
        <f>IF(ISNA(VLOOKUP($E137,'C. et P. STAM'!$E$119:$T$146,16,FALSE)),"",(VLOOKUP($E137,'C. et P. STAM'!$E$119:$T$146,16,FALSE)))</f>
        <v/>
      </c>
    </row>
    <row r="138" spans="1:23" ht="12" customHeight="1" thickBot="1" x14ac:dyDescent="0.35">
      <c r="A138" s="583"/>
      <c r="B138" s="579"/>
      <c r="C138" s="723"/>
      <c r="D138" s="726"/>
      <c r="E138" s="243" t="str">
        <f>IF(ISNA(VLOOKUP($A135,'C. et P. STAM'!$A$118:$T$146,5,FALSE)+$V$5),"",(VLOOKUP($A135,'C. et P. STAM'!$A$118:$T$146,5,FALSE)+$V$5))</f>
        <v/>
      </c>
      <c r="F138" s="502" t="str">
        <f>IF(ISNA(VLOOKUP(E138,'C. et P. STAM'!$E$119:$T$146,2,FALSE)),"",(VLOOKUP(E138,'C. et P. STAM'!$E$119:$T$146,2,FALSE)))</f>
        <v/>
      </c>
      <c r="G138" s="19" t="s">
        <v>678</v>
      </c>
      <c r="H138" s="37" t="str">
        <f>IF(ISNA(VLOOKUP(E138,'C. et P. STAM'!$E$119:$T$146,4,FALSE)),"",(VLOOKUP(E138,'C. et P. STAM'!$E$119:$T$146,4,FALSE)))</f>
        <v/>
      </c>
      <c r="I138" s="241" t="str">
        <f>IF(ISNA(VLOOKUP($E138,'C. et P. STAM'!$E$119:$T$146,5,FALSE)),"",(VLOOKUP($E138,'C. et P. STAM'!$E$119:$T$146,5,FALSE)))</f>
        <v/>
      </c>
      <c r="J138" s="257" t="str">
        <f>IF(ISNA(VLOOKUP(E138,'C. et P. STAM'!$E$119:$T$146,6,FALSE)),"",(VLOOKUP(E138,'C. et P. STAM'!$E$119:$T$146,6,FALSE)))</f>
        <v/>
      </c>
      <c r="K138" s="258" t="str">
        <f>IF(ISNA(VLOOKUP($E138,'C. et P. STAM'!$E$119:$T$146,7,FALSE)),"",(VLOOKUP($E138,'C. et P. STAM'!$E$119:$T$146,7,FALSE)))</f>
        <v/>
      </c>
      <c r="L138" s="258" t="str">
        <f>IF(ISNA(VLOOKUP($E138,'C. et P. STAM'!$E$119:$T$146,8,FALSE)),"",(VLOOKUP($E138,'C. et P. STAM'!$E$119:$T$146,8,FALSE)))</f>
        <v/>
      </c>
      <c r="M138" s="258" t="str">
        <f>IF(ISNA(VLOOKUP($E138,'C. et P. STAM'!$E$119:$T$146,9,FALSE)),"",(VLOOKUP($E138,'C. et P. STAM'!$E$119:$T$146,9,FALSE)))</f>
        <v/>
      </c>
      <c r="N138" s="258" t="str">
        <f>IF(ISNA(VLOOKUP($E138,'C. et P. STAM'!$E$119:$T$146,10,FALSE)),"",(VLOOKUP($E138,'C. et P. STAM'!$E$119:$T$146,10,FALSE)))</f>
        <v/>
      </c>
      <c r="O138" s="258" t="str">
        <f>IF(ISNA(VLOOKUP($E138,'C. et P. STAM'!$E$119:$T$146,11,FALSE)),"",(VLOOKUP($E138,'C. et P. STAM'!$E$119:$T$146,11,FALSE)))</f>
        <v/>
      </c>
      <c r="P138" s="258" t="str">
        <f>IF(ISNA(VLOOKUP($E138,'C. et P. STAM'!$E$119:$T$146,12,FALSE)),"",(VLOOKUP($E138,'C. et P. STAM'!$E$119:$T$146,12,FALSE)))</f>
        <v/>
      </c>
      <c r="Q138" s="258" t="str">
        <f>IF(ISNA(VLOOKUP($E138,'C. et P. STAM'!$E$119:$T$146,13,FALSE)),"",(VLOOKUP($E138,'C. et P. STAM'!$E$119:$T$146,13,FALSE)))</f>
        <v/>
      </c>
      <c r="R138" s="258" t="str">
        <f>IF(ISNA(VLOOKUP($E138,'C. et P. STAM'!$E$119:$T$146,14,FALSE)),"",(VLOOKUP($E138,'C. et P. STAM'!$E$119:$T$146,14,FALSE)))</f>
        <v/>
      </c>
      <c r="S138" s="258" t="str">
        <f>IF(ISNA(VLOOKUP($E138,'C. et P. STAM'!$E$119:$T$146,15,FALSE)),"",(VLOOKUP($E138,'C. et P. STAM'!$E$119:$T$146,15,FALSE)))</f>
        <v/>
      </c>
      <c r="T138" s="259" t="str">
        <f>IF(ISNA(VLOOKUP($E138,'C. et P. STAM'!$E$119:$T$146,16,FALSE)),"",(VLOOKUP($E138,'C. et P. STAM'!$E$119:$T$146,16,FALSE)))</f>
        <v/>
      </c>
    </row>
    <row r="139" spans="1:23" ht="12" customHeight="1" x14ac:dyDescent="0.3">
      <c r="A139" s="581">
        <v>6</v>
      </c>
      <c r="B139" s="577" t="str">
        <f>IF(ISNA(VLOOKUP($A139,'C. et P. STAM'!$A$119:$T$146,2,FALSE)),"",(VLOOKUP($A139,'C. et P. STAM'!$A$119:$T$146,2,FALSE)))</f>
        <v/>
      </c>
      <c r="C139" s="721" t="str">
        <f>IF(ISNA(VLOOKUP($A139,'C. et P. STAM'!$A$119:$T$146,3,FALSE)),"",(VLOOKUP(A139,'C. et P. STAM'!$A$119:$T$146,3,FALSE)))</f>
        <v/>
      </c>
      <c r="D139" s="724" t="str">
        <f>IF(ISNA(VLOOKUP($A139,'C. et P. STAM'!$A$119:$T$146,4,FALSE)),"",(VLOOKUP($A139,'C. et P. STAM'!$A$119:$T$146,4,FALSE)))</f>
        <v/>
      </c>
      <c r="E139" s="29" t="str">
        <f>IF(ISNA(VLOOKUP($A139,'C. et P. STAM'!$A$118:$T$146,5,FALSE)),"",(VLOOKUP($A139,'C. et P. STAM'!$A$118:$T$146,5,FALSE)))</f>
        <v/>
      </c>
      <c r="F139" s="501" t="str">
        <f>IF(ISNA(VLOOKUP(E139,'C. et P. STAM'!$E$119:$T$146,2,FALSE)),"",(VLOOKUP(E139,'C. et P. STAM'!$E$119:$T$146,2,FALSE)))</f>
        <v/>
      </c>
      <c r="G139" s="249"/>
      <c r="H139" s="247"/>
      <c r="I139" s="239" t="str">
        <f>IF(ISNA(VLOOKUP($E139,'C. et P. STAM'!$E$119:$T$146,5,FALSE)),"",(VLOOKUP($E139,'C. et P. STAM'!$E$119:$T$146,5,FALSE)))</f>
        <v/>
      </c>
      <c r="J139" s="260" t="str">
        <f>IF(ISNA(VLOOKUP(E139,'C. et P. STAM'!$E$119:$T$146,6,FALSE)),"",(VLOOKUP(E139,'C. et P. STAM'!$E$119:$T$146,6,FALSE)))</f>
        <v/>
      </c>
      <c r="K139" s="261" t="str">
        <f>IF(ISNA(VLOOKUP($E139,'C. et P. STAM'!$E$119:$T$146,7,FALSE)),"",(VLOOKUP($E139,'C. et P. STAM'!$E$119:$T$146,7,FALSE)))</f>
        <v/>
      </c>
      <c r="L139" s="261" t="str">
        <f>IF(ISNA(VLOOKUP($E139,'C. et P. STAM'!$E$119:$T$146,8,FALSE)),"",(VLOOKUP($E139,'C. et P. STAM'!$E$119:$T$146,8,FALSE)))</f>
        <v/>
      </c>
      <c r="M139" s="261" t="str">
        <f>IF(ISNA(VLOOKUP($E139,'C. et P. STAM'!$E$119:$T$146,9,FALSE)),"",(VLOOKUP($E139,'C. et P. STAM'!$E$119:$T$146,9,FALSE)))</f>
        <v/>
      </c>
      <c r="N139" s="261" t="str">
        <f>IF(ISNA(VLOOKUP($E139,'C. et P. STAM'!$E$119:$T$146,10,FALSE)),"",(VLOOKUP($E139,'C. et P. STAM'!$E$119:$T$146,10,FALSE)))</f>
        <v/>
      </c>
      <c r="O139" s="261" t="str">
        <f>IF(ISNA(VLOOKUP($E139,'C. et P. STAM'!$E$119:$T$146,11,FALSE)),"",(VLOOKUP($E139,'C. et P. STAM'!$E$119:$T$146,11,FALSE)))</f>
        <v/>
      </c>
      <c r="P139" s="261" t="str">
        <f>IF(ISNA(VLOOKUP($E139,'C. et P. STAM'!$E$119:$T$146,12,FALSE)),"",(VLOOKUP($E139,'C. et P. STAM'!$E$119:$T$146,12,FALSE)))</f>
        <v/>
      </c>
      <c r="Q139" s="261" t="str">
        <f>IF(ISNA(VLOOKUP($E139,'C. et P. STAM'!$E$119:$T$146,13,FALSE)),"",(VLOOKUP($E139,'C. et P. STAM'!$E$119:$T$146,13,FALSE)))</f>
        <v/>
      </c>
      <c r="R139" s="261" t="str">
        <f>IF(ISNA(VLOOKUP($E139,'C. et P. STAM'!$E$119:$T$146,14,FALSE)),"",(VLOOKUP($E139,'C. et P. STAM'!$E$119:$T$146,14,FALSE)))</f>
        <v/>
      </c>
      <c r="S139" s="261" t="str">
        <f>IF(ISNA(VLOOKUP($E139,'C. et P. STAM'!$E$119:$T$146,15,FALSE)),"",(VLOOKUP($E139,'C. et P. STAM'!$E$119:$T$146,15,FALSE)))</f>
        <v/>
      </c>
      <c r="T139" s="262" t="str">
        <f>IF(ISNA(VLOOKUP($E139,'C. et P. STAM'!$E$119:$T$146,16,FALSE)),"",(VLOOKUP($E139,'C. et P. STAM'!$E$119:$T$146,16,FALSE)))</f>
        <v/>
      </c>
    </row>
    <row r="140" spans="1:23" ht="12" customHeight="1" x14ac:dyDescent="0.3">
      <c r="A140" s="582"/>
      <c r="B140" s="578"/>
      <c r="C140" s="722"/>
      <c r="D140" s="725"/>
      <c r="E140" s="32" t="str">
        <f>IF(ISNA(VLOOKUP($A139,'C. et P. STAM'!$A$118:$T$146,5,FALSE)+$V$3),"",(VLOOKUP($A139,'C. et P. STAM'!$A$118:$T$146,5,FALSE)+$V$3))</f>
        <v/>
      </c>
      <c r="F140" s="495" t="str">
        <f>IF(ISNA(VLOOKUP(E140,'C. et P. STAM'!$E$119:$T$146,2,FALSE)),"",(VLOOKUP(E140,'C. et P. STAM'!$E$119:$T$146,2,FALSE)))</f>
        <v/>
      </c>
      <c r="G140" s="250"/>
      <c r="H140" s="33" t="str">
        <f>IF(ISNA(VLOOKUP(E140,'C. et P. STAM'!$E$119:$T$146,4,FALSE)),"",(VLOOKUP(E140,'C. et P. STAM'!$E$119:$T$146,4,FALSE)))</f>
        <v/>
      </c>
      <c r="I140" s="240" t="str">
        <f>IF(ISNA(VLOOKUP($E140,'C. et P. STAM'!$E$119:$T$146,5,FALSE)),"",(VLOOKUP($E140,'C. et P. STAM'!$E$119:$T$146,5,FALSE)))</f>
        <v/>
      </c>
      <c r="J140" s="254" t="str">
        <f>IF(ISNA(VLOOKUP(E140,'C. et P. STAM'!$E$119:$T$146,6,FALSE)),"",(VLOOKUP(E140,'C. et P. STAM'!$E$119:$T$146,6,FALSE)))</f>
        <v/>
      </c>
      <c r="K140" s="255" t="str">
        <f>IF(ISNA(VLOOKUP($E140,'C. et P. STAM'!$E$119:$T$146,7,FALSE)),"",(VLOOKUP($E140,'C. et P. STAM'!$E$119:$T$146,7,FALSE)))</f>
        <v/>
      </c>
      <c r="L140" s="255" t="str">
        <f>IF(ISNA(VLOOKUP($E140,'C. et P. STAM'!$E$119:$T$146,8,FALSE)),"",(VLOOKUP($E140,'C. et P. STAM'!$E$119:$T$146,8,FALSE)))</f>
        <v/>
      </c>
      <c r="M140" s="255" t="str">
        <f>IF(ISNA(VLOOKUP($E140,'C. et P. STAM'!$E$119:$T$146,9,FALSE)),"",(VLOOKUP($E140,'C. et P. STAM'!$E$119:$T$146,9,FALSE)))</f>
        <v/>
      </c>
      <c r="N140" s="255" t="str">
        <f>IF(ISNA(VLOOKUP($E140,'C. et P. STAM'!$E$119:$T$146,10,FALSE)),"",(VLOOKUP($E140,'C. et P. STAM'!$E$119:$T$146,10,FALSE)))</f>
        <v/>
      </c>
      <c r="O140" s="255" t="str">
        <f>IF(ISNA(VLOOKUP($E140,'C. et P. STAM'!$E$119:$T$146,11,FALSE)),"",(VLOOKUP($E140,'C. et P. STAM'!$E$119:$T$146,11,FALSE)))</f>
        <v/>
      </c>
      <c r="P140" s="255" t="str">
        <f>IF(ISNA(VLOOKUP($E140,'C. et P. STAM'!$E$119:$T$146,12,FALSE)),"",(VLOOKUP($E140,'C. et P. STAM'!$E$119:$T$146,12,FALSE)))</f>
        <v/>
      </c>
      <c r="Q140" s="255" t="str">
        <f>IF(ISNA(VLOOKUP($E140,'C. et P. STAM'!$E$119:$T$146,13,FALSE)),"",(VLOOKUP($E140,'C. et P. STAM'!$E$119:$T$146,13,FALSE)))</f>
        <v/>
      </c>
      <c r="R140" s="255" t="str">
        <f>IF(ISNA(VLOOKUP($E140,'C. et P. STAM'!$E$119:$T$146,14,FALSE)),"",(VLOOKUP($E140,'C. et P. STAM'!$E$119:$T$146,14,FALSE)))</f>
        <v/>
      </c>
      <c r="S140" s="255" t="str">
        <f>IF(ISNA(VLOOKUP($E140,'C. et P. STAM'!$E$119:$T$146,15,FALSE)),"",(VLOOKUP($E140,'C. et P. STAM'!$E$119:$T$146,15,FALSE)))</f>
        <v/>
      </c>
      <c r="T140" s="256" t="str">
        <f>IF(ISNA(VLOOKUP($E140,'C. et P. STAM'!$E$119:$T$146,16,FALSE)),"",(VLOOKUP($E140,'C. et P. STAM'!$E$119:$T$146,16,FALSE)))</f>
        <v/>
      </c>
    </row>
    <row r="141" spans="1:23" ht="12" customHeight="1" thickBot="1" x14ac:dyDescent="0.35">
      <c r="A141" s="582"/>
      <c r="B141" s="578"/>
      <c r="C141" s="722"/>
      <c r="D141" s="725"/>
      <c r="E141" s="32" t="str">
        <f>IF(ISNA(VLOOKUP($A139,'C. et P. STAM'!$A$118:$T$146,5,FALSE)+$V$4),"",(VLOOKUP($A139,'C. et P. STAM'!$A$118:$T$146,5,FALSE)+$V$4))</f>
        <v/>
      </c>
      <c r="F141" s="495" t="str">
        <f>IF(ISNA(VLOOKUP(E141,'C. et P. STAM'!$E$119:$T$146,2,FALSE)),"",(VLOOKUP(E141,'C. et P. STAM'!$E$119:$T$146,2,FALSE)))</f>
        <v/>
      </c>
      <c r="G141" s="18" t="s">
        <v>677</v>
      </c>
      <c r="H141" s="33" t="str">
        <f>IF(ISNA(VLOOKUP(E141,'C. et P. STAM'!$E$119:$T$146,4,FALSE)),"",(VLOOKUP(E141,'C. et P. STAM'!$E$119:$T$146,4,FALSE)))</f>
        <v/>
      </c>
      <c r="I141" s="240" t="str">
        <f>IF(ISNA(VLOOKUP($E141,'C. et P. STAM'!$E$119:$T$146,5,FALSE)),"",(VLOOKUP($E141,'C. et P. STAM'!$E$119:$T$146,5,FALSE)))</f>
        <v/>
      </c>
      <c r="J141" s="254" t="str">
        <f>IF(ISNA(VLOOKUP(E141,'C. et P. STAM'!$E$119:$T$146,6,FALSE)),"",(VLOOKUP(E141,'C. et P. STAM'!$E$119:$T$146,6,FALSE)))</f>
        <v/>
      </c>
      <c r="K141" s="255" t="str">
        <f>IF(ISNA(VLOOKUP($E141,'C. et P. STAM'!$E$119:$T$146,7,FALSE)),"",(VLOOKUP($E141,'C. et P. STAM'!$E$119:$T$146,7,FALSE)))</f>
        <v/>
      </c>
      <c r="L141" s="255" t="str">
        <f>IF(ISNA(VLOOKUP($E141,'C. et P. STAM'!$E$119:$T$146,8,FALSE)),"",(VLOOKUP($E141,'C. et P. STAM'!$E$119:$T$146,8,FALSE)))</f>
        <v/>
      </c>
      <c r="M141" s="255" t="str">
        <f>IF(ISNA(VLOOKUP($E141,'C. et P. STAM'!$E$119:$T$146,9,FALSE)),"",(VLOOKUP($E141,'C. et P. STAM'!$E$119:$T$146,9,FALSE)))</f>
        <v/>
      </c>
      <c r="N141" s="255" t="str">
        <f>IF(ISNA(VLOOKUP($E141,'C. et P. STAM'!$E$119:$T$146,10,FALSE)),"",(VLOOKUP($E141,'C. et P. STAM'!$E$119:$T$146,10,FALSE)))</f>
        <v/>
      </c>
      <c r="O141" s="255" t="str">
        <f>IF(ISNA(VLOOKUP($E141,'C. et P. STAM'!$E$119:$T$146,11,FALSE)),"",(VLOOKUP($E141,'C. et P. STAM'!$E$119:$T$146,11,FALSE)))</f>
        <v/>
      </c>
      <c r="P141" s="255" t="str">
        <f>IF(ISNA(VLOOKUP($E141,'C. et P. STAM'!$E$119:$T$146,12,FALSE)),"",(VLOOKUP($E141,'C. et P. STAM'!$E$119:$T$146,12,FALSE)))</f>
        <v/>
      </c>
      <c r="Q141" s="255" t="str">
        <f>IF(ISNA(VLOOKUP($E141,'C. et P. STAM'!$E$119:$T$146,13,FALSE)),"",(VLOOKUP($E141,'C. et P. STAM'!$E$119:$T$146,13,FALSE)))</f>
        <v/>
      </c>
      <c r="R141" s="255" t="str">
        <f>IF(ISNA(VLOOKUP($E141,'C. et P. STAM'!$E$119:$T$146,14,FALSE)),"",(VLOOKUP($E141,'C. et P. STAM'!$E$119:$T$146,14,FALSE)))</f>
        <v/>
      </c>
      <c r="S141" s="255" t="str">
        <f>IF(ISNA(VLOOKUP($E141,'C. et P. STAM'!$E$119:$T$146,15,FALSE)),"",(VLOOKUP($E141,'C. et P. STAM'!$E$119:$T$146,15,FALSE)))</f>
        <v/>
      </c>
      <c r="T141" s="256" t="str">
        <f>IF(ISNA(VLOOKUP($E141,'C. et P. STAM'!$E$119:$T$146,16,FALSE)),"",(VLOOKUP($E141,'C. et P. STAM'!$E$119:$T$146,16,FALSE)))</f>
        <v/>
      </c>
    </row>
    <row r="142" spans="1:23" ht="12" customHeight="1" thickBot="1" x14ac:dyDescent="0.35">
      <c r="A142" s="583"/>
      <c r="B142" s="579"/>
      <c r="C142" s="723"/>
      <c r="D142" s="726"/>
      <c r="E142" s="243" t="str">
        <f>IF(ISNA(VLOOKUP($A139,'C. et P. STAM'!$A$118:$T$146,5,FALSE)+$V$5),"",(VLOOKUP($A139,'C. et P. STAM'!$A$118:$T$146,5,FALSE)+$V$5))</f>
        <v/>
      </c>
      <c r="F142" s="502" t="str">
        <f>IF(ISNA(VLOOKUP(E142,'C. et P. STAM'!$E$119:$T$146,2,FALSE)),"",(VLOOKUP(E142,'C. et P. STAM'!$E$119:$T$146,2,FALSE)))</f>
        <v/>
      </c>
      <c r="G142" s="19" t="s">
        <v>678</v>
      </c>
      <c r="H142" s="37" t="str">
        <f>IF(ISNA(VLOOKUP(E142,'C. et P. STAM'!$E$119:$T$146,4,FALSE)),"",(VLOOKUP(E142,'C. et P. STAM'!$E$119:$T$146,4,FALSE)))</f>
        <v/>
      </c>
      <c r="I142" s="241" t="str">
        <f>IF(ISNA(VLOOKUP($E142,'C. et P. STAM'!$E$119:$T$146,5,FALSE)),"",(VLOOKUP($E142,'C. et P. STAM'!$E$119:$T$146,5,FALSE)))</f>
        <v/>
      </c>
      <c r="J142" s="263" t="str">
        <f>IF(ISNA(VLOOKUP(E142,'C. et P. STAM'!$E$119:$T$146,6,FALSE)),"",(VLOOKUP(E142,'C. et P. STAM'!$E$119:$T$146,6,FALSE)))</f>
        <v/>
      </c>
      <c r="K142" s="264" t="str">
        <f>IF(ISNA(VLOOKUP($E142,'C. et P. STAM'!$E$119:$T$146,7,FALSE)),"",(VLOOKUP($E142,'C. et P. STAM'!$E$119:$T$146,7,FALSE)))</f>
        <v/>
      </c>
      <c r="L142" s="264" t="str">
        <f>IF(ISNA(VLOOKUP($E142,'C. et P. STAM'!$E$119:$T$146,8,FALSE)),"",(VLOOKUP($E142,'C. et P. STAM'!$E$119:$T$146,8,FALSE)))</f>
        <v/>
      </c>
      <c r="M142" s="264" t="str">
        <f>IF(ISNA(VLOOKUP($E142,'C. et P. STAM'!$E$119:$T$146,9,FALSE)),"",(VLOOKUP($E142,'C. et P. STAM'!$E$119:$T$146,9,FALSE)))</f>
        <v/>
      </c>
      <c r="N142" s="264" t="str">
        <f>IF(ISNA(VLOOKUP($E142,'C. et P. STAM'!$E$119:$T$146,10,FALSE)),"",(VLOOKUP($E142,'C. et P. STAM'!$E$119:$T$146,10,FALSE)))</f>
        <v/>
      </c>
      <c r="O142" s="264" t="str">
        <f>IF(ISNA(VLOOKUP($E142,'C. et P. STAM'!$E$119:$T$146,11,FALSE)),"",(VLOOKUP($E142,'C. et P. STAM'!$E$119:$T$146,11,FALSE)))</f>
        <v/>
      </c>
      <c r="P142" s="264" t="str">
        <f>IF(ISNA(VLOOKUP($E142,'C. et P. STAM'!$E$119:$T$146,12,FALSE)),"",(VLOOKUP($E142,'C. et P. STAM'!$E$119:$T$146,12,FALSE)))</f>
        <v/>
      </c>
      <c r="Q142" s="264" t="str">
        <f>IF(ISNA(VLOOKUP($E142,'C. et P. STAM'!$E$119:$T$146,13,FALSE)),"",(VLOOKUP($E142,'C. et P. STAM'!$E$119:$T$146,13,FALSE)))</f>
        <v/>
      </c>
      <c r="R142" s="264" t="str">
        <f>IF(ISNA(VLOOKUP($E142,'C. et P. STAM'!$E$119:$T$146,14,FALSE)),"",(VLOOKUP($E142,'C. et P. STAM'!$E$119:$T$146,14,FALSE)))</f>
        <v/>
      </c>
      <c r="S142" s="264" t="str">
        <f>IF(ISNA(VLOOKUP($E142,'C. et P. STAM'!$E$119:$T$146,15,FALSE)),"",(VLOOKUP($E142,'C. et P. STAM'!$E$119:$T$146,15,FALSE)))</f>
        <v/>
      </c>
      <c r="T142" s="265" t="str">
        <f>IF(ISNA(VLOOKUP($E142,'C. et P. STAM'!$E$119:$T$146,16,FALSE)),"",(VLOOKUP($E142,'C. et P. STAM'!$E$119:$T$146,16,FALSE)))</f>
        <v/>
      </c>
    </row>
    <row r="143" spans="1:23" ht="12" customHeight="1" x14ac:dyDescent="0.3">
      <c r="A143" s="581">
        <v>7</v>
      </c>
      <c r="B143" s="577" t="str">
        <f>IF(ISNA(VLOOKUP($A143,'C. et P. STAM'!$A$119:$T$146,2,FALSE)),"",(VLOOKUP($A143,'C. et P. STAM'!$A$119:$T$146,2,FALSE)))</f>
        <v/>
      </c>
      <c r="C143" s="721" t="str">
        <f>IF(ISNA(VLOOKUP($A143,'C. et P. STAM'!$A$119:$T$146,3,FALSE)),"",(VLOOKUP(A143,'C. et P. STAM'!$A$119:$T$146,3,FALSE)))</f>
        <v/>
      </c>
      <c r="D143" s="724" t="str">
        <f>IF(ISNA(VLOOKUP($A143,'C. et P. STAM'!$A$119:$T$146,4,FALSE)),"",(VLOOKUP($A143,'C. et P. STAM'!$A$119:$T$146,4,FALSE)))</f>
        <v/>
      </c>
      <c r="E143" s="29" t="str">
        <f>IF(ISNA(VLOOKUP($A143,'C. et P. STAM'!$A$118:$T$146,5,FALSE)),"",(VLOOKUP($A143,'C. et P. STAM'!$A$118:$T$146,5,FALSE)))</f>
        <v/>
      </c>
      <c r="F143" s="501" t="str">
        <f>IF(ISNA(VLOOKUP(E143,'C. et P. STAM'!$E$119:$T$146,2,FALSE)),"",(VLOOKUP(E143,'C. et P. STAM'!$E$119:$T$146,2,FALSE)))</f>
        <v/>
      </c>
      <c r="G143" s="249"/>
      <c r="H143" s="247"/>
      <c r="I143" s="239" t="str">
        <f>IF(ISNA(VLOOKUP($E143,'C. et P. STAM'!$E$119:$T$146,5,FALSE)),"",(VLOOKUP($E143,'C. et P. STAM'!$E$119:$T$146,5,FALSE)))</f>
        <v/>
      </c>
      <c r="J143" s="266" t="str">
        <f>IF(ISNA(VLOOKUP(E143,'C. et P. STAM'!$E$119:$T$146,6,FALSE)),"",(VLOOKUP(E143,'C. et P. STAM'!$E$119:$T$146,6,FALSE)))</f>
        <v/>
      </c>
      <c r="K143" s="267" t="str">
        <f>IF(ISNA(VLOOKUP($E143,'C. et P. STAM'!$E$119:$T$146,7,FALSE)),"",(VLOOKUP($E143,'C. et P. STAM'!$E$119:$T$146,7,FALSE)))</f>
        <v/>
      </c>
      <c r="L143" s="267" t="str">
        <f>IF(ISNA(VLOOKUP($E143,'C. et P. STAM'!$E$119:$T$146,8,FALSE)),"",(VLOOKUP($E143,'C. et P. STAM'!$E$119:$T$146,8,FALSE)))</f>
        <v/>
      </c>
      <c r="M143" s="267" t="str">
        <f>IF(ISNA(VLOOKUP($E143,'C. et P. STAM'!$E$119:$T$146,9,FALSE)),"",(VLOOKUP($E143,'C. et P. STAM'!$E$119:$T$146,9,FALSE)))</f>
        <v/>
      </c>
      <c r="N143" s="267" t="str">
        <f>IF(ISNA(VLOOKUP($E143,'C. et P. STAM'!$E$119:$T$146,10,FALSE)),"",(VLOOKUP($E143,'C. et P. STAM'!$E$119:$T$146,10,FALSE)))</f>
        <v/>
      </c>
      <c r="O143" s="267" t="str">
        <f>IF(ISNA(VLOOKUP($E143,'C. et P. STAM'!$E$119:$T$146,11,FALSE)),"",(VLOOKUP($E143,'C. et P. STAM'!$E$119:$T$146,11,FALSE)))</f>
        <v/>
      </c>
      <c r="P143" s="267" t="str">
        <f>IF(ISNA(VLOOKUP($E143,'C. et P. STAM'!$E$119:$T$146,12,FALSE)),"",(VLOOKUP($E143,'C. et P. STAM'!$E$119:$T$146,12,FALSE)))</f>
        <v/>
      </c>
      <c r="Q143" s="267" t="str">
        <f>IF(ISNA(VLOOKUP($E143,'C. et P. STAM'!$E$119:$T$146,13,FALSE)),"",(VLOOKUP($E143,'C. et P. STAM'!$E$119:$T$146,13,FALSE)))</f>
        <v/>
      </c>
      <c r="R143" s="267" t="str">
        <f>IF(ISNA(VLOOKUP($E143,'C. et P. STAM'!$E$119:$T$146,14,FALSE)),"",(VLOOKUP($E143,'C. et P. STAM'!$E$119:$T$146,14,FALSE)))</f>
        <v/>
      </c>
      <c r="S143" s="267" t="str">
        <f>IF(ISNA(VLOOKUP($E143,'C. et P. STAM'!$E$119:$T$146,15,FALSE)),"",(VLOOKUP($E143,'C. et P. STAM'!$E$119:$T$146,15,FALSE)))</f>
        <v/>
      </c>
      <c r="T143" s="268" t="str">
        <f>IF(ISNA(VLOOKUP($E143,'C. et P. STAM'!$E$119:$T$146,16,FALSE)),"",(VLOOKUP($E143,'C. et P. STAM'!$E$119:$T$146,16,FALSE)))</f>
        <v/>
      </c>
    </row>
    <row r="144" spans="1:23" ht="12" customHeight="1" x14ac:dyDescent="0.3">
      <c r="A144" s="582"/>
      <c r="B144" s="578"/>
      <c r="C144" s="722"/>
      <c r="D144" s="725"/>
      <c r="E144" s="32" t="str">
        <f>IF(ISNA(VLOOKUP($A143,'C. et P. STAM'!$A$118:$T$146,5,FALSE)+$V$3),"",(VLOOKUP($A143,'C. et P. STAM'!$A$118:$T$146,5,FALSE)+$V$3))</f>
        <v/>
      </c>
      <c r="F144" s="495" t="str">
        <f>IF(ISNA(VLOOKUP(E144,'C. et P. STAM'!$E$119:$T$146,2,FALSE)),"",(VLOOKUP(E144,'C. et P. STAM'!$E$119:$T$146,2,FALSE)))</f>
        <v/>
      </c>
      <c r="G144" s="250"/>
      <c r="H144" s="33" t="str">
        <f>IF(ISNA(VLOOKUP(E144,'C. et P. STAM'!$E$119:$T$146,4,FALSE)),"",(VLOOKUP(E144,'C. et P. STAM'!$E$119:$T$146,4,FALSE)))</f>
        <v/>
      </c>
      <c r="I144" s="240" t="str">
        <f>IF(ISNA(VLOOKUP($E144,'C. et P. STAM'!$E$119:$T$146,5,FALSE)),"",(VLOOKUP($E144,'C. et P. STAM'!$E$119:$T$146,5,FALSE)))</f>
        <v/>
      </c>
      <c r="J144" s="254" t="str">
        <f>IF(ISNA(VLOOKUP(E144,'C. et P. STAM'!$E$119:$T$146,6,FALSE)),"",(VLOOKUP(E144,'C. et P. STAM'!$E$119:$T$146,6,FALSE)))</f>
        <v/>
      </c>
      <c r="K144" s="255" t="str">
        <f>IF(ISNA(VLOOKUP($E144,'C. et P. STAM'!$E$119:$T$146,7,FALSE)),"",(VLOOKUP($E144,'C. et P. STAM'!$E$119:$T$146,7,FALSE)))</f>
        <v/>
      </c>
      <c r="L144" s="255" t="str">
        <f>IF(ISNA(VLOOKUP($E144,'C. et P. STAM'!$E$119:$T$146,8,FALSE)),"",(VLOOKUP($E144,'C. et P. STAM'!$E$119:$T$146,8,FALSE)))</f>
        <v/>
      </c>
      <c r="M144" s="255" t="str">
        <f>IF(ISNA(VLOOKUP($E144,'C. et P. STAM'!$E$119:$T$146,9,FALSE)),"",(VLOOKUP($E144,'C. et P. STAM'!$E$119:$T$146,9,FALSE)))</f>
        <v/>
      </c>
      <c r="N144" s="255" t="str">
        <f>IF(ISNA(VLOOKUP($E144,'C. et P. STAM'!$E$119:$T$146,10,FALSE)),"",(VLOOKUP($E144,'C. et P. STAM'!$E$119:$T$146,10,FALSE)))</f>
        <v/>
      </c>
      <c r="O144" s="255" t="str">
        <f>IF(ISNA(VLOOKUP($E144,'C. et P. STAM'!$E$119:$T$146,11,FALSE)),"",(VLOOKUP($E144,'C. et P. STAM'!$E$119:$T$146,11,FALSE)))</f>
        <v/>
      </c>
      <c r="P144" s="255" t="str">
        <f>IF(ISNA(VLOOKUP($E144,'C. et P. STAM'!$E$119:$T$146,12,FALSE)),"",(VLOOKUP($E144,'C. et P. STAM'!$E$119:$T$146,12,FALSE)))</f>
        <v/>
      </c>
      <c r="Q144" s="255" t="str">
        <f>IF(ISNA(VLOOKUP($E144,'C. et P. STAM'!$E$119:$T$146,13,FALSE)),"",(VLOOKUP($E144,'C. et P. STAM'!$E$119:$T$146,13,FALSE)))</f>
        <v/>
      </c>
      <c r="R144" s="255" t="str">
        <f>IF(ISNA(VLOOKUP($E144,'C. et P. STAM'!$E$119:$T$146,14,FALSE)),"",(VLOOKUP($E144,'C. et P. STAM'!$E$119:$T$146,14,FALSE)))</f>
        <v/>
      </c>
      <c r="S144" s="255" t="str">
        <f>IF(ISNA(VLOOKUP($E144,'C. et P. STAM'!$E$119:$T$146,15,FALSE)),"",(VLOOKUP($E144,'C. et P. STAM'!$E$119:$T$146,15,FALSE)))</f>
        <v/>
      </c>
      <c r="T144" s="256" t="str">
        <f>IF(ISNA(VLOOKUP($E144,'C. et P. STAM'!$E$119:$T$146,16,FALSE)),"",(VLOOKUP($E144,'C. et P. STAM'!$E$119:$T$146,16,FALSE)))</f>
        <v/>
      </c>
    </row>
    <row r="145" spans="1:20" ht="12" customHeight="1" thickBot="1" x14ac:dyDescent="0.35">
      <c r="A145" s="582"/>
      <c r="B145" s="578"/>
      <c r="C145" s="722"/>
      <c r="D145" s="725"/>
      <c r="E145" s="32" t="str">
        <f>IF(ISNA(VLOOKUP($A143,'C. et P. STAM'!$A$118:$T$146,5,FALSE)+$V$4),"",(VLOOKUP($A143,'C. et P. STAM'!$A$118:$T$146,5,FALSE)+$V$4))</f>
        <v/>
      </c>
      <c r="F145" s="495" t="str">
        <f>IF(ISNA(VLOOKUP(E145,'C. et P. STAM'!$E$119:$T$146,2,FALSE)),"",(VLOOKUP(E145,'C. et P. STAM'!$E$119:$T$146,2,FALSE)))</f>
        <v/>
      </c>
      <c r="G145" s="18" t="s">
        <v>677</v>
      </c>
      <c r="H145" s="33" t="str">
        <f>IF(ISNA(VLOOKUP(E145,'C. et P. STAM'!$E$119:$T$146,4,FALSE)),"",(VLOOKUP(E145,'C. et P. STAM'!$E$119:$T$146,4,FALSE)))</f>
        <v/>
      </c>
      <c r="I145" s="240" t="str">
        <f>IF(ISNA(VLOOKUP($E145,'C. et P. STAM'!$E$119:$T$146,5,FALSE)),"",(VLOOKUP($E145,'C. et P. STAM'!$E$119:$T$146,5,FALSE)))</f>
        <v/>
      </c>
      <c r="J145" s="254" t="str">
        <f>IF(ISNA(VLOOKUP(E145,'C. et P. STAM'!$E$119:$T$146,6,FALSE)),"",(VLOOKUP(E145,'C. et P. STAM'!$E$119:$T$146,6,FALSE)))</f>
        <v/>
      </c>
      <c r="K145" s="255" t="str">
        <f>IF(ISNA(VLOOKUP($E145,'C. et P. STAM'!$E$119:$T$146,7,FALSE)),"",(VLOOKUP($E145,'C. et P. STAM'!$E$119:$T$146,7,FALSE)))</f>
        <v/>
      </c>
      <c r="L145" s="255" t="str">
        <f>IF(ISNA(VLOOKUP($E145,'C. et P. STAM'!$E$119:$T$146,8,FALSE)),"",(VLOOKUP($E145,'C. et P. STAM'!$E$119:$T$146,8,FALSE)))</f>
        <v/>
      </c>
      <c r="M145" s="255" t="str">
        <f>IF(ISNA(VLOOKUP($E145,'C. et P. STAM'!$E$119:$T$146,9,FALSE)),"",(VLOOKUP($E145,'C. et P. STAM'!$E$119:$T$146,9,FALSE)))</f>
        <v/>
      </c>
      <c r="N145" s="255" t="str">
        <f>IF(ISNA(VLOOKUP($E145,'C. et P. STAM'!$E$119:$T$146,10,FALSE)),"",(VLOOKUP($E145,'C. et P. STAM'!$E$119:$T$146,10,FALSE)))</f>
        <v/>
      </c>
      <c r="O145" s="255" t="str">
        <f>IF(ISNA(VLOOKUP($E145,'C. et P. STAM'!$E$119:$T$146,11,FALSE)),"",(VLOOKUP($E145,'C. et P. STAM'!$E$119:$T$146,11,FALSE)))</f>
        <v/>
      </c>
      <c r="P145" s="255" t="str">
        <f>IF(ISNA(VLOOKUP($E145,'C. et P. STAM'!$E$119:$T$146,12,FALSE)),"",(VLOOKUP($E145,'C. et P. STAM'!$E$119:$T$146,12,FALSE)))</f>
        <v/>
      </c>
      <c r="Q145" s="255" t="str">
        <f>IF(ISNA(VLOOKUP($E145,'C. et P. STAM'!$E$119:$T$146,13,FALSE)),"",(VLOOKUP($E145,'C. et P. STAM'!$E$119:$T$146,13,FALSE)))</f>
        <v/>
      </c>
      <c r="R145" s="255" t="str">
        <f>IF(ISNA(VLOOKUP($E145,'C. et P. STAM'!$E$119:$T$146,14,FALSE)),"",(VLOOKUP($E145,'C. et P. STAM'!$E$119:$T$146,14,FALSE)))</f>
        <v/>
      </c>
      <c r="S145" s="255" t="str">
        <f>IF(ISNA(VLOOKUP($E145,'C. et P. STAM'!$E$119:$T$146,15,FALSE)),"",(VLOOKUP($E145,'C. et P. STAM'!$E$119:$T$146,15,FALSE)))</f>
        <v/>
      </c>
      <c r="T145" s="256" t="str">
        <f>IF(ISNA(VLOOKUP($E145,'C. et P. STAM'!$E$119:$T$146,16,FALSE)),"",(VLOOKUP($E145,'C. et P. STAM'!$E$119:$T$146,16,FALSE)))</f>
        <v/>
      </c>
    </row>
    <row r="146" spans="1:20" ht="12" customHeight="1" thickBot="1" x14ac:dyDescent="0.35">
      <c r="A146" s="583"/>
      <c r="B146" s="579"/>
      <c r="C146" s="723"/>
      <c r="D146" s="726"/>
      <c r="E146" s="243" t="str">
        <f>IF(ISNA(VLOOKUP($A143,'C. et P. STAM'!$A$118:$T$146,5,FALSE)+$V$5),"",(VLOOKUP($A143,'C. et P. STAM'!$A$118:$T$146,5,FALSE)+$V$5))</f>
        <v/>
      </c>
      <c r="F146" s="502" t="str">
        <f>IF(ISNA(VLOOKUP(E146,'C. et P. STAM'!$E$119:$T$146,2,FALSE)),"",(VLOOKUP(E146,'C. et P. STAM'!$E$119:$T$146,2,FALSE)))</f>
        <v/>
      </c>
      <c r="G146" s="19" t="s">
        <v>678</v>
      </c>
      <c r="H146" s="37" t="str">
        <f>IF(ISNA(VLOOKUP(E146,'C. et P. STAM'!$E$119:$T$146,4,FALSE)),"",(VLOOKUP(E146,'C. et P. STAM'!$E$119:$T$146,4,FALSE)))</f>
        <v/>
      </c>
      <c r="I146" s="241" t="str">
        <f>IF(ISNA(VLOOKUP($E146,'C. et P. STAM'!$E$119:$T$146,5,FALSE)),"",(VLOOKUP($E146,'C. et P. STAM'!$E$119:$T$146,5,FALSE)))</f>
        <v/>
      </c>
      <c r="J146" s="257" t="str">
        <f>IF(ISNA(VLOOKUP(E146,'C. et P. STAM'!$E$119:$T$146,6,FALSE)),"",(VLOOKUP(E146,'C. et P. STAM'!$E$119:$T$146,6,FALSE)))</f>
        <v/>
      </c>
      <c r="K146" s="258" t="str">
        <f>IF(ISNA(VLOOKUP($E146,'C. et P. STAM'!$E$119:$T$146,7,FALSE)),"",(VLOOKUP($E146,'C. et P. STAM'!$E$119:$T$146,7,FALSE)))</f>
        <v/>
      </c>
      <c r="L146" s="258" t="str">
        <f>IF(ISNA(VLOOKUP($E146,'C. et P. STAM'!$E$119:$T$146,8,FALSE)),"",(VLOOKUP($E146,'C. et P. STAM'!$E$119:$T$146,8,FALSE)))</f>
        <v/>
      </c>
      <c r="M146" s="258" t="str">
        <f>IF(ISNA(VLOOKUP($E146,'C. et P. STAM'!$E$119:$T$146,9,FALSE)),"",(VLOOKUP($E146,'C. et P. STAM'!$E$119:$T$146,9,FALSE)))</f>
        <v/>
      </c>
      <c r="N146" s="258" t="str">
        <f>IF(ISNA(VLOOKUP($E146,'C. et P. STAM'!$E$119:$T$146,10,FALSE)),"",(VLOOKUP($E146,'C. et P. STAM'!$E$119:$T$146,10,FALSE)))</f>
        <v/>
      </c>
      <c r="O146" s="258" t="str">
        <f>IF(ISNA(VLOOKUP($E146,'C. et P. STAM'!$E$119:$T$146,11,FALSE)),"",(VLOOKUP($E146,'C. et P. STAM'!$E$119:$T$146,11,FALSE)))</f>
        <v/>
      </c>
      <c r="P146" s="258" t="str">
        <f>IF(ISNA(VLOOKUP($E146,'C. et P. STAM'!$E$119:$T$146,12,FALSE)),"",(VLOOKUP($E146,'C. et P. STAM'!$E$119:$T$146,12,FALSE)))</f>
        <v/>
      </c>
      <c r="Q146" s="258" t="str">
        <f>IF(ISNA(VLOOKUP($E146,'C. et P. STAM'!$E$119:$T$146,13,FALSE)),"",(VLOOKUP($E146,'C. et P. STAM'!$E$119:$T$146,13,FALSE)))</f>
        <v/>
      </c>
      <c r="R146" s="258" t="str">
        <f>IF(ISNA(VLOOKUP($E146,'C. et P. STAM'!$E$119:$T$146,14,FALSE)),"",(VLOOKUP($E146,'C. et P. STAM'!$E$119:$T$146,14,FALSE)))</f>
        <v/>
      </c>
      <c r="S146" s="258" t="str">
        <f>IF(ISNA(VLOOKUP($E146,'C. et P. STAM'!$E$119:$T$146,15,FALSE)),"",(VLOOKUP($E146,'C. et P. STAM'!$E$119:$T$146,15,FALSE)))</f>
        <v/>
      </c>
      <c r="T146" s="259" t="str">
        <f>IF(ISNA(VLOOKUP($E146,'C. et P. STAM'!$E$119:$T$146,16,FALSE)),"",(VLOOKUP($E146,'C. et P. STAM'!$E$119:$T$146,16,FALSE)))</f>
        <v/>
      </c>
    </row>
    <row r="147" spans="1:20" ht="64.95" customHeight="1" thickBot="1" x14ac:dyDescent="0.35">
      <c r="A147" s="740" t="s">
        <v>869</v>
      </c>
      <c r="B147" s="735"/>
      <c r="C147" s="735" t="s">
        <v>781</v>
      </c>
      <c r="D147" s="735"/>
      <c r="E147" s="727" t="s">
        <v>700</v>
      </c>
      <c r="F147" s="727"/>
      <c r="G147" s="727"/>
      <c r="H147" s="727"/>
      <c r="I147" s="736" t="str">
        <f>'C. et P. STAM'!I147:J147</f>
        <v/>
      </c>
      <c r="J147" s="737"/>
      <c r="K147" s="728" t="s">
        <v>764</v>
      </c>
      <c r="L147" s="729"/>
      <c r="M147" s="729"/>
      <c r="N147" s="730"/>
      <c r="O147" s="731" t="str">
        <f>IF('C. et P. STAM'!O147:T147=0,"",('C. et P. STAM'!O147:T147))</f>
        <v/>
      </c>
      <c r="P147" s="732"/>
      <c r="Q147" s="732"/>
      <c r="R147" s="732"/>
      <c r="S147" s="732"/>
      <c r="T147" s="733"/>
    </row>
    <row r="148" spans="1:20" s="28" customFormat="1" ht="31.8" customHeight="1" thickTop="1" thickBot="1" x14ac:dyDescent="0.35">
      <c r="A148" s="87" t="s">
        <v>747</v>
      </c>
      <c r="B148" s="88" t="s">
        <v>1</v>
      </c>
      <c r="C148" s="89" t="s">
        <v>2</v>
      </c>
      <c r="D148" s="90" t="s">
        <v>0</v>
      </c>
      <c r="E148" s="91" t="s">
        <v>679</v>
      </c>
      <c r="F148" s="92" t="s">
        <v>695</v>
      </c>
      <c r="G148" s="587" t="s">
        <v>698</v>
      </c>
      <c r="H148" s="588"/>
      <c r="I148" s="92" t="s">
        <v>680</v>
      </c>
      <c r="J148" s="117" t="s">
        <v>681</v>
      </c>
      <c r="K148" s="117" t="s">
        <v>682</v>
      </c>
      <c r="L148" s="117" t="s">
        <v>683</v>
      </c>
      <c r="M148" s="117" t="s">
        <v>684</v>
      </c>
      <c r="N148" s="117" t="s">
        <v>685</v>
      </c>
      <c r="O148" s="117" t="s">
        <v>686</v>
      </c>
      <c r="P148" s="117" t="s">
        <v>687</v>
      </c>
      <c r="Q148" s="117" t="s">
        <v>688</v>
      </c>
      <c r="R148" s="117" t="s">
        <v>689</v>
      </c>
      <c r="S148" s="157" t="s">
        <v>690</v>
      </c>
      <c r="T148" s="278" t="s">
        <v>792</v>
      </c>
    </row>
    <row r="149" spans="1:20" ht="12" customHeight="1" x14ac:dyDescent="0.3">
      <c r="A149" s="581">
        <v>1</v>
      </c>
      <c r="B149" s="577" t="str">
        <f>IF(ISNA(VLOOKUP($A149,'C. et P. STAM'!$A$149:$T$172,2,FALSE)),"",(VLOOKUP($A149,'C. et P. STAM'!$A$149:$T$172,2,FALSE)))</f>
        <v/>
      </c>
      <c r="C149" s="721" t="str">
        <f>IF(ISNA(VLOOKUP($A149,'C. et P. STAM'!$A$149:$T$172,3,FALSE)),"",(VLOOKUP(A149,'C. et P. STAM'!$A$149:$T$172,3,FALSE)))</f>
        <v/>
      </c>
      <c r="D149" s="724" t="str">
        <f>IF(ISNA(VLOOKUP($A149,'C. et P. STAM'!$A$149:$T$172,4,FALSE)),"",(VLOOKUP($A149,'C. et P. STAM'!$A$149:$T$172,4,FALSE)))</f>
        <v/>
      </c>
      <c r="E149" s="29" t="str">
        <f>IF(ISNA(VLOOKUP($A149,'C. et P. STAM'!$A$149:$T$172,5,FALSE)),"",(VLOOKUP($A149,'C. et P. STAM'!$A$149:$T$172,5,FALSE)))</f>
        <v/>
      </c>
      <c r="F149" s="501" t="str">
        <f>IF(ISNA(VLOOKUP(E149,'C. et P. STAM'!$E$149:$T$172,2,FALSE)),"",(VLOOKUP(E149,'C. et P. STAM'!$E$149:$T$172,2,FALSE)))</f>
        <v/>
      </c>
      <c r="G149" s="249"/>
      <c r="H149" s="247"/>
      <c r="I149" s="239" t="str">
        <f>IF(ISNA(VLOOKUP($E149,'C. et P. STAM'!$E$149:$T$172,5,FALSE)),"",(VLOOKUP($E149,'C. et P. STAM'!$E$149:$T$172,5,FALSE)))</f>
        <v/>
      </c>
      <c r="J149" s="273" t="str">
        <f>IF(ISNA(VLOOKUP(E149,'C. et P. STAM'!$E$149:$T$172,6,FALSE)),"",(VLOOKUP(E149,'C. et P. STAM'!$E$149:$T$172,6,FALSE)))</f>
        <v/>
      </c>
      <c r="K149" s="274" t="str">
        <f>IF(ISNA(VLOOKUP($E149,'C. et P. STAM'!$E$149:$T$172,7,FALSE)),"",(VLOOKUP($E149,'C. et P. STAM'!$E$149:$T$172,7,FALSE)))</f>
        <v/>
      </c>
      <c r="L149" s="274" t="str">
        <f>IF(ISNA(VLOOKUP($E149,'C. et P. STAM'!$E$149:$T$172,8,FALSE)),"",(VLOOKUP($E149,'C. et P. STAM'!$E$149:$T$172,8,FALSE)))</f>
        <v/>
      </c>
      <c r="M149" s="274" t="str">
        <f>IF(ISNA(VLOOKUP($E149,'C. et P. STAM'!$E$149:$T$172,9,FALSE)),"",(VLOOKUP($E149,'C. et P. STAM'!$E$149:$T$172,9,FALSE)))</f>
        <v/>
      </c>
      <c r="N149" s="274" t="str">
        <f>IF(ISNA(VLOOKUP($E149,'C. et P. STAM'!$E$149:$T$172,10,FALSE)),"",(VLOOKUP($E149,'C. et P. STAM'!$E$149:$T$172,10,FALSE)))</f>
        <v/>
      </c>
      <c r="O149" s="274" t="str">
        <f>IF(ISNA(VLOOKUP($E149,'C. et P. STAM'!$E$149:$T$172,11,FALSE)),"",(VLOOKUP($E149,'C. et P. STAM'!$E$149:$T$172,11,FALSE)))</f>
        <v/>
      </c>
      <c r="P149" s="274" t="str">
        <f>IF(ISNA(VLOOKUP($E149,'C. et P. STAM'!$E$149:$T$172,12,FALSE)),"",(VLOOKUP($E149,'C. et P. STAM'!$E$149:$T$172,12,FALSE)))</f>
        <v/>
      </c>
      <c r="Q149" s="274" t="str">
        <f>IF(ISNA(VLOOKUP($E149,'C. et P. STAM'!$E$149:$T$172,13,FALSE)),"",(VLOOKUP($E149,'C. et P. STAM'!$E$149:$T$172,13,FALSE)))</f>
        <v/>
      </c>
      <c r="R149" s="274" t="str">
        <f>IF(ISNA(VLOOKUP($E149,'C. et P. STAM'!$E$149:$T$172,14,FALSE)),"",(VLOOKUP($E149,'C. et P. STAM'!$E$149:$T$172,14,FALSE)))</f>
        <v/>
      </c>
      <c r="S149" s="274" t="str">
        <f>IF(ISNA(VLOOKUP($E149,'C. et P. STAM'!$E$149:$T$172,15,FALSE)),"",(VLOOKUP($E149,'C. et P. STAM'!$E$149:$T$172,15,FALSE)))</f>
        <v/>
      </c>
      <c r="T149" s="253" t="str">
        <f>IF(ISNA(VLOOKUP($E149,'C. et P. STAM'!$E$149:$T$172,16,FALSE)),"",(VLOOKUP($E149,'C. et P. STAM'!$E$149:$T$172,16,FALSE)))</f>
        <v/>
      </c>
    </row>
    <row r="150" spans="1:20" ht="12" customHeight="1" x14ac:dyDescent="0.3">
      <c r="A150" s="582"/>
      <c r="B150" s="578"/>
      <c r="C150" s="722"/>
      <c r="D150" s="725"/>
      <c r="E150" s="32" t="str">
        <f>IF(ISNA(VLOOKUP($A149,'C. et P. STAM'!$A$149:$T$172,5,FALSE)+$V$3),"",(VLOOKUP($A149,'C. et P. STAM'!$A$149:$T$172,5,FALSE)+$V$3))</f>
        <v/>
      </c>
      <c r="F150" s="495" t="str">
        <f>IF(ISNA(VLOOKUP(E150,'C. et P. STAM'!$E$149:$T$172,2,FALSE)),"",(VLOOKUP(E150,'C. et P. STAM'!$E$149:$T$172,2,FALSE)))</f>
        <v/>
      </c>
      <c r="G150" s="250"/>
      <c r="H150" s="33" t="str">
        <f>IF(ISNA(VLOOKUP(E150,'C. et P. STAM'!$E$149:$T$172,4,FALSE)),"",(VLOOKUP(E150,'C. et P. STAM'!$E$149:$T$172,4,FALSE)))</f>
        <v/>
      </c>
      <c r="I150" s="240" t="str">
        <f>IF(ISNA(VLOOKUP($E150,'C. et P. STAM'!$E$149:$T$172,5,FALSE)),"",(VLOOKUP($E150,'C. et P. STAM'!$E$149:$T$172,5,FALSE)))</f>
        <v/>
      </c>
      <c r="J150" s="254" t="str">
        <f>IF(ISNA(VLOOKUP(E150,'C. et P. STAM'!$E$149:$T$172,6,FALSE)),"",(VLOOKUP(E150,'C. et P. STAM'!$E$149:$T$172,6,FALSE)))</f>
        <v/>
      </c>
      <c r="K150" s="255" t="str">
        <f>IF(ISNA(VLOOKUP($E150,'C. et P. STAM'!$E$149:$T$172,7,FALSE)),"",(VLOOKUP($E150,'C. et P. STAM'!$E$149:$T$172,7,FALSE)))</f>
        <v/>
      </c>
      <c r="L150" s="255" t="str">
        <f>IF(ISNA(VLOOKUP($E150,'C. et P. STAM'!$E$149:$T$172,8,FALSE)),"",(VLOOKUP($E150,'C. et P. STAM'!$E$149:$T$172,8,FALSE)))</f>
        <v/>
      </c>
      <c r="M150" s="255" t="str">
        <f>IF(ISNA(VLOOKUP($E150,'C. et P. STAM'!$E$149:$T$172,9,FALSE)),"",(VLOOKUP($E150,'C. et P. STAM'!$E$149:$T$172,9,FALSE)))</f>
        <v/>
      </c>
      <c r="N150" s="255" t="str">
        <f>IF(ISNA(VLOOKUP($E150,'C. et P. STAM'!$E$149:$T$172,10,FALSE)),"",(VLOOKUP($E150,'C. et P. STAM'!$E$149:$T$172,10,FALSE)))</f>
        <v/>
      </c>
      <c r="O150" s="255" t="str">
        <f>IF(ISNA(VLOOKUP($E150,'C. et P. STAM'!$E$149:$T$172,11,FALSE)),"",(VLOOKUP($E150,'C. et P. STAM'!$E$149:$T$172,11,FALSE)))</f>
        <v/>
      </c>
      <c r="P150" s="255" t="str">
        <f>IF(ISNA(VLOOKUP($E150,'C. et P. STAM'!$E$149:$T$172,12,FALSE)),"",(VLOOKUP($E150,'C. et P. STAM'!$E$149:$T$172,12,FALSE)))</f>
        <v/>
      </c>
      <c r="Q150" s="255" t="str">
        <f>IF(ISNA(VLOOKUP($E150,'C. et P. STAM'!$E$149:$T$172,13,FALSE)),"",(VLOOKUP($E150,'C. et P. STAM'!$E$149:$T$172,13,FALSE)))</f>
        <v/>
      </c>
      <c r="R150" s="255" t="str">
        <f>IF(ISNA(VLOOKUP($E150,'C. et P. STAM'!$E$149:$T$172,14,FALSE)),"",(VLOOKUP($E150,'C. et P. STAM'!$E$149:$T$172,14,FALSE)))</f>
        <v/>
      </c>
      <c r="S150" s="255" t="str">
        <f>IF(ISNA(VLOOKUP($E150,'C. et P. STAM'!$E$149:$T$172,15,FALSE)),"",(VLOOKUP($E150,'C. et P. STAM'!$E$149:$T$172,15,FALSE)))</f>
        <v/>
      </c>
      <c r="T150" s="256" t="str">
        <f>IF(ISNA(VLOOKUP($E150,'C. et P. STAM'!$E$149:$T$172,16,FALSE)),"",(VLOOKUP($E150,'C. et P. STAM'!$E$149:$T$172,16,FALSE)))</f>
        <v/>
      </c>
    </row>
    <row r="151" spans="1:20" ht="12" customHeight="1" thickBot="1" x14ac:dyDescent="0.35">
      <c r="A151" s="582"/>
      <c r="B151" s="578"/>
      <c r="C151" s="722"/>
      <c r="D151" s="725"/>
      <c r="E151" s="32" t="str">
        <f>IF(ISNA(VLOOKUP($A149,'C. et P. STAM'!$A$149:$T$172,5,FALSE)+$V$4),"",(VLOOKUP($A149,'C. et P. STAM'!$A$149:$T$172,5,FALSE)+$V$4))</f>
        <v/>
      </c>
      <c r="F151" s="495" t="str">
        <f>IF(ISNA(VLOOKUP(E151,'C. et P. STAM'!$E$149:$T$172,2,FALSE)),"",(VLOOKUP(E151,'C. et P. STAM'!$E$149:$T$172,2,FALSE)))</f>
        <v/>
      </c>
      <c r="G151" s="18" t="s">
        <v>677</v>
      </c>
      <c r="H151" s="33" t="str">
        <f>IF(ISNA(VLOOKUP(E151,'C. et P. STAM'!$E$149:$T$172,4,FALSE)),"",(VLOOKUP(E151,'C. et P. STAM'!$E$149:$T$172,4,FALSE)))</f>
        <v/>
      </c>
      <c r="I151" s="240" t="str">
        <f>IF(ISNA(VLOOKUP($E151,'C. et P. STAM'!$E$149:$T$172,5,FALSE)),"",(VLOOKUP($E151,'C. et P. STAM'!$E$149:$T$172,5,FALSE)))</f>
        <v/>
      </c>
      <c r="J151" s="254" t="str">
        <f>IF(ISNA(VLOOKUP(E151,'C. et P. STAM'!$E$149:$T$172,6,FALSE)),"",(VLOOKUP(E151,'C. et P. STAM'!$E$149:$T$172,6,FALSE)))</f>
        <v/>
      </c>
      <c r="K151" s="255" t="str">
        <f>IF(ISNA(VLOOKUP($E151,'C. et P. STAM'!$E$149:$T$172,7,FALSE)),"",(VLOOKUP($E151,'C. et P. STAM'!$E$149:$T$172,7,FALSE)))</f>
        <v/>
      </c>
      <c r="L151" s="255" t="str">
        <f>IF(ISNA(VLOOKUP($E151,'C. et P. STAM'!$E$149:$T$172,8,FALSE)),"",(VLOOKUP($E151,'C. et P. STAM'!$E$149:$T$172,8,FALSE)))</f>
        <v/>
      </c>
      <c r="M151" s="255" t="str">
        <f>IF(ISNA(VLOOKUP($E151,'C. et P. STAM'!$E$149:$T$172,9,FALSE)),"",(VLOOKUP($E151,'C. et P. STAM'!$E$149:$T$172,9,FALSE)))</f>
        <v/>
      </c>
      <c r="N151" s="255" t="str">
        <f>IF(ISNA(VLOOKUP($E151,'C. et P. STAM'!$E$149:$T$172,10,FALSE)),"",(VLOOKUP($E151,'C. et P. STAM'!$E$149:$T$172,10,FALSE)))</f>
        <v/>
      </c>
      <c r="O151" s="255" t="str">
        <f>IF(ISNA(VLOOKUP($E151,'C. et P. STAM'!$E$149:$T$172,11,FALSE)),"",(VLOOKUP($E151,'C. et P. STAM'!$E$149:$T$172,11,FALSE)))</f>
        <v/>
      </c>
      <c r="P151" s="255" t="str">
        <f>IF(ISNA(VLOOKUP($E151,'C. et P. STAM'!$E$149:$T$172,12,FALSE)),"",(VLOOKUP($E151,'C. et P. STAM'!$E$149:$T$172,12,FALSE)))</f>
        <v/>
      </c>
      <c r="Q151" s="255" t="str">
        <f>IF(ISNA(VLOOKUP($E151,'C. et P. STAM'!$E$149:$T$172,13,FALSE)),"",(VLOOKUP($E151,'C. et P. STAM'!$E$149:$T$172,13,FALSE)))</f>
        <v/>
      </c>
      <c r="R151" s="255" t="str">
        <f>IF(ISNA(VLOOKUP($E151,'C. et P. STAM'!$E$149:$T$172,14,FALSE)),"",(VLOOKUP($E151,'C. et P. STAM'!$E$149:$T$172,14,FALSE)))</f>
        <v/>
      </c>
      <c r="S151" s="255" t="str">
        <f>IF(ISNA(VLOOKUP($E151,'C. et P. STAM'!$E$149:$T$172,15,FALSE)),"",(VLOOKUP($E151,'C. et P. STAM'!$E$149:$T$172,15,FALSE)))</f>
        <v/>
      </c>
      <c r="T151" s="256" t="str">
        <f>IF(ISNA(VLOOKUP($E151,'C. et P. STAM'!$E$149:$T$172,16,FALSE)),"",(VLOOKUP($E151,'C. et P. STAM'!$E$149:$T$172,16,FALSE)))</f>
        <v/>
      </c>
    </row>
    <row r="152" spans="1:20" ht="12" customHeight="1" thickBot="1" x14ac:dyDescent="0.35">
      <c r="A152" s="583"/>
      <c r="B152" s="579"/>
      <c r="C152" s="723"/>
      <c r="D152" s="726"/>
      <c r="E152" s="243" t="str">
        <f>IF(ISNA(VLOOKUP($A149,'C. et P. STAM'!$A$149:$T$172,5,FALSE)+$V$5),"",(VLOOKUP($A149,'C. et P. STAM'!$A$149:$T$172,5,FALSE)+$V$5))</f>
        <v/>
      </c>
      <c r="F152" s="502" t="str">
        <f>IF(ISNA(VLOOKUP(E152,'C. et P. STAM'!$E$149:$T$172,2,FALSE)),"",(VLOOKUP(E152,'C. et P. STAM'!$E$149:$T$172,2,FALSE)))</f>
        <v/>
      </c>
      <c r="G152" s="19" t="s">
        <v>678</v>
      </c>
      <c r="H152" s="37" t="str">
        <f>IF(ISNA(VLOOKUP(E152,'C. et P. STAM'!$E$149:$T$172,4,FALSE)),"",(VLOOKUP(E152,'C. et P. STAM'!$E$149:$T$172,4,FALSE)))</f>
        <v/>
      </c>
      <c r="I152" s="241" t="str">
        <f>IF(ISNA(VLOOKUP($E152,'C. et P. STAM'!$E$149:$T$172,5,FALSE)),"",(VLOOKUP($E152,'C. et P. STAM'!$E$149:$T$172,5,FALSE)))</f>
        <v/>
      </c>
      <c r="J152" s="257" t="str">
        <f>IF(ISNA(VLOOKUP(E152,'C. et P. STAM'!$E$149:$T$172,6,FALSE)),"",(VLOOKUP(E152,'C. et P. STAM'!$E$149:$T$172,6,FALSE)))</f>
        <v/>
      </c>
      <c r="K152" s="258" t="str">
        <f>IF(ISNA(VLOOKUP($E152,'C. et P. STAM'!$E$149:$T$172,7,FALSE)),"",(VLOOKUP($E152,'C. et P. STAM'!$E$149:$T$172,7,FALSE)))</f>
        <v/>
      </c>
      <c r="L152" s="258" t="str">
        <f>IF(ISNA(VLOOKUP($E152,'C. et P. STAM'!$E$149:$T$172,8,FALSE)),"",(VLOOKUP($E152,'C. et P. STAM'!$E$149:$T$172,8,FALSE)))</f>
        <v/>
      </c>
      <c r="M152" s="258" t="str">
        <f>IF(ISNA(VLOOKUP($E152,'C. et P. STAM'!$E$149:$T$172,9,FALSE)),"",(VLOOKUP($E152,'C. et P. STAM'!$E$149:$T$172,9,FALSE)))</f>
        <v/>
      </c>
      <c r="N152" s="258" t="str">
        <f>IF(ISNA(VLOOKUP($E152,'C. et P. STAM'!$E$149:$T$172,10,FALSE)),"",(VLOOKUP($E152,'C. et P. STAM'!$E$149:$T$172,10,FALSE)))</f>
        <v/>
      </c>
      <c r="O152" s="258" t="str">
        <f>IF(ISNA(VLOOKUP($E152,'C. et P. STAM'!$E$149:$T$172,11,FALSE)),"",(VLOOKUP($E152,'C. et P. STAM'!$E$149:$T$172,11,FALSE)))</f>
        <v/>
      </c>
      <c r="P152" s="258" t="str">
        <f>IF(ISNA(VLOOKUP($E152,'C. et P. STAM'!$E$149:$T$172,12,FALSE)),"",(VLOOKUP($E152,'C. et P. STAM'!$E$149:$T$172,12,FALSE)))</f>
        <v/>
      </c>
      <c r="Q152" s="258" t="str">
        <f>IF(ISNA(VLOOKUP($E152,'C. et P. STAM'!$E$149:$T$172,13,FALSE)),"",(VLOOKUP($E152,'C. et P. STAM'!$E$149:$T$172,13,FALSE)))</f>
        <v/>
      </c>
      <c r="R152" s="258" t="str">
        <f>IF(ISNA(VLOOKUP($E152,'C. et P. STAM'!$E$149:$T$172,14,FALSE)),"",(VLOOKUP($E152,'C. et P. STAM'!$E$149:$T$172,14,FALSE)))</f>
        <v/>
      </c>
      <c r="S152" s="258" t="str">
        <f>IF(ISNA(VLOOKUP($E152,'C. et P. STAM'!$E$149:$T$172,15,FALSE)),"",(VLOOKUP($E152,'C. et P. STAM'!$E$149:$T$172,15,FALSE)))</f>
        <v/>
      </c>
      <c r="T152" s="259" t="str">
        <f>IF(ISNA(VLOOKUP($E152,'C. et P. STAM'!$E$149:$T$172,16,FALSE)),"",(VLOOKUP($E152,'C. et P. STAM'!$E$149:$T$172,16,FALSE)))</f>
        <v/>
      </c>
    </row>
    <row r="153" spans="1:20" ht="12" customHeight="1" x14ac:dyDescent="0.3">
      <c r="A153" s="581">
        <v>2</v>
      </c>
      <c r="B153" s="577" t="str">
        <f>IF(ISNA(VLOOKUP($A153,'C. et P. STAM'!$A$149:$T$172,2,FALSE)),"",(VLOOKUP($A153,'C. et P. STAM'!$A$149:$T$172,2,FALSE)))</f>
        <v/>
      </c>
      <c r="C153" s="721" t="str">
        <f>IF(ISNA(VLOOKUP($A153,'C. et P. STAM'!$A$149:$T$172,3,FALSE)),"",(VLOOKUP(A153,'C. et P. STAM'!$A$149:$T$172,3,FALSE)))</f>
        <v/>
      </c>
      <c r="D153" s="724" t="str">
        <f>IF(ISNA(VLOOKUP($A153,'C. et P. STAM'!$A$149:$T$172,4,FALSE)),"",(VLOOKUP($A153,'C. et P. STAM'!$A$149:$T$172,4,FALSE)))</f>
        <v/>
      </c>
      <c r="E153" s="29" t="str">
        <f>IF(ISNA(VLOOKUP($A153,'C. et P. STAM'!$A$149:$T$172,5,FALSE)),"",(VLOOKUP($A153,'C. et P. STAM'!$A$149:$T$172,5,FALSE)))</f>
        <v/>
      </c>
      <c r="F153" s="501" t="str">
        <f>IF(ISNA(VLOOKUP(E153,'C. et P. STAM'!$E$149:$T$172,2,FALSE)),"",(VLOOKUP(E153,'C. et P. STAM'!$E$149:$T$172,2,FALSE)))</f>
        <v/>
      </c>
      <c r="G153" s="249"/>
      <c r="H153" s="247"/>
      <c r="I153" s="239" t="str">
        <f>IF(ISNA(VLOOKUP($E153,'C. et P. STAM'!$E$149:$T$172,5,FALSE)),"",(VLOOKUP($E153,'C. et P. STAM'!$E$149:$T$172,5,FALSE)))</f>
        <v/>
      </c>
      <c r="J153" s="260" t="str">
        <f>IF(ISNA(VLOOKUP(E153,'C. et P. STAM'!$E$149:$T$172,6,FALSE)),"",(VLOOKUP(E153,'C. et P. STAM'!$E$149:$T$172,6,FALSE)))</f>
        <v/>
      </c>
      <c r="K153" s="261" t="str">
        <f>IF(ISNA(VLOOKUP($E153,'C. et P. STAM'!$E$149:$T$172,7,FALSE)),"",(VLOOKUP($E153,'C. et P. STAM'!$E$149:$T$172,7,FALSE)))</f>
        <v/>
      </c>
      <c r="L153" s="261" t="str">
        <f>IF(ISNA(VLOOKUP($E153,'C. et P. STAM'!$E$149:$T$172,8,FALSE)),"",(VLOOKUP($E153,'C. et P. STAM'!$E$149:$T$172,8,FALSE)))</f>
        <v/>
      </c>
      <c r="M153" s="261" t="str">
        <f>IF(ISNA(VLOOKUP($E153,'C. et P. STAM'!$E$149:$T$172,9,FALSE)),"",(VLOOKUP($E153,'C. et P. STAM'!$E$149:$T$172,9,FALSE)))</f>
        <v/>
      </c>
      <c r="N153" s="261" t="str">
        <f>IF(ISNA(VLOOKUP($E153,'C. et P. STAM'!$E$149:$T$172,10,FALSE)),"",(VLOOKUP($E153,'C. et P. STAM'!$E$149:$T$172,10,FALSE)))</f>
        <v/>
      </c>
      <c r="O153" s="261" t="str">
        <f>IF(ISNA(VLOOKUP($E153,'C. et P. STAM'!$E$149:$T$172,11,FALSE)),"",(VLOOKUP($E153,'C. et P. STAM'!$E$149:$T$172,11,FALSE)))</f>
        <v/>
      </c>
      <c r="P153" s="261" t="str">
        <f>IF(ISNA(VLOOKUP($E153,'C. et P. STAM'!$E$149:$T$172,12,FALSE)),"",(VLOOKUP($E153,'C. et P. STAM'!$E$149:$T$172,12,FALSE)))</f>
        <v/>
      </c>
      <c r="Q153" s="261" t="str">
        <f>IF(ISNA(VLOOKUP($E153,'C. et P. STAM'!$E$149:$T$172,13,FALSE)),"",(VLOOKUP($E153,'C. et P. STAM'!$E$149:$T$172,13,FALSE)))</f>
        <v/>
      </c>
      <c r="R153" s="261" t="str">
        <f>IF(ISNA(VLOOKUP($E153,'C. et P. STAM'!$E$149:$T$172,14,FALSE)),"",(VLOOKUP($E153,'C. et P. STAM'!$E$149:$T$172,14,FALSE)))</f>
        <v/>
      </c>
      <c r="S153" s="261" t="str">
        <f>IF(ISNA(VLOOKUP($E153,'C. et P. STAM'!$E$149:$T$172,15,FALSE)),"",(VLOOKUP($E153,'C. et P. STAM'!$E$149:$T$172,15,FALSE)))</f>
        <v/>
      </c>
      <c r="T153" s="262" t="str">
        <f>IF(ISNA(VLOOKUP($E153,'C. et P. STAM'!$E$149:$T$172,16,FALSE)),"",(VLOOKUP($E153,'C. et P. STAM'!$E$149:$T$172,16,FALSE)))</f>
        <v/>
      </c>
    </row>
    <row r="154" spans="1:20" ht="12" customHeight="1" x14ac:dyDescent="0.3">
      <c r="A154" s="582"/>
      <c r="B154" s="578"/>
      <c r="C154" s="722"/>
      <c r="D154" s="725"/>
      <c r="E154" s="32" t="str">
        <f>IF(ISNA(VLOOKUP($A153,'C. et P. STAM'!$A$149:$T$172,5,FALSE)+$V$3),"",(VLOOKUP($A153,'C. et P. STAM'!$A$149:$T$172,5,FALSE)+$V$3))</f>
        <v/>
      </c>
      <c r="F154" s="495" t="str">
        <f>IF(ISNA(VLOOKUP(E154,'C. et P. STAM'!$E$149:$T$172,2,FALSE)),"",(VLOOKUP(E154,'C. et P. STAM'!$E$149:$T$172,2,FALSE)))</f>
        <v/>
      </c>
      <c r="G154" s="250"/>
      <c r="H154" s="33" t="str">
        <f>IF(ISNA(VLOOKUP(E154,'C. et P. STAM'!$E$149:$T$172,4,FALSE)),"",(VLOOKUP(E154,'C. et P. STAM'!$E$149:$T$172,4,FALSE)))</f>
        <v/>
      </c>
      <c r="I154" s="240" t="str">
        <f>IF(ISNA(VLOOKUP($E154,'C. et P. STAM'!$E$149:$T$172,5,FALSE)),"",(VLOOKUP($E154,'C. et P. STAM'!$E$149:$T$172,5,FALSE)))</f>
        <v/>
      </c>
      <c r="J154" s="254" t="str">
        <f>IF(ISNA(VLOOKUP(E154,'C. et P. STAM'!$E$149:$T$172,6,FALSE)),"",(VLOOKUP(E154,'C. et P. STAM'!$E$149:$T$172,6,FALSE)))</f>
        <v/>
      </c>
      <c r="K154" s="255" t="str">
        <f>IF(ISNA(VLOOKUP($E154,'C. et P. STAM'!$E$149:$T$172,7,FALSE)),"",(VLOOKUP($E154,'C. et P. STAM'!$E$149:$T$172,7,FALSE)))</f>
        <v/>
      </c>
      <c r="L154" s="255" t="str">
        <f>IF(ISNA(VLOOKUP($E154,'C. et P. STAM'!$E$149:$T$172,8,FALSE)),"",(VLOOKUP($E154,'C. et P. STAM'!$E$149:$T$172,8,FALSE)))</f>
        <v/>
      </c>
      <c r="M154" s="255" t="str">
        <f>IF(ISNA(VLOOKUP($E154,'C. et P. STAM'!$E$149:$T$172,9,FALSE)),"",(VLOOKUP($E154,'C. et P. STAM'!$E$149:$T$172,9,FALSE)))</f>
        <v/>
      </c>
      <c r="N154" s="255" t="str">
        <f>IF(ISNA(VLOOKUP($E154,'C. et P. STAM'!$E$149:$T$172,10,FALSE)),"",(VLOOKUP($E154,'C. et P. STAM'!$E$149:$T$172,10,FALSE)))</f>
        <v/>
      </c>
      <c r="O154" s="255" t="str">
        <f>IF(ISNA(VLOOKUP($E154,'C. et P. STAM'!$E$149:$T$172,11,FALSE)),"",(VLOOKUP($E154,'C. et P. STAM'!$E$149:$T$172,11,FALSE)))</f>
        <v/>
      </c>
      <c r="P154" s="255" t="str">
        <f>IF(ISNA(VLOOKUP($E154,'C. et P. STAM'!$E$149:$T$172,12,FALSE)),"",(VLOOKUP($E154,'C. et P. STAM'!$E$149:$T$172,12,FALSE)))</f>
        <v/>
      </c>
      <c r="Q154" s="255" t="str">
        <f>IF(ISNA(VLOOKUP($E154,'C. et P. STAM'!$E$149:$T$172,13,FALSE)),"",(VLOOKUP($E154,'C. et P. STAM'!$E$149:$T$172,13,FALSE)))</f>
        <v/>
      </c>
      <c r="R154" s="255" t="str">
        <f>IF(ISNA(VLOOKUP($E154,'C. et P. STAM'!$E$149:$T$172,14,FALSE)),"",(VLOOKUP($E154,'C. et P. STAM'!$E$149:$T$172,14,FALSE)))</f>
        <v/>
      </c>
      <c r="S154" s="255" t="str">
        <f>IF(ISNA(VLOOKUP($E154,'C. et P. STAM'!$E$149:$T$172,15,FALSE)),"",(VLOOKUP($E154,'C. et P. STAM'!$E$149:$T$172,15,FALSE)))</f>
        <v/>
      </c>
      <c r="T154" s="256" t="str">
        <f>IF(ISNA(VLOOKUP($E154,'C. et P. STAM'!$E$149:$T$172,16,FALSE)),"",(VLOOKUP($E154,'C. et P. STAM'!$E$149:$T$172,16,FALSE)))</f>
        <v/>
      </c>
    </row>
    <row r="155" spans="1:20" ht="12" customHeight="1" thickBot="1" x14ac:dyDescent="0.35">
      <c r="A155" s="582"/>
      <c r="B155" s="578"/>
      <c r="C155" s="722"/>
      <c r="D155" s="725"/>
      <c r="E155" s="32" t="str">
        <f>IF(ISNA(VLOOKUP($A153,'C. et P. STAM'!$A$149:$T$172,5,FALSE)+$V$4),"",(VLOOKUP($A153,'C. et P. STAM'!$A$149:$T$172,5,FALSE)+$V$4))</f>
        <v/>
      </c>
      <c r="F155" s="495" t="str">
        <f>IF(ISNA(VLOOKUP(E155,'C. et P. STAM'!$E$149:$T$172,2,FALSE)),"",(VLOOKUP(E155,'C. et P. STAM'!$E$149:$T$172,2,FALSE)))</f>
        <v/>
      </c>
      <c r="G155" s="18" t="s">
        <v>677</v>
      </c>
      <c r="H155" s="33" t="str">
        <f>IF(ISNA(VLOOKUP(E155,'C. et P. STAM'!$E$149:$T$172,4,FALSE)),"",(VLOOKUP(E155,'C. et P. STAM'!$E$149:$T$172,4,FALSE)))</f>
        <v/>
      </c>
      <c r="I155" s="240" t="str">
        <f>IF(ISNA(VLOOKUP($E155,'C. et P. STAM'!$E$149:$T$172,5,FALSE)),"",(VLOOKUP($E155,'C. et P. STAM'!$E$149:$T$172,5,FALSE)))</f>
        <v/>
      </c>
      <c r="J155" s="254" t="str">
        <f>IF(ISNA(VLOOKUP(E155,'C. et P. STAM'!$E$149:$T$172,6,FALSE)),"",(VLOOKUP(E155,'C. et P. STAM'!$E$149:$T$172,6,FALSE)))</f>
        <v/>
      </c>
      <c r="K155" s="255" t="str">
        <f>IF(ISNA(VLOOKUP($E155,'C. et P. STAM'!$E$149:$T$172,7,FALSE)),"",(VLOOKUP($E155,'C. et P. STAM'!$E$149:$T$172,7,FALSE)))</f>
        <v/>
      </c>
      <c r="L155" s="255" t="str">
        <f>IF(ISNA(VLOOKUP($E155,'C. et P. STAM'!$E$149:$T$172,8,FALSE)),"",(VLOOKUP($E155,'C. et P. STAM'!$E$149:$T$172,8,FALSE)))</f>
        <v/>
      </c>
      <c r="M155" s="255" t="str">
        <f>IF(ISNA(VLOOKUP($E155,'C. et P. STAM'!$E$149:$T$172,9,FALSE)),"",(VLOOKUP($E155,'C. et P. STAM'!$E$149:$T$172,9,FALSE)))</f>
        <v/>
      </c>
      <c r="N155" s="255" t="str">
        <f>IF(ISNA(VLOOKUP($E155,'C. et P. STAM'!$E$149:$T$172,10,FALSE)),"",(VLOOKUP($E155,'C. et P. STAM'!$E$149:$T$172,10,FALSE)))</f>
        <v/>
      </c>
      <c r="O155" s="255" t="str">
        <f>IF(ISNA(VLOOKUP($E155,'C. et P. STAM'!$E$149:$T$172,11,FALSE)),"",(VLOOKUP($E155,'C. et P. STAM'!$E$149:$T$172,11,FALSE)))</f>
        <v/>
      </c>
      <c r="P155" s="255" t="str">
        <f>IF(ISNA(VLOOKUP($E155,'C. et P. STAM'!$E$149:$T$172,12,FALSE)),"",(VLOOKUP($E155,'C. et P. STAM'!$E$149:$T$172,12,FALSE)))</f>
        <v/>
      </c>
      <c r="Q155" s="255" t="str">
        <f>IF(ISNA(VLOOKUP($E155,'C. et P. STAM'!$E$149:$T$172,13,FALSE)),"",(VLOOKUP($E155,'C. et P. STAM'!$E$149:$T$172,13,FALSE)))</f>
        <v/>
      </c>
      <c r="R155" s="255" t="str">
        <f>IF(ISNA(VLOOKUP($E155,'C. et P. STAM'!$E$149:$T$172,14,FALSE)),"",(VLOOKUP($E155,'C. et P. STAM'!$E$149:$T$172,14,FALSE)))</f>
        <v/>
      </c>
      <c r="S155" s="255" t="str">
        <f>IF(ISNA(VLOOKUP($E155,'C. et P. STAM'!$E$149:$T$172,15,FALSE)),"",(VLOOKUP($E155,'C. et P. STAM'!$E$149:$T$172,15,FALSE)))</f>
        <v/>
      </c>
      <c r="T155" s="256" t="str">
        <f>IF(ISNA(VLOOKUP($E155,'C. et P. STAM'!$E$149:$T$172,16,FALSE)),"",(VLOOKUP($E155,'C. et P. STAM'!$E$149:$T$172,16,FALSE)))</f>
        <v/>
      </c>
    </row>
    <row r="156" spans="1:20" ht="12" customHeight="1" thickBot="1" x14ac:dyDescent="0.35">
      <c r="A156" s="583"/>
      <c r="B156" s="579"/>
      <c r="C156" s="723"/>
      <c r="D156" s="726"/>
      <c r="E156" s="243" t="str">
        <f>IF(ISNA(VLOOKUP($A153,'C. et P. STAM'!$A$149:$T$172,5,FALSE)+$V$5),"",(VLOOKUP($A153,'C. et P. STAM'!$A$149:$T$172,5,FALSE)+$V$5))</f>
        <v/>
      </c>
      <c r="F156" s="502" t="str">
        <f>IF(ISNA(VLOOKUP(E156,'C. et P. STAM'!$E$149:$T$172,2,FALSE)),"",(VLOOKUP(E156,'C. et P. STAM'!$E$149:$T$172,2,FALSE)))</f>
        <v/>
      </c>
      <c r="G156" s="19" t="s">
        <v>678</v>
      </c>
      <c r="H156" s="37" t="str">
        <f>IF(ISNA(VLOOKUP(E156,'C. et P. STAM'!$E$149:$T$172,4,FALSE)),"",(VLOOKUP(E156,'C. et P. STAM'!$E$149:$T$172,4,FALSE)))</f>
        <v/>
      </c>
      <c r="I156" s="241" t="str">
        <f>IF(ISNA(VLOOKUP($E156,'C. et P. STAM'!$E$149:$T$172,5,FALSE)),"",(VLOOKUP($E156,'C. et P. STAM'!$E$149:$T$172,5,FALSE)))</f>
        <v/>
      </c>
      <c r="J156" s="263" t="str">
        <f>IF(ISNA(VLOOKUP(E156,'C. et P. STAM'!$E$149:$T$172,6,FALSE)),"",(VLOOKUP(E156,'C. et P. STAM'!$E$149:$T$172,6,FALSE)))</f>
        <v/>
      </c>
      <c r="K156" s="264" t="str">
        <f>IF(ISNA(VLOOKUP($E156,'C. et P. STAM'!$E$149:$T$172,7,FALSE)),"",(VLOOKUP($E156,'C. et P. STAM'!$E$149:$T$172,7,FALSE)))</f>
        <v/>
      </c>
      <c r="L156" s="264" t="str">
        <f>IF(ISNA(VLOOKUP($E156,'C. et P. STAM'!$E$149:$T$172,8,FALSE)),"",(VLOOKUP($E156,'C. et P. STAM'!$E$149:$T$172,8,FALSE)))</f>
        <v/>
      </c>
      <c r="M156" s="264" t="str">
        <f>IF(ISNA(VLOOKUP($E156,'C. et P. STAM'!$E$149:$T$172,9,FALSE)),"",(VLOOKUP($E156,'C. et P. STAM'!$E$149:$T$172,9,FALSE)))</f>
        <v/>
      </c>
      <c r="N156" s="264" t="str">
        <f>IF(ISNA(VLOOKUP($E156,'C. et P. STAM'!$E$149:$T$172,10,FALSE)),"",(VLOOKUP($E156,'C. et P. STAM'!$E$149:$T$172,10,FALSE)))</f>
        <v/>
      </c>
      <c r="O156" s="264" t="str">
        <f>IF(ISNA(VLOOKUP($E156,'C. et P. STAM'!$E$149:$T$172,11,FALSE)),"",(VLOOKUP($E156,'C. et P. STAM'!$E$149:$T$172,11,FALSE)))</f>
        <v/>
      </c>
      <c r="P156" s="264" t="str">
        <f>IF(ISNA(VLOOKUP($E156,'C. et P. STAM'!$E$149:$T$172,12,FALSE)),"",(VLOOKUP($E156,'C. et P. STAM'!$E$149:$T$172,12,FALSE)))</f>
        <v/>
      </c>
      <c r="Q156" s="264" t="str">
        <f>IF(ISNA(VLOOKUP($E156,'C. et P. STAM'!$E$149:$T$172,13,FALSE)),"",(VLOOKUP($E156,'C. et P. STAM'!$E$149:$T$172,13,FALSE)))</f>
        <v/>
      </c>
      <c r="R156" s="264" t="str">
        <f>IF(ISNA(VLOOKUP($E156,'C. et P. STAM'!$E$149:$T$172,14,FALSE)),"",(VLOOKUP($E156,'C. et P. STAM'!$E$149:$T$172,14,FALSE)))</f>
        <v/>
      </c>
      <c r="S156" s="264" t="str">
        <f>IF(ISNA(VLOOKUP($E156,'C. et P. STAM'!$E$149:$T$172,15,FALSE)),"",(VLOOKUP($E156,'C. et P. STAM'!$E$149:$T$172,15,FALSE)))</f>
        <v/>
      </c>
      <c r="T156" s="265" t="str">
        <f>IF(ISNA(VLOOKUP($E156,'C. et P. STAM'!$E$149:$T$172,16,FALSE)),"",(VLOOKUP($E156,'C. et P. STAM'!$E$149:$T$172,16,FALSE)))</f>
        <v/>
      </c>
    </row>
    <row r="157" spans="1:20" ht="12" customHeight="1" x14ac:dyDescent="0.3">
      <c r="A157" s="581">
        <v>3</v>
      </c>
      <c r="B157" s="577" t="str">
        <f>IF(ISNA(VLOOKUP($A157,'C. et P. STAM'!$A$149:$T$172,2,FALSE)),"",(VLOOKUP($A157,'C. et P. STAM'!$A$149:$T$172,2,FALSE)))</f>
        <v/>
      </c>
      <c r="C157" s="721" t="str">
        <f>IF(ISNA(VLOOKUP($A157,'C. et P. STAM'!$A$149:$T$172,3,FALSE)),"",(VLOOKUP(A157,'C. et P. STAM'!$A$149:$T$172,3,FALSE)))</f>
        <v/>
      </c>
      <c r="D157" s="724" t="str">
        <f>IF(ISNA(VLOOKUP($A157,'C. et P. STAM'!$A$149:$T$172,4,FALSE)),"",(VLOOKUP($A157,'C. et P. STAM'!$A$149:$T$172,4,FALSE)))</f>
        <v/>
      </c>
      <c r="E157" s="29" t="str">
        <f>IF(ISNA(VLOOKUP($A157,'C. et P. STAM'!$A$149:$T$172,5,FALSE)),"",(VLOOKUP($A157,'C. et P. STAM'!$A$149:$T$172,5,FALSE)))</f>
        <v/>
      </c>
      <c r="F157" s="501" t="str">
        <f>IF(ISNA(VLOOKUP(E157,'C. et P. STAM'!$E$149:$T$172,2,FALSE)),"",(VLOOKUP(E157,'C. et P. STAM'!$E$149:$T$172,2,FALSE)))</f>
        <v/>
      </c>
      <c r="G157" s="249"/>
      <c r="H157" s="247"/>
      <c r="I157" s="239" t="str">
        <f>IF(ISNA(VLOOKUP($E157,'C. et P. STAM'!$E$149:$T$172,5,FALSE)),"",(VLOOKUP($E157,'C. et P. STAM'!$E$149:$T$172,5,FALSE)))</f>
        <v/>
      </c>
      <c r="J157" s="266" t="str">
        <f>IF(ISNA(VLOOKUP(E157,'C. et P. STAM'!$E$149:$T$172,6,FALSE)),"",(VLOOKUP(E157,'C. et P. STAM'!$E$149:$T$172,6,FALSE)))</f>
        <v/>
      </c>
      <c r="K157" s="267" t="str">
        <f>IF(ISNA(VLOOKUP($E157,'C. et P. STAM'!$E$149:$T$172,7,FALSE)),"",(VLOOKUP($E157,'C. et P. STAM'!$E$149:$T$172,7,FALSE)))</f>
        <v/>
      </c>
      <c r="L157" s="267" t="str">
        <f>IF(ISNA(VLOOKUP($E157,'C. et P. STAM'!$E$149:$T$172,8,FALSE)),"",(VLOOKUP($E157,'C. et P. STAM'!$E$149:$T$172,8,FALSE)))</f>
        <v/>
      </c>
      <c r="M157" s="267" t="str">
        <f>IF(ISNA(VLOOKUP($E157,'C. et P. STAM'!$E$149:$T$172,9,FALSE)),"",(VLOOKUP($E157,'C. et P. STAM'!$E$149:$T$172,9,FALSE)))</f>
        <v/>
      </c>
      <c r="N157" s="267" t="str">
        <f>IF(ISNA(VLOOKUP($E157,'C. et P. STAM'!$E$149:$T$172,10,FALSE)),"",(VLOOKUP($E157,'C. et P. STAM'!$E$149:$T$172,10,FALSE)))</f>
        <v/>
      </c>
      <c r="O157" s="267" t="str">
        <f>IF(ISNA(VLOOKUP($E157,'C. et P. STAM'!$E$149:$T$172,11,FALSE)),"",(VLOOKUP($E157,'C. et P. STAM'!$E$149:$T$172,11,FALSE)))</f>
        <v/>
      </c>
      <c r="P157" s="267" t="str">
        <f>IF(ISNA(VLOOKUP($E157,'C. et P. STAM'!$E$149:$T$172,12,FALSE)),"",(VLOOKUP($E157,'C. et P. STAM'!$E$149:$T$172,12,FALSE)))</f>
        <v/>
      </c>
      <c r="Q157" s="267" t="str">
        <f>IF(ISNA(VLOOKUP($E157,'C. et P. STAM'!$E$149:$T$172,13,FALSE)),"",(VLOOKUP($E157,'C. et P. STAM'!$E$149:$T$172,13,FALSE)))</f>
        <v/>
      </c>
      <c r="R157" s="267" t="str">
        <f>IF(ISNA(VLOOKUP($E157,'C. et P. STAM'!$E$149:$T$172,14,FALSE)),"",(VLOOKUP($E157,'C. et P. STAM'!$E$149:$T$172,14,FALSE)))</f>
        <v/>
      </c>
      <c r="S157" s="267" t="str">
        <f>IF(ISNA(VLOOKUP($E157,'C. et P. STAM'!$E$149:$T$172,15,FALSE)),"",(VLOOKUP($E157,'C. et P. STAM'!$E$149:$T$172,15,FALSE)))</f>
        <v/>
      </c>
      <c r="T157" s="268" t="str">
        <f>IF(ISNA(VLOOKUP($E157,'C. et P. STAM'!$E$149:$T$172,16,FALSE)),"",(VLOOKUP($E157,'C. et P. STAM'!$E$149:$T$172,16,FALSE)))</f>
        <v/>
      </c>
    </row>
    <row r="158" spans="1:20" ht="12" customHeight="1" x14ac:dyDescent="0.3">
      <c r="A158" s="582"/>
      <c r="B158" s="578"/>
      <c r="C158" s="722"/>
      <c r="D158" s="725"/>
      <c r="E158" s="32" t="str">
        <f>IF(ISNA(VLOOKUP($A157,'C. et P. STAM'!$A$149:$T$172,5,FALSE)+$V$3),"",(VLOOKUP($A157,'C. et P. STAM'!$A$149:$T$172,5,FALSE)+$V$3))</f>
        <v/>
      </c>
      <c r="F158" s="495" t="str">
        <f>IF(ISNA(VLOOKUP(E158,'C. et P. STAM'!$E$149:$T$172,2,FALSE)),"",(VLOOKUP(E158,'C. et P. STAM'!$E$149:$T$172,2,FALSE)))</f>
        <v/>
      </c>
      <c r="G158" s="250"/>
      <c r="H158" s="33" t="str">
        <f>IF(ISNA(VLOOKUP(E158,'C. et P. STAM'!$E$149:$T$172,4,FALSE)),"",(VLOOKUP(E158,'C. et P. STAM'!$E$149:$T$172,4,FALSE)))</f>
        <v/>
      </c>
      <c r="I158" s="240" t="str">
        <f>IF(ISNA(VLOOKUP($E158,'C. et P. STAM'!$E$149:$T$172,5,FALSE)),"",(VLOOKUP($E158,'C. et P. STAM'!$E$149:$T$172,5,FALSE)))</f>
        <v/>
      </c>
      <c r="J158" s="254" t="str">
        <f>IF(ISNA(VLOOKUP(E158,'C. et P. STAM'!$E$149:$T$172,6,FALSE)),"",(VLOOKUP(E158,'C. et P. STAM'!$E$149:$T$172,6,FALSE)))</f>
        <v/>
      </c>
      <c r="K158" s="255" t="str">
        <f>IF(ISNA(VLOOKUP($E158,'C. et P. STAM'!$E$149:$T$172,7,FALSE)),"",(VLOOKUP($E158,'C. et P. STAM'!$E$149:$T$172,7,FALSE)))</f>
        <v/>
      </c>
      <c r="L158" s="255" t="str">
        <f>IF(ISNA(VLOOKUP($E158,'C. et P. STAM'!$E$149:$T$172,8,FALSE)),"",(VLOOKUP($E158,'C. et P. STAM'!$E$149:$T$172,8,FALSE)))</f>
        <v/>
      </c>
      <c r="M158" s="255" t="str">
        <f>IF(ISNA(VLOOKUP($E158,'C. et P. STAM'!$E$149:$T$172,9,FALSE)),"",(VLOOKUP($E158,'C. et P. STAM'!$E$149:$T$172,9,FALSE)))</f>
        <v/>
      </c>
      <c r="N158" s="255" t="str">
        <f>IF(ISNA(VLOOKUP($E158,'C. et P. STAM'!$E$149:$T$172,10,FALSE)),"",(VLOOKUP($E158,'C. et P. STAM'!$E$149:$T$172,10,FALSE)))</f>
        <v/>
      </c>
      <c r="O158" s="255" t="str">
        <f>IF(ISNA(VLOOKUP($E158,'C. et P. STAM'!$E$149:$T$172,11,FALSE)),"",(VLOOKUP($E158,'C. et P. STAM'!$E$149:$T$172,11,FALSE)))</f>
        <v/>
      </c>
      <c r="P158" s="255" t="str">
        <f>IF(ISNA(VLOOKUP($E158,'C. et P. STAM'!$E$149:$T$172,12,FALSE)),"",(VLOOKUP($E158,'C. et P. STAM'!$E$149:$T$172,12,FALSE)))</f>
        <v/>
      </c>
      <c r="Q158" s="255" t="str">
        <f>IF(ISNA(VLOOKUP($E158,'C. et P. STAM'!$E$149:$T$172,13,FALSE)),"",(VLOOKUP($E158,'C. et P. STAM'!$E$149:$T$172,13,FALSE)))</f>
        <v/>
      </c>
      <c r="R158" s="255" t="str">
        <f>IF(ISNA(VLOOKUP($E158,'C. et P. STAM'!$E$149:$T$172,14,FALSE)),"",(VLOOKUP($E158,'C. et P. STAM'!$E$149:$T$172,14,FALSE)))</f>
        <v/>
      </c>
      <c r="S158" s="255" t="str">
        <f>IF(ISNA(VLOOKUP($E158,'C. et P. STAM'!$E$149:$T$172,15,FALSE)),"",(VLOOKUP($E158,'C. et P. STAM'!$E$149:$T$172,15,FALSE)))</f>
        <v/>
      </c>
      <c r="T158" s="256" t="str">
        <f>IF(ISNA(VLOOKUP($E158,'C. et P. STAM'!$E$149:$T$172,16,FALSE)),"",(VLOOKUP($E158,'C. et P. STAM'!$E$149:$T$172,16,FALSE)))</f>
        <v/>
      </c>
    </row>
    <row r="159" spans="1:20" ht="12" customHeight="1" thickBot="1" x14ac:dyDescent="0.35">
      <c r="A159" s="582"/>
      <c r="B159" s="578"/>
      <c r="C159" s="722"/>
      <c r="D159" s="725"/>
      <c r="E159" s="32" t="str">
        <f>IF(ISNA(VLOOKUP($A157,'C. et P. STAM'!$A$149:$T$172,5,FALSE)+$V$4),"",(VLOOKUP($A157,'C. et P. STAM'!$A$149:$T$172,5,FALSE)+$V$4))</f>
        <v/>
      </c>
      <c r="F159" s="495" t="str">
        <f>IF(ISNA(VLOOKUP(E159,'C. et P. STAM'!$E$149:$T$172,2,FALSE)),"",(VLOOKUP(E159,'C. et P. STAM'!$E$149:$T$172,2,FALSE)))</f>
        <v/>
      </c>
      <c r="G159" s="18" t="s">
        <v>677</v>
      </c>
      <c r="H159" s="33" t="str">
        <f>IF(ISNA(VLOOKUP(E159,'C. et P. STAM'!$E$149:$T$172,4,FALSE)),"",(VLOOKUP(E159,'C. et P. STAM'!$E$149:$T$172,4,FALSE)))</f>
        <v/>
      </c>
      <c r="I159" s="240" t="str">
        <f>IF(ISNA(VLOOKUP($E159,'C. et P. STAM'!$E$149:$T$172,5,FALSE)),"",(VLOOKUP($E159,'C. et P. STAM'!$E$149:$T$172,5,FALSE)))</f>
        <v/>
      </c>
      <c r="J159" s="254" t="str">
        <f>IF(ISNA(VLOOKUP(E159,'C. et P. STAM'!$E$149:$T$172,6,FALSE)),"",(VLOOKUP(E159,'C. et P. STAM'!$E$149:$T$172,6,FALSE)))</f>
        <v/>
      </c>
      <c r="K159" s="255" t="str">
        <f>IF(ISNA(VLOOKUP($E159,'C. et P. STAM'!$E$149:$T$172,7,FALSE)),"",(VLOOKUP($E159,'C. et P. STAM'!$E$149:$T$172,7,FALSE)))</f>
        <v/>
      </c>
      <c r="L159" s="255" t="str">
        <f>IF(ISNA(VLOOKUP($E159,'C. et P. STAM'!$E$149:$T$172,8,FALSE)),"",(VLOOKUP($E159,'C. et P. STAM'!$E$149:$T$172,8,FALSE)))</f>
        <v/>
      </c>
      <c r="M159" s="255" t="str">
        <f>IF(ISNA(VLOOKUP($E159,'C. et P. STAM'!$E$149:$T$172,9,FALSE)),"",(VLOOKUP($E159,'C. et P. STAM'!$E$149:$T$172,9,FALSE)))</f>
        <v/>
      </c>
      <c r="N159" s="255" t="str">
        <f>IF(ISNA(VLOOKUP($E159,'C. et P. STAM'!$E$149:$T$172,10,FALSE)),"",(VLOOKUP($E159,'C. et P. STAM'!$E$149:$T$172,10,FALSE)))</f>
        <v/>
      </c>
      <c r="O159" s="255" t="str">
        <f>IF(ISNA(VLOOKUP($E159,'C. et P. STAM'!$E$149:$T$172,11,FALSE)),"",(VLOOKUP($E159,'C. et P. STAM'!$E$149:$T$172,11,FALSE)))</f>
        <v/>
      </c>
      <c r="P159" s="255" t="str">
        <f>IF(ISNA(VLOOKUP($E159,'C. et P. STAM'!$E$149:$T$172,12,FALSE)),"",(VLOOKUP($E159,'C. et P. STAM'!$E$149:$T$172,12,FALSE)))</f>
        <v/>
      </c>
      <c r="Q159" s="255" t="str">
        <f>IF(ISNA(VLOOKUP($E159,'C. et P. STAM'!$E$149:$T$172,13,FALSE)),"",(VLOOKUP($E159,'C. et P. STAM'!$E$149:$T$172,13,FALSE)))</f>
        <v/>
      </c>
      <c r="R159" s="255" t="str">
        <f>IF(ISNA(VLOOKUP($E159,'C. et P. STAM'!$E$149:$T$172,14,FALSE)),"",(VLOOKUP($E159,'C. et P. STAM'!$E$149:$T$172,14,FALSE)))</f>
        <v/>
      </c>
      <c r="S159" s="255" t="str">
        <f>IF(ISNA(VLOOKUP($E159,'C. et P. STAM'!$E$149:$T$172,15,FALSE)),"",(VLOOKUP($E159,'C. et P. STAM'!$E$149:$T$172,15,FALSE)))</f>
        <v/>
      </c>
      <c r="T159" s="256" t="str">
        <f>IF(ISNA(VLOOKUP($E159,'C. et P. STAM'!$E$149:$T$172,16,FALSE)),"",(VLOOKUP($E159,'C. et P. STAM'!$E$149:$T$172,16,FALSE)))</f>
        <v/>
      </c>
    </row>
    <row r="160" spans="1:20" ht="12" customHeight="1" thickBot="1" x14ac:dyDescent="0.35">
      <c r="A160" s="583"/>
      <c r="B160" s="579"/>
      <c r="C160" s="723"/>
      <c r="D160" s="726"/>
      <c r="E160" s="243" t="str">
        <f>IF(ISNA(VLOOKUP($A157,'C. et P. STAM'!$A$149:$T$172,5,FALSE)+$V$5),"",(VLOOKUP($A157,'C. et P. STAM'!$A$149:$T$172,5,FALSE)+$V$5))</f>
        <v/>
      </c>
      <c r="F160" s="502" t="str">
        <f>IF(ISNA(VLOOKUP(E160,'C. et P. STAM'!$E$149:$T$172,2,FALSE)),"",(VLOOKUP(E160,'C. et P. STAM'!$E$149:$T$172,2,FALSE)))</f>
        <v/>
      </c>
      <c r="G160" s="19" t="s">
        <v>678</v>
      </c>
      <c r="H160" s="37" t="str">
        <f>IF(ISNA(VLOOKUP(E160,'C. et P. STAM'!$E$149:$T$172,4,FALSE)),"",(VLOOKUP(E160,'C. et P. STAM'!$E$149:$T$172,4,FALSE)))</f>
        <v/>
      </c>
      <c r="I160" s="241" t="str">
        <f>IF(ISNA(VLOOKUP($E160,'C. et P. STAM'!$E$149:$T$172,5,FALSE)),"",(VLOOKUP($E160,'C. et P. STAM'!$E$149:$T$172,5,FALSE)))</f>
        <v/>
      </c>
      <c r="J160" s="257" t="str">
        <f>IF(ISNA(VLOOKUP(E160,'C. et P. STAM'!$E$149:$T$172,6,FALSE)),"",(VLOOKUP(E160,'C. et P. STAM'!$E$149:$T$172,6,FALSE)))</f>
        <v/>
      </c>
      <c r="K160" s="258" t="str">
        <f>IF(ISNA(VLOOKUP($E160,'C. et P. STAM'!$E$149:$T$172,7,FALSE)),"",(VLOOKUP($E160,'C. et P. STAM'!$E$149:$T$172,7,FALSE)))</f>
        <v/>
      </c>
      <c r="L160" s="258" t="str">
        <f>IF(ISNA(VLOOKUP($E160,'C. et P. STAM'!$E$149:$T$172,8,FALSE)),"",(VLOOKUP($E160,'C. et P. STAM'!$E$149:$T$172,8,FALSE)))</f>
        <v/>
      </c>
      <c r="M160" s="258" t="str">
        <f>IF(ISNA(VLOOKUP($E160,'C. et P. STAM'!$E$149:$T$172,9,FALSE)),"",(VLOOKUP($E160,'C. et P. STAM'!$E$149:$T$172,9,FALSE)))</f>
        <v/>
      </c>
      <c r="N160" s="258" t="str">
        <f>IF(ISNA(VLOOKUP($E160,'C. et P. STAM'!$E$149:$T$172,10,FALSE)),"",(VLOOKUP($E160,'C. et P. STAM'!$E$149:$T$172,10,FALSE)))</f>
        <v/>
      </c>
      <c r="O160" s="258" t="str">
        <f>IF(ISNA(VLOOKUP($E160,'C. et P. STAM'!$E$149:$T$172,11,FALSE)),"",(VLOOKUP($E160,'C. et P. STAM'!$E$149:$T$172,11,FALSE)))</f>
        <v/>
      </c>
      <c r="P160" s="258" t="str">
        <f>IF(ISNA(VLOOKUP($E160,'C. et P. STAM'!$E$149:$T$172,12,FALSE)),"",(VLOOKUP($E160,'C. et P. STAM'!$E$149:$T$172,12,FALSE)))</f>
        <v/>
      </c>
      <c r="Q160" s="258" t="str">
        <f>IF(ISNA(VLOOKUP($E160,'C. et P. STAM'!$E$149:$T$172,13,FALSE)),"",(VLOOKUP($E160,'C. et P. STAM'!$E$149:$T$172,13,FALSE)))</f>
        <v/>
      </c>
      <c r="R160" s="258" t="str">
        <f>IF(ISNA(VLOOKUP($E160,'C. et P. STAM'!$E$149:$T$172,14,FALSE)),"",(VLOOKUP($E160,'C. et P. STAM'!$E$149:$T$172,14,FALSE)))</f>
        <v/>
      </c>
      <c r="S160" s="258" t="str">
        <f>IF(ISNA(VLOOKUP($E160,'C. et P. STAM'!$E$149:$T$172,15,FALSE)),"",(VLOOKUP($E160,'C. et P. STAM'!$E$149:$T$172,15,FALSE)))</f>
        <v/>
      </c>
      <c r="T160" s="259" t="str">
        <f>IF(ISNA(VLOOKUP($E160,'C. et P. STAM'!$E$149:$T$172,16,FALSE)),"",(VLOOKUP($E160,'C. et P. STAM'!$E$149:$T$172,16,FALSE)))</f>
        <v/>
      </c>
    </row>
    <row r="161" spans="1:20" ht="12" customHeight="1" x14ac:dyDescent="0.3">
      <c r="A161" s="581">
        <v>4</v>
      </c>
      <c r="B161" s="577" t="str">
        <f>IF(ISNA(VLOOKUP($A161,'C. et P. STAM'!$A$149:$T$172,2,FALSE)),"",(VLOOKUP($A161,'C. et P. STAM'!$A$149:$T$172,2,FALSE)))</f>
        <v/>
      </c>
      <c r="C161" s="721" t="str">
        <f>IF(ISNA(VLOOKUP($A161,'C. et P. STAM'!$A$149:$T$172,3,FALSE)),"",(VLOOKUP(A161,'C. et P. STAM'!$A$149:$T$172,3,FALSE)))</f>
        <v/>
      </c>
      <c r="D161" s="724" t="str">
        <f>IF(ISNA(VLOOKUP($A161,'C. et P. STAM'!$A$149:$T$172,4,FALSE)),"",(VLOOKUP($A161,'C. et P. STAM'!$A$149:$T$172,4,FALSE)))</f>
        <v/>
      </c>
      <c r="E161" s="29" t="str">
        <f>IF(ISNA(VLOOKUP($A161,'C. et P. STAM'!$A$149:$T$172,5,FALSE)),"",(VLOOKUP($A161,'C. et P. STAM'!$A$149:$T$172,5,FALSE)))</f>
        <v/>
      </c>
      <c r="F161" s="501" t="str">
        <f>IF(ISNA(VLOOKUP(E161,'C. et P. STAM'!$E$149:$T$172,2,FALSE)),"",(VLOOKUP(E161,'C. et P. STAM'!$E$149:$T$172,2,FALSE)))</f>
        <v/>
      </c>
      <c r="G161" s="249"/>
      <c r="H161" s="247"/>
      <c r="I161" s="239" t="str">
        <f>IF(ISNA(VLOOKUP($E161,'C. et P. STAM'!$E$149:$T$172,5,FALSE)),"",(VLOOKUP($E161,'C. et P. STAM'!$E$149:$T$172,5,FALSE)))</f>
        <v/>
      </c>
      <c r="J161" s="260" t="str">
        <f>IF(ISNA(VLOOKUP(E161,'C. et P. STAM'!$E$149:$T$172,6,FALSE)),"",(VLOOKUP(E161,'C. et P. STAM'!$E$149:$T$172,6,FALSE)))</f>
        <v/>
      </c>
      <c r="K161" s="261" t="str">
        <f>IF(ISNA(VLOOKUP($E161,'C. et P. STAM'!$E$149:$T$172,7,FALSE)),"",(VLOOKUP($E161,'C. et P. STAM'!$E$149:$T$172,7,FALSE)))</f>
        <v/>
      </c>
      <c r="L161" s="261" t="str">
        <f>IF(ISNA(VLOOKUP($E161,'C. et P. STAM'!$E$149:$T$172,8,FALSE)),"",(VLOOKUP($E161,'C. et P. STAM'!$E$149:$T$172,8,FALSE)))</f>
        <v/>
      </c>
      <c r="M161" s="261" t="str">
        <f>IF(ISNA(VLOOKUP($E161,'C. et P. STAM'!$E$149:$T$172,9,FALSE)),"",(VLOOKUP($E161,'C. et P. STAM'!$E$149:$T$172,9,FALSE)))</f>
        <v/>
      </c>
      <c r="N161" s="261" t="str">
        <f>IF(ISNA(VLOOKUP($E161,'C. et P. STAM'!$E$149:$T$172,10,FALSE)),"",(VLOOKUP($E161,'C. et P. STAM'!$E$149:$T$172,10,FALSE)))</f>
        <v/>
      </c>
      <c r="O161" s="261" t="str">
        <f>IF(ISNA(VLOOKUP($E161,'C. et P. STAM'!$E$149:$T$172,11,FALSE)),"",(VLOOKUP($E161,'C. et P. STAM'!$E$149:$T$172,11,FALSE)))</f>
        <v/>
      </c>
      <c r="P161" s="261" t="str">
        <f>IF(ISNA(VLOOKUP($E161,'C. et P. STAM'!$E$149:$T$172,12,FALSE)),"",(VLOOKUP($E161,'C. et P. STAM'!$E$149:$T$172,12,FALSE)))</f>
        <v/>
      </c>
      <c r="Q161" s="261" t="str">
        <f>IF(ISNA(VLOOKUP($E161,'C. et P. STAM'!$E$149:$T$172,13,FALSE)),"",(VLOOKUP($E161,'C. et P. STAM'!$E$149:$T$172,13,FALSE)))</f>
        <v/>
      </c>
      <c r="R161" s="261" t="str">
        <f>IF(ISNA(VLOOKUP($E161,'C. et P. STAM'!$E$149:$T$172,14,FALSE)),"",(VLOOKUP($E161,'C. et P. STAM'!$E$149:$T$172,14,FALSE)))</f>
        <v/>
      </c>
      <c r="S161" s="261" t="str">
        <f>IF(ISNA(VLOOKUP($E161,'C. et P. STAM'!$E$149:$T$172,15,FALSE)),"",(VLOOKUP($E161,'C. et P. STAM'!$E$149:$T$172,15,FALSE)))</f>
        <v/>
      </c>
      <c r="T161" s="262" t="str">
        <f>IF(ISNA(VLOOKUP($E161,'C. et P. STAM'!$E$149:$T$172,16,FALSE)),"",(VLOOKUP($E161,'C. et P. STAM'!$E$149:$T$172,16,FALSE)))</f>
        <v/>
      </c>
    </row>
    <row r="162" spans="1:20" ht="12" customHeight="1" x14ac:dyDescent="0.3">
      <c r="A162" s="582"/>
      <c r="B162" s="578"/>
      <c r="C162" s="722"/>
      <c r="D162" s="725"/>
      <c r="E162" s="32" t="str">
        <f>IF(ISNA(VLOOKUP($A161,'C. et P. STAM'!$A$149:$T$172,5,FALSE)+$V$3),"",(VLOOKUP($A161,'C. et P. STAM'!$A$149:$T$172,5,FALSE)+$V$3))</f>
        <v/>
      </c>
      <c r="F162" s="495" t="str">
        <f>IF(ISNA(VLOOKUP(E162,'C. et P. STAM'!$E$149:$T$172,2,FALSE)),"",(VLOOKUP(E162,'C. et P. STAM'!$E$149:$T$172,2,FALSE)))</f>
        <v/>
      </c>
      <c r="G162" s="250"/>
      <c r="H162" s="33" t="str">
        <f>IF(ISNA(VLOOKUP(E162,'C. et P. STAM'!$E$149:$T$172,4,FALSE)),"",(VLOOKUP(E162,'C. et P. STAM'!$E$149:$T$172,4,FALSE)))</f>
        <v/>
      </c>
      <c r="I162" s="240" t="str">
        <f>IF(ISNA(VLOOKUP($E162,'C. et P. STAM'!$E$149:$T$172,5,FALSE)),"",(VLOOKUP($E162,'C. et P. STAM'!$E$149:$T$172,5,FALSE)))</f>
        <v/>
      </c>
      <c r="J162" s="254" t="str">
        <f>IF(ISNA(VLOOKUP(E162,'C. et P. STAM'!$E$149:$T$172,6,FALSE)),"",(VLOOKUP(E162,'C. et P. STAM'!$E$149:$T$172,6,FALSE)))</f>
        <v/>
      </c>
      <c r="K162" s="255" t="str">
        <f>IF(ISNA(VLOOKUP($E162,'C. et P. STAM'!$E$149:$T$172,7,FALSE)),"",(VLOOKUP($E162,'C. et P. STAM'!$E$149:$T$172,7,FALSE)))</f>
        <v/>
      </c>
      <c r="L162" s="255" t="str">
        <f>IF(ISNA(VLOOKUP($E162,'C. et P. STAM'!$E$149:$T$172,8,FALSE)),"",(VLOOKUP($E162,'C. et P. STAM'!$E$149:$T$172,8,FALSE)))</f>
        <v/>
      </c>
      <c r="M162" s="255" t="str">
        <f>IF(ISNA(VLOOKUP($E162,'C. et P. STAM'!$E$149:$T$172,9,FALSE)),"",(VLOOKUP($E162,'C. et P. STAM'!$E$149:$T$172,9,FALSE)))</f>
        <v/>
      </c>
      <c r="N162" s="255" t="str">
        <f>IF(ISNA(VLOOKUP($E162,'C. et P. STAM'!$E$149:$T$172,10,FALSE)),"",(VLOOKUP($E162,'C. et P. STAM'!$E$149:$T$172,10,FALSE)))</f>
        <v/>
      </c>
      <c r="O162" s="255" t="str">
        <f>IF(ISNA(VLOOKUP($E162,'C. et P. STAM'!$E$149:$T$172,11,FALSE)),"",(VLOOKUP($E162,'C. et P. STAM'!$E$149:$T$172,11,FALSE)))</f>
        <v/>
      </c>
      <c r="P162" s="255" t="str">
        <f>IF(ISNA(VLOOKUP($E162,'C. et P. STAM'!$E$149:$T$172,12,FALSE)),"",(VLOOKUP($E162,'C. et P. STAM'!$E$149:$T$172,12,FALSE)))</f>
        <v/>
      </c>
      <c r="Q162" s="255" t="str">
        <f>IF(ISNA(VLOOKUP($E162,'C. et P. STAM'!$E$149:$T$172,13,FALSE)),"",(VLOOKUP($E162,'C. et P. STAM'!$E$149:$T$172,13,FALSE)))</f>
        <v/>
      </c>
      <c r="R162" s="255" t="str">
        <f>IF(ISNA(VLOOKUP($E162,'C. et P. STAM'!$E$149:$T$172,14,FALSE)),"",(VLOOKUP($E162,'C. et P. STAM'!$E$149:$T$172,14,FALSE)))</f>
        <v/>
      </c>
      <c r="S162" s="255" t="str">
        <f>IF(ISNA(VLOOKUP($E162,'C. et P. STAM'!$E$149:$T$172,15,FALSE)),"",(VLOOKUP($E162,'C. et P. STAM'!$E$149:$T$172,15,FALSE)))</f>
        <v/>
      </c>
      <c r="T162" s="256" t="str">
        <f>IF(ISNA(VLOOKUP($E162,'C. et P. STAM'!$E$149:$T$172,16,FALSE)),"",(VLOOKUP($E162,'C. et P. STAM'!$E$149:$T$172,16,FALSE)))</f>
        <v/>
      </c>
    </row>
    <row r="163" spans="1:20" ht="12" customHeight="1" thickBot="1" x14ac:dyDescent="0.35">
      <c r="A163" s="582"/>
      <c r="B163" s="578"/>
      <c r="C163" s="722"/>
      <c r="D163" s="725"/>
      <c r="E163" s="32" t="str">
        <f>IF(ISNA(VLOOKUP($A161,'C. et P. STAM'!$A$149:$T$172,5,FALSE)+$V$4),"",(VLOOKUP($A161,'C. et P. STAM'!$A$149:$T$172,5,FALSE)+$V$4))</f>
        <v/>
      </c>
      <c r="F163" s="495" t="str">
        <f>IF(ISNA(VLOOKUP(E163,'C. et P. STAM'!$E$149:$T$172,2,FALSE)),"",(VLOOKUP(E163,'C. et P. STAM'!$E$149:$T$172,2,FALSE)))</f>
        <v/>
      </c>
      <c r="G163" s="18" t="s">
        <v>677</v>
      </c>
      <c r="H163" s="33" t="str">
        <f>IF(ISNA(VLOOKUP(E163,'C. et P. STAM'!$E$149:$T$172,4,FALSE)),"",(VLOOKUP(E163,'C. et P. STAM'!$E$149:$T$172,4,FALSE)))</f>
        <v/>
      </c>
      <c r="I163" s="240" t="str">
        <f>IF(ISNA(VLOOKUP($E163,'C. et P. STAM'!$E$149:$T$172,5,FALSE)),"",(VLOOKUP($E163,'C. et P. STAM'!$E$149:$T$172,5,FALSE)))</f>
        <v/>
      </c>
      <c r="J163" s="254" t="str">
        <f>IF(ISNA(VLOOKUP(E163,'C. et P. STAM'!$E$149:$T$172,6,FALSE)),"",(VLOOKUP(E163,'C. et P. STAM'!$E$149:$T$172,6,FALSE)))</f>
        <v/>
      </c>
      <c r="K163" s="255" t="str">
        <f>IF(ISNA(VLOOKUP($E163,'C. et P. STAM'!$E$149:$T$172,7,FALSE)),"",(VLOOKUP($E163,'C. et P. STAM'!$E$149:$T$172,7,FALSE)))</f>
        <v/>
      </c>
      <c r="L163" s="255" t="str">
        <f>IF(ISNA(VLOOKUP($E163,'C. et P. STAM'!$E$149:$T$172,8,FALSE)),"",(VLOOKUP($E163,'C. et P. STAM'!$E$149:$T$172,8,FALSE)))</f>
        <v/>
      </c>
      <c r="M163" s="255" t="str">
        <f>IF(ISNA(VLOOKUP($E163,'C. et P. STAM'!$E$149:$T$172,9,FALSE)),"",(VLOOKUP($E163,'C. et P. STAM'!$E$149:$T$172,9,FALSE)))</f>
        <v/>
      </c>
      <c r="N163" s="255" t="str">
        <f>IF(ISNA(VLOOKUP($E163,'C. et P. STAM'!$E$149:$T$172,10,FALSE)),"",(VLOOKUP($E163,'C. et P. STAM'!$E$149:$T$172,10,FALSE)))</f>
        <v/>
      </c>
      <c r="O163" s="255" t="str">
        <f>IF(ISNA(VLOOKUP($E163,'C. et P. STAM'!$E$149:$T$172,11,FALSE)),"",(VLOOKUP($E163,'C. et P. STAM'!$E$149:$T$172,11,FALSE)))</f>
        <v/>
      </c>
      <c r="P163" s="255" t="str">
        <f>IF(ISNA(VLOOKUP($E163,'C. et P. STAM'!$E$149:$T$172,12,FALSE)),"",(VLOOKUP($E163,'C. et P. STAM'!$E$149:$T$172,12,FALSE)))</f>
        <v/>
      </c>
      <c r="Q163" s="255" t="str">
        <f>IF(ISNA(VLOOKUP($E163,'C. et P. STAM'!$E$149:$T$172,13,FALSE)),"",(VLOOKUP($E163,'C. et P. STAM'!$E$149:$T$172,13,FALSE)))</f>
        <v/>
      </c>
      <c r="R163" s="255" t="str">
        <f>IF(ISNA(VLOOKUP($E163,'C. et P. STAM'!$E$149:$T$172,14,FALSE)),"",(VLOOKUP($E163,'C. et P. STAM'!$E$149:$T$172,14,FALSE)))</f>
        <v/>
      </c>
      <c r="S163" s="255" t="str">
        <f>IF(ISNA(VLOOKUP($E163,'C. et P. STAM'!$E$149:$T$172,15,FALSE)),"",(VLOOKUP($E163,'C. et P. STAM'!$E$149:$T$172,15,FALSE)))</f>
        <v/>
      </c>
      <c r="T163" s="256" t="str">
        <f>IF(ISNA(VLOOKUP($E163,'C. et P. STAM'!$E$149:$T$172,16,FALSE)),"",(VLOOKUP($E163,'C. et P. STAM'!$E$149:$T$172,16,FALSE)))</f>
        <v/>
      </c>
    </row>
    <row r="164" spans="1:20" ht="12" customHeight="1" thickBot="1" x14ac:dyDescent="0.35">
      <c r="A164" s="583"/>
      <c r="B164" s="579"/>
      <c r="C164" s="723"/>
      <c r="D164" s="726"/>
      <c r="E164" s="243" t="str">
        <f>IF(ISNA(VLOOKUP($A161,'C. et P. STAM'!$A$149:$T$172,5,FALSE)+$V$5),"",(VLOOKUP($A161,'C. et P. STAM'!$A$149:$T$172,5,FALSE)+$V$5))</f>
        <v/>
      </c>
      <c r="F164" s="502" t="str">
        <f>IF(ISNA(VLOOKUP(E164,'C. et P. STAM'!$E$149:$T$172,2,FALSE)),"",(VLOOKUP(E164,'C. et P. STAM'!$E$149:$T$172,2,FALSE)))</f>
        <v/>
      </c>
      <c r="G164" s="19" t="s">
        <v>678</v>
      </c>
      <c r="H164" s="37" t="str">
        <f>IF(ISNA(VLOOKUP(E164,'C. et P. STAM'!$E$149:$T$172,4,FALSE)),"",(VLOOKUP(E164,'C. et P. STAM'!$E$149:$T$172,4,FALSE)))</f>
        <v/>
      </c>
      <c r="I164" s="241" t="str">
        <f>IF(ISNA(VLOOKUP($E164,'C. et P. STAM'!$E$149:$T$172,5,FALSE)),"",(VLOOKUP($E164,'C. et P. STAM'!$E$149:$T$172,5,FALSE)))</f>
        <v/>
      </c>
      <c r="J164" s="263" t="str">
        <f>IF(ISNA(VLOOKUP(E164,'C. et P. STAM'!$E$149:$T$172,6,FALSE)),"",(VLOOKUP(E164,'C. et P. STAM'!$E$149:$T$172,6,FALSE)))</f>
        <v/>
      </c>
      <c r="K164" s="264" t="str">
        <f>IF(ISNA(VLOOKUP($E164,'C. et P. STAM'!$E$149:$T$172,7,FALSE)),"",(VLOOKUP($E164,'C. et P. STAM'!$E$149:$T$172,7,FALSE)))</f>
        <v/>
      </c>
      <c r="L164" s="264" t="str">
        <f>IF(ISNA(VLOOKUP($E164,'C. et P. STAM'!$E$149:$T$172,8,FALSE)),"",(VLOOKUP($E164,'C. et P. STAM'!$E$149:$T$172,8,FALSE)))</f>
        <v/>
      </c>
      <c r="M164" s="264" t="str">
        <f>IF(ISNA(VLOOKUP($E164,'C. et P. STAM'!$E$149:$T$172,9,FALSE)),"",(VLOOKUP($E164,'C. et P. STAM'!$E$149:$T$172,9,FALSE)))</f>
        <v/>
      </c>
      <c r="N164" s="264" t="str">
        <f>IF(ISNA(VLOOKUP($E164,'C. et P. STAM'!$E$149:$T$172,10,FALSE)),"",(VLOOKUP($E164,'C. et P. STAM'!$E$149:$T$172,10,FALSE)))</f>
        <v/>
      </c>
      <c r="O164" s="264" t="str">
        <f>IF(ISNA(VLOOKUP($E164,'C. et P. STAM'!$E$149:$T$172,11,FALSE)),"",(VLOOKUP($E164,'C. et P. STAM'!$E$149:$T$172,11,FALSE)))</f>
        <v/>
      </c>
      <c r="P164" s="264" t="str">
        <f>IF(ISNA(VLOOKUP($E164,'C. et P. STAM'!$E$149:$T$172,12,FALSE)),"",(VLOOKUP($E164,'C. et P. STAM'!$E$149:$T$172,12,FALSE)))</f>
        <v/>
      </c>
      <c r="Q164" s="264" t="str">
        <f>IF(ISNA(VLOOKUP($E164,'C. et P. STAM'!$E$149:$T$172,13,FALSE)),"",(VLOOKUP($E164,'C. et P. STAM'!$E$149:$T$172,13,FALSE)))</f>
        <v/>
      </c>
      <c r="R164" s="264" t="str">
        <f>IF(ISNA(VLOOKUP($E164,'C. et P. STAM'!$E$149:$T$172,14,FALSE)),"",(VLOOKUP($E164,'C. et P. STAM'!$E$149:$T$172,14,FALSE)))</f>
        <v/>
      </c>
      <c r="S164" s="264" t="str">
        <f>IF(ISNA(VLOOKUP($E164,'C. et P. STAM'!$E$149:$T$172,15,FALSE)),"",(VLOOKUP($E164,'C. et P. STAM'!$E$149:$T$172,15,FALSE)))</f>
        <v/>
      </c>
      <c r="T164" s="265" t="str">
        <f>IF(ISNA(VLOOKUP($E164,'C. et P. STAM'!$E$149:$T$172,16,FALSE)),"",(VLOOKUP($E164,'C. et P. STAM'!$E$149:$T$172,16,FALSE)))</f>
        <v/>
      </c>
    </row>
    <row r="165" spans="1:20" ht="12" customHeight="1" x14ac:dyDescent="0.3">
      <c r="A165" s="581">
        <v>5</v>
      </c>
      <c r="B165" s="577" t="str">
        <f>IF(ISNA(VLOOKUP($A165,'C. et P. STAM'!$A$149:$T$172,2,FALSE)),"",(VLOOKUP($A165,'C. et P. STAM'!$A$149:$T$172,2,FALSE)))</f>
        <v/>
      </c>
      <c r="C165" s="721" t="str">
        <f>IF(ISNA(VLOOKUP($A165,'C. et P. STAM'!$A$149:$T$172,3,FALSE)),"",(VLOOKUP(A165,'C. et P. STAM'!$A$149:$T$172,3,FALSE)))</f>
        <v/>
      </c>
      <c r="D165" s="724" t="str">
        <f>IF(ISNA(VLOOKUP($A165,'C. et P. STAM'!$A$149:$T$172,4,FALSE)),"",(VLOOKUP($A165,'C. et P. STAM'!$A$149:$T$172,4,FALSE)))</f>
        <v/>
      </c>
      <c r="E165" s="29" t="str">
        <f>IF(ISNA(VLOOKUP($A165,'C. et P. STAM'!$A$149:$T$172,5,FALSE)),"",(VLOOKUP($A165,'C. et P. STAM'!$A$149:$T$172,5,FALSE)))</f>
        <v/>
      </c>
      <c r="F165" s="501" t="str">
        <f>IF(ISNA(VLOOKUP(E165,'C. et P. STAM'!$E$149:$T$172,2,FALSE)),"",(VLOOKUP(E165,'C. et P. STAM'!$E$149:$T$172,2,FALSE)))</f>
        <v/>
      </c>
      <c r="G165" s="249"/>
      <c r="H165" s="247"/>
      <c r="I165" s="239" t="str">
        <f>IF(ISNA(VLOOKUP($E165,'C. et P. STAM'!$E$149:$T$172,5,FALSE)),"",(VLOOKUP($E165,'C. et P. STAM'!$E$149:$T$172,5,FALSE)))</f>
        <v/>
      </c>
      <c r="J165" s="266" t="str">
        <f>IF(ISNA(VLOOKUP(E165,'C. et P. STAM'!$E$149:$T$172,6,FALSE)),"",(VLOOKUP(E165,'C. et P. STAM'!$E$149:$T$172,6,FALSE)))</f>
        <v/>
      </c>
      <c r="K165" s="267" t="str">
        <f>IF(ISNA(VLOOKUP($E165,'C. et P. STAM'!$E$149:$T$172,7,FALSE)),"",(VLOOKUP($E165,'C. et P. STAM'!$E$149:$T$172,7,FALSE)))</f>
        <v/>
      </c>
      <c r="L165" s="267" t="str">
        <f>IF(ISNA(VLOOKUP($E165,'C. et P. STAM'!$E$149:$T$172,8,FALSE)),"",(VLOOKUP($E165,'C. et P. STAM'!$E$149:$T$172,8,FALSE)))</f>
        <v/>
      </c>
      <c r="M165" s="267" t="str">
        <f>IF(ISNA(VLOOKUP($E165,'C. et P. STAM'!$E$149:$T$172,9,FALSE)),"",(VLOOKUP($E165,'C. et P. STAM'!$E$149:$T$172,9,FALSE)))</f>
        <v/>
      </c>
      <c r="N165" s="267" t="str">
        <f>IF(ISNA(VLOOKUP($E165,'C. et P. STAM'!$E$149:$T$172,10,FALSE)),"",(VLOOKUP($E165,'C. et P. STAM'!$E$149:$T$172,10,FALSE)))</f>
        <v/>
      </c>
      <c r="O165" s="267" t="str">
        <f>IF(ISNA(VLOOKUP($E165,'C. et P. STAM'!$E$149:$T$172,11,FALSE)),"",(VLOOKUP($E165,'C. et P. STAM'!$E$149:$T$172,11,FALSE)))</f>
        <v/>
      </c>
      <c r="P165" s="267" t="str">
        <f>IF(ISNA(VLOOKUP($E165,'C. et P. STAM'!$E$149:$T$172,12,FALSE)),"",(VLOOKUP($E165,'C. et P. STAM'!$E$149:$T$172,12,FALSE)))</f>
        <v/>
      </c>
      <c r="Q165" s="267" t="str">
        <f>IF(ISNA(VLOOKUP($E165,'C. et P. STAM'!$E$149:$T$172,13,FALSE)),"",(VLOOKUP($E165,'C. et P. STAM'!$E$149:$T$172,13,FALSE)))</f>
        <v/>
      </c>
      <c r="R165" s="267" t="str">
        <f>IF(ISNA(VLOOKUP($E165,'C. et P. STAM'!$E$149:$T$172,14,FALSE)),"",(VLOOKUP($E165,'C. et P. STAM'!$E$149:$T$172,14,FALSE)))</f>
        <v/>
      </c>
      <c r="S165" s="267" t="str">
        <f>IF(ISNA(VLOOKUP($E165,'C. et P. STAM'!$E$149:$T$172,15,FALSE)),"",(VLOOKUP($E165,'C. et P. STAM'!$E$149:$T$172,15,FALSE)))</f>
        <v/>
      </c>
      <c r="T165" s="268" t="str">
        <f>IF(ISNA(VLOOKUP($E165,'C. et P. STAM'!$E$149:$T$172,16,FALSE)),"",(VLOOKUP($E165,'C. et P. STAM'!$E$149:$T$172,16,FALSE)))</f>
        <v/>
      </c>
    </row>
    <row r="166" spans="1:20" ht="12" customHeight="1" x14ac:dyDescent="0.3">
      <c r="A166" s="582"/>
      <c r="B166" s="578"/>
      <c r="C166" s="722"/>
      <c r="D166" s="725"/>
      <c r="E166" s="32" t="str">
        <f>IF(ISNA(VLOOKUP($A165,'C. et P. STAM'!$A$149:$T$172,5,FALSE)+$V$3),"",(VLOOKUP($A165,'C. et P. STAM'!$A$149:$T$172,5,FALSE)+$V$3))</f>
        <v/>
      </c>
      <c r="F166" s="495" t="str">
        <f>IF(ISNA(VLOOKUP(E166,'C. et P. STAM'!$E$149:$T$172,2,FALSE)),"",(VLOOKUP(E166,'C. et P. STAM'!$E$149:$T$172,2,FALSE)))</f>
        <v/>
      </c>
      <c r="G166" s="250"/>
      <c r="H166" s="33" t="str">
        <f>IF(ISNA(VLOOKUP(E166,'C. et P. STAM'!$E$149:$T$172,4,FALSE)),"",(VLOOKUP(E166,'C. et P. STAM'!$E$149:$T$172,4,FALSE)))</f>
        <v/>
      </c>
      <c r="I166" s="240" t="str">
        <f>IF(ISNA(VLOOKUP($E166,'C. et P. STAM'!$E$149:$T$172,5,FALSE)),"",(VLOOKUP($E166,'C. et P. STAM'!$E$149:$T$172,5,FALSE)))</f>
        <v/>
      </c>
      <c r="J166" s="254" t="str">
        <f>IF(ISNA(VLOOKUP(E166,'C. et P. STAM'!$E$149:$T$172,6,FALSE)),"",(VLOOKUP(E166,'C. et P. STAM'!$E$149:$T$172,6,FALSE)))</f>
        <v/>
      </c>
      <c r="K166" s="255" t="str">
        <f>IF(ISNA(VLOOKUP($E166,'C. et P. STAM'!$E$149:$T$172,7,FALSE)),"",(VLOOKUP($E166,'C. et P. STAM'!$E$149:$T$172,7,FALSE)))</f>
        <v/>
      </c>
      <c r="L166" s="255" t="str">
        <f>IF(ISNA(VLOOKUP($E166,'C. et P. STAM'!$E$149:$T$172,8,FALSE)),"",(VLOOKUP($E166,'C. et P. STAM'!$E$149:$T$172,8,FALSE)))</f>
        <v/>
      </c>
      <c r="M166" s="255" t="str">
        <f>IF(ISNA(VLOOKUP($E166,'C. et P. STAM'!$E$149:$T$172,9,FALSE)),"",(VLOOKUP($E166,'C. et P. STAM'!$E$149:$T$172,9,FALSE)))</f>
        <v/>
      </c>
      <c r="N166" s="255" t="str">
        <f>IF(ISNA(VLOOKUP($E166,'C. et P. STAM'!$E$149:$T$172,10,FALSE)),"",(VLOOKUP($E166,'C. et P. STAM'!$E$149:$T$172,10,FALSE)))</f>
        <v/>
      </c>
      <c r="O166" s="255" t="str">
        <f>IF(ISNA(VLOOKUP($E166,'C. et P. STAM'!$E$149:$T$172,11,FALSE)),"",(VLOOKUP($E166,'C. et P. STAM'!$E$149:$T$172,11,FALSE)))</f>
        <v/>
      </c>
      <c r="P166" s="255" t="str">
        <f>IF(ISNA(VLOOKUP($E166,'C. et P. STAM'!$E$149:$T$172,12,FALSE)),"",(VLOOKUP($E166,'C. et P. STAM'!$E$149:$T$172,12,FALSE)))</f>
        <v/>
      </c>
      <c r="Q166" s="255" t="str">
        <f>IF(ISNA(VLOOKUP($E166,'C. et P. STAM'!$E$149:$T$172,13,FALSE)),"",(VLOOKUP($E166,'C. et P. STAM'!$E$149:$T$172,13,FALSE)))</f>
        <v/>
      </c>
      <c r="R166" s="255" t="str">
        <f>IF(ISNA(VLOOKUP($E166,'C. et P. STAM'!$E$149:$T$172,14,FALSE)),"",(VLOOKUP($E166,'C. et P. STAM'!$E$149:$T$172,14,FALSE)))</f>
        <v/>
      </c>
      <c r="S166" s="255" t="str">
        <f>IF(ISNA(VLOOKUP($E166,'C. et P. STAM'!$E$149:$T$172,15,FALSE)),"",(VLOOKUP($E166,'C. et P. STAM'!$E$149:$T$172,15,FALSE)))</f>
        <v/>
      </c>
      <c r="T166" s="256" t="str">
        <f>IF(ISNA(VLOOKUP($E166,'C. et P. STAM'!$E$149:$T$172,16,FALSE)),"",(VLOOKUP($E166,'C. et P. STAM'!$E$149:$T$172,16,FALSE)))</f>
        <v/>
      </c>
    </row>
    <row r="167" spans="1:20" ht="12" customHeight="1" thickBot="1" x14ac:dyDescent="0.35">
      <c r="A167" s="582"/>
      <c r="B167" s="578"/>
      <c r="C167" s="722"/>
      <c r="D167" s="725"/>
      <c r="E167" s="32" t="str">
        <f>IF(ISNA(VLOOKUP($A165,'C. et P. STAM'!$A$149:$T$172,5,FALSE)+$V$4),"",(VLOOKUP($A165,'C. et P. STAM'!$A$149:$T$172,5,FALSE)+$V$4))</f>
        <v/>
      </c>
      <c r="F167" s="495" t="str">
        <f>IF(ISNA(VLOOKUP(E167,'C. et P. STAM'!$E$149:$T$172,2,FALSE)),"",(VLOOKUP(E167,'C. et P. STAM'!$E$149:$T$172,2,FALSE)))</f>
        <v/>
      </c>
      <c r="G167" s="18" t="s">
        <v>677</v>
      </c>
      <c r="H167" s="33" t="str">
        <f>IF(ISNA(VLOOKUP(E167,'C. et P. STAM'!$E$149:$T$172,4,FALSE)),"",(VLOOKUP(E167,'C. et P. STAM'!$E$149:$T$172,4,FALSE)))</f>
        <v/>
      </c>
      <c r="I167" s="240" t="str">
        <f>IF(ISNA(VLOOKUP($E167,'C. et P. STAM'!$E$149:$T$172,5,FALSE)),"",(VLOOKUP($E167,'C. et P. STAM'!$E$149:$T$172,5,FALSE)))</f>
        <v/>
      </c>
      <c r="J167" s="254" t="str">
        <f>IF(ISNA(VLOOKUP(E167,'C. et P. STAM'!$E$149:$T$172,6,FALSE)),"",(VLOOKUP(E167,'C. et P. STAM'!$E$149:$T$172,6,FALSE)))</f>
        <v/>
      </c>
      <c r="K167" s="255" t="str">
        <f>IF(ISNA(VLOOKUP($E167,'C. et P. STAM'!$E$149:$T$172,7,FALSE)),"",(VLOOKUP($E167,'C. et P. STAM'!$E$149:$T$172,7,FALSE)))</f>
        <v/>
      </c>
      <c r="L167" s="255" t="str">
        <f>IF(ISNA(VLOOKUP($E167,'C. et P. STAM'!$E$149:$T$172,8,FALSE)),"",(VLOOKUP($E167,'C. et P. STAM'!$E$149:$T$172,8,FALSE)))</f>
        <v/>
      </c>
      <c r="M167" s="255" t="str">
        <f>IF(ISNA(VLOOKUP($E167,'C. et P. STAM'!$E$149:$T$172,9,FALSE)),"",(VLOOKUP($E167,'C. et P. STAM'!$E$149:$T$172,9,FALSE)))</f>
        <v/>
      </c>
      <c r="N167" s="255" t="str">
        <f>IF(ISNA(VLOOKUP($E167,'C. et P. STAM'!$E$149:$T$172,10,FALSE)),"",(VLOOKUP($E167,'C. et P. STAM'!$E$149:$T$172,10,FALSE)))</f>
        <v/>
      </c>
      <c r="O167" s="255" t="str">
        <f>IF(ISNA(VLOOKUP($E167,'C. et P. STAM'!$E$149:$T$172,11,FALSE)),"",(VLOOKUP($E167,'C. et P. STAM'!$E$149:$T$172,11,FALSE)))</f>
        <v/>
      </c>
      <c r="P167" s="255" t="str">
        <f>IF(ISNA(VLOOKUP($E167,'C. et P. STAM'!$E$149:$T$172,12,FALSE)),"",(VLOOKUP($E167,'C. et P. STAM'!$E$149:$T$172,12,FALSE)))</f>
        <v/>
      </c>
      <c r="Q167" s="255" t="str">
        <f>IF(ISNA(VLOOKUP($E167,'C. et P. STAM'!$E$149:$T$172,13,FALSE)),"",(VLOOKUP($E167,'C. et P. STAM'!$E$149:$T$172,13,FALSE)))</f>
        <v/>
      </c>
      <c r="R167" s="255" t="str">
        <f>IF(ISNA(VLOOKUP($E167,'C. et P. STAM'!$E$149:$T$172,14,FALSE)),"",(VLOOKUP($E167,'C. et P. STAM'!$E$149:$T$172,14,FALSE)))</f>
        <v/>
      </c>
      <c r="S167" s="255" t="str">
        <f>IF(ISNA(VLOOKUP($E167,'C. et P. STAM'!$E$149:$T$172,15,FALSE)),"",(VLOOKUP($E167,'C. et P. STAM'!$E$149:$T$172,15,FALSE)))</f>
        <v/>
      </c>
      <c r="T167" s="256" t="str">
        <f>IF(ISNA(VLOOKUP($E167,'C. et P. STAM'!$E$149:$T$172,16,FALSE)),"",(VLOOKUP($E167,'C. et P. STAM'!$E$149:$T$172,16,FALSE)))</f>
        <v/>
      </c>
    </row>
    <row r="168" spans="1:20" ht="12" customHeight="1" thickBot="1" x14ac:dyDescent="0.35">
      <c r="A168" s="583"/>
      <c r="B168" s="579"/>
      <c r="C168" s="723"/>
      <c r="D168" s="726"/>
      <c r="E168" s="243" t="str">
        <f>IF(ISNA(VLOOKUP($A165,'C. et P. STAM'!$A$149:$T$172,5,FALSE)+$V$5),"",(VLOOKUP($A165,'C. et P. STAM'!$A$149:$T$172,5,FALSE)+$V$5))</f>
        <v/>
      </c>
      <c r="F168" s="502" t="str">
        <f>IF(ISNA(VLOOKUP(E168,'C. et P. STAM'!$E$149:$T$172,2,FALSE)),"",(VLOOKUP(E168,'C. et P. STAM'!$E$149:$T$172,2,FALSE)))</f>
        <v/>
      </c>
      <c r="G168" s="19" t="s">
        <v>678</v>
      </c>
      <c r="H168" s="37" t="str">
        <f>IF(ISNA(VLOOKUP(E168,'C. et P. STAM'!$E$149:$T$172,4,FALSE)),"",(VLOOKUP(E168,'C. et P. STAM'!$E$149:$T$172,4,FALSE)))</f>
        <v/>
      </c>
      <c r="I168" s="241" t="str">
        <f>IF(ISNA(VLOOKUP($E168,'C. et P. STAM'!$E$149:$T$172,5,FALSE)),"",(VLOOKUP($E168,'C. et P. STAM'!$E$149:$T$172,5,FALSE)))</f>
        <v/>
      </c>
      <c r="J168" s="257" t="str">
        <f>IF(ISNA(VLOOKUP(E168,'C. et P. STAM'!$E$149:$T$172,6,FALSE)),"",(VLOOKUP(E168,'C. et P. STAM'!$E$149:$T$172,6,FALSE)))</f>
        <v/>
      </c>
      <c r="K168" s="258" t="str">
        <f>IF(ISNA(VLOOKUP($E168,'C. et P. STAM'!$E$149:$T$172,7,FALSE)),"",(VLOOKUP($E168,'C. et P. STAM'!$E$149:$T$172,7,FALSE)))</f>
        <v/>
      </c>
      <c r="L168" s="258" t="str">
        <f>IF(ISNA(VLOOKUP($E168,'C. et P. STAM'!$E$149:$T$172,8,FALSE)),"",(VLOOKUP($E168,'C. et P. STAM'!$E$149:$T$172,8,FALSE)))</f>
        <v/>
      </c>
      <c r="M168" s="258" t="str">
        <f>IF(ISNA(VLOOKUP($E168,'C. et P. STAM'!$E$149:$T$172,9,FALSE)),"",(VLOOKUP($E168,'C. et P. STAM'!$E$149:$T$172,9,FALSE)))</f>
        <v/>
      </c>
      <c r="N168" s="258" t="str">
        <f>IF(ISNA(VLOOKUP($E168,'C. et P. STAM'!$E$149:$T$172,10,FALSE)),"",(VLOOKUP($E168,'C. et P. STAM'!$E$149:$T$172,10,FALSE)))</f>
        <v/>
      </c>
      <c r="O168" s="258" t="str">
        <f>IF(ISNA(VLOOKUP($E168,'C. et P. STAM'!$E$149:$T$172,11,FALSE)),"",(VLOOKUP($E168,'C. et P. STAM'!$E$149:$T$172,11,FALSE)))</f>
        <v/>
      </c>
      <c r="P168" s="258" t="str">
        <f>IF(ISNA(VLOOKUP($E168,'C. et P. STAM'!$E$149:$T$172,12,FALSE)),"",(VLOOKUP($E168,'C. et P. STAM'!$E$149:$T$172,12,FALSE)))</f>
        <v/>
      </c>
      <c r="Q168" s="258" t="str">
        <f>IF(ISNA(VLOOKUP($E168,'C. et P. STAM'!$E$149:$T$172,13,FALSE)),"",(VLOOKUP($E168,'C. et P. STAM'!$E$149:$T$172,13,FALSE)))</f>
        <v/>
      </c>
      <c r="R168" s="258" t="str">
        <f>IF(ISNA(VLOOKUP($E168,'C. et P. STAM'!$E$149:$T$172,14,FALSE)),"",(VLOOKUP($E168,'C. et P. STAM'!$E$149:$T$172,14,FALSE)))</f>
        <v/>
      </c>
      <c r="S168" s="258" t="str">
        <f>IF(ISNA(VLOOKUP($E168,'C. et P. STAM'!$E$149:$T$172,15,FALSE)),"",(VLOOKUP($E168,'C. et P. STAM'!$E$149:$T$172,15,FALSE)))</f>
        <v/>
      </c>
      <c r="T168" s="259" t="str">
        <f>IF(ISNA(VLOOKUP($E168,'C. et P. STAM'!$E$149:$T$172,16,FALSE)),"",(VLOOKUP($E168,'C. et P. STAM'!$E$149:$T$172,16,FALSE)))</f>
        <v/>
      </c>
    </row>
    <row r="169" spans="1:20" ht="12" customHeight="1" x14ac:dyDescent="0.3">
      <c r="A169" s="581">
        <v>6</v>
      </c>
      <c r="B169" s="577" t="str">
        <f>IF(ISNA(VLOOKUP($A169,'C. et P. STAM'!$A$149:$T$172,2,FALSE)),"",(VLOOKUP($A169,'C. et P. STAM'!$A$149:$T$172,2,FALSE)))</f>
        <v/>
      </c>
      <c r="C169" s="721" t="str">
        <f>IF(ISNA(VLOOKUP($A169,'C. et P. STAM'!$A$149:$T$172,3,FALSE)),"",(VLOOKUP(A169,'C. et P. STAM'!$A$149:$T$172,3,FALSE)))</f>
        <v/>
      </c>
      <c r="D169" s="724" t="str">
        <f>IF(ISNA(VLOOKUP($A169,'C. et P. STAM'!$A$149:$T$172,4,FALSE)),"",(VLOOKUP($A169,'C. et P. STAM'!$A$149:$T$172,4,FALSE)))</f>
        <v/>
      </c>
      <c r="E169" s="29" t="str">
        <f>IF(ISNA(VLOOKUP($A169,'C. et P. STAM'!$A$149:$T$172,5,FALSE)),"",(VLOOKUP($A169,'C. et P. STAM'!$A$149:$T$172,5,FALSE)))</f>
        <v/>
      </c>
      <c r="F169" s="501" t="str">
        <f>IF(ISNA(VLOOKUP(E169,'C. et P. STAM'!$E$149:$T$172,2,FALSE)),"",(VLOOKUP(E169,'C. et P. STAM'!$E$149:$T$172,2,FALSE)))</f>
        <v/>
      </c>
      <c r="G169" s="249"/>
      <c r="H169" s="247"/>
      <c r="I169" s="239" t="str">
        <f>IF(ISNA(VLOOKUP($E169,'C. et P. STAM'!$E$149:$T$172,5,FALSE)),"",(VLOOKUP($E169,'C. et P. STAM'!$E$149:$T$172,5,FALSE)))</f>
        <v/>
      </c>
      <c r="J169" s="260" t="str">
        <f>IF(ISNA(VLOOKUP(E169,'C. et P. STAM'!$E$149:$T$172,6,FALSE)),"",(VLOOKUP(E169,'C. et P. STAM'!$E$149:$T$172,6,FALSE)))</f>
        <v/>
      </c>
      <c r="K169" s="261" t="str">
        <f>IF(ISNA(VLOOKUP($E169,'C. et P. STAM'!$E$149:$T$172,7,FALSE)),"",(VLOOKUP($E169,'C. et P. STAM'!$E$149:$T$172,7,FALSE)))</f>
        <v/>
      </c>
      <c r="L169" s="261" t="str">
        <f>IF(ISNA(VLOOKUP($E169,'C. et P. STAM'!$E$149:$T$172,8,FALSE)),"",(VLOOKUP($E169,'C. et P. STAM'!$E$149:$T$172,8,FALSE)))</f>
        <v/>
      </c>
      <c r="M169" s="261" t="str">
        <f>IF(ISNA(VLOOKUP($E169,'C. et P. STAM'!$E$149:$T$172,9,FALSE)),"",(VLOOKUP($E169,'C. et P. STAM'!$E$149:$T$172,9,FALSE)))</f>
        <v/>
      </c>
      <c r="N169" s="261" t="str">
        <f>IF(ISNA(VLOOKUP($E169,'C. et P. STAM'!$E$149:$T$172,10,FALSE)),"",(VLOOKUP($E169,'C. et P. STAM'!$E$149:$T$172,10,FALSE)))</f>
        <v/>
      </c>
      <c r="O169" s="261" t="str">
        <f>IF(ISNA(VLOOKUP($E169,'C. et P. STAM'!$E$149:$T$172,11,FALSE)),"",(VLOOKUP($E169,'C. et P. STAM'!$E$149:$T$172,11,FALSE)))</f>
        <v/>
      </c>
      <c r="P169" s="261" t="str">
        <f>IF(ISNA(VLOOKUP($E169,'C. et P. STAM'!$E$149:$T$172,12,FALSE)),"",(VLOOKUP($E169,'C. et P. STAM'!$E$149:$T$172,12,FALSE)))</f>
        <v/>
      </c>
      <c r="Q169" s="261" t="str">
        <f>IF(ISNA(VLOOKUP($E169,'C. et P. STAM'!$E$149:$T$172,13,FALSE)),"",(VLOOKUP($E169,'C. et P. STAM'!$E$149:$T$172,13,FALSE)))</f>
        <v/>
      </c>
      <c r="R169" s="261" t="str">
        <f>IF(ISNA(VLOOKUP($E169,'C. et P. STAM'!$E$149:$T$172,14,FALSE)),"",(VLOOKUP($E169,'C. et P. STAM'!$E$149:$T$172,14,FALSE)))</f>
        <v/>
      </c>
      <c r="S169" s="261" t="str">
        <f>IF(ISNA(VLOOKUP($E169,'C. et P. STAM'!$E$149:$T$172,15,FALSE)),"",(VLOOKUP($E169,'C. et P. STAM'!$E$149:$T$172,15,FALSE)))</f>
        <v/>
      </c>
      <c r="T169" s="262" t="str">
        <f>IF(ISNA(VLOOKUP($E169,'C. et P. STAM'!$E$149:$T$172,16,FALSE)),"",(VLOOKUP($E169,'C. et P. STAM'!$E$149:$T$172,16,FALSE)))</f>
        <v/>
      </c>
    </row>
    <row r="170" spans="1:20" ht="12" customHeight="1" x14ac:dyDescent="0.3">
      <c r="A170" s="582"/>
      <c r="B170" s="578"/>
      <c r="C170" s="722"/>
      <c r="D170" s="725"/>
      <c r="E170" s="32" t="str">
        <f>IF(ISNA(VLOOKUP($A169,'C. et P. STAM'!$A$149:$T$172,5,FALSE)+$V$3),"",(VLOOKUP($A169,'C. et P. STAM'!$A$149:$T$172,5,FALSE)+$V$3))</f>
        <v/>
      </c>
      <c r="F170" s="495" t="str">
        <f>IF(ISNA(VLOOKUP(E170,'C. et P. STAM'!$E$149:$T$172,2,FALSE)),"",(VLOOKUP(E170,'C. et P. STAM'!$E$149:$T$172,2,FALSE)))</f>
        <v/>
      </c>
      <c r="G170" s="250"/>
      <c r="H170" s="33" t="str">
        <f>IF(ISNA(VLOOKUP(E170,'C. et P. STAM'!$E$149:$T$172,4,FALSE)),"",(VLOOKUP(E170,'C. et P. STAM'!$E$149:$T$172,4,FALSE)))</f>
        <v/>
      </c>
      <c r="I170" s="240" t="str">
        <f>IF(ISNA(VLOOKUP($E170,'C. et P. STAM'!$E$149:$T$172,5,FALSE)),"",(VLOOKUP($E170,'C. et P. STAM'!$E$149:$T$172,5,FALSE)))</f>
        <v/>
      </c>
      <c r="J170" s="254" t="str">
        <f>IF(ISNA(VLOOKUP(E170,'C. et P. STAM'!$E$149:$T$172,6,FALSE)),"",(VLOOKUP(E170,'C. et P. STAM'!$E$149:$T$172,6,FALSE)))</f>
        <v/>
      </c>
      <c r="K170" s="255" t="str">
        <f>IF(ISNA(VLOOKUP($E170,'C. et P. STAM'!$E$149:$T$172,7,FALSE)),"",(VLOOKUP($E170,'C. et P. STAM'!$E$149:$T$172,7,FALSE)))</f>
        <v/>
      </c>
      <c r="L170" s="255" t="str">
        <f>IF(ISNA(VLOOKUP($E170,'C. et P. STAM'!$E$149:$T$172,8,FALSE)),"",(VLOOKUP($E170,'C. et P. STAM'!$E$149:$T$172,8,FALSE)))</f>
        <v/>
      </c>
      <c r="M170" s="255" t="str">
        <f>IF(ISNA(VLOOKUP($E170,'C. et P. STAM'!$E$149:$T$172,9,FALSE)),"",(VLOOKUP($E170,'C. et P. STAM'!$E$149:$T$172,9,FALSE)))</f>
        <v/>
      </c>
      <c r="N170" s="255" t="str">
        <f>IF(ISNA(VLOOKUP($E170,'C. et P. STAM'!$E$149:$T$172,10,FALSE)),"",(VLOOKUP($E170,'C. et P. STAM'!$E$149:$T$172,10,FALSE)))</f>
        <v/>
      </c>
      <c r="O170" s="255" t="str">
        <f>IF(ISNA(VLOOKUP($E170,'C. et P. STAM'!$E$149:$T$172,11,FALSE)),"",(VLOOKUP($E170,'C. et P. STAM'!$E$149:$T$172,11,FALSE)))</f>
        <v/>
      </c>
      <c r="P170" s="255" t="str">
        <f>IF(ISNA(VLOOKUP($E170,'C. et P. STAM'!$E$149:$T$172,12,FALSE)),"",(VLOOKUP($E170,'C. et P. STAM'!$E$149:$T$172,12,FALSE)))</f>
        <v/>
      </c>
      <c r="Q170" s="255" t="str">
        <f>IF(ISNA(VLOOKUP($E170,'C. et P. STAM'!$E$149:$T$172,13,FALSE)),"",(VLOOKUP($E170,'C. et P. STAM'!$E$149:$T$172,13,FALSE)))</f>
        <v/>
      </c>
      <c r="R170" s="255" t="str">
        <f>IF(ISNA(VLOOKUP($E170,'C. et P. STAM'!$E$149:$T$172,14,FALSE)),"",(VLOOKUP($E170,'C. et P. STAM'!$E$149:$T$172,14,FALSE)))</f>
        <v/>
      </c>
      <c r="S170" s="255" t="str">
        <f>IF(ISNA(VLOOKUP($E170,'C. et P. STAM'!$E$149:$T$172,15,FALSE)),"",(VLOOKUP($E170,'C. et P. STAM'!$E$149:$T$172,15,FALSE)))</f>
        <v/>
      </c>
      <c r="T170" s="256" t="str">
        <f>IF(ISNA(VLOOKUP($E170,'C. et P. STAM'!$E$149:$T$172,16,FALSE)),"",(VLOOKUP($E170,'C. et P. STAM'!$E$149:$T$172,16,FALSE)))</f>
        <v/>
      </c>
    </row>
    <row r="171" spans="1:20" ht="12" customHeight="1" thickBot="1" x14ac:dyDescent="0.35">
      <c r="A171" s="582"/>
      <c r="B171" s="578"/>
      <c r="C171" s="722"/>
      <c r="D171" s="725"/>
      <c r="E171" s="32" t="str">
        <f>IF(ISNA(VLOOKUP($A169,'C. et P. STAM'!$A$149:$T$172,5,FALSE)+$V$4),"",(VLOOKUP($A169,'C. et P. STAM'!$A$149:$T$172,5,FALSE)+$V$4))</f>
        <v/>
      </c>
      <c r="F171" s="495" t="str">
        <f>IF(ISNA(VLOOKUP(E171,'C. et P. STAM'!$E$149:$T$172,2,FALSE)),"",(VLOOKUP(E171,'C. et P. STAM'!$E$149:$T$172,2,FALSE)))</f>
        <v/>
      </c>
      <c r="G171" s="18" t="s">
        <v>677</v>
      </c>
      <c r="H171" s="33" t="str">
        <f>IF(ISNA(VLOOKUP(E171,'C. et P. STAM'!$E$149:$T$172,4,FALSE)),"",(VLOOKUP(E171,'C. et P. STAM'!$E$149:$T$172,4,FALSE)))</f>
        <v/>
      </c>
      <c r="I171" s="240" t="str">
        <f>IF(ISNA(VLOOKUP($E171,'C. et P. STAM'!$E$149:$T$172,5,FALSE)),"",(VLOOKUP($E171,'C. et P. STAM'!$E$149:$T$172,5,FALSE)))</f>
        <v/>
      </c>
      <c r="J171" s="254" t="str">
        <f>IF(ISNA(VLOOKUP(E171,'C. et P. STAM'!$E$149:$T$172,6,FALSE)),"",(VLOOKUP(E171,'C. et P. STAM'!$E$149:$T$172,6,FALSE)))</f>
        <v/>
      </c>
      <c r="K171" s="255" t="str">
        <f>IF(ISNA(VLOOKUP($E171,'C. et P. STAM'!$E$149:$T$172,7,FALSE)),"",(VLOOKUP($E171,'C. et P. STAM'!$E$149:$T$172,7,FALSE)))</f>
        <v/>
      </c>
      <c r="L171" s="255" t="str">
        <f>IF(ISNA(VLOOKUP($E171,'C. et P. STAM'!$E$149:$T$172,8,FALSE)),"",(VLOOKUP($E171,'C. et P. STAM'!$E$149:$T$172,8,FALSE)))</f>
        <v/>
      </c>
      <c r="M171" s="255" t="str">
        <f>IF(ISNA(VLOOKUP($E171,'C. et P. STAM'!$E$149:$T$172,9,FALSE)),"",(VLOOKUP($E171,'C. et P. STAM'!$E$149:$T$172,9,FALSE)))</f>
        <v/>
      </c>
      <c r="N171" s="255" t="str">
        <f>IF(ISNA(VLOOKUP($E171,'C. et P. STAM'!$E$149:$T$172,10,FALSE)),"",(VLOOKUP($E171,'C. et P. STAM'!$E$149:$T$172,10,FALSE)))</f>
        <v/>
      </c>
      <c r="O171" s="255" t="str">
        <f>IF(ISNA(VLOOKUP($E171,'C. et P. STAM'!$E$149:$T$172,11,FALSE)),"",(VLOOKUP($E171,'C. et P. STAM'!$E$149:$T$172,11,FALSE)))</f>
        <v/>
      </c>
      <c r="P171" s="255" t="str">
        <f>IF(ISNA(VLOOKUP($E171,'C. et P. STAM'!$E$149:$T$172,12,FALSE)),"",(VLOOKUP($E171,'C. et P. STAM'!$E$149:$T$172,12,FALSE)))</f>
        <v/>
      </c>
      <c r="Q171" s="255" t="str">
        <f>IF(ISNA(VLOOKUP($E171,'C. et P. STAM'!$E$149:$T$172,13,FALSE)),"",(VLOOKUP($E171,'C. et P. STAM'!$E$149:$T$172,13,FALSE)))</f>
        <v/>
      </c>
      <c r="R171" s="255" t="str">
        <f>IF(ISNA(VLOOKUP($E171,'C. et P. STAM'!$E$149:$T$172,14,FALSE)),"",(VLOOKUP($E171,'C. et P. STAM'!$E$149:$T$172,14,FALSE)))</f>
        <v/>
      </c>
      <c r="S171" s="255" t="str">
        <f>IF(ISNA(VLOOKUP($E171,'C. et P. STAM'!$E$149:$T$172,15,FALSE)),"",(VLOOKUP($E171,'C. et P. STAM'!$E$149:$T$172,15,FALSE)))</f>
        <v/>
      </c>
      <c r="T171" s="256" t="str">
        <f>IF(ISNA(VLOOKUP($E171,'C. et P. STAM'!$E$149:$T$172,16,FALSE)),"",(VLOOKUP($E171,'C. et P. STAM'!$E$149:$T$172,16,FALSE)))</f>
        <v/>
      </c>
    </row>
    <row r="172" spans="1:20" ht="12" customHeight="1" thickBot="1" x14ac:dyDescent="0.35">
      <c r="A172" s="664"/>
      <c r="B172" s="580"/>
      <c r="C172" s="738"/>
      <c r="D172" s="739"/>
      <c r="E172" s="129" t="str">
        <f>IF(ISNA(VLOOKUP($A169,'C. et P. STAM'!$A$149:$T$172,5,FALSE)+$V$5),"",(VLOOKUP($A169,'C. et P. STAM'!$A$149:$T$172,5,FALSE)+$V$5))</f>
        <v/>
      </c>
      <c r="F172" s="502" t="str">
        <f>IF(ISNA(VLOOKUP(E172,'C. et P. STAM'!$E$149:$T$172,2,FALSE)),"",(VLOOKUP(E172,'C. et P. STAM'!$E$149:$T$172,2,FALSE)))</f>
        <v/>
      </c>
      <c r="G172" s="83" t="s">
        <v>678</v>
      </c>
      <c r="H172" s="41" t="str">
        <f>IF(ISNA(VLOOKUP(E172,'C. et P. STAM'!$E$149:$T$172,4,FALSE)),"",(VLOOKUP(E172,'C. et P. STAM'!$E$149:$T$172,4,FALSE)))</f>
        <v/>
      </c>
      <c r="I172" s="245" t="str">
        <f>IF(ISNA(VLOOKUP($E172,'C. et P. STAM'!$E$149:$T$172,5,FALSE)),"",(VLOOKUP($E172,'C. et P. STAM'!$E$149:$T$172,5,FALSE)))</f>
        <v/>
      </c>
      <c r="J172" s="275" t="str">
        <f>IF(ISNA(VLOOKUP(E172,'C. et P. STAM'!$E$149:$T$172,6,FALSE)),"",(VLOOKUP(E172,'C. et P. STAM'!$E$149:$T$172,6,FALSE)))</f>
        <v/>
      </c>
      <c r="K172" s="276" t="str">
        <f>IF(ISNA(VLOOKUP($E172,'C. et P. STAM'!$E$149:$T$172,7,FALSE)),"",(VLOOKUP($E172,'C. et P. STAM'!$E$149:$T$172,7,FALSE)))</f>
        <v/>
      </c>
      <c r="L172" s="276" t="str">
        <f>IF(ISNA(VLOOKUP($E172,'C. et P. STAM'!$E$149:$T$172,8,FALSE)),"",(VLOOKUP($E172,'C. et P. STAM'!$E$149:$T$172,8,FALSE)))</f>
        <v/>
      </c>
      <c r="M172" s="276" t="str">
        <f>IF(ISNA(VLOOKUP($E172,'C. et P. STAM'!$E$149:$T$172,9,FALSE)),"",(VLOOKUP($E172,'C. et P. STAM'!$E$149:$T$172,9,FALSE)))</f>
        <v/>
      </c>
      <c r="N172" s="276" t="str">
        <f>IF(ISNA(VLOOKUP($E172,'C. et P. STAM'!$E$149:$T$172,10,FALSE)),"",(VLOOKUP($E172,'C. et P. STAM'!$E$149:$T$172,10,FALSE)))</f>
        <v/>
      </c>
      <c r="O172" s="276" t="str">
        <f>IF(ISNA(VLOOKUP($E172,'C. et P. STAM'!$E$149:$T$172,11,FALSE)),"",(VLOOKUP($E172,'C. et P. STAM'!$E$149:$T$172,11,FALSE)))</f>
        <v/>
      </c>
      <c r="P172" s="276" t="str">
        <f>IF(ISNA(VLOOKUP($E172,'C. et P. STAM'!$E$149:$T$172,12,FALSE)),"",(VLOOKUP($E172,'C. et P. STAM'!$E$149:$T$172,12,FALSE)))</f>
        <v/>
      </c>
      <c r="Q172" s="276" t="str">
        <f>IF(ISNA(VLOOKUP($E172,'C. et P. STAM'!$E$149:$T$172,13,FALSE)),"",(VLOOKUP($E172,'C. et P. STAM'!$E$149:$T$172,13,FALSE)))</f>
        <v/>
      </c>
      <c r="R172" s="276" t="str">
        <f>IF(ISNA(VLOOKUP($E172,'C. et P. STAM'!$E$149:$T$172,14,FALSE)),"",(VLOOKUP($E172,'C. et P. STAM'!$E$149:$T$172,14,FALSE)))</f>
        <v/>
      </c>
      <c r="S172" s="276" t="str">
        <f>IF(ISNA(VLOOKUP($E172,'C. et P. STAM'!$E$149:$T$172,15,FALSE)),"",(VLOOKUP($E172,'C. et P. STAM'!$E$149:$T$172,15,FALSE)))</f>
        <v/>
      </c>
      <c r="T172" s="277" t="str">
        <f>IF(ISNA(VLOOKUP($E172,'C. et P. STAM'!$E$149:$T$172,16,FALSE)),"",(VLOOKUP($E172,'C. et P. STAM'!$E$149:$T$172,16,FALSE)))</f>
        <v/>
      </c>
    </row>
    <row r="173" spans="1:20" ht="15" thickTop="1" x14ac:dyDescent="0.3"/>
  </sheetData>
  <sheetProtection algorithmName="SHA-512" hashValue="tRyhsQ90IM/YtKCklwigC+s0GaxSEL/63tmL9cIJZ4c54M7t2rBpZ51bD7nCckwO0kkGp7AYiH1RXyDaBD+9Mw==" saltValue="+yqtEB+1ZMvmN07DrNFmhw==" spinCount="100000" sheet="1" objects="1" scenarios="1"/>
  <mergeCells count="202">
    <mergeCell ref="A169:A172"/>
    <mergeCell ref="B169:B172"/>
    <mergeCell ref="C169:C172"/>
    <mergeCell ref="D169:D172"/>
    <mergeCell ref="A165:A168"/>
    <mergeCell ref="B165:B168"/>
    <mergeCell ref="C165:C168"/>
    <mergeCell ref="D165:D168"/>
    <mergeCell ref="A161:A164"/>
    <mergeCell ref="B161:B164"/>
    <mergeCell ref="C161:C164"/>
    <mergeCell ref="D161:D164"/>
    <mergeCell ref="G148:H148"/>
    <mergeCell ref="A147:B147"/>
    <mergeCell ref="C147:D147"/>
    <mergeCell ref="E147:H147"/>
    <mergeCell ref="I147:J147"/>
    <mergeCell ref="K147:N147"/>
    <mergeCell ref="O147:T147"/>
    <mergeCell ref="A157:A160"/>
    <mergeCell ref="B157:B160"/>
    <mergeCell ref="C157:C160"/>
    <mergeCell ref="D157:D160"/>
    <mergeCell ref="A153:A156"/>
    <mergeCell ref="B153:B156"/>
    <mergeCell ref="C153:C156"/>
    <mergeCell ref="D153:D156"/>
    <mergeCell ref="A149:A152"/>
    <mergeCell ref="B149:B152"/>
    <mergeCell ref="C149:C152"/>
    <mergeCell ref="D149:D152"/>
    <mergeCell ref="A143:A146"/>
    <mergeCell ref="B143:B146"/>
    <mergeCell ref="C143:C146"/>
    <mergeCell ref="D143:D146"/>
    <mergeCell ref="A139:A142"/>
    <mergeCell ref="B139:B142"/>
    <mergeCell ref="C139:C142"/>
    <mergeCell ref="D139:D142"/>
    <mergeCell ref="A135:A138"/>
    <mergeCell ref="B135:B138"/>
    <mergeCell ref="C135:C138"/>
    <mergeCell ref="D135:D138"/>
    <mergeCell ref="A131:A134"/>
    <mergeCell ref="B131:B134"/>
    <mergeCell ref="C131:C134"/>
    <mergeCell ref="D131:D134"/>
    <mergeCell ref="A127:A130"/>
    <mergeCell ref="B127:B130"/>
    <mergeCell ref="C127:C130"/>
    <mergeCell ref="D127:D130"/>
    <mergeCell ref="A123:A126"/>
    <mergeCell ref="B123:B126"/>
    <mergeCell ref="C123:C126"/>
    <mergeCell ref="D123:D126"/>
    <mergeCell ref="A119:A122"/>
    <mergeCell ref="B119:B122"/>
    <mergeCell ref="C119:C122"/>
    <mergeCell ref="D119:D122"/>
    <mergeCell ref="G118:H118"/>
    <mergeCell ref="A117:B117"/>
    <mergeCell ref="C117:D117"/>
    <mergeCell ref="E117:H117"/>
    <mergeCell ref="I117:J117"/>
    <mergeCell ref="K117:N117"/>
    <mergeCell ref="O117:T117"/>
    <mergeCell ref="A113:A116"/>
    <mergeCell ref="B113:B116"/>
    <mergeCell ref="C113:C116"/>
    <mergeCell ref="D113:D116"/>
    <mergeCell ref="A109:A112"/>
    <mergeCell ref="B109:B112"/>
    <mergeCell ref="C109:C112"/>
    <mergeCell ref="D109:D112"/>
    <mergeCell ref="A105:A108"/>
    <mergeCell ref="B105:B108"/>
    <mergeCell ref="C105:C108"/>
    <mergeCell ref="D105:D108"/>
    <mergeCell ref="A101:A104"/>
    <mergeCell ref="B101:B104"/>
    <mergeCell ref="C101:C104"/>
    <mergeCell ref="D101:D104"/>
    <mergeCell ref="A97:A100"/>
    <mergeCell ref="B97:B100"/>
    <mergeCell ref="C97:C100"/>
    <mergeCell ref="D97:D100"/>
    <mergeCell ref="K91:N91"/>
    <mergeCell ref="O91:T91"/>
    <mergeCell ref="A87:A90"/>
    <mergeCell ref="B87:B90"/>
    <mergeCell ref="C87:C90"/>
    <mergeCell ref="D87:D90"/>
    <mergeCell ref="A93:A96"/>
    <mergeCell ref="B93:B96"/>
    <mergeCell ref="C93:C96"/>
    <mergeCell ref="D93:D96"/>
    <mergeCell ref="G92:H92"/>
    <mergeCell ref="A91:B91"/>
    <mergeCell ref="C91:D91"/>
    <mergeCell ref="E91:H91"/>
    <mergeCell ref="I91:J91"/>
    <mergeCell ref="A83:A86"/>
    <mergeCell ref="B83:B86"/>
    <mergeCell ref="C83:C86"/>
    <mergeCell ref="D83:D86"/>
    <mergeCell ref="A79:A82"/>
    <mergeCell ref="B79:B82"/>
    <mergeCell ref="C79:C82"/>
    <mergeCell ref="D79:D82"/>
    <mergeCell ref="A75:A78"/>
    <mergeCell ref="B75:B78"/>
    <mergeCell ref="C75:C78"/>
    <mergeCell ref="D75:D78"/>
    <mergeCell ref="A71:A74"/>
    <mergeCell ref="B71:B74"/>
    <mergeCell ref="C71:C74"/>
    <mergeCell ref="D71:D74"/>
    <mergeCell ref="A67:A70"/>
    <mergeCell ref="B67:B70"/>
    <mergeCell ref="C67:C70"/>
    <mergeCell ref="D67:D70"/>
    <mergeCell ref="A63:A66"/>
    <mergeCell ref="B63:B66"/>
    <mergeCell ref="C63:C66"/>
    <mergeCell ref="D63:D66"/>
    <mergeCell ref="G62:H62"/>
    <mergeCell ref="A61:B61"/>
    <mergeCell ref="C61:D61"/>
    <mergeCell ref="E61:H61"/>
    <mergeCell ref="I61:J61"/>
    <mergeCell ref="K61:N61"/>
    <mergeCell ref="O61:T61"/>
    <mergeCell ref="A57:A60"/>
    <mergeCell ref="B57:B60"/>
    <mergeCell ref="C57:C60"/>
    <mergeCell ref="D57:D60"/>
    <mergeCell ref="A53:A56"/>
    <mergeCell ref="B53:B56"/>
    <mergeCell ref="C53:C56"/>
    <mergeCell ref="D53:D56"/>
    <mergeCell ref="A49:A52"/>
    <mergeCell ref="B49:B52"/>
    <mergeCell ref="C49:C52"/>
    <mergeCell ref="D49:D52"/>
    <mergeCell ref="A45:A48"/>
    <mergeCell ref="B45:B48"/>
    <mergeCell ref="C45:C48"/>
    <mergeCell ref="D45:D48"/>
    <mergeCell ref="A41:A44"/>
    <mergeCell ref="B41:B44"/>
    <mergeCell ref="C41:C44"/>
    <mergeCell ref="D41:D44"/>
    <mergeCell ref="A37:A40"/>
    <mergeCell ref="B37:B40"/>
    <mergeCell ref="C37:C40"/>
    <mergeCell ref="D37:D40"/>
    <mergeCell ref="A33:A36"/>
    <mergeCell ref="B33:B36"/>
    <mergeCell ref="C33:C36"/>
    <mergeCell ref="D33:D36"/>
    <mergeCell ref="G32:H32"/>
    <mergeCell ref="A31:B31"/>
    <mergeCell ref="C31:D31"/>
    <mergeCell ref="E31:H31"/>
    <mergeCell ref="I31:J31"/>
    <mergeCell ref="K31:N31"/>
    <mergeCell ref="O31:T31"/>
    <mergeCell ref="A27:A30"/>
    <mergeCell ref="B27:B30"/>
    <mergeCell ref="C27:C30"/>
    <mergeCell ref="D27:D30"/>
    <mergeCell ref="A23:A26"/>
    <mergeCell ref="B23:B26"/>
    <mergeCell ref="C23:C26"/>
    <mergeCell ref="D23:D26"/>
    <mergeCell ref="A19:A22"/>
    <mergeCell ref="B19:B22"/>
    <mergeCell ref="C19:C22"/>
    <mergeCell ref="D19:D22"/>
    <mergeCell ref="A15:A18"/>
    <mergeCell ref="B15:B18"/>
    <mergeCell ref="C15:C18"/>
    <mergeCell ref="D15:D18"/>
    <mergeCell ref="G2:H2"/>
    <mergeCell ref="A1:B1"/>
    <mergeCell ref="C1:D1"/>
    <mergeCell ref="E1:H1"/>
    <mergeCell ref="I1:J1"/>
    <mergeCell ref="K1:N1"/>
    <mergeCell ref="O1:T1"/>
    <mergeCell ref="A11:A14"/>
    <mergeCell ref="B11:B14"/>
    <mergeCell ref="C11:C14"/>
    <mergeCell ref="D11:D14"/>
    <mergeCell ref="A7:A10"/>
    <mergeCell ref="B7:B10"/>
    <mergeCell ref="C7:C10"/>
    <mergeCell ref="D7:D10"/>
    <mergeCell ref="A3:A6"/>
    <mergeCell ref="B3:B6"/>
    <mergeCell ref="C3:C6"/>
    <mergeCell ref="D3:D6"/>
  </mergeCells>
  <conditionalFormatting sqref="I2 I173:I1048576">
    <cfRule type="cellIs" dxfId="5" priority="6" operator="equal">
      <formula>90</formula>
    </cfRule>
  </conditionalFormatting>
  <conditionalFormatting sqref="I32">
    <cfRule type="cellIs" dxfId="4" priority="5" operator="equal">
      <formula>90</formula>
    </cfRule>
  </conditionalFormatting>
  <conditionalFormatting sqref="I62">
    <cfRule type="cellIs" dxfId="3" priority="4" operator="equal">
      <formula>90</formula>
    </cfRule>
  </conditionalFormatting>
  <conditionalFormatting sqref="I92">
    <cfRule type="cellIs" dxfId="2" priority="3" operator="equal">
      <formula>90</formula>
    </cfRule>
  </conditionalFormatting>
  <conditionalFormatting sqref="I118">
    <cfRule type="cellIs" dxfId="1" priority="2" operator="equal">
      <formula>90</formula>
    </cfRule>
  </conditionalFormatting>
  <conditionalFormatting sqref="I148">
    <cfRule type="cellIs" dxfId="0" priority="1" operator="equal">
      <formula>90</formula>
    </cfRule>
  </conditionalFormatting>
  <printOptions horizontalCentered="1" verticalCentered="1"/>
  <pageMargins left="0" right="0" top="0.35433070866141736" bottom="0" header="0" footer="0"/>
  <pageSetup paperSize="9" scale="90" orientation="portrait" horizontalDpi="4294967293" vertic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tabColor rgb="FFFF0000"/>
  </sheetPr>
  <dimension ref="A1:AT87"/>
  <sheetViews>
    <sheetView showGridLines="0" showRowColHeaders="0" showZeros="0" zoomScaleNormal="100" workbookViewId="0">
      <selection activeCell="A4" sqref="A4:AC4"/>
    </sheetView>
  </sheetViews>
  <sheetFormatPr baseColWidth="10" defaultRowHeight="14.4" x14ac:dyDescent="0.3"/>
  <cols>
    <col min="1" max="1" width="7" customWidth="1"/>
    <col min="2" max="3" width="3" customWidth="1"/>
    <col min="4" max="4" width="3.109375" customWidth="1"/>
    <col min="5" max="8" width="3" customWidth="1"/>
    <col min="9" max="9" width="3.33203125" customWidth="1"/>
    <col min="10" max="15" width="3" customWidth="1"/>
    <col min="16" max="16" width="8.44140625" customWidth="1"/>
    <col min="17" max="17" width="6.33203125" customWidth="1"/>
    <col min="18" max="19" width="3" customWidth="1"/>
    <col min="20" max="20" width="7" customWidth="1"/>
    <col min="21" max="22" width="3" customWidth="1"/>
    <col min="23" max="23" width="4.44140625" customWidth="1"/>
    <col min="24" max="24" width="3.77734375" customWidth="1"/>
    <col min="25" max="25" width="4.21875" customWidth="1"/>
    <col min="26" max="26" width="4.109375" customWidth="1"/>
    <col min="27" max="28" width="3" customWidth="1"/>
    <col min="29" max="29" width="5.77734375" customWidth="1"/>
    <col min="30" max="32" width="3" customWidth="1"/>
    <col min="33" max="33" width="5.5546875" customWidth="1"/>
    <col min="34" max="36" width="3" customWidth="1"/>
    <col min="37" max="37" width="4" customWidth="1"/>
    <col min="38" max="39" width="6.77734375" customWidth="1"/>
    <col min="40" max="40" width="6.77734375" hidden="1" customWidth="1"/>
    <col min="41" max="44" width="3" customWidth="1"/>
    <col min="45" max="45" width="12.21875" customWidth="1"/>
    <col min="46" max="46" width="11.21875" customWidth="1"/>
    <col min="47" max="75" width="3" customWidth="1"/>
    <col min="257" max="257" width="7" customWidth="1"/>
    <col min="258" max="259" width="3" customWidth="1"/>
    <col min="260" max="260" width="3.109375" customWidth="1"/>
    <col min="261" max="331" width="3" customWidth="1"/>
    <col min="513" max="513" width="7" customWidth="1"/>
    <col min="514" max="515" width="3" customWidth="1"/>
    <col min="516" max="516" width="3.109375" customWidth="1"/>
    <col min="517" max="587" width="3" customWidth="1"/>
    <col min="769" max="769" width="7" customWidth="1"/>
    <col min="770" max="771" width="3" customWidth="1"/>
    <col min="772" max="772" width="3.109375" customWidth="1"/>
    <col min="773" max="843" width="3" customWidth="1"/>
    <col min="1025" max="1025" width="7" customWidth="1"/>
    <col min="1026" max="1027" width="3" customWidth="1"/>
    <col min="1028" max="1028" width="3.109375" customWidth="1"/>
    <col min="1029" max="1099" width="3" customWidth="1"/>
    <col min="1281" max="1281" width="7" customWidth="1"/>
    <col min="1282" max="1283" width="3" customWidth="1"/>
    <col min="1284" max="1284" width="3.109375" customWidth="1"/>
    <col min="1285" max="1355" width="3" customWidth="1"/>
    <col min="1537" max="1537" width="7" customWidth="1"/>
    <col min="1538" max="1539" width="3" customWidth="1"/>
    <col min="1540" max="1540" width="3.109375" customWidth="1"/>
    <col min="1541" max="1611" width="3" customWidth="1"/>
    <col min="1793" max="1793" width="7" customWidth="1"/>
    <col min="1794" max="1795" width="3" customWidth="1"/>
    <col min="1796" max="1796" width="3.109375" customWidth="1"/>
    <col min="1797" max="1867" width="3" customWidth="1"/>
    <col min="2049" max="2049" width="7" customWidth="1"/>
    <col min="2050" max="2051" width="3" customWidth="1"/>
    <col min="2052" max="2052" width="3.109375" customWidth="1"/>
    <col min="2053" max="2123" width="3" customWidth="1"/>
    <col min="2305" max="2305" width="7" customWidth="1"/>
    <col min="2306" max="2307" width="3" customWidth="1"/>
    <col min="2308" max="2308" width="3.109375" customWidth="1"/>
    <col min="2309" max="2379" width="3" customWidth="1"/>
    <col min="2561" max="2561" width="7" customWidth="1"/>
    <col min="2562" max="2563" width="3" customWidth="1"/>
    <col min="2564" max="2564" width="3.109375" customWidth="1"/>
    <col min="2565" max="2635" width="3" customWidth="1"/>
    <col min="2817" max="2817" width="7" customWidth="1"/>
    <col min="2818" max="2819" width="3" customWidth="1"/>
    <col min="2820" max="2820" width="3.109375" customWidth="1"/>
    <col min="2821" max="2891" width="3" customWidth="1"/>
    <col min="3073" max="3073" width="7" customWidth="1"/>
    <col min="3074" max="3075" width="3" customWidth="1"/>
    <col min="3076" max="3076" width="3.109375" customWidth="1"/>
    <col min="3077" max="3147" width="3" customWidth="1"/>
    <col min="3329" max="3329" width="7" customWidth="1"/>
    <col min="3330" max="3331" width="3" customWidth="1"/>
    <col min="3332" max="3332" width="3.109375" customWidth="1"/>
    <col min="3333" max="3403" width="3" customWidth="1"/>
    <col min="3585" max="3585" width="7" customWidth="1"/>
    <col min="3586" max="3587" width="3" customWidth="1"/>
    <col min="3588" max="3588" width="3.109375" customWidth="1"/>
    <col min="3589" max="3659" width="3" customWidth="1"/>
    <col min="3841" max="3841" width="7" customWidth="1"/>
    <col min="3842" max="3843" width="3" customWidth="1"/>
    <col min="3844" max="3844" width="3.109375" customWidth="1"/>
    <col min="3845" max="3915" width="3" customWidth="1"/>
    <col min="4097" max="4097" width="7" customWidth="1"/>
    <col min="4098" max="4099" width="3" customWidth="1"/>
    <col min="4100" max="4100" width="3.109375" customWidth="1"/>
    <col min="4101" max="4171" width="3" customWidth="1"/>
    <col min="4353" max="4353" width="7" customWidth="1"/>
    <col min="4354" max="4355" width="3" customWidth="1"/>
    <col min="4356" max="4356" width="3.109375" customWidth="1"/>
    <col min="4357" max="4427" width="3" customWidth="1"/>
    <col min="4609" max="4609" width="7" customWidth="1"/>
    <col min="4610" max="4611" width="3" customWidth="1"/>
    <col min="4612" max="4612" width="3.109375" customWidth="1"/>
    <col min="4613" max="4683" width="3" customWidth="1"/>
    <col min="4865" max="4865" width="7" customWidth="1"/>
    <col min="4866" max="4867" width="3" customWidth="1"/>
    <col min="4868" max="4868" width="3.109375" customWidth="1"/>
    <col min="4869" max="4939" width="3" customWidth="1"/>
    <col min="5121" max="5121" width="7" customWidth="1"/>
    <col min="5122" max="5123" width="3" customWidth="1"/>
    <col min="5124" max="5124" width="3.109375" customWidth="1"/>
    <col min="5125" max="5195" width="3" customWidth="1"/>
    <col min="5377" max="5377" width="7" customWidth="1"/>
    <col min="5378" max="5379" width="3" customWidth="1"/>
    <col min="5380" max="5380" width="3.109375" customWidth="1"/>
    <col min="5381" max="5451" width="3" customWidth="1"/>
    <col min="5633" max="5633" width="7" customWidth="1"/>
    <col min="5634" max="5635" width="3" customWidth="1"/>
    <col min="5636" max="5636" width="3.109375" customWidth="1"/>
    <col min="5637" max="5707" width="3" customWidth="1"/>
    <col min="5889" max="5889" width="7" customWidth="1"/>
    <col min="5890" max="5891" width="3" customWidth="1"/>
    <col min="5892" max="5892" width="3.109375" customWidth="1"/>
    <col min="5893" max="5963" width="3" customWidth="1"/>
    <col min="6145" max="6145" width="7" customWidth="1"/>
    <col min="6146" max="6147" width="3" customWidth="1"/>
    <col min="6148" max="6148" width="3.109375" customWidth="1"/>
    <col min="6149" max="6219" width="3" customWidth="1"/>
    <col min="6401" max="6401" width="7" customWidth="1"/>
    <col min="6402" max="6403" width="3" customWidth="1"/>
    <col min="6404" max="6404" width="3.109375" customWidth="1"/>
    <col min="6405" max="6475" width="3" customWidth="1"/>
    <col min="6657" max="6657" width="7" customWidth="1"/>
    <col min="6658" max="6659" width="3" customWidth="1"/>
    <col min="6660" max="6660" width="3.109375" customWidth="1"/>
    <col min="6661" max="6731" width="3" customWidth="1"/>
    <col min="6913" max="6913" width="7" customWidth="1"/>
    <col min="6914" max="6915" width="3" customWidth="1"/>
    <col min="6916" max="6916" width="3.109375" customWidth="1"/>
    <col min="6917" max="6987" width="3" customWidth="1"/>
    <col min="7169" max="7169" width="7" customWidth="1"/>
    <col min="7170" max="7171" width="3" customWidth="1"/>
    <col min="7172" max="7172" width="3.109375" customWidth="1"/>
    <col min="7173" max="7243" width="3" customWidth="1"/>
    <col min="7425" max="7425" width="7" customWidth="1"/>
    <col min="7426" max="7427" width="3" customWidth="1"/>
    <col min="7428" max="7428" width="3.109375" customWidth="1"/>
    <col min="7429" max="7499" width="3" customWidth="1"/>
    <col min="7681" max="7681" width="7" customWidth="1"/>
    <col min="7682" max="7683" width="3" customWidth="1"/>
    <col min="7684" max="7684" width="3.109375" customWidth="1"/>
    <col min="7685" max="7755" width="3" customWidth="1"/>
    <col min="7937" max="7937" width="7" customWidth="1"/>
    <col min="7938" max="7939" width="3" customWidth="1"/>
    <col min="7940" max="7940" width="3.109375" customWidth="1"/>
    <col min="7941" max="8011" width="3" customWidth="1"/>
    <col min="8193" max="8193" width="7" customWidth="1"/>
    <col min="8194" max="8195" width="3" customWidth="1"/>
    <col min="8196" max="8196" width="3.109375" customWidth="1"/>
    <col min="8197" max="8267" width="3" customWidth="1"/>
    <col min="8449" max="8449" width="7" customWidth="1"/>
    <col min="8450" max="8451" width="3" customWidth="1"/>
    <col min="8452" max="8452" width="3.109375" customWidth="1"/>
    <col min="8453" max="8523" width="3" customWidth="1"/>
    <col min="8705" max="8705" width="7" customWidth="1"/>
    <col min="8706" max="8707" width="3" customWidth="1"/>
    <col min="8708" max="8708" width="3.109375" customWidth="1"/>
    <col min="8709" max="8779" width="3" customWidth="1"/>
    <col min="8961" max="8961" width="7" customWidth="1"/>
    <col min="8962" max="8963" width="3" customWidth="1"/>
    <col min="8964" max="8964" width="3.109375" customWidth="1"/>
    <col min="8965" max="9035" width="3" customWidth="1"/>
    <col min="9217" max="9217" width="7" customWidth="1"/>
    <col min="9218" max="9219" width="3" customWidth="1"/>
    <col min="9220" max="9220" width="3.109375" customWidth="1"/>
    <col min="9221" max="9291" width="3" customWidth="1"/>
    <col min="9473" max="9473" width="7" customWidth="1"/>
    <col min="9474" max="9475" width="3" customWidth="1"/>
    <col min="9476" max="9476" width="3.109375" customWidth="1"/>
    <col min="9477" max="9547" width="3" customWidth="1"/>
    <col min="9729" max="9729" width="7" customWidth="1"/>
    <col min="9730" max="9731" width="3" customWidth="1"/>
    <col min="9732" max="9732" width="3.109375" customWidth="1"/>
    <col min="9733" max="9803" width="3" customWidth="1"/>
    <col min="9985" max="9985" width="7" customWidth="1"/>
    <col min="9986" max="9987" width="3" customWidth="1"/>
    <col min="9988" max="9988" width="3.109375" customWidth="1"/>
    <col min="9989" max="10059" width="3" customWidth="1"/>
    <col min="10241" max="10241" width="7" customWidth="1"/>
    <col min="10242" max="10243" width="3" customWidth="1"/>
    <col min="10244" max="10244" width="3.109375" customWidth="1"/>
    <col min="10245" max="10315" width="3" customWidth="1"/>
    <col min="10497" max="10497" width="7" customWidth="1"/>
    <col min="10498" max="10499" width="3" customWidth="1"/>
    <col min="10500" max="10500" width="3.109375" customWidth="1"/>
    <col min="10501" max="10571" width="3" customWidth="1"/>
    <col min="10753" max="10753" width="7" customWidth="1"/>
    <col min="10754" max="10755" width="3" customWidth="1"/>
    <col min="10756" max="10756" width="3.109375" customWidth="1"/>
    <col min="10757" max="10827" width="3" customWidth="1"/>
    <col min="11009" max="11009" width="7" customWidth="1"/>
    <col min="11010" max="11011" width="3" customWidth="1"/>
    <col min="11012" max="11012" width="3.109375" customWidth="1"/>
    <col min="11013" max="11083" width="3" customWidth="1"/>
    <col min="11265" max="11265" width="7" customWidth="1"/>
    <col min="11266" max="11267" width="3" customWidth="1"/>
    <col min="11268" max="11268" width="3.109375" customWidth="1"/>
    <col min="11269" max="11339" width="3" customWidth="1"/>
    <col min="11521" max="11521" width="7" customWidth="1"/>
    <col min="11522" max="11523" width="3" customWidth="1"/>
    <col min="11524" max="11524" width="3.109375" customWidth="1"/>
    <col min="11525" max="11595" width="3" customWidth="1"/>
    <col min="11777" max="11777" width="7" customWidth="1"/>
    <col min="11778" max="11779" width="3" customWidth="1"/>
    <col min="11780" max="11780" width="3.109375" customWidth="1"/>
    <col min="11781" max="11851" width="3" customWidth="1"/>
    <col min="12033" max="12033" width="7" customWidth="1"/>
    <col min="12034" max="12035" width="3" customWidth="1"/>
    <col min="12036" max="12036" width="3.109375" customWidth="1"/>
    <col min="12037" max="12107" width="3" customWidth="1"/>
    <col min="12289" max="12289" width="7" customWidth="1"/>
    <col min="12290" max="12291" width="3" customWidth="1"/>
    <col min="12292" max="12292" width="3.109375" customWidth="1"/>
    <col min="12293" max="12363" width="3" customWidth="1"/>
    <col min="12545" max="12545" width="7" customWidth="1"/>
    <col min="12546" max="12547" width="3" customWidth="1"/>
    <col min="12548" max="12548" width="3.109375" customWidth="1"/>
    <col min="12549" max="12619" width="3" customWidth="1"/>
    <col min="12801" max="12801" width="7" customWidth="1"/>
    <col min="12802" max="12803" width="3" customWidth="1"/>
    <col min="12804" max="12804" width="3.109375" customWidth="1"/>
    <col min="12805" max="12875" width="3" customWidth="1"/>
    <col min="13057" max="13057" width="7" customWidth="1"/>
    <col min="13058" max="13059" width="3" customWidth="1"/>
    <col min="13060" max="13060" width="3.109375" customWidth="1"/>
    <col min="13061" max="13131" width="3" customWidth="1"/>
    <col min="13313" max="13313" width="7" customWidth="1"/>
    <col min="13314" max="13315" width="3" customWidth="1"/>
    <col min="13316" max="13316" width="3.109375" customWidth="1"/>
    <col min="13317" max="13387" width="3" customWidth="1"/>
    <col min="13569" max="13569" width="7" customWidth="1"/>
    <col min="13570" max="13571" width="3" customWidth="1"/>
    <col min="13572" max="13572" width="3.109375" customWidth="1"/>
    <col min="13573" max="13643" width="3" customWidth="1"/>
    <col min="13825" max="13825" width="7" customWidth="1"/>
    <col min="13826" max="13827" width="3" customWidth="1"/>
    <col min="13828" max="13828" width="3.109375" customWidth="1"/>
    <col min="13829" max="13899" width="3" customWidth="1"/>
    <col min="14081" max="14081" width="7" customWidth="1"/>
    <col min="14082" max="14083" width="3" customWidth="1"/>
    <col min="14084" max="14084" width="3.109375" customWidth="1"/>
    <col min="14085" max="14155" width="3" customWidth="1"/>
    <col min="14337" max="14337" width="7" customWidth="1"/>
    <col min="14338" max="14339" width="3" customWidth="1"/>
    <col min="14340" max="14340" width="3.109375" customWidth="1"/>
    <col min="14341" max="14411" width="3" customWidth="1"/>
    <col min="14593" max="14593" width="7" customWidth="1"/>
    <col min="14594" max="14595" width="3" customWidth="1"/>
    <col min="14596" max="14596" width="3.109375" customWidth="1"/>
    <col min="14597" max="14667" width="3" customWidth="1"/>
    <col min="14849" max="14849" width="7" customWidth="1"/>
    <col min="14850" max="14851" width="3" customWidth="1"/>
    <col min="14852" max="14852" width="3.109375" customWidth="1"/>
    <col min="14853" max="14923" width="3" customWidth="1"/>
    <col min="15105" max="15105" width="7" customWidth="1"/>
    <col min="15106" max="15107" width="3" customWidth="1"/>
    <col min="15108" max="15108" width="3.109375" customWidth="1"/>
    <col min="15109" max="15179" width="3" customWidth="1"/>
    <col min="15361" max="15361" width="7" customWidth="1"/>
    <col min="15362" max="15363" width="3" customWidth="1"/>
    <col min="15364" max="15364" width="3.109375" customWidth="1"/>
    <col min="15365" max="15435" width="3" customWidth="1"/>
    <col min="15617" max="15617" width="7" customWidth="1"/>
    <col min="15618" max="15619" width="3" customWidth="1"/>
    <col min="15620" max="15620" width="3.109375" customWidth="1"/>
    <col min="15621" max="15691" width="3" customWidth="1"/>
    <col min="15873" max="15873" width="7" customWidth="1"/>
    <col min="15874" max="15875" width="3" customWidth="1"/>
    <col min="15876" max="15876" width="3.109375" customWidth="1"/>
    <col min="15877" max="15947" width="3" customWidth="1"/>
    <col min="16129" max="16129" width="7" customWidth="1"/>
    <col min="16130" max="16131" width="3" customWidth="1"/>
    <col min="16132" max="16132" width="3.109375" customWidth="1"/>
    <col min="16133" max="16203" width="3" customWidth="1"/>
  </cols>
  <sheetData>
    <row r="1" spans="1:31" x14ac:dyDescent="0.3">
      <c r="A1" s="374"/>
      <c r="B1" s="374"/>
      <c r="C1" s="374"/>
      <c r="D1" s="374"/>
      <c r="E1" s="374"/>
      <c r="F1" s="374"/>
      <c r="G1" s="374"/>
      <c r="H1" s="374"/>
      <c r="I1" s="374"/>
      <c r="J1" s="374"/>
      <c r="K1" s="374"/>
      <c r="L1" s="374"/>
      <c r="M1" s="374"/>
      <c r="N1" s="374"/>
      <c r="O1" s="374"/>
      <c r="P1" s="374"/>
      <c r="Q1" s="374"/>
      <c r="R1" s="374"/>
      <c r="S1" s="374"/>
      <c r="T1" s="374"/>
      <c r="U1" s="374"/>
      <c r="V1" s="374"/>
      <c r="W1" s="374"/>
      <c r="X1" s="374"/>
      <c r="Y1" s="374"/>
      <c r="Z1" s="374"/>
      <c r="AA1" s="374"/>
      <c r="AB1" s="374"/>
      <c r="AC1" s="374"/>
    </row>
    <row r="2" spans="1:31" ht="23.4" x14ac:dyDescent="0.3">
      <c r="A2" s="759" t="s">
        <v>712</v>
      </c>
      <c r="B2" s="759"/>
      <c r="C2" s="759"/>
      <c r="D2" s="759"/>
      <c r="E2" s="759"/>
      <c r="F2" s="759"/>
      <c r="G2" s="759"/>
      <c r="H2" s="759"/>
      <c r="I2" s="759"/>
      <c r="J2" s="759"/>
      <c r="K2" s="759"/>
      <c r="L2" s="759"/>
      <c r="M2" s="759"/>
      <c r="N2" s="759"/>
      <c r="O2" s="759"/>
      <c r="P2" s="759"/>
      <c r="Q2" s="759"/>
      <c r="R2" s="759"/>
      <c r="S2" s="759"/>
      <c r="T2" s="759"/>
      <c r="U2" s="759"/>
      <c r="V2" s="759"/>
      <c r="W2" s="759"/>
      <c r="X2" s="759"/>
      <c r="Y2" s="759"/>
      <c r="Z2" s="759"/>
      <c r="AA2" s="759"/>
      <c r="AB2" s="759"/>
      <c r="AC2" s="759"/>
    </row>
    <row r="3" spans="1:31" ht="23.4" x14ac:dyDescent="0.55000000000000004">
      <c r="A3" s="758"/>
      <c r="B3" s="758"/>
      <c r="C3" s="758"/>
      <c r="D3" s="758"/>
      <c r="E3" s="758"/>
      <c r="F3" s="758"/>
      <c r="G3" s="758"/>
      <c r="H3" s="758"/>
      <c r="I3" s="758"/>
      <c r="J3" s="758"/>
      <c r="K3" s="758"/>
      <c r="L3" s="758"/>
      <c r="M3" s="758"/>
      <c r="N3" s="758"/>
      <c r="O3" s="758"/>
      <c r="P3" s="758"/>
      <c r="Q3" s="758"/>
      <c r="R3" s="758"/>
      <c r="S3" s="758"/>
      <c r="T3" s="758"/>
      <c r="U3" s="758"/>
      <c r="V3" s="758"/>
      <c r="W3" s="758"/>
      <c r="X3" s="758"/>
      <c r="Y3" s="758"/>
      <c r="Z3" s="758"/>
      <c r="AA3" s="758"/>
      <c r="AB3" s="758"/>
      <c r="AC3" s="758"/>
    </row>
    <row r="4" spans="1:31" ht="23.4" x14ac:dyDescent="0.3">
      <c r="A4" s="776" t="s">
        <v>826</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row>
    <row r="5" spans="1:31" ht="23.4" x14ac:dyDescent="0.55000000000000004">
      <c r="A5" s="375"/>
      <c r="B5" s="376"/>
      <c r="C5" s="377"/>
      <c r="D5" s="377"/>
      <c r="E5" s="377"/>
      <c r="F5" s="378"/>
      <c r="G5" s="378"/>
      <c r="H5" s="378"/>
      <c r="I5" s="378"/>
      <c r="J5" s="378"/>
      <c r="K5" s="378"/>
      <c r="L5" s="378"/>
      <c r="M5" s="377"/>
      <c r="N5" s="377"/>
      <c r="O5" s="377"/>
      <c r="P5" s="377"/>
      <c r="Q5" s="377"/>
      <c r="R5" s="377"/>
      <c r="S5" s="379"/>
      <c r="T5" s="379"/>
      <c r="U5" s="379"/>
      <c r="V5" s="379"/>
      <c r="W5" s="379"/>
      <c r="X5" s="379"/>
      <c r="Y5" s="379"/>
      <c r="Z5" s="376"/>
      <c r="AA5" s="376"/>
      <c r="AB5" s="375"/>
      <c r="AC5" s="375"/>
    </row>
    <row r="6" spans="1:31" ht="18.600000000000001" x14ac:dyDescent="0.3">
      <c r="A6" s="760" t="s">
        <v>713</v>
      </c>
      <c r="B6" s="760"/>
      <c r="C6" s="760"/>
      <c r="D6" s="760"/>
      <c r="E6" s="760"/>
      <c r="F6" s="760"/>
      <c r="G6" s="760"/>
      <c r="H6" s="760"/>
      <c r="I6" s="760"/>
      <c r="J6" s="760"/>
      <c r="K6" s="760"/>
      <c r="L6" s="760"/>
      <c r="M6" s="760"/>
      <c r="N6" s="760"/>
      <c r="O6" s="760"/>
      <c r="P6" s="760"/>
      <c r="Q6" s="760"/>
      <c r="R6" s="760"/>
      <c r="S6" s="760"/>
      <c r="T6" s="760"/>
      <c r="U6" s="760"/>
      <c r="V6" s="760"/>
      <c r="W6" s="760"/>
      <c r="X6" s="760"/>
      <c r="Y6" s="760"/>
      <c r="Z6" s="760"/>
      <c r="AA6" s="760"/>
      <c r="AB6" s="760"/>
      <c r="AC6" s="760"/>
    </row>
    <row r="7" spans="1:31" ht="13.8" customHeight="1" x14ac:dyDescent="0.3">
      <c r="A7" s="380"/>
      <c r="B7" s="380"/>
      <c r="C7" s="380"/>
      <c r="D7" s="380"/>
      <c r="E7" s="380"/>
      <c r="F7" s="380"/>
      <c r="G7" s="380"/>
      <c r="H7" s="380"/>
      <c r="I7" s="380"/>
      <c r="J7" s="380"/>
      <c r="K7" s="380"/>
      <c r="L7" s="380"/>
      <c r="M7" s="380"/>
      <c r="N7" s="380"/>
      <c r="O7" s="380"/>
      <c r="P7" s="380"/>
      <c r="Q7" s="380"/>
      <c r="R7" s="380"/>
      <c r="S7" s="380"/>
      <c r="T7" s="380"/>
      <c r="U7" s="380"/>
      <c r="V7" s="380"/>
      <c r="W7" s="380"/>
      <c r="X7" s="380"/>
      <c r="Y7" s="380"/>
      <c r="Z7" s="380"/>
      <c r="AA7" s="380"/>
      <c r="AB7" s="380"/>
      <c r="AC7" s="380"/>
    </row>
    <row r="8" spans="1:31" ht="15.6" x14ac:dyDescent="0.4">
      <c r="A8" s="375"/>
      <c r="B8" s="375"/>
      <c r="C8" s="375"/>
      <c r="D8" s="375"/>
      <c r="E8" s="375"/>
      <c r="F8" s="381"/>
      <c r="G8" s="381"/>
      <c r="H8" s="381"/>
      <c r="I8" s="381"/>
      <c r="J8" s="745" t="s">
        <v>822</v>
      </c>
      <c r="K8" s="746"/>
      <c r="L8" s="746"/>
      <c r="M8" s="746"/>
      <c r="N8" s="746"/>
      <c r="O8" s="746"/>
      <c r="P8" s="746"/>
      <c r="Q8" s="743" t="s">
        <v>821</v>
      </c>
      <c r="R8" s="744"/>
      <c r="S8" s="382"/>
      <c r="T8" s="383" t="s">
        <v>820</v>
      </c>
      <c r="U8" s="382"/>
      <c r="V8" s="384"/>
      <c r="W8" s="384"/>
      <c r="X8" s="375"/>
      <c r="Y8" s="375"/>
      <c r="Z8" s="375"/>
      <c r="AA8" s="375"/>
      <c r="AB8" s="375"/>
      <c r="AC8" s="375"/>
    </row>
    <row r="9" spans="1:31" ht="15.6" x14ac:dyDescent="0.4">
      <c r="A9" s="385"/>
      <c r="B9" s="743" t="s">
        <v>730</v>
      </c>
      <c r="C9" s="743"/>
      <c r="D9" s="743"/>
      <c r="E9" s="743"/>
      <c r="F9" s="743"/>
      <c r="G9" s="743"/>
      <c r="H9" s="743"/>
      <c r="I9" s="386"/>
      <c r="J9" s="741" t="str">
        <f>Parametres!D36</f>
        <v/>
      </c>
      <c r="K9" s="741"/>
      <c r="L9" s="741"/>
      <c r="M9" s="741"/>
      <c r="N9" s="741"/>
      <c r="O9" s="741"/>
      <c r="P9" s="741"/>
      <c r="Q9" s="387" t="str">
        <f>Parametres!E36</f>
        <v/>
      </c>
      <c r="R9" s="386"/>
      <c r="S9" s="386"/>
      <c r="T9" s="388">
        <f>Parametres!J36</f>
        <v>0</v>
      </c>
      <c r="U9" s="386"/>
      <c r="V9" s="386"/>
      <c r="W9" s="386"/>
      <c r="X9" s="386"/>
      <c r="Y9" s="386"/>
      <c r="Z9" s="389"/>
      <c r="AA9" s="389"/>
      <c r="AB9" s="375"/>
      <c r="AC9" s="375"/>
    </row>
    <row r="10" spans="1:31" ht="15.6" x14ac:dyDescent="0.4">
      <c r="A10" s="385"/>
      <c r="B10" s="762" t="s">
        <v>727</v>
      </c>
      <c r="C10" s="762"/>
      <c r="D10" s="762"/>
      <c r="E10" s="762"/>
      <c r="F10" s="762"/>
      <c r="G10" s="762"/>
      <c r="H10" s="386"/>
      <c r="I10" s="386"/>
      <c r="J10" s="741" t="str">
        <f>Parametres!D37</f>
        <v/>
      </c>
      <c r="K10" s="741"/>
      <c r="L10" s="741"/>
      <c r="M10" s="741"/>
      <c r="N10" s="741"/>
      <c r="O10" s="741"/>
      <c r="P10" s="741"/>
      <c r="Q10" s="387" t="str">
        <f>Parametres!E37</f>
        <v/>
      </c>
      <c r="R10" s="386"/>
      <c r="S10" s="386"/>
      <c r="T10" s="388">
        <f>Parametres!J37</f>
        <v>0</v>
      </c>
      <c r="U10" s="386"/>
      <c r="V10" s="386"/>
      <c r="W10" s="386"/>
      <c r="X10" s="386"/>
      <c r="Y10" s="386"/>
      <c r="Z10" s="386"/>
      <c r="AA10" s="386"/>
      <c r="AB10" s="375"/>
      <c r="AC10" s="375"/>
    </row>
    <row r="11" spans="1:31" ht="13.5" customHeight="1" x14ac:dyDescent="0.4">
      <c r="A11" s="386"/>
      <c r="B11" s="762" t="s">
        <v>728</v>
      </c>
      <c r="C11" s="762"/>
      <c r="D11" s="762"/>
      <c r="E11" s="762"/>
      <c r="F11" s="762"/>
      <c r="G11" s="762"/>
      <c r="H11" s="386"/>
      <c r="I11" s="386"/>
      <c r="J11" s="741" t="str">
        <f>Parametres!D38</f>
        <v/>
      </c>
      <c r="K11" s="741"/>
      <c r="L11" s="741"/>
      <c r="M11" s="741"/>
      <c r="N11" s="741"/>
      <c r="O11" s="741"/>
      <c r="P11" s="741"/>
      <c r="Q11" s="742" t="str">
        <f>Parametres!E38</f>
        <v/>
      </c>
      <c r="R11" s="742"/>
      <c r="S11" s="386"/>
      <c r="T11" s="388">
        <f>Parametres!J38</f>
        <v>0</v>
      </c>
      <c r="U11" s="386"/>
      <c r="V11" s="386"/>
      <c r="W11" s="386"/>
      <c r="X11" s="386"/>
      <c r="Y11" s="386"/>
      <c r="Z11" s="386"/>
      <c r="AA11" s="386"/>
      <c r="AB11" s="390"/>
      <c r="AC11" s="375"/>
    </row>
    <row r="12" spans="1:31" ht="13.5" customHeight="1" x14ac:dyDescent="0.4">
      <c r="A12" s="386"/>
      <c r="B12" s="762" t="s">
        <v>729</v>
      </c>
      <c r="C12" s="762"/>
      <c r="D12" s="762"/>
      <c r="E12" s="762"/>
      <c r="F12" s="762"/>
      <c r="G12" s="762"/>
      <c r="H12" s="386"/>
      <c r="I12" s="386"/>
      <c r="J12" s="741" t="str">
        <f>Parametres!D39</f>
        <v/>
      </c>
      <c r="K12" s="741"/>
      <c r="L12" s="741"/>
      <c r="M12" s="741"/>
      <c r="N12" s="741"/>
      <c r="O12" s="741"/>
      <c r="P12" s="741"/>
      <c r="Q12" s="747" t="str">
        <f>Parametres!E39</f>
        <v/>
      </c>
      <c r="R12" s="747"/>
      <c r="S12" s="386"/>
      <c r="T12" s="388">
        <f>Parametres!J39</f>
        <v>0</v>
      </c>
      <c r="U12" s="386"/>
      <c r="V12" s="386"/>
      <c r="W12" s="386"/>
      <c r="X12" s="386"/>
      <c r="Y12" s="386"/>
      <c r="Z12" s="386"/>
      <c r="AA12" s="386"/>
      <c r="AB12" s="375"/>
      <c r="AC12" s="389"/>
      <c r="AD12" s="26"/>
      <c r="AE12" s="26"/>
    </row>
    <row r="13" spans="1:31" ht="15.6" x14ac:dyDescent="0.4">
      <c r="A13" s="386"/>
      <c r="B13" s="763" t="s">
        <v>731</v>
      </c>
      <c r="C13" s="763"/>
      <c r="D13" s="763"/>
      <c r="E13" s="763"/>
      <c r="F13" s="763"/>
      <c r="G13" s="763"/>
      <c r="H13" s="386"/>
      <c r="I13" s="386"/>
      <c r="J13" s="762"/>
      <c r="K13" s="762"/>
      <c r="L13" s="762"/>
      <c r="M13" s="762"/>
      <c r="N13" s="762"/>
      <c r="O13" s="762"/>
      <c r="P13" s="762"/>
      <c r="Q13" s="747"/>
      <c r="R13" s="747"/>
      <c r="S13" s="386"/>
      <c r="T13" s="388"/>
      <c r="U13" s="386"/>
      <c r="V13" s="386"/>
      <c r="W13" s="386"/>
      <c r="X13" s="386"/>
      <c r="Y13" s="386"/>
      <c r="Z13" s="386"/>
      <c r="AA13" s="386"/>
      <c r="AB13" s="389"/>
      <c r="AC13" s="375"/>
    </row>
    <row r="14" spans="1:31" ht="18" x14ac:dyDescent="0.45">
      <c r="A14" s="375"/>
      <c r="B14" s="386"/>
      <c r="C14" s="389"/>
      <c r="D14" s="389"/>
      <c r="E14" s="386"/>
      <c r="F14" s="386"/>
      <c r="G14" s="389"/>
      <c r="H14" s="389"/>
      <c r="I14" s="386"/>
      <c r="J14" s="386"/>
      <c r="K14" s="386"/>
      <c r="L14" s="386"/>
      <c r="M14" s="391"/>
      <c r="N14" s="391"/>
      <c r="O14" s="391"/>
      <c r="P14" s="391"/>
      <c r="Q14" s="391"/>
      <c r="R14" s="391"/>
      <c r="S14" s="391"/>
      <c r="T14" s="391"/>
      <c r="U14" s="391"/>
      <c r="V14" s="391"/>
      <c r="W14" s="391"/>
      <c r="X14" s="392"/>
      <c r="Y14" s="392"/>
      <c r="Z14" s="392"/>
      <c r="AA14" s="386"/>
      <c r="AB14" s="386"/>
      <c r="AC14" s="386"/>
      <c r="AD14" s="24"/>
    </row>
    <row r="15" spans="1:31" ht="18.600000000000001" hidden="1" x14ac:dyDescent="0.3">
      <c r="A15" s="760" t="s">
        <v>714</v>
      </c>
      <c r="B15" s="760"/>
      <c r="C15" s="760"/>
      <c r="D15" s="760"/>
      <c r="E15" s="760"/>
      <c r="F15" s="760"/>
      <c r="G15" s="760"/>
      <c r="H15" s="760"/>
      <c r="I15" s="760"/>
      <c r="J15" s="760"/>
      <c r="K15" s="760"/>
      <c r="L15" s="760"/>
      <c r="M15" s="760"/>
      <c r="N15" s="760"/>
      <c r="O15" s="760"/>
      <c r="P15" s="760"/>
      <c r="Q15" s="760"/>
      <c r="R15" s="760"/>
      <c r="S15" s="760"/>
      <c r="T15" s="760"/>
      <c r="U15" s="760"/>
      <c r="V15" s="760"/>
      <c r="W15" s="760"/>
      <c r="X15" s="760"/>
      <c r="Y15" s="760"/>
      <c r="Z15" s="760"/>
      <c r="AA15" s="760"/>
      <c r="AB15" s="760"/>
      <c r="AC15" s="760"/>
      <c r="AD15" s="24"/>
    </row>
    <row r="16" spans="1:31" ht="15.6" hidden="1" x14ac:dyDescent="0.4">
      <c r="A16" s="375"/>
      <c r="B16" s="386"/>
      <c r="C16" s="389"/>
      <c r="D16" s="389"/>
      <c r="E16" s="386"/>
      <c r="F16" s="386"/>
      <c r="G16" s="389"/>
      <c r="H16" s="389"/>
      <c r="I16" s="386"/>
      <c r="J16" s="386"/>
      <c r="K16" s="386"/>
      <c r="L16" s="386"/>
      <c r="M16" s="386"/>
      <c r="N16" s="386"/>
      <c r="O16" s="386"/>
      <c r="P16" s="386"/>
      <c r="Q16" s="386"/>
      <c r="R16" s="386"/>
      <c r="S16" s="386"/>
      <c r="T16" s="386"/>
      <c r="U16" s="386"/>
      <c r="V16" s="386"/>
      <c r="W16" s="386"/>
      <c r="X16" s="386"/>
      <c r="Y16" s="386"/>
      <c r="Z16" s="386"/>
      <c r="AA16" s="386"/>
      <c r="AB16" s="386"/>
      <c r="AC16" s="386"/>
      <c r="AD16" s="24"/>
    </row>
    <row r="17" spans="1:46" ht="15.6" hidden="1" x14ac:dyDescent="0.4">
      <c r="A17" s="386"/>
      <c r="B17" s="741" t="s">
        <v>732</v>
      </c>
      <c r="C17" s="741"/>
      <c r="D17" s="741"/>
      <c r="E17" s="741"/>
      <c r="F17" s="741"/>
      <c r="G17" s="741"/>
      <c r="H17" s="741"/>
      <c r="I17" s="393"/>
      <c r="J17" s="741"/>
      <c r="K17" s="741"/>
      <c r="L17" s="741"/>
      <c r="M17" s="741"/>
      <c r="N17" s="741"/>
      <c r="O17" s="741"/>
      <c r="P17" s="741"/>
      <c r="Q17" s="741"/>
      <c r="R17" s="741"/>
      <c r="S17" s="741"/>
      <c r="T17" s="741"/>
      <c r="U17" s="741"/>
      <c r="V17" s="741"/>
      <c r="W17" s="741"/>
      <c r="X17" s="741"/>
      <c r="Y17" s="741"/>
      <c r="Z17" s="386"/>
      <c r="AA17" s="386"/>
      <c r="AB17" s="386"/>
      <c r="AC17" s="386"/>
      <c r="AD17" s="24"/>
    </row>
    <row r="18" spans="1:46" ht="13.5" hidden="1" customHeight="1" x14ac:dyDescent="0.4">
      <c r="A18" s="375"/>
      <c r="B18" s="741" t="s">
        <v>733</v>
      </c>
      <c r="C18" s="741"/>
      <c r="D18" s="741"/>
      <c r="E18" s="741"/>
      <c r="F18" s="741"/>
      <c r="G18" s="741"/>
      <c r="H18" s="393"/>
      <c r="I18" s="393"/>
      <c r="J18" s="741"/>
      <c r="K18" s="741"/>
      <c r="L18" s="741"/>
      <c r="M18" s="741"/>
      <c r="N18" s="741"/>
      <c r="O18" s="741"/>
      <c r="P18" s="741"/>
      <c r="Q18" s="741"/>
      <c r="R18" s="741"/>
      <c r="S18" s="741"/>
      <c r="T18" s="741"/>
      <c r="U18" s="741"/>
      <c r="V18" s="741"/>
      <c r="W18" s="741"/>
      <c r="X18" s="741"/>
      <c r="Y18" s="741"/>
      <c r="Z18" s="384"/>
      <c r="AA18" s="384"/>
      <c r="AB18" s="384"/>
      <c r="AC18" s="384"/>
      <c r="AD18" s="24"/>
    </row>
    <row r="19" spans="1:46" ht="13.5" hidden="1" customHeight="1" x14ac:dyDescent="0.4">
      <c r="A19" s="375"/>
      <c r="B19" s="741" t="s">
        <v>734</v>
      </c>
      <c r="C19" s="741"/>
      <c r="D19" s="741"/>
      <c r="E19" s="741"/>
      <c r="F19" s="741"/>
      <c r="G19" s="741"/>
      <c r="H19" s="394"/>
      <c r="I19" s="394"/>
      <c r="J19" s="772"/>
      <c r="K19" s="772"/>
      <c r="L19" s="772"/>
      <c r="M19" s="772"/>
      <c r="N19" s="772"/>
      <c r="O19" s="772"/>
      <c r="P19" s="772"/>
      <c r="Q19" s="772"/>
      <c r="R19" s="772"/>
      <c r="S19" s="772"/>
      <c r="T19" s="772"/>
      <c r="U19" s="772"/>
      <c r="V19" s="772"/>
      <c r="W19" s="772"/>
      <c r="X19" s="772"/>
      <c r="Y19" s="772"/>
      <c r="Z19" s="395"/>
      <c r="AA19" s="376"/>
      <c r="AB19" s="376"/>
      <c r="AC19" s="375"/>
    </row>
    <row r="20" spans="1:46" ht="18" hidden="1" x14ac:dyDescent="0.45">
      <c r="A20" s="375"/>
      <c r="B20" s="375"/>
      <c r="C20" s="375"/>
      <c r="D20" s="375"/>
      <c r="E20" s="375"/>
      <c r="F20" s="391"/>
      <c r="G20" s="396"/>
      <c r="H20" s="396"/>
      <c r="I20" s="396"/>
      <c r="J20" s="396"/>
      <c r="K20" s="396"/>
      <c r="L20" s="396"/>
      <c r="M20" s="396"/>
      <c r="N20" s="396"/>
      <c r="O20" s="396"/>
      <c r="P20" s="396"/>
      <c r="Q20" s="397"/>
      <c r="R20" s="397"/>
      <c r="S20" s="397"/>
      <c r="T20" s="375"/>
      <c r="U20" s="375"/>
      <c r="V20" s="375"/>
      <c r="W20" s="375"/>
      <c r="X20" s="397"/>
      <c r="Y20" s="397"/>
      <c r="Z20" s="389"/>
      <c r="AA20" s="375"/>
      <c r="AB20" s="375"/>
      <c r="AC20" s="375"/>
    </row>
    <row r="21" spans="1:46" ht="18.600000000000001" x14ac:dyDescent="0.3">
      <c r="A21" s="760" t="s">
        <v>715</v>
      </c>
      <c r="B21" s="760"/>
      <c r="C21" s="760"/>
      <c r="D21" s="760"/>
      <c r="E21" s="760"/>
      <c r="F21" s="760"/>
      <c r="G21" s="760"/>
      <c r="H21" s="760"/>
      <c r="I21" s="760"/>
      <c r="J21" s="760"/>
      <c r="K21" s="760"/>
      <c r="L21" s="760"/>
      <c r="M21" s="760"/>
      <c r="N21" s="760"/>
      <c r="O21" s="760"/>
      <c r="P21" s="760"/>
      <c r="Q21" s="760"/>
      <c r="R21" s="760"/>
      <c r="S21" s="760"/>
      <c r="T21" s="760"/>
      <c r="U21" s="760"/>
      <c r="V21" s="760"/>
      <c r="W21" s="760"/>
      <c r="X21" s="760"/>
      <c r="Y21" s="760"/>
      <c r="Z21" s="760"/>
      <c r="AA21" s="760"/>
      <c r="AB21" s="760"/>
      <c r="AC21" s="760"/>
    </row>
    <row r="22" spans="1:46" ht="15.6" x14ac:dyDescent="0.4">
      <c r="A22" s="375"/>
      <c r="B22" s="375"/>
      <c r="C22" s="375"/>
      <c r="D22" s="375"/>
      <c r="E22" s="375"/>
      <c r="F22" s="375"/>
      <c r="G22" s="389"/>
      <c r="H22" s="389"/>
      <c r="I22" s="375"/>
      <c r="J22" s="389"/>
      <c r="K22" s="389"/>
      <c r="L22" s="389"/>
      <c r="M22" s="389"/>
      <c r="N22" s="389"/>
      <c r="O22" s="389"/>
      <c r="P22" s="389"/>
      <c r="Q22" s="389"/>
      <c r="R22" s="389"/>
      <c r="S22" s="389"/>
      <c r="T22" s="389"/>
      <c r="U22" s="389"/>
      <c r="V22" s="389"/>
      <c r="W22" s="770"/>
      <c r="X22" s="770"/>
      <c r="Y22" s="769"/>
      <c r="Z22" s="769"/>
      <c r="AA22" s="375"/>
      <c r="AB22" s="375"/>
      <c r="AC22" s="375"/>
      <c r="AO22" s="540"/>
      <c r="AP22" s="540"/>
      <c r="AQ22" s="540"/>
      <c r="AR22" s="540"/>
      <c r="AT22" s="6"/>
    </row>
    <row r="23" spans="1:46" ht="15.6" x14ac:dyDescent="0.4">
      <c r="A23" s="398"/>
      <c r="B23" s="392"/>
      <c r="C23" s="389"/>
      <c r="D23" s="386"/>
      <c r="E23" s="399"/>
      <c r="F23" s="773" t="s">
        <v>716</v>
      </c>
      <c r="G23" s="773"/>
      <c r="H23" s="374"/>
      <c r="I23" s="764" t="str">
        <f>IF(ISNA(VLOOKUP($W23,'L. Des E.'!$A$4:$C$362,2,FALSE)),"",(VLOOKUP($W23,'L. Des E.'!$A$4:$C$362,2,FALSE)))</f>
        <v/>
      </c>
      <c r="J23" s="764"/>
      <c r="K23" s="764"/>
      <c r="L23" s="764"/>
      <c r="M23" s="764"/>
      <c r="N23" s="764"/>
      <c r="O23" s="764"/>
      <c r="P23" s="764"/>
      <c r="Q23" s="764"/>
      <c r="R23" s="764"/>
      <c r="S23" s="764"/>
      <c r="T23" s="765" t="str">
        <f>IF(ISNA(VLOOKUP($W23,'L. Des E.'!$A$4:$C$362,3,FALSE)),"",(VLOOKUP($W23,'L. Des E.'!$A$4:$C$362,3,FALSE)))</f>
        <v/>
      </c>
      <c r="U23" s="765"/>
      <c r="V23" s="765"/>
      <c r="W23" s="766" t="str">
        <f>_xlfn.XLOOKUP(AN23,NOTESCIND,STAMIND,_xlfn.XLOOKUP(AN23,NOTESCSERIE,STAMSERIE,_xlfn.XLOOKUP(AN23,NOTESCSTAM,STAMSTAM,"")))</f>
        <v/>
      </c>
      <c r="X23" s="766"/>
      <c r="Y23" s="767" t="str">
        <f>_xlfn.XLOOKUP(AN23,NOTESCIND,BAGUESIND,_xlfn.XLOOKUP(AN23,NOTESCSERIE,BAGUESSERIE,_xlfn.XLOOKUP(AN23,NOTESCSTAM,BAGUESSTAM,"")))</f>
        <v/>
      </c>
      <c r="Z23" s="768"/>
      <c r="AA23" s="389"/>
      <c r="AB23" s="389"/>
      <c r="AC23" s="400"/>
      <c r="AK23" s="6"/>
      <c r="AN23" s="339">
        <f>MAX(IND!$T$3:$T$301,SERIE!$W$3:$W$302,STAM!$X$3:$X$306)</f>
        <v>0</v>
      </c>
    </row>
    <row r="24" spans="1:46" ht="18" x14ac:dyDescent="0.45">
      <c r="A24" s="375"/>
      <c r="B24" s="375"/>
      <c r="C24" s="375"/>
      <c r="D24" s="375"/>
      <c r="E24" s="384"/>
      <c r="F24" s="386"/>
      <c r="G24" s="386"/>
      <c r="H24" s="375"/>
      <c r="I24" s="389"/>
      <c r="J24" s="389"/>
      <c r="K24" s="389"/>
      <c r="L24" s="391"/>
      <c r="M24" s="391"/>
      <c r="N24" s="391"/>
      <c r="O24" s="391"/>
      <c r="P24" s="391"/>
      <c r="Q24" s="391"/>
      <c r="R24" s="391"/>
      <c r="S24" s="391"/>
      <c r="T24" s="391"/>
      <c r="U24" s="391"/>
      <c r="V24" s="391"/>
      <c r="W24" s="761"/>
      <c r="X24" s="761"/>
      <c r="Y24" s="761"/>
      <c r="Z24" s="761"/>
      <c r="AA24" s="386"/>
      <c r="AB24" s="386"/>
      <c r="AC24" s="389"/>
    </row>
    <row r="25" spans="1:46" ht="18.600000000000001" x14ac:dyDescent="0.4">
      <c r="A25" s="756" t="s">
        <v>717</v>
      </c>
      <c r="B25" s="756"/>
      <c r="C25" s="756"/>
      <c r="D25" s="756"/>
      <c r="E25" s="756"/>
      <c r="F25" s="756"/>
      <c r="G25" s="756"/>
      <c r="H25" s="756"/>
      <c r="I25" s="756"/>
      <c r="J25" s="756"/>
      <c r="K25" s="756"/>
      <c r="L25" s="756"/>
      <c r="M25" s="756"/>
      <c r="N25" s="756"/>
      <c r="O25" s="756"/>
      <c r="P25" s="756"/>
      <c r="Q25" s="756"/>
      <c r="R25" s="756"/>
      <c r="S25" s="756"/>
      <c r="T25" s="756"/>
      <c r="U25" s="756"/>
      <c r="V25" s="756"/>
      <c r="W25" s="756"/>
      <c r="X25" s="756"/>
      <c r="Y25" s="756"/>
      <c r="Z25" s="756"/>
      <c r="AA25" s="756"/>
      <c r="AB25" s="756"/>
      <c r="AC25" s="756"/>
    </row>
    <row r="26" spans="1:46" ht="16.8" x14ac:dyDescent="0.4">
      <c r="A26" s="375"/>
      <c r="B26" s="375"/>
      <c r="C26" s="375"/>
      <c r="D26" s="401"/>
      <c r="E26" s="401"/>
      <c r="F26" s="392"/>
      <c r="G26" s="389"/>
      <c r="H26" s="389"/>
      <c r="I26" s="389"/>
      <c r="J26" s="774" t="s">
        <v>835</v>
      </c>
      <c r="K26" s="774"/>
      <c r="L26" s="774"/>
      <c r="M26" s="774"/>
      <c r="N26" s="774"/>
      <c r="O26" s="774"/>
      <c r="P26" s="774"/>
      <c r="Q26" s="774"/>
      <c r="R26" s="774"/>
      <c r="S26" s="774"/>
      <c r="T26" s="774"/>
      <c r="U26" s="774"/>
      <c r="V26" s="389"/>
      <c r="W26" s="389"/>
      <c r="X26" s="389"/>
      <c r="Y26" s="389"/>
      <c r="Z26" s="389"/>
      <c r="AA26" s="389"/>
      <c r="AB26" s="389"/>
      <c r="AC26" s="389"/>
    </row>
    <row r="27" spans="1:46" ht="15.6" x14ac:dyDescent="0.4">
      <c r="A27" s="375"/>
      <c r="B27" s="386"/>
      <c r="C27" s="386"/>
      <c r="D27" s="386"/>
      <c r="E27" s="386"/>
      <c r="F27" s="773" t="s">
        <v>716</v>
      </c>
      <c r="G27" s="773"/>
      <c r="H27" s="393"/>
      <c r="I27" s="771" t="str">
        <f>IF(ISNA(VLOOKUP($W27,'L. Des E.'!$A$4:$C$362,2,FALSE)),"",(VLOOKUP($W27,'L. Des E.'!$A$4:$C$362,2,FALSE)))</f>
        <v/>
      </c>
      <c r="J27" s="771"/>
      <c r="K27" s="771"/>
      <c r="L27" s="771"/>
      <c r="M27" s="771"/>
      <c r="N27" s="771"/>
      <c r="O27" s="771"/>
      <c r="P27" s="771"/>
      <c r="Q27" s="771"/>
      <c r="R27" s="771"/>
      <c r="S27" s="771"/>
      <c r="T27" s="771" t="str">
        <f>IF(ISNA(VLOOKUP($W27,'L. Des E.'!$A$4:$C$362,3,FALSE)),"",(VLOOKUP($W27,'L. Des E.'!$A$4:$C$362,3,FALSE)))</f>
        <v/>
      </c>
      <c r="U27" s="771"/>
      <c r="V27" s="771"/>
      <c r="W27" s="771" t="str">
        <f>_xlfn.XLOOKUP(Parametres!P3,NOTESCIND,STAMIND,_xlfn.XLOOKUP(Parametres!P3,NOTESCSERIE,STAMSERIE,_xlfn.XLOOKUP(Parametres!P3,NOTESCSTAM,STAMSTAM,"")))</f>
        <v/>
      </c>
      <c r="X27" s="771"/>
      <c r="Y27" s="766" t="str">
        <f>_xlfn.XLOOKUP(Parametres!P3,NOTESCIND,BAGUESIND,_xlfn.XLOOKUP(Parametres!P3,NOTESCSERIE,BAGUESSERIE,_xlfn.XLOOKUP(Parametres!P3,NOTESCSTAM,BAGUESSTAM,"")))</f>
        <v/>
      </c>
      <c r="Z27" s="766"/>
      <c r="AA27" s="389"/>
      <c r="AB27" s="389"/>
      <c r="AC27" s="375"/>
    </row>
    <row r="28" spans="1:46" ht="18.600000000000001" x14ac:dyDescent="0.4">
      <c r="A28" s="375"/>
      <c r="B28" s="375"/>
      <c r="C28" s="375"/>
      <c r="D28" s="375"/>
      <c r="E28" s="375"/>
      <c r="F28" s="402"/>
      <c r="G28" s="403"/>
      <c r="H28" s="403"/>
      <c r="I28" s="403"/>
      <c r="J28" s="403"/>
      <c r="K28" s="403"/>
      <c r="L28" s="403"/>
      <c r="M28" s="403"/>
      <c r="N28" s="403"/>
      <c r="O28" s="403"/>
      <c r="P28" s="403"/>
      <c r="Q28" s="403"/>
      <c r="R28" s="403"/>
      <c r="S28" s="403"/>
      <c r="T28" s="404"/>
      <c r="U28" s="404"/>
      <c r="V28" s="404"/>
      <c r="W28" s="381"/>
      <c r="X28" s="381"/>
      <c r="Y28" s="381"/>
      <c r="Z28" s="375"/>
      <c r="AA28" s="375"/>
      <c r="AB28" s="375"/>
      <c r="AC28" s="375"/>
    </row>
    <row r="29" spans="1:46" hidden="1" x14ac:dyDescent="0.3">
      <c r="A29" s="375"/>
      <c r="B29" s="375"/>
      <c r="C29" s="375"/>
      <c r="D29" s="375"/>
      <c r="E29" s="375"/>
      <c r="F29" s="375"/>
      <c r="G29" s="375"/>
      <c r="H29" s="375"/>
      <c r="I29" s="375"/>
      <c r="J29" s="375"/>
      <c r="K29" s="375"/>
      <c r="L29" s="375"/>
      <c r="M29" s="375"/>
      <c r="N29" s="375"/>
      <c r="O29" s="375"/>
      <c r="P29" s="375"/>
      <c r="Q29" s="375"/>
      <c r="R29" s="375"/>
      <c r="S29" s="375"/>
      <c r="T29" s="375"/>
      <c r="U29" s="375"/>
      <c r="V29" s="375"/>
      <c r="W29" s="375"/>
      <c r="X29" s="375"/>
      <c r="Y29" s="375"/>
      <c r="Z29" s="375"/>
      <c r="AA29" s="375"/>
      <c r="AB29" s="375"/>
      <c r="AC29" s="375"/>
    </row>
    <row r="30" spans="1:46" ht="19.2" x14ac:dyDescent="0.45">
      <c r="A30" s="405"/>
      <c r="B30" s="406"/>
      <c r="C30" s="406"/>
      <c r="D30" s="756" t="s">
        <v>718</v>
      </c>
      <c r="E30" s="756"/>
      <c r="F30" s="756"/>
      <c r="G30" s="756"/>
      <c r="H30" s="407"/>
      <c r="I30" s="407"/>
      <c r="J30" s="407"/>
      <c r="K30" s="407"/>
      <c r="L30" s="407"/>
      <c r="M30" s="407"/>
      <c r="N30" s="407"/>
      <c r="O30" s="408"/>
      <c r="P30" s="407"/>
      <c r="Q30" s="407"/>
      <c r="R30" s="407"/>
      <c r="S30" s="409"/>
      <c r="T30" s="410"/>
      <c r="U30" s="410"/>
      <c r="V30" s="410"/>
      <c r="W30" s="410"/>
      <c r="X30" s="408"/>
      <c r="Y30" s="408"/>
      <c r="Z30" s="411"/>
      <c r="AA30" s="389"/>
      <c r="AB30" s="389"/>
      <c r="AC30" s="389"/>
    </row>
    <row r="31" spans="1:46" ht="15.6" x14ac:dyDescent="0.4">
      <c r="A31" s="411"/>
      <c r="B31" s="408"/>
      <c r="C31" s="408"/>
      <c r="D31" s="408"/>
      <c r="E31" s="408"/>
      <c r="F31" s="408"/>
      <c r="G31" s="407"/>
      <c r="H31" s="407"/>
      <c r="I31" s="407"/>
      <c r="J31" s="407"/>
      <c r="K31" s="407"/>
      <c r="L31" s="407"/>
      <c r="M31" s="407"/>
      <c r="N31" s="407"/>
      <c r="O31" s="408"/>
      <c r="P31" s="407"/>
      <c r="Q31" s="407"/>
      <c r="R31" s="407"/>
      <c r="S31" s="408"/>
      <c r="T31" s="408"/>
      <c r="U31" s="408"/>
      <c r="V31" s="408"/>
      <c r="W31" s="408"/>
      <c r="X31" s="408"/>
      <c r="Y31" s="408"/>
      <c r="Z31" s="411"/>
      <c r="AA31" s="389"/>
      <c r="AB31" s="389"/>
      <c r="AC31" s="389"/>
    </row>
    <row r="32" spans="1:46" ht="18.600000000000001" x14ac:dyDescent="0.4">
      <c r="A32" s="412"/>
      <c r="B32" s="754" t="s">
        <v>735</v>
      </c>
      <c r="C32" s="754"/>
      <c r="D32" s="754"/>
      <c r="E32" s="754"/>
      <c r="F32" s="754"/>
      <c r="G32" s="754"/>
      <c r="H32" s="754"/>
      <c r="I32" s="754"/>
      <c r="J32" s="754"/>
      <c r="K32" s="755" t="str">
        <f>STAM!N1</f>
        <v/>
      </c>
      <c r="L32" s="755"/>
      <c r="M32" s="755"/>
      <c r="N32" s="755"/>
      <c r="O32" s="755"/>
      <c r="P32" s="755"/>
      <c r="Q32" s="755"/>
      <c r="R32" s="755"/>
      <c r="S32" s="755"/>
      <c r="T32" s="755"/>
      <c r="U32" s="755"/>
      <c r="V32" s="755"/>
      <c r="W32" s="755"/>
      <c r="X32" s="755"/>
      <c r="Y32" s="755"/>
      <c r="Z32" s="411"/>
      <c r="AA32" s="389"/>
      <c r="AB32" s="389"/>
      <c r="AC32" s="389"/>
    </row>
    <row r="33" spans="1:46" ht="23.4" x14ac:dyDescent="0.55000000000000004">
      <c r="A33" s="413"/>
      <c r="B33" s="414"/>
      <c r="C33" s="414"/>
      <c r="D33" s="414"/>
      <c r="E33" s="414"/>
      <c r="F33" s="414"/>
      <c r="G33" s="415"/>
      <c r="H33" s="415"/>
      <c r="I33" s="415"/>
      <c r="J33" s="415"/>
      <c r="K33" s="415"/>
      <c r="L33" s="416"/>
      <c r="M33" s="416"/>
      <c r="N33" s="417"/>
      <c r="O33" s="417"/>
      <c r="P33" s="416"/>
      <c r="Q33" s="416"/>
      <c r="R33" s="417"/>
      <c r="S33" s="418"/>
      <c r="T33" s="406"/>
      <c r="U33" s="418"/>
      <c r="V33" s="418"/>
      <c r="W33" s="408"/>
      <c r="X33" s="408"/>
      <c r="Y33" s="408"/>
      <c r="Z33" s="411"/>
      <c r="AA33" s="389"/>
      <c r="AB33" s="389"/>
      <c r="AC33" s="389"/>
    </row>
    <row r="34" spans="1:46" ht="18" customHeight="1" x14ac:dyDescent="0.55000000000000004">
      <c r="A34" s="413"/>
      <c r="B34" s="757" t="s">
        <v>736</v>
      </c>
      <c r="C34" s="757"/>
      <c r="D34" s="757"/>
      <c r="E34" s="757"/>
      <c r="F34" s="757"/>
      <c r="G34" s="757"/>
      <c r="H34" s="757"/>
      <c r="I34" s="757"/>
      <c r="J34" s="757"/>
      <c r="K34" s="755" t="str">
        <f>SERIE!N1</f>
        <v/>
      </c>
      <c r="L34" s="755"/>
      <c r="M34" s="755"/>
      <c r="N34" s="755"/>
      <c r="O34" s="755"/>
      <c r="P34" s="755"/>
      <c r="Q34" s="755"/>
      <c r="R34" s="755"/>
      <c r="S34" s="755"/>
      <c r="T34" s="755"/>
      <c r="U34" s="755"/>
      <c r="V34" s="755"/>
      <c r="W34" s="755"/>
      <c r="X34" s="755"/>
      <c r="Y34" s="755"/>
      <c r="Z34" s="419"/>
      <c r="AA34" s="375"/>
      <c r="AB34" s="375"/>
      <c r="AC34" s="375"/>
    </row>
    <row r="35" spans="1:46" ht="23.4" x14ac:dyDescent="0.55000000000000004">
      <c r="A35" s="413"/>
      <c r="B35" s="414"/>
      <c r="C35" s="414"/>
      <c r="D35" s="414"/>
      <c r="E35" s="414"/>
      <c r="F35" s="414"/>
      <c r="G35" s="415"/>
      <c r="H35" s="415"/>
      <c r="I35" s="415"/>
      <c r="J35" s="415"/>
      <c r="K35" s="415"/>
      <c r="L35" s="416"/>
      <c r="M35" s="416"/>
      <c r="N35" s="417"/>
      <c r="O35" s="420"/>
      <c r="P35" s="416"/>
      <c r="Q35" s="416"/>
      <c r="R35" s="417"/>
      <c r="S35" s="420"/>
      <c r="T35" s="421"/>
      <c r="U35" s="421"/>
      <c r="V35" s="421"/>
      <c r="W35" s="407"/>
      <c r="X35" s="407"/>
      <c r="Y35" s="407"/>
      <c r="Z35" s="376"/>
      <c r="AA35" s="375"/>
      <c r="AB35" s="375"/>
      <c r="AC35" s="375"/>
    </row>
    <row r="36" spans="1:46" ht="18" customHeight="1" x14ac:dyDescent="0.55000000000000004">
      <c r="A36" s="413"/>
      <c r="B36" s="754" t="s">
        <v>737</v>
      </c>
      <c r="C36" s="754"/>
      <c r="D36" s="754"/>
      <c r="E36" s="754"/>
      <c r="F36" s="754"/>
      <c r="G36" s="754"/>
      <c r="H36" s="754"/>
      <c r="I36" s="754"/>
      <c r="J36" s="754"/>
      <c r="K36" s="422"/>
      <c r="L36" s="755" t="str">
        <f>IND!M1</f>
        <v/>
      </c>
      <c r="M36" s="755"/>
      <c r="N36" s="755"/>
      <c r="O36" s="755"/>
      <c r="P36" s="755"/>
      <c r="Q36" s="755"/>
      <c r="R36" s="755"/>
      <c r="S36" s="755"/>
      <c r="T36" s="755"/>
      <c r="U36" s="755"/>
      <c r="V36" s="755"/>
      <c r="W36" s="755"/>
      <c r="X36" s="755"/>
      <c r="Y36" s="755"/>
      <c r="Z36" s="411"/>
      <c r="AA36" s="389"/>
      <c r="AB36" s="389"/>
      <c r="AC36" s="375"/>
    </row>
    <row r="37" spans="1:46" ht="23.4" x14ac:dyDescent="0.55000000000000004">
      <c r="A37" s="413"/>
      <c r="B37" s="414"/>
      <c r="C37" s="414"/>
      <c r="D37" s="414"/>
      <c r="E37" s="414"/>
      <c r="F37" s="414"/>
      <c r="G37" s="423"/>
      <c r="H37" s="423"/>
      <c r="I37" s="423"/>
      <c r="J37" s="423"/>
      <c r="K37" s="423"/>
      <c r="L37" s="422"/>
      <c r="M37" s="422"/>
      <c r="N37" s="420"/>
      <c r="O37" s="420"/>
      <c r="P37" s="422"/>
      <c r="Q37" s="422"/>
      <c r="R37" s="420"/>
      <c r="S37" s="420"/>
      <c r="T37" s="420"/>
      <c r="U37" s="420"/>
      <c r="V37" s="420"/>
      <c r="W37" s="408"/>
      <c r="X37" s="408"/>
      <c r="Y37" s="408"/>
      <c r="Z37" s="411"/>
      <c r="AA37" s="389"/>
      <c r="AB37" s="389"/>
      <c r="AC37" s="375"/>
    </row>
    <row r="38" spans="1:46" ht="18" hidden="1" customHeight="1" x14ac:dyDescent="0.55000000000000004">
      <c r="A38" s="413"/>
      <c r="B38" s="754" t="s">
        <v>738</v>
      </c>
      <c r="C38" s="754"/>
      <c r="D38" s="754"/>
      <c r="E38" s="754"/>
      <c r="F38" s="754"/>
      <c r="G38" s="754"/>
      <c r="H38" s="754"/>
      <c r="I38" s="754"/>
      <c r="J38" s="754"/>
      <c r="K38" s="422"/>
      <c r="L38" s="755"/>
      <c r="M38" s="755"/>
      <c r="N38" s="755"/>
      <c r="O38" s="755"/>
      <c r="P38" s="755"/>
      <c r="Q38" s="755"/>
      <c r="R38" s="755"/>
      <c r="S38" s="755"/>
      <c r="T38" s="755"/>
      <c r="U38" s="755"/>
      <c r="V38" s="755"/>
      <c r="W38" s="755"/>
      <c r="X38" s="755"/>
      <c r="Y38" s="755"/>
      <c r="Z38" s="411"/>
      <c r="AA38" s="389"/>
      <c r="AB38" s="389"/>
      <c r="AC38" s="375"/>
      <c r="AE38" s="27"/>
      <c r="AF38" s="27"/>
      <c r="AG38" s="27"/>
      <c r="AH38" s="27"/>
      <c r="AI38" s="27"/>
      <c r="AJ38" s="27"/>
      <c r="AK38" s="27"/>
      <c r="AL38" s="25"/>
      <c r="AM38" s="25"/>
      <c r="AN38" s="27"/>
      <c r="AO38" s="27"/>
      <c r="AP38" s="25"/>
      <c r="AQ38" s="25"/>
      <c r="AR38" s="25"/>
      <c r="AS38" s="26"/>
      <c r="AT38" s="26"/>
    </row>
    <row r="39" spans="1:46" ht="23.4" hidden="1" x14ac:dyDescent="0.55000000000000004">
      <c r="A39" s="413"/>
      <c r="B39" s="413"/>
      <c r="C39" s="413"/>
      <c r="D39" s="413"/>
      <c r="E39" s="413"/>
      <c r="F39" s="413"/>
      <c r="G39" s="377"/>
      <c r="H39" s="377"/>
      <c r="I39" s="377"/>
      <c r="J39" s="377"/>
      <c r="K39" s="377"/>
      <c r="L39" s="377"/>
      <c r="M39" s="377"/>
      <c r="N39" s="411"/>
      <c r="O39" s="376"/>
      <c r="P39" s="377"/>
      <c r="Q39" s="377"/>
      <c r="R39" s="411"/>
      <c r="S39" s="376"/>
      <c r="T39" s="411"/>
      <c r="U39" s="411"/>
      <c r="V39" s="411"/>
      <c r="W39" s="411"/>
      <c r="X39" s="411"/>
      <c r="Y39" s="411"/>
      <c r="Z39" s="411"/>
      <c r="AA39" s="389"/>
      <c r="AB39" s="389"/>
      <c r="AC39" s="375"/>
    </row>
    <row r="40" spans="1:46" ht="23.4" hidden="1" x14ac:dyDescent="0.55000000000000004">
      <c r="A40" s="424"/>
      <c r="B40" s="424"/>
      <c r="C40" s="424"/>
      <c r="D40" s="424"/>
      <c r="E40" s="424"/>
      <c r="F40" s="424"/>
      <c r="G40" s="425"/>
      <c r="H40" s="425"/>
      <c r="I40" s="425"/>
      <c r="J40" s="425"/>
      <c r="K40" s="425"/>
      <c r="L40" s="425"/>
      <c r="M40" s="425"/>
      <c r="N40" s="375"/>
      <c r="O40" s="389"/>
      <c r="P40" s="425"/>
      <c r="Q40" s="425"/>
      <c r="R40" s="375"/>
      <c r="S40" s="389"/>
      <c r="T40" s="389"/>
      <c r="U40" s="389"/>
      <c r="V40" s="389"/>
      <c r="W40" s="389"/>
      <c r="X40" s="389"/>
      <c r="Y40" s="389"/>
      <c r="Z40" s="389"/>
      <c r="AA40" s="389"/>
      <c r="AB40" s="389"/>
      <c r="AC40" s="375"/>
    </row>
    <row r="41" spans="1:46" ht="23.4" hidden="1" x14ac:dyDescent="0.55000000000000004">
      <c r="A41" s="424"/>
      <c r="B41" s="424"/>
      <c r="C41" s="424"/>
      <c r="D41" s="424"/>
      <c r="E41" s="424"/>
      <c r="F41" s="424"/>
      <c r="G41" s="425"/>
      <c r="H41" s="425"/>
      <c r="I41" s="426"/>
      <c r="J41" s="426"/>
      <c r="K41" s="426"/>
      <c r="L41" s="426"/>
      <c r="M41" s="426"/>
      <c r="N41" s="386"/>
      <c r="O41" s="375"/>
      <c r="P41" s="426"/>
      <c r="Q41" s="426"/>
      <c r="R41" s="386"/>
      <c r="S41" s="375"/>
      <c r="T41" s="375"/>
      <c r="U41" s="375"/>
      <c r="V41" s="375"/>
      <c r="W41" s="375"/>
      <c r="X41" s="375"/>
      <c r="Y41" s="375"/>
      <c r="Z41" s="375"/>
      <c r="AA41" s="375"/>
      <c r="AB41" s="375"/>
      <c r="AC41" s="375"/>
    </row>
    <row r="42" spans="1:46" ht="23.4" hidden="1" x14ac:dyDescent="0.55000000000000004">
      <c r="A42" s="424"/>
      <c r="B42" s="424"/>
      <c r="C42" s="424"/>
      <c r="D42" s="424"/>
      <c r="E42" s="424"/>
      <c r="F42" s="427"/>
      <c r="G42" s="427"/>
      <c r="H42" s="427"/>
      <c r="I42" s="427"/>
      <c r="J42" s="427"/>
      <c r="K42" s="427"/>
      <c r="L42" s="427"/>
      <c r="M42" s="427"/>
      <c r="N42" s="389"/>
      <c r="O42" s="389"/>
      <c r="P42" s="427"/>
      <c r="Q42" s="427"/>
      <c r="R42" s="389"/>
      <c r="S42" s="389"/>
      <c r="T42" s="375"/>
      <c r="U42" s="375"/>
      <c r="V42" s="375"/>
      <c r="W42" s="375"/>
      <c r="X42" s="375"/>
      <c r="Y42" s="375"/>
      <c r="Z42" s="375"/>
      <c r="AA42" s="375"/>
      <c r="AB42" s="375"/>
      <c r="AC42" s="375"/>
    </row>
    <row r="43" spans="1:46" ht="24" hidden="1" customHeight="1" x14ac:dyDescent="0.55000000000000004">
      <c r="A43" s="375"/>
      <c r="B43" s="375"/>
      <c r="C43" s="375"/>
      <c r="D43" s="424"/>
      <c r="E43" s="424"/>
      <c r="F43" s="424"/>
      <c r="G43" s="424"/>
      <c r="H43" s="424"/>
      <c r="I43" s="424"/>
      <c r="J43" s="424"/>
      <c r="K43" s="425"/>
      <c r="L43" s="425"/>
      <c r="M43" s="425"/>
      <c r="N43" s="425"/>
      <c r="O43" s="425"/>
      <c r="P43" s="425"/>
      <c r="Q43" s="425"/>
      <c r="R43" s="375"/>
      <c r="S43" s="389"/>
      <c r="T43" s="389"/>
      <c r="U43" s="389"/>
      <c r="V43" s="389"/>
      <c r="W43" s="389"/>
      <c r="X43" s="389"/>
      <c r="Y43" s="389"/>
      <c r="Z43" s="389"/>
      <c r="AA43" s="389"/>
      <c r="AB43" s="389"/>
      <c r="AC43" s="389"/>
    </row>
    <row r="44" spans="1:46" ht="18.600000000000001" hidden="1" x14ac:dyDescent="0.3">
      <c r="A44" s="751" t="s">
        <v>719</v>
      </c>
      <c r="B44" s="751"/>
      <c r="C44" s="751"/>
      <c r="D44" s="751"/>
      <c r="E44" s="751"/>
      <c r="F44" s="751"/>
      <c r="G44" s="751"/>
      <c r="H44" s="751"/>
      <c r="I44" s="751"/>
      <c r="J44" s="751"/>
      <c r="K44" s="751"/>
      <c r="L44" s="751"/>
      <c r="M44" s="751"/>
      <c r="N44" s="751"/>
      <c r="O44" s="751"/>
      <c r="P44" s="751"/>
      <c r="Q44" s="751"/>
      <c r="R44" s="751"/>
      <c r="S44" s="751"/>
      <c r="T44" s="751"/>
      <c r="U44" s="751"/>
      <c r="V44" s="751"/>
      <c r="W44" s="751"/>
      <c r="X44" s="751"/>
      <c r="Y44" s="751"/>
      <c r="Z44" s="751"/>
      <c r="AA44" s="751"/>
      <c r="AB44" s="751"/>
      <c r="AC44" s="751"/>
    </row>
    <row r="45" spans="1:46" hidden="1" x14ac:dyDescent="0.3">
      <c r="A45" s="375"/>
      <c r="B45" s="375"/>
      <c r="C45" s="375"/>
      <c r="D45" s="375"/>
      <c r="E45" s="384"/>
      <c r="F45" s="384"/>
      <c r="G45" s="384"/>
      <c r="H45" s="384"/>
      <c r="I45" s="384"/>
      <c r="J45" s="384"/>
      <c r="K45" s="384"/>
      <c r="L45" s="384"/>
      <c r="M45" s="384"/>
      <c r="N45" s="384"/>
      <c r="O45" s="384"/>
      <c r="P45" s="384"/>
      <c r="Q45" s="375"/>
      <c r="R45" s="375"/>
      <c r="S45" s="375"/>
      <c r="T45" s="375"/>
      <c r="U45" s="375"/>
      <c r="V45" s="375"/>
      <c r="W45" s="375"/>
      <c r="X45" s="375"/>
      <c r="Y45" s="375"/>
      <c r="Z45" s="375"/>
      <c r="AA45" s="375"/>
      <c r="AB45" s="375"/>
      <c r="AC45" s="375"/>
    </row>
    <row r="46" spans="1:46" ht="15.6" hidden="1" x14ac:dyDescent="0.4">
      <c r="A46" s="375"/>
      <c r="B46" s="386" t="s">
        <v>696</v>
      </c>
      <c r="C46" s="386"/>
      <c r="D46" s="386"/>
      <c r="E46" s="389"/>
      <c r="F46" s="389"/>
      <c r="G46" s="389"/>
      <c r="H46" s="753"/>
      <c r="I46" s="753"/>
      <c r="J46" s="753"/>
      <c r="K46" s="753"/>
      <c r="L46" s="753"/>
      <c r="M46" s="753"/>
      <c r="N46" s="753"/>
      <c r="O46" s="753"/>
      <c r="P46" s="753"/>
      <c r="Q46" s="753"/>
      <c r="R46" s="753"/>
      <c r="S46" s="753"/>
      <c r="T46" s="753"/>
      <c r="U46" s="753"/>
      <c r="V46" s="753"/>
      <c r="W46" s="753"/>
      <c r="X46" s="753"/>
      <c r="Y46" s="753"/>
      <c r="Z46" s="375"/>
      <c r="AA46" s="375"/>
      <c r="AB46" s="375"/>
      <c r="AC46" s="375"/>
    </row>
    <row r="47" spans="1:46" ht="15.6" hidden="1" x14ac:dyDescent="0.4">
      <c r="A47" s="375"/>
      <c r="B47" s="386" t="s">
        <v>696</v>
      </c>
      <c r="C47" s="386"/>
      <c r="D47" s="386"/>
      <c r="E47" s="389"/>
      <c r="F47" s="389"/>
      <c r="G47" s="389"/>
      <c r="H47" s="753"/>
      <c r="I47" s="753"/>
      <c r="J47" s="753"/>
      <c r="K47" s="753"/>
      <c r="L47" s="753"/>
      <c r="M47" s="753"/>
      <c r="N47" s="753"/>
      <c r="O47" s="753"/>
      <c r="P47" s="753"/>
      <c r="Q47" s="753"/>
      <c r="R47" s="753"/>
      <c r="S47" s="753"/>
      <c r="T47" s="753"/>
      <c r="U47" s="753"/>
      <c r="V47" s="753"/>
      <c r="W47" s="753"/>
      <c r="X47" s="753"/>
      <c r="Y47" s="753"/>
      <c r="Z47" s="375"/>
      <c r="AA47" s="375"/>
      <c r="AB47" s="375"/>
      <c r="AC47" s="375"/>
    </row>
    <row r="48" spans="1:46" ht="13.5" hidden="1" customHeight="1" x14ac:dyDescent="0.4">
      <c r="A48" s="375"/>
      <c r="B48" s="386" t="s">
        <v>706</v>
      </c>
      <c r="C48" s="386"/>
      <c r="D48" s="386"/>
      <c r="E48" s="390"/>
      <c r="F48" s="390"/>
      <c r="G48" s="390"/>
      <c r="H48" s="753"/>
      <c r="I48" s="753"/>
      <c r="J48" s="753"/>
      <c r="K48" s="753"/>
      <c r="L48" s="753"/>
      <c r="M48" s="753"/>
      <c r="N48" s="753"/>
      <c r="O48" s="753"/>
      <c r="P48" s="753"/>
      <c r="Q48" s="753"/>
      <c r="R48" s="753"/>
      <c r="S48" s="753"/>
      <c r="T48" s="753"/>
      <c r="U48" s="753"/>
      <c r="V48" s="753"/>
      <c r="W48" s="753"/>
      <c r="X48" s="753"/>
      <c r="Y48" s="753"/>
      <c r="Z48" s="375"/>
      <c r="AA48" s="375"/>
      <c r="AB48" s="375"/>
      <c r="AC48" s="375"/>
    </row>
    <row r="49" spans="1:29" ht="15.6" hidden="1" x14ac:dyDescent="0.4">
      <c r="A49" s="375"/>
      <c r="B49" s="386" t="s">
        <v>707</v>
      </c>
      <c r="C49" s="386"/>
      <c r="D49" s="386"/>
      <c r="E49" s="389"/>
      <c r="F49" s="389"/>
      <c r="G49" s="389"/>
      <c r="H49" s="753"/>
      <c r="I49" s="753"/>
      <c r="J49" s="753"/>
      <c r="K49" s="753"/>
      <c r="L49" s="753"/>
      <c r="M49" s="753"/>
      <c r="N49" s="753"/>
      <c r="O49" s="753"/>
      <c r="P49" s="753"/>
      <c r="Q49" s="753"/>
      <c r="R49" s="753"/>
      <c r="S49" s="753"/>
      <c r="T49" s="753"/>
      <c r="U49" s="753"/>
      <c r="V49" s="753"/>
      <c r="W49" s="753"/>
      <c r="X49" s="753"/>
      <c r="Y49" s="753"/>
      <c r="Z49" s="375"/>
      <c r="AA49" s="375"/>
      <c r="AB49" s="375"/>
      <c r="AC49" s="375"/>
    </row>
    <row r="50" spans="1:29" ht="15.6" hidden="1" x14ac:dyDescent="0.4">
      <c r="A50" s="375"/>
      <c r="B50" s="386" t="s">
        <v>708</v>
      </c>
      <c r="C50" s="375"/>
      <c r="D50" s="375"/>
      <c r="E50" s="375"/>
      <c r="F50" s="375"/>
      <c r="G50" s="375"/>
      <c r="H50" s="753"/>
      <c r="I50" s="753"/>
      <c r="J50" s="753"/>
      <c r="K50" s="753"/>
      <c r="L50" s="753"/>
      <c r="M50" s="753"/>
      <c r="N50" s="753"/>
      <c r="O50" s="753"/>
      <c r="P50" s="753"/>
      <c r="Q50" s="753"/>
      <c r="R50" s="753"/>
      <c r="S50" s="753"/>
      <c r="T50" s="753"/>
      <c r="U50" s="753"/>
      <c r="V50" s="753"/>
      <c r="W50" s="753"/>
      <c r="X50" s="753"/>
      <c r="Y50" s="753"/>
      <c r="Z50" s="375"/>
      <c r="AA50" s="375"/>
      <c r="AB50" s="375"/>
      <c r="AC50" s="375"/>
    </row>
    <row r="51" spans="1:29" hidden="1" x14ac:dyDescent="0.3">
      <c r="A51" s="375"/>
      <c r="B51" s="375"/>
      <c r="C51" s="375"/>
      <c r="D51" s="375"/>
      <c r="E51" s="375"/>
      <c r="F51" s="375"/>
      <c r="G51" s="375"/>
      <c r="H51" s="375"/>
      <c r="I51" s="375"/>
      <c r="J51" s="375"/>
      <c r="K51" s="375"/>
      <c r="L51" s="375"/>
      <c r="M51" s="375"/>
      <c r="N51" s="375"/>
      <c r="O51" s="375"/>
      <c r="P51" s="375"/>
      <c r="Q51" s="375"/>
      <c r="R51" s="375"/>
      <c r="S51" s="375"/>
      <c r="T51" s="375"/>
      <c r="U51" s="375"/>
      <c r="V51" s="375"/>
      <c r="W51" s="375"/>
      <c r="X51" s="375"/>
      <c r="Y51" s="375"/>
      <c r="Z51" s="375"/>
      <c r="AA51" s="375"/>
      <c r="AB51" s="375"/>
      <c r="AC51" s="375"/>
    </row>
    <row r="52" spans="1:29" hidden="1" x14ac:dyDescent="0.3">
      <c r="A52" s="375"/>
      <c r="B52" s="375"/>
      <c r="C52" s="375"/>
      <c r="D52" s="375"/>
      <c r="E52" s="375"/>
      <c r="F52" s="375"/>
      <c r="G52" s="375"/>
      <c r="H52" s="375"/>
      <c r="I52" s="375"/>
      <c r="J52" s="375"/>
      <c r="K52" s="375"/>
      <c r="L52" s="375"/>
      <c r="M52" s="375"/>
      <c r="N52" s="375"/>
      <c r="O52" s="375"/>
      <c r="P52" s="375"/>
      <c r="Q52" s="375"/>
      <c r="R52" s="375"/>
      <c r="S52" s="375"/>
      <c r="T52" s="375"/>
      <c r="U52" s="375"/>
      <c r="V52" s="375"/>
      <c r="W52" s="375"/>
      <c r="X52" s="375"/>
      <c r="Y52" s="375"/>
      <c r="Z52" s="375"/>
      <c r="AA52" s="375"/>
      <c r="AB52" s="375"/>
      <c r="AC52" s="375"/>
    </row>
    <row r="53" spans="1:29" hidden="1" x14ac:dyDescent="0.3">
      <c r="A53" s="375"/>
      <c r="B53" s="375"/>
      <c r="C53" s="375"/>
      <c r="D53" s="375"/>
      <c r="E53" s="375"/>
      <c r="F53" s="375"/>
      <c r="G53" s="375"/>
      <c r="H53" s="375"/>
      <c r="I53" s="375"/>
      <c r="J53" s="375"/>
      <c r="K53" s="375"/>
      <c r="L53" s="375"/>
      <c r="M53" s="375"/>
      <c r="N53" s="375"/>
      <c r="O53" s="375"/>
      <c r="P53" s="375"/>
      <c r="Q53" s="375"/>
      <c r="R53" s="375"/>
      <c r="S53" s="375"/>
      <c r="T53" s="375"/>
      <c r="U53" s="375"/>
      <c r="V53" s="375"/>
      <c r="W53" s="375"/>
      <c r="X53" s="375"/>
      <c r="Y53" s="375"/>
      <c r="Z53" s="375"/>
      <c r="AA53" s="375"/>
      <c r="AB53" s="375"/>
      <c r="AC53" s="375"/>
    </row>
    <row r="54" spans="1:29" hidden="1" x14ac:dyDescent="0.3">
      <c r="A54" s="375"/>
      <c r="B54" s="375"/>
      <c r="C54" s="375"/>
      <c r="D54" s="375"/>
      <c r="E54" s="375"/>
      <c r="F54" s="375"/>
      <c r="G54" s="375"/>
      <c r="H54" s="375"/>
      <c r="I54" s="375"/>
      <c r="J54" s="375"/>
      <c r="K54" s="375"/>
      <c r="L54" s="375"/>
      <c r="M54" s="375"/>
      <c r="N54" s="375"/>
      <c r="O54" s="375"/>
      <c r="P54" s="375"/>
      <c r="Q54" s="375"/>
      <c r="R54" s="375"/>
      <c r="S54" s="375"/>
      <c r="T54" s="375"/>
      <c r="U54" s="375"/>
      <c r="V54" s="375"/>
      <c r="W54" s="375"/>
      <c r="X54" s="375"/>
      <c r="Y54" s="375"/>
      <c r="Z54" s="375"/>
      <c r="AA54" s="375"/>
      <c r="AB54" s="375"/>
      <c r="AC54" s="375"/>
    </row>
    <row r="55" spans="1:29" ht="18.600000000000001" hidden="1" x14ac:dyDescent="0.3">
      <c r="A55" s="751" t="s">
        <v>720</v>
      </c>
      <c r="B55" s="751"/>
      <c r="C55" s="751"/>
      <c r="D55" s="751"/>
      <c r="E55" s="751"/>
      <c r="F55" s="751"/>
      <c r="G55" s="751"/>
      <c r="H55" s="751"/>
      <c r="I55" s="751"/>
      <c r="J55" s="751"/>
      <c r="K55" s="751"/>
      <c r="L55" s="751"/>
      <c r="M55" s="751"/>
      <c r="N55" s="751"/>
      <c r="O55" s="751"/>
      <c r="P55" s="751"/>
      <c r="Q55" s="751"/>
      <c r="R55" s="751"/>
      <c r="S55" s="751"/>
      <c r="T55" s="751"/>
      <c r="U55" s="751"/>
      <c r="V55" s="751"/>
      <c r="W55" s="751"/>
      <c r="X55" s="751"/>
      <c r="Y55" s="751"/>
      <c r="Z55" s="751"/>
      <c r="AA55" s="751"/>
      <c r="AB55" s="751"/>
      <c r="AC55" s="751"/>
    </row>
    <row r="56" spans="1:29" hidden="1" x14ac:dyDescent="0.3">
      <c r="A56" s="375"/>
      <c r="B56" s="375"/>
      <c r="C56" s="375"/>
      <c r="D56" s="375"/>
      <c r="E56" s="384"/>
      <c r="F56" s="384"/>
      <c r="G56" s="384"/>
      <c r="H56" s="384"/>
      <c r="I56" s="384"/>
      <c r="J56" s="384"/>
      <c r="K56" s="384"/>
      <c r="L56" s="384"/>
      <c r="M56" s="384"/>
      <c r="N56" s="384"/>
      <c r="O56" s="384"/>
      <c r="P56" s="384"/>
      <c r="Q56" s="384"/>
      <c r="R56" s="384"/>
      <c r="S56" s="384"/>
      <c r="T56" s="384"/>
      <c r="U56" s="384"/>
      <c r="V56" s="384"/>
      <c r="W56" s="375"/>
      <c r="X56" s="375"/>
      <c r="Y56" s="375"/>
      <c r="Z56" s="375"/>
      <c r="AA56" s="375"/>
      <c r="AB56" s="375"/>
      <c r="AC56" s="375"/>
    </row>
    <row r="57" spans="1:29" ht="15.6" hidden="1" x14ac:dyDescent="0.4">
      <c r="A57" s="375"/>
      <c r="B57" s="386" t="s">
        <v>696</v>
      </c>
      <c r="C57" s="386"/>
      <c r="D57" s="386"/>
      <c r="E57" s="752"/>
      <c r="F57" s="752"/>
      <c r="G57" s="752"/>
      <c r="H57" s="752"/>
      <c r="I57" s="752"/>
      <c r="J57" s="752"/>
      <c r="K57" s="752"/>
      <c r="L57" s="752"/>
      <c r="M57" s="752"/>
      <c r="N57" s="375"/>
      <c r="O57" s="386" t="s">
        <v>708</v>
      </c>
      <c r="P57" s="386"/>
      <c r="Q57" s="375"/>
      <c r="R57" s="752"/>
      <c r="S57" s="752"/>
      <c r="T57" s="752"/>
      <c r="U57" s="752"/>
      <c r="V57" s="752"/>
      <c r="W57" s="752"/>
      <c r="X57" s="752"/>
      <c r="Y57" s="752"/>
      <c r="Z57" s="752"/>
      <c r="AA57" s="375"/>
      <c r="AB57" s="375"/>
      <c r="AC57" s="375"/>
    </row>
    <row r="58" spans="1:29" ht="15.6" hidden="1" x14ac:dyDescent="0.4">
      <c r="A58" s="375"/>
      <c r="B58" s="386" t="s">
        <v>705</v>
      </c>
      <c r="C58" s="386"/>
      <c r="D58" s="386"/>
      <c r="E58" s="752"/>
      <c r="F58" s="752"/>
      <c r="G58" s="752"/>
      <c r="H58" s="752"/>
      <c r="I58" s="752"/>
      <c r="J58" s="752"/>
      <c r="K58" s="752"/>
      <c r="L58" s="752"/>
      <c r="M58" s="752"/>
      <c r="N58" s="375"/>
      <c r="O58" s="386" t="s">
        <v>709</v>
      </c>
      <c r="P58" s="386"/>
      <c r="Q58" s="375"/>
      <c r="R58" s="752"/>
      <c r="S58" s="752"/>
      <c r="T58" s="752"/>
      <c r="U58" s="752"/>
      <c r="V58" s="752"/>
      <c r="W58" s="752"/>
      <c r="X58" s="752"/>
      <c r="Y58" s="752"/>
      <c r="Z58" s="752"/>
      <c r="AA58" s="375"/>
      <c r="AB58" s="375"/>
      <c r="AC58" s="375"/>
    </row>
    <row r="59" spans="1:29" ht="15.6" hidden="1" x14ac:dyDescent="0.4">
      <c r="A59" s="375"/>
      <c r="B59" s="386" t="s">
        <v>706</v>
      </c>
      <c r="C59" s="386"/>
      <c r="D59" s="386"/>
      <c r="E59" s="752"/>
      <c r="F59" s="752"/>
      <c r="G59" s="752"/>
      <c r="H59" s="752"/>
      <c r="I59" s="752"/>
      <c r="J59" s="752"/>
      <c r="K59" s="752"/>
      <c r="L59" s="752"/>
      <c r="M59" s="752"/>
      <c r="N59" s="375"/>
      <c r="O59" s="386" t="s">
        <v>710</v>
      </c>
      <c r="P59" s="386"/>
      <c r="Q59" s="375"/>
      <c r="R59" s="752"/>
      <c r="S59" s="752"/>
      <c r="T59" s="752"/>
      <c r="U59" s="752"/>
      <c r="V59" s="752"/>
      <c r="W59" s="752"/>
      <c r="X59" s="752"/>
      <c r="Y59" s="752"/>
      <c r="Z59" s="752"/>
      <c r="AA59" s="375"/>
      <c r="AB59" s="375"/>
      <c r="AC59" s="375"/>
    </row>
    <row r="60" spans="1:29" ht="15.6" hidden="1" x14ac:dyDescent="0.4">
      <c r="A60" s="375"/>
      <c r="B60" s="386" t="s">
        <v>707</v>
      </c>
      <c r="C60" s="386"/>
      <c r="D60" s="386"/>
      <c r="E60" s="752"/>
      <c r="F60" s="752"/>
      <c r="G60" s="752"/>
      <c r="H60" s="752"/>
      <c r="I60" s="752"/>
      <c r="J60" s="752"/>
      <c r="K60" s="752"/>
      <c r="L60" s="752"/>
      <c r="M60" s="752"/>
      <c r="N60" s="375"/>
      <c r="O60" s="386" t="s">
        <v>711</v>
      </c>
      <c r="P60" s="386"/>
      <c r="Q60" s="375"/>
      <c r="R60" s="752"/>
      <c r="S60" s="752"/>
      <c r="T60" s="752"/>
      <c r="U60" s="752"/>
      <c r="V60" s="752"/>
      <c r="W60" s="752"/>
      <c r="X60" s="752"/>
      <c r="Y60" s="752"/>
      <c r="Z60" s="752"/>
      <c r="AA60" s="375"/>
      <c r="AB60" s="375"/>
      <c r="AC60" s="375"/>
    </row>
    <row r="61" spans="1:29" hidden="1" x14ac:dyDescent="0.3">
      <c r="A61" s="375"/>
      <c r="B61" s="375"/>
      <c r="C61" s="375"/>
      <c r="D61" s="375"/>
      <c r="E61" s="375"/>
      <c r="F61" s="375"/>
      <c r="G61" s="375"/>
      <c r="H61" s="375"/>
      <c r="I61" s="375"/>
      <c r="J61" s="375"/>
      <c r="K61" s="375"/>
      <c r="L61" s="375"/>
      <c r="M61" s="375"/>
      <c r="N61" s="375"/>
      <c r="O61" s="375"/>
      <c r="P61" s="375"/>
      <c r="Q61" s="375"/>
      <c r="R61" s="375"/>
      <c r="S61" s="375"/>
      <c r="T61" s="375"/>
      <c r="U61" s="375"/>
      <c r="V61" s="375"/>
      <c r="W61" s="375"/>
      <c r="X61" s="375"/>
      <c r="Y61" s="375"/>
      <c r="Z61" s="375"/>
      <c r="AA61" s="375"/>
      <c r="AB61" s="375"/>
      <c r="AC61" s="375"/>
    </row>
    <row r="62" spans="1:29" hidden="1" x14ac:dyDescent="0.3">
      <c r="A62" s="375"/>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row>
    <row r="63" spans="1:29" hidden="1" x14ac:dyDescent="0.3">
      <c r="A63" s="375"/>
      <c r="B63" s="375"/>
      <c r="C63" s="375"/>
      <c r="D63" s="375"/>
      <c r="E63" s="375"/>
      <c r="F63" s="375"/>
      <c r="G63" s="375"/>
      <c r="H63" s="375"/>
      <c r="I63" s="375"/>
      <c r="J63" s="375"/>
      <c r="K63" s="375"/>
      <c r="L63" s="375"/>
      <c r="M63" s="375"/>
      <c r="N63" s="375"/>
      <c r="O63" s="375"/>
      <c r="P63" s="375"/>
      <c r="Q63" s="375"/>
      <c r="R63" s="375"/>
      <c r="S63" s="375"/>
      <c r="T63" s="375"/>
      <c r="U63" s="375"/>
      <c r="V63" s="375"/>
      <c r="W63" s="375"/>
      <c r="X63" s="375"/>
      <c r="Y63" s="375"/>
      <c r="Z63" s="375"/>
      <c r="AA63" s="375"/>
      <c r="AB63" s="375"/>
      <c r="AC63" s="375"/>
    </row>
    <row r="64" spans="1:29" hidden="1" x14ac:dyDescent="0.3">
      <c r="A64" s="375"/>
      <c r="B64" s="375"/>
      <c r="C64" s="375"/>
      <c r="D64" s="375"/>
      <c r="E64" s="375"/>
      <c r="F64" s="375"/>
      <c r="G64" s="375"/>
      <c r="H64" s="375"/>
      <c r="I64" s="375"/>
      <c r="J64" s="375"/>
      <c r="K64" s="375"/>
      <c r="L64" s="375"/>
      <c r="M64" s="375"/>
      <c r="N64" s="375"/>
      <c r="O64" s="375"/>
      <c r="P64" s="375"/>
      <c r="Q64" s="375"/>
      <c r="R64" s="375"/>
      <c r="S64" s="375"/>
      <c r="T64" s="375"/>
      <c r="U64" s="375"/>
      <c r="V64" s="375"/>
      <c r="W64" s="375"/>
      <c r="X64" s="375"/>
      <c r="Y64" s="375"/>
      <c r="Z64" s="375"/>
      <c r="AA64" s="375"/>
      <c r="AB64" s="375"/>
      <c r="AC64" s="375"/>
    </row>
    <row r="65" spans="1:29" hidden="1" x14ac:dyDescent="0.3">
      <c r="A65" s="375"/>
      <c r="B65" s="375"/>
      <c r="C65" s="375"/>
      <c r="D65" s="375"/>
      <c r="E65" s="375"/>
      <c r="F65" s="375"/>
      <c r="G65" s="375"/>
      <c r="H65" s="375"/>
      <c r="I65" s="375"/>
      <c r="J65" s="375"/>
      <c r="K65" s="375"/>
      <c r="L65" s="375"/>
      <c r="M65" s="375"/>
      <c r="N65" s="375"/>
      <c r="O65" s="375"/>
      <c r="P65" s="375"/>
      <c r="Q65" s="375"/>
      <c r="R65" s="375"/>
      <c r="S65" s="375"/>
      <c r="T65" s="375"/>
      <c r="U65" s="375"/>
      <c r="V65" s="375"/>
      <c r="W65" s="375"/>
      <c r="X65" s="375"/>
      <c r="Y65" s="375"/>
      <c r="Z65" s="375"/>
      <c r="AA65" s="375"/>
      <c r="AB65" s="375"/>
      <c r="AC65" s="375"/>
    </row>
    <row r="66" spans="1:29" hidden="1" x14ac:dyDescent="0.3">
      <c r="A66" s="375"/>
      <c r="B66" s="375"/>
      <c r="C66" s="375"/>
      <c r="D66" s="375"/>
      <c r="E66" s="375"/>
      <c r="F66" s="375"/>
      <c r="G66" s="375"/>
      <c r="H66" s="375"/>
      <c r="I66" s="375"/>
      <c r="J66" s="375"/>
      <c r="K66" s="375"/>
      <c r="L66" s="375"/>
      <c r="M66" s="375"/>
      <c r="N66" s="375"/>
      <c r="O66" s="375"/>
      <c r="P66" s="375"/>
      <c r="Q66" s="375"/>
      <c r="R66" s="375"/>
      <c r="S66" s="375"/>
      <c r="T66" s="375"/>
      <c r="U66" s="375"/>
      <c r="V66" s="375"/>
      <c r="W66" s="375"/>
      <c r="X66" s="375"/>
      <c r="Y66" s="375"/>
      <c r="Z66" s="375"/>
      <c r="AA66" s="375"/>
      <c r="AB66" s="375"/>
      <c r="AC66" s="375"/>
    </row>
    <row r="67" spans="1:29" hidden="1" x14ac:dyDescent="0.3">
      <c r="A67" s="375"/>
      <c r="B67" s="375"/>
      <c r="C67" s="375"/>
      <c r="D67" s="375"/>
      <c r="E67" s="375"/>
      <c r="F67" s="375"/>
      <c r="G67" s="375"/>
      <c r="H67" s="375"/>
      <c r="I67" s="375"/>
      <c r="J67" s="375"/>
      <c r="K67" s="375"/>
      <c r="L67" s="375"/>
      <c r="M67" s="375"/>
      <c r="N67" s="375"/>
      <c r="O67" s="375"/>
      <c r="P67" s="375"/>
      <c r="Q67" s="375"/>
      <c r="R67" s="375"/>
      <c r="S67" s="375"/>
      <c r="T67" s="375"/>
      <c r="U67" s="375"/>
      <c r="V67" s="375"/>
      <c r="W67" s="375"/>
      <c r="X67" s="375"/>
      <c r="Y67" s="375"/>
      <c r="Z67" s="375"/>
      <c r="AA67" s="375"/>
      <c r="AB67" s="375"/>
      <c r="AC67" s="375"/>
    </row>
    <row r="68" spans="1:29" x14ac:dyDescent="0.3">
      <c r="A68" s="375"/>
      <c r="B68" s="375"/>
      <c r="C68" s="375"/>
      <c r="D68" s="375"/>
      <c r="E68" s="375"/>
      <c r="F68" s="375"/>
      <c r="G68" s="375"/>
      <c r="H68" s="375"/>
      <c r="I68" s="375"/>
      <c r="J68" s="375"/>
      <c r="K68" s="375"/>
      <c r="L68" s="375"/>
      <c r="M68" s="375"/>
      <c r="N68" s="375"/>
      <c r="O68" s="375"/>
      <c r="P68" s="375"/>
      <c r="Q68" s="375"/>
      <c r="R68" s="375"/>
      <c r="S68" s="375"/>
      <c r="T68" s="375"/>
      <c r="U68" s="375"/>
      <c r="V68" s="375"/>
      <c r="W68" s="375"/>
      <c r="X68" s="375"/>
      <c r="Y68" s="375"/>
      <c r="Z68" s="375"/>
      <c r="AA68" s="375"/>
      <c r="AB68" s="375"/>
      <c r="AC68" s="375"/>
    </row>
    <row r="69" spans="1:29" ht="18.600000000000001" x14ac:dyDescent="0.4">
      <c r="A69" s="749" t="s">
        <v>832</v>
      </c>
      <c r="B69" s="749"/>
      <c r="C69" s="749"/>
      <c r="D69" s="749"/>
      <c r="E69" s="749"/>
      <c r="F69" s="749"/>
      <c r="G69" s="749"/>
      <c r="H69" s="749"/>
      <c r="I69" s="749"/>
      <c r="J69" s="749"/>
      <c r="K69" s="749"/>
      <c r="L69" s="749"/>
      <c r="M69" s="749"/>
      <c r="N69" s="749"/>
      <c r="O69" s="749"/>
      <c r="P69" s="749"/>
      <c r="Q69" s="749"/>
      <c r="R69" s="749"/>
      <c r="S69" s="749"/>
      <c r="T69" s="749"/>
      <c r="U69" s="749"/>
      <c r="V69" s="749"/>
      <c r="W69" s="749"/>
      <c r="X69" s="749"/>
      <c r="Y69" s="749"/>
      <c r="Z69" s="749"/>
      <c r="AA69" s="749"/>
      <c r="AB69" s="749"/>
      <c r="AC69" s="749"/>
    </row>
    <row r="70" spans="1:29" ht="18.600000000000001" x14ac:dyDescent="0.4">
      <c r="A70" s="374"/>
      <c r="B70" s="374"/>
      <c r="C70" s="407"/>
      <c r="D70" s="417"/>
      <c r="E70" s="420"/>
      <c r="F70" s="428"/>
      <c r="G70" s="428"/>
      <c r="H70" s="428"/>
      <c r="I70" s="428"/>
      <c r="J70" s="428"/>
      <c r="K70" s="428"/>
      <c r="L70" s="428"/>
      <c r="M70" s="428"/>
      <c r="N70" s="428"/>
      <c r="O70" s="428"/>
      <c r="P70" s="428"/>
      <c r="Q70" s="421"/>
      <c r="R70" s="417"/>
      <c r="S70" s="417"/>
      <c r="T70" s="407"/>
      <c r="U70" s="407"/>
      <c r="V70" s="407"/>
      <c r="W70" s="407"/>
      <c r="X70" s="407"/>
      <c r="Y70" s="374"/>
      <c r="Z70" s="374"/>
      <c r="AA70" s="374"/>
      <c r="AB70" s="374"/>
      <c r="AC70" s="374"/>
    </row>
    <row r="71" spans="1:29" ht="18.600000000000001" x14ac:dyDescent="0.4">
      <c r="A71" s="750" t="s">
        <v>721</v>
      </c>
      <c r="B71" s="750"/>
      <c r="C71" s="750"/>
      <c r="D71" s="750"/>
      <c r="E71" s="750"/>
      <c r="F71" s="750"/>
      <c r="G71" s="750"/>
      <c r="H71" s="750"/>
      <c r="I71" s="750"/>
      <c r="J71" s="750"/>
      <c r="K71" s="750"/>
      <c r="L71" s="750"/>
      <c r="M71" s="750"/>
      <c r="N71" s="750"/>
      <c r="O71" s="750"/>
      <c r="P71" s="750"/>
      <c r="Q71" s="750"/>
      <c r="R71" s="750"/>
      <c r="S71" s="750"/>
      <c r="T71" s="750"/>
      <c r="U71" s="750"/>
      <c r="V71" s="750"/>
      <c r="W71" s="750"/>
      <c r="X71" s="750"/>
      <c r="Y71" s="750"/>
      <c r="Z71" s="750"/>
      <c r="AA71" s="750"/>
      <c r="AB71" s="750"/>
      <c r="AC71" s="750"/>
    </row>
    <row r="72" spans="1:29" ht="18.600000000000001" x14ac:dyDescent="0.4">
      <c r="A72" s="374"/>
      <c r="B72" s="374"/>
      <c r="C72" s="407"/>
      <c r="D72" s="417"/>
      <c r="E72" s="420"/>
      <c r="F72" s="428"/>
      <c r="G72" s="428"/>
      <c r="H72" s="428"/>
      <c r="I72" s="428"/>
      <c r="J72" s="428"/>
      <c r="K72" s="428"/>
      <c r="L72" s="428"/>
      <c r="M72" s="428"/>
      <c r="N72" s="428"/>
      <c r="O72" s="428"/>
      <c r="P72" s="428"/>
      <c r="Q72" s="421"/>
      <c r="R72" s="417"/>
      <c r="S72" s="417"/>
      <c r="T72" s="407"/>
      <c r="U72" s="407"/>
      <c r="V72" s="407"/>
      <c r="W72" s="407"/>
      <c r="X72" s="407"/>
      <c r="Y72" s="374"/>
      <c r="Z72" s="374"/>
      <c r="AA72" s="374"/>
      <c r="AB72" s="374"/>
      <c r="AC72" s="374"/>
    </row>
    <row r="73" spans="1:29" ht="18.600000000000001" x14ac:dyDescent="0.4">
      <c r="A73" s="750" t="s">
        <v>722</v>
      </c>
      <c r="B73" s="750"/>
      <c r="C73" s="750"/>
      <c r="D73" s="750"/>
      <c r="E73" s="750"/>
      <c r="F73" s="750"/>
      <c r="G73" s="750"/>
      <c r="H73" s="750"/>
      <c r="I73" s="750"/>
      <c r="J73" s="750"/>
      <c r="K73" s="750"/>
      <c r="L73" s="750"/>
      <c r="M73" s="750"/>
      <c r="N73" s="750"/>
      <c r="O73" s="750"/>
      <c r="P73" s="750"/>
      <c r="Q73" s="750"/>
      <c r="R73" s="750"/>
      <c r="S73" s="750"/>
      <c r="T73" s="750"/>
      <c r="U73" s="750"/>
      <c r="V73" s="750"/>
      <c r="W73" s="750"/>
      <c r="X73" s="750"/>
      <c r="Y73" s="750"/>
      <c r="Z73" s="750"/>
      <c r="AA73" s="750"/>
      <c r="AB73" s="750"/>
      <c r="AC73" s="750"/>
    </row>
    <row r="74" spans="1:29" ht="18.600000000000001" x14ac:dyDescent="0.4">
      <c r="A74" s="374"/>
      <c r="B74" s="374"/>
      <c r="C74" s="407"/>
      <c r="D74" s="417"/>
      <c r="E74" s="420"/>
      <c r="F74" s="428"/>
      <c r="G74" s="428"/>
      <c r="H74" s="428"/>
      <c r="I74" s="428"/>
      <c r="J74" s="428"/>
      <c r="K74" s="428"/>
      <c r="L74" s="428"/>
      <c r="M74" s="428"/>
      <c r="N74" s="428"/>
      <c r="O74" s="428"/>
      <c r="P74" s="428"/>
      <c r="Q74" s="421"/>
      <c r="R74" s="417"/>
      <c r="S74" s="417"/>
      <c r="T74" s="407"/>
      <c r="U74" s="407"/>
      <c r="V74" s="407"/>
      <c r="W74" s="407"/>
      <c r="X74" s="407"/>
      <c r="Y74" s="374"/>
      <c r="Z74" s="374"/>
      <c r="AA74" s="374"/>
      <c r="AB74" s="374"/>
      <c r="AC74" s="374"/>
    </row>
    <row r="75" spans="1:29" ht="18.600000000000001" x14ac:dyDescent="0.3">
      <c r="A75" s="748" t="s">
        <v>723</v>
      </c>
      <c r="B75" s="748"/>
      <c r="C75" s="748"/>
      <c r="D75" s="748"/>
      <c r="E75" s="748"/>
      <c r="F75" s="748"/>
      <c r="G75" s="748"/>
      <c r="H75" s="748"/>
      <c r="I75" s="748"/>
      <c r="J75" s="748"/>
      <c r="K75" s="748"/>
      <c r="L75" s="748"/>
      <c r="M75" s="748"/>
      <c r="N75" s="748"/>
      <c r="O75" s="748"/>
      <c r="P75" s="748"/>
      <c r="Q75" s="748"/>
      <c r="R75" s="748"/>
      <c r="S75" s="748"/>
      <c r="T75" s="748"/>
      <c r="U75" s="748"/>
      <c r="V75" s="748"/>
      <c r="W75" s="748"/>
      <c r="X75" s="748"/>
      <c r="Y75" s="748"/>
      <c r="Z75" s="748"/>
      <c r="AA75" s="748"/>
      <c r="AB75" s="748"/>
      <c r="AC75" s="748"/>
    </row>
    <row r="76" spans="1:29" x14ac:dyDescent="0.3">
      <c r="A76" s="374"/>
      <c r="B76" s="374"/>
      <c r="C76" s="407"/>
      <c r="D76" s="407"/>
      <c r="E76" s="407"/>
      <c r="F76" s="407"/>
      <c r="G76" s="407"/>
      <c r="H76" s="407"/>
      <c r="I76" s="407"/>
      <c r="J76" s="407"/>
      <c r="K76" s="407"/>
      <c r="L76" s="407"/>
      <c r="M76" s="407"/>
      <c r="N76" s="407"/>
      <c r="O76" s="407"/>
      <c r="P76" s="407"/>
      <c r="Q76" s="407"/>
      <c r="R76" s="407"/>
      <c r="S76" s="407"/>
      <c r="T76" s="407"/>
      <c r="U76" s="407"/>
      <c r="V76" s="407"/>
      <c r="W76" s="407"/>
      <c r="X76" s="407"/>
      <c r="Y76" s="374"/>
      <c r="Z76" s="374"/>
      <c r="AA76" s="374"/>
      <c r="AB76" s="374"/>
      <c r="AC76" s="374"/>
    </row>
    <row r="77" spans="1:29" x14ac:dyDescent="0.3">
      <c r="A77" s="374"/>
      <c r="B77" s="374"/>
      <c r="C77" s="407"/>
      <c r="D77" s="407"/>
      <c r="E77" s="407"/>
      <c r="F77" s="407"/>
      <c r="G77" s="407"/>
      <c r="H77" s="407"/>
      <c r="I77" s="407"/>
      <c r="J77" s="407"/>
      <c r="K77" s="407"/>
      <c r="L77" s="407"/>
      <c r="M77" s="407"/>
      <c r="N77" s="407"/>
      <c r="O77" s="407"/>
      <c r="P77" s="407"/>
      <c r="Q77" s="407"/>
      <c r="R77" s="407"/>
      <c r="S77" s="407"/>
      <c r="T77" s="407"/>
      <c r="U77" s="407"/>
      <c r="V77" s="407"/>
      <c r="W77" s="407"/>
      <c r="X77" s="407"/>
      <c r="Y77" s="374"/>
      <c r="Z77" s="374"/>
      <c r="AA77" s="374"/>
      <c r="AB77" s="374"/>
      <c r="AC77" s="374"/>
    </row>
    <row r="78" spans="1:29" ht="18.600000000000001" x14ac:dyDescent="0.3">
      <c r="A78" s="748" t="s">
        <v>724</v>
      </c>
      <c r="B78" s="748"/>
      <c r="C78" s="748"/>
      <c r="D78" s="748"/>
      <c r="E78" s="748"/>
      <c r="F78" s="748"/>
      <c r="G78" s="748"/>
      <c r="H78" s="748"/>
      <c r="I78" s="748"/>
      <c r="J78" s="748"/>
      <c r="K78" s="748"/>
      <c r="L78" s="748"/>
      <c r="M78" s="748"/>
      <c r="N78" s="748"/>
      <c r="O78" s="748"/>
      <c r="P78" s="748"/>
      <c r="Q78" s="748"/>
      <c r="R78" s="748"/>
      <c r="S78" s="748"/>
      <c r="T78" s="748"/>
      <c r="U78" s="748"/>
      <c r="V78" s="748"/>
      <c r="W78" s="748"/>
      <c r="X78" s="748"/>
      <c r="Y78" s="748"/>
      <c r="Z78" s="748"/>
      <c r="AA78" s="748"/>
      <c r="AB78" s="748"/>
      <c r="AC78" s="748"/>
    </row>
    <row r="79" spans="1:29" ht="15.6" x14ac:dyDescent="0.4">
      <c r="A79" s="374"/>
      <c r="B79" s="374"/>
      <c r="C79" s="407"/>
      <c r="D79" s="407"/>
      <c r="E79" s="407"/>
      <c r="F79" s="407"/>
      <c r="G79" s="408"/>
      <c r="H79" s="408"/>
      <c r="I79" s="420"/>
      <c r="J79" s="420"/>
      <c r="K79" s="420"/>
      <c r="L79" s="420"/>
      <c r="M79" s="420"/>
      <c r="N79" s="420"/>
      <c r="O79" s="420"/>
      <c r="P79" s="420"/>
      <c r="Q79" s="407"/>
      <c r="R79" s="407"/>
      <c r="S79" s="407"/>
      <c r="T79" s="407"/>
      <c r="U79" s="407"/>
      <c r="V79" s="407"/>
      <c r="W79" s="407"/>
      <c r="X79" s="407"/>
      <c r="Y79" s="374"/>
      <c r="Z79" s="374"/>
      <c r="AA79" s="374"/>
      <c r="AB79" s="374"/>
      <c r="AC79" s="374"/>
    </row>
    <row r="80" spans="1:29" ht="18.600000000000001" x14ac:dyDescent="0.3">
      <c r="A80" s="748" t="s">
        <v>725</v>
      </c>
      <c r="B80" s="748"/>
      <c r="C80" s="748"/>
      <c r="D80" s="748"/>
      <c r="E80" s="748"/>
      <c r="F80" s="748"/>
      <c r="G80" s="748"/>
      <c r="H80" s="748"/>
      <c r="I80" s="748"/>
      <c r="J80" s="748"/>
      <c r="K80" s="748"/>
      <c r="L80" s="748"/>
      <c r="M80" s="748"/>
      <c r="N80" s="748"/>
      <c r="O80" s="748"/>
      <c r="P80" s="748"/>
      <c r="Q80" s="748"/>
      <c r="R80" s="748"/>
      <c r="S80" s="748"/>
      <c r="T80" s="748"/>
      <c r="U80" s="748"/>
      <c r="V80" s="748"/>
      <c r="W80" s="748"/>
      <c r="X80" s="748"/>
      <c r="Y80" s="748"/>
      <c r="Z80" s="748"/>
      <c r="AA80" s="748"/>
      <c r="AB80" s="748"/>
      <c r="AC80" s="748"/>
    </row>
    <row r="81" spans="1:29" ht="18.600000000000001" x14ac:dyDescent="0.4">
      <c r="A81" s="374"/>
      <c r="B81" s="374"/>
      <c r="C81" s="407"/>
      <c r="D81" s="407"/>
      <c r="E81" s="407"/>
      <c r="F81" s="407"/>
      <c r="G81" s="408"/>
      <c r="H81" s="409"/>
      <c r="I81" s="428"/>
      <c r="J81" s="420"/>
      <c r="K81" s="420"/>
      <c r="L81" s="420"/>
      <c r="M81" s="420"/>
      <c r="N81" s="420"/>
      <c r="O81" s="420"/>
      <c r="P81" s="420"/>
      <c r="Q81" s="407"/>
      <c r="R81" s="407"/>
      <c r="S81" s="407"/>
      <c r="T81" s="407"/>
      <c r="U81" s="407"/>
      <c r="V81" s="407"/>
      <c r="W81" s="407"/>
      <c r="X81" s="407"/>
      <c r="Y81" s="374"/>
      <c r="Z81" s="374"/>
      <c r="AA81" s="374"/>
      <c r="AB81" s="374"/>
      <c r="AC81" s="374"/>
    </row>
    <row r="82" spans="1:29" ht="18.600000000000001" x14ac:dyDescent="0.3">
      <c r="A82" s="748" t="s">
        <v>726</v>
      </c>
      <c r="B82" s="748"/>
      <c r="C82" s="748"/>
      <c r="D82" s="748"/>
      <c r="E82" s="748"/>
      <c r="F82" s="748"/>
      <c r="G82" s="748"/>
      <c r="H82" s="748"/>
      <c r="I82" s="748"/>
      <c r="J82" s="748"/>
      <c r="K82" s="748"/>
      <c r="L82" s="748"/>
      <c r="M82" s="748"/>
      <c r="N82" s="748"/>
      <c r="O82" s="748"/>
      <c r="P82" s="748"/>
      <c r="Q82" s="748"/>
      <c r="R82" s="748"/>
      <c r="S82" s="748"/>
      <c r="T82" s="748"/>
      <c r="U82" s="748"/>
      <c r="V82" s="748"/>
      <c r="W82" s="748"/>
      <c r="X82" s="748"/>
      <c r="Y82" s="748"/>
      <c r="Z82" s="748"/>
      <c r="AA82" s="748"/>
      <c r="AB82" s="748"/>
      <c r="AC82" s="748"/>
    </row>
    <row r="83" spans="1:29" ht="15.6" x14ac:dyDescent="0.4">
      <c r="A83" s="374"/>
      <c r="B83" s="374"/>
      <c r="C83" s="374"/>
      <c r="D83" s="374"/>
      <c r="E83" s="374"/>
      <c r="F83" s="374"/>
      <c r="G83" s="429"/>
      <c r="H83" s="429"/>
      <c r="I83" s="393"/>
      <c r="J83" s="393"/>
      <c r="K83" s="393"/>
      <c r="L83" s="393"/>
      <c r="M83" s="393"/>
      <c r="N83" s="393"/>
      <c r="O83" s="393"/>
      <c r="P83" s="393"/>
      <c r="Q83" s="374"/>
      <c r="R83" s="374"/>
      <c r="S83" s="374"/>
      <c r="T83" s="374"/>
      <c r="U83" s="374"/>
      <c r="V83" s="374"/>
      <c r="W83" s="374"/>
      <c r="X83" s="374"/>
      <c r="Y83" s="374"/>
      <c r="Z83" s="374"/>
      <c r="AA83" s="374"/>
      <c r="AB83" s="374"/>
      <c r="AC83" s="374"/>
    </row>
    <row r="84" spans="1:29" ht="18.600000000000001" x14ac:dyDescent="0.4">
      <c r="A84" s="374"/>
      <c r="B84" s="374"/>
      <c r="C84" s="374"/>
      <c r="D84" s="374"/>
      <c r="E84" s="374"/>
      <c r="F84" s="374"/>
      <c r="G84" s="429"/>
      <c r="H84" s="429"/>
      <c r="I84" s="430"/>
      <c r="J84" s="430"/>
      <c r="K84" s="393"/>
      <c r="L84" s="393"/>
      <c r="M84" s="393"/>
      <c r="N84" s="393"/>
      <c r="O84" s="393"/>
      <c r="P84" s="393"/>
      <c r="Q84" s="374"/>
      <c r="R84" s="374"/>
      <c r="S84" s="374"/>
      <c r="T84" s="374"/>
      <c r="U84" s="374"/>
      <c r="V84" s="374"/>
      <c r="W84" s="374"/>
      <c r="X84" s="374"/>
      <c r="Y84" s="374"/>
      <c r="Z84" s="374"/>
      <c r="AA84" s="374"/>
      <c r="AB84" s="374"/>
      <c r="AC84" s="374"/>
    </row>
    <row r="85" spans="1:29" ht="15.6" x14ac:dyDescent="0.4">
      <c r="A85" s="374"/>
      <c r="B85" s="374"/>
      <c r="C85" s="374"/>
      <c r="D85" s="374"/>
      <c r="E85" s="374"/>
      <c r="F85" s="374"/>
      <c r="G85" s="429"/>
      <c r="H85" s="429"/>
      <c r="I85" s="393"/>
      <c r="J85" s="393"/>
      <c r="K85" s="393"/>
      <c r="L85" s="393"/>
      <c r="M85" s="393"/>
      <c r="N85" s="393"/>
      <c r="O85" s="393"/>
      <c r="P85" s="393"/>
      <c r="Q85" s="374"/>
      <c r="R85" s="374"/>
      <c r="S85" s="374"/>
      <c r="T85" s="374"/>
      <c r="U85" s="374"/>
      <c r="V85" s="374"/>
      <c r="W85" s="374"/>
      <c r="X85" s="374"/>
      <c r="Y85" s="374"/>
      <c r="Z85" s="374"/>
      <c r="AA85" s="374"/>
      <c r="AB85" s="374"/>
      <c r="AC85" s="374"/>
    </row>
    <row r="86" spans="1:29" ht="15.6" x14ac:dyDescent="0.4">
      <c r="A86" s="374"/>
      <c r="B86" s="374"/>
      <c r="C86" s="374"/>
      <c r="D86" s="374"/>
      <c r="E86" s="374"/>
      <c r="F86" s="374"/>
      <c r="G86" s="429"/>
      <c r="H86" s="429"/>
      <c r="I86" s="429"/>
      <c r="J86" s="429"/>
      <c r="K86" s="429"/>
      <c r="L86" s="429"/>
      <c r="M86" s="429"/>
      <c r="N86" s="429"/>
      <c r="O86" s="429"/>
      <c r="P86" s="429"/>
      <c r="Q86" s="374"/>
      <c r="R86" s="374"/>
      <c r="S86" s="374"/>
      <c r="T86" s="374"/>
      <c r="U86" s="374"/>
      <c r="V86" s="374"/>
      <c r="W86" s="374"/>
      <c r="X86" s="374"/>
      <c r="Y86" s="374"/>
      <c r="Z86" s="374"/>
      <c r="AA86" s="374"/>
      <c r="AB86" s="374"/>
      <c r="AC86" s="374"/>
    </row>
    <row r="87" spans="1:29" ht="15.6" x14ac:dyDescent="0.4">
      <c r="A87" s="13"/>
      <c r="B87" s="13"/>
      <c r="C87" s="13"/>
      <c r="D87" s="13"/>
      <c r="E87" s="13"/>
      <c r="F87" s="13"/>
      <c r="G87" s="82"/>
      <c r="H87" s="82"/>
      <c r="I87" s="82"/>
      <c r="J87" s="82"/>
      <c r="K87" s="82"/>
      <c r="L87" s="82"/>
      <c r="M87" s="82"/>
      <c r="N87" s="82"/>
      <c r="O87" s="82"/>
      <c r="P87" s="82"/>
      <c r="Q87" s="13"/>
      <c r="R87" s="13"/>
      <c r="S87" s="13"/>
      <c r="T87" s="13"/>
      <c r="U87" s="13"/>
      <c r="V87" s="13"/>
      <c r="W87" s="13"/>
      <c r="X87" s="13"/>
      <c r="Y87" s="13"/>
      <c r="Z87" s="13"/>
      <c r="AA87" s="13"/>
      <c r="AB87" s="13"/>
      <c r="AC87" s="13"/>
    </row>
  </sheetData>
  <sheetProtection algorithmName="SHA-512" hashValue="KGgqmWsdEfI8mLuJg6hlxh/ttkys9t52DDVDlYnfUNJTC01MZ7xlIjKW/Hi4S05OhH7B80XStN8SSyXfwYft5A==" saltValue="Df//8nJ4VcM1kxzay1QkkQ==" spinCount="100000" sheet="1" objects="1" scenarios="1"/>
  <mergeCells count="75">
    <mergeCell ref="I27:S27"/>
    <mergeCell ref="T27:V27"/>
    <mergeCell ref="W27:X27"/>
    <mergeCell ref="Y27:Z27"/>
    <mergeCell ref="A15:AC15"/>
    <mergeCell ref="B17:H17"/>
    <mergeCell ref="B18:G18"/>
    <mergeCell ref="B19:G19"/>
    <mergeCell ref="J17:Y17"/>
    <mergeCell ref="J18:Y18"/>
    <mergeCell ref="J19:Y19"/>
    <mergeCell ref="A21:AC21"/>
    <mergeCell ref="F23:G23"/>
    <mergeCell ref="A25:AC25"/>
    <mergeCell ref="F27:G27"/>
    <mergeCell ref="J26:U26"/>
    <mergeCell ref="AO22:AR22"/>
    <mergeCell ref="Y24:Z24"/>
    <mergeCell ref="W24:X24"/>
    <mergeCell ref="B10:G10"/>
    <mergeCell ref="B11:G11"/>
    <mergeCell ref="B12:G12"/>
    <mergeCell ref="B13:G13"/>
    <mergeCell ref="J10:P10"/>
    <mergeCell ref="J13:P13"/>
    <mergeCell ref="Q13:R13"/>
    <mergeCell ref="I23:S23"/>
    <mergeCell ref="T23:V23"/>
    <mergeCell ref="W23:X23"/>
    <mergeCell ref="Y23:Z23"/>
    <mergeCell ref="Y22:Z22"/>
    <mergeCell ref="W22:X22"/>
    <mergeCell ref="A3:AC3"/>
    <mergeCell ref="A2:AC2"/>
    <mergeCell ref="A4:AC4"/>
    <mergeCell ref="A6:AC6"/>
    <mergeCell ref="B9:H9"/>
    <mergeCell ref="J9:P9"/>
    <mergeCell ref="D30:G30"/>
    <mergeCell ref="B32:J32"/>
    <mergeCell ref="K32:Y32"/>
    <mergeCell ref="B34:J34"/>
    <mergeCell ref="K34:Y34"/>
    <mergeCell ref="B36:J36"/>
    <mergeCell ref="L36:Y36"/>
    <mergeCell ref="B38:J38"/>
    <mergeCell ref="L38:Y38"/>
    <mergeCell ref="A44:AC44"/>
    <mergeCell ref="H46:Y46"/>
    <mergeCell ref="H47:Y47"/>
    <mergeCell ref="H48:Y48"/>
    <mergeCell ref="H49:Y49"/>
    <mergeCell ref="H50:Y50"/>
    <mergeCell ref="A55:AC55"/>
    <mergeCell ref="E57:M57"/>
    <mergeCell ref="E58:M58"/>
    <mergeCell ref="E59:M59"/>
    <mergeCell ref="E60:M60"/>
    <mergeCell ref="R57:Z57"/>
    <mergeCell ref="R58:Z58"/>
    <mergeCell ref="R59:Z59"/>
    <mergeCell ref="R60:Z60"/>
    <mergeCell ref="A82:AC82"/>
    <mergeCell ref="A69:AC69"/>
    <mergeCell ref="A71:AC71"/>
    <mergeCell ref="A73:AC73"/>
    <mergeCell ref="A75:AC75"/>
    <mergeCell ref="A78:AC78"/>
    <mergeCell ref="A80:AC80"/>
    <mergeCell ref="J11:P11"/>
    <mergeCell ref="Q11:R11"/>
    <mergeCell ref="Q8:R8"/>
    <mergeCell ref="J8:P8"/>
    <mergeCell ref="J12:P12"/>
    <mergeCell ref="Q12:R12"/>
  </mergeCells>
  <printOptions horizontalCentered="1" verticalCentered="1"/>
  <pageMargins left="0" right="0" top="0" bottom="0" header="0" footer="0"/>
  <pageSetup paperSize="9" scale="90" orientation="portrait" horizontalDpi="4294967293" vertic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tabColor rgb="FF7030A0"/>
  </sheetPr>
  <dimension ref="A1:L416"/>
  <sheetViews>
    <sheetView showGridLines="0" showRowColHeaders="0" tabSelected="1" zoomScaleNormal="100" workbookViewId="0">
      <selection activeCell="I150" sqref="I150"/>
    </sheetView>
  </sheetViews>
  <sheetFormatPr baseColWidth="10" defaultRowHeight="14.4" x14ac:dyDescent="0.3"/>
  <cols>
    <col min="1" max="1" width="6.77734375" customWidth="1"/>
    <col min="2" max="2" width="20.77734375" customWidth="1"/>
    <col min="3" max="3" width="25.77734375" customWidth="1"/>
    <col min="4" max="4" width="34.5546875" hidden="1" customWidth="1"/>
    <col min="5" max="5" width="0" hidden="1" customWidth="1"/>
    <col min="6" max="6" width="20.77734375" hidden="1" customWidth="1"/>
    <col min="7" max="7" width="0" hidden="1" customWidth="1"/>
  </cols>
  <sheetData>
    <row r="1" spans="1:12" ht="14.4" customHeight="1" x14ac:dyDescent="0.3">
      <c r="A1" s="469" t="s">
        <v>0</v>
      </c>
      <c r="B1" s="469" t="s">
        <v>1</v>
      </c>
      <c r="C1" s="469" t="s">
        <v>2</v>
      </c>
      <c r="D1" s="470" t="s">
        <v>3</v>
      </c>
      <c r="E1" s="470" t="s">
        <v>4</v>
      </c>
      <c r="F1" s="470" t="s">
        <v>5</v>
      </c>
      <c r="G1" s="470" t="s">
        <v>6</v>
      </c>
      <c r="H1" s="374"/>
      <c r="I1" s="374"/>
      <c r="J1" s="374"/>
      <c r="K1" s="374"/>
      <c r="L1" s="374"/>
    </row>
    <row r="2" spans="1:12" ht="14.4" customHeight="1" x14ac:dyDescent="0.3">
      <c r="A2" s="471"/>
      <c r="B2" s="471"/>
      <c r="C2" s="471"/>
      <c r="D2" s="472"/>
      <c r="E2" s="472"/>
      <c r="F2" s="472"/>
      <c r="G2" s="472"/>
      <c r="H2" s="374"/>
      <c r="I2" s="374"/>
      <c r="J2" s="374"/>
      <c r="K2" s="374"/>
      <c r="L2" s="374"/>
    </row>
    <row r="3" spans="1:12" ht="14.4" customHeight="1" x14ac:dyDescent="0.3">
      <c r="A3" s="473">
        <v>4444</v>
      </c>
      <c r="B3" s="474" t="s">
        <v>392</v>
      </c>
      <c r="C3" s="474"/>
      <c r="D3" s="472"/>
      <c r="E3" s="472"/>
      <c r="F3" s="472"/>
      <c r="G3" s="472"/>
      <c r="H3" s="374"/>
      <c r="I3" s="374"/>
      <c r="J3" s="374"/>
      <c r="K3" s="374"/>
      <c r="L3" s="374"/>
    </row>
    <row r="4" spans="1:12" x14ac:dyDescent="0.3">
      <c r="A4" s="475">
        <v>9302</v>
      </c>
      <c r="B4" s="474" t="s">
        <v>460</v>
      </c>
      <c r="C4" s="474" t="s">
        <v>457</v>
      </c>
      <c r="D4" s="476"/>
      <c r="E4" s="477"/>
      <c r="F4" s="476"/>
      <c r="G4" s="478"/>
      <c r="H4" s="374"/>
      <c r="I4" s="374"/>
      <c r="J4" s="374"/>
      <c r="K4" s="374"/>
      <c r="L4" s="374"/>
    </row>
    <row r="5" spans="1:12" x14ac:dyDescent="0.3">
      <c r="A5" s="475">
        <v>4965</v>
      </c>
      <c r="B5" s="474" t="s">
        <v>411</v>
      </c>
      <c r="C5" s="474" t="s">
        <v>123</v>
      </c>
      <c r="D5" s="479" t="s">
        <v>11</v>
      </c>
      <c r="E5" s="480">
        <v>18110</v>
      </c>
      <c r="F5" s="479" t="s">
        <v>12</v>
      </c>
      <c r="G5" s="478"/>
      <c r="H5" s="374"/>
      <c r="I5" s="374"/>
      <c r="J5" s="374"/>
      <c r="K5" s="374"/>
      <c r="L5" s="374"/>
    </row>
    <row r="6" spans="1:12" x14ac:dyDescent="0.3">
      <c r="A6" s="473"/>
      <c r="B6" s="474" t="s">
        <v>479</v>
      </c>
      <c r="C6" s="474"/>
      <c r="D6" s="476" t="s">
        <v>15</v>
      </c>
      <c r="E6" s="477">
        <v>59590</v>
      </c>
      <c r="F6" s="476" t="s">
        <v>16</v>
      </c>
      <c r="G6" s="478">
        <v>327428265</v>
      </c>
      <c r="H6" s="374"/>
      <c r="I6" s="374"/>
      <c r="J6" s="374"/>
      <c r="K6" s="374"/>
      <c r="L6" s="374"/>
    </row>
    <row r="7" spans="1:12" x14ac:dyDescent="0.3">
      <c r="A7" s="473">
        <v>1237</v>
      </c>
      <c r="B7" s="474" t="s">
        <v>260</v>
      </c>
      <c r="C7" s="474" t="s">
        <v>261</v>
      </c>
      <c r="D7" s="476" t="s">
        <v>19</v>
      </c>
      <c r="E7" s="477">
        <v>62540</v>
      </c>
      <c r="F7" s="476" t="s">
        <v>20</v>
      </c>
      <c r="G7" s="478">
        <v>321626023</v>
      </c>
      <c r="H7" s="374"/>
      <c r="I7" s="374"/>
      <c r="J7" s="374"/>
      <c r="K7" s="374"/>
      <c r="L7" s="374"/>
    </row>
    <row r="8" spans="1:12" x14ac:dyDescent="0.3">
      <c r="A8" s="473"/>
      <c r="B8" s="474" t="s">
        <v>480</v>
      </c>
      <c r="C8" s="474"/>
      <c r="D8" s="476"/>
      <c r="E8" s="477"/>
      <c r="F8" s="476"/>
      <c r="G8" s="478"/>
      <c r="H8" s="374"/>
      <c r="I8" s="374"/>
      <c r="J8" s="374"/>
      <c r="K8" s="374"/>
      <c r="L8" s="374"/>
    </row>
    <row r="9" spans="1:12" x14ac:dyDescent="0.3">
      <c r="A9" s="473">
        <v>3419</v>
      </c>
      <c r="B9" s="474" t="s">
        <v>361</v>
      </c>
      <c r="C9" s="474" t="s">
        <v>123</v>
      </c>
      <c r="D9" s="476" t="s">
        <v>692</v>
      </c>
      <c r="E9" s="477">
        <v>64300</v>
      </c>
      <c r="F9" s="476" t="s">
        <v>693</v>
      </c>
      <c r="G9" s="478">
        <v>559679870</v>
      </c>
      <c r="H9" s="374"/>
      <c r="I9" s="374"/>
      <c r="J9" s="374"/>
      <c r="K9" s="374"/>
      <c r="L9" s="374"/>
    </row>
    <row r="10" spans="1:12" x14ac:dyDescent="0.3">
      <c r="A10" s="473">
        <v>3638</v>
      </c>
      <c r="B10" s="474" t="s">
        <v>365</v>
      </c>
      <c r="C10" s="474" t="s">
        <v>123</v>
      </c>
      <c r="D10" s="476"/>
      <c r="E10" s="477"/>
      <c r="F10" s="476"/>
      <c r="G10" s="478"/>
      <c r="H10" s="374"/>
      <c r="I10" s="374"/>
      <c r="J10" s="374"/>
      <c r="K10" s="374"/>
      <c r="L10" s="374"/>
    </row>
    <row r="11" spans="1:12" x14ac:dyDescent="0.3">
      <c r="A11" s="473">
        <v>4616</v>
      </c>
      <c r="B11" s="474" t="s">
        <v>395</v>
      </c>
      <c r="C11" s="474" t="s">
        <v>44</v>
      </c>
      <c r="D11" s="479" t="s">
        <v>23</v>
      </c>
      <c r="E11" s="480">
        <v>62122</v>
      </c>
      <c r="F11" s="479" t="s">
        <v>24</v>
      </c>
      <c r="G11" s="478">
        <v>321530390</v>
      </c>
      <c r="H11" s="374"/>
      <c r="I11" s="374"/>
      <c r="J11" s="374"/>
      <c r="K11" s="374"/>
      <c r="L11" s="374"/>
    </row>
    <row r="12" spans="1:12" x14ac:dyDescent="0.3">
      <c r="A12" s="473">
        <v>784</v>
      </c>
      <c r="B12" s="474" t="s">
        <v>811</v>
      </c>
      <c r="C12" s="474" t="s">
        <v>130</v>
      </c>
      <c r="D12" s="476"/>
      <c r="E12" s="477"/>
      <c r="F12" s="476"/>
      <c r="G12" s="478"/>
      <c r="H12" s="374"/>
      <c r="I12" s="374"/>
      <c r="J12" s="374"/>
      <c r="K12" s="374"/>
      <c r="L12" s="374"/>
    </row>
    <row r="13" spans="1:12" x14ac:dyDescent="0.3">
      <c r="A13" s="473">
        <v>223</v>
      </c>
      <c r="B13" s="474" t="s">
        <v>691</v>
      </c>
      <c r="C13" s="474" t="s">
        <v>130</v>
      </c>
      <c r="D13" s="476" t="s">
        <v>27</v>
      </c>
      <c r="E13" s="477">
        <v>49300</v>
      </c>
      <c r="F13" s="476" t="s">
        <v>28</v>
      </c>
      <c r="G13" s="478">
        <v>241654453</v>
      </c>
      <c r="H13" s="374"/>
      <c r="I13" s="374"/>
      <c r="J13" s="374"/>
      <c r="K13" s="374"/>
      <c r="L13" s="374"/>
    </row>
    <row r="14" spans="1:12" x14ac:dyDescent="0.3">
      <c r="A14" s="473">
        <v>3637</v>
      </c>
      <c r="B14" s="474" t="s">
        <v>364</v>
      </c>
      <c r="C14" s="474" t="s">
        <v>123</v>
      </c>
      <c r="D14" s="476" t="s">
        <v>30</v>
      </c>
      <c r="E14" s="477">
        <v>59187</v>
      </c>
      <c r="F14" s="476" t="s">
        <v>31</v>
      </c>
      <c r="G14" s="478">
        <v>327988621</v>
      </c>
      <c r="H14" s="374"/>
      <c r="I14" s="374"/>
      <c r="J14" s="374"/>
      <c r="K14" s="374"/>
      <c r="L14" s="374"/>
    </row>
    <row r="15" spans="1:12" x14ac:dyDescent="0.3">
      <c r="A15" s="473">
        <v>1369</v>
      </c>
      <c r="B15" s="474" t="s">
        <v>273</v>
      </c>
      <c r="C15" s="474" t="s">
        <v>261</v>
      </c>
      <c r="D15" s="481" t="s">
        <v>34</v>
      </c>
      <c r="E15" s="482">
        <v>4900</v>
      </c>
      <c r="F15" s="481" t="s">
        <v>35</v>
      </c>
      <c r="G15" s="483">
        <v>3287775533</v>
      </c>
      <c r="H15" s="374"/>
      <c r="I15" s="374"/>
      <c r="J15" s="374"/>
      <c r="K15" s="374"/>
      <c r="L15" s="374"/>
    </row>
    <row r="16" spans="1:12" x14ac:dyDescent="0.3">
      <c r="A16" s="473">
        <v>164</v>
      </c>
      <c r="B16" s="474" t="s">
        <v>749</v>
      </c>
      <c r="C16" s="474" t="s">
        <v>14</v>
      </c>
      <c r="D16" s="481"/>
      <c r="E16" s="482"/>
      <c r="F16" s="481"/>
      <c r="G16" s="483"/>
      <c r="H16" s="374"/>
      <c r="I16" s="374"/>
      <c r="J16" s="374"/>
      <c r="K16" s="374"/>
      <c r="L16" s="374"/>
    </row>
    <row r="17" spans="1:12" x14ac:dyDescent="0.3">
      <c r="A17" s="473">
        <v>6492</v>
      </c>
      <c r="B17" s="474" t="s">
        <v>749</v>
      </c>
      <c r="C17" s="474" t="s">
        <v>14</v>
      </c>
      <c r="D17" s="479" t="s">
        <v>38</v>
      </c>
      <c r="E17" s="480">
        <v>56570</v>
      </c>
      <c r="F17" s="479" t="s">
        <v>39</v>
      </c>
      <c r="G17" s="478">
        <v>297334274</v>
      </c>
      <c r="H17" s="374"/>
      <c r="I17" s="374"/>
      <c r="J17" s="374"/>
      <c r="K17" s="374"/>
      <c r="L17" s="374"/>
    </row>
    <row r="18" spans="1:12" x14ac:dyDescent="0.3">
      <c r="A18" s="473">
        <v>858</v>
      </c>
      <c r="B18" s="484" t="s">
        <v>177</v>
      </c>
      <c r="C18" s="474" t="s">
        <v>704</v>
      </c>
      <c r="D18" s="479" t="s">
        <v>41</v>
      </c>
      <c r="E18" s="480">
        <v>27950</v>
      </c>
      <c r="F18" s="479" t="s">
        <v>42</v>
      </c>
      <c r="G18" s="478">
        <v>232517914</v>
      </c>
      <c r="H18" s="374"/>
      <c r="I18" s="374"/>
      <c r="J18" s="374"/>
      <c r="K18" s="374"/>
      <c r="L18" s="374"/>
    </row>
    <row r="19" spans="1:12" x14ac:dyDescent="0.3">
      <c r="A19" s="473">
        <v>7105</v>
      </c>
      <c r="B19" s="474" t="s">
        <v>443</v>
      </c>
      <c r="C19" s="474" t="s">
        <v>438</v>
      </c>
      <c r="D19" s="479" t="s">
        <v>45</v>
      </c>
      <c r="E19" s="480">
        <v>80360</v>
      </c>
      <c r="F19" s="479" t="s">
        <v>46</v>
      </c>
      <c r="G19" s="478">
        <v>322851640</v>
      </c>
      <c r="H19" s="374"/>
      <c r="I19" s="374"/>
      <c r="J19" s="374"/>
      <c r="K19" s="374"/>
      <c r="L19" s="374"/>
    </row>
    <row r="20" spans="1:12" x14ac:dyDescent="0.3">
      <c r="A20" s="473"/>
      <c r="B20" s="474" t="s">
        <v>483</v>
      </c>
      <c r="C20" s="474" t="s">
        <v>484</v>
      </c>
      <c r="D20" s="479"/>
      <c r="E20" s="480"/>
      <c r="F20" s="479"/>
      <c r="G20" s="478"/>
      <c r="H20" s="374"/>
      <c r="I20" s="374"/>
      <c r="J20" s="374"/>
      <c r="K20" s="374"/>
      <c r="L20" s="374"/>
    </row>
    <row r="21" spans="1:12" x14ac:dyDescent="0.3">
      <c r="A21" s="473">
        <v>1348</v>
      </c>
      <c r="B21" s="474" t="s">
        <v>399</v>
      </c>
      <c r="C21" s="474" t="s">
        <v>18</v>
      </c>
      <c r="D21" s="479"/>
      <c r="E21" s="480"/>
      <c r="F21" s="479"/>
      <c r="G21" s="478"/>
      <c r="H21" s="374"/>
      <c r="I21" s="374"/>
      <c r="J21" s="374"/>
      <c r="K21" s="374"/>
      <c r="L21" s="374"/>
    </row>
    <row r="22" spans="1:12" x14ac:dyDescent="0.3">
      <c r="A22" s="473">
        <v>4863</v>
      </c>
      <c r="B22" s="474" t="s">
        <v>399</v>
      </c>
      <c r="C22" s="474" t="s">
        <v>18</v>
      </c>
      <c r="D22" s="479" t="s">
        <v>49</v>
      </c>
      <c r="E22" s="480">
        <v>57910</v>
      </c>
      <c r="F22" s="479" t="s">
        <v>50</v>
      </c>
      <c r="G22" s="478">
        <v>387981066</v>
      </c>
      <c r="H22" s="374"/>
      <c r="I22" s="374"/>
      <c r="J22" s="374"/>
      <c r="K22" s="374"/>
      <c r="L22" s="374"/>
    </row>
    <row r="23" spans="1:12" x14ac:dyDescent="0.3">
      <c r="A23" s="473">
        <v>974</v>
      </c>
      <c r="B23" s="474" t="s">
        <v>486</v>
      </c>
      <c r="C23" s="474" t="s">
        <v>438</v>
      </c>
      <c r="D23" s="479" t="s">
        <v>53</v>
      </c>
      <c r="E23" s="480">
        <v>29200</v>
      </c>
      <c r="F23" s="479" t="s">
        <v>54</v>
      </c>
      <c r="G23" s="478">
        <v>298445503</v>
      </c>
      <c r="H23" s="374"/>
      <c r="I23" s="374"/>
      <c r="J23" s="374"/>
      <c r="K23" s="374"/>
      <c r="L23" s="374"/>
    </row>
    <row r="24" spans="1:12" x14ac:dyDescent="0.3">
      <c r="A24" s="473"/>
      <c r="B24" s="484" t="s">
        <v>486</v>
      </c>
      <c r="C24" s="474"/>
      <c r="D24" s="479"/>
      <c r="E24" s="480"/>
      <c r="F24" s="479"/>
      <c r="G24" s="478"/>
      <c r="H24" s="374"/>
      <c r="I24" s="374"/>
      <c r="J24" s="374"/>
      <c r="K24" s="374"/>
      <c r="L24" s="374"/>
    </row>
    <row r="25" spans="1:12" x14ac:dyDescent="0.3">
      <c r="A25" s="473"/>
      <c r="B25" s="474" t="s">
        <v>489</v>
      </c>
      <c r="C25" s="474"/>
      <c r="D25" s="479" t="s">
        <v>57</v>
      </c>
      <c r="E25" s="480">
        <v>17370</v>
      </c>
      <c r="F25" s="479" t="s">
        <v>58</v>
      </c>
      <c r="G25" s="478">
        <v>546766912</v>
      </c>
      <c r="H25" s="374"/>
      <c r="I25" s="374"/>
      <c r="J25" s="374"/>
      <c r="K25" s="374"/>
      <c r="L25" s="374"/>
    </row>
    <row r="26" spans="1:12" x14ac:dyDescent="0.3">
      <c r="A26" s="473"/>
      <c r="B26" s="474" t="s">
        <v>492</v>
      </c>
      <c r="C26" s="474"/>
      <c r="D26" s="479"/>
      <c r="E26" s="480"/>
      <c r="F26" s="479"/>
      <c r="G26" s="478"/>
      <c r="H26" s="374"/>
      <c r="I26" s="374"/>
      <c r="J26" s="374"/>
      <c r="K26" s="374"/>
      <c r="L26" s="374"/>
    </row>
    <row r="27" spans="1:12" x14ac:dyDescent="0.3">
      <c r="A27" s="473">
        <v>1401</v>
      </c>
      <c r="B27" s="474" t="s">
        <v>280</v>
      </c>
      <c r="C27" s="474"/>
      <c r="D27" s="479" t="s">
        <v>62</v>
      </c>
      <c r="E27" s="480">
        <v>62126</v>
      </c>
      <c r="F27" s="479" t="s">
        <v>63</v>
      </c>
      <c r="G27" s="478">
        <v>321321077</v>
      </c>
      <c r="H27" s="374"/>
      <c r="I27" s="374"/>
      <c r="J27" s="374"/>
      <c r="K27" s="374"/>
      <c r="L27" s="374"/>
    </row>
    <row r="28" spans="1:12" x14ac:dyDescent="0.3">
      <c r="A28" s="473">
        <v>4876</v>
      </c>
      <c r="B28" s="474" t="s">
        <v>409</v>
      </c>
      <c r="C28" s="474" t="s">
        <v>44</v>
      </c>
      <c r="D28" s="479" t="s">
        <v>65</v>
      </c>
      <c r="E28" s="480">
        <v>62157</v>
      </c>
      <c r="F28" s="479" t="s">
        <v>66</v>
      </c>
      <c r="G28" s="478">
        <v>321543273</v>
      </c>
      <c r="H28" s="374"/>
      <c r="I28" s="374"/>
      <c r="J28" s="374"/>
      <c r="K28" s="374"/>
      <c r="L28" s="374"/>
    </row>
    <row r="29" spans="1:12" x14ac:dyDescent="0.3">
      <c r="A29" s="473"/>
      <c r="B29" s="474" t="s">
        <v>495</v>
      </c>
      <c r="C29" s="474"/>
      <c r="D29" s="479" t="s">
        <v>69</v>
      </c>
      <c r="E29" s="480">
        <v>97490</v>
      </c>
      <c r="F29" s="479" t="s">
        <v>70</v>
      </c>
      <c r="G29" s="478">
        <v>262289952</v>
      </c>
      <c r="H29" s="374"/>
      <c r="I29" s="374"/>
      <c r="J29" s="374"/>
      <c r="K29" s="374"/>
      <c r="L29" s="374"/>
    </row>
    <row r="30" spans="1:12" x14ac:dyDescent="0.3">
      <c r="A30" s="473">
        <v>5604</v>
      </c>
      <c r="B30" s="474" t="s">
        <v>426</v>
      </c>
      <c r="C30" s="474" t="s">
        <v>673</v>
      </c>
      <c r="D30" s="479" t="s">
        <v>73</v>
      </c>
      <c r="E30" s="480">
        <v>97351</v>
      </c>
      <c r="F30" s="479" t="s">
        <v>74</v>
      </c>
      <c r="G30" s="478">
        <v>594306369</v>
      </c>
      <c r="H30" s="374"/>
      <c r="I30" s="374"/>
      <c r="J30" s="374"/>
      <c r="K30" s="374"/>
      <c r="L30" s="374"/>
    </row>
    <row r="31" spans="1:12" x14ac:dyDescent="0.3">
      <c r="A31" s="473">
        <v>4248</v>
      </c>
      <c r="B31" s="474" t="s">
        <v>386</v>
      </c>
      <c r="C31" s="474" t="s">
        <v>18</v>
      </c>
      <c r="D31" s="479" t="s">
        <v>77</v>
      </c>
      <c r="E31" s="480">
        <v>16600</v>
      </c>
      <c r="F31" s="479" t="s">
        <v>78</v>
      </c>
      <c r="G31" s="478">
        <v>545655567</v>
      </c>
      <c r="H31" s="374"/>
      <c r="I31" s="374"/>
      <c r="J31" s="374"/>
      <c r="K31" s="374"/>
      <c r="L31" s="374"/>
    </row>
    <row r="32" spans="1:12" x14ac:dyDescent="0.3">
      <c r="A32" s="473"/>
      <c r="B32" s="474" t="s">
        <v>498</v>
      </c>
      <c r="C32" s="474"/>
      <c r="D32" s="479" t="s">
        <v>80</v>
      </c>
      <c r="E32" s="480">
        <v>6181</v>
      </c>
      <c r="F32" s="479" t="s">
        <v>81</v>
      </c>
      <c r="G32" s="478"/>
      <c r="H32" s="374"/>
      <c r="I32" s="374"/>
      <c r="J32" s="374"/>
      <c r="K32" s="374"/>
      <c r="L32" s="374"/>
    </row>
    <row r="33" spans="1:12" x14ac:dyDescent="0.3">
      <c r="A33" s="473">
        <v>972</v>
      </c>
      <c r="B33" s="474" t="s">
        <v>237</v>
      </c>
      <c r="C33" s="474" t="s">
        <v>189</v>
      </c>
      <c r="D33" s="479"/>
      <c r="E33" s="480"/>
      <c r="F33" s="479"/>
      <c r="G33" s="478"/>
      <c r="H33" s="374"/>
      <c r="I33" s="374"/>
      <c r="J33" s="374"/>
      <c r="K33" s="374"/>
      <c r="L33" s="374"/>
    </row>
    <row r="34" spans="1:12" x14ac:dyDescent="0.3">
      <c r="A34" s="473">
        <v>1585</v>
      </c>
      <c r="B34" s="474" t="s">
        <v>320</v>
      </c>
      <c r="C34" s="474" t="s">
        <v>321</v>
      </c>
      <c r="D34" s="479" t="s">
        <v>85</v>
      </c>
      <c r="E34" s="480">
        <v>4633</v>
      </c>
      <c r="F34" s="479" t="s">
        <v>86</v>
      </c>
      <c r="G34" s="478"/>
      <c r="H34" s="374"/>
      <c r="I34" s="374"/>
      <c r="J34" s="374"/>
      <c r="K34" s="374"/>
      <c r="L34" s="374"/>
    </row>
    <row r="35" spans="1:12" x14ac:dyDescent="0.3">
      <c r="A35" s="473">
        <v>1428</v>
      </c>
      <c r="B35" s="474" t="s">
        <v>307</v>
      </c>
      <c r="C35" s="474" t="s">
        <v>277</v>
      </c>
      <c r="D35" s="479" t="s">
        <v>88</v>
      </c>
      <c r="E35" s="480">
        <v>42400</v>
      </c>
      <c r="F35" s="479" t="s">
        <v>89</v>
      </c>
      <c r="G35" s="478">
        <v>477224535</v>
      </c>
      <c r="H35" s="374"/>
      <c r="I35" s="374"/>
      <c r="J35" s="374"/>
      <c r="K35" s="374"/>
      <c r="L35" s="374"/>
    </row>
    <row r="36" spans="1:12" x14ac:dyDescent="0.3">
      <c r="A36" s="473">
        <v>722</v>
      </c>
      <c r="B36" s="474" t="s">
        <v>141</v>
      </c>
      <c r="C36" s="474" t="s">
        <v>142</v>
      </c>
      <c r="D36" s="479" t="s">
        <v>91</v>
      </c>
      <c r="E36" s="480">
        <v>45730</v>
      </c>
      <c r="F36" s="479" t="s">
        <v>92</v>
      </c>
      <c r="G36" s="478">
        <v>238357962</v>
      </c>
      <c r="H36" s="374"/>
      <c r="I36" s="374"/>
      <c r="J36" s="374"/>
      <c r="K36" s="374"/>
      <c r="L36" s="374"/>
    </row>
    <row r="37" spans="1:12" x14ac:dyDescent="0.3">
      <c r="A37" s="473"/>
      <c r="B37" s="474" t="s">
        <v>501</v>
      </c>
      <c r="C37" s="474" t="s">
        <v>502</v>
      </c>
      <c r="D37" s="479" t="s">
        <v>95</v>
      </c>
      <c r="E37" s="480">
        <v>95500</v>
      </c>
      <c r="F37" s="479" t="s">
        <v>96</v>
      </c>
      <c r="G37" s="478">
        <v>139853658</v>
      </c>
      <c r="H37" s="374"/>
      <c r="I37" s="374"/>
      <c r="J37" s="374"/>
      <c r="K37" s="374"/>
      <c r="L37" s="374"/>
    </row>
    <row r="38" spans="1:12" x14ac:dyDescent="0.3">
      <c r="A38" s="473">
        <v>753</v>
      </c>
      <c r="B38" s="474" t="s">
        <v>762</v>
      </c>
      <c r="C38" s="474" t="s">
        <v>130</v>
      </c>
      <c r="D38" s="479" t="s">
        <v>98</v>
      </c>
      <c r="E38" s="480">
        <v>6181</v>
      </c>
      <c r="F38" s="479" t="s">
        <v>99</v>
      </c>
      <c r="G38" s="478">
        <v>3271843297</v>
      </c>
      <c r="H38" s="374"/>
      <c r="I38" s="374"/>
      <c r="J38" s="374"/>
      <c r="K38" s="374"/>
      <c r="L38" s="374"/>
    </row>
    <row r="39" spans="1:12" x14ac:dyDescent="0.3">
      <c r="A39" s="473">
        <v>1516</v>
      </c>
      <c r="B39" s="474" t="s">
        <v>316</v>
      </c>
      <c r="C39" s="474" t="s">
        <v>317</v>
      </c>
      <c r="D39" s="479" t="s">
        <v>101</v>
      </c>
      <c r="E39" s="480">
        <v>93110</v>
      </c>
      <c r="F39" s="479" t="s">
        <v>102</v>
      </c>
      <c r="G39" s="478">
        <v>148949589</v>
      </c>
      <c r="H39" s="374"/>
      <c r="I39" s="374"/>
      <c r="J39" s="374"/>
      <c r="K39" s="374"/>
      <c r="L39" s="374"/>
    </row>
    <row r="40" spans="1:12" x14ac:dyDescent="0.3">
      <c r="A40" s="473">
        <v>5667</v>
      </c>
      <c r="B40" s="474" t="s">
        <v>745</v>
      </c>
      <c r="C40" s="474" t="s">
        <v>18</v>
      </c>
      <c r="D40" s="479" t="s">
        <v>104</v>
      </c>
      <c r="E40" s="480">
        <v>94230</v>
      </c>
      <c r="F40" s="479" t="s">
        <v>105</v>
      </c>
      <c r="G40" s="478">
        <v>145471305</v>
      </c>
      <c r="H40" s="374"/>
      <c r="I40" s="374"/>
      <c r="J40" s="374"/>
      <c r="K40" s="374"/>
      <c r="L40" s="374"/>
    </row>
    <row r="41" spans="1:12" x14ac:dyDescent="0.3">
      <c r="A41" s="473">
        <v>52</v>
      </c>
      <c r="B41" s="474" t="s">
        <v>13</v>
      </c>
      <c r="C41" s="474" t="s">
        <v>14</v>
      </c>
      <c r="D41" s="479"/>
      <c r="E41" s="480"/>
      <c r="F41" s="479"/>
      <c r="G41" s="478"/>
      <c r="H41" s="374"/>
      <c r="I41" s="374"/>
      <c r="J41" s="374"/>
      <c r="K41" s="374"/>
      <c r="L41" s="374"/>
    </row>
    <row r="42" spans="1:12" x14ac:dyDescent="0.3">
      <c r="A42" s="473"/>
      <c r="B42" s="474" t="s">
        <v>505</v>
      </c>
      <c r="C42" s="474"/>
      <c r="D42" s="479" t="s">
        <v>108</v>
      </c>
      <c r="E42" s="480">
        <v>30320</v>
      </c>
      <c r="F42" s="479" t="s">
        <v>109</v>
      </c>
      <c r="G42" s="478">
        <v>466753440</v>
      </c>
      <c r="H42" s="374"/>
      <c r="I42" s="374"/>
      <c r="J42" s="374"/>
      <c r="K42" s="374"/>
      <c r="L42" s="374"/>
    </row>
    <row r="43" spans="1:12" x14ac:dyDescent="0.3">
      <c r="A43" s="473"/>
      <c r="B43" s="474" t="s">
        <v>508</v>
      </c>
      <c r="C43" s="474" t="s">
        <v>509</v>
      </c>
      <c r="D43" s="479" t="s">
        <v>111</v>
      </c>
      <c r="E43" s="480">
        <v>29200</v>
      </c>
      <c r="F43" s="479" t="s">
        <v>54</v>
      </c>
      <c r="G43" s="478">
        <v>298459626</v>
      </c>
      <c r="H43" s="374"/>
      <c r="I43" s="374"/>
      <c r="J43" s="374"/>
      <c r="K43" s="374"/>
      <c r="L43" s="374"/>
    </row>
    <row r="44" spans="1:12" x14ac:dyDescent="0.3">
      <c r="A44" s="473">
        <v>775</v>
      </c>
      <c r="B44" s="474" t="s">
        <v>166</v>
      </c>
      <c r="C44" s="474" t="s">
        <v>130</v>
      </c>
      <c r="D44" s="479" t="s">
        <v>114</v>
      </c>
      <c r="E44" s="480">
        <v>46250</v>
      </c>
      <c r="F44" s="479" t="s">
        <v>115</v>
      </c>
      <c r="G44" s="478">
        <v>565216975</v>
      </c>
      <c r="H44" s="374"/>
      <c r="I44" s="374"/>
      <c r="J44" s="374"/>
      <c r="K44" s="374"/>
      <c r="L44" s="374"/>
    </row>
    <row r="45" spans="1:12" x14ac:dyDescent="0.3">
      <c r="A45" s="473">
        <v>207</v>
      </c>
      <c r="B45" s="474" t="s">
        <v>29</v>
      </c>
      <c r="C45" s="474" t="s">
        <v>8</v>
      </c>
      <c r="D45" s="479" t="s">
        <v>117</v>
      </c>
      <c r="E45" s="480">
        <v>56670</v>
      </c>
      <c r="F45" s="479" t="s">
        <v>118</v>
      </c>
      <c r="G45" s="478">
        <v>297845259</v>
      </c>
      <c r="H45" s="374"/>
      <c r="I45" s="374"/>
      <c r="J45" s="374"/>
      <c r="K45" s="374"/>
      <c r="L45" s="374"/>
    </row>
    <row r="46" spans="1:12" x14ac:dyDescent="0.3">
      <c r="A46" s="473">
        <v>943</v>
      </c>
      <c r="B46" s="474" t="s">
        <v>207</v>
      </c>
      <c r="C46" s="474" t="s">
        <v>704</v>
      </c>
      <c r="D46" s="479" t="s">
        <v>124</v>
      </c>
      <c r="E46" s="480">
        <v>59495</v>
      </c>
      <c r="F46" s="479" t="s">
        <v>125</v>
      </c>
      <c r="G46" s="478">
        <v>328691425</v>
      </c>
      <c r="H46" s="374"/>
      <c r="I46" s="374"/>
      <c r="J46" s="374"/>
      <c r="K46" s="374"/>
      <c r="L46" s="374"/>
    </row>
    <row r="47" spans="1:12" x14ac:dyDescent="0.3">
      <c r="A47" s="473">
        <v>288</v>
      </c>
      <c r="B47" s="474" t="s">
        <v>754</v>
      </c>
      <c r="C47" s="474" t="s">
        <v>33</v>
      </c>
      <c r="D47" s="479" t="s">
        <v>127</v>
      </c>
      <c r="E47" s="480">
        <v>62160</v>
      </c>
      <c r="F47" s="479" t="s">
        <v>128</v>
      </c>
      <c r="G47" s="478">
        <v>321720037</v>
      </c>
      <c r="H47" s="374"/>
      <c r="I47" s="374"/>
      <c r="J47" s="374"/>
      <c r="K47" s="374"/>
      <c r="L47" s="374"/>
    </row>
    <row r="48" spans="1:12" x14ac:dyDescent="0.3">
      <c r="A48" s="473"/>
      <c r="B48" s="474" t="s">
        <v>512</v>
      </c>
      <c r="C48" s="474" t="s">
        <v>33</v>
      </c>
      <c r="D48" s="479" t="s">
        <v>131</v>
      </c>
      <c r="E48" s="480">
        <v>13012</v>
      </c>
      <c r="F48" s="479" t="s">
        <v>132</v>
      </c>
      <c r="G48" s="478">
        <v>491874692</v>
      </c>
      <c r="H48" s="374"/>
      <c r="I48" s="374"/>
      <c r="J48" s="374"/>
      <c r="K48" s="374"/>
      <c r="L48" s="374"/>
    </row>
    <row r="49" spans="1:12" x14ac:dyDescent="0.3">
      <c r="A49" s="473"/>
      <c r="B49" s="474" t="s">
        <v>515</v>
      </c>
      <c r="C49" s="474"/>
      <c r="D49" s="479" t="s">
        <v>134</v>
      </c>
      <c r="E49" s="480">
        <v>84000</v>
      </c>
      <c r="F49" s="479" t="s">
        <v>135</v>
      </c>
      <c r="G49" s="478">
        <v>490894879</v>
      </c>
      <c r="H49" s="374"/>
      <c r="I49" s="374"/>
      <c r="J49" s="374"/>
      <c r="K49" s="374"/>
      <c r="L49" s="374"/>
    </row>
    <row r="50" spans="1:12" x14ac:dyDescent="0.3">
      <c r="A50" s="473">
        <v>444</v>
      </c>
      <c r="B50" s="474" t="s">
        <v>75</v>
      </c>
      <c r="C50" s="474" t="s">
        <v>76</v>
      </c>
      <c r="D50" s="479" t="s">
        <v>137</v>
      </c>
      <c r="E50" s="480">
        <v>4300</v>
      </c>
      <c r="F50" s="479" t="s">
        <v>138</v>
      </c>
      <c r="G50" s="478">
        <v>492754549</v>
      </c>
      <c r="H50" s="374"/>
      <c r="I50" s="374"/>
      <c r="J50" s="374"/>
      <c r="K50" s="374"/>
      <c r="L50" s="374"/>
    </row>
    <row r="51" spans="1:12" x14ac:dyDescent="0.3">
      <c r="A51" s="473">
        <v>706</v>
      </c>
      <c r="B51" s="474" t="s">
        <v>133</v>
      </c>
      <c r="C51" s="474" t="s">
        <v>130</v>
      </c>
      <c r="D51" s="479" t="s">
        <v>139</v>
      </c>
      <c r="E51" s="480">
        <v>34400</v>
      </c>
      <c r="F51" s="479" t="s">
        <v>140</v>
      </c>
      <c r="G51" s="478">
        <v>467715455</v>
      </c>
      <c r="H51" s="374"/>
      <c r="I51" s="374"/>
      <c r="J51" s="374"/>
      <c r="K51" s="374"/>
      <c r="L51" s="374"/>
    </row>
    <row r="52" spans="1:12" x14ac:dyDescent="0.3">
      <c r="A52" s="473">
        <v>185</v>
      </c>
      <c r="B52" s="474" t="s">
        <v>25</v>
      </c>
      <c r="C52" s="474" t="s">
        <v>26</v>
      </c>
      <c r="D52" s="479" t="s">
        <v>143</v>
      </c>
      <c r="E52" s="480">
        <v>82200</v>
      </c>
      <c r="F52" s="479" t="s">
        <v>144</v>
      </c>
      <c r="G52" s="478">
        <v>563049008</v>
      </c>
      <c r="H52" s="374"/>
      <c r="I52" s="374"/>
      <c r="J52" s="374"/>
      <c r="K52" s="374"/>
      <c r="L52" s="374"/>
    </row>
    <row r="53" spans="1:12" x14ac:dyDescent="0.3">
      <c r="A53" s="473">
        <v>1202</v>
      </c>
      <c r="B53" s="474" t="s">
        <v>247</v>
      </c>
      <c r="C53" s="474" t="s">
        <v>248</v>
      </c>
      <c r="D53" s="479" t="s">
        <v>145</v>
      </c>
      <c r="E53" s="480">
        <v>34130</v>
      </c>
      <c r="F53" s="479" t="s">
        <v>146</v>
      </c>
      <c r="G53" s="478">
        <v>467791604</v>
      </c>
      <c r="H53" s="374"/>
      <c r="I53" s="374"/>
      <c r="J53" s="374"/>
      <c r="K53" s="374"/>
      <c r="L53" s="374"/>
    </row>
    <row r="54" spans="1:12" x14ac:dyDescent="0.3">
      <c r="A54" s="473" t="s">
        <v>474</v>
      </c>
      <c r="B54" s="474" t="s">
        <v>475</v>
      </c>
      <c r="C54" s="474" t="s">
        <v>476</v>
      </c>
      <c r="D54" s="479" t="s">
        <v>148</v>
      </c>
      <c r="E54" s="480">
        <v>13370</v>
      </c>
      <c r="F54" s="479" t="s">
        <v>149</v>
      </c>
      <c r="G54" s="478">
        <v>618094068</v>
      </c>
      <c r="H54" s="374"/>
      <c r="I54" s="374"/>
      <c r="J54" s="374"/>
      <c r="K54" s="374"/>
      <c r="L54" s="374"/>
    </row>
    <row r="55" spans="1:12" x14ac:dyDescent="0.3">
      <c r="A55" s="473">
        <v>937</v>
      </c>
      <c r="B55" s="474" t="s">
        <v>195</v>
      </c>
      <c r="C55" s="474" t="s">
        <v>189</v>
      </c>
      <c r="D55" s="479" t="s">
        <v>120</v>
      </c>
      <c r="E55" s="480">
        <v>62930</v>
      </c>
      <c r="F55" s="479" t="s">
        <v>121</v>
      </c>
      <c r="G55" s="478">
        <v>650697105</v>
      </c>
      <c r="H55" s="374"/>
      <c r="I55" s="374"/>
      <c r="J55" s="374"/>
      <c r="K55" s="374"/>
      <c r="L55" s="374"/>
    </row>
    <row r="56" spans="1:12" x14ac:dyDescent="0.3">
      <c r="A56" s="473">
        <v>3981</v>
      </c>
      <c r="B56" s="474" t="s">
        <v>374</v>
      </c>
      <c r="C56" s="474" t="s">
        <v>123</v>
      </c>
      <c r="D56" s="479" t="s">
        <v>151</v>
      </c>
      <c r="E56" s="480">
        <v>13410</v>
      </c>
      <c r="F56" s="479" t="s">
        <v>152</v>
      </c>
      <c r="G56" s="478">
        <v>442927714</v>
      </c>
      <c r="H56" s="374"/>
      <c r="I56" s="374"/>
      <c r="J56" s="374"/>
      <c r="K56" s="374"/>
      <c r="L56" s="374"/>
    </row>
    <row r="57" spans="1:12" x14ac:dyDescent="0.3">
      <c r="A57" s="473"/>
      <c r="B57" s="474" t="s">
        <v>518</v>
      </c>
      <c r="C57" s="474"/>
      <c r="D57" s="479" t="s">
        <v>154</v>
      </c>
      <c r="E57" s="480">
        <v>13400</v>
      </c>
      <c r="F57" s="479" t="s">
        <v>155</v>
      </c>
      <c r="G57" s="478">
        <v>442843519</v>
      </c>
      <c r="H57" s="374"/>
      <c r="I57" s="374"/>
      <c r="J57" s="374"/>
      <c r="K57" s="374"/>
      <c r="L57" s="374"/>
    </row>
    <row r="58" spans="1:12" x14ac:dyDescent="0.3">
      <c r="A58" s="473">
        <v>1414</v>
      </c>
      <c r="B58" s="484" t="s">
        <v>298</v>
      </c>
      <c r="C58" s="474" t="s">
        <v>277</v>
      </c>
      <c r="D58" s="479" t="s">
        <v>157</v>
      </c>
      <c r="E58" s="480">
        <v>65000</v>
      </c>
      <c r="F58" s="479" t="s">
        <v>158</v>
      </c>
      <c r="G58" s="478">
        <v>562377680</v>
      </c>
      <c r="H58" s="374"/>
      <c r="I58" s="374"/>
      <c r="J58" s="374"/>
      <c r="K58" s="374"/>
      <c r="L58" s="374"/>
    </row>
    <row r="59" spans="1:12" x14ac:dyDescent="0.3">
      <c r="A59" s="473">
        <v>901</v>
      </c>
      <c r="B59" s="474" t="s">
        <v>192</v>
      </c>
      <c r="C59" s="474" t="s">
        <v>18</v>
      </c>
      <c r="D59" s="479"/>
      <c r="E59" s="480"/>
      <c r="F59" s="479"/>
      <c r="G59" s="478"/>
      <c r="H59" s="374"/>
      <c r="I59" s="374"/>
      <c r="J59" s="374"/>
      <c r="K59" s="374"/>
      <c r="L59" s="374"/>
    </row>
    <row r="60" spans="1:12" x14ac:dyDescent="0.3">
      <c r="A60" s="473">
        <v>911</v>
      </c>
      <c r="B60" s="474" t="s">
        <v>192</v>
      </c>
      <c r="C60" s="474" t="s">
        <v>18</v>
      </c>
      <c r="D60" s="479" t="s">
        <v>161</v>
      </c>
      <c r="E60" s="480">
        <v>18500</v>
      </c>
      <c r="F60" s="479" t="s">
        <v>162</v>
      </c>
      <c r="G60" s="478">
        <v>248510656</v>
      </c>
      <c r="H60" s="374"/>
      <c r="I60" s="374"/>
      <c r="J60" s="374"/>
      <c r="K60" s="374"/>
      <c r="L60" s="374"/>
    </row>
    <row r="61" spans="1:12" x14ac:dyDescent="0.3">
      <c r="A61" s="473">
        <v>304</v>
      </c>
      <c r="B61" s="474" t="s">
        <v>753</v>
      </c>
      <c r="C61" s="474" t="s">
        <v>33</v>
      </c>
      <c r="D61" s="479" t="s">
        <v>164</v>
      </c>
      <c r="E61" s="480">
        <v>64600</v>
      </c>
      <c r="F61" s="479" t="s">
        <v>165</v>
      </c>
      <c r="G61" s="478">
        <v>559631794</v>
      </c>
      <c r="H61" s="374"/>
      <c r="I61" s="374"/>
      <c r="J61" s="374"/>
      <c r="K61" s="374"/>
      <c r="L61" s="374"/>
    </row>
    <row r="62" spans="1:12" x14ac:dyDescent="0.3">
      <c r="A62" s="473">
        <v>2761</v>
      </c>
      <c r="B62" s="474" t="s">
        <v>339</v>
      </c>
      <c r="C62" s="474" t="s">
        <v>18</v>
      </c>
      <c r="D62" s="479"/>
      <c r="E62" s="480"/>
      <c r="F62" s="479"/>
      <c r="G62" s="478"/>
      <c r="H62" s="374"/>
      <c r="I62" s="374"/>
      <c r="J62" s="374"/>
      <c r="K62" s="374"/>
      <c r="L62" s="374"/>
    </row>
    <row r="63" spans="1:12" x14ac:dyDescent="0.3">
      <c r="A63" s="473">
        <v>249</v>
      </c>
      <c r="B63" s="474" t="s">
        <v>40</v>
      </c>
      <c r="C63" s="474"/>
      <c r="D63" s="479" t="s">
        <v>167</v>
      </c>
      <c r="E63" s="480">
        <v>84100</v>
      </c>
      <c r="F63" s="479" t="s">
        <v>168</v>
      </c>
      <c r="G63" s="478">
        <v>490349157</v>
      </c>
      <c r="H63" s="374"/>
      <c r="I63" s="374"/>
      <c r="J63" s="374"/>
      <c r="K63" s="374"/>
      <c r="L63" s="374"/>
    </row>
    <row r="64" spans="1:12" x14ac:dyDescent="0.3">
      <c r="A64" s="473">
        <v>266</v>
      </c>
      <c r="B64" s="474" t="s">
        <v>43</v>
      </c>
      <c r="C64" s="474" t="s">
        <v>44</v>
      </c>
      <c r="D64" s="479" t="s">
        <v>170</v>
      </c>
      <c r="E64" s="480">
        <v>60700</v>
      </c>
      <c r="F64" s="479" t="s">
        <v>171</v>
      </c>
      <c r="G64" s="478">
        <v>681374359</v>
      </c>
      <c r="H64" s="374"/>
      <c r="I64" s="374"/>
      <c r="J64" s="374"/>
      <c r="K64" s="374"/>
      <c r="L64" s="374"/>
    </row>
    <row r="65" spans="1:12" x14ac:dyDescent="0.3">
      <c r="A65" s="473"/>
      <c r="B65" s="474" t="s">
        <v>521</v>
      </c>
      <c r="C65" s="474"/>
      <c r="D65" s="479" t="s">
        <v>134</v>
      </c>
      <c r="E65" s="480">
        <v>84000</v>
      </c>
      <c r="F65" s="479" t="s">
        <v>135</v>
      </c>
      <c r="G65" s="478">
        <v>490894879</v>
      </c>
      <c r="H65" s="374"/>
      <c r="I65" s="374"/>
      <c r="J65" s="374"/>
      <c r="K65" s="374"/>
      <c r="L65" s="374"/>
    </row>
    <row r="66" spans="1:12" x14ac:dyDescent="0.3">
      <c r="A66" s="473">
        <v>687</v>
      </c>
      <c r="B66" s="474" t="s">
        <v>122</v>
      </c>
      <c r="C66" s="474" t="s">
        <v>123</v>
      </c>
      <c r="D66" s="479" t="s">
        <v>175</v>
      </c>
      <c r="E66" s="480">
        <v>62460</v>
      </c>
      <c r="F66" s="479" t="s">
        <v>176</v>
      </c>
      <c r="G66" s="478">
        <v>321534443</v>
      </c>
      <c r="H66" s="374"/>
      <c r="I66" s="374"/>
      <c r="J66" s="374"/>
      <c r="K66" s="374"/>
      <c r="L66" s="374"/>
    </row>
    <row r="67" spans="1:12" x14ac:dyDescent="0.3">
      <c r="A67" s="473">
        <v>7103</v>
      </c>
      <c r="B67" s="474" t="s">
        <v>442</v>
      </c>
      <c r="C67" s="474" t="s">
        <v>438</v>
      </c>
      <c r="D67" s="479" t="s">
        <v>179</v>
      </c>
      <c r="E67" s="480">
        <v>40230</v>
      </c>
      <c r="F67" s="479" t="s">
        <v>180</v>
      </c>
      <c r="G67" s="478">
        <v>558574864</v>
      </c>
      <c r="H67" s="374"/>
      <c r="I67" s="374"/>
      <c r="J67" s="374"/>
      <c r="K67" s="374"/>
      <c r="L67" s="374"/>
    </row>
    <row r="68" spans="1:12" x14ac:dyDescent="0.3">
      <c r="A68" s="473">
        <v>7101</v>
      </c>
      <c r="B68" s="474" t="s">
        <v>437</v>
      </c>
      <c r="C68" s="474" t="s">
        <v>438</v>
      </c>
      <c r="D68" s="479" t="s">
        <v>182</v>
      </c>
      <c r="E68" s="480">
        <v>62260</v>
      </c>
      <c r="F68" s="479" t="s">
        <v>183</v>
      </c>
      <c r="G68" s="478">
        <v>321526228</v>
      </c>
      <c r="H68" s="374"/>
      <c r="I68" s="374"/>
      <c r="J68" s="374"/>
      <c r="K68" s="374"/>
      <c r="L68" s="374"/>
    </row>
    <row r="69" spans="1:12" x14ac:dyDescent="0.3">
      <c r="A69" s="473">
        <v>7102</v>
      </c>
      <c r="B69" s="474" t="s">
        <v>441</v>
      </c>
      <c r="C69" s="474" t="s">
        <v>438</v>
      </c>
      <c r="D69" s="479" t="s">
        <v>186</v>
      </c>
      <c r="E69" s="480">
        <v>59930</v>
      </c>
      <c r="F69" s="479" t="s">
        <v>187</v>
      </c>
      <c r="G69" s="478">
        <v>320351731</v>
      </c>
      <c r="H69" s="374"/>
      <c r="I69" s="374"/>
      <c r="J69" s="374"/>
      <c r="K69" s="374"/>
      <c r="L69" s="374"/>
    </row>
    <row r="70" spans="1:12" x14ac:dyDescent="0.3">
      <c r="A70" s="473">
        <v>703</v>
      </c>
      <c r="B70" s="474" t="s">
        <v>129</v>
      </c>
      <c r="C70" s="474" t="s">
        <v>130</v>
      </c>
      <c r="D70" s="479" t="s">
        <v>190</v>
      </c>
      <c r="E70" s="480">
        <v>64700</v>
      </c>
      <c r="F70" s="479" t="s">
        <v>191</v>
      </c>
      <c r="G70" s="478">
        <v>559202156</v>
      </c>
      <c r="H70" s="374"/>
      <c r="I70" s="374"/>
      <c r="J70" s="374"/>
      <c r="K70" s="374"/>
      <c r="L70" s="374"/>
    </row>
    <row r="71" spans="1:12" x14ac:dyDescent="0.3">
      <c r="A71" s="473">
        <v>2820</v>
      </c>
      <c r="B71" s="474" t="s">
        <v>344</v>
      </c>
      <c r="C71" s="474" t="s">
        <v>18</v>
      </c>
      <c r="D71" s="479"/>
      <c r="E71" s="480"/>
      <c r="F71" s="479"/>
      <c r="G71" s="478"/>
      <c r="H71" s="374"/>
      <c r="I71" s="374"/>
      <c r="J71" s="374"/>
      <c r="K71" s="374"/>
      <c r="L71" s="374"/>
    </row>
    <row r="72" spans="1:12" x14ac:dyDescent="0.3">
      <c r="A72" s="473">
        <v>6322</v>
      </c>
      <c r="B72" s="474" t="s">
        <v>802</v>
      </c>
      <c r="C72" s="474" t="s">
        <v>673</v>
      </c>
      <c r="D72" s="479"/>
      <c r="E72" s="480"/>
      <c r="F72" s="479"/>
      <c r="G72" s="478"/>
      <c r="H72" s="374"/>
      <c r="I72" s="374"/>
      <c r="J72" s="374"/>
      <c r="K72" s="374"/>
      <c r="L72" s="374"/>
    </row>
    <row r="73" spans="1:12" x14ac:dyDescent="0.3">
      <c r="A73" s="473">
        <v>7107</v>
      </c>
      <c r="B73" s="474" t="s">
        <v>446</v>
      </c>
      <c r="C73" s="474" t="s">
        <v>438</v>
      </c>
      <c r="D73" s="479" t="s">
        <v>193</v>
      </c>
      <c r="E73" s="480">
        <v>62210</v>
      </c>
      <c r="F73" s="479" t="s">
        <v>194</v>
      </c>
      <c r="G73" s="478">
        <v>321434226</v>
      </c>
      <c r="H73" s="374"/>
      <c r="I73" s="374"/>
      <c r="J73" s="374"/>
      <c r="K73" s="374"/>
      <c r="L73" s="374"/>
    </row>
    <row r="74" spans="1:12" x14ac:dyDescent="0.3">
      <c r="A74" s="473">
        <v>4620</v>
      </c>
      <c r="B74" s="474" t="s">
        <v>398</v>
      </c>
      <c r="C74" s="474" t="s">
        <v>8</v>
      </c>
      <c r="D74" s="479" t="s">
        <v>196</v>
      </c>
      <c r="E74" s="480">
        <v>91100</v>
      </c>
      <c r="F74" s="479" t="s">
        <v>197</v>
      </c>
      <c r="G74" s="478">
        <v>164962639</v>
      </c>
      <c r="H74" s="374"/>
      <c r="I74" s="374"/>
      <c r="J74" s="374"/>
      <c r="K74" s="374"/>
      <c r="L74" s="374"/>
    </row>
    <row r="75" spans="1:12" x14ac:dyDescent="0.3">
      <c r="A75" s="485" t="s">
        <v>741</v>
      </c>
      <c r="B75" s="486" t="s">
        <v>742</v>
      </c>
      <c r="C75" s="486" t="s">
        <v>743</v>
      </c>
      <c r="D75" s="479" t="s">
        <v>199</v>
      </c>
      <c r="E75" s="480">
        <v>59840</v>
      </c>
      <c r="F75" s="479" t="s">
        <v>200</v>
      </c>
      <c r="G75" s="478">
        <v>320089925</v>
      </c>
      <c r="H75" s="374"/>
      <c r="I75" s="374"/>
      <c r="J75" s="374"/>
      <c r="K75" s="374"/>
      <c r="L75" s="374"/>
    </row>
    <row r="76" spans="1:12" x14ac:dyDescent="0.3">
      <c r="A76" s="473">
        <v>4244</v>
      </c>
      <c r="B76" s="484" t="s">
        <v>382</v>
      </c>
      <c r="C76" s="484" t="s">
        <v>383</v>
      </c>
      <c r="D76" s="479" t="s">
        <v>202</v>
      </c>
      <c r="E76" s="480">
        <v>89220</v>
      </c>
      <c r="F76" s="479" t="s">
        <v>203</v>
      </c>
      <c r="G76" s="478">
        <v>386745438</v>
      </c>
      <c r="H76" s="374"/>
      <c r="I76" s="374"/>
      <c r="J76" s="374"/>
      <c r="K76" s="374"/>
      <c r="L76" s="374"/>
    </row>
    <row r="77" spans="1:12" x14ac:dyDescent="0.3">
      <c r="A77" s="473"/>
      <c r="B77" s="474" t="s">
        <v>524</v>
      </c>
      <c r="C77" s="474" t="s">
        <v>525</v>
      </c>
      <c r="D77" s="479" t="s">
        <v>205</v>
      </c>
      <c r="E77" s="480">
        <v>10000</v>
      </c>
      <c r="F77" s="479" t="s">
        <v>206</v>
      </c>
      <c r="G77" s="478">
        <v>325496760</v>
      </c>
      <c r="H77" s="374"/>
      <c r="I77" s="374"/>
      <c r="J77" s="374"/>
      <c r="K77" s="374"/>
      <c r="L77" s="374"/>
    </row>
    <row r="78" spans="1:12" x14ac:dyDescent="0.3">
      <c r="A78" s="473">
        <v>2033</v>
      </c>
      <c r="B78" s="474" t="s">
        <v>333</v>
      </c>
      <c r="C78" s="474"/>
      <c r="D78" s="479" t="s">
        <v>208</v>
      </c>
      <c r="E78" s="480">
        <v>40100</v>
      </c>
      <c r="F78" s="479" t="s">
        <v>178</v>
      </c>
      <c r="G78" s="478">
        <v>558741252</v>
      </c>
      <c r="H78" s="374"/>
      <c r="I78" s="374"/>
      <c r="J78" s="374"/>
      <c r="K78" s="374"/>
      <c r="L78" s="374"/>
    </row>
    <row r="79" spans="1:12" x14ac:dyDescent="0.3">
      <c r="A79" s="473">
        <v>5746</v>
      </c>
      <c r="B79" s="474" t="s">
        <v>435</v>
      </c>
      <c r="C79" s="474" t="s">
        <v>18</v>
      </c>
      <c r="D79" s="479" t="s">
        <v>210</v>
      </c>
      <c r="E79" s="480">
        <v>64400</v>
      </c>
      <c r="F79" s="479" t="s">
        <v>211</v>
      </c>
      <c r="G79" s="478">
        <v>684608962</v>
      </c>
      <c r="H79" s="374"/>
      <c r="I79" s="374"/>
      <c r="J79" s="374"/>
      <c r="K79" s="374"/>
      <c r="L79" s="374"/>
    </row>
    <row r="80" spans="1:12" x14ac:dyDescent="0.3">
      <c r="A80" s="473">
        <v>448</v>
      </c>
      <c r="B80" s="474" t="s">
        <v>79</v>
      </c>
      <c r="C80" s="474" t="s">
        <v>33</v>
      </c>
      <c r="D80" s="479" t="s">
        <v>213</v>
      </c>
      <c r="E80" s="480">
        <v>77140</v>
      </c>
      <c r="F80" s="479" t="s">
        <v>214</v>
      </c>
      <c r="G80" s="478">
        <v>164285512</v>
      </c>
      <c r="H80" s="374"/>
      <c r="I80" s="374"/>
      <c r="J80" s="374"/>
      <c r="K80" s="374"/>
      <c r="L80" s="374"/>
    </row>
    <row r="81" spans="1:12" x14ac:dyDescent="0.3">
      <c r="A81" s="473">
        <v>716</v>
      </c>
      <c r="B81" s="474" t="s">
        <v>761</v>
      </c>
      <c r="C81" s="474" t="s">
        <v>130</v>
      </c>
      <c r="D81" s="479" t="s">
        <v>216</v>
      </c>
      <c r="E81" s="480">
        <v>45200</v>
      </c>
      <c r="F81" s="479" t="s">
        <v>217</v>
      </c>
      <c r="G81" s="478">
        <v>238935465</v>
      </c>
      <c r="H81" s="374"/>
      <c r="I81" s="374"/>
      <c r="J81" s="374"/>
      <c r="K81" s="374"/>
      <c r="L81" s="374"/>
    </row>
    <row r="82" spans="1:12" x14ac:dyDescent="0.3">
      <c r="A82" s="473">
        <v>562</v>
      </c>
      <c r="B82" s="474" t="s">
        <v>103</v>
      </c>
      <c r="C82" s="474" t="s">
        <v>94</v>
      </c>
      <c r="D82" s="479" t="s">
        <v>219</v>
      </c>
      <c r="E82" s="480">
        <v>92700</v>
      </c>
      <c r="F82" s="479" t="s">
        <v>220</v>
      </c>
      <c r="G82" s="478">
        <v>147602689</v>
      </c>
      <c r="H82" s="374"/>
      <c r="I82" s="374"/>
      <c r="J82" s="374"/>
      <c r="K82" s="374"/>
      <c r="L82" s="374"/>
    </row>
    <row r="83" spans="1:12" x14ac:dyDescent="0.3">
      <c r="A83" s="473"/>
      <c r="B83" s="474" t="s">
        <v>528</v>
      </c>
      <c r="C83" s="474"/>
      <c r="D83" s="479" t="s">
        <v>222</v>
      </c>
      <c r="E83" s="480">
        <v>31370</v>
      </c>
      <c r="F83" s="479" t="s">
        <v>223</v>
      </c>
      <c r="G83" s="478">
        <v>561918929</v>
      </c>
      <c r="H83" s="374"/>
      <c r="I83" s="374"/>
      <c r="J83" s="374"/>
      <c r="K83" s="374"/>
      <c r="L83" s="374"/>
    </row>
    <row r="84" spans="1:12" x14ac:dyDescent="0.3">
      <c r="A84" s="473"/>
      <c r="B84" s="474" t="s">
        <v>531</v>
      </c>
      <c r="C84" s="474" t="s">
        <v>94</v>
      </c>
      <c r="D84" s="479" t="s">
        <v>225</v>
      </c>
      <c r="E84" s="480">
        <v>95340</v>
      </c>
      <c r="F84" s="479" t="s">
        <v>226</v>
      </c>
      <c r="G84" s="478">
        <v>134704229</v>
      </c>
      <c r="H84" s="374"/>
      <c r="I84" s="374"/>
      <c r="J84" s="374"/>
      <c r="K84" s="374"/>
      <c r="L84" s="374"/>
    </row>
    <row r="85" spans="1:12" x14ac:dyDescent="0.3">
      <c r="A85" s="473"/>
      <c r="B85" s="474" t="s">
        <v>533</v>
      </c>
      <c r="C85" s="474"/>
      <c r="D85" s="479" t="s">
        <v>228</v>
      </c>
      <c r="E85" s="480">
        <v>4500</v>
      </c>
      <c r="F85" s="479" t="s">
        <v>229</v>
      </c>
      <c r="G85" s="478">
        <v>492775695</v>
      </c>
      <c r="H85" s="374"/>
      <c r="I85" s="374"/>
      <c r="J85" s="374"/>
      <c r="K85" s="374"/>
      <c r="L85" s="374"/>
    </row>
    <row r="86" spans="1:12" x14ac:dyDescent="0.3">
      <c r="A86" s="473">
        <v>3752</v>
      </c>
      <c r="B86" s="474" t="s">
        <v>367</v>
      </c>
      <c r="C86" s="474" t="s">
        <v>18</v>
      </c>
      <c r="D86" s="479" t="s">
        <v>231</v>
      </c>
      <c r="E86" s="480">
        <v>31600</v>
      </c>
      <c r="F86" s="479" t="s">
        <v>232</v>
      </c>
      <c r="G86" s="478">
        <v>561514516</v>
      </c>
      <c r="H86" s="374"/>
      <c r="I86" s="374"/>
      <c r="J86" s="374"/>
      <c r="K86" s="374"/>
      <c r="L86" s="374"/>
    </row>
    <row r="87" spans="1:12" x14ac:dyDescent="0.3">
      <c r="A87" s="473"/>
      <c r="B87" s="474" t="s">
        <v>536</v>
      </c>
      <c r="C87" s="474" t="s">
        <v>189</v>
      </c>
      <c r="D87" s="479" t="s">
        <v>202</v>
      </c>
      <c r="E87" s="480">
        <v>89220</v>
      </c>
      <c r="F87" s="479" t="s">
        <v>203</v>
      </c>
      <c r="G87" s="478">
        <v>386745438</v>
      </c>
      <c r="H87" s="374"/>
      <c r="I87" s="374"/>
      <c r="J87" s="374"/>
      <c r="K87" s="374"/>
      <c r="L87" s="374"/>
    </row>
    <row r="88" spans="1:12" x14ac:dyDescent="0.3">
      <c r="A88" s="473">
        <v>4242</v>
      </c>
      <c r="B88" s="474" t="s">
        <v>379</v>
      </c>
      <c r="C88" s="474" t="s">
        <v>18</v>
      </c>
      <c r="D88" s="479" t="s">
        <v>235</v>
      </c>
      <c r="E88" s="480">
        <v>60400</v>
      </c>
      <c r="F88" s="479" t="s">
        <v>236</v>
      </c>
      <c r="G88" s="478">
        <v>344090190</v>
      </c>
      <c r="H88" s="374"/>
      <c r="I88" s="374"/>
      <c r="J88" s="374"/>
      <c r="K88" s="374"/>
      <c r="L88" s="374"/>
    </row>
    <row r="89" spans="1:12" x14ac:dyDescent="0.3">
      <c r="A89" s="473">
        <v>4139</v>
      </c>
      <c r="B89" s="474" t="s">
        <v>377</v>
      </c>
      <c r="C89" s="474" t="s">
        <v>44</v>
      </c>
      <c r="D89" s="479" t="s">
        <v>238</v>
      </c>
      <c r="E89" s="480">
        <v>91100</v>
      </c>
      <c r="F89" s="479" t="s">
        <v>197</v>
      </c>
      <c r="G89" s="478">
        <v>160892426</v>
      </c>
      <c r="H89" s="374"/>
      <c r="I89" s="374"/>
      <c r="J89" s="374"/>
      <c r="K89" s="374"/>
      <c r="L89" s="374"/>
    </row>
    <row r="90" spans="1:12" x14ac:dyDescent="0.3">
      <c r="A90" s="473">
        <v>457</v>
      </c>
      <c r="B90" s="474" t="s">
        <v>84</v>
      </c>
      <c r="C90" s="474" t="s">
        <v>33</v>
      </c>
      <c r="D90" s="479"/>
      <c r="E90" s="480"/>
      <c r="F90" s="479"/>
      <c r="G90" s="478"/>
      <c r="H90" s="374"/>
      <c r="I90" s="374"/>
      <c r="J90" s="374"/>
      <c r="K90" s="374"/>
      <c r="L90" s="374"/>
    </row>
    <row r="91" spans="1:12" x14ac:dyDescent="0.3">
      <c r="A91" s="473">
        <v>6091</v>
      </c>
      <c r="B91" s="474" t="s">
        <v>752</v>
      </c>
      <c r="C91" s="474" t="s">
        <v>44</v>
      </c>
      <c r="D91" s="479" t="s">
        <v>241</v>
      </c>
      <c r="E91" s="480">
        <v>38560</v>
      </c>
      <c r="F91" s="479" t="s">
        <v>242</v>
      </c>
      <c r="G91" s="478">
        <v>476688538</v>
      </c>
      <c r="H91" s="374"/>
      <c r="I91" s="374"/>
      <c r="J91" s="374"/>
      <c r="K91" s="374"/>
      <c r="L91" s="374"/>
    </row>
    <row r="92" spans="1:12" x14ac:dyDescent="0.3">
      <c r="A92" s="473"/>
      <c r="B92" s="474" t="s">
        <v>539</v>
      </c>
      <c r="C92" s="474"/>
      <c r="D92" s="479" t="s">
        <v>245</v>
      </c>
      <c r="E92" s="480">
        <v>17500</v>
      </c>
      <c r="F92" s="479" t="s">
        <v>246</v>
      </c>
      <c r="G92" s="478">
        <v>546498335</v>
      </c>
      <c r="H92" s="374"/>
      <c r="I92" s="374"/>
      <c r="J92" s="374"/>
      <c r="K92" s="374"/>
      <c r="L92" s="374"/>
    </row>
    <row r="93" spans="1:12" x14ac:dyDescent="0.3">
      <c r="A93" s="473"/>
      <c r="B93" s="474" t="s">
        <v>542</v>
      </c>
      <c r="C93" s="474"/>
      <c r="D93" s="479" t="s">
        <v>249</v>
      </c>
      <c r="E93" s="480">
        <v>57330</v>
      </c>
      <c r="F93" s="479" t="s">
        <v>250</v>
      </c>
      <c r="G93" s="478">
        <v>382506179</v>
      </c>
      <c r="H93" s="374"/>
      <c r="I93" s="374"/>
      <c r="J93" s="374"/>
      <c r="K93" s="374"/>
      <c r="L93" s="374"/>
    </row>
    <row r="94" spans="1:12" x14ac:dyDescent="0.3">
      <c r="A94" s="473">
        <v>1412</v>
      </c>
      <c r="B94" s="474" t="s">
        <v>292</v>
      </c>
      <c r="C94" s="474" t="s">
        <v>277</v>
      </c>
      <c r="D94" s="479" t="s">
        <v>252</v>
      </c>
      <c r="E94" s="480">
        <v>57175</v>
      </c>
      <c r="F94" s="479" t="s">
        <v>253</v>
      </c>
      <c r="G94" s="478">
        <v>387672725</v>
      </c>
      <c r="H94" s="374"/>
      <c r="I94" s="374"/>
      <c r="J94" s="374"/>
      <c r="K94" s="374"/>
      <c r="L94" s="374"/>
    </row>
    <row r="95" spans="1:12" x14ac:dyDescent="0.3">
      <c r="A95" s="473">
        <v>5756</v>
      </c>
      <c r="B95" s="474" t="s">
        <v>543</v>
      </c>
      <c r="C95" s="474" t="s">
        <v>544</v>
      </c>
      <c r="D95" s="479" t="s">
        <v>255</v>
      </c>
      <c r="E95" s="480">
        <v>25320</v>
      </c>
      <c r="F95" s="479" t="s">
        <v>256</v>
      </c>
      <c r="G95" s="478">
        <v>381586670</v>
      </c>
      <c r="H95" s="374"/>
      <c r="I95" s="374"/>
      <c r="J95" s="374"/>
      <c r="K95" s="374"/>
      <c r="L95" s="374"/>
    </row>
    <row r="96" spans="1:12" x14ac:dyDescent="0.3">
      <c r="A96" s="473">
        <v>308</v>
      </c>
      <c r="B96" s="474" t="s">
        <v>51</v>
      </c>
      <c r="C96" s="474" t="s">
        <v>52</v>
      </c>
      <c r="D96" s="479" t="s">
        <v>258</v>
      </c>
      <c r="E96" s="480">
        <v>40440</v>
      </c>
      <c r="F96" s="479" t="s">
        <v>259</v>
      </c>
      <c r="G96" s="478">
        <v>559453925</v>
      </c>
      <c r="H96" s="374"/>
      <c r="I96" s="374"/>
      <c r="J96" s="374"/>
      <c r="K96" s="374"/>
      <c r="L96" s="374"/>
    </row>
    <row r="97" spans="1:12" x14ac:dyDescent="0.3">
      <c r="A97" s="473">
        <v>941</v>
      </c>
      <c r="B97" s="474" t="s">
        <v>201</v>
      </c>
      <c r="C97" s="474" t="s">
        <v>189</v>
      </c>
      <c r="D97" s="479" t="s">
        <v>262</v>
      </c>
      <c r="E97" s="480">
        <v>22000</v>
      </c>
      <c r="F97" s="479" t="s">
        <v>263</v>
      </c>
      <c r="G97" s="478"/>
      <c r="H97" s="374"/>
      <c r="I97" s="374"/>
      <c r="J97" s="374"/>
      <c r="K97" s="374"/>
      <c r="L97" s="374"/>
    </row>
    <row r="98" spans="1:12" x14ac:dyDescent="0.3">
      <c r="A98" s="473"/>
      <c r="B98" s="474" t="s">
        <v>547</v>
      </c>
      <c r="C98" s="474"/>
      <c r="D98" s="479" t="s">
        <v>265</v>
      </c>
      <c r="E98" s="480">
        <v>59560</v>
      </c>
      <c r="F98" s="479" t="s">
        <v>266</v>
      </c>
      <c r="G98" s="478">
        <v>320393978</v>
      </c>
      <c r="H98" s="374"/>
      <c r="I98" s="374"/>
      <c r="J98" s="374"/>
      <c r="K98" s="374"/>
      <c r="L98" s="374"/>
    </row>
    <row r="99" spans="1:12" x14ac:dyDescent="0.3">
      <c r="A99" s="473">
        <v>5606</v>
      </c>
      <c r="B99" s="474" t="s">
        <v>429</v>
      </c>
      <c r="C99" s="474" t="s">
        <v>673</v>
      </c>
      <c r="D99" s="479" t="s">
        <v>268</v>
      </c>
      <c r="E99" s="480">
        <v>59170</v>
      </c>
      <c r="F99" s="479" t="s">
        <v>269</v>
      </c>
      <c r="G99" s="478">
        <v>320018947</v>
      </c>
      <c r="H99" s="374"/>
      <c r="I99" s="374"/>
      <c r="J99" s="374"/>
      <c r="K99" s="374"/>
      <c r="L99" s="374"/>
    </row>
    <row r="100" spans="1:12" x14ac:dyDescent="0.3">
      <c r="A100" s="473">
        <v>970</v>
      </c>
      <c r="B100" s="474" t="s">
        <v>234</v>
      </c>
      <c r="C100" s="474" t="s">
        <v>189</v>
      </c>
      <c r="D100" s="479" t="s">
        <v>271</v>
      </c>
      <c r="E100" s="480">
        <v>78910</v>
      </c>
      <c r="F100" s="479" t="s">
        <v>272</v>
      </c>
      <c r="G100" s="478">
        <v>134873917</v>
      </c>
      <c r="H100" s="374"/>
      <c r="I100" s="374"/>
      <c r="J100" s="374"/>
      <c r="K100" s="374"/>
      <c r="L100" s="374"/>
    </row>
    <row r="101" spans="1:12" x14ac:dyDescent="0.3">
      <c r="A101" s="473">
        <v>860</v>
      </c>
      <c r="B101" s="474" t="s">
        <v>181</v>
      </c>
      <c r="C101" s="474" t="s">
        <v>18</v>
      </c>
      <c r="D101" s="479"/>
      <c r="E101" s="480"/>
      <c r="F101" s="479"/>
      <c r="G101" s="478"/>
      <c r="H101" s="374"/>
      <c r="I101" s="374"/>
      <c r="J101" s="374"/>
      <c r="K101" s="374"/>
      <c r="L101" s="374"/>
    </row>
    <row r="102" spans="1:12" x14ac:dyDescent="0.3">
      <c r="A102" s="473"/>
      <c r="B102" s="474" t="s">
        <v>549</v>
      </c>
      <c r="C102" s="474" t="s">
        <v>189</v>
      </c>
      <c r="D102" s="479" t="s">
        <v>274</v>
      </c>
      <c r="E102" s="480">
        <v>22590</v>
      </c>
      <c r="F102" s="479" t="s">
        <v>275</v>
      </c>
      <c r="G102" s="478">
        <v>296793678</v>
      </c>
      <c r="H102" s="374"/>
      <c r="I102" s="374"/>
      <c r="J102" s="374"/>
      <c r="K102" s="374"/>
      <c r="L102" s="374"/>
    </row>
    <row r="103" spans="1:12" x14ac:dyDescent="0.3">
      <c r="A103" s="473">
        <v>5639</v>
      </c>
      <c r="B103" s="474" t="s">
        <v>432</v>
      </c>
      <c r="C103" s="474" t="s">
        <v>673</v>
      </c>
      <c r="D103" s="479" t="s">
        <v>278</v>
      </c>
      <c r="E103" s="480">
        <v>42800</v>
      </c>
      <c r="F103" s="479" t="s">
        <v>279</v>
      </c>
      <c r="G103" s="478"/>
      <c r="H103" s="374"/>
      <c r="I103" s="374"/>
      <c r="J103" s="374"/>
      <c r="K103" s="374"/>
      <c r="L103" s="374"/>
    </row>
    <row r="104" spans="1:12" x14ac:dyDescent="0.3">
      <c r="A104" s="473">
        <v>9301</v>
      </c>
      <c r="B104" s="474" t="s">
        <v>456</v>
      </c>
      <c r="C104" s="474" t="s">
        <v>457</v>
      </c>
      <c r="D104" s="479" t="s">
        <v>281</v>
      </c>
      <c r="E104" s="480">
        <v>74410</v>
      </c>
      <c r="F104" s="479" t="s">
        <v>282</v>
      </c>
      <c r="G104" s="478">
        <v>450689459</v>
      </c>
      <c r="H104" s="374"/>
      <c r="I104" s="374"/>
      <c r="J104" s="374"/>
      <c r="K104" s="374"/>
      <c r="L104" s="374"/>
    </row>
    <row r="105" spans="1:12" x14ac:dyDescent="0.3">
      <c r="A105" s="473">
        <v>503</v>
      </c>
      <c r="B105" s="474" t="s">
        <v>93</v>
      </c>
      <c r="C105" s="474" t="s">
        <v>94</v>
      </c>
      <c r="D105" s="479" t="s">
        <v>284</v>
      </c>
      <c r="E105" s="480">
        <v>67118</v>
      </c>
      <c r="F105" s="479" t="s">
        <v>285</v>
      </c>
      <c r="G105" s="478">
        <v>388278120</v>
      </c>
      <c r="H105" s="374"/>
      <c r="I105" s="374"/>
      <c r="J105" s="374"/>
      <c r="K105" s="374"/>
      <c r="L105" s="374"/>
    </row>
    <row r="106" spans="1:12" x14ac:dyDescent="0.3">
      <c r="A106" s="473">
        <v>747</v>
      </c>
      <c r="B106" s="474" t="s">
        <v>156</v>
      </c>
      <c r="C106" s="474" t="s">
        <v>130</v>
      </c>
      <c r="D106" s="479" t="s">
        <v>287</v>
      </c>
      <c r="E106" s="480">
        <v>68000</v>
      </c>
      <c r="F106" s="479" t="s">
        <v>288</v>
      </c>
      <c r="G106" s="478">
        <v>389800364</v>
      </c>
      <c r="H106" s="374"/>
      <c r="I106" s="374"/>
      <c r="J106" s="374"/>
      <c r="K106" s="374"/>
      <c r="L106" s="374"/>
    </row>
    <row r="107" spans="1:12" x14ac:dyDescent="0.3">
      <c r="A107" s="473">
        <v>848</v>
      </c>
      <c r="B107" s="474" t="s">
        <v>172</v>
      </c>
      <c r="C107" s="474" t="s">
        <v>173</v>
      </c>
      <c r="D107" s="479"/>
      <c r="E107" s="480"/>
      <c r="F107" s="479"/>
      <c r="G107" s="478"/>
      <c r="H107" s="374"/>
      <c r="I107" s="374"/>
      <c r="J107" s="374"/>
      <c r="K107" s="374"/>
      <c r="L107" s="374"/>
    </row>
    <row r="108" spans="1:12" s="13" customFormat="1" x14ac:dyDescent="0.3">
      <c r="A108" s="473">
        <v>853</v>
      </c>
      <c r="B108" s="474" t="s">
        <v>174</v>
      </c>
      <c r="C108" s="474" t="s">
        <v>18</v>
      </c>
      <c r="D108" s="479" t="s">
        <v>290</v>
      </c>
      <c r="E108" s="480">
        <v>1150</v>
      </c>
      <c r="F108" s="479" t="s">
        <v>291</v>
      </c>
      <c r="G108" s="478">
        <v>474357858</v>
      </c>
      <c r="H108" s="375"/>
      <c r="I108" s="375"/>
      <c r="J108" s="375"/>
      <c r="K108" s="375"/>
      <c r="L108" s="375"/>
    </row>
    <row r="109" spans="1:12" x14ac:dyDescent="0.3">
      <c r="A109" s="473"/>
      <c r="B109" s="474" t="s">
        <v>552</v>
      </c>
      <c r="C109" s="474" t="s">
        <v>553</v>
      </c>
      <c r="D109" s="479" t="s">
        <v>293</v>
      </c>
      <c r="E109" s="480">
        <v>67340</v>
      </c>
      <c r="F109" s="479" t="s">
        <v>294</v>
      </c>
      <c r="G109" s="478">
        <v>388895913</v>
      </c>
      <c r="H109" s="374"/>
      <c r="I109" s="374"/>
      <c r="J109" s="374"/>
      <c r="K109" s="374"/>
      <c r="L109" s="374"/>
    </row>
    <row r="110" spans="1:12" x14ac:dyDescent="0.3">
      <c r="A110" s="473">
        <v>358</v>
      </c>
      <c r="B110" s="474" t="s">
        <v>55</v>
      </c>
      <c r="C110" s="474" t="s">
        <v>56</v>
      </c>
      <c r="D110" s="479" t="s">
        <v>296</v>
      </c>
      <c r="E110" s="480">
        <v>67310</v>
      </c>
      <c r="F110" s="479" t="s">
        <v>297</v>
      </c>
      <c r="G110" s="478">
        <v>388870116</v>
      </c>
      <c r="H110" s="374"/>
      <c r="I110" s="374"/>
      <c r="J110" s="374"/>
      <c r="K110" s="374"/>
      <c r="L110" s="374"/>
    </row>
    <row r="111" spans="1:12" x14ac:dyDescent="0.3">
      <c r="A111" s="473">
        <v>162</v>
      </c>
      <c r="B111" s="474" t="s">
        <v>22</v>
      </c>
      <c r="C111" s="474" t="s">
        <v>18</v>
      </c>
      <c r="D111" s="479" t="s">
        <v>299</v>
      </c>
      <c r="E111" s="480">
        <v>67600</v>
      </c>
      <c r="F111" s="479" t="s">
        <v>300</v>
      </c>
      <c r="G111" s="478">
        <v>388928265</v>
      </c>
      <c r="H111" s="374"/>
      <c r="I111" s="374"/>
      <c r="J111" s="374"/>
      <c r="K111" s="374"/>
      <c r="L111" s="374"/>
    </row>
    <row r="112" spans="1:12" x14ac:dyDescent="0.3">
      <c r="A112" s="473">
        <v>60</v>
      </c>
      <c r="B112" s="474" t="s">
        <v>17</v>
      </c>
      <c r="C112" s="474" t="s">
        <v>18</v>
      </c>
      <c r="D112" s="479" t="s">
        <v>302</v>
      </c>
      <c r="E112" s="480">
        <v>68720</v>
      </c>
      <c r="F112" s="479" t="s">
        <v>303</v>
      </c>
      <c r="G112" s="478">
        <v>389061080</v>
      </c>
      <c r="H112" s="374"/>
      <c r="I112" s="374"/>
      <c r="J112" s="374"/>
      <c r="K112" s="374"/>
      <c r="L112" s="374"/>
    </row>
    <row r="113" spans="1:12" x14ac:dyDescent="0.3">
      <c r="A113" s="473"/>
      <c r="B113" s="474" t="s">
        <v>556</v>
      </c>
      <c r="C113" s="474"/>
      <c r="D113" s="479" t="s">
        <v>305</v>
      </c>
      <c r="E113" s="480">
        <v>39000</v>
      </c>
      <c r="F113" s="479" t="s">
        <v>306</v>
      </c>
      <c r="G113" s="478">
        <v>384245167</v>
      </c>
      <c r="H113" s="374"/>
      <c r="I113" s="374"/>
      <c r="J113" s="374"/>
      <c r="K113" s="374"/>
      <c r="L113" s="374"/>
    </row>
    <row r="114" spans="1:12" x14ac:dyDescent="0.3">
      <c r="A114" s="473">
        <v>7344</v>
      </c>
      <c r="B114" s="474" t="s">
        <v>452</v>
      </c>
      <c r="C114" s="474" t="s">
        <v>453</v>
      </c>
      <c r="D114" s="479" t="s">
        <v>308</v>
      </c>
      <c r="E114" s="480">
        <v>67600</v>
      </c>
      <c r="F114" s="479" t="s">
        <v>300</v>
      </c>
      <c r="G114" s="478">
        <v>388921810</v>
      </c>
      <c r="H114" s="374"/>
      <c r="I114" s="374"/>
      <c r="J114" s="374"/>
      <c r="K114" s="374"/>
      <c r="L114" s="374"/>
    </row>
    <row r="115" spans="1:12" x14ac:dyDescent="0.3">
      <c r="A115" s="473">
        <v>41</v>
      </c>
      <c r="B115" s="474" t="s">
        <v>9</v>
      </c>
      <c r="C115" s="474" t="s">
        <v>10</v>
      </c>
      <c r="D115" s="479" t="s">
        <v>310</v>
      </c>
      <c r="E115" s="480">
        <v>67560</v>
      </c>
      <c r="F115" s="479" t="s">
        <v>311</v>
      </c>
      <c r="G115" s="478">
        <v>388504318</v>
      </c>
      <c r="H115" s="374"/>
      <c r="I115" s="374"/>
      <c r="J115" s="374"/>
      <c r="K115" s="374"/>
      <c r="L115" s="374"/>
    </row>
    <row r="116" spans="1:12" x14ac:dyDescent="0.3">
      <c r="A116" s="473">
        <v>660</v>
      </c>
      <c r="B116" s="474" t="s">
        <v>112</v>
      </c>
      <c r="C116" s="474" t="s">
        <v>113</v>
      </c>
      <c r="D116" s="479" t="s">
        <v>314</v>
      </c>
      <c r="E116" s="480">
        <v>21000</v>
      </c>
      <c r="F116" s="479" t="s">
        <v>315</v>
      </c>
      <c r="G116" s="478">
        <v>380413601</v>
      </c>
      <c r="H116" s="374"/>
      <c r="I116" s="374"/>
      <c r="J116" s="374"/>
      <c r="K116" s="374"/>
      <c r="L116" s="374"/>
    </row>
    <row r="117" spans="1:12" x14ac:dyDescent="0.3">
      <c r="A117" s="473">
        <v>882</v>
      </c>
      <c r="B117" s="474" t="s">
        <v>188</v>
      </c>
      <c r="C117" s="474" t="s">
        <v>189</v>
      </c>
      <c r="D117" s="479" t="s">
        <v>318</v>
      </c>
      <c r="E117" s="480">
        <v>8000</v>
      </c>
      <c r="F117" s="479" t="s">
        <v>319</v>
      </c>
      <c r="G117" s="478">
        <v>324573228</v>
      </c>
      <c r="H117" s="374"/>
      <c r="I117" s="374"/>
      <c r="J117" s="374"/>
      <c r="K117" s="374"/>
      <c r="L117" s="374"/>
    </row>
    <row r="118" spans="1:12" x14ac:dyDescent="0.3">
      <c r="A118" s="473">
        <v>734</v>
      </c>
      <c r="B118" s="474" t="s">
        <v>119</v>
      </c>
      <c r="C118" s="474" t="s">
        <v>130</v>
      </c>
      <c r="D118" s="479" t="s">
        <v>322</v>
      </c>
      <c r="E118" s="480">
        <v>29160</v>
      </c>
      <c r="F118" s="479" t="s">
        <v>323</v>
      </c>
      <c r="G118" s="478">
        <v>298276166</v>
      </c>
      <c r="H118" s="374"/>
      <c r="I118" s="374"/>
      <c r="J118" s="374"/>
      <c r="K118" s="374"/>
      <c r="L118" s="374"/>
    </row>
    <row r="119" spans="1:12" x14ac:dyDescent="0.3">
      <c r="A119" s="473">
        <v>1410</v>
      </c>
      <c r="B119" s="474" t="s">
        <v>289</v>
      </c>
      <c r="C119" s="474" t="s">
        <v>277</v>
      </c>
      <c r="D119" s="479" t="s">
        <v>326</v>
      </c>
      <c r="E119" s="480">
        <v>3400</v>
      </c>
      <c r="F119" s="479" t="s">
        <v>327</v>
      </c>
      <c r="G119" s="478">
        <v>470466172</v>
      </c>
      <c r="H119" s="374"/>
      <c r="I119" s="374"/>
      <c r="J119" s="374"/>
      <c r="K119" s="374"/>
      <c r="L119" s="374"/>
    </row>
    <row r="120" spans="1:12" x14ac:dyDescent="0.3">
      <c r="A120" s="473">
        <v>306</v>
      </c>
      <c r="B120" s="474" t="s">
        <v>47</v>
      </c>
      <c r="C120" s="474" t="s">
        <v>48</v>
      </c>
      <c r="D120" s="479" t="s">
        <v>331</v>
      </c>
      <c r="E120" s="480">
        <v>95540</v>
      </c>
      <c r="F120" s="479" t="s">
        <v>332</v>
      </c>
      <c r="G120" s="478">
        <v>134215847</v>
      </c>
      <c r="H120" s="374"/>
      <c r="I120" s="374"/>
      <c r="J120" s="374"/>
      <c r="K120" s="374"/>
      <c r="L120" s="374"/>
    </row>
    <row r="121" spans="1:12" x14ac:dyDescent="0.3">
      <c r="A121" s="473">
        <v>3814</v>
      </c>
      <c r="B121" s="474" t="s">
        <v>370</v>
      </c>
      <c r="C121" s="474" t="s">
        <v>61</v>
      </c>
      <c r="D121" s="479" t="s">
        <v>334</v>
      </c>
      <c r="E121" s="480">
        <v>59930</v>
      </c>
      <c r="F121" s="479" t="s">
        <v>335</v>
      </c>
      <c r="G121" s="478">
        <v>320355010</v>
      </c>
      <c r="H121" s="374"/>
      <c r="I121" s="374"/>
      <c r="J121" s="374"/>
      <c r="K121" s="374"/>
      <c r="L121" s="374"/>
    </row>
    <row r="122" spans="1:12" x14ac:dyDescent="0.3">
      <c r="A122" s="473">
        <v>4864</v>
      </c>
      <c r="B122" s="474" t="s">
        <v>402</v>
      </c>
      <c r="C122" s="474" t="s">
        <v>18</v>
      </c>
      <c r="D122" s="479"/>
      <c r="E122" s="480"/>
      <c r="F122" s="479"/>
      <c r="G122" s="478"/>
      <c r="H122" s="374"/>
      <c r="I122" s="374"/>
      <c r="J122" s="374"/>
      <c r="K122" s="374"/>
      <c r="L122" s="374"/>
    </row>
    <row r="123" spans="1:12" x14ac:dyDescent="0.3">
      <c r="A123" s="473">
        <v>1413</v>
      </c>
      <c r="B123" s="474" t="s">
        <v>295</v>
      </c>
      <c r="C123" s="474" t="s">
        <v>277</v>
      </c>
      <c r="D123" s="479" t="s">
        <v>337</v>
      </c>
      <c r="E123" s="480">
        <v>62470</v>
      </c>
      <c r="F123" s="479" t="s">
        <v>338</v>
      </c>
      <c r="G123" s="478">
        <v>321531483</v>
      </c>
      <c r="H123" s="374"/>
      <c r="I123" s="374"/>
      <c r="J123" s="374"/>
      <c r="K123" s="374"/>
      <c r="L123" s="374"/>
    </row>
    <row r="124" spans="1:12" x14ac:dyDescent="0.3">
      <c r="A124" s="473">
        <v>1236</v>
      </c>
      <c r="B124" s="474" t="s">
        <v>254</v>
      </c>
      <c r="C124" s="474" t="s">
        <v>248</v>
      </c>
      <c r="D124" s="479" t="s">
        <v>340</v>
      </c>
      <c r="E124" s="480">
        <v>62260</v>
      </c>
      <c r="F124" s="479" t="s">
        <v>183</v>
      </c>
      <c r="G124" s="478">
        <v>321666102</v>
      </c>
      <c r="H124" s="374"/>
      <c r="I124" s="374"/>
      <c r="J124" s="374"/>
      <c r="K124" s="374"/>
      <c r="L124" s="374"/>
    </row>
    <row r="125" spans="1:12" x14ac:dyDescent="0.3">
      <c r="A125" s="473">
        <v>401</v>
      </c>
      <c r="B125" s="474" t="s">
        <v>67</v>
      </c>
      <c r="C125" s="474" t="s">
        <v>68</v>
      </c>
      <c r="D125" s="479" t="s">
        <v>342</v>
      </c>
      <c r="E125" s="480">
        <v>59239</v>
      </c>
      <c r="F125" s="479" t="s">
        <v>343</v>
      </c>
      <c r="G125" s="478">
        <v>320865736</v>
      </c>
      <c r="H125" s="374"/>
      <c r="I125" s="374"/>
      <c r="J125" s="374"/>
      <c r="K125" s="374"/>
      <c r="L125" s="374"/>
    </row>
    <row r="126" spans="1:12" x14ac:dyDescent="0.3">
      <c r="A126" s="473">
        <v>1201</v>
      </c>
      <c r="B126" s="474" t="s">
        <v>243</v>
      </c>
      <c r="C126" s="474" t="s">
        <v>244</v>
      </c>
      <c r="D126" s="479" t="s">
        <v>345</v>
      </c>
      <c r="E126" s="480">
        <v>62157</v>
      </c>
      <c r="F126" s="479" t="s">
        <v>66</v>
      </c>
      <c r="G126" s="478">
        <v>321540964</v>
      </c>
      <c r="H126" s="374"/>
      <c r="I126" s="374"/>
      <c r="J126" s="374"/>
      <c r="K126" s="374"/>
      <c r="L126" s="374"/>
    </row>
    <row r="127" spans="1:12" x14ac:dyDescent="0.3">
      <c r="A127" s="473">
        <v>1236</v>
      </c>
      <c r="B127" s="474" t="s">
        <v>257</v>
      </c>
      <c r="C127" s="474"/>
      <c r="D127" s="479" t="s">
        <v>347</v>
      </c>
      <c r="E127" s="480">
        <v>62500</v>
      </c>
      <c r="F127" s="479" t="s">
        <v>348</v>
      </c>
      <c r="G127" s="478">
        <v>321382497</v>
      </c>
      <c r="H127" s="374"/>
      <c r="I127" s="374"/>
      <c r="J127" s="374"/>
      <c r="K127" s="374"/>
      <c r="L127" s="374"/>
    </row>
    <row r="128" spans="1:12" x14ac:dyDescent="0.3">
      <c r="A128" s="473">
        <v>502</v>
      </c>
      <c r="B128" s="474" t="s">
        <v>90</v>
      </c>
      <c r="C128" s="474"/>
      <c r="D128" s="479"/>
      <c r="E128" s="480"/>
      <c r="F128" s="479"/>
      <c r="G128" s="478"/>
      <c r="H128" s="374"/>
      <c r="I128" s="374"/>
      <c r="J128" s="374"/>
      <c r="K128" s="374"/>
      <c r="L128" s="374"/>
    </row>
    <row r="129" spans="1:12" x14ac:dyDescent="0.3">
      <c r="A129" s="473">
        <v>792</v>
      </c>
      <c r="B129" s="474" t="s">
        <v>814</v>
      </c>
      <c r="C129" s="474" t="s">
        <v>130</v>
      </c>
      <c r="D129" s="479" t="s">
        <v>349</v>
      </c>
      <c r="E129" s="480">
        <v>22350</v>
      </c>
      <c r="F129" s="479" t="s">
        <v>350</v>
      </c>
      <c r="G129" s="478">
        <v>296860239</v>
      </c>
      <c r="H129" s="374"/>
      <c r="I129" s="374"/>
      <c r="J129" s="374"/>
      <c r="K129" s="374"/>
      <c r="L129" s="374"/>
    </row>
    <row r="130" spans="1:12" x14ac:dyDescent="0.3">
      <c r="A130" s="473">
        <v>1416</v>
      </c>
      <c r="B130" s="474" t="s">
        <v>301</v>
      </c>
      <c r="C130" s="474" t="s">
        <v>277</v>
      </c>
      <c r="D130" s="479" t="s">
        <v>353</v>
      </c>
      <c r="E130" s="480">
        <v>59151</v>
      </c>
      <c r="F130" s="479" t="s">
        <v>354</v>
      </c>
      <c r="G130" s="478">
        <v>327893812</v>
      </c>
      <c r="H130" s="374"/>
      <c r="I130" s="374"/>
      <c r="J130" s="374"/>
      <c r="K130" s="374"/>
      <c r="L130" s="374"/>
    </row>
    <row r="131" spans="1:12" x14ac:dyDescent="0.3">
      <c r="A131" s="473">
        <v>1457</v>
      </c>
      <c r="B131" s="474" t="s">
        <v>309</v>
      </c>
      <c r="C131" s="474" t="s">
        <v>277</v>
      </c>
      <c r="D131" s="479" t="s">
        <v>356</v>
      </c>
      <c r="E131" s="480">
        <v>59160</v>
      </c>
      <c r="F131" s="479" t="s">
        <v>357</v>
      </c>
      <c r="G131" s="478">
        <v>320090320</v>
      </c>
      <c r="H131" s="374"/>
      <c r="I131" s="374"/>
      <c r="J131" s="374"/>
      <c r="K131" s="374"/>
      <c r="L131" s="374"/>
    </row>
    <row r="132" spans="1:12" x14ac:dyDescent="0.3">
      <c r="A132" s="473">
        <v>688</v>
      </c>
      <c r="B132" s="474" t="s">
        <v>126</v>
      </c>
      <c r="C132" s="474" t="s">
        <v>18</v>
      </c>
      <c r="D132" s="479" t="s">
        <v>359</v>
      </c>
      <c r="E132" s="480">
        <v>59000</v>
      </c>
      <c r="F132" s="479" t="s">
        <v>360</v>
      </c>
      <c r="G132" s="478">
        <v>320923074</v>
      </c>
      <c r="H132" s="374"/>
      <c r="I132" s="374"/>
      <c r="J132" s="374"/>
      <c r="K132" s="374"/>
      <c r="L132" s="374"/>
    </row>
    <row r="133" spans="1:12" x14ac:dyDescent="0.3">
      <c r="A133" s="473">
        <v>3102</v>
      </c>
      <c r="B133" s="474" t="s">
        <v>351</v>
      </c>
      <c r="C133" s="474" t="s">
        <v>352</v>
      </c>
      <c r="D133" s="479" t="s">
        <v>362</v>
      </c>
      <c r="E133" s="480">
        <v>59280</v>
      </c>
      <c r="F133" s="479" t="s">
        <v>363</v>
      </c>
      <c r="G133" s="478"/>
      <c r="H133" s="374"/>
      <c r="I133" s="374"/>
      <c r="J133" s="374"/>
      <c r="K133" s="374"/>
      <c r="L133" s="374"/>
    </row>
    <row r="134" spans="1:12" x14ac:dyDescent="0.3">
      <c r="A134" s="473">
        <v>5185</v>
      </c>
      <c r="B134" s="474" t="s">
        <v>418</v>
      </c>
      <c r="C134" s="474" t="s">
        <v>8</v>
      </c>
      <c r="D134" s="479" t="s">
        <v>265</v>
      </c>
      <c r="E134" s="480">
        <v>59560</v>
      </c>
      <c r="F134" s="479" t="s">
        <v>266</v>
      </c>
      <c r="G134" s="478">
        <v>320393978</v>
      </c>
      <c r="H134" s="374"/>
      <c r="I134" s="374"/>
      <c r="J134" s="374"/>
      <c r="K134" s="374"/>
      <c r="L134" s="374"/>
    </row>
    <row r="135" spans="1:12" x14ac:dyDescent="0.3">
      <c r="A135" s="473">
        <v>1804</v>
      </c>
      <c r="B135" s="474" t="s">
        <v>329</v>
      </c>
      <c r="C135" s="474" t="s">
        <v>330</v>
      </c>
      <c r="D135" s="479" t="s">
        <v>362</v>
      </c>
      <c r="E135" s="480">
        <v>59280</v>
      </c>
      <c r="F135" s="479" t="s">
        <v>363</v>
      </c>
      <c r="G135" s="478" t="s">
        <v>366</v>
      </c>
      <c r="H135" s="374"/>
      <c r="I135" s="374"/>
      <c r="J135" s="374"/>
      <c r="K135" s="374"/>
      <c r="L135" s="374"/>
    </row>
    <row r="136" spans="1:12" x14ac:dyDescent="0.3">
      <c r="A136" s="473">
        <v>632</v>
      </c>
      <c r="B136" s="474" t="s">
        <v>110</v>
      </c>
      <c r="C136" s="474" t="s">
        <v>52</v>
      </c>
      <c r="D136" s="479" t="s">
        <v>368</v>
      </c>
      <c r="E136" s="480">
        <v>62136</v>
      </c>
      <c r="F136" s="479" t="s">
        <v>369</v>
      </c>
      <c r="G136" s="478">
        <v>321267707</v>
      </c>
      <c r="H136" s="374"/>
      <c r="I136" s="374"/>
      <c r="J136" s="374"/>
      <c r="K136" s="374"/>
      <c r="L136" s="374"/>
    </row>
    <row r="137" spans="1:12" x14ac:dyDescent="0.3">
      <c r="A137" s="473">
        <v>767</v>
      </c>
      <c r="B137" s="474" t="s">
        <v>812</v>
      </c>
      <c r="C137" s="474" t="s">
        <v>130</v>
      </c>
      <c r="D137" s="479"/>
      <c r="E137" s="480"/>
      <c r="F137" s="474"/>
      <c r="G137" s="478"/>
      <c r="H137" s="374"/>
      <c r="I137" s="374"/>
      <c r="J137" s="374"/>
      <c r="K137" s="374"/>
      <c r="L137" s="374"/>
    </row>
    <row r="138" spans="1:12" x14ac:dyDescent="0.3">
      <c r="A138" s="473">
        <v>7109</v>
      </c>
      <c r="B138" s="474" t="s">
        <v>449</v>
      </c>
      <c r="C138" s="474" t="s">
        <v>438</v>
      </c>
      <c r="D138" s="479" t="s">
        <v>371</v>
      </c>
      <c r="E138" s="480">
        <v>62230</v>
      </c>
      <c r="F138" s="474" t="s">
        <v>372</v>
      </c>
      <c r="G138" s="478">
        <v>3218073034</v>
      </c>
      <c r="H138" s="374"/>
      <c r="I138" s="374"/>
      <c r="J138" s="374"/>
      <c r="K138" s="374"/>
      <c r="L138" s="374"/>
    </row>
    <row r="139" spans="1:12" x14ac:dyDescent="0.3">
      <c r="A139" s="473">
        <v>217</v>
      </c>
      <c r="B139" s="474" t="s">
        <v>32</v>
      </c>
      <c r="C139" s="474" t="s">
        <v>33</v>
      </c>
      <c r="D139" s="479" t="s">
        <v>373</v>
      </c>
      <c r="E139" s="480">
        <v>62230</v>
      </c>
      <c r="F139" s="479" t="s">
        <v>372</v>
      </c>
      <c r="G139" s="478"/>
      <c r="H139" s="374"/>
      <c r="I139" s="374"/>
      <c r="J139" s="374"/>
      <c r="K139" s="374"/>
      <c r="L139" s="374"/>
    </row>
    <row r="140" spans="1:12" x14ac:dyDescent="0.3">
      <c r="A140" s="473"/>
      <c r="B140" s="474" t="s">
        <v>559</v>
      </c>
      <c r="C140" s="474"/>
      <c r="D140" s="479" t="s">
        <v>375</v>
      </c>
      <c r="E140" s="480">
        <v>59229</v>
      </c>
      <c r="F140" s="479" t="s">
        <v>376</v>
      </c>
      <c r="G140" s="478">
        <v>328269465</v>
      </c>
      <c r="H140" s="374"/>
      <c r="I140" s="374"/>
      <c r="J140" s="374"/>
      <c r="K140" s="374"/>
      <c r="L140" s="374"/>
    </row>
    <row r="141" spans="1:12" x14ac:dyDescent="0.3">
      <c r="A141" s="473">
        <v>1409</v>
      </c>
      <c r="B141" s="474" t="s">
        <v>751</v>
      </c>
      <c r="C141" s="474" t="s">
        <v>277</v>
      </c>
      <c r="D141" s="479"/>
      <c r="E141" s="480"/>
      <c r="F141" s="479"/>
      <c r="G141" s="478"/>
      <c r="H141" s="374"/>
      <c r="I141" s="374"/>
      <c r="J141" s="374"/>
      <c r="K141" s="374"/>
      <c r="L141" s="374"/>
    </row>
    <row r="142" spans="1:12" x14ac:dyDescent="0.3">
      <c r="A142" s="473">
        <v>1400</v>
      </c>
      <c r="B142" s="474" t="s">
        <v>276</v>
      </c>
      <c r="C142" s="474" t="s">
        <v>277</v>
      </c>
      <c r="D142" s="479" t="s">
        <v>378</v>
      </c>
      <c r="E142" s="480">
        <v>59280</v>
      </c>
      <c r="F142" s="479" t="s">
        <v>363</v>
      </c>
      <c r="G142" s="478"/>
      <c r="H142" s="374"/>
      <c r="I142" s="374"/>
      <c r="J142" s="374"/>
      <c r="K142" s="374"/>
      <c r="L142" s="374"/>
    </row>
    <row r="143" spans="1:12" x14ac:dyDescent="0.3">
      <c r="A143" s="473">
        <v>220</v>
      </c>
      <c r="B143" s="474" t="s">
        <v>36</v>
      </c>
      <c r="C143" s="474" t="s">
        <v>37</v>
      </c>
      <c r="D143" s="479" t="s">
        <v>380</v>
      </c>
      <c r="E143" s="480">
        <v>59670</v>
      </c>
      <c r="F143" s="479" t="s">
        <v>381</v>
      </c>
      <c r="G143" s="478">
        <v>328481165</v>
      </c>
      <c r="H143" s="374"/>
      <c r="I143" s="374"/>
      <c r="J143" s="374"/>
      <c r="K143" s="374"/>
      <c r="L143" s="374"/>
    </row>
    <row r="144" spans="1:12" x14ac:dyDescent="0.3">
      <c r="A144" s="473">
        <v>4136</v>
      </c>
      <c r="B144" s="474" t="s">
        <v>744</v>
      </c>
      <c r="C144" s="474" t="s">
        <v>123</v>
      </c>
      <c r="D144" s="487" t="s">
        <v>384</v>
      </c>
      <c r="E144" s="488">
        <v>62123</v>
      </c>
      <c r="F144" s="487" t="s">
        <v>385</v>
      </c>
      <c r="G144" s="478">
        <v>321224645</v>
      </c>
      <c r="H144" s="374"/>
      <c r="I144" s="374"/>
      <c r="J144" s="374"/>
      <c r="K144" s="374"/>
      <c r="L144" s="374"/>
    </row>
    <row r="145" spans="1:12" x14ac:dyDescent="0.3">
      <c r="A145" s="473">
        <v>962</v>
      </c>
      <c r="B145" s="474" t="s">
        <v>224</v>
      </c>
      <c r="C145" s="474" t="s">
        <v>189</v>
      </c>
      <c r="D145" s="479" t="s">
        <v>387</v>
      </c>
      <c r="E145" s="480">
        <v>62232</v>
      </c>
      <c r="F145" s="479" t="s">
        <v>388</v>
      </c>
      <c r="G145" s="478">
        <v>321566667</v>
      </c>
      <c r="H145" s="374"/>
      <c r="I145" s="374"/>
      <c r="J145" s="374"/>
      <c r="K145" s="374"/>
      <c r="L145" s="374"/>
    </row>
    <row r="146" spans="1:12" x14ac:dyDescent="0.3">
      <c r="A146" s="473">
        <v>937</v>
      </c>
      <c r="B146" s="474" t="s">
        <v>198</v>
      </c>
      <c r="C146" s="474" t="s">
        <v>185</v>
      </c>
      <c r="D146" s="479" t="s">
        <v>390</v>
      </c>
      <c r="E146" s="480">
        <v>62100</v>
      </c>
      <c r="F146" s="479" t="s">
        <v>328</v>
      </c>
      <c r="G146" s="478">
        <v>321367617</v>
      </c>
      <c r="H146" s="374"/>
      <c r="I146" s="374"/>
      <c r="J146" s="374"/>
      <c r="K146" s="374"/>
      <c r="L146" s="374"/>
    </row>
    <row r="147" spans="1:12" x14ac:dyDescent="0.3">
      <c r="A147" s="473">
        <v>219</v>
      </c>
      <c r="B147" s="474" t="s">
        <v>755</v>
      </c>
      <c r="C147" s="474" t="s">
        <v>33</v>
      </c>
      <c r="D147" s="479"/>
      <c r="E147" s="480"/>
      <c r="F147" s="479"/>
      <c r="G147" s="478"/>
      <c r="H147" s="374"/>
      <c r="I147" s="374"/>
      <c r="J147" s="374"/>
      <c r="K147" s="374"/>
      <c r="L147" s="374"/>
    </row>
    <row r="148" spans="1:12" x14ac:dyDescent="0.3">
      <c r="A148" s="473"/>
      <c r="B148" s="474" t="s">
        <v>562</v>
      </c>
      <c r="C148" s="474"/>
      <c r="D148" s="479" t="s">
        <v>393</v>
      </c>
      <c r="E148" s="480">
        <v>54390</v>
      </c>
      <c r="F148" s="479" t="s">
        <v>394</v>
      </c>
      <c r="G148" s="478"/>
      <c r="H148" s="374"/>
      <c r="I148" s="374"/>
      <c r="J148" s="374"/>
      <c r="K148" s="374"/>
      <c r="L148" s="374"/>
    </row>
    <row r="149" spans="1:12" x14ac:dyDescent="0.3">
      <c r="A149" s="473">
        <v>392</v>
      </c>
      <c r="B149" s="474" t="s">
        <v>60</v>
      </c>
      <c r="C149" s="474" t="s">
        <v>61</v>
      </c>
      <c r="D149" s="479" t="s">
        <v>396</v>
      </c>
      <c r="E149" s="480">
        <v>59170</v>
      </c>
      <c r="F149" s="479" t="s">
        <v>269</v>
      </c>
      <c r="G149" s="478" t="s">
        <v>397</v>
      </c>
      <c r="H149" s="374"/>
      <c r="I149" s="374"/>
      <c r="J149" s="374"/>
      <c r="K149" s="374"/>
      <c r="L149" s="374"/>
    </row>
    <row r="150" spans="1:12" x14ac:dyDescent="0.3">
      <c r="A150" s="473">
        <v>5919</v>
      </c>
      <c r="B150" s="474" t="s">
        <v>759</v>
      </c>
      <c r="C150" s="474" t="s">
        <v>61</v>
      </c>
      <c r="D150" s="479"/>
      <c r="E150" s="480"/>
      <c r="F150" s="479"/>
      <c r="G150" s="478"/>
      <c r="H150" s="374"/>
      <c r="I150" s="374"/>
      <c r="J150" s="374"/>
      <c r="K150" s="374"/>
      <c r="L150" s="374"/>
    </row>
    <row r="151" spans="1:12" x14ac:dyDescent="0.3">
      <c r="A151" s="473">
        <v>5919</v>
      </c>
      <c r="B151" s="474" t="s">
        <v>750</v>
      </c>
      <c r="C151" s="474" t="s">
        <v>61</v>
      </c>
      <c r="D151" s="479" t="s">
        <v>400</v>
      </c>
      <c r="E151" s="480">
        <v>62190</v>
      </c>
      <c r="F151" s="479" t="s">
        <v>401</v>
      </c>
      <c r="G151" s="478">
        <v>321545466</v>
      </c>
      <c r="H151" s="374"/>
      <c r="I151" s="374"/>
      <c r="J151" s="374"/>
      <c r="K151" s="374"/>
      <c r="L151" s="374"/>
    </row>
    <row r="152" spans="1:12" x14ac:dyDescent="0.3">
      <c r="A152" s="473">
        <v>3024</v>
      </c>
      <c r="B152" s="474" t="s">
        <v>346</v>
      </c>
      <c r="C152" s="474" t="s">
        <v>61</v>
      </c>
      <c r="D152" s="479" t="s">
        <v>403</v>
      </c>
      <c r="E152" s="480">
        <v>62157</v>
      </c>
      <c r="F152" s="479" t="s">
        <v>66</v>
      </c>
      <c r="G152" s="478">
        <v>321543783</v>
      </c>
      <c r="H152" s="374"/>
      <c r="I152" s="374"/>
      <c r="J152" s="374"/>
      <c r="K152" s="374"/>
      <c r="L152" s="374"/>
    </row>
    <row r="153" spans="1:12" x14ac:dyDescent="0.3">
      <c r="A153" s="473">
        <v>3829</v>
      </c>
      <c r="B153" s="474" t="s">
        <v>801</v>
      </c>
      <c r="C153" s="474" t="s">
        <v>61</v>
      </c>
      <c r="D153" s="479" t="s">
        <v>405</v>
      </c>
      <c r="E153" s="480">
        <v>62470</v>
      </c>
      <c r="F153" s="479" t="s">
        <v>406</v>
      </c>
      <c r="G153" s="478">
        <v>321530522</v>
      </c>
      <c r="H153" s="374"/>
      <c r="I153" s="374"/>
      <c r="J153" s="374"/>
      <c r="K153" s="374"/>
      <c r="L153" s="374"/>
    </row>
    <row r="154" spans="1:12" x14ac:dyDescent="0.3">
      <c r="A154" s="473">
        <v>793</v>
      </c>
      <c r="B154" s="474" t="s">
        <v>169</v>
      </c>
      <c r="C154" s="474" t="s">
        <v>94</v>
      </c>
      <c r="D154" s="479" t="s">
        <v>408</v>
      </c>
      <c r="E154" s="480">
        <v>59160</v>
      </c>
      <c r="F154" s="479" t="s">
        <v>357</v>
      </c>
      <c r="G154" s="478">
        <v>611325686</v>
      </c>
      <c r="H154" s="374"/>
      <c r="I154" s="374"/>
      <c r="J154" s="374"/>
      <c r="K154" s="374"/>
      <c r="L154" s="374"/>
    </row>
    <row r="155" spans="1:12" x14ac:dyDescent="0.3">
      <c r="A155" s="473"/>
      <c r="B155" s="474" t="s">
        <v>565</v>
      </c>
      <c r="C155" s="474" t="s">
        <v>240</v>
      </c>
      <c r="D155" s="479" t="s">
        <v>410</v>
      </c>
      <c r="E155" s="480">
        <v>59170</v>
      </c>
      <c r="F155" s="479" t="s">
        <v>269</v>
      </c>
      <c r="G155" s="478">
        <v>320700048</v>
      </c>
      <c r="H155" s="374"/>
      <c r="I155" s="374"/>
      <c r="J155" s="374"/>
      <c r="K155" s="374"/>
      <c r="L155" s="374"/>
    </row>
    <row r="156" spans="1:12" x14ac:dyDescent="0.3">
      <c r="A156" s="473"/>
      <c r="B156" s="474" t="s">
        <v>568</v>
      </c>
      <c r="C156" s="474"/>
      <c r="D156" s="479"/>
      <c r="E156" s="480"/>
      <c r="F156" s="479"/>
      <c r="G156" s="478"/>
      <c r="H156" s="374"/>
      <c r="I156" s="374"/>
      <c r="J156" s="374"/>
      <c r="K156" s="374"/>
      <c r="L156" s="374"/>
    </row>
    <row r="157" spans="1:12" x14ac:dyDescent="0.3">
      <c r="A157" s="473">
        <v>537</v>
      </c>
      <c r="B157" s="474" t="s">
        <v>97</v>
      </c>
      <c r="C157" s="474" t="s">
        <v>33</v>
      </c>
      <c r="D157" s="479" t="s">
        <v>412</v>
      </c>
      <c r="E157" s="480">
        <v>59153</v>
      </c>
      <c r="F157" s="479" t="s">
        <v>413</v>
      </c>
      <c r="G157" s="478"/>
      <c r="H157" s="374"/>
      <c r="I157" s="374"/>
      <c r="J157" s="374"/>
      <c r="K157" s="374"/>
      <c r="L157" s="374"/>
    </row>
    <row r="158" spans="1:12" x14ac:dyDescent="0.3">
      <c r="A158" s="473">
        <v>593</v>
      </c>
      <c r="B158" s="474" t="s">
        <v>739</v>
      </c>
      <c r="C158" s="474" t="s">
        <v>383</v>
      </c>
      <c r="D158" s="479" t="s">
        <v>416</v>
      </c>
      <c r="E158" s="480">
        <v>60550</v>
      </c>
      <c r="F158" s="479" t="s">
        <v>417</v>
      </c>
      <c r="G158" s="478">
        <v>344242145</v>
      </c>
      <c r="H158" s="374"/>
      <c r="I158" s="374"/>
      <c r="J158" s="374"/>
      <c r="K158" s="374"/>
      <c r="L158" s="374"/>
    </row>
    <row r="159" spans="1:12" x14ac:dyDescent="0.3">
      <c r="A159" s="473">
        <v>6555</v>
      </c>
      <c r="B159" s="474" t="s">
        <v>436</v>
      </c>
      <c r="C159" s="474" t="s">
        <v>44</v>
      </c>
      <c r="D159" s="479" t="s">
        <v>419</v>
      </c>
      <c r="E159" s="480">
        <v>2400</v>
      </c>
      <c r="F159" s="479" t="s">
        <v>420</v>
      </c>
      <c r="G159" s="478">
        <v>680487379</v>
      </c>
      <c r="H159" s="374"/>
      <c r="I159" s="374"/>
      <c r="J159" s="374"/>
      <c r="K159" s="374"/>
      <c r="L159" s="374"/>
    </row>
    <row r="160" spans="1:12" x14ac:dyDescent="0.3">
      <c r="A160" s="473"/>
      <c r="B160" s="474"/>
      <c r="C160" s="474"/>
      <c r="D160" s="479"/>
      <c r="E160" s="480"/>
      <c r="F160" s="479"/>
      <c r="G160" s="478"/>
      <c r="H160" s="374"/>
      <c r="I160" s="374"/>
      <c r="J160" s="374"/>
      <c r="K160" s="374"/>
      <c r="L160" s="374"/>
    </row>
    <row r="161" spans="1:12" x14ac:dyDescent="0.3">
      <c r="A161" s="473"/>
      <c r="B161" s="474" t="s">
        <v>570</v>
      </c>
      <c r="C161" s="474" t="s">
        <v>571</v>
      </c>
      <c r="D161" s="479" t="s">
        <v>421</v>
      </c>
      <c r="E161" s="480">
        <v>62128</v>
      </c>
      <c r="F161" s="479" t="s">
        <v>422</v>
      </c>
      <c r="G161" s="478"/>
      <c r="H161" s="374"/>
      <c r="I161" s="374"/>
      <c r="J161" s="374"/>
      <c r="K161" s="374"/>
      <c r="L161" s="374"/>
    </row>
    <row r="162" spans="1:12" x14ac:dyDescent="0.3">
      <c r="A162" s="473">
        <v>1507</v>
      </c>
      <c r="B162" s="474" t="s">
        <v>312</v>
      </c>
      <c r="C162" s="474" t="s">
        <v>313</v>
      </c>
      <c r="D162" s="479" t="s">
        <v>424</v>
      </c>
      <c r="E162" s="480">
        <v>59221</v>
      </c>
      <c r="F162" s="479" t="s">
        <v>425</v>
      </c>
      <c r="G162" s="478">
        <v>320857689</v>
      </c>
      <c r="H162" s="374"/>
      <c r="I162" s="374"/>
      <c r="J162" s="374"/>
      <c r="K162" s="374"/>
      <c r="L162" s="374"/>
    </row>
    <row r="163" spans="1:12" x14ac:dyDescent="0.3">
      <c r="A163" s="473"/>
      <c r="B163" s="474" t="s">
        <v>574</v>
      </c>
      <c r="C163" s="474"/>
      <c r="D163" s="479" t="s">
        <v>427</v>
      </c>
      <c r="E163" s="480">
        <v>62137</v>
      </c>
      <c r="F163" s="479" t="s">
        <v>428</v>
      </c>
      <c r="G163" s="478">
        <v>321364430</v>
      </c>
      <c r="H163" s="374"/>
      <c r="I163" s="374"/>
      <c r="J163" s="374"/>
      <c r="K163" s="374"/>
      <c r="L163" s="374"/>
    </row>
    <row r="164" spans="1:12" x14ac:dyDescent="0.3">
      <c r="A164" s="473">
        <v>5461</v>
      </c>
      <c r="B164" s="474" t="s">
        <v>423</v>
      </c>
      <c r="C164" s="474" t="s">
        <v>18</v>
      </c>
      <c r="D164" s="479" t="s">
        <v>430</v>
      </c>
      <c r="E164" s="480">
        <v>62185</v>
      </c>
      <c r="F164" s="479" t="s">
        <v>431</v>
      </c>
      <c r="G164" s="478">
        <v>321821958</v>
      </c>
      <c r="H164" s="374"/>
      <c r="I164" s="374"/>
      <c r="J164" s="374"/>
      <c r="K164" s="374"/>
      <c r="L164" s="374"/>
    </row>
    <row r="165" spans="1:12" x14ac:dyDescent="0.3">
      <c r="A165" s="473"/>
      <c r="B165" s="474" t="s">
        <v>577</v>
      </c>
      <c r="C165" s="474"/>
      <c r="D165" s="479"/>
      <c r="E165" s="480"/>
      <c r="F165" s="479"/>
      <c r="G165" s="478"/>
      <c r="H165" s="374"/>
      <c r="I165" s="374"/>
      <c r="J165" s="374"/>
      <c r="K165" s="374"/>
      <c r="L165" s="374"/>
    </row>
    <row r="166" spans="1:12" x14ac:dyDescent="0.3">
      <c r="A166" s="473"/>
      <c r="B166" s="474" t="s">
        <v>580</v>
      </c>
      <c r="C166" s="474"/>
      <c r="D166" s="479" t="s">
        <v>433</v>
      </c>
      <c r="E166" s="480">
        <v>62370</v>
      </c>
      <c r="F166" s="479" t="s">
        <v>434</v>
      </c>
      <c r="G166" s="478"/>
      <c r="H166" s="374"/>
      <c r="I166" s="374"/>
      <c r="J166" s="374"/>
      <c r="K166" s="374"/>
      <c r="L166" s="374"/>
    </row>
    <row r="167" spans="1:12" x14ac:dyDescent="0.3">
      <c r="A167" s="473">
        <v>453</v>
      </c>
      <c r="B167" s="474" t="s">
        <v>82</v>
      </c>
      <c r="C167" s="474" t="s">
        <v>83</v>
      </c>
      <c r="D167" s="479"/>
      <c r="E167" s="480"/>
      <c r="F167" s="479"/>
      <c r="G167" s="478"/>
      <c r="H167" s="374"/>
      <c r="I167" s="374"/>
      <c r="J167" s="374"/>
      <c r="K167" s="374"/>
      <c r="L167" s="374"/>
    </row>
    <row r="168" spans="1:12" x14ac:dyDescent="0.3">
      <c r="A168" s="473">
        <v>3026</v>
      </c>
      <c r="B168" s="474" t="s">
        <v>82</v>
      </c>
      <c r="C168" s="474" t="s">
        <v>61</v>
      </c>
      <c r="D168" s="479"/>
      <c r="E168" s="480"/>
      <c r="F168" s="479"/>
      <c r="G168" s="478"/>
      <c r="H168" s="374"/>
      <c r="I168" s="374"/>
      <c r="J168" s="374"/>
      <c r="K168" s="374"/>
      <c r="L168" s="374"/>
    </row>
    <row r="169" spans="1:12" x14ac:dyDescent="0.3">
      <c r="A169" s="473">
        <v>1588</v>
      </c>
      <c r="B169" s="474" t="s">
        <v>324</v>
      </c>
      <c r="C169" s="474" t="s">
        <v>325</v>
      </c>
      <c r="D169" s="479" t="s">
        <v>675</v>
      </c>
      <c r="E169" s="480">
        <v>62610</v>
      </c>
      <c r="F169" s="479" t="s">
        <v>676</v>
      </c>
      <c r="G169" s="478">
        <v>321349855</v>
      </c>
      <c r="H169" s="374"/>
      <c r="I169" s="374"/>
      <c r="J169" s="374"/>
      <c r="K169" s="374"/>
      <c r="L169" s="374"/>
    </row>
    <row r="170" spans="1:12" x14ac:dyDescent="0.3">
      <c r="A170" s="473"/>
      <c r="B170" s="474" t="s">
        <v>583</v>
      </c>
      <c r="C170" s="474"/>
      <c r="D170" s="479"/>
      <c r="E170" s="480"/>
      <c r="F170" s="479"/>
      <c r="G170" s="478"/>
      <c r="H170" s="374"/>
      <c r="I170" s="374"/>
      <c r="J170" s="374"/>
      <c r="K170" s="374"/>
      <c r="L170" s="374"/>
    </row>
    <row r="171" spans="1:12" x14ac:dyDescent="0.3">
      <c r="A171" s="473"/>
      <c r="B171" s="474" t="s">
        <v>585</v>
      </c>
      <c r="C171" s="474"/>
      <c r="D171" s="479"/>
      <c r="E171" s="480"/>
      <c r="F171" s="479"/>
      <c r="G171" s="478"/>
      <c r="H171" s="374"/>
      <c r="I171" s="374"/>
      <c r="J171" s="374"/>
      <c r="K171" s="374"/>
      <c r="L171" s="374"/>
    </row>
    <row r="172" spans="1:12" x14ac:dyDescent="0.3">
      <c r="A172" s="473">
        <v>394</v>
      </c>
      <c r="B172" s="474" t="s">
        <v>64</v>
      </c>
      <c r="C172" s="474" t="s">
        <v>18</v>
      </c>
      <c r="D172" s="479"/>
      <c r="E172" s="480"/>
      <c r="F172" s="479"/>
      <c r="G172" s="478"/>
      <c r="H172" s="374"/>
      <c r="I172" s="374"/>
      <c r="J172" s="374"/>
      <c r="K172" s="374"/>
      <c r="L172" s="374"/>
    </row>
    <row r="173" spans="1:12" x14ac:dyDescent="0.3">
      <c r="A173" s="473">
        <v>910</v>
      </c>
      <c r="B173" s="474" t="s">
        <v>64</v>
      </c>
      <c r="C173" s="474" t="s">
        <v>18</v>
      </c>
      <c r="D173" s="479"/>
      <c r="E173" s="480"/>
      <c r="F173" s="479"/>
      <c r="G173" s="478"/>
      <c r="H173" s="374"/>
      <c r="I173" s="374"/>
      <c r="J173" s="374"/>
      <c r="K173" s="374"/>
      <c r="L173" s="374"/>
    </row>
    <row r="174" spans="1:12" x14ac:dyDescent="0.3">
      <c r="A174" s="473">
        <v>709</v>
      </c>
      <c r="B174" s="474" t="s">
        <v>136</v>
      </c>
      <c r="C174" s="474" t="s">
        <v>130</v>
      </c>
      <c r="D174" s="479"/>
      <c r="E174" s="480"/>
      <c r="F174" s="479"/>
      <c r="G174" s="478"/>
      <c r="H174" s="374"/>
      <c r="I174" s="374"/>
      <c r="J174" s="374"/>
      <c r="K174" s="374"/>
      <c r="L174" s="374"/>
    </row>
    <row r="175" spans="1:12" x14ac:dyDescent="0.3">
      <c r="A175" s="473">
        <v>613</v>
      </c>
      <c r="B175" s="474" t="s">
        <v>106</v>
      </c>
      <c r="C175" s="474" t="s">
        <v>107</v>
      </c>
      <c r="D175" s="479"/>
      <c r="E175" s="480"/>
      <c r="F175" s="479"/>
      <c r="G175" s="478"/>
      <c r="H175" s="374"/>
      <c r="I175" s="374"/>
      <c r="J175" s="374"/>
      <c r="K175" s="374"/>
      <c r="L175" s="374"/>
    </row>
    <row r="176" spans="1:12" x14ac:dyDescent="0.3">
      <c r="A176" s="473"/>
      <c r="B176" s="474" t="s">
        <v>587</v>
      </c>
      <c r="C176" s="474"/>
      <c r="D176" s="479" t="s">
        <v>439</v>
      </c>
      <c r="E176" s="480">
        <v>59173</v>
      </c>
      <c r="F176" s="479" t="s">
        <v>440</v>
      </c>
      <c r="G176" s="478">
        <v>328498272</v>
      </c>
      <c r="H176" s="374"/>
      <c r="I176" s="374"/>
      <c r="J176" s="374"/>
      <c r="K176" s="374"/>
      <c r="L176" s="374"/>
    </row>
    <row r="177" spans="1:12" x14ac:dyDescent="0.3">
      <c r="A177" s="473">
        <v>27</v>
      </c>
      <c r="B177" s="474" t="s">
        <v>7</v>
      </c>
      <c r="C177" s="474" t="s">
        <v>8</v>
      </c>
      <c r="D177" s="479"/>
      <c r="E177" s="480"/>
      <c r="F177" s="479"/>
      <c r="G177" s="478"/>
      <c r="H177" s="374"/>
      <c r="I177" s="374"/>
      <c r="J177" s="374"/>
      <c r="K177" s="374"/>
      <c r="L177" s="374"/>
    </row>
    <row r="178" spans="1:12" x14ac:dyDescent="0.3">
      <c r="A178" s="473">
        <v>378</v>
      </c>
      <c r="B178" s="474" t="s">
        <v>59</v>
      </c>
      <c r="C178" s="474" t="s">
        <v>8</v>
      </c>
      <c r="D178" s="479"/>
      <c r="E178" s="480"/>
      <c r="F178" s="479"/>
      <c r="G178" s="478"/>
      <c r="H178" s="374"/>
      <c r="I178" s="374"/>
      <c r="J178" s="374"/>
      <c r="K178" s="374"/>
      <c r="L178" s="374"/>
    </row>
    <row r="179" spans="1:12" x14ac:dyDescent="0.3">
      <c r="A179" s="473"/>
      <c r="B179" s="474" t="s">
        <v>590</v>
      </c>
      <c r="C179" s="474" t="s">
        <v>591</v>
      </c>
      <c r="D179" s="479" t="s">
        <v>444</v>
      </c>
      <c r="E179" s="480">
        <v>62120</v>
      </c>
      <c r="F179" s="479" t="s">
        <v>445</v>
      </c>
      <c r="G179" s="478">
        <v>321395958</v>
      </c>
      <c r="H179" s="374"/>
      <c r="I179" s="374"/>
      <c r="J179" s="374"/>
      <c r="K179" s="374"/>
      <c r="L179" s="374"/>
    </row>
    <row r="180" spans="1:12" x14ac:dyDescent="0.3">
      <c r="A180" s="473">
        <v>942</v>
      </c>
      <c r="B180" s="474" t="s">
        <v>204</v>
      </c>
      <c r="C180" s="474" t="s">
        <v>8</v>
      </c>
      <c r="D180" s="479" t="s">
        <v>447</v>
      </c>
      <c r="E180" s="480">
        <v>62575</v>
      </c>
      <c r="F180" s="479" t="s">
        <v>448</v>
      </c>
      <c r="G180" s="478">
        <v>321125495</v>
      </c>
      <c r="H180" s="374"/>
      <c r="I180" s="374"/>
      <c r="J180" s="374"/>
      <c r="K180" s="374"/>
      <c r="L180" s="374"/>
    </row>
    <row r="181" spans="1:12" x14ac:dyDescent="0.3">
      <c r="A181" s="473">
        <v>1342</v>
      </c>
      <c r="B181" s="474" t="s">
        <v>270</v>
      </c>
      <c r="C181" s="474" t="s">
        <v>189</v>
      </c>
      <c r="D181" s="479" t="s">
        <v>450</v>
      </c>
      <c r="E181" s="480">
        <v>62500</v>
      </c>
      <c r="F181" s="479" t="s">
        <v>451</v>
      </c>
      <c r="G181" s="478">
        <v>321382278</v>
      </c>
      <c r="H181" s="374"/>
      <c r="I181" s="374"/>
      <c r="J181" s="374"/>
      <c r="K181" s="374"/>
      <c r="L181" s="374"/>
    </row>
    <row r="182" spans="1:12" x14ac:dyDescent="0.3">
      <c r="A182" s="473">
        <v>1239</v>
      </c>
      <c r="B182" s="474" t="s">
        <v>264</v>
      </c>
      <c r="C182" s="474" t="s">
        <v>123</v>
      </c>
      <c r="D182" s="479" t="s">
        <v>454</v>
      </c>
      <c r="E182" s="480">
        <v>76600</v>
      </c>
      <c r="F182" s="479" t="s">
        <v>455</v>
      </c>
      <c r="G182" s="478">
        <v>235251136</v>
      </c>
      <c r="H182" s="374"/>
      <c r="I182" s="374"/>
      <c r="J182" s="374"/>
      <c r="K182" s="374"/>
      <c r="L182" s="374"/>
    </row>
    <row r="183" spans="1:12" x14ac:dyDescent="0.3">
      <c r="A183" s="473">
        <v>745</v>
      </c>
      <c r="B183" s="474" t="s">
        <v>153</v>
      </c>
      <c r="C183" s="474" t="s">
        <v>130</v>
      </c>
      <c r="D183" s="479"/>
      <c r="E183" s="480"/>
      <c r="F183" s="479"/>
      <c r="G183" s="478"/>
      <c r="H183" s="374"/>
      <c r="I183" s="374"/>
      <c r="J183" s="374"/>
      <c r="K183" s="374"/>
      <c r="L183" s="374"/>
    </row>
    <row r="184" spans="1:12" x14ac:dyDescent="0.3">
      <c r="A184" s="473">
        <v>5294</v>
      </c>
      <c r="B184" s="474" t="s">
        <v>746</v>
      </c>
      <c r="C184" s="474" t="s">
        <v>185</v>
      </c>
      <c r="D184" s="479" t="s">
        <v>458</v>
      </c>
      <c r="E184" s="480">
        <v>30510</v>
      </c>
      <c r="F184" s="479" t="s">
        <v>459</v>
      </c>
      <c r="G184" s="478">
        <v>466019762</v>
      </c>
      <c r="H184" s="374"/>
      <c r="I184" s="374"/>
      <c r="J184" s="374"/>
      <c r="K184" s="374"/>
      <c r="L184" s="374"/>
    </row>
    <row r="185" spans="1:12" x14ac:dyDescent="0.3">
      <c r="A185" s="473">
        <v>946</v>
      </c>
      <c r="B185" s="474" t="s">
        <v>209</v>
      </c>
      <c r="C185" s="474" t="s">
        <v>189</v>
      </c>
      <c r="D185" s="479" t="s">
        <v>461</v>
      </c>
      <c r="E185" s="480">
        <v>34430</v>
      </c>
      <c r="F185" s="479" t="s">
        <v>462</v>
      </c>
      <c r="G185" s="478"/>
      <c r="H185" s="374"/>
      <c r="I185" s="374"/>
      <c r="J185" s="374"/>
      <c r="K185" s="374"/>
      <c r="L185" s="374"/>
    </row>
    <row r="186" spans="1:12" x14ac:dyDescent="0.3">
      <c r="A186" s="473"/>
      <c r="B186" s="474" t="s">
        <v>594</v>
      </c>
      <c r="C186" s="474" t="s">
        <v>189</v>
      </c>
      <c r="D186" s="479" t="s">
        <v>464</v>
      </c>
      <c r="E186" s="480">
        <v>34400</v>
      </c>
      <c r="F186" s="479" t="s">
        <v>465</v>
      </c>
      <c r="G186" s="478">
        <v>467860650</v>
      </c>
      <c r="H186" s="374"/>
      <c r="I186" s="374"/>
      <c r="J186" s="374"/>
      <c r="K186" s="374"/>
      <c r="L186" s="374"/>
    </row>
    <row r="187" spans="1:12" x14ac:dyDescent="0.3">
      <c r="A187" s="473"/>
      <c r="B187" s="474" t="s">
        <v>597</v>
      </c>
      <c r="C187" s="474" t="s">
        <v>94</v>
      </c>
      <c r="D187" s="479" t="s">
        <v>468</v>
      </c>
      <c r="E187" s="480">
        <v>1150</v>
      </c>
      <c r="F187" s="479" t="s">
        <v>469</v>
      </c>
      <c r="G187" s="478">
        <v>3227799554</v>
      </c>
      <c r="H187" s="374"/>
      <c r="I187" s="374"/>
      <c r="J187" s="374"/>
      <c r="K187" s="374"/>
      <c r="L187" s="374"/>
    </row>
    <row r="188" spans="1:12" x14ac:dyDescent="0.3">
      <c r="A188" s="473">
        <v>273</v>
      </c>
      <c r="B188" s="474" t="s">
        <v>239</v>
      </c>
      <c r="C188" s="474" t="s">
        <v>240</v>
      </c>
      <c r="D188" s="479" t="s">
        <v>472</v>
      </c>
      <c r="E188" s="480">
        <v>6040</v>
      </c>
      <c r="F188" s="479" t="s">
        <v>473</v>
      </c>
      <c r="G188" s="478">
        <v>71341471</v>
      </c>
      <c r="H188" s="374"/>
      <c r="I188" s="374"/>
      <c r="J188" s="374"/>
      <c r="K188" s="374"/>
      <c r="L188" s="374"/>
    </row>
    <row r="189" spans="1:12" x14ac:dyDescent="0.3">
      <c r="A189" s="473">
        <v>668</v>
      </c>
      <c r="B189" s="474" t="s">
        <v>116</v>
      </c>
      <c r="C189" s="474" t="s">
        <v>37</v>
      </c>
      <c r="D189" s="479" t="s">
        <v>477</v>
      </c>
      <c r="E189" s="480">
        <v>33012</v>
      </c>
      <c r="F189" s="479" t="s">
        <v>478</v>
      </c>
      <c r="G189" s="478"/>
      <c r="H189" s="374"/>
      <c r="I189" s="374"/>
      <c r="J189" s="374"/>
      <c r="K189" s="374"/>
      <c r="L189" s="374"/>
    </row>
    <row r="190" spans="1:12" x14ac:dyDescent="0.3">
      <c r="A190" s="473">
        <v>2265</v>
      </c>
      <c r="B190" s="474" t="s">
        <v>748</v>
      </c>
      <c r="C190" s="474" t="s">
        <v>438</v>
      </c>
      <c r="D190" s="479"/>
      <c r="E190" s="480"/>
      <c r="F190" s="479"/>
      <c r="G190" s="478"/>
      <c r="H190" s="374"/>
      <c r="I190" s="374"/>
      <c r="J190" s="374"/>
      <c r="K190" s="374"/>
      <c r="L190" s="374"/>
    </row>
    <row r="191" spans="1:12" x14ac:dyDescent="0.3">
      <c r="A191" s="473"/>
      <c r="B191" s="474" t="s">
        <v>599</v>
      </c>
      <c r="C191" s="474"/>
      <c r="D191" s="479" t="s">
        <v>481</v>
      </c>
      <c r="E191" s="480">
        <v>62223</v>
      </c>
      <c r="F191" s="479" t="s">
        <v>482</v>
      </c>
      <c r="G191" s="478"/>
      <c r="H191" s="374"/>
      <c r="I191" s="374"/>
      <c r="J191" s="374"/>
      <c r="K191" s="374"/>
      <c r="L191" s="374"/>
    </row>
    <row r="192" spans="1:12" x14ac:dyDescent="0.3">
      <c r="A192" s="473">
        <v>473</v>
      </c>
      <c r="B192" s="474" t="s">
        <v>87</v>
      </c>
      <c r="C192" s="474"/>
      <c r="D192" s="479" t="s">
        <v>485</v>
      </c>
      <c r="E192" s="480">
        <v>95500</v>
      </c>
      <c r="F192" s="479" t="s">
        <v>96</v>
      </c>
      <c r="G192" s="478"/>
      <c r="H192" s="374"/>
      <c r="I192" s="374"/>
      <c r="J192" s="374"/>
      <c r="K192" s="374"/>
      <c r="L192" s="374"/>
    </row>
    <row r="193" spans="1:12" x14ac:dyDescent="0.3">
      <c r="A193" s="473"/>
      <c r="B193" s="474" t="s">
        <v>602</v>
      </c>
      <c r="C193" s="474" t="s">
        <v>603</v>
      </c>
      <c r="D193" s="479" t="s">
        <v>487</v>
      </c>
      <c r="E193" s="480">
        <v>59274</v>
      </c>
      <c r="F193" s="479" t="s">
        <v>488</v>
      </c>
      <c r="G193" s="478"/>
      <c r="H193" s="374"/>
      <c r="I193" s="374"/>
      <c r="J193" s="374"/>
      <c r="K193" s="374"/>
      <c r="L193" s="374"/>
    </row>
    <row r="194" spans="1:12" x14ac:dyDescent="0.3">
      <c r="A194" s="473"/>
      <c r="B194" s="474" t="s">
        <v>606</v>
      </c>
      <c r="C194" s="474" t="s">
        <v>189</v>
      </c>
      <c r="D194" s="479" t="s">
        <v>490</v>
      </c>
      <c r="E194" s="480">
        <v>33270</v>
      </c>
      <c r="F194" s="479" t="s">
        <v>491</v>
      </c>
      <c r="G194" s="478"/>
      <c r="H194" s="374"/>
      <c r="I194" s="374"/>
      <c r="J194" s="374"/>
      <c r="K194" s="374"/>
      <c r="L194" s="374"/>
    </row>
    <row r="195" spans="1:12" x14ac:dyDescent="0.3">
      <c r="A195" s="473"/>
      <c r="B195" s="474" t="s">
        <v>609</v>
      </c>
      <c r="C195" s="474"/>
      <c r="D195" s="479" t="s">
        <v>493</v>
      </c>
      <c r="E195" s="480">
        <v>63160</v>
      </c>
      <c r="F195" s="479" t="s">
        <v>494</v>
      </c>
      <c r="G195" s="478">
        <v>473306167</v>
      </c>
      <c r="H195" s="374"/>
      <c r="I195" s="374"/>
      <c r="J195" s="374"/>
      <c r="K195" s="374"/>
      <c r="L195" s="374"/>
    </row>
    <row r="196" spans="1:12" x14ac:dyDescent="0.3">
      <c r="A196" s="473"/>
      <c r="B196" s="474" t="s">
        <v>612</v>
      </c>
      <c r="C196" s="474" t="s">
        <v>33</v>
      </c>
      <c r="D196" s="479" t="s">
        <v>496</v>
      </c>
      <c r="E196" s="480">
        <v>62660</v>
      </c>
      <c r="F196" s="479" t="s">
        <v>497</v>
      </c>
      <c r="G196" s="478"/>
      <c r="H196" s="374"/>
      <c r="I196" s="374"/>
      <c r="J196" s="374"/>
      <c r="K196" s="374"/>
      <c r="L196" s="374"/>
    </row>
    <row r="197" spans="1:12" x14ac:dyDescent="0.3">
      <c r="A197" s="473"/>
      <c r="B197" s="474" t="s">
        <v>615</v>
      </c>
      <c r="C197" s="474"/>
      <c r="D197" s="479" t="s">
        <v>499</v>
      </c>
      <c r="E197" s="480">
        <v>62610</v>
      </c>
      <c r="F197" s="479" t="s">
        <v>500</v>
      </c>
      <c r="G197" s="478"/>
      <c r="H197" s="374"/>
      <c r="I197" s="374"/>
      <c r="J197" s="374"/>
      <c r="K197" s="374"/>
      <c r="L197" s="374"/>
    </row>
    <row r="198" spans="1:12" x14ac:dyDescent="0.3">
      <c r="A198" s="473">
        <v>1222</v>
      </c>
      <c r="B198" s="474" t="s">
        <v>251</v>
      </c>
      <c r="C198" s="474" t="s">
        <v>248</v>
      </c>
      <c r="D198" s="479" t="s">
        <v>503</v>
      </c>
      <c r="E198" s="480">
        <v>54360</v>
      </c>
      <c r="F198" s="479" t="s">
        <v>504</v>
      </c>
      <c r="G198" s="478">
        <v>383759573</v>
      </c>
      <c r="H198" s="374"/>
      <c r="I198" s="374"/>
      <c r="J198" s="374"/>
      <c r="K198" s="374"/>
      <c r="L198" s="374"/>
    </row>
    <row r="199" spans="1:12" x14ac:dyDescent="0.3">
      <c r="A199" s="473"/>
      <c r="B199" s="474" t="s">
        <v>618</v>
      </c>
      <c r="C199" s="474" t="s">
        <v>619</v>
      </c>
      <c r="D199" s="479" t="s">
        <v>506</v>
      </c>
      <c r="E199" s="480">
        <v>94360</v>
      </c>
      <c r="F199" s="479" t="s">
        <v>507</v>
      </c>
      <c r="G199" s="478"/>
      <c r="H199" s="374"/>
      <c r="I199" s="374"/>
      <c r="J199" s="374"/>
      <c r="K199" s="374"/>
      <c r="L199" s="374"/>
    </row>
    <row r="200" spans="1:12" x14ac:dyDescent="0.3">
      <c r="A200" s="473"/>
      <c r="B200" s="474" t="s">
        <v>622</v>
      </c>
      <c r="C200" s="474" t="s">
        <v>33</v>
      </c>
      <c r="D200" s="479" t="s">
        <v>510</v>
      </c>
      <c r="E200" s="480">
        <v>45000</v>
      </c>
      <c r="F200" s="479" t="s">
        <v>511</v>
      </c>
      <c r="G200" s="478"/>
      <c r="H200" s="374"/>
      <c r="I200" s="374"/>
      <c r="J200" s="374"/>
      <c r="K200" s="374"/>
      <c r="L200" s="374"/>
    </row>
    <row r="201" spans="1:12" x14ac:dyDescent="0.3">
      <c r="A201" s="473">
        <v>4343</v>
      </c>
      <c r="B201" s="474" t="s">
        <v>391</v>
      </c>
      <c r="C201" s="474" t="s">
        <v>8</v>
      </c>
      <c r="D201" s="479" t="s">
        <v>513</v>
      </c>
      <c r="E201" s="480">
        <v>7600</v>
      </c>
      <c r="F201" s="479" t="s">
        <v>514</v>
      </c>
      <c r="G201" s="478"/>
      <c r="H201" s="374"/>
      <c r="I201" s="374"/>
      <c r="J201" s="374"/>
      <c r="K201" s="374"/>
      <c r="L201" s="374"/>
    </row>
    <row r="202" spans="1:12" x14ac:dyDescent="0.3">
      <c r="A202" s="473"/>
      <c r="B202" s="474" t="s">
        <v>625</v>
      </c>
      <c r="C202" s="474"/>
      <c r="D202" s="479" t="s">
        <v>516</v>
      </c>
      <c r="E202" s="480">
        <v>42450</v>
      </c>
      <c r="F202" s="479" t="s">
        <v>517</v>
      </c>
      <c r="G202" s="478"/>
      <c r="H202" s="374"/>
      <c r="I202" s="374"/>
      <c r="J202" s="374"/>
      <c r="K202" s="374"/>
      <c r="L202" s="374"/>
    </row>
    <row r="203" spans="1:12" x14ac:dyDescent="0.3">
      <c r="A203" s="473"/>
      <c r="B203" s="474" t="s">
        <v>627</v>
      </c>
      <c r="C203" s="474"/>
      <c r="D203" s="479" t="s">
        <v>519</v>
      </c>
      <c r="E203" s="480">
        <v>97430</v>
      </c>
      <c r="F203" s="479" t="s">
        <v>520</v>
      </c>
      <c r="G203" s="478"/>
      <c r="H203" s="374"/>
      <c r="I203" s="374"/>
      <c r="J203" s="374"/>
      <c r="K203" s="374"/>
      <c r="L203" s="374"/>
    </row>
    <row r="204" spans="1:12" x14ac:dyDescent="0.3">
      <c r="A204" s="473">
        <v>744</v>
      </c>
      <c r="B204" s="474" t="s">
        <v>150</v>
      </c>
      <c r="C204" s="474" t="s">
        <v>130</v>
      </c>
      <c r="D204" s="479" t="s">
        <v>522</v>
      </c>
      <c r="E204" s="480">
        <v>59250</v>
      </c>
      <c r="F204" s="479" t="s">
        <v>523</v>
      </c>
      <c r="G204" s="478">
        <v>320462574</v>
      </c>
      <c r="H204" s="374"/>
      <c r="I204" s="374"/>
      <c r="J204" s="374"/>
      <c r="K204" s="374"/>
      <c r="L204" s="374"/>
    </row>
    <row r="205" spans="1:12" x14ac:dyDescent="0.3">
      <c r="A205" s="473">
        <v>727</v>
      </c>
      <c r="B205" s="474" t="s">
        <v>147</v>
      </c>
      <c r="C205" s="474" t="s">
        <v>130</v>
      </c>
      <c r="D205" s="479" t="s">
        <v>526</v>
      </c>
      <c r="E205" s="480">
        <v>97429</v>
      </c>
      <c r="F205" s="479" t="s">
        <v>527</v>
      </c>
      <c r="G205" s="478">
        <v>262316403</v>
      </c>
      <c r="H205" s="374"/>
      <c r="I205" s="374"/>
      <c r="J205" s="374"/>
      <c r="K205" s="374"/>
      <c r="L205" s="374"/>
    </row>
    <row r="206" spans="1:12" x14ac:dyDescent="0.3">
      <c r="A206" s="473">
        <v>161</v>
      </c>
      <c r="B206" s="474" t="s">
        <v>21</v>
      </c>
      <c r="C206" s="474" t="s">
        <v>18</v>
      </c>
      <c r="D206" s="479" t="s">
        <v>529</v>
      </c>
      <c r="E206" s="480">
        <v>83980</v>
      </c>
      <c r="F206" s="479" t="s">
        <v>530</v>
      </c>
      <c r="G206" s="478"/>
      <c r="H206" s="374"/>
      <c r="I206" s="374"/>
      <c r="J206" s="374"/>
      <c r="K206" s="374"/>
      <c r="L206" s="374"/>
    </row>
    <row r="207" spans="1:12" x14ac:dyDescent="0.3">
      <c r="A207" s="473">
        <v>5351</v>
      </c>
      <c r="B207" s="474" t="s">
        <v>21</v>
      </c>
      <c r="C207" s="474" t="s">
        <v>18</v>
      </c>
      <c r="D207" s="479" t="s">
        <v>532</v>
      </c>
      <c r="E207" s="480">
        <v>94230</v>
      </c>
      <c r="F207" s="479" t="s">
        <v>105</v>
      </c>
      <c r="G207" s="478">
        <v>145471305</v>
      </c>
      <c r="H207" s="374"/>
      <c r="I207" s="374"/>
      <c r="J207" s="374"/>
      <c r="K207" s="374"/>
      <c r="L207" s="374"/>
    </row>
    <row r="208" spans="1:12" x14ac:dyDescent="0.3">
      <c r="A208" s="473">
        <v>8275</v>
      </c>
      <c r="B208" s="474" t="s">
        <v>757</v>
      </c>
      <c r="C208" s="474" t="s">
        <v>189</v>
      </c>
      <c r="D208" s="479" t="s">
        <v>534</v>
      </c>
      <c r="E208" s="480">
        <v>77340</v>
      </c>
      <c r="F208" s="479" t="s">
        <v>535</v>
      </c>
      <c r="G208" s="478"/>
      <c r="H208" s="374"/>
      <c r="I208" s="374"/>
      <c r="J208" s="374"/>
      <c r="K208" s="374"/>
      <c r="L208" s="374"/>
    </row>
    <row r="209" spans="1:12" x14ac:dyDescent="0.3">
      <c r="A209" s="473">
        <v>965</v>
      </c>
      <c r="B209" s="474" t="s">
        <v>230</v>
      </c>
      <c r="C209" s="474" t="s">
        <v>189</v>
      </c>
      <c r="D209" s="479" t="s">
        <v>537</v>
      </c>
      <c r="E209" s="480">
        <v>28330</v>
      </c>
      <c r="F209" s="479" t="s">
        <v>538</v>
      </c>
      <c r="G209" s="478">
        <v>237499280</v>
      </c>
      <c r="H209" s="374"/>
      <c r="I209" s="374"/>
      <c r="J209" s="374"/>
      <c r="K209" s="374"/>
      <c r="L209" s="374"/>
    </row>
    <row r="210" spans="1:12" x14ac:dyDescent="0.3">
      <c r="A210" s="473"/>
      <c r="B210" s="474" t="s">
        <v>628</v>
      </c>
      <c r="C210" s="474"/>
      <c r="D210" s="479" t="s">
        <v>540</v>
      </c>
      <c r="E210" s="480">
        <v>26130</v>
      </c>
      <c r="F210" s="479" t="s">
        <v>541</v>
      </c>
      <c r="G210" s="478"/>
      <c r="H210" s="374"/>
      <c r="I210" s="374"/>
      <c r="J210" s="374"/>
      <c r="K210" s="374"/>
      <c r="L210" s="374"/>
    </row>
    <row r="211" spans="1:12" x14ac:dyDescent="0.3">
      <c r="A211" s="473">
        <v>968</v>
      </c>
      <c r="B211" s="474" t="s">
        <v>233</v>
      </c>
      <c r="C211" s="474" t="s">
        <v>189</v>
      </c>
      <c r="D211" s="479" t="s">
        <v>540</v>
      </c>
      <c r="E211" s="480">
        <v>26130</v>
      </c>
      <c r="F211" s="479" t="s">
        <v>541</v>
      </c>
      <c r="G211" s="478"/>
      <c r="H211" s="374"/>
      <c r="I211" s="374"/>
      <c r="J211" s="374"/>
      <c r="K211" s="374"/>
      <c r="L211" s="374"/>
    </row>
    <row r="212" spans="1:12" x14ac:dyDescent="0.3">
      <c r="A212" s="473">
        <v>963</v>
      </c>
      <c r="B212" s="474" t="s">
        <v>227</v>
      </c>
      <c r="C212" s="474" t="s">
        <v>189</v>
      </c>
      <c r="D212" s="479" t="s">
        <v>545</v>
      </c>
      <c r="E212" s="480">
        <v>40002</v>
      </c>
      <c r="F212" s="479" t="s">
        <v>546</v>
      </c>
      <c r="G212" s="478"/>
      <c r="H212" s="374"/>
      <c r="I212" s="374"/>
      <c r="J212" s="374"/>
      <c r="K212" s="374"/>
      <c r="L212" s="374"/>
    </row>
    <row r="213" spans="1:12" x14ac:dyDescent="0.3">
      <c r="A213" s="473">
        <v>761</v>
      </c>
      <c r="B213" s="474" t="s">
        <v>760</v>
      </c>
      <c r="C213" s="474" t="s">
        <v>130</v>
      </c>
      <c r="D213" s="479"/>
      <c r="E213" s="480">
        <v>43620</v>
      </c>
      <c r="F213" s="479" t="s">
        <v>548</v>
      </c>
      <c r="G213" s="478"/>
      <c r="H213" s="374"/>
      <c r="I213" s="374"/>
      <c r="J213" s="374"/>
      <c r="K213" s="374"/>
      <c r="L213" s="374"/>
    </row>
    <row r="214" spans="1:12" x14ac:dyDescent="0.3">
      <c r="A214" s="473"/>
      <c r="B214" s="474" t="s">
        <v>631</v>
      </c>
      <c r="C214" s="474" t="s">
        <v>189</v>
      </c>
      <c r="D214" s="479" t="s">
        <v>550</v>
      </c>
      <c r="E214" s="480">
        <v>92000</v>
      </c>
      <c r="F214" s="479" t="s">
        <v>551</v>
      </c>
      <c r="G214" s="478">
        <v>147252253</v>
      </c>
      <c r="H214" s="374"/>
      <c r="I214" s="374"/>
      <c r="J214" s="374"/>
      <c r="K214" s="374"/>
      <c r="L214" s="374"/>
    </row>
    <row r="215" spans="1:12" x14ac:dyDescent="0.3">
      <c r="A215" s="473">
        <v>949</v>
      </c>
      <c r="B215" s="474" t="s">
        <v>212</v>
      </c>
      <c r="C215" s="474" t="s">
        <v>189</v>
      </c>
      <c r="D215" s="479" t="s">
        <v>554</v>
      </c>
      <c r="E215" s="480">
        <v>39030</v>
      </c>
      <c r="F215" s="479" t="s">
        <v>555</v>
      </c>
      <c r="G215" s="478"/>
      <c r="H215" s="374"/>
      <c r="I215" s="374"/>
      <c r="J215" s="374"/>
      <c r="K215" s="374"/>
      <c r="L215" s="374"/>
    </row>
    <row r="216" spans="1:12" x14ac:dyDescent="0.3">
      <c r="A216" s="473"/>
      <c r="B216" s="474" t="s">
        <v>634</v>
      </c>
      <c r="C216" s="474"/>
      <c r="D216" s="479" t="s">
        <v>557</v>
      </c>
      <c r="E216" s="480">
        <v>62610</v>
      </c>
      <c r="F216" s="479" t="s">
        <v>558</v>
      </c>
      <c r="G216" s="478"/>
      <c r="H216" s="374"/>
      <c r="I216" s="374"/>
      <c r="J216" s="374"/>
      <c r="K216" s="374"/>
      <c r="L216" s="374"/>
    </row>
    <row r="217" spans="1:12" x14ac:dyDescent="0.3">
      <c r="A217" s="473">
        <v>1423</v>
      </c>
      <c r="B217" s="474" t="s">
        <v>304</v>
      </c>
      <c r="C217" s="474" t="s">
        <v>277</v>
      </c>
      <c r="D217" s="479" t="s">
        <v>560</v>
      </c>
      <c r="E217" s="480">
        <v>16560</v>
      </c>
      <c r="F217" s="479" t="s">
        <v>561</v>
      </c>
      <c r="G217" s="478"/>
      <c r="H217" s="374"/>
      <c r="I217" s="374"/>
      <c r="J217" s="374"/>
      <c r="K217" s="374"/>
      <c r="L217" s="374"/>
    </row>
    <row r="218" spans="1:12" x14ac:dyDescent="0.3">
      <c r="A218" s="473"/>
      <c r="B218" s="474" t="s">
        <v>637</v>
      </c>
      <c r="C218" s="474"/>
      <c r="D218" s="479" t="s">
        <v>563</v>
      </c>
      <c r="E218" s="480">
        <v>85190</v>
      </c>
      <c r="F218" s="479" t="s">
        <v>564</v>
      </c>
      <c r="G218" s="478"/>
      <c r="H218" s="374"/>
      <c r="I218" s="374"/>
      <c r="J218" s="374"/>
      <c r="K218" s="374"/>
      <c r="L218" s="374"/>
    </row>
    <row r="219" spans="1:12" x14ac:dyDescent="0.3">
      <c r="A219" s="473">
        <v>3385</v>
      </c>
      <c r="B219" s="474" t="s">
        <v>358</v>
      </c>
      <c r="C219" s="474" t="s">
        <v>44</v>
      </c>
      <c r="D219" s="479" t="s">
        <v>566</v>
      </c>
      <c r="E219" s="480">
        <v>38190</v>
      </c>
      <c r="F219" s="479" t="s">
        <v>567</v>
      </c>
      <c r="G219" s="478"/>
      <c r="H219" s="374"/>
      <c r="I219" s="374"/>
      <c r="J219" s="374"/>
      <c r="K219" s="374"/>
      <c r="L219" s="374"/>
    </row>
    <row r="220" spans="1:12" x14ac:dyDescent="0.3">
      <c r="A220" s="473">
        <v>956</v>
      </c>
      <c r="B220" s="474" t="s">
        <v>221</v>
      </c>
      <c r="C220" s="474" t="s">
        <v>189</v>
      </c>
      <c r="D220" s="479" t="s">
        <v>569</v>
      </c>
      <c r="E220" s="480">
        <v>76620</v>
      </c>
      <c r="F220" s="479" t="s">
        <v>455</v>
      </c>
      <c r="G220" s="478">
        <v>276814479</v>
      </c>
      <c r="H220" s="374"/>
      <c r="I220" s="374"/>
      <c r="J220" s="374"/>
      <c r="K220" s="374"/>
      <c r="L220" s="374"/>
    </row>
    <row r="221" spans="1:12" x14ac:dyDescent="0.3">
      <c r="A221" s="473">
        <v>547</v>
      </c>
      <c r="B221" s="474" t="s">
        <v>100</v>
      </c>
      <c r="C221" s="474" t="s">
        <v>94</v>
      </c>
      <c r="D221" s="479"/>
      <c r="E221" s="480"/>
      <c r="F221" s="479"/>
      <c r="G221" s="478"/>
      <c r="H221" s="374"/>
      <c r="I221" s="374"/>
      <c r="J221" s="374"/>
      <c r="K221" s="374"/>
      <c r="L221" s="374"/>
    </row>
    <row r="222" spans="1:12" x14ac:dyDescent="0.3">
      <c r="A222" s="473">
        <v>1408</v>
      </c>
      <c r="B222" s="474" t="s">
        <v>286</v>
      </c>
      <c r="C222" s="474" t="s">
        <v>277</v>
      </c>
      <c r="D222" s="479" t="s">
        <v>572</v>
      </c>
      <c r="E222" s="480"/>
      <c r="F222" s="479" t="s">
        <v>573</v>
      </c>
      <c r="G222" s="478"/>
      <c r="H222" s="374"/>
      <c r="I222" s="374"/>
      <c r="J222" s="374"/>
      <c r="K222" s="374"/>
      <c r="L222" s="374"/>
    </row>
    <row r="223" spans="1:12" x14ac:dyDescent="0.3">
      <c r="A223" s="473" t="s">
        <v>466</v>
      </c>
      <c r="B223" s="474" t="s">
        <v>467</v>
      </c>
      <c r="C223" s="474" t="s">
        <v>33</v>
      </c>
      <c r="D223" s="479" t="s">
        <v>575</v>
      </c>
      <c r="E223" s="480">
        <v>38700</v>
      </c>
      <c r="F223" s="479" t="s">
        <v>576</v>
      </c>
      <c r="G223" s="478"/>
      <c r="H223" s="374"/>
      <c r="I223" s="374"/>
      <c r="J223" s="374"/>
      <c r="K223" s="374"/>
      <c r="L223" s="374"/>
    </row>
    <row r="224" spans="1:12" x14ac:dyDescent="0.3">
      <c r="A224" s="473"/>
      <c r="B224" s="474" t="s">
        <v>640</v>
      </c>
      <c r="C224" s="474" t="s">
        <v>277</v>
      </c>
      <c r="D224" s="479" t="s">
        <v>578</v>
      </c>
      <c r="E224" s="480">
        <v>84250</v>
      </c>
      <c r="F224" s="479" t="s">
        <v>579</v>
      </c>
      <c r="G224" s="478"/>
      <c r="H224" s="374"/>
      <c r="I224" s="374"/>
      <c r="J224" s="374"/>
      <c r="K224" s="374"/>
      <c r="L224" s="374"/>
    </row>
    <row r="225" spans="1:12" x14ac:dyDescent="0.3">
      <c r="A225" s="473">
        <v>2814</v>
      </c>
      <c r="B225" s="474" t="s">
        <v>341</v>
      </c>
      <c r="C225" s="474" t="s">
        <v>44</v>
      </c>
      <c r="D225" s="479" t="s">
        <v>581</v>
      </c>
      <c r="E225" s="480">
        <v>59300</v>
      </c>
      <c r="F225" s="479" t="s">
        <v>582</v>
      </c>
      <c r="G225" s="478"/>
      <c r="H225" s="374"/>
      <c r="I225" s="374"/>
      <c r="J225" s="374"/>
      <c r="K225" s="374"/>
      <c r="L225" s="374"/>
    </row>
    <row r="226" spans="1:12" x14ac:dyDescent="0.3">
      <c r="A226" s="473">
        <v>353</v>
      </c>
      <c r="B226" s="474" t="s">
        <v>756</v>
      </c>
      <c r="C226" s="474" t="s">
        <v>33</v>
      </c>
      <c r="D226" s="479" t="s">
        <v>584</v>
      </c>
      <c r="E226" s="480">
        <v>13011</v>
      </c>
      <c r="F226" s="479" t="s">
        <v>132</v>
      </c>
      <c r="G226" s="478"/>
      <c r="H226" s="374"/>
      <c r="I226" s="374"/>
      <c r="J226" s="374"/>
      <c r="K226" s="374"/>
      <c r="L226" s="374"/>
    </row>
    <row r="227" spans="1:12" x14ac:dyDescent="0.3">
      <c r="A227" s="473">
        <v>4868</v>
      </c>
      <c r="B227" s="474" t="s">
        <v>404</v>
      </c>
      <c r="C227" s="474" t="s">
        <v>18</v>
      </c>
      <c r="D227" s="479" t="s">
        <v>586</v>
      </c>
      <c r="E227" s="480">
        <v>59840</v>
      </c>
      <c r="F227" s="479" t="s">
        <v>200</v>
      </c>
      <c r="G227" s="478">
        <v>320089021</v>
      </c>
      <c r="H227" s="374"/>
      <c r="I227" s="374"/>
      <c r="J227" s="374"/>
      <c r="K227" s="374"/>
      <c r="L227" s="374"/>
    </row>
    <row r="228" spans="1:12" x14ac:dyDescent="0.3">
      <c r="A228" s="473"/>
      <c r="B228" s="474" t="s">
        <v>643</v>
      </c>
      <c r="C228" s="474"/>
      <c r="D228" s="479" t="s">
        <v>588</v>
      </c>
      <c r="E228" s="480">
        <v>69800</v>
      </c>
      <c r="F228" s="479" t="s">
        <v>589</v>
      </c>
      <c r="G228" s="478">
        <v>478214476</v>
      </c>
      <c r="H228" s="374"/>
      <c r="I228" s="374"/>
      <c r="J228" s="374"/>
      <c r="K228" s="374"/>
      <c r="L228" s="374"/>
    </row>
    <row r="229" spans="1:12" x14ac:dyDescent="0.3">
      <c r="A229" s="473"/>
      <c r="B229" s="474" t="s">
        <v>646</v>
      </c>
      <c r="C229" s="474"/>
      <c r="D229" s="479" t="s">
        <v>592</v>
      </c>
      <c r="E229" s="480">
        <v>6300</v>
      </c>
      <c r="F229" s="479" t="s">
        <v>593</v>
      </c>
      <c r="G229" s="478">
        <v>493895138</v>
      </c>
      <c r="H229" s="374"/>
      <c r="I229" s="374"/>
      <c r="J229" s="374"/>
      <c r="K229" s="374"/>
      <c r="L229" s="374"/>
    </row>
    <row r="230" spans="1:12" x14ac:dyDescent="0.3">
      <c r="A230" s="473">
        <v>5617</v>
      </c>
      <c r="B230" s="474" t="s">
        <v>740</v>
      </c>
      <c r="C230" s="474" t="s">
        <v>14</v>
      </c>
      <c r="D230" s="479" t="s">
        <v>595</v>
      </c>
      <c r="E230" s="480">
        <v>75015</v>
      </c>
      <c r="F230" s="479" t="s">
        <v>596</v>
      </c>
      <c r="G230" s="478">
        <v>143064156</v>
      </c>
      <c r="H230" s="374"/>
      <c r="I230" s="374"/>
      <c r="J230" s="374"/>
      <c r="K230" s="374"/>
      <c r="L230" s="374"/>
    </row>
    <row r="231" spans="1:12" x14ac:dyDescent="0.3">
      <c r="A231" s="473">
        <v>2410</v>
      </c>
      <c r="B231" s="474" t="s">
        <v>336</v>
      </c>
      <c r="C231" s="474" t="s">
        <v>18</v>
      </c>
      <c r="D231" s="479" t="s">
        <v>598</v>
      </c>
      <c r="E231" s="480">
        <v>75018</v>
      </c>
      <c r="F231" s="479" t="s">
        <v>596</v>
      </c>
      <c r="G231" s="478"/>
      <c r="H231" s="374"/>
      <c r="I231" s="374"/>
      <c r="J231" s="374"/>
      <c r="K231" s="374"/>
      <c r="L231" s="374"/>
    </row>
    <row r="232" spans="1:12" x14ac:dyDescent="0.3">
      <c r="A232" s="473"/>
      <c r="B232" s="474" t="s">
        <v>649</v>
      </c>
      <c r="C232" s="474" t="s">
        <v>33</v>
      </c>
      <c r="D232" s="479" t="s">
        <v>600</v>
      </c>
      <c r="E232" s="480">
        <v>66500</v>
      </c>
      <c r="F232" s="479" t="s">
        <v>601</v>
      </c>
      <c r="G232" s="478"/>
      <c r="H232" s="374"/>
      <c r="I232" s="374"/>
      <c r="J232" s="374"/>
      <c r="K232" s="374"/>
      <c r="L232" s="374"/>
    </row>
    <row r="233" spans="1:12" x14ac:dyDescent="0.3">
      <c r="A233" s="473">
        <v>726</v>
      </c>
      <c r="B233" s="474" t="s">
        <v>763</v>
      </c>
      <c r="C233" s="474" t="s">
        <v>130</v>
      </c>
      <c r="D233" s="479" t="s">
        <v>604</v>
      </c>
      <c r="E233" s="480">
        <v>91380</v>
      </c>
      <c r="F233" s="479" t="s">
        <v>605</v>
      </c>
      <c r="G233" s="478"/>
      <c r="H233" s="374"/>
      <c r="I233" s="374"/>
      <c r="J233" s="374"/>
      <c r="K233" s="374"/>
      <c r="L233" s="374"/>
    </row>
    <row r="234" spans="1:12" x14ac:dyDescent="0.3">
      <c r="A234" s="473">
        <v>951</v>
      </c>
      <c r="B234" s="474" t="s">
        <v>215</v>
      </c>
      <c r="C234" s="474" t="s">
        <v>189</v>
      </c>
      <c r="D234" s="479" t="s">
        <v>607</v>
      </c>
      <c r="E234" s="480">
        <v>31500</v>
      </c>
      <c r="F234" s="479" t="s">
        <v>608</v>
      </c>
      <c r="G234" s="478">
        <v>561542562</v>
      </c>
      <c r="H234" s="374"/>
      <c r="I234" s="374"/>
      <c r="J234" s="374"/>
      <c r="K234" s="374"/>
      <c r="L234" s="374"/>
    </row>
    <row r="235" spans="1:12" x14ac:dyDescent="0.3">
      <c r="A235" s="473">
        <v>5105</v>
      </c>
      <c r="B235" s="474" t="s">
        <v>414</v>
      </c>
      <c r="C235" s="474" t="s">
        <v>415</v>
      </c>
      <c r="D235" s="479" t="s">
        <v>610</v>
      </c>
      <c r="E235" s="480">
        <v>81190</v>
      </c>
      <c r="F235" s="479" t="s">
        <v>611</v>
      </c>
      <c r="G235" s="478">
        <v>563769946</v>
      </c>
      <c r="H235" s="374"/>
      <c r="I235" s="374"/>
      <c r="J235" s="374"/>
      <c r="K235" s="374"/>
      <c r="L235" s="374"/>
    </row>
    <row r="236" spans="1:12" x14ac:dyDescent="0.3">
      <c r="A236" s="473"/>
      <c r="B236" s="474" t="s">
        <v>652</v>
      </c>
      <c r="C236" s="474"/>
      <c r="D236" s="479" t="s">
        <v>613</v>
      </c>
      <c r="E236" s="480">
        <v>7060</v>
      </c>
      <c r="F236" s="479" t="s">
        <v>614</v>
      </c>
      <c r="G236" s="478">
        <v>3267334014</v>
      </c>
      <c r="H236" s="374"/>
      <c r="I236" s="374"/>
      <c r="J236" s="374"/>
      <c r="K236" s="374"/>
      <c r="L236" s="374"/>
    </row>
    <row r="237" spans="1:12" x14ac:dyDescent="0.3">
      <c r="A237" s="473">
        <v>4880</v>
      </c>
      <c r="B237" s="474" t="s">
        <v>758</v>
      </c>
      <c r="C237" s="474" t="s">
        <v>44</v>
      </c>
      <c r="D237" s="479" t="s">
        <v>616</v>
      </c>
      <c r="E237" s="480">
        <v>54850</v>
      </c>
      <c r="F237" s="479" t="s">
        <v>617</v>
      </c>
      <c r="G237" s="478"/>
      <c r="H237" s="374"/>
      <c r="I237" s="374"/>
      <c r="J237" s="374"/>
      <c r="K237" s="374"/>
      <c r="L237" s="374"/>
    </row>
    <row r="238" spans="1:12" x14ac:dyDescent="0.3">
      <c r="A238" s="473"/>
      <c r="B238" s="474" t="s">
        <v>655</v>
      </c>
      <c r="C238" s="474" t="s">
        <v>33</v>
      </c>
      <c r="D238" s="479" t="s">
        <v>620</v>
      </c>
      <c r="E238" s="480">
        <v>98803</v>
      </c>
      <c r="F238" s="479" t="s">
        <v>621</v>
      </c>
      <c r="G238" s="478"/>
      <c r="H238" s="374"/>
      <c r="I238" s="374"/>
      <c r="J238" s="374"/>
      <c r="K238" s="374"/>
      <c r="L238" s="374"/>
    </row>
    <row r="239" spans="1:12" x14ac:dyDescent="0.3">
      <c r="A239" s="473">
        <v>952</v>
      </c>
      <c r="B239" s="474" t="s">
        <v>218</v>
      </c>
      <c r="C239" s="474" t="s">
        <v>189</v>
      </c>
      <c r="D239" s="479" t="s">
        <v>623</v>
      </c>
      <c r="E239" s="480">
        <v>4020</v>
      </c>
      <c r="F239" s="479" t="s">
        <v>624</v>
      </c>
      <c r="G239" s="478"/>
      <c r="H239" s="374"/>
      <c r="I239" s="374"/>
      <c r="J239" s="374"/>
      <c r="K239" s="374"/>
      <c r="L239" s="374"/>
    </row>
    <row r="240" spans="1:12" x14ac:dyDescent="0.3">
      <c r="A240" s="473">
        <v>874</v>
      </c>
      <c r="B240" s="474" t="s">
        <v>184</v>
      </c>
      <c r="C240" s="474" t="s">
        <v>185</v>
      </c>
      <c r="D240" s="479" t="s">
        <v>626</v>
      </c>
      <c r="E240" s="480">
        <v>57525</v>
      </c>
      <c r="F240" s="479"/>
      <c r="G240" s="478"/>
      <c r="H240" s="374"/>
      <c r="I240" s="374"/>
      <c r="J240" s="374"/>
      <c r="K240" s="374"/>
      <c r="L240" s="374"/>
    </row>
    <row r="241" spans="1:12" x14ac:dyDescent="0.3">
      <c r="A241" s="473">
        <v>755</v>
      </c>
      <c r="B241" s="474" t="s">
        <v>159</v>
      </c>
      <c r="C241" s="474" t="s">
        <v>160</v>
      </c>
      <c r="D241" s="479"/>
      <c r="E241" s="480"/>
      <c r="F241" s="479"/>
      <c r="G241" s="478"/>
      <c r="H241" s="374"/>
      <c r="I241" s="374"/>
      <c r="J241" s="374"/>
      <c r="K241" s="374"/>
      <c r="L241" s="374"/>
    </row>
    <row r="242" spans="1:12" x14ac:dyDescent="0.3">
      <c r="A242" s="473">
        <v>9307</v>
      </c>
      <c r="B242" s="474" t="s">
        <v>463</v>
      </c>
      <c r="C242" s="474" t="s">
        <v>457</v>
      </c>
      <c r="D242" s="479" t="s">
        <v>629</v>
      </c>
      <c r="E242" s="480">
        <v>84210</v>
      </c>
      <c r="F242" s="479" t="s">
        <v>630</v>
      </c>
      <c r="G242" s="478">
        <v>490665233</v>
      </c>
      <c r="H242" s="374"/>
      <c r="I242" s="374"/>
      <c r="J242" s="374"/>
      <c r="K242" s="374"/>
      <c r="L242" s="374"/>
    </row>
    <row r="243" spans="1:12" x14ac:dyDescent="0.3">
      <c r="A243" s="473">
        <v>3382</v>
      </c>
      <c r="B243" s="474" t="s">
        <v>355</v>
      </c>
      <c r="C243" s="474" t="s">
        <v>44</v>
      </c>
      <c r="D243" s="479" t="s">
        <v>632</v>
      </c>
      <c r="E243" s="480">
        <v>18410</v>
      </c>
      <c r="F243" s="479" t="s">
        <v>633</v>
      </c>
      <c r="G243" s="478">
        <v>248584390</v>
      </c>
      <c r="H243" s="374"/>
      <c r="I243" s="374"/>
      <c r="J243" s="374"/>
      <c r="K243" s="374"/>
      <c r="L243" s="374"/>
    </row>
    <row r="244" spans="1:12" x14ac:dyDescent="0.3">
      <c r="A244" s="473" t="s">
        <v>470</v>
      </c>
      <c r="B244" s="474" t="s">
        <v>471</v>
      </c>
      <c r="C244" s="474" t="s">
        <v>33</v>
      </c>
      <c r="D244" s="479" t="s">
        <v>635</v>
      </c>
      <c r="E244" s="480">
        <v>60430</v>
      </c>
      <c r="F244" s="479" t="s">
        <v>636</v>
      </c>
      <c r="G244" s="478"/>
      <c r="H244" s="374"/>
      <c r="I244" s="374"/>
      <c r="J244" s="374"/>
      <c r="K244" s="374"/>
      <c r="L244" s="374"/>
    </row>
    <row r="245" spans="1:12" x14ac:dyDescent="0.3">
      <c r="A245" s="473">
        <v>4875</v>
      </c>
      <c r="B245" s="474" t="s">
        <v>407</v>
      </c>
      <c r="C245" s="474" t="s">
        <v>44</v>
      </c>
      <c r="D245" s="479" t="s">
        <v>638</v>
      </c>
      <c r="E245" s="480">
        <v>67550</v>
      </c>
      <c r="F245" s="479" t="s">
        <v>639</v>
      </c>
      <c r="G245" s="478"/>
      <c r="H245" s="374"/>
      <c r="I245" s="374"/>
      <c r="J245" s="374"/>
      <c r="K245" s="374"/>
      <c r="L245" s="374"/>
    </row>
    <row r="246" spans="1:12" x14ac:dyDescent="0.3">
      <c r="A246" s="473">
        <v>1308</v>
      </c>
      <c r="B246" s="474" t="s">
        <v>267</v>
      </c>
      <c r="C246" s="474" t="s">
        <v>8</v>
      </c>
      <c r="D246" s="479" t="s">
        <v>641</v>
      </c>
      <c r="E246" s="480">
        <v>67190</v>
      </c>
      <c r="F246" s="479" t="s">
        <v>642</v>
      </c>
      <c r="G246" s="478"/>
      <c r="H246" s="374"/>
      <c r="I246" s="374"/>
      <c r="J246" s="374"/>
      <c r="K246" s="374"/>
      <c r="L246" s="374"/>
    </row>
    <row r="247" spans="1:12" x14ac:dyDescent="0.3">
      <c r="A247" s="473">
        <v>411</v>
      </c>
      <c r="B247" s="474" t="s">
        <v>71</v>
      </c>
      <c r="C247" s="474" t="s">
        <v>72</v>
      </c>
      <c r="D247" s="479" t="s">
        <v>644</v>
      </c>
      <c r="E247" s="480">
        <v>1960</v>
      </c>
      <c r="F247" s="479" t="s">
        <v>645</v>
      </c>
      <c r="G247" s="478"/>
      <c r="H247" s="374"/>
      <c r="I247" s="374"/>
      <c r="J247" s="374"/>
      <c r="K247" s="374"/>
      <c r="L247" s="374"/>
    </row>
    <row r="248" spans="1:12" x14ac:dyDescent="0.3">
      <c r="A248" s="473"/>
      <c r="B248" s="474" t="s">
        <v>658</v>
      </c>
      <c r="C248" s="474"/>
      <c r="D248" s="479" t="s">
        <v>647</v>
      </c>
      <c r="E248" s="480">
        <v>54520</v>
      </c>
      <c r="F248" s="479" t="s">
        <v>648</v>
      </c>
      <c r="G248" s="478"/>
      <c r="H248" s="374"/>
      <c r="I248" s="374"/>
      <c r="J248" s="374"/>
      <c r="K248" s="374"/>
      <c r="L248" s="374"/>
    </row>
    <row r="249" spans="1:12" x14ac:dyDescent="0.3">
      <c r="A249" s="473"/>
      <c r="B249" s="474" t="s">
        <v>661</v>
      </c>
      <c r="C249" s="474"/>
      <c r="D249" s="479" t="s">
        <v>650</v>
      </c>
      <c r="E249" s="480">
        <v>4120</v>
      </c>
      <c r="F249" s="479" t="s">
        <v>651</v>
      </c>
      <c r="G249" s="478"/>
      <c r="H249" s="374"/>
      <c r="I249" s="374"/>
      <c r="J249" s="374"/>
      <c r="K249" s="374"/>
      <c r="L249" s="374"/>
    </row>
    <row r="250" spans="1:12" x14ac:dyDescent="0.3">
      <c r="A250" s="473"/>
      <c r="B250" s="474" t="s">
        <v>664</v>
      </c>
      <c r="C250" s="474"/>
      <c r="D250" s="479" t="s">
        <v>653</v>
      </c>
      <c r="E250" s="480">
        <v>59430</v>
      </c>
      <c r="F250" s="479" t="s">
        <v>654</v>
      </c>
      <c r="G250" s="478">
        <v>328619357</v>
      </c>
      <c r="H250" s="374"/>
      <c r="I250" s="374"/>
      <c r="J250" s="374"/>
      <c r="K250" s="374"/>
      <c r="L250" s="374"/>
    </row>
    <row r="251" spans="1:12" x14ac:dyDescent="0.3">
      <c r="A251" s="473">
        <v>4335</v>
      </c>
      <c r="B251" s="474" t="s">
        <v>389</v>
      </c>
      <c r="C251" s="474" t="s">
        <v>673</v>
      </c>
      <c r="D251" s="479" t="s">
        <v>656</v>
      </c>
      <c r="E251" s="480">
        <v>8800</v>
      </c>
      <c r="F251" s="479" t="s">
        <v>657</v>
      </c>
      <c r="G251" s="478"/>
      <c r="H251" s="374"/>
      <c r="I251" s="374"/>
      <c r="J251" s="374"/>
      <c r="K251" s="374"/>
      <c r="L251" s="374"/>
    </row>
    <row r="252" spans="1:12" x14ac:dyDescent="0.3">
      <c r="A252" s="473">
        <v>1402</v>
      </c>
      <c r="B252" s="474" t="s">
        <v>283</v>
      </c>
      <c r="C252" s="474" t="s">
        <v>277</v>
      </c>
      <c r="D252" s="479" t="s">
        <v>659</v>
      </c>
      <c r="E252" s="480">
        <v>59360</v>
      </c>
      <c r="F252" s="479" t="s">
        <v>660</v>
      </c>
      <c r="G252" s="478"/>
      <c r="H252" s="374"/>
      <c r="I252" s="374"/>
      <c r="J252" s="374"/>
      <c r="K252" s="374"/>
      <c r="L252" s="374"/>
    </row>
    <row r="253" spans="1:12" x14ac:dyDescent="0.3">
      <c r="A253" s="473"/>
      <c r="B253" s="474" t="s">
        <v>667</v>
      </c>
      <c r="C253" s="474"/>
      <c r="D253" s="479" t="s">
        <v>662</v>
      </c>
      <c r="E253" s="480">
        <v>63500</v>
      </c>
      <c r="F253" s="479" t="s">
        <v>663</v>
      </c>
      <c r="G253" s="478">
        <v>473899792</v>
      </c>
      <c r="H253" s="374"/>
      <c r="I253" s="374"/>
      <c r="J253" s="374"/>
      <c r="K253" s="374"/>
      <c r="L253" s="374"/>
    </row>
    <row r="254" spans="1:12" x14ac:dyDescent="0.3">
      <c r="A254" s="473">
        <v>5759</v>
      </c>
      <c r="B254" s="474" t="s">
        <v>674</v>
      </c>
      <c r="C254" s="474" t="s">
        <v>673</v>
      </c>
      <c r="D254" s="479" t="s">
        <v>665</v>
      </c>
      <c r="E254" s="480">
        <v>54230</v>
      </c>
      <c r="F254" s="479" t="s">
        <v>666</v>
      </c>
      <c r="G254" s="478"/>
      <c r="H254" s="374"/>
      <c r="I254" s="374"/>
      <c r="J254" s="374"/>
      <c r="K254" s="374"/>
      <c r="L254" s="374"/>
    </row>
    <row r="255" spans="1:12" x14ac:dyDescent="0.3">
      <c r="A255" s="473"/>
      <c r="B255" s="474" t="s">
        <v>670</v>
      </c>
      <c r="C255" s="474"/>
      <c r="D255" s="479" t="s">
        <v>668</v>
      </c>
      <c r="E255" s="480">
        <v>11250</v>
      </c>
      <c r="F255" s="479" t="s">
        <v>669</v>
      </c>
      <c r="G255" s="478"/>
      <c r="H255" s="374"/>
      <c r="I255" s="374"/>
      <c r="J255" s="374"/>
      <c r="K255" s="374"/>
      <c r="L255" s="374"/>
    </row>
    <row r="256" spans="1:12" x14ac:dyDescent="0.3">
      <c r="A256" s="473">
        <v>756</v>
      </c>
      <c r="B256" s="474" t="s">
        <v>163</v>
      </c>
      <c r="C256" s="474" t="s">
        <v>130</v>
      </c>
      <c r="D256" s="479" t="s">
        <v>671</v>
      </c>
      <c r="E256" s="480">
        <v>94410</v>
      </c>
      <c r="F256" s="479" t="s">
        <v>672</v>
      </c>
      <c r="G256" s="478"/>
      <c r="H256" s="374"/>
      <c r="I256" s="374"/>
      <c r="J256" s="374"/>
      <c r="K256" s="374"/>
      <c r="L256" s="374"/>
    </row>
    <row r="257" spans="1:12" x14ac:dyDescent="0.3">
      <c r="A257" s="473"/>
      <c r="B257" s="474"/>
      <c r="C257" s="474"/>
      <c r="D257" s="479"/>
      <c r="E257" s="480"/>
      <c r="F257" s="479"/>
      <c r="G257" s="478"/>
      <c r="H257" s="374"/>
      <c r="I257" s="374"/>
      <c r="J257" s="374"/>
      <c r="K257" s="374"/>
      <c r="L257" s="374"/>
    </row>
    <row r="258" spans="1:12" x14ac:dyDescent="0.3">
      <c r="A258" s="473"/>
      <c r="B258" s="474"/>
      <c r="C258" s="474"/>
      <c r="D258" s="479"/>
      <c r="E258" s="480"/>
      <c r="F258" s="479"/>
      <c r="G258" s="478"/>
      <c r="H258" s="374"/>
      <c r="I258" s="374"/>
      <c r="J258" s="374"/>
      <c r="K258" s="374"/>
      <c r="L258" s="374"/>
    </row>
    <row r="259" spans="1:12" x14ac:dyDescent="0.3">
      <c r="A259" s="473"/>
      <c r="B259" s="474"/>
      <c r="C259" s="474"/>
      <c r="D259" s="479"/>
      <c r="E259" s="480"/>
      <c r="F259" s="479"/>
      <c r="G259" s="478"/>
      <c r="H259" s="374"/>
      <c r="I259" s="374"/>
      <c r="J259" s="374"/>
      <c r="K259" s="374"/>
      <c r="L259" s="374"/>
    </row>
    <row r="260" spans="1:12" x14ac:dyDescent="0.3">
      <c r="A260" s="473"/>
      <c r="B260" s="474"/>
      <c r="C260" s="474"/>
      <c r="D260" s="479"/>
      <c r="E260" s="480"/>
      <c r="F260" s="479"/>
      <c r="G260" s="478"/>
      <c r="H260" s="374"/>
      <c r="I260" s="374"/>
      <c r="J260" s="374"/>
      <c r="K260" s="374"/>
      <c r="L260" s="374"/>
    </row>
    <row r="261" spans="1:12" x14ac:dyDescent="0.3">
      <c r="A261" s="473"/>
      <c r="B261" s="474"/>
      <c r="C261" s="474"/>
      <c r="D261" s="479"/>
      <c r="E261" s="480"/>
      <c r="F261" s="479"/>
      <c r="G261" s="478"/>
      <c r="H261" s="374"/>
      <c r="I261" s="374"/>
      <c r="J261" s="374"/>
      <c r="K261" s="374"/>
      <c r="L261" s="374"/>
    </row>
    <row r="262" spans="1:12" x14ac:dyDescent="0.3">
      <c r="A262" s="473"/>
      <c r="B262" s="474"/>
      <c r="C262" s="474"/>
      <c r="D262" s="479"/>
      <c r="E262" s="480"/>
      <c r="F262" s="479"/>
      <c r="G262" s="478"/>
      <c r="H262" s="374"/>
      <c r="I262" s="374"/>
      <c r="J262" s="374"/>
      <c r="K262" s="374"/>
      <c r="L262" s="374"/>
    </row>
    <row r="263" spans="1:12" x14ac:dyDescent="0.3">
      <c r="A263" s="473"/>
      <c r="B263" s="474"/>
      <c r="C263" s="474"/>
      <c r="D263" s="479"/>
      <c r="E263" s="480"/>
      <c r="F263" s="479"/>
      <c r="G263" s="478"/>
      <c r="H263" s="374"/>
      <c r="I263" s="374"/>
      <c r="J263" s="374"/>
      <c r="K263" s="374"/>
      <c r="L263" s="374"/>
    </row>
    <row r="264" spans="1:12" x14ac:dyDescent="0.3">
      <c r="A264" s="473"/>
      <c r="B264" s="474"/>
      <c r="C264" s="474"/>
      <c r="D264" s="479"/>
      <c r="E264" s="480"/>
      <c r="F264" s="479"/>
      <c r="G264" s="478"/>
      <c r="H264" s="374"/>
      <c r="I264" s="374"/>
      <c r="J264" s="374"/>
      <c r="K264" s="374"/>
      <c r="L264" s="374"/>
    </row>
    <row r="265" spans="1:12" x14ac:dyDescent="0.3">
      <c r="A265" s="473"/>
      <c r="B265" s="474"/>
      <c r="C265" s="474"/>
      <c r="D265" s="479"/>
      <c r="E265" s="480"/>
      <c r="F265" s="479"/>
      <c r="G265" s="478"/>
      <c r="H265" s="374"/>
      <c r="I265" s="374"/>
      <c r="J265" s="374"/>
      <c r="K265" s="374"/>
      <c r="L265" s="374"/>
    </row>
    <row r="266" spans="1:12" x14ac:dyDescent="0.3">
      <c r="A266" s="473"/>
      <c r="B266" s="474"/>
      <c r="C266" s="474"/>
      <c r="D266" s="479"/>
      <c r="E266" s="480"/>
      <c r="F266" s="479"/>
      <c r="G266" s="478"/>
      <c r="H266" s="374"/>
      <c r="I266" s="374"/>
      <c r="J266" s="374"/>
      <c r="K266" s="374"/>
      <c r="L266" s="374"/>
    </row>
    <row r="267" spans="1:12" x14ac:dyDescent="0.3">
      <c r="A267" s="473"/>
      <c r="B267" s="474"/>
      <c r="C267" s="474"/>
      <c r="D267" s="479"/>
      <c r="E267" s="480"/>
      <c r="F267" s="479"/>
      <c r="G267" s="478"/>
      <c r="H267" s="374"/>
      <c r="I267" s="374"/>
      <c r="J267" s="374"/>
      <c r="K267" s="374"/>
      <c r="L267" s="374"/>
    </row>
    <row r="268" spans="1:12" x14ac:dyDescent="0.3">
      <c r="A268" s="473"/>
      <c r="B268" s="474"/>
      <c r="C268" s="474"/>
      <c r="D268" s="479"/>
      <c r="E268" s="480"/>
      <c r="F268" s="479"/>
      <c r="G268" s="478"/>
      <c r="H268" s="374"/>
      <c r="I268" s="374"/>
      <c r="J268" s="374"/>
      <c r="K268" s="374"/>
      <c r="L268" s="374"/>
    </row>
    <row r="269" spans="1:12" x14ac:dyDescent="0.3">
      <c r="A269" s="473"/>
      <c r="B269" s="474"/>
      <c r="C269" s="474"/>
      <c r="D269" s="479"/>
      <c r="E269" s="480"/>
      <c r="F269" s="479"/>
      <c r="G269" s="478"/>
      <c r="H269" s="374"/>
      <c r="I269" s="374"/>
      <c r="J269" s="374"/>
      <c r="K269" s="374"/>
      <c r="L269" s="374"/>
    </row>
    <row r="270" spans="1:12" x14ac:dyDescent="0.3">
      <c r="A270" s="473"/>
      <c r="B270" s="474"/>
      <c r="C270" s="474"/>
      <c r="D270" s="479"/>
      <c r="E270" s="480"/>
      <c r="F270" s="479"/>
      <c r="G270" s="478"/>
      <c r="H270" s="374"/>
      <c r="I270" s="374"/>
      <c r="J270" s="374"/>
      <c r="K270" s="374"/>
      <c r="L270" s="374"/>
    </row>
    <row r="271" spans="1:12" x14ac:dyDescent="0.3">
      <c r="A271" s="1"/>
      <c r="B271" s="3"/>
      <c r="C271" s="3"/>
      <c r="D271" s="2"/>
      <c r="E271" s="5"/>
      <c r="F271" s="2"/>
      <c r="G271" s="4"/>
    </row>
    <row r="272" spans="1:12" x14ac:dyDescent="0.3">
      <c r="A272" s="1"/>
      <c r="B272" s="3"/>
      <c r="C272" s="3"/>
      <c r="D272" s="2"/>
      <c r="E272" s="5"/>
      <c r="F272" s="2"/>
      <c r="G272" s="4"/>
    </row>
    <row r="273" spans="1:7" x14ac:dyDescent="0.3">
      <c r="A273" s="1"/>
      <c r="B273" s="3"/>
      <c r="C273" s="3"/>
      <c r="D273" s="2"/>
      <c r="E273" s="5"/>
      <c r="F273" s="2"/>
      <c r="G273" s="4"/>
    </row>
    <row r="274" spans="1:7" x14ac:dyDescent="0.3">
      <c r="A274" s="1"/>
      <c r="B274" s="3"/>
      <c r="C274" s="3"/>
      <c r="D274" s="2"/>
      <c r="E274" s="5"/>
      <c r="F274" s="2"/>
      <c r="G274" s="4"/>
    </row>
    <row r="275" spans="1:7" x14ac:dyDescent="0.3">
      <c r="A275" s="1"/>
      <c r="B275" s="3"/>
      <c r="C275" s="3"/>
      <c r="D275" s="2"/>
      <c r="E275" s="5"/>
      <c r="F275" s="2"/>
      <c r="G275" s="4"/>
    </row>
    <row r="276" spans="1:7" x14ac:dyDescent="0.3">
      <c r="A276" s="1"/>
      <c r="B276" s="3"/>
      <c r="C276" s="3"/>
      <c r="D276" s="2"/>
      <c r="E276" s="5"/>
      <c r="F276" s="2"/>
      <c r="G276" s="4"/>
    </row>
    <row r="277" spans="1:7" x14ac:dyDescent="0.3">
      <c r="A277" s="1"/>
      <c r="B277" s="3"/>
      <c r="C277" s="3"/>
      <c r="D277" s="2"/>
      <c r="E277" s="5"/>
      <c r="F277" s="2"/>
      <c r="G277" s="4"/>
    </row>
    <row r="278" spans="1:7" x14ac:dyDescent="0.3">
      <c r="A278" s="1"/>
      <c r="B278" s="3"/>
      <c r="C278" s="3"/>
      <c r="D278" s="2"/>
      <c r="E278" s="5"/>
      <c r="F278" s="2"/>
      <c r="G278" s="4"/>
    </row>
    <row r="279" spans="1:7" x14ac:dyDescent="0.3">
      <c r="A279" s="1"/>
      <c r="B279" s="3"/>
      <c r="C279" s="3"/>
      <c r="D279" s="2"/>
      <c r="E279" s="5"/>
      <c r="F279" s="2"/>
      <c r="G279" s="4"/>
    </row>
    <row r="280" spans="1:7" x14ac:dyDescent="0.3">
      <c r="A280" s="1"/>
      <c r="B280" s="3"/>
      <c r="C280" s="3"/>
      <c r="D280" s="2"/>
      <c r="E280" s="5"/>
      <c r="F280" s="2"/>
      <c r="G280" s="4"/>
    </row>
    <row r="281" spans="1:7" x14ac:dyDescent="0.3">
      <c r="A281" s="1"/>
      <c r="B281" s="3"/>
      <c r="C281" s="3"/>
      <c r="D281" s="2"/>
      <c r="E281" s="5"/>
      <c r="F281" s="2"/>
      <c r="G281" s="4"/>
    </row>
    <row r="282" spans="1:7" x14ac:dyDescent="0.3">
      <c r="A282" s="1"/>
      <c r="B282" s="3"/>
      <c r="C282" s="3"/>
      <c r="D282" s="2"/>
      <c r="E282" s="5"/>
      <c r="F282" s="2"/>
      <c r="G282" s="4"/>
    </row>
    <row r="283" spans="1:7" x14ac:dyDescent="0.3">
      <c r="A283" s="1"/>
      <c r="B283" s="3"/>
      <c r="C283" s="3"/>
      <c r="D283" s="2"/>
      <c r="E283" s="5"/>
      <c r="F283" s="2"/>
      <c r="G283" s="4"/>
    </row>
    <row r="284" spans="1:7" x14ac:dyDescent="0.3">
      <c r="A284" s="1"/>
      <c r="B284" s="3"/>
      <c r="C284" s="3"/>
      <c r="D284" s="2"/>
      <c r="E284" s="5"/>
      <c r="F284" s="2"/>
      <c r="G284" s="4"/>
    </row>
    <row r="285" spans="1:7" x14ac:dyDescent="0.3">
      <c r="A285" s="1"/>
      <c r="B285" s="3"/>
      <c r="C285" s="3"/>
      <c r="D285" s="2"/>
      <c r="E285" s="5"/>
      <c r="F285" s="2"/>
      <c r="G285" s="4"/>
    </row>
    <row r="286" spans="1:7" x14ac:dyDescent="0.3">
      <c r="A286" s="1"/>
      <c r="B286" s="3"/>
      <c r="C286" s="3"/>
      <c r="D286" s="2"/>
      <c r="E286" s="5"/>
      <c r="F286" s="2"/>
      <c r="G286" s="4"/>
    </row>
    <row r="287" spans="1:7" x14ac:dyDescent="0.3">
      <c r="A287" s="1"/>
      <c r="B287" s="3"/>
      <c r="C287" s="3"/>
      <c r="D287" s="2"/>
      <c r="E287" s="5"/>
      <c r="F287" s="2"/>
      <c r="G287" s="4"/>
    </row>
    <row r="288" spans="1:7" x14ac:dyDescent="0.3">
      <c r="A288" s="1"/>
      <c r="B288" s="3"/>
      <c r="C288" s="3"/>
      <c r="D288" s="2"/>
      <c r="E288" s="5"/>
      <c r="F288" s="2"/>
      <c r="G288" s="4"/>
    </row>
    <row r="289" spans="1:7" x14ac:dyDescent="0.3">
      <c r="A289" s="1"/>
      <c r="B289" s="3"/>
      <c r="C289" s="3"/>
      <c r="D289" s="2"/>
      <c r="E289" s="5"/>
      <c r="F289" s="2"/>
      <c r="G289" s="4"/>
    </row>
    <row r="290" spans="1:7" x14ac:dyDescent="0.3">
      <c r="A290" s="1"/>
      <c r="B290" s="3"/>
      <c r="C290" s="3"/>
      <c r="D290" s="2"/>
      <c r="E290" s="5"/>
      <c r="F290" s="2"/>
      <c r="G290" s="4"/>
    </row>
    <row r="291" spans="1:7" x14ac:dyDescent="0.3">
      <c r="A291" s="1"/>
      <c r="B291" s="3"/>
      <c r="C291" s="3"/>
      <c r="D291" s="2"/>
      <c r="E291" s="5"/>
      <c r="F291" s="2"/>
      <c r="G291" s="4"/>
    </row>
    <row r="292" spans="1:7" x14ac:dyDescent="0.3">
      <c r="A292" s="1"/>
      <c r="B292" s="3"/>
      <c r="C292" s="3"/>
      <c r="D292" s="2"/>
      <c r="E292" s="5"/>
      <c r="F292" s="2"/>
      <c r="G292" s="4"/>
    </row>
    <row r="293" spans="1:7" x14ac:dyDescent="0.3">
      <c r="A293" s="1"/>
      <c r="B293" s="3"/>
      <c r="C293" s="3"/>
      <c r="D293" s="2"/>
      <c r="E293" s="5"/>
      <c r="F293" s="2"/>
      <c r="G293" s="4"/>
    </row>
    <row r="294" spans="1:7" x14ac:dyDescent="0.3">
      <c r="A294" s="1"/>
      <c r="B294" s="3"/>
      <c r="C294" s="3"/>
      <c r="D294" s="2"/>
      <c r="E294" s="5"/>
      <c r="F294" s="2"/>
      <c r="G294" s="4"/>
    </row>
    <row r="295" spans="1:7" x14ac:dyDescent="0.3">
      <c r="A295" s="1"/>
      <c r="B295" s="3"/>
      <c r="C295" s="3"/>
      <c r="D295" s="2"/>
      <c r="E295" s="5"/>
      <c r="F295" s="2"/>
      <c r="G295" s="4"/>
    </row>
    <row r="296" spans="1:7" x14ac:dyDescent="0.3">
      <c r="A296" s="1"/>
      <c r="B296" s="3"/>
      <c r="C296" s="3"/>
      <c r="D296" s="2"/>
      <c r="E296" s="5"/>
      <c r="F296" s="2"/>
      <c r="G296" s="4"/>
    </row>
    <row r="297" spans="1:7" x14ac:dyDescent="0.3">
      <c r="A297" s="1"/>
      <c r="B297" s="3"/>
      <c r="C297" s="3"/>
      <c r="D297" s="2"/>
      <c r="E297" s="5"/>
      <c r="F297" s="2"/>
      <c r="G297" s="4"/>
    </row>
    <row r="298" spans="1:7" x14ac:dyDescent="0.3">
      <c r="A298" s="1"/>
      <c r="B298" s="3"/>
      <c r="C298" s="3"/>
      <c r="D298" s="2"/>
      <c r="E298" s="5"/>
      <c r="F298" s="2"/>
      <c r="G298" s="4"/>
    </row>
    <row r="299" spans="1:7" x14ac:dyDescent="0.3">
      <c r="A299" s="1"/>
      <c r="B299" s="3"/>
      <c r="C299" s="3"/>
      <c r="D299" s="2"/>
      <c r="E299" s="5"/>
      <c r="F299" s="2"/>
      <c r="G299" s="4"/>
    </row>
    <row r="300" spans="1:7" x14ac:dyDescent="0.3">
      <c r="A300" s="1"/>
      <c r="B300" s="3"/>
      <c r="C300" s="3"/>
      <c r="D300" s="2"/>
      <c r="E300" s="5"/>
      <c r="F300" s="2"/>
      <c r="G300" s="4"/>
    </row>
    <row r="301" spans="1:7" x14ac:dyDescent="0.3">
      <c r="A301" s="1"/>
      <c r="B301" s="3"/>
      <c r="C301" s="3"/>
      <c r="D301" s="2"/>
      <c r="E301" s="5"/>
      <c r="F301" s="2"/>
      <c r="G301" s="4"/>
    </row>
    <row r="302" spans="1:7" x14ac:dyDescent="0.3">
      <c r="A302" s="1"/>
      <c r="B302" s="3"/>
      <c r="C302" s="3"/>
      <c r="D302" s="2"/>
      <c r="E302" s="5"/>
      <c r="F302" s="2"/>
      <c r="G302" s="4"/>
    </row>
    <row r="303" spans="1:7" x14ac:dyDescent="0.3">
      <c r="A303" s="1"/>
      <c r="B303" s="3"/>
      <c r="C303" s="3"/>
      <c r="D303" s="2"/>
      <c r="E303" s="5"/>
      <c r="F303" s="2"/>
      <c r="G303" s="4"/>
    </row>
    <row r="304" spans="1:7" x14ac:dyDescent="0.3">
      <c r="A304" s="1"/>
      <c r="B304" s="3"/>
      <c r="C304" s="3"/>
      <c r="D304" s="2"/>
      <c r="E304" s="5"/>
      <c r="F304" s="2"/>
      <c r="G304" s="4"/>
    </row>
    <row r="305" spans="1:7" x14ac:dyDescent="0.3">
      <c r="A305" s="1"/>
      <c r="B305" s="3"/>
      <c r="C305" s="3"/>
      <c r="D305" s="2"/>
      <c r="E305" s="5"/>
      <c r="F305" s="2"/>
      <c r="G305" s="4"/>
    </row>
    <row r="306" spans="1:7" x14ac:dyDescent="0.3">
      <c r="A306" s="1"/>
      <c r="B306" s="3"/>
      <c r="C306" s="3"/>
      <c r="D306" s="2"/>
      <c r="E306" s="5"/>
      <c r="F306" s="2"/>
      <c r="G306" s="4"/>
    </row>
    <row r="307" spans="1:7" x14ac:dyDescent="0.3">
      <c r="A307" s="1"/>
      <c r="B307" s="3"/>
      <c r="C307" s="3"/>
      <c r="D307" s="2"/>
      <c r="E307" s="5"/>
      <c r="F307" s="2"/>
      <c r="G307" s="4"/>
    </row>
    <row r="308" spans="1:7" x14ac:dyDescent="0.3">
      <c r="A308" s="1"/>
      <c r="B308" s="3"/>
      <c r="C308" s="3"/>
      <c r="D308" s="2"/>
      <c r="E308" s="5"/>
      <c r="F308" s="2"/>
      <c r="G308" s="4"/>
    </row>
    <row r="309" spans="1:7" x14ac:dyDescent="0.3">
      <c r="A309" s="1"/>
      <c r="B309" s="3"/>
      <c r="C309" s="3"/>
      <c r="D309" s="2"/>
      <c r="E309" s="5"/>
      <c r="F309" s="2"/>
      <c r="G309" s="4"/>
    </row>
    <row r="310" spans="1:7" x14ac:dyDescent="0.3">
      <c r="A310" s="1"/>
      <c r="B310" s="3"/>
      <c r="C310" s="3"/>
      <c r="D310" s="2"/>
      <c r="E310" s="5"/>
      <c r="F310" s="2"/>
      <c r="G310" s="4"/>
    </row>
    <row r="311" spans="1:7" x14ac:dyDescent="0.3">
      <c r="A311" s="1"/>
      <c r="B311" s="3"/>
      <c r="C311" s="3"/>
      <c r="D311" s="2"/>
      <c r="E311" s="5"/>
      <c r="F311" s="2"/>
      <c r="G311" s="4"/>
    </row>
    <row r="312" spans="1:7" x14ac:dyDescent="0.3">
      <c r="A312" s="1"/>
      <c r="B312" s="3"/>
      <c r="C312" s="3"/>
      <c r="D312" s="2"/>
      <c r="E312" s="5"/>
      <c r="F312" s="2"/>
      <c r="G312" s="4"/>
    </row>
    <row r="313" spans="1:7" x14ac:dyDescent="0.3">
      <c r="A313" s="1"/>
      <c r="B313" s="3"/>
      <c r="C313" s="3"/>
      <c r="D313" s="2"/>
      <c r="E313" s="5"/>
      <c r="F313" s="2"/>
      <c r="G313" s="4"/>
    </row>
    <row r="314" spans="1:7" x14ac:dyDescent="0.3">
      <c r="A314" s="1"/>
      <c r="B314" s="3"/>
      <c r="C314" s="3"/>
      <c r="D314" s="2"/>
      <c r="E314" s="5"/>
      <c r="F314" s="2"/>
      <c r="G314" s="4"/>
    </row>
    <row r="315" spans="1:7" x14ac:dyDescent="0.3">
      <c r="A315" s="1"/>
      <c r="B315" s="3"/>
      <c r="C315" s="3"/>
      <c r="D315" s="2"/>
      <c r="E315" s="5"/>
      <c r="F315" s="2"/>
      <c r="G315" s="4"/>
    </row>
    <row r="316" spans="1:7" x14ac:dyDescent="0.3">
      <c r="A316" s="1"/>
      <c r="B316" s="3"/>
      <c r="C316" s="3"/>
      <c r="D316" s="2"/>
      <c r="E316" s="5"/>
      <c r="F316" s="2"/>
      <c r="G316" s="4"/>
    </row>
    <row r="317" spans="1:7" x14ac:dyDescent="0.3">
      <c r="A317" s="1"/>
      <c r="B317" s="3"/>
      <c r="C317" s="3"/>
      <c r="D317" s="2"/>
      <c r="E317" s="5"/>
      <c r="F317" s="2"/>
      <c r="G317" s="4"/>
    </row>
    <row r="318" spans="1:7" x14ac:dyDescent="0.3">
      <c r="A318" s="1"/>
      <c r="B318" s="3"/>
      <c r="C318" s="3"/>
      <c r="D318" s="2"/>
      <c r="E318" s="5"/>
      <c r="F318" s="2"/>
      <c r="G318" s="4"/>
    </row>
    <row r="319" spans="1:7" x14ac:dyDescent="0.3">
      <c r="A319" s="1"/>
      <c r="B319" s="3"/>
      <c r="C319" s="3"/>
      <c r="D319" s="2"/>
      <c r="E319" s="5"/>
      <c r="F319" s="2"/>
      <c r="G319" s="4"/>
    </row>
    <row r="320" spans="1:7" x14ac:dyDescent="0.3">
      <c r="A320" s="1"/>
      <c r="B320" s="3"/>
      <c r="C320" s="3"/>
      <c r="D320" s="2"/>
      <c r="E320" s="5"/>
      <c r="F320" s="2"/>
      <c r="G320" s="4"/>
    </row>
    <row r="321" spans="1:7" x14ac:dyDescent="0.3">
      <c r="A321" s="1"/>
      <c r="B321" s="3"/>
      <c r="C321" s="3"/>
      <c r="D321" s="2"/>
      <c r="E321" s="5"/>
      <c r="F321" s="2"/>
      <c r="G321" s="4"/>
    </row>
    <row r="322" spans="1:7" x14ac:dyDescent="0.3">
      <c r="A322" s="1"/>
      <c r="B322" s="3"/>
      <c r="C322" s="3"/>
      <c r="D322" s="2"/>
      <c r="E322" s="5"/>
      <c r="F322" s="2"/>
      <c r="G322" s="4"/>
    </row>
    <row r="323" spans="1:7" x14ac:dyDescent="0.3">
      <c r="A323" s="1"/>
      <c r="B323" s="3"/>
      <c r="C323" s="3"/>
      <c r="D323" s="2"/>
      <c r="E323" s="5"/>
      <c r="F323" s="2"/>
      <c r="G323" s="4"/>
    </row>
    <row r="324" spans="1:7" x14ac:dyDescent="0.3">
      <c r="A324" s="1"/>
      <c r="B324" s="3"/>
      <c r="C324" s="3"/>
      <c r="D324" s="2"/>
      <c r="E324" s="5"/>
      <c r="F324" s="2"/>
      <c r="G324" s="4"/>
    </row>
    <row r="325" spans="1:7" x14ac:dyDescent="0.3">
      <c r="A325" s="1"/>
      <c r="B325" s="3"/>
      <c r="C325" s="3"/>
      <c r="D325" s="2"/>
      <c r="E325" s="5"/>
      <c r="F325" s="2"/>
      <c r="G325" s="4"/>
    </row>
    <row r="326" spans="1:7" x14ac:dyDescent="0.3">
      <c r="A326" s="1"/>
      <c r="B326" s="3"/>
      <c r="C326" s="3"/>
      <c r="D326" s="2"/>
      <c r="E326" s="5"/>
      <c r="F326" s="2"/>
      <c r="G326" s="4"/>
    </row>
    <row r="327" spans="1:7" x14ac:dyDescent="0.3">
      <c r="A327" s="1"/>
      <c r="B327" s="3"/>
      <c r="C327" s="3"/>
      <c r="D327" s="2"/>
      <c r="E327" s="5"/>
      <c r="F327" s="2"/>
      <c r="G327" s="4"/>
    </row>
    <row r="328" spans="1:7" x14ac:dyDescent="0.3">
      <c r="A328" s="1"/>
      <c r="B328" s="3"/>
      <c r="C328" s="3"/>
      <c r="D328" s="2"/>
      <c r="E328" s="5"/>
      <c r="F328" s="2"/>
      <c r="G328" s="4"/>
    </row>
    <row r="329" spans="1:7" x14ac:dyDescent="0.3">
      <c r="A329" s="1"/>
      <c r="B329" s="3"/>
      <c r="C329" s="3"/>
      <c r="D329" s="2"/>
      <c r="E329" s="5"/>
      <c r="F329" s="2"/>
      <c r="G329" s="4"/>
    </row>
    <row r="330" spans="1:7" x14ac:dyDescent="0.3">
      <c r="A330" s="1"/>
      <c r="B330" s="3"/>
      <c r="C330" s="3"/>
      <c r="D330" s="2"/>
      <c r="E330" s="5"/>
      <c r="F330" s="2"/>
      <c r="G330" s="4"/>
    </row>
    <row r="331" spans="1:7" x14ac:dyDescent="0.3">
      <c r="A331" s="1"/>
      <c r="B331" s="3"/>
      <c r="C331" s="3"/>
      <c r="D331" s="2"/>
      <c r="E331" s="5"/>
      <c r="F331" s="2"/>
      <c r="G331" s="4"/>
    </row>
    <row r="332" spans="1:7" x14ac:dyDescent="0.3">
      <c r="A332" s="1"/>
      <c r="B332" s="3"/>
      <c r="C332" s="3"/>
      <c r="D332" s="2"/>
      <c r="E332" s="5"/>
      <c r="F332" s="2"/>
      <c r="G332" s="4"/>
    </row>
    <row r="333" spans="1:7" x14ac:dyDescent="0.3">
      <c r="A333" s="1"/>
      <c r="B333" s="3"/>
      <c r="C333" s="3"/>
      <c r="D333" s="2"/>
      <c r="E333" s="5"/>
      <c r="F333" s="2"/>
      <c r="G333" s="4"/>
    </row>
    <row r="334" spans="1:7" x14ac:dyDescent="0.3">
      <c r="A334" s="1"/>
      <c r="B334" s="3"/>
      <c r="C334" s="3"/>
      <c r="D334" s="2"/>
      <c r="E334" s="5"/>
      <c r="F334" s="2"/>
      <c r="G334" s="4"/>
    </row>
    <row r="335" spans="1:7" x14ac:dyDescent="0.3">
      <c r="A335" s="1"/>
      <c r="B335" s="3"/>
      <c r="C335" s="3"/>
      <c r="D335" s="2"/>
      <c r="E335" s="5"/>
      <c r="F335" s="2"/>
      <c r="G335" s="4"/>
    </row>
    <row r="336" spans="1:7" x14ac:dyDescent="0.3">
      <c r="A336" s="1"/>
      <c r="B336" s="3"/>
      <c r="C336" s="3"/>
      <c r="D336" s="2"/>
      <c r="E336" s="5"/>
      <c r="F336" s="2"/>
      <c r="G336" s="4"/>
    </row>
    <row r="337" spans="1:7" x14ac:dyDescent="0.3">
      <c r="A337" s="1"/>
      <c r="B337" s="3"/>
      <c r="C337" s="3"/>
      <c r="D337" s="2"/>
      <c r="E337" s="5"/>
      <c r="F337" s="2"/>
      <c r="G337" s="4"/>
    </row>
    <row r="338" spans="1:7" x14ac:dyDescent="0.3">
      <c r="A338" s="1"/>
      <c r="B338" s="3"/>
      <c r="C338" s="3"/>
      <c r="D338" s="2"/>
      <c r="E338" s="5"/>
      <c r="F338" s="2"/>
      <c r="G338" s="4"/>
    </row>
    <row r="339" spans="1:7" x14ac:dyDescent="0.3">
      <c r="A339" s="1"/>
      <c r="B339" s="3"/>
      <c r="C339" s="3"/>
      <c r="D339" s="2"/>
      <c r="E339" s="5"/>
      <c r="F339" s="2"/>
      <c r="G339" s="4"/>
    </row>
    <row r="340" spans="1:7" x14ac:dyDescent="0.3">
      <c r="A340" s="1"/>
      <c r="B340" s="3"/>
      <c r="C340" s="3"/>
      <c r="D340" s="2"/>
      <c r="E340" s="5"/>
      <c r="F340" s="2"/>
      <c r="G340" s="4"/>
    </row>
    <row r="341" spans="1:7" x14ac:dyDescent="0.3">
      <c r="A341" s="1"/>
      <c r="B341" s="3"/>
      <c r="C341" s="3"/>
      <c r="D341" s="2"/>
      <c r="E341" s="5"/>
      <c r="F341" s="2"/>
      <c r="G341" s="4"/>
    </row>
    <row r="342" spans="1:7" x14ac:dyDescent="0.3">
      <c r="A342" s="1"/>
      <c r="B342" s="3"/>
      <c r="C342" s="3"/>
      <c r="D342" s="2"/>
      <c r="E342" s="5"/>
      <c r="F342" s="2"/>
      <c r="G342" s="4"/>
    </row>
    <row r="343" spans="1:7" x14ac:dyDescent="0.3">
      <c r="A343" s="1"/>
      <c r="B343" s="3"/>
      <c r="C343" s="3"/>
      <c r="D343" s="2"/>
      <c r="E343" s="5"/>
      <c r="F343" s="2"/>
      <c r="G343" s="4"/>
    </row>
    <row r="344" spans="1:7" x14ac:dyDescent="0.3">
      <c r="A344" s="1"/>
      <c r="B344" s="3"/>
      <c r="C344" s="3"/>
      <c r="D344" s="2"/>
      <c r="E344" s="5"/>
      <c r="F344" s="2"/>
      <c r="G344" s="4"/>
    </row>
    <row r="345" spans="1:7" x14ac:dyDescent="0.3">
      <c r="A345" s="1"/>
      <c r="B345" s="3"/>
      <c r="C345" s="3"/>
      <c r="D345" s="2"/>
      <c r="E345" s="5"/>
      <c r="F345" s="2"/>
      <c r="G345" s="4"/>
    </row>
    <row r="346" spans="1:7" x14ac:dyDescent="0.3">
      <c r="A346" s="1"/>
      <c r="B346" s="3"/>
      <c r="C346" s="3"/>
      <c r="D346" s="2"/>
      <c r="E346" s="5"/>
      <c r="F346" s="2"/>
      <c r="G346" s="4"/>
    </row>
    <row r="347" spans="1:7" x14ac:dyDescent="0.3">
      <c r="A347" s="1"/>
      <c r="B347" s="3"/>
      <c r="C347" s="3"/>
      <c r="D347" s="2"/>
      <c r="E347" s="5"/>
      <c r="F347" s="2"/>
      <c r="G347" s="4"/>
    </row>
    <row r="348" spans="1:7" x14ac:dyDescent="0.3">
      <c r="A348" s="1"/>
      <c r="B348" s="3"/>
      <c r="C348" s="3"/>
      <c r="D348" s="2"/>
      <c r="E348" s="5"/>
      <c r="F348" s="2"/>
      <c r="G348" s="4"/>
    </row>
    <row r="349" spans="1:7" x14ac:dyDescent="0.3">
      <c r="A349" s="1"/>
      <c r="B349" s="3"/>
      <c r="C349" s="3"/>
      <c r="D349" s="2"/>
      <c r="E349" s="5"/>
      <c r="F349" s="2"/>
      <c r="G349" s="4"/>
    </row>
    <row r="350" spans="1:7" x14ac:dyDescent="0.3">
      <c r="A350" s="1"/>
      <c r="B350" s="3"/>
      <c r="C350" s="3"/>
      <c r="D350" s="2"/>
      <c r="E350" s="5"/>
      <c r="F350" s="2"/>
      <c r="G350" s="4"/>
    </row>
    <row r="351" spans="1:7" x14ac:dyDescent="0.3">
      <c r="A351" s="1"/>
      <c r="B351" s="3"/>
      <c r="C351" s="3"/>
      <c r="D351" s="2"/>
      <c r="E351" s="5"/>
      <c r="F351" s="2"/>
      <c r="G351" s="4"/>
    </row>
    <row r="352" spans="1:7" x14ac:dyDescent="0.3">
      <c r="A352" s="1"/>
      <c r="B352" s="3"/>
      <c r="C352" s="3"/>
      <c r="D352" s="2"/>
      <c r="E352" s="5"/>
      <c r="F352" s="2"/>
      <c r="G352" s="4"/>
    </row>
    <row r="353" spans="1:7" x14ac:dyDescent="0.3">
      <c r="A353" s="1"/>
      <c r="B353" s="3"/>
      <c r="C353" s="3"/>
      <c r="D353" s="2"/>
      <c r="E353" s="5"/>
      <c r="F353" s="2"/>
      <c r="G353" s="4"/>
    </row>
    <row r="354" spans="1:7" x14ac:dyDescent="0.3">
      <c r="A354" s="1"/>
      <c r="B354" s="3"/>
      <c r="C354" s="3"/>
      <c r="D354" s="2"/>
      <c r="E354" s="5"/>
      <c r="F354" s="2"/>
      <c r="G354" s="4"/>
    </row>
    <row r="355" spans="1:7" x14ac:dyDescent="0.3">
      <c r="A355" s="1"/>
      <c r="B355" s="3"/>
      <c r="C355" s="3"/>
      <c r="D355" s="2"/>
      <c r="E355" s="5"/>
      <c r="F355" s="2"/>
      <c r="G355" s="4"/>
    </row>
    <row r="356" spans="1:7" x14ac:dyDescent="0.3">
      <c r="A356" s="1"/>
      <c r="B356" s="3"/>
      <c r="C356" s="3"/>
      <c r="D356" s="2"/>
      <c r="E356" s="5"/>
      <c r="F356" s="2"/>
      <c r="G356" s="4"/>
    </row>
    <row r="357" spans="1:7" x14ac:dyDescent="0.3">
      <c r="A357" s="1"/>
      <c r="B357" s="3"/>
      <c r="C357" s="3"/>
      <c r="D357" s="2"/>
      <c r="E357" s="5"/>
      <c r="F357" s="2"/>
      <c r="G357" s="4"/>
    </row>
    <row r="358" spans="1:7" x14ac:dyDescent="0.3">
      <c r="A358" s="1"/>
      <c r="B358" s="3"/>
      <c r="C358" s="3"/>
      <c r="D358" s="2"/>
      <c r="E358" s="5"/>
      <c r="F358" s="2"/>
      <c r="G358" s="4"/>
    </row>
    <row r="359" spans="1:7" x14ac:dyDescent="0.3">
      <c r="A359" s="1"/>
      <c r="B359" s="3"/>
      <c r="C359" s="3"/>
      <c r="D359" s="2"/>
      <c r="E359" s="5"/>
      <c r="F359" s="2"/>
      <c r="G359" s="4"/>
    </row>
    <row r="360" spans="1:7" x14ac:dyDescent="0.3">
      <c r="A360" s="1"/>
      <c r="B360" s="3"/>
      <c r="C360" s="3"/>
      <c r="D360" s="2"/>
      <c r="E360" s="5"/>
      <c r="F360" s="2"/>
      <c r="G360" s="4"/>
    </row>
    <row r="361" spans="1:7" x14ac:dyDescent="0.3">
      <c r="A361" s="1"/>
      <c r="B361" s="3"/>
      <c r="C361" s="3"/>
      <c r="D361" s="2"/>
      <c r="E361" s="5"/>
      <c r="F361" s="2"/>
      <c r="G361" s="4"/>
    </row>
    <row r="362" spans="1:7" x14ac:dyDescent="0.3">
      <c r="A362" s="1"/>
      <c r="B362" s="3"/>
      <c r="C362" s="3"/>
      <c r="D362" s="2"/>
      <c r="E362" s="5"/>
      <c r="F362" s="2"/>
      <c r="G362" s="4"/>
    </row>
    <row r="363" spans="1:7" x14ac:dyDescent="0.3">
      <c r="A363" s="13"/>
      <c r="B363" s="13"/>
      <c r="C363" s="13"/>
    </row>
    <row r="364" spans="1:7" x14ac:dyDescent="0.3">
      <c r="A364" s="13"/>
      <c r="B364" s="13"/>
      <c r="C364" s="13"/>
    </row>
    <row r="365" spans="1:7" x14ac:dyDescent="0.3">
      <c r="A365" s="13"/>
      <c r="B365" s="13"/>
      <c r="C365" s="13"/>
    </row>
    <row r="366" spans="1:7" x14ac:dyDescent="0.3">
      <c r="A366" s="13"/>
      <c r="B366" s="13"/>
      <c r="C366" s="13"/>
    </row>
    <row r="367" spans="1:7" x14ac:dyDescent="0.3">
      <c r="A367" s="13"/>
      <c r="B367" s="13"/>
      <c r="C367" s="13"/>
    </row>
    <row r="368" spans="1:7" x14ac:dyDescent="0.3">
      <c r="A368" s="13"/>
      <c r="B368" s="13"/>
      <c r="C368" s="13"/>
    </row>
    <row r="369" spans="1:3" x14ac:dyDescent="0.3">
      <c r="A369" s="13"/>
      <c r="B369" s="13"/>
      <c r="C369" s="13"/>
    </row>
    <row r="370" spans="1:3" x14ac:dyDescent="0.3">
      <c r="A370" s="13"/>
      <c r="B370" s="13"/>
      <c r="C370" s="13"/>
    </row>
    <row r="371" spans="1:3" x14ac:dyDescent="0.3">
      <c r="A371" s="13"/>
      <c r="B371" s="13"/>
      <c r="C371" s="13"/>
    </row>
    <row r="372" spans="1:3" x14ac:dyDescent="0.3">
      <c r="A372" s="13"/>
      <c r="B372" s="13"/>
      <c r="C372" s="13"/>
    </row>
    <row r="373" spans="1:3" x14ac:dyDescent="0.3">
      <c r="A373" s="13"/>
      <c r="B373" s="13"/>
      <c r="C373" s="13"/>
    </row>
    <row r="374" spans="1:3" x14ac:dyDescent="0.3">
      <c r="A374" s="13"/>
      <c r="B374" s="13"/>
      <c r="C374" s="13"/>
    </row>
    <row r="375" spans="1:3" x14ac:dyDescent="0.3">
      <c r="A375" s="13"/>
      <c r="B375" s="13"/>
      <c r="C375" s="13"/>
    </row>
    <row r="376" spans="1:3" x14ac:dyDescent="0.3">
      <c r="A376" s="13"/>
      <c r="B376" s="13"/>
      <c r="C376" s="13"/>
    </row>
    <row r="377" spans="1:3" x14ac:dyDescent="0.3">
      <c r="A377" s="13"/>
      <c r="B377" s="13"/>
      <c r="C377" s="13"/>
    </row>
    <row r="378" spans="1:3" x14ac:dyDescent="0.3">
      <c r="A378" s="13"/>
      <c r="B378" s="13"/>
      <c r="C378" s="13"/>
    </row>
    <row r="379" spans="1:3" x14ac:dyDescent="0.3">
      <c r="A379" s="13"/>
      <c r="B379" s="13"/>
      <c r="C379" s="13"/>
    </row>
    <row r="380" spans="1:3" x14ac:dyDescent="0.3">
      <c r="A380" s="13"/>
      <c r="B380" s="13"/>
      <c r="C380" s="13"/>
    </row>
    <row r="381" spans="1:3" x14ac:dyDescent="0.3">
      <c r="A381" s="13"/>
      <c r="B381" s="13"/>
      <c r="C381" s="13"/>
    </row>
    <row r="382" spans="1:3" x14ac:dyDescent="0.3">
      <c r="A382" s="13"/>
      <c r="B382" s="13"/>
      <c r="C382" s="13"/>
    </row>
    <row r="383" spans="1:3" x14ac:dyDescent="0.3">
      <c r="A383" s="13"/>
      <c r="B383" s="13"/>
      <c r="C383" s="13"/>
    </row>
    <row r="384" spans="1:3" x14ac:dyDescent="0.3">
      <c r="A384" s="13"/>
      <c r="B384" s="13"/>
      <c r="C384" s="13"/>
    </row>
    <row r="385" spans="1:3" x14ac:dyDescent="0.3">
      <c r="A385" s="13"/>
      <c r="B385" s="13"/>
      <c r="C385" s="13"/>
    </row>
    <row r="386" spans="1:3" x14ac:dyDescent="0.3">
      <c r="A386" s="13"/>
      <c r="B386" s="13"/>
      <c r="C386" s="13"/>
    </row>
    <row r="387" spans="1:3" x14ac:dyDescent="0.3">
      <c r="A387" s="13"/>
      <c r="B387" s="13"/>
      <c r="C387" s="13"/>
    </row>
    <row r="388" spans="1:3" x14ac:dyDescent="0.3">
      <c r="A388" s="13"/>
      <c r="B388" s="13"/>
      <c r="C388" s="13"/>
    </row>
    <row r="389" spans="1:3" x14ac:dyDescent="0.3">
      <c r="A389" s="13"/>
      <c r="B389" s="13"/>
      <c r="C389" s="13"/>
    </row>
    <row r="390" spans="1:3" x14ac:dyDescent="0.3">
      <c r="A390" s="13"/>
      <c r="B390" s="13"/>
      <c r="C390" s="13"/>
    </row>
    <row r="391" spans="1:3" x14ac:dyDescent="0.3">
      <c r="A391" s="13"/>
      <c r="B391" s="13"/>
      <c r="C391" s="13"/>
    </row>
    <row r="392" spans="1:3" x14ac:dyDescent="0.3">
      <c r="A392" s="13"/>
      <c r="B392" s="13"/>
      <c r="C392" s="13"/>
    </row>
    <row r="393" spans="1:3" x14ac:dyDescent="0.3">
      <c r="A393" s="13"/>
      <c r="B393" s="13"/>
      <c r="C393" s="13"/>
    </row>
    <row r="394" spans="1:3" x14ac:dyDescent="0.3">
      <c r="A394" s="13"/>
      <c r="B394" s="13"/>
      <c r="C394" s="13"/>
    </row>
    <row r="395" spans="1:3" x14ac:dyDescent="0.3">
      <c r="A395" s="13"/>
      <c r="B395" s="13"/>
      <c r="C395" s="13"/>
    </row>
    <row r="396" spans="1:3" x14ac:dyDescent="0.3">
      <c r="A396" s="13"/>
      <c r="B396" s="13"/>
      <c r="C396" s="13"/>
    </row>
    <row r="397" spans="1:3" x14ac:dyDescent="0.3">
      <c r="A397" s="13"/>
      <c r="B397" s="13"/>
      <c r="C397" s="13"/>
    </row>
    <row r="398" spans="1:3" x14ac:dyDescent="0.3">
      <c r="A398" s="13"/>
      <c r="B398" s="13"/>
      <c r="C398" s="13"/>
    </row>
    <row r="399" spans="1:3" x14ac:dyDescent="0.3">
      <c r="A399" s="13"/>
      <c r="B399" s="13"/>
      <c r="C399" s="13"/>
    </row>
    <row r="400" spans="1:3" x14ac:dyDescent="0.3">
      <c r="A400" s="13"/>
      <c r="B400" s="13"/>
      <c r="C400" s="13"/>
    </row>
    <row r="401" spans="1:3" x14ac:dyDescent="0.3">
      <c r="A401" s="13"/>
      <c r="B401" s="13"/>
      <c r="C401" s="13"/>
    </row>
    <row r="402" spans="1:3" x14ac:dyDescent="0.3">
      <c r="A402" s="13"/>
      <c r="B402" s="13"/>
      <c r="C402" s="13"/>
    </row>
    <row r="403" spans="1:3" x14ac:dyDescent="0.3">
      <c r="A403" s="13"/>
      <c r="B403" s="13"/>
      <c r="C403" s="13"/>
    </row>
    <row r="406" spans="1:3" x14ac:dyDescent="0.3">
      <c r="A406" s="13"/>
      <c r="B406" s="13"/>
      <c r="C406" s="13"/>
    </row>
    <row r="407" spans="1:3" x14ac:dyDescent="0.3">
      <c r="A407" s="13"/>
      <c r="B407" s="13"/>
      <c r="C407" s="13"/>
    </row>
    <row r="408" spans="1:3" x14ac:dyDescent="0.3">
      <c r="A408" s="13"/>
      <c r="B408" s="13"/>
      <c r="C408" s="13"/>
    </row>
    <row r="409" spans="1:3" x14ac:dyDescent="0.3">
      <c r="A409" s="13"/>
      <c r="B409" s="13"/>
      <c r="C409" s="13"/>
    </row>
    <row r="410" spans="1:3" x14ac:dyDescent="0.3">
      <c r="A410" s="13"/>
      <c r="B410" s="13"/>
      <c r="C410" s="13"/>
    </row>
    <row r="411" spans="1:3" x14ac:dyDescent="0.3">
      <c r="A411" s="13"/>
      <c r="B411" s="13"/>
      <c r="C411" s="13"/>
    </row>
    <row r="412" spans="1:3" x14ac:dyDescent="0.3">
      <c r="A412" s="13"/>
      <c r="B412" s="13"/>
      <c r="C412" s="13"/>
    </row>
    <row r="413" spans="1:3" x14ac:dyDescent="0.3">
      <c r="A413" s="13"/>
      <c r="B413" s="13"/>
      <c r="C413" s="13"/>
    </row>
    <row r="414" spans="1:3" x14ac:dyDescent="0.3">
      <c r="A414" s="13"/>
      <c r="B414" s="13"/>
      <c r="C414" s="13"/>
    </row>
    <row r="415" spans="1:3" x14ac:dyDescent="0.3">
      <c r="A415" s="13"/>
      <c r="B415" s="13"/>
      <c r="C415" s="13"/>
    </row>
    <row r="416" spans="1:3" x14ac:dyDescent="0.3">
      <c r="A416" s="13"/>
      <c r="B416" s="13"/>
      <c r="C416" s="13"/>
    </row>
  </sheetData>
  <sheetProtection algorithmName="SHA-512" hashValue="03+d8M86oxKJPhoSbKPOszGPP71UGRUfozFeR40ioo0rSWMoZk+NrBFU1W9D5PBC8TFEDIun0KbJLxFPm1QKjg==" saltValue="KTAFaNu/EyceYFMa5lIDBw==" spinCount="100000" sheet="1" insertRows="0" deleteRows="0" sort="0" autoFilter="0"/>
  <autoFilter ref="A2:C2" xr:uid="{00000000-0001-0000-0100-000000000000}">
    <sortState xmlns:xlrd2="http://schemas.microsoft.com/office/spreadsheetml/2017/richdata2" ref="A3:C159">
      <sortCondition ref="B2"/>
    </sortState>
  </autoFilter>
  <pageMargins left="0.7" right="0.7" top="0.75" bottom="0.75" header="0.3" footer="0.3"/>
  <pageSetup paperSize="9"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theme="3" tint="0.59999389629810485"/>
  </sheetPr>
  <dimension ref="A1:AJ302"/>
  <sheetViews>
    <sheetView showGridLines="0" showRowColHeaders="0" zoomScaleNormal="100" workbookViewId="0">
      <selection activeCell="D3" sqref="D3"/>
    </sheetView>
  </sheetViews>
  <sheetFormatPr baseColWidth="10" defaultRowHeight="14.4" x14ac:dyDescent="0.3"/>
  <cols>
    <col min="1" max="1" width="7.88671875" customWidth="1"/>
    <col min="2" max="2" width="20.77734375" style="10" customWidth="1"/>
    <col min="3" max="3" width="15.77734375" style="46" customWidth="1"/>
    <col min="4" max="4" width="7.77734375" style="16" customWidth="1"/>
    <col min="5" max="6" width="7.77734375" style="13" customWidth="1"/>
    <col min="7" max="7" width="7.77734375" style="12" customWidth="1"/>
    <col min="8" max="13" width="3.77734375" style="13" customWidth="1"/>
    <col min="14" max="14" width="3.77734375" style="17" customWidth="1"/>
    <col min="15" max="17" width="3.77734375" style="13" customWidth="1"/>
    <col min="18" max="18" width="5.77734375" hidden="1" customWidth="1"/>
    <col min="19" max="29" width="4.77734375" hidden="1" customWidth="1"/>
    <col min="30" max="30" width="27.44140625" hidden="1" customWidth="1"/>
  </cols>
  <sheetData>
    <row r="1" spans="1:36" ht="34.200000000000003" customHeight="1" thickTop="1" thickBot="1" x14ac:dyDescent="0.35">
      <c r="A1" s="510" t="s">
        <v>879</v>
      </c>
      <c r="B1" s="511"/>
      <c r="C1" s="511" t="s">
        <v>702</v>
      </c>
      <c r="D1" s="511"/>
      <c r="E1" s="511" t="s">
        <v>703</v>
      </c>
      <c r="F1" s="511"/>
      <c r="G1" s="511"/>
      <c r="H1" s="665" t="str">
        <f>IF(COUNTA(F3:F301)=0,"",(COUNTA(F3:F301)))</f>
        <v/>
      </c>
      <c r="I1" s="665"/>
      <c r="J1" s="511" t="s">
        <v>701</v>
      </c>
      <c r="K1" s="511"/>
      <c r="L1" s="508"/>
      <c r="M1" s="508"/>
      <c r="N1" s="508"/>
      <c r="O1" s="508"/>
      <c r="P1" s="508"/>
      <c r="Q1" s="509"/>
      <c r="R1" s="374"/>
      <c r="S1" s="374"/>
      <c r="T1" s="374"/>
      <c r="U1" s="374"/>
      <c r="V1" s="374"/>
      <c r="W1" s="374"/>
      <c r="X1" s="374"/>
      <c r="Y1" s="374"/>
      <c r="Z1" s="374"/>
      <c r="AA1" s="374"/>
      <c r="AB1" s="374"/>
      <c r="AC1" s="374"/>
      <c r="AD1" s="374"/>
      <c r="AE1" s="374"/>
      <c r="AF1" s="374"/>
      <c r="AG1" s="374"/>
      <c r="AH1" s="374"/>
      <c r="AI1" s="374"/>
      <c r="AJ1" s="374"/>
    </row>
    <row r="2" spans="1:36" ht="30" customHeight="1" thickTop="1" thickBot="1" x14ac:dyDescent="0.35">
      <c r="A2" s="109" t="s">
        <v>813</v>
      </c>
      <c r="B2" s="110" t="s">
        <v>1</v>
      </c>
      <c r="C2" s="111" t="s">
        <v>819</v>
      </c>
      <c r="D2" s="124" t="s">
        <v>0</v>
      </c>
      <c r="E2" s="125" t="s">
        <v>679</v>
      </c>
      <c r="F2" s="125" t="s">
        <v>695</v>
      </c>
      <c r="G2" s="112" t="s">
        <v>680</v>
      </c>
      <c r="H2" s="205" t="s">
        <v>681</v>
      </c>
      <c r="I2" s="205" t="s">
        <v>682</v>
      </c>
      <c r="J2" s="205" t="s">
        <v>683</v>
      </c>
      <c r="K2" s="205" t="s">
        <v>684</v>
      </c>
      <c r="L2" s="205" t="s">
        <v>685</v>
      </c>
      <c r="M2" s="205" t="s">
        <v>686</v>
      </c>
      <c r="N2" s="206" t="s">
        <v>687</v>
      </c>
      <c r="O2" s="205" t="s">
        <v>688</v>
      </c>
      <c r="P2" s="205" t="s">
        <v>689</v>
      </c>
      <c r="Q2" s="207" t="s">
        <v>690</v>
      </c>
      <c r="R2" s="374"/>
      <c r="S2" s="465" t="s">
        <v>697</v>
      </c>
      <c r="T2" s="466" t="s">
        <v>681</v>
      </c>
      <c r="U2" s="466" t="s">
        <v>682</v>
      </c>
      <c r="V2" s="466" t="s">
        <v>683</v>
      </c>
      <c r="W2" s="466" t="s">
        <v>684</v>
      </c>
      <c r="X2" s="466" t="s">
        <v>685</v>
      </c>
      <c r="Y2" s="466" t="s">
        <v>686</v>
      </c>
      <c r="Z2" s="466" t="s">
        <v>687</v>
      </c>
      <c r="AA2" s="466" t="s">
        <v>688</v>
      </c>
      <c r="AB2" s="466" t="s">
        <v>689</v>
      </c>
      <c r="AC2" s="466" t="s">
        <v>690</v>
      </c>
      <c r="AD2" s="466"/>
      <c r="AE2" s="467"/>
      <c r="AF2" s="467"/>
      <c r="AG2" s="464"/>
      <c r="AH2" s="374"/>
      <c r="AI2" s="374"/>
      <c r="AJ2" s="374"/>
    </row>
    <row r="3" spans="1:36" ht="19.95" customHeight="1" thickBot="1" x14ac:dyDescent="0.35">
      <c r="A3" s="214" t="str">
        <f>IF(ISERROR(RANK(AD3,$AD$3:$AD$301,0)),"",(RANK(AD3,$AD$3:$AD$301,0)))</f>
        <v/>
      </c>
      <c r="B3" s="58" t="str">
        <f>IF(ISNA(VLOOKUP($D3,'L. Des E.'!$A$4:$C$362,2,FALSE)),"",(VLOOKUP($D3,'L. Des E.'!$A$4:$C$362,2,FALSE)))</f>
        <v/>
      </c>
      <c r="C3" s="80" t="str">
        <f>IF(ISNA(VLOOKUP($D3,'L. Des E.'!$A$4:$C$362,3,FALSE)),"",(VLOOKUP($D3,'L. Des E.'!$A$4:$C$362,3,FALSE)))</f>
        <v/>
      </c>
      <c r="D3" s="59"/>
      <c r="E3" s="60"/>
      <c r="F3" s="60"/>
      <c r="G3" s="290" t="str">
        <f>IF(F3="","",IF(MIN(90,SUM(H3:Q3))=0,"PC",(MIN(90,SUM(H3:Q3)))))</f>
        <v/>
      </c>
      <c r="H3" s="60"/>
      <c r="I3" s="60"/>
      <c r="J3" s="60"/>
      <c r="K3" s="60"/>
      <c r="L3" s="60"/>
      <c r="M3" s="60"/>
      <c r="N3" s="60"/>
      <c r="O3" s="60"/>
      <c r="P3" s="60"/>
      <c r="Q3" s="226"/>
      <c r="R3" s="434">
        <v>1</v>
      </c>
      <c r="S3" s="434" t="str">
        <f t="shared" ref="S3:AC3" si="0">G3</f>
        <v/>
      </c>
      <c r="T3" s="434">
        <f t="shared" si="0"/>
        <v>0</v>
      </c>
      <c r="U3" s="434">
        <f t="shared" si="0"/>
        <v>0</v>
      </c>
      <c r="V3" s="434">
        <f t="shared" si="0"/>
        <v>0</v>
      </c>
      <c r="W3" s="434">
        <f t="shared" si="0"/>
        <v>0</v>
      </c>
      <c r="X3" s="434">
        <f t="shared" si="0"/>
        <v>0</v>
      </c>
      <c r="Y3" s="434">
        <f t="shared" si="0"/>
        <v>0</v>
      </c>
      <c r="Z3" s="468">
        <f t="shared" si="0"/>
        <v>0</v>
      </c>
      <c r="AA3" s="434">
        <f t="shared" si="0"/>
        <v>0</v>
      </c>
      <c r="AB3" s="434">
        <f t="shared" si="0"/>
        <v>0</v>
      </c>
      <c r="AC3" s="434">
        <f t="shared" si="0"/>
        <v>0</v>
      </c>
      <c r="AD3" s="373" t="str">
        <f>IF(S3="","",IFERROR(SUM(T3:U3:W3:X3)+LARGE(T3:U3:W3:X3,1)/100+LARGE(T3:U3:W3:X3,2)/1000+LARGE(T3:U3:W3:X3,4)/10000+LARGE(T3:U3:W3:X3,5)/100000-0.01/R3,0))</f>
        <v/>
      </c>
      <c r="AE3" s="374"/>
      <c r="AF3" s="374"/>
      <c r="AG3" s="374"/>
      <c r="AH3" s="374"/>
      <c r="AI3" s="374"/>
      <c r="AJ3" s="374"/>
    </row>
    <row r="4" spans="1:36" ht="19.95" customHeight="1" thickBot="1" x14ac:dyDescent="0.35">
      <c r="A4" s="214" t="str">
        <f t="shared" ref="A4:A67" si="1">IF(ISERROR(RANK(AD4,$AD$3:$AD$301,0)),"",(RANK(AD4,$AD$3:$AD$301,0)))</f>
        <v/>
      </c>
      <c r="B4" s="58" t="str">
        <f>IF(ISNA(VLOOKUP($D4,'L. Des E.'!$A$4:$C$362,2,FALSE)),"",(VLOOKUP($D4,'L. Des E.'!$A$4:$C$362,2,FALSE)))</f>
        <v/>
      </c>
      <c r="C4" s="80" t="str">
        <f>IF(ISNA(VLOOKUP($D4,'L. Des E.'!$A$4:$C$362,3,FALSE)),"",(VLOOKUP($D4,'L. Des E.'!$A$4:$C$362,3,FALSE)))</f>
        <v/>
      </c>
      <c r="D4" s="59"/>
      <c r="E4" s="60"/>
      <c r="F4" s="60"/>
      <c r="G4" s="290" t="str">
        <f t="shared" ref="G4:G67" si="2">IF(F4="","",IF(MIN(90,SUM(H4:Q4))=0,"PC",(MIN(90,SUM(H4:Q4)))))</f>
        <v/>
      </c>
      <c r="H4" s="60"/>
      <c r="I4" s="60"/>
      <c r="J4" s="60"/>
      <c r="K4" s="60"/>
      <c r="L4" s="60"/>
      <c r="M4" s="60"/>
      <c r="N4" s="60"/>
      <c r="O4" s="60"/>
      <c r="P4" s="60"/>
      <c r="Q4" s="226"/>
      <c r="R4" s="434">
        <v>2</v>
      </c>
      <c r="S4" s="434" t="str">
        <f t="shared" ref="S4:S67" si="3">G4</f>
        <v/>
      </c>
      <c r="T4" s="434">
        <f t="shared" ref="T4:T67" si="4">H4</f>
        <v>0</v>
      </c>
      <c r="U4" s="434">
        <f t="shared" ref="U4:U67" si="5">I4</f>
        <v>0</v>
      </c>
      <c r="V4" s="434">
        <f t="shared" ref="V4:V67" si="6">J4</f>
        <v>0</v>
      </c>
      <c r="W4" s="434">
        <f t="shared" ref="W4:W67" si="7">K4</f>
        <v>0</v>
      </c>
      <c r="X4" s="434">
        <f t="shared" ref="X4:X67" si="8">L4</f>
        <v>0</v>
      </c>
      <c r="Y4" s="434">
        <f t="shared" ref="Y4:Y67" si="9">M4</f>
        <v>0</v>
      </c>
      <c r="Z4" s="468">
        <f t="shared" ref="Z4:Z67" si="10">N4</f>
        <v>0</v>
      </c>
      <c r="AA4" s="434">
        <f t="shared" ref="AA4:AA67" si="11">O4</f>
        <v>0</v>
      </c>
      <c r="AB4" s="434">
        <f t="shared" ref="AB4:AB67" si="12">P4</f>
        <v>0</v>
      </c>
      <c r="AC4" s="434">
        <f t="shared" ref="AC4:AC67" si="13">Q4</f>
        <v>0</v>
      </c>
      <c r="AD4" s="373" t="str">
        <f>IF(S4="","",IFERROR(SUM(T4:U4:W4:X4)+LARGE(T4:U4:W4:X4,1)/100+LARGE(T4:U4:W4:X4,2)/1000+LARGE(T4:U4:W4:X4,4)/10000+LARGE(T4:U4:W4:X4,5)/100000-0.01/R4,0))</f>
        <v/>
      </c>
      <c r="AE4" s="374"/>
      <c r="AF4" s="374"/>
      <c r="AG4" s="374"/>
      <c r="AH4" s="374"/>
      <c r="AI4" s="374"/>
      <c r="AJ4" s="374"/>
    </row>
    <row r="5" spans="1:36" ht="19.95" customHeight="1" thickBot="1" x14ac:dyDescent="0.35">
      <c r="A5" s="214" t="str">
        <f t="shared" si="1"/>
        <v/>
      </c>
      <c r="B5" s="58" t="str">
        <f>IF(ISNA(VLOOKUP($D5,'L. Des E.'!$A$4:$C$362,2,FALSE)),"",(VLOOKUP($D5,'L. Des E.'!$A$4:$C$362,2,FALSE)))</f>
        <v/>
      </c>
      <c r="C5" s="80" t="str">
        <f>IF(ISNA(VLOOKUP($D5,'L. Des E.'!$A$4:$C$362,3,FALSE)),"",(VLOOKUP($D5,'L. Des E.'!$A$4:$C$362,3,FALSE)))</f>
        <v/>
      </c>
      <c r="D5" s="59"/>
      <c r="E5" s="60"/>
      <c r="F5" s="60"/>
      <c r="G5" s="290" t="str">
        <f t="shared" si="2"/>
        <v/>
      </c>
      <c r="H5" s="60"/>
      <c r="I5" s="60"/>
      <c r="J5" s="60"/>
      <c r="K5" s="60"/>
      <c r="L5" s="60"/>
      <c r="M5" s="60"/>
      <c r="N5" s="60"/>
      <c r="O5" s="60"/>
      <c r="P5" s="60"/>
      <c r="Q5" s="226"/>
      <c r="R5" s="434">
        <v>3</v>
      </c>
      <c r="S5" s="434" t="str">
        <f t="shared" si="3"/>
        <v/>
      </c>
      <c r="T5" s="434">
        <f t="shared" si="4"/>
        <v>0</v>
      </c>
      <c r="U5" s="434">
        <f t="shared" si="5"/>
        <v>0</v>
      </c>
      <c r="V5" s="434">
        <f t="shared" si="6"/>
        <v>0</v>
      </c>
      <c r="W5" s="434">
        <f t="shared" si="7"/>
        <v>0</v>
      </c>
      <c r="X5" s="434">
        <f t="shared" si="8"/>
        <v>0</v>
      </c>
      <c r="Y5" s="434">
        <f t="shared" si="9"/>
        <v>0</v>
      </c>
      <c r="Z5" s="468">
        <f t="shared" si="10"/>
        <v>0</v>
      </c>
      <c r="AA5" s="434">
        <f t="shared" si="11"/>
        <v>0</v>
      </c>
      <c r="AB5" s="434">
        <f t="shared" si="12"/>
        <v>0</v>
      </c>
      <c r="AC5" s="434">
        <f t="shared" si="13"/>
        <v>0</v>
      </c>
      <c r="AD5" s="373" t="str">
        <f>IF(S5="","",IFERROR(SUM(T5:U5:W5:X5)+LARGE(T5:U5:W5:X5,1)/100+LARGE(T5:U5:W5:X5,2)/1000+LARGE(T5:U5:W5:X5,4)/10000+LARGE(T5:U5:W5:X5,5)/100000-0.01/R5,0))</f>
        <v/>
      </c>
      <c r="AE5" s="374"/>
      <c r="AF5" s="374"/>
      <c r="AG5" s="374"/>
      <c r="AH5" s="374"/>
      <c r="AI5" s="374"/>
      <c r="AJ5" s="374"/>
    </row>
    <row r="6" spans="1:36" ht="19.95" customHeight="1" thickBot="1" x14ac:dyDescent="0.35">
      <c r="A6" s="214" t="str">
        <f t="shared" si="1"/>
        <v/>
      </c>
      <c r="B6" s="58" t="str">
        <f>IF(ISNA(VLOOKUP($D6,'L. Des E.'!$A$4:$C$362,2,FALSE)),"",(VLOOKUP($D6,'L. Des E.'!$A$4:$C$362,2,FALSE)))</f>
        <v/>
      </c>
      <c r="C6" s="80" t="str">
        <f>IF(ISNA(VLOOKUP($D6,'L. Des E.'!$A$4:$C$362,3,FALSE)),"",(VLOOKUP($D6,'L. Des E.'!$A$4:$C$362,3,FALSE)))</f>
        <v/>
      </c>
      <c r="D6" s="59"/>
      <c r="E6" s="60"/>
      <c r="F6" s="60"/>
      <c r="G6" s="290" t="str">
        <f t="shared" si="2"/>
        <v/>
      </c>
      <c r="H6" s="60"/>
      <c r="I6" s="60"/>
      <c r="J6" s="60"/>
      <c r="K6" s="60"/>
      <c r="L6" s="60"/>
      <c r="M6" s="60"/>
      <c r="N6" s="60"/>
      <c r="O6" s="60"/>
      <c r="P6" s="60"/>
      <c r="Q6" s="226"/>
      <c r="R6" s="434">
        <v>4</v>
      </c>
      <c r="S6" s="434" t="str">
        <f t="shared" si="3"/>
        <v/>
      </c>
      <c r="T6" s="434">
        <f t="shared" si="4"/>
        <v>0</v>
      </c>
      <c r="U6" s="434">
        <f t="shared" si="5"/>
        <v>0</v>
      </c>
      <c r="V6" s="434">
        <f t="shared" si="6"/>
        <v>0</v>
      </c>
      <c r="W6" s="434">
        <f t="shared" si="7"/>
        <v>0</v>
      </c>
      <c r="X6" s="434">
        <f t="shared" si="8"/>
        <v>0</v>
      </c>
      <c r="Y6" s="434">
        <f t="shared" si="9"/>
        <v>0</v>
      </c>
      <c r="Z6" s="468">
        <f t="shared" si="10"/>
        <v>0</v>
      </c>
      <c r="AA6" s="434">
        <f t="shared" si="11"/>
        <v>0</v>
      </c>
      <c r="AB6" s="434">
        <f t="shared" si="12"/>
        <v>0</v>
      </c>
      <c r="AC6" s="434">
        <f t="shared" si="13"/>
        <v>0</v>
      </c>
      <c r="AD6" s="373" t="str">
        <f>IF(S6="","",IFERROR(SUM(T6:U6:W6:X6)+LARGE(T6:U6:W6:X6,1)/100+LARGE(T6:U6:W6:X6,2)/1000+LARGE(T6:U6:W6:X6,4)/10000+LARGE(T6:U6:W6:X6,5)/100000-0.01/R6,0))</f>
        <v/>
      </c>
      <c r="AE6" s="374"/>
      <c r="AF6" s="374"/>
      <c r="AG6" s="374"/>
      <c r="AH6" s="374"/>
      <c r="AI6" s="374"/>
      <c r="AJ6" s="374"/>
    </row>
    <row r="7" spans="1:36" ht="19.95" customHeight="1" thickBot="1" x14ac:dyDescent="0.35">
      <c r="A7" s="214" t="str">
        <f t="shared" si="1"/>
        <v/>
      </c>
      <c r="B7" s="58" t="str">
        <f>IF(ISNA(VLOOKUP($D7,'L. Des E.'!$A$4:$C$362,2,FALSE)),"",(VLOOKUP($D7,'L. Des E.'!$A$4:$C$362,2,FALSE)))</f>
        <v/>
      </c>
      <c r="C7" s="80" t="str">
        <f>IF(ISNA(VLOOKUP($D7,'L. Des E.'!$A$4:$C$362,3,FALSE)),"",(VLOOKUP($D7,'L. Des E.'!$A$4:$C$362,3,FALSE)))</f>
        <v/>
      </c>
      <c r="D7" s="59"/>
      <c r="E7" s="60"/>
      <c r="F7" s="60"/>
      <c r="G7" s="290" t="str">
        <f t="shared" si="2"/>
        <v/>
      </c>
      <c r="H7" s="60"/>
      <c r="I7" s="60"/>
      <c r="J7" s="60"/>
      <c r="K7" s="60"/>
      <c r="L7" s="60"/>
      <c r="M7" s="60"/>
      <c r="N7" s="60"/>
      <c r="O7" s="60"/>
      <c r="P7" s="60"/>
      <c r="Q7" s="226"/>
      <c r="R7" s="434">
        <v>5</v>
      </c>
      <c r="S7" s="434" t="str">
        <f t="shared" si="3"/>
        <v/>
      </c>
      <c r="T7" s="434">
        <f t="shared" si="4"/>
        <v>0</v>
      </c>
      <c r="U7" s="434">
        <f t="shared" si="5"/>
        <v>0</v>
      </c>
      <c r="V7" s="434">
        <f t="shared" si="6"/>
        <v>0</v>
      </c>
      <c r="W7" s="434">
        <f t="shared" si="7"/>
        <v>0</v>
      </c>
      <c r="X7" s="434">
        <f t="shared" si="8"/>
        <v>0</v>
      </c>
      <c r="Y7" s="434">
        <f t="shared" si="9"/>
        <v>0</v>
      </c>
      <c r="Z7" s="468">
        <f t="shared" si="10"/>
        <v>0</v>
      </c>
      <c r="AA7" s="434">
        <f t="shared" si="11"/>
        <v>0</v>
      </c>
      <c r="AB7" s="434">
        <f t="shared" si="12"/>
        <v>0</v>
      </c>
      <c r="AC7" s="434">
        <f t="shared" si="13"/>
        <v>0</v>
      </c>
      <c r="AD7" s="373" t="str">
        <f>IF(S7="","",IFERROR(SUM(T7:U7:W7:X7)+LARGE(T7:U7:W7:X7,1)/100+LARGE(T7:U7:W7:X7,2)/1000+LARGE(T7:U7:W7:X7,4)/10000+LARGE(T7:U7:W7:X7,5)/100000-0.01/R7,0))</f>
        <v/>
      </c>
      <c r="AE7" s="374"/>
      <c r="AF7" s="374"/>
      <c r="AG7" s="374"/>
      <c r="AH7" s="374"/>
      <c r="AI7" s="374"/>
      <c r="AJ7" s="374"/>
    </row>
    <row r="8" spans="1:36" ht="19.95" customHeight="1" thickBot="1" x14ac:dyDescent="0.35">
      <c r="A8" s="214" t="str">
        <f t="shared" si="1"/>
        <v/>
      </c>
      <c r="B8" s="58" t="str">
        <f>IF(ISNA(VLOOKUP($D8,'L. Des E.'!$A$4:$C$362,2,FALSE)),"",(VLOOKUP($D8,'L. Des E.'!$A$4:$C$362,2,FALSE)))</f>
        <v/>
      </c>
      <c r="C8" s="80" t="str">
        <f>IF(ISNA(VLOOKUP($D8,'L. Des E.'!$A$4:$C$362,3,FALSE)),"",(VLOOKUP($D8,'L. Des E.'!$A$4:$C$362,3,FALSE)))</f>
        <v/>
      </c>
      <c r="D8" s="59"/>
      <c r="E8" s="60"/>
      <c r="F8" s="60"/>
      <c r="G8" s="290" t="str">
        <f t="shared" si="2"/>
        <v/>
      </c>
      <c r="H8" s="60"/>
      <c r="I8" s="60"/>
      <c r="J8" s="60"/>
      <c r="K8" s="60"/>
      <c r="L8" s="60"/>
      <c r="M8" s="60"/>
      <c r="N8" s="60"/>
      <c r="O8" s="60"/>
      <c r="P8" s="60"/>
      <c r="Q8" s="226"/>
      <c r="R8" s="434">
        <v>6</v>
      </c>
      <c r="S8" s="434" t="str">
        <f t="shared" si="3"/>
        <v/>
      </c>
      <c r="T8" s="434">
        <f t="shared" si="4"/>
        <v>0</v>
      </c>
      <c r="U8" s="434">
        <f t="shared" si="5"/>
        <v>0</v>
      </c>
      <c r="V8" s="434">
        <f t="shared" si="6"/>
        <v>0</v>
      </c>
      <c r="W8" s="434">
        <f t="shared" si="7"/>
        <v>0</v>
      </c>
      <c r="X8" s="434">
        <f t="shared" si="8"/>
        <v>0</v>
      </c>
      <c r="Y8" s="434">
        <f t="shared" si="9"/>
        <v>0</v>
      </c>
      <c r="Z8" s="468">
        <f t="shared" si="10"/>
        <v>0</v>
      </c>
      <c r="AA8" s="434">
        <f t="shared" si="11"/>
        <v>0</v>
      </c>
      <c r="AB8" s="434">
        <f t="shared" si="12"/>
        <v>0</v>
      </c>
      <c r="AC8" s="434">
        <f t="shared" si="13"/>
        <v>0</v>
      </c>
      <c r="AD8" s="373" t="str">
        <f>IF(S8="","",IFERROR(SUM(T8:U8:W8:X8)+LARGE(T8:U8:W8:X8,1)/100+LARGE(T8:U8:W8:X8,2)/1000+LARGE(T8:U8:W8:X8,4)/10000+LARGE(T8:U8:W8:X8,5)/100000-0.01/R8,0))</f>
        <v/>
      </c>
      <c r="AE8" s="374"/>
      <c r="AF8" s="374"/>
      <c r="AG8" s="374"/>
      <c r="AH8" s="374"/>
      <c r="AI8" s="374"/>
      <c r="AJ8" s="374"/>
    </row>
    <row r="9" spans="1:36" ht="19.95" customHeight="1" thickBot="1" x14ac:dyDescent="0.35">
      <c r="A9" s="214" t="str">
        <f t="shared" si="1"/>
        <v/>
      </c>
      <c r="B9" s="58" t="str">
        <f>IF(ISNA(VLOOKUP($D9,'L. Des E.'!$A$4:$C$362,2,FALSE)),"",(VLOOKUP($D9,'L. Des E.'!$A$4:$C$362,2,FALSE)))</f>
        <v/>
      </c>
      <c r="C9" s="80" t="str">
        <f>IF(ISNA(VLOOKUP($D9,'L. Des E.'!$A$4:$C$362,3,FALSE)),"",(VLOOKUP($D9,'L. Des E.'!$A$4:$C$362,3,FALSE)))</f>
        <v/>
      </c>
      <c r="D9" s="59"/>
      <c r="E9" s="60"/>
      <c r="F9" s="60"/>
      <c r="G9" s="290" t="str">
        <f t="shared" si="2"/>
        <v/>
      </c>
      <c r="H9" s="60"/>
      <c r="I9" s="60"/>
      <c r="J9" s="60"/>
      <c r="K9" s="60"/>
      <c r="L9" s="60"/>
      <c r="M9" s="60"/>
      <c r="N9" s="60"/>
      <c r="O9" s="60"/>
      <c r="P9" s="60"/>
      <c r="Q9" s="226"/>
      <c r="R9" s="434">
        <v>7</v>
      </c>
      <c r="S9" s="434" t="str">
        <f t="shared" si="3"/>
        <v/>
      </c>
      <c r="T9" s="434">
        <f t="shared" si="4"/>
        <v>0</v>
      </c>
      <c r="U9" s="434">
        <f t="shared" si="5"/>
        <v>0</v>
      </c>
      <c r="V9" s="434">
        <f t="shared" si="6"/>
        <v>0</v>
      </c>
      <c r="W9" s="434">
        <f t="shared" si="7"/>
        <v>0</v>
      </c>
      <c r="X9" s="434">
        <f t="shared" si="8"/>
        <v>0</v>
      </c>
      <c r="Y9" s="434">
        <f t="shared" si="9"/>
        <v>0</v>
      </c>
      <c r="Z9" s="468">
        <f t="shared" si="10"/>
        <v>0</v>
      </c>
      <c r="AA9" s="434">
        <f t="shared" si="11"/>
        <v>0</v>
      </c>
      <c r="AB9" s="434">
        <f t="shared" si="12"/>
        <v>0</v>
      </c>
      <c r="AC9" s="434">
        <f t="shared" si="13"/>
        <v>0</v>
      </c>
      <c r="AD9" s="373" t="str">
        <f>IF(S9="","",IFERROR(SUM(T9:U9:W9:X9)+LARGE(T9:U9:W9:X9,1)/100+LARGE(T9:U9:W9:X9,2)/1000+LARGE(T9:U9:W9:X9,4)/10000+LARGE(T9:U9:W9:X9,5)/100000-0.01/R9,0))</f>
        <v/>
      </c>
      <c r="AE9" s="374"/>
      <c r="AF9" s="374"/>
      <c r="AG9" s="374"/>
      <c r="AH9" s="374"/>
      <c r="AI9" s="374"/>
      <c r="AJ9" s="374"/>
    </row>
    <row r="10" spans="1:36" ht="19.95" customHeight="1" thickBot="1" x14ac:dyDescent="0.35">
      <c r="A10" s="214" t="str">
        <f t="shared" si="1"/>
        <v/>
      </c>
      <c r="B10" s="58" t="str">
        <f>IF(ISNA(VLOOKUP($D10,'L. Des E.'!$A$4:$C$362,2,FALSE)),"",(VLOOKUP($D10,'L. Des E.'!$A$4:$C$362,2,FALSE)))</f>
        <v/>
      </c>
      <c r="C10" s="80" t="str">
        <f>IF(ISNA(VLOOKUP($D10,'L. Des E.'!$A$4:$C$362,3,FALSE)),"",(VLOOKUP($D10,'L. Des E.'!$A$4:$C$362,3,FALSE)))</f>
        <v/>
      </c>
      <c r="D10" s="59"/>
      <c r="E10" s="60"/>
      <c r="F10" s="60"/>
      <c r="G10" s="290" t="str">
        <f t="shared" si="2"/>
        <v/>
      </c>
      <c r="H10" s="60"/>
      <c r="I10" s="60"/>
      <c r="J10" s="60"/>
      <c r="K10" s="60"/>
      <c r="L10" s="60"/>
      <c r="M10" s="60"/>
      <c r="N10" s="60"/>
      <c r="O10" s="60"/>
      <c r="P10" s="60"/>
      <c r="Q10" s="226"/>
      <c r="R10" s="434">
        <v>8</v>
      </c>
      <c r="S10" s="434" t="str">
        <f t="shared" si="3"/>
        <v/>
      </c>
      <c r="T10" s="434">
        <f t="shared" si="4"/>
        <v>0</v>
      </c>
      <c r="U10" s="434">
        <f t="shared" si="5"/>
        <v>0</v>
      </c>
      <c r="V10" s="434">
        <f t="shared" si="6"/>
        <v>0</v>
      </c>
      <c r="W10" s="434">
        <f t="shared" si="7"/>
        <v>0</v>
      </c>
      <c r="X10" s="434">
        <f t="shared" si="8"/>
        <v>0</v>
      </c>
      <c r="Y10" s="434">
        <f t="shared" si="9"/>
        <v>0</v>
      </c>
      <c r="Z10" s="468">
        <f t="shared" si="10"/>
        <v>0</v>
      </c>
      <c r="AA10" s="434">
        <f t="shared" si="11"/>
        <v>0</v>
      </c>
      <c r="AB10" s="434">
        <f t="shared" si="12"/>
        <v>0</v>
      </c>
      <c r="AC10" s="434">
        <f t="shared" si="13"/>
        <v>0</v>
      </c>
      <c r="AD10" s="373" t="str">
        <f>IF(S10="","",IFERROR(SUM(T10:U10:W10:X10)+LARGE(T10:U10:W10:X10,1)/100+LARGE(T10:U10:W10:X10,2)/1000+LARGE(T10:U10:W10:X10,4)/10000+LARGE(T10:U10:W10:X10,5)/100000-0.01/R10,0))</f>
        <v/>
      </c>
      <c r="AE10" s="374"/>
      <c r="AF10" s="374"/>
      <c r="AG10" s="374"/>
      <c r="AH10" s="374"/>
      <c r="AI10" s="374"/>
      <c r="AJ10" s="374"/>
    </row>
    <row r="11" spans="1:36" ht="19.95" customHeight="1" thickBot="1" x14ac:dyDescent="0.35">
      <c r="A11" s="214" t="str">
        <f t="shared" si="1"/>
        <v/>
      </c>
      <c r="B11" s="58" t="str">
        <f>IF(ISNA(VLOOKUP($D11,'L. Des E.'!$A$4:$C$362,2,FALSE)),"",(VLOOKUP($D11,'L. Des E.'!$A$4:$C$362,2,FALSE)))</f>
        <v/>
      </c>
      <c r="C11" s="80" t="str">
        <f>IF(ISNA(VLOOKUP($D11,'L. Des E.'!$A$4:$C$362,3,FALSE)),"",(VLOOKUP($D11,'L. Des E.'!$A$4:$C$362,3,FALSE)))</f>
        <v/>
      </c>
      <c r="D11" s="59"/>
      <c r="E11" s="60"/>
      <c r="F11" s="60"/>
      <c r="G11" s="290" t="str">
        <f t="shared" si="2"/>
        <v/>
      </c>
      <c r="H11" s="60"/>
      <c r="I11" s="60"/>
      <c r="J11" s="60"/>
      <c r="K11" s="60"/>
      <c r="L11" s="60"/>
      <c r="M11" s="60"/>
      <c r="N11" s="60"/>
      <c r="O11" s="60"/>
      <c r="P11" s="60"/>
      <c r="Q11" s="226"/>
      <c r="R11" s="434">
        <v>9</v>
      </c>
      <c r="S11" s="434" t="str">
        <f t="shared" si="3"/>
        <v/>
      </c>
      <c r="T11" s="434">
        <f t="shared" si="4"/>
        <v>0</v>
      </c>
      <c r="U11" s="434">
        <f t="shared" si="5"/>
        <v>0</v>
      </c>
      <c r="V11" s="434">
        <f t="shared" si="6"/>
        <v>0</v>
      </c>
      <c r="W11" s="434">
        <f t="shared" si="7"/>
        <v>0</v>
      </c>
      <c r="X11" s="434">
        <f t="shared" si="8"/>
        <v>0</v>
      </c>
      <c r="Y11" s="434">
        <f t="shared" si="9"/>
        <v>0</v>
      </c>
      <c r="Z11" s="468">
        <f t="shared" si="10"/>
        <v>0</v>
      </c>
      <c r="AA11" s="434">
        <f t="shared" si="11"/>
        <v>0</v>
      </c>
      <c r="AB11" s="434">
        <f t="shared" si="12"/>
        <v>0</v>
      </c>
      <c r="AC11" s="434">
        <f t="shared" si="13"/>
        <v>0</v>
      </c>
      <c r="AD11" s="373" t="str">
        <f>IF(S11="","",IFERROR(SUM(T11:U11:W11:X11)+LARGE(T11:U11:W11:X11,1)/100+LARGE(T11:U11:W11:X11,2)/1000+LARGE(T11:U11:W11:X11,4)/10000+LARGE(T11:U11:W11:X11,5)/100000-0.01/R11,0))</f>
        <v/>
      </c>
      <c r="AE11" s="374"/>
      <c r="AF11" s="374"/>
      <c r="AG11" s="374"/>
      <c r="AH11" s="374"/>
      <c r="AI11" s="374"/>
      <c r="AJ11" s="374"/>
    </row>
    <row r="12" spans="1:36" ht="19.95" customHeight="1" thickBot="1" x14ac:dyDescent="0.35">
      <c r="A12" s="214" t="str">
        <f t="shared" si="1"/>
        <v/>
      </c>
      <c r="B12" s="58" t="str">
        <f>IF(ISNA(VLOOKUP($D12,'L. Des E.'!$A$4:$C$362,2,FALSE)),"",(VLOOKUP($D12,'L. Des E.'!$A$4:$C$362,2,FALSE)))</f>
        <v/>
      </c>
      <c r="C12" s="80" t="str">
        <f>IF(ISNA(VLOOKUP($D12,'L. Des E.'!$A$4:$C$362,3,FALSE)),"",(VLOOKUP($D12,'L. Des E.'!$A$4:$C$362,3,FALSE)))</f>
        <v/>
      </c>
      <c r="D12" s="59"/>
      <c r="E12" s="60"/>
      <c r="F12" s="60"/>
      <c r="G12" s="290" t="str">
        <f t="shared" si="2"/>
        <v/>
      </c>
      <c r="H12" s="60"/>
      <c r="I12" s="60"/>
      <c r="J12" s="60"/>
      <c r="K12" s="60"/>
      <c r="L12" s="60"/>
      <c r="M12" s="60"/>
      <c r="N12" s="60"/>
      <c r="O12" s="60"/>
      <c r="P12" s="60"/>
      <c r="Q12" s="226"/>
      <c r="R12" s="434">
        <v>10</v>
      </c>
      <c r="S12" s="434" t="str">
        <f t="shared" si="3"/>
        <v/>
      </c>
      <c r="T12" s="434">
        <f t="shared" si="4"/>
        <v>0</v>
      </c>
      <c r="U12" s="434">
        <f t="shared" si="5"/>
        <v>0</v>
      </c>
      <c r="V12" s="434">
        <f t="shared" si="6"/>
        <v>0</v>
      </c>
      <c r="W12" s="434">
        <f t="shared" si="7"/>
        <v>0</v>
      </c>
      <c r="X12" s="434">
        <f t="shared" si="8"/>
        <v>0</v>
      </c>
      <c r="Y12" s="434">
        <f t="shared" si="9"/>
        <v>0</v>
      </c>
      <c r="Z12" s="468">
        <f t="shared" si="10"/>
        <v>0</v>
      </c>
      <c r="AA12" s="434">
        <f t="shared" si="11"/>
        <v>0</v>
      </c>
      <c r="AB12" s="434">
        <f t="shared" si="12"/>
        <v>0</v>
      </c>
      <c r="AC12" s="434">
        <f t="shared" si="13"/>
        <v>0</v>
      </c>
      <c r="AD12" s="373" t="str">
        <f>IF(S12="","",IFERROR(SUM(T12:U12:W12:X12)+LARGE(T12:U12:W12:X12,1)/100+LARGE(T12:U12:W12:X12,2)/1000+LARGE(T12:U12:W12:X12,4)/10000+LARGE(T12:U12:W12:X12,5)/100000-0.01/R12,0))</f>
        <v/>
      </c>
      <c r="AE12" s="374"/>
      <c r="AF12" s="374"/>
      <c r="AG12" s="374"/>
      <c r="AH12" s="374"/>
      <c r="AI12" s="374"/>
      <c r="AJ12" s="374"/>
    </row>
    <row r="13" spans="1:36" ht="19.95" customHeight="1" thickBot="1" x14ac:dyDescent="0.35">
      <c r="A13" s="214" t="str">
        <f t="shared" si="1"/>
        <v/>
      </c>
      <c r="B13" s="58" t="str">
        <f>IF(ISNA(VLOOKUP($D13,'L. Des E.'!$A$4:$C$362,2,FALSE)),"",(VLOOKUP($D13,'L. Des E.'!$A$4:$C$362,2,FALSE)))</f>
        <v/>
      </c>
      <c r="C13" s="80" t="str">
        <f>IF(ISNA(VLOOKUP($D13,'L. Des E.'!$A$4:$C$362,3,FALSE)),"",(VLOOKUP($D13,'L. Des E.'!$A$4:$C$362,3,FALSE)))</f>
        <v/>
      </c>
      <c r="D13" s="59"/>
      <c r="E13" s="60"/>
      <c r="F13" s="60"/>
      <c r="G13" s="290" t="str">
        <f t="shared" si="2"/>
        <v/>
      </c>
      <c r="H13" s="60"/>
      <c r="I13" s="60"/>
      <c r="J13" s="60"/>
      <c r="K13" s="60"/>
      <c r="L13" s="60"/>
      <c r="M13" s="60"/>
      <c r="N13" s="60"/>
      <c r="O13" s="60"/>
      <c r="P13" s="60"/>
      <c r="Q13" s="226"/>
      <c r="R13" s="434">
        <v>11</v>
      </c>
      <c r="S13" s="434" t="str">
        <f t="shared" si="3"/>
        <v/>
      </c>
      <c r="T13" s="434">
        <f t="shared" si="4"/>
        <v>0</v>
      </c>
      <c r="U13" s="434">
        <f t="shared" si="5"/>
        <v>0</v>
      </c>
      <c r="V13" s="434">
        <f t="shared" si="6"/>
        <v>0</v>
      </c>
      <c r="W13" s="434">
        <f t="shared" si="7"/>
        <v>0</v>
      </c>
      <c r="X13" s="434">
        <f t="shared" si="8"/>
        <v>0</v>
      </c>
      <c r="Y13" s="434">
        <f t="shared" si="9"/>
        <v>0</v>
      </c>
      <c r="Z13" s="468">
        <f t="shared" si="10"/>
        <v>0</v>
      </c>
      <c r="AA13" s="434">
        <f t="shared" si="11"/>
        <v>0</v>
      </c>
      <c r="AB13" s="434">
        <f t="shared" si="12"/>
        <v>0</v>
      </c>
      <c r="AC13" s="434">
        <f t="shared" si="13"/>
        <v>0</v>
      </c>
      <c r="AD13" s="373" t="str">
        <f>IF(S13="","",IFERROR(SUM(T13:U13:W13:X13)+LARGE(T13:U13:W13:X13,1)/100+LARGE(T13:U13:W13:X13,2)/1000+LARGE(T13:U13:W13:X13,4)/10000+LARGE(T13:U13:W13:X13,5)/100000-0.01/R13,0))</f>
        <v/>
      </c>
      <c r="AE13" s="374"/>
      <c r="AF13" s="374"/>
      <c r="AG13" s="374"/>
      <c r="AH13" s="374"/>
      <c r="AI13" s="374"/>
      <c r="AJ13" s="374"/>
    </row>
    <row r="14" spans="1:36" ht="19.95" customHeight="1" thickBot="1" x14ac:dyDescent="0.35">
      <c r="A14" s="214" t="str">
        <f t="shared" si="1"/>
        <v/>
      </c>
      <c r="B14" s="58" t="str">
        <f>IF(ISNA(VLOOKUP($D14,'L. Des E.'!$A$4:$C$362,2,FALSE)),"",(VLOOKUP($D14,'L. Des E.'!$A$4:$C$362,2,FALSE)))</f>
        <v/>
      </c>
      <c r="C14" s="80" t="str">
        <f>IF(ISNA(VLOOKUP($D14,'L. Des E.'!$A$4:$C$362,3,FALSE)),"",(VLOOKUP($D14,'L. Des E.'!$A$4:$C$362,3,FALSE)))</f>
        <v/>
      </c>
      <c r="D14" s="59"/>
      <c r="E14" s="60"/>
      <c r="F14" s="60"/>
      <c r="G14" s="290" t="str">
        <f t="shared" si="2"/>
        <v/>
      </c>
      <c r="H14" s="60"/>
      <c r="I14" s="60"/>
      <c r="J14" s="315"/>
      <c r="K14" s="60"/>
      <c r="L14" s="60"/>
      <c r="M14" s="60"/>
      <c r="N14" s="60"/>
      <c r="O14" s="60"/>
      <c r="P14" s="60"/>
      <c r="Q14" s="226"/>
      <c r="R14" s="434">
        <v>12</v>
      </c>
      <c r="S14" s="434" t="str">
        <f t="shared" si="3"/>
        <v/>
      </c>
      <c r="T14" s="434">
        <f t="shared" si="4"/>
        <v>0</v>
      </c>
      <c r="U14" s="434">
        <f t="shared" si="5"/>
        <v>0</v>
      </c>
      <c r="V14" s="434">
        <f t="shared" si="6"/>
        <v>0</v>
      </c>
      <c r="W14" s="434">
        <f t="shared" si="7"/>
        <v>0</v>
      </c>
      <c r="X14" s="434">
        <f t="shared" si="8"/>
        <v>0</v>
      </c>
      <c r="Y14" s="434">
        <f t="shared" si="9"/>
        <v>0</v>
      </c>
      <c r="Z14" s="468">
        <f t="shared" si="10"/>
        <v>0</v>
      </c>
      <c r="AA14" s="434">
        <f t="shared" si="11"/>
        <v>0</v>
      </c>
      <c r="AB14" s="434">
        <f t="shared" si="12"/>
        <v>0</v>
      </c>
      <c r="AC14" s="434">
        <f t="shared" si="13"/>
        <v>0</v>
      </c>
      <c r="AD14" s="373" t="str">
        <f>IF(S14="","",IFERROR(SUM(T14:U14:W14:X14)+LARGE(T14:U14:W14:X14,1)/100+LARGE(T14:U14:W14:X14,2)/1000+LARGE(T14:U14:W14:X14,4)/10000+LARGE(T14:U14:W14:X14,5)/100000-0.01/R14,0))</f>
        <v/>
      </c>
      <c r="AE14" s="374"/>
      <c r="AF14" s="374"/>
      <c r="AG14" s="374"/>
      <c r="AH14" s="374"/>
      <c r="AI14" s="374"/>
      <c r="AJ14" s="374"/>
    </row>
    <row r="15" spans="1:36" ht="19.95" customHeight="1" thickBot="1" x14ac:dyDescent="0.35">
      <c r="A15" s="214" t="str">
        <f t="shared" si="1"/>
        <v/>
      </c>
      <c r="B15" s="58" t="str">
        <f>IF(ISNA(VLOOKUP($D15,'L. Des E.'!$A$4:$C$362,2,FALSE)),"",(VLOOKUP($D15,'L. Des E.'!$A$4:$C$362,2,FALSE)))</f>
        <v/>
      </c>
      <c r="C15" s="80" t="str">
        <f>IF(ISNA(VLOOKUP($D15,'L. Des E.'!$A$4:$C$362,3,FALSE)),"",(VLOOKUP($D15,'L. Des E.'!$A$4:$C$362,3,FALSE)))</f>
        <v/>
      </c>
      <c r="D15" s="59"/>
      <c r="E15" s="60"/>
      <c r="F15" s="60"/>
      <c r="G15" s="290" t="str">
        <f t="shared" si="2"/>
        <v/>
      </c>
      <c r="H15" s="60"/>
      <c r="I15" s="60"/>
      <c r="J15" s="60"/>
      <c r="K15" s="60"/>
      <c r="L15" s="60"/>
      <c r="M15" s="60"/>
      <c r="N15" s="60"/>
      <c r="O15" s="60"/>
      <c r="P15" s="60"/>
      <c r="Q15" s="226"/>
      <c r="R15" s="434">
        <v>13</v>
      </c>
      <c r="S15" s="434" t="str">
        <f t="shared" si="3"/>
        <v/>
      </c>
      <c r="T15" s="434">
        <f t="shared" si="4"/>
        <v>0</v>
      </c>
      <c r="U15" s="434">
        <f t="shared" si="5"/>
        <v>0</v>
      </c>
      <c r="V15" s="434">
        <f t="shared" si="6"/>
        <v>0</v>
      </c>
      <c r="W15" s="434">
        <f t="shared" si="7"/>
        <v>0</v>
      </c>
      <c r="X15" s="434">
        <f t="shared" si="8"/>
        <v>0</v>
      </c>
      <c r="Y15" s="434">
        <f t="shared" si="9"/>
        <v>0</v>
      </c>
      <c r="Z15" s="468">
        <f t="shared" si="10"/>
        <v>0</v>
      </c>
      <c r="AA15" s="434">
        <f t="shared" si="11"/>
        <v>0</v>
      </c>
      <c r="AB15" s="434">
        <f t="shared" si="12"/>
        <v>0</v>
      </c>
      <c r="AC15" s="434">
        <f t="shared" si="13"/>
        <v>0</v>
      </c>
      <c r="AD15" s="373" t="str">
        <f>IF(S15="","",IFERROR(SUM(T15:U15:W15:X15)+LARGE(T15:U15:W15:X15,1)/100+LARGE(T15:U15:W15:X15,2)/1000+LARGE(T15:U15:W15:X15,4)/10000+LARGE(T15:U15:W15:X15,5)/100000-0.01/R15,0))</f>
        <v/>
      </c>
      <c r="AE15" s="374"/>
      <c r="AF15" s="374"/>
      <c r="AG15" s="374"/>
      <c r="AH15" s="374"/>
      <c r="AI15" s="374"/>
      <c r="AJ15" s="374"/>
    </row>
    <row r="16" spans="1:36" ht="19.95" customHeight="1" thickBot="1" x14ac:dyDescent="0.35">
      <c r="A16" s="214" t="str">
        <f t="shared" si="1"/>
        <v/>
      </c>
      <c r="B16" s="58" t="str">
        <f>IF(ISNA(VLOOKUP($D16,'L. Des E.'!$A$4:$C$362,2,FALSE)),"",(VLOOKUP($D16,'L. Des E.'!$A$4:$C$362,2,FALSE)))</f>
        <v/>
      </c>
      <c r="C16" s="80" t="str">
        <f>IF(ISNA(VLOOKUP($D16,'L. Des E.'!$A$4:$C$362,3,FALSE)),"",(VLOOKUP($D16,'L. Des E.'!$A$4:$C$362,3,FALSE)))</f>
        <v/>
      </c>
      <c r="D16" s="59"/>
      <c r="E16" s="60"/>
      <c r="F16" s="60"/>
      <c r="G16" s="290" t="str">
        <f t="shared" si="2"/>
        <v/>
      </c>
      <c r="H16" s="60"/>
      <c r="I16" s="60"/>
      <c r="J16" s="60"/>
      <c r="K16" s="60"/>
      <c r="L16" s="60"/>
      <c r="M16" s="60"/>
      <c r="N16" s="60"/>
      <c r="O16" s="60"/>
      <c r="P16" s="60"/>
      <c r="Q16" s="226"/>
      <c r="R16" s="434">
        <v>14</v>
      </c>
      <c r="S16" s="434" t="str">
        <f t="shared" si="3"/>
        <v/>
      </c>
      <c r="T16" s="434">
        <f t="shared" si="4"/>
        <v>0</v>
      </c>
      <c r="U16" s="434">
        <f t="shared" si="5"/>
        <v>0</v>
      </c>
      <c r="V16" s="434">
        <f t="shared" si="6"/>
        <v>0</v>
      </c>
      <c r="W16" s="434">
        <f t="shared" si="7"/>
        <v>0</v>
      </c>
      <c r="X16" s="434">
        <f t="shared" si="8"/>
        <v>0</v>
      </c>
      <c r="Y16" s="434">
        <f t="shared" si="9"/>
        <v>0</v>
      </c>
      <c r="Z16" s="468">
        <f t="shared" si="10"/>
        <v>0</v>
      </c>
      <c r="AA16" s="434">
        <f t="shared" si="11"/>
        <v>0</v>
      </c>
      <c r="AB16" s="434">
        <f t="shared" si="12"/>
        <v>0</v>
      </c>
      <c r="AC16" s="434">
        <f t="shared" si="13"/>
        <v>0</v>
      </c>
      <c r="AD16" s="373" t="str">
        <f>IF(S16="","",IFERROR(SUM(T16:U16:W16:X16)+LARGE(T16:U16:W16:X16,1)/100+LARGE(T16:U16:W16:X16,2)/1000+LARGE(T16:U16:W16:X16,4)/10000+LARGE(T16:U16:W16:X16,5)/100000-0.01/R16,0))</f>
        <v/>
      </c>
      <c r="AE16" s="374"/>
      <c r="AF16" s="374"/>
      <c r="AG16" s="374"/>
      <c r="AH16" s="374"/>
      <c r="AI16" s="374"/>
      <c r="AJ16" s="374"/>
    </row>
    <row r="17" spans="1:36" ht="19.95" customHeight="1" thickBot="1" x14ac:dyDescent="0.35">
      <c r="A17" s="214" t="str">
        <f t="shared" si="1"/>
        <v/>
      </c>
      <c r="B17" s="58" t="str">
        <f>IF(ISNA(VLOOKUP($D17,'L. Des E.'!$A$4:$C$362,2,FALSE)),"",(VLOOKUP($D17,'L. Des E.'!$A$4:$C$362,2,FALSE)))</f>
        <v/>
      </c>
      <c r="C17" s="80" t="str">
        <f>IF(ISNA(VLOOKUP($D17,'L. Des E.'!$A$4:$C$362,3,FALSE)),"",(VLOOKUP($D17,'L. Des E.'!$A$4:$C$362,3,FALSE)))</f>
        <v/>
      </c>
      <c r="D17" s="59"/>
      <c r="E17" s="60"/>
      <c r="F17" s="60"/>
      <c r="G17" s="290" t="str">
        <f t="shared" si="2"/>
        <v/>
      </c>
      <c r="H17" s="60"/>
      <c r="I17" s="60"/>
      <c r="J17" s="60"/>
      <c r="K17" s="60"/>
      <c r="L17" s="60"/>
      <c r="M17" s="60"/>
      <c r="N17" s="60"/>
      <c r="O17" s="60"/>
      <c r="P17" s="60"/>
      <c r="Q17" s="226"/>
      <c r="R17" s="434">
        <v>15</v>
      </c>
      <c r="S17" s="434" t="str">
        <f t="shared" si="3"/>
        <v/>
      </c>
      <c r="T17" s="434">
        <f t="shared" si="4"/>
        <v>0</v>
      </c>
      <c r="U17" s="434">
        <f t="shared" si="5"/>
        <v>0</v>
      </c>
      <c r="V17" s="434">
        <f t="shared" si="6"/>
        <v>0</v>
      </c>
      <c r="W17" s="434">
        <f t="shared" si="7"/>
        <v>0</v>
      </c>
      <c r="X17" s="434">
        <f t="shared" si="8"/>
        <v>0</v>
      </c>
      <c r="Y17" s="434">
        <f t="shared" si="9"/>
        <v>0</v>
      </c>
      <c r="Z17" s="468">
        <f t="shared" si="10"/>
        <v>0</v>
      </c>
      <c r="AA17" s="434">
        <f t="shared" si="11"/>
        <v>0</v>
      </c>
      <c r="AB17" s="434">
        <f t="shared" si="12"/>
        <v>0</v>
      </c>
      <c r="AC17" s="434">
        <f t="shared" si="13"/>
        <v>0</v>
      </c>
      <c r="AD17" s="373" t="str">
        <f>IF(S17="","",IFERROR(SUM(T17:U17:W17:X17)+LARGE(T17:U17:W17:X17,1)/100+LARGE(T17:U17:W17:X17,2)/1000+LARGE(T17:U17:W17:X17,4)/10000+LARGE(T17:U17:W17:X17,5)/100000-0.01/R17,0))</f>
        <v/>
      </c>
      <c r="AE17" s="374"/>
      <c r="AF17" s="374"/>
      <c r="AG17" s="374"/>
      <c r="AH17" s="374"/>
      <c r="AI17" s="374"/>
      <c r="AJ17" s="374"/>
    </row>
    <row r="18" spans="1:36" ht="19.95" customHeight="1" thickBot="1" x14ac:dyDescent="0.35">
      <c r="A18" s="214" t="str">
        <f t="shared" si="1"/>
        <v/>
      </c>
      <c r="B18" s="58" t="str">
        <f>IF(ISNA(VLOOKUP($D18,'L. Des E.'!$A$4:$C$362,2,FALSE)),"",(VLOOKUP($D18,'L. Des E.'!$A$4:$C$362,2,FALSE)))</f>
        <v/>
      </c>
      <c r="C18" s="80" t="str">
        <f>IF(ISNA(VLOOKUP($D18,'L. Des E.'!$A$4:$C$362,3,FALSE)),"",(VLOOKUP($D18,'L. Des E.'!$A$4:$C$362,3,FALSE)))</f>
        <v/>
      </c>
      <c r="D18" s="59"/>
      <c r="E18" s="60"/>
      <c r="F18" s="60"/>
      <c r="G18" s="290" t="str">
        <f t="shared" si="2"/>
        <v/>
      </c>
      <c r="H18" s="60"/>
      <c r="I18" s="60"/>
      <c r="J18" s="60"/>
      <c r="K18" s="60"/>
      <c r="L18" s="60"/>
      <c r="M18" s="60"/>
      <c r="N18" s="60"/>
      <c r="O18" s="60"/>
      <c r="P18" s="60"/>
      <c r="Q18" s="226"/>
      <c r="R18" s="434">
        <v>16</v>
      </c>
      <c r="S18" s="434" t="str">
        <f t="shared" si="3"/>
        <v/>
      </c>
      <c r="T18" s="434">
        <f t="shared" si="4"/>
        <v>0</v>
      </c>
      <c r="U18" s="434">
        <f t="shared" si="5"/>
        <v>0</v>
      </c>
      <c r="V18" s="434">
        <f t="shared" si="6"/>
        <v>0</v>
      </c>
      <c r="W18" s="434">
        <f t="shared" si="7"/>
        <v>0</v>
      </c>
      <c r="X18" s="434">
        <f t="shared" si="8"/>
        <v>0</v>
      </c>
      <c r="Y18" s="434">
        <f t="shared" si="9"/>
        <v>0</v>
      </c>
      <c r="Z18" s="468">
        <f t="shared" si="10"/>
        <v>0</v>
      </c>
      <c r="AA18" s="434">
        <f t="shared" si="11"/>
        <v>0</v>
      </c>
      <c r="AB18" s="434">
        <f t="shared" si="12"/>
        <v>0</v>
      </c>
      <c r="AC18" s="434">
        <f t="shared" si="13"/>
        <v>0</v>
      </c>
      <c r="AD18" s="373" t="str">
        <f>IF(S18="","",IFERROR(SUM(T18:U18:W18:X18)+LARGE(T18:U18:W18:X18,1)/100+LARGE(T18:U18:W18:X18,2)/1000+LARGE(T18:U18:W18:X18,4)/10000+LARGE(T18:U18:W18:X18,5)/100000-0.01/R18,0))</f>
        <v/>
      </c>
      <c r="AE18" s="374"/>
      <c r="AF18" s="374"/>
      <c r="AG18" s="374"/>
      <c r="AH18" s="374"/>
      <c r="AI18" s="374"/>
      <c r="AJ18" s="374"/>
    </row>
    <row r="19" spans="1:36" ht="19.95" customHeight="1" thickBot="1" x14ac:dyDescent="0.35">
      <c r="A19" s="214" t="str">
        <f t="shared" si="1"/>
        <v/>
      </c>
      <c r="B19" s="58" t="str">
        <f>IF(ISNA(VLOOKUP($D19,'L. Des E.'!$A$4:$C$362,2,FALSE)),"",(VLOOKUP($D19,'L. Des E.'!$A$4:$C$362,2,FALSE)))</f>
        <v/>
      </c>
      <c r="C19" s="80" t="str">
        <f>IF(ISNA(VLOOKUP($D19,'L. Des E.'!$A$4:$C$362,3,FALSE)),"",(VLOOKUP($D19,'L. Des E.'!$A$4:$C$362,3,FALSE)))</f>
        <v/>
      </c>
      <c r="D19" s="59"/>
      <c r="E19" s="60"/>
      <c r="F19" s="60"/>
      <c r="G19" s="290" t="str">
        <f t="shared" si="2"/>
        <v/>
      </c>
      <c r="H19" s="60"/>
      <c r="I19" s="60"/>
      <c r="J19" s="60"/>
      <c r="K19" s="60"/>
      <c r="L19" s="60"/>
      <c r="M19" s="60"/>
      <c r="N19" s="60"/>
      <c r="O19" s="60"/>
      <c r="P19" s="60"/>
      <c r="Q19" s="226"/>
      <c r="R19" s="434">
        <v>17</v>
      </c>
      <c r="S19" s="434" t="str">
        <f t="shared" si="3"/>
        <v/>
      </c>
      <c r="T19" s="434">
        <f t="shared" si="4"/>
        <v>0</v>
      </c>
      <c r="U19" s="434">
        <f t="shared" si="5"/>
        <v>0</v>
      </c>
      <c r="V19" s="434">
        <f t="shared" si="6"/>
        <v>0</v>
      </c>
      <c r="W19" s="434">
        <f t="shared" si="7"/>
        <v>0</v>
      </c>
      <c r="X19" s="434">
        <f t="shared" si="8"/>
        <v>0</v>
      </c>
      <c r="Y19" s="434">
        <f t="shared" si="9"/>
        <v>0</v>
      </c>
      <c r="Z19" s="468">
        <f t="shared" si="10"/>
        <v>0</v>
      </c>
      <c r="AA19" s="434">
        <f t="shared" si="11"/>
        <v>0</v>
      </c>
      <c r="AB19" s="434">
        <f t="shared" si="12"/>
        <v>0</v>
      </c>
      <c r="AC19" s="434">
        <f t="shared" si="13"/>
        <v>0</v>
      </c>
      <c r="AD19" s="373" t="str">
        <f>IF(S19="","",IFERROR(SUM(T19:U19:W19:X19)+LARGE(T19:U19:W19:X19,1)/100+LARGE(T19:U19:W19:X19,2)/1000+LARGE(T19:U19:W19:X19,4)/10000+LARGE(T19:U19:W19:X19,5)/100000-0.01/R19,0))</f>
        <v/>
      </c>
      <c r="AE19" s="374"/>
      <c r="AF19" s="374"/>
      <c r="AG19" s="374"/>
      <c r="AH19" s="374"/>
      <c r="AI19" s="374"/>
      <c r="AJ19" s="374"/>
    </row>
    <row r="20" spans="1:36" ht="19.95" customHeight="1" thickBot="1" x14ac:dyDescent="0.35">
      <c r="A20" s="214" t="str">
        <f t="shared" si="1"/>
        <v/>
      </c>
      <c r="B20" s="58" t="str">
        <f>IF(ISNA(VLOOKUP($D20,'L. Des E.'!$A$4:$C$362,2,FALSE)),"",(VLOOKUP($D20,'L. Des E.'!$A$4:$C$362,2,FALSE)))</f>
        <v/>
      </c>
      <c r="C20" s="80" t="str">
        <f>IF(ISNA(VLOOKUP($D20,'L. Des E.'!$A$4:$C$362,3,FALSE)),"",(VLOOKUP($D20,'L. Des E.'!$A$4:$C$362,3,FALSE)))</f>
        <v/>
      </c>
      <c r="D20" s="59"/>
      <c r="E20" s="60"/>
      <c r="F20" s="60"/>
      <c r="G20" s="290" t="str">
        <f t="shared" si="2"/>
        <v/>
      </c>
      <c r="H20" s="60"/>
      <c r="I20" s="60"/>
      <c r="J20" s="60"/>
      <c r="K20" s="60"/>
      <c r="L20" s="60"/>
      <c r="M20" s="60"/>
      <c r="N20" s="60"/>
      <c r="O20" s="60"/>
      <c r="P20" s="60"/>
      <c r="Q20" s="226"/>
      <c r="R20" s="434">
        <v>18</v>
      </c>
      <c r="S20" s="434" t="str">
        <f t="shared" si="3"/>
        <v/>
      </c>
      <c r="T20" s="434">
        <f t="shared" si="4"/>
        <v>0</v>
      </c>
      <c r="U20" s="434">
        <f t="shared" si="5"/>
        <v>0</v>
      </c>
      <c r="V20" s="434">
        <f t="shared" si="6"/>
        <v>0</v>
      </c>
      <c r="W20" s="434">
        <f t="shared" si="7"/>
        <v>0</v>
      </c>
      <c r="X20" s="434">
        <f t="shared" si="8"/>
        <v>0</v>
      </c>
      <c r="Y20" s="434">
        <f t="shared" si="9"/>
        <v>0</v>
      </c>
      <c r="Z20" s="468">
        <f t="shared" si="10"/>
        <v>0</v>
      </c>
      <c r="AA20" s="434">
        <f t="shared" si="11"/>
        <v>0</v>
      </c>
      <c r="AB20" s="434">
        <f t="shared" si="12"/>
        <v>0</v>
      </c>
      <c r="AC20" s="434">
        <f t="shared" si="13"/>
        <v>0</v>
      </c>
      <c r="AD20" s="373" t="str">
        <f>IF(S20="","",IFERROR(SUM(T20:U20:W20:X20)+LARGE(T20:U20:W20:X20,1)/100+LARGE(T20:U20:W20:X20,2)/1000+LARGE(T20:U20:W20:X20,4)/10000+LARGE(T20:U20:W20:X20,5)/100000-0.01/R20,0))</f>
        <v/>
      </c>
      <c r="AE20" s="374"/>
      <c r="AF20" s="374"/>
      <c r="AG20" s="374"/>
      <c r="AH20" s="374"/>
      <c r="AI20" s="374"/>
      <c r="AJ20" s="374"/>
    </row>
    <row r="21" spans="1:36" ht="19.95" customHeight="1" thickBot="1" x14ac:dyDescent="0.35">
      <c r="A21" s="214" t="str">
        <f t="shared" si="1"/>
        <v/>
      </c>
      <c r="B21" s="58" t="str">
        <f>IF(ISNA(VLOOKUP($D21,'L. Des E.'!$A$4:$C$362,2,FALSE)),"",(VLOOKUP($D21,'L. Des E.'!$A$4:$C$362,2,FALSE)))</f>
        <v/>
      </c>
      <c r="C21" s="80" t="str">
        <f>IF(ISNA(VLOOKUP($D21,'L. Des E.'!$A$4:$C$362,3,FALSE)),"",(VLOOKUP($D21,'L. Des E.'!$A$4:$C$362,3,FALSE)))</f>
        <v/>
      </c>
      <c r="D21" s="59"/>
      <c r="E21" s="60"/>
      <c r="F21" s="60"/>
      <c r="G21" s="290" t="str">
        <f t="shared" si="2"/>
        <v/>
      </c>
      <c r="H21" s="60"/>
      <c r="I21" s="60"/>
      <c r="J21" s="60"/>
      <c r="K21" s="60"/>
      <c r="L21" s="60"/>
      <c r="M21" s="60"/>
      <c r="N21" s="60"/>
      <c r="O21" s="60"/>
      <c r="P21" s="60"/>
      <c r="Q21" s="226"/>
      <c r="R21" s="434">
        <v>19</v>
      </c>
      <c r="S21" s="434" t="str">
        <f t="shared" si="3"/>
        <v/>
      </c>
      <c r="T21" s="434">
        <f t="shared" si="4"/>
        <v>0</v>
      </c>
      <c r="U21" s="434">
        <f t="shared" si="5"/>
        <v>0</v>
      </c>
      <c r="V21" s="434">
        <f t="shared" si="6"/>
        <v>0</v>
      </c>
      <c r="W21" s="434">
        <f t="shared" si="7"/>
        <v>0</v>
      </c>
      <c r="X21" s="434">
        <f t="shared" si="8"/>
        <v>0</v>
      </c>
      <c r="Y21" s="434">
        <f t="shared" si="9"/>
        <v>0</v>
      </c>
      <c r="Z21" s="468">
        <f t="shared" si="10"/>
        <v>0</v>
      </c>
      <c r="AA21" s="434">
        <f t="shared" si="11"/>
        <v>0</v>
      </c>
      <c r="AB21" s="434">
        <f t="shared" si="12"/>
        <v>0</v>
      </c>
      <c r="AC21" s="434">
        <f t="shared" si="13"/>
        <v>0</v>
      </c>
      <c r="AD21" s="373" t="str">
        <f>IF(S21="","",IFERROR(SUM(T21:U21:W21:X21)+LARGE(T21:U21:W21:X21,1)/100+LARGE(T21:U21:W21:X21,2)/1000+LARGE(T21:U21:W21:X21,4)/10000+LARGE(T21:U21:W21:X21,5)/100000-0.01/R21,0))</f>
        <v/>
      </c>
      <c r="AE21" s="374"/>
      <c r="AF21" s="374"/>
      <c r="AG21" s="374"/>
      <c r="AH21" s="374"/>
      <c r="AI21" s="374"/>
      <c r="AJ21" s="374"/>
    </row>
    <row r="22" spans="1:36" ht="19.95" customHeight="1" thickBot="1" x14ac:dyDescent="0.35">
      <c r="A22" s="214" t="str">
        <f t="shared" si="1"/>
        <v/>
      </c>
      <c r="B22" s="58" t="str">
        <f>IF(ISNA(VLOOKUP($D22,'L. Des E.'!$A$4:$C$362,2,FALSE)),"",(VLOOKUP($D22,'L. Des E.'!$A$4:$C$362,2,FALSE)))</f>
        <v/>
      </c>
      <c r="C22" s="80" t="str">
        <f>IF(ISNA(VLOOKUP($D22,'L. Des E.'!$A$4:$C$362,3,FALSE)),"",(VLOOKUP($D22,'L. Des E.'!$A$4:$C$362,3,FALSE)))</f>
        <v/>
      </c>
      <c r="D22" s="59"/>
      <c r="E22" s="60"/>
      <c r="F22" s="60"/>
      <c r="G22" s="290" t="str">
        <f t="shared" si="2"/>
        <v/>
      </c>
      <c r="H22" s="60"/>
      <c r="I22" s="60"/>
      <c r="J22" s="60"/>
      <c r="K22" s="60"/>
      <c r="L22" s="60"/>
      <c r="M22" s="60"/>
      <c r="N22" s="60"/>
      <c r="O22" s="60"/>
      <c r="P22" s="60"/>
      <c r="Q22" s="226"/>
      <c r="R22" s="434">
        <v>20</v>
      </c>
      <c r="S22" s="434" t="str">
        <f t="shared" si="3"/>
        <v/>
      </c>
      <c r="T22" s="434">
        <f t="shared" si="4"/>
        <v>0</v>
      </c>
      <c r="U22" s="434">
        <f t="shared" si="5"/>
        <v>0</v>
      </c>
      <c r="V22" s="434">
        <f t="shared" si="6"/>
        <v>0</v>
      </c>
      <c r="W22" s="434">
        <f t="shared" si="7"/>
        <v>0</v>
      </c>
      <c r="X22" s="434">
        <f t="shared" si="8"/>
        <v>0</v>
      </c>
      <c r="Y22" s="434">
        <f t="shared" si="9"/>
        <v>0</v>
      </c>
      <c r="Z22" s="468">
        <f t="shared" si="10"/>
        <v>0</v>
      </c>
      <c r="AA22" s="434">
        <f t="shared" si="11"/>
        <v>0</v>
      </c>
      <c r="AB22" s="434">
        <f t="shared" si="12"/>
        <v>0</v>
      </c>
      <c r="AC22" s="434">
        <f t="shared" si="13"/>
        <v>0</v>
      </c>
      <c r="AD22" s="373" t="str">
        <f>IF(S22="","",IFERROR(SUM(T22:U22:W22:X22)+LARGE(T22:U22:W22:X22,1)/100+LARGE(T22:U22:W22:X22,2)/1000+LARGE(T22:U22:W22:X22,4)/10000+LARGE(T22:U22:W22:X22,5)/100000-0.01/R22,0))</f>
        <v/>
      </c>
      <c r="AE22" s="374"/>
      <c r="AF22" s="374"/>
      <c r="AG22" s="374"/>
      <c r="AH22" s="374"/>
      <c r="AI22" s="374"/>
      <c r="AJ22" s="374"/>
    </row>
    <row r="23" spans="1:36" ht="19.95" customHeight="1" thickBot="1" x14ac:dyDescent="0.35">
      <c r="A23" s="214" t="str">
        <f t="shared" si="1"/>
        <v/>
      </c>
      <c r="B23" s="58" t="str">
        <f>IF(ISNA(VLOOKUP($D23,'L. Des E.'!$A$4:$C$362,2,FALSE)),"",(VLOOKUP($D23,'L. Des E.'!$A$4:$C$362,2,FALSE)))</f>
        <v/>
      </c>
      <c r="C23" s="80" t="str">
        <f>IF(ISNA(VLOOKUP($D23,'L. Des E.'!$A$4:$C$362,3,FALSE)),"",(VLOOKUP($D23,'L. Des E.'!$A$4:$C$362,3,FALSE)))</f>
        <v/>
      </c>
      <c r="D23" s="59"/>
      <c r="E23" s="60"/>
      <c r="F23" s="60"/>
      <c r="G23" s="290" t="str">
        <f t="shared" si="2"/>
        <v/>
      </c>
      <c r="H23" s="60"/>
      <c r="I23" s="60"/>
      <c r="J23" s="60"/>
      <c r="K23" s="60"/>
      <c r="L23" s="60"/>
      <c r="M23" s="60"/>
      <c r="N23" s="60"/>
      <c r="O23" s="60"/>
      <c r="P23" s="60"/>
      <c r="Q23" s="226"/>
      <c r="R23" s="434">
        <v>21</v>
      </c>
      <c r="S23" s="434" t="str">
        <f t="shared" si="3"/>
        <v/>
      </c>
      <c r="T23" s="434">
        <f t="shared" si="4"/>
        <v>0</v>
      </c>
      <c r="U23" s="434">
        <f t="shared" si="5"/>
        <v>0</v>
      </c>
      <c r="V23" s="434">
        <f t="shared" si="6"/>
        <v>0</v>
      </c>
      <c r="W23" s="434">
        <f t="shared" si="7"/>
        <v>0</v>
      </c>
      <c r="X23" s="434">
        <f t="shared" si="8"/>
        <v>0</v>
      </c>
      <c r="Y23" s="434">
        <f t="shared" si="9"/>
        <v>0</v>
      </c>
      <c r="Z23" s="468">
        <f t="shared" si="10"/>
        <v>0</v>
      </c>
      <c r="AA23" s="434">
        <f t="shared" si="11"/>
        <v>0</v>
      </c>
      <c r="AB23" s="434">
        <f t="shared" si="12"/>
        <v>0</v>
      </c>
      <c r="AC23" s="434">
        <f t="shared" si="13"/>
        <v>0</v>
      </c>
      <c r="AD23" s="373" t="str">
        <f>IF(S23="","",IFERROR(SUM(T23:U23:W23:X23)+LARGE(T23:U23:W23:X23,1)/100+LARGE(T23:U23:W23:X23,2)/1000+LARGE(T23:U23:W23:X23,4)/10000+LARGE(T23:U23:W23:X23,5)/100000-0.01/R23,0))</f>
        <v/>
      </c>
      <c r="AE23" s="374"/>
      <c r="AF23" s="374"/>
      <c r="AG23" s="374"/>
      <c r="AH23" s="374"/>
      <c r="AI23" s="374"/>
      <c r="AJ23" s="374"/>
    </row>
    <row r="24" spans="1:36" ht="19.95" customHeight="1" thickBot="1" x14ac:dyDescent="0.35">
      <c r="A24" s="214" t="str">
        <f t="shared" si="1"/>
        <v/>
      </c>
      <c r="B24" s="58" t="str">
        <f>IF(ISNA(VLOOKUP($D24,'L. Des E.'!$A$4:$C$362,2,FALSE)),"",(VLOOKUP($D24,'L. Des E.'!$A$4:$C$362,2,FALSE)))</f>
        <v/>
      </c>
      <c r="C24" s="80" t="str">
        <f>IF(ISNA(VLOOKUP($D24,'L. Des E.'!$A$4:$C$362,3,FALSE)),"",(VLOOKUP($D24,'L. Des E.'!$A$4:$C$362,3,FALSE)))</f>
        <v/>
      </c>
      <c r="D24" s="59"/>
      <c r="E24" s="60"/>
      <c r="F24" s="60"/>
      <c r="G24" s="290" t="str">
        <f t="shared" si="2"/>
        <v/>
      </c>
      <c r="H24" s="60"/>
      <c r="I24" s="60"/>
      <c r="J24" s="60"/>
      <c r="K24" s="60"/>
      <c r="L24" s="60"/>
      <c r="M24" s="60"/>
      <c r="N24" s="60"/>
      <c r="O24" s="60"/>
      <c r="P24" s="60"/>
      <c r="Q24" s="226"/>
      <c r="R24" s="434">
        <v>22</v>
      </c>
      <c r="S24" s="434" t="str">
        <f t="shared" si="3"/>
        <v/>
      </c>
      <c r="T24" s="434">
        <f t="shared" si="4"/>
        <v>0</v>
      </c>
      <c r="U24" s="434">
        <f t="shared" si="5"/>
        <v>0</v>
      </c>
      <c r="V24" s="434">
        <f t="shared" si="6"/>
        <v>0</v>
      </c>
      <c r="W24" s="434">
        <f t="shared" si="7"/>
        <v>0</v>
      </c>
      <c r="X24" s="434">
        <f t="shared" si="8"/>
        <v>0</v>
      </c>
      <c r="Y24" s="434">
        <f t="shared" si="9"/>
        <v>0</v>
      </c>
      <c r="Z24" s="468">
        <f t="shared" si="10"/>
        <v>0</v>
      </c>
      <c r="AA24" s="434">
        <f t="shared" si="11"/>
        <v>0</v>
      </c>
      <c r="AB24" s="434">
        <f t="shared" si="12"/>
        <v>0</v>
      </c>
      <c r="AC24" s="434">
        <f t="shared" si="13"/>
        <v>0</v>
      </c>
      <c r="AD24" s="373" t="str">
        <f>IF(S24="","",IFERROR(SUM(T24:U24:W24:X24)+LARGE(T24:U24:W24:X24,1)/100+LARGE(T24:U24:W24:X24,2)/1000+LARGE(T24:U24:W24:X24,4)/10000+LARGE(T24:U24:W24:X24,5)/100000-0.01/R24,0))</f>
        <v/>
      </c>
      <c r="AE24" s="374"/>
      <c r="AF24" s="374"/>
      <c r="AG24" s="374"/>
      <c r="AH24" s="374"/>
      <c r="AI24" s="374"/>
      <c r="AJ24" s="374"/>
    </row>
    <row r="25" spans="1:36" ht="19.95" customHeight="1" thickBot="1" x14ac:dyDescent="0.35">
      <c r="A25" s="214" t="str">
        <f t="shared" si="1"/>
        <v/>
      </c>
      <c r="B25" s="58" t="str">
        <f>IF(ISNA(VLOOKUP($D25,'L. Des E.'!$A$4:$C$362,2,FALSE)),"",(VLOOKUP($D25,'L. Des E.'!$A$4:$C$362,2,FALSE)))</f>
        <v/>
      </c>
      <c r="C25" s="80" t="str">
        <f>IF(ISNA(VLOOKUP($D25,'L. Des E.'!$A$4:$C$362,3,FALSE)),"",(VLOOKUP($D25,'L. Des E.'!$A$4:$C$362,3,FALSE)))</f>
        <v/>
      </c>
      <c r="D25" s="59"/>
      <c r="E25" s="60"/>
      <c r="F25" s="60"/>
      <c r="G25" s="290" t="str">
        <f t="shared" si="2"/>
        <v/>
      </c>
      <c r="H25" s="60"/>
      <c r="I25" s="60"/>
      <c r="J25" s="60"/>
      <c r="K25" s="60"/>
      <c r="L25" s="60"/>
      <c r="M25" s="60"/>
      <c r="N25" s="60"/>
      <c r="O25" s="60"/>
      <c r="P25" s="60"/>
      <c r="Q25" s="226"/>
      <c r="R25" s="434">
        <v>23</v>
      </c>
      <c r="S25" s="434" t="str">
        <f t="shared" si="3"/>
        <v/>
      </c>
      <c r="T25" s="434">
        <f t="shared" si="4"/>
        <v>0</v>
      </c>
      <c r="U25" s="434">
        <f t="shared" si="5"/>
        <v>0</v>
      </c>
      <c r="V25" s="434">
        <f t="shared" si="6"/>
        <v>0</v>
      </c>
      <c r="W25" s="434">
        <f t="shared" si="7"/>
        <v>0</v>
      </c>
      <c r="X25" s="434">
        <f t="shared" si="8"/>
        <v>0</v>
      </c>
      <c r="Y25" s="434">
        <f t="shared" si="9"/>
        <v>0</v>
      </c>
      <c r="Z25" s="468">
        <f t="shared" si="10"/>
        <v>0</v>
      </c>
      <c r="AA25" s="434">
        <f t="shared" si="11"/>
        <v>0</v>
      </c>
      <c r="AB25" s="434">
        <f t="shared" si="12"/>
        <v>0</v>
      </c>
      <c r="AC25" s="434">
        <f t="shared" si="13"/>
        <v>0</v>
      </c>
      <c r="AD25" s="373" t="str">
        <f>IF(S25="","",IFERROR(SUM(T25:U25:W25:X25)+LARGE(T25:U25:W25:X25,1)/100+LARGE(T25:U25:W25:X25,2)/1000+LARGE(T25:U25:W25:X25,4)/10000+LARGE(T25:U25:W25:X25,5)/100000-0.01/R25,0))</f>
        <v/>
      </c>
      <c r="AE25" s="374"/>
      <c r="AF25" s="374"/>
      <c r="AG25" s="374"/>
      <c r="AH25" s="374"/>
      <c r="AI25" s="374"/>
      <c r="AJ25" s="374"/>
    </row>
    <row r="26" spans="1:36" ht="19.95" customHeight="1" thickBot="1" x14ac:dyDescent="0.35">
      <c r="A26" s="214" t="str">
        <f t="shared" si="1"/>
        <v/>
      </c>
      <c r="B26" s="58" t="str">
        <f>IF(ISNA(VLOOKUP($D26,'L. Des E.'!$A$4:$C$362,2,FALSE)),"",(VLOOKUP($D26,'L. Des E.'!$A$4:$C$362,2,FALSE)))</f>
        <v/>
      </c>
      <c r="C26" s="80" t="str">
        <f>IF(ISNA(VLOOKUP($D26,'L. Des E.'!$A$4:$C$362,3,FALSE)),"",(VLOOKUP($D26,'L. Des E.'!$A$4:$C$362,3,FALSE)))</f>
        <v/>
      </c>
      <c r="D26" s="59"/>
      <c r="E26" s="60"/>
      <c r="F26" s="60"/>
      <c r="G26" s="290" t="str">
        <f t="shared" si="2"/>
        <v/>
      </c>
      <c r="H26" s="60"/>
      <c r="I26" s="60"/>
      <c r="J26" s="60"/>
      <c r="K26" s="60"/>
      <c r="L26" s="60"/>
      <c r="M26" s="60"/>
      <c r="N26" s="60"/>
      <c r="O26" s="60"/>
      <c r="P26" s="60"/>
      <c r="Q26" s="226"/>
      <c r="R26" s="434">
        <v>24</v>
      </c>
      <c r="S26" s="434" t="str">
        <f t="shared" si="3"/>
        <v/>
      </c>
      <c r="T26" s="434">
        <f t="shared" si="4"/>
        <v>0</v>
      </c>
      <c r="U26" s="434">
        <f t="shared" si="5"/>
        <v>0</v>
      </c>
      <c r="V26" s="434">
        <f t="shared" si="6"/>
        <v>0</v>
      </c>
      <c r="W26" s="434">
        <f t="shared" si="7"/>
        <v>0</v>
      </c>
      <c r="X26" s="434">
        <f t="shared" si="8"/>
        <v>0</v>
      </c>
      <c r="Y26" s="434">
        <f t="shared" si="9"/>
        <v>0</v>
      </c>
      <c r="Z26" s="468">
        <f t="shared" si="10"/>
        <v>0</v>
      </c>
      <c r="AA26" s="434">
        <f t="shared" si="11"/>
        <v>0</v>
      </c>
      <c r="AB26" s="434">
        <f t="shared" si="12"/>
        <v>0</v>
      </c>
      <c r="AC26" s="434">
        <f t="shared" si="13"/>
        <v>0</v>
      </c>
      <c r="AD26" s="373" t="str">
        <f>IF(S26="","",IFERROR(SUM(T26:U26:W26:X26)+LARGE(T26:U26:W26:X26,1)/100+LARGE(T26:U26:W26:X26,2)/1000+LARGE(T26:U26:W26:X26,4)/10000+LARGE(T26:U26:W26:X26,5)/100000-0.01/R26,0))</f>
        <v/>
      </c>
      <c r="AE26" s="374"/>
      <c r="AF26" s="374"/>
      <c r="AG26" s="374"/>
      <c r="AH26" s="374"/>
      <c r="AI26" s="374"/>
      <c r="AJ26" s="374"/>
    </row>
    <row r="27" spans="1:36" ht="19.95" customHeight="1" thickBot="1" x14ac:dyDescent="0.35">
      <c r="A27" s="214" t="str">
        <f t="shared" si="1"/>
        <v/>
      </c>
      <c r="B27" s="58" t="str">
        <f>IF(ISNA(VLOOKUP($D27,'L. Des E.'!$A$4:$C$362,2,FALSE)),"",(VLOOKUP($D27,'L. Des E.'!$A$4:$C$362,2,FALSE)))</f>
        <v/>
      </c>
      <c r="C27" s="80" t="str">
        <f>IF(ISNA(VLOOKUP($D27,'L. Des E.'!$A$4:$C$362,3,FALSE)),"",(VLOOKUP($D27,'L. Des E.'!$A$4:$C$362,3,FALSE)))</f>
        <v/>
      </c>
      <c r="D27" s="59"/>
      <c r="E27" s="60"/>
      <c r="F27" s="60"/>
      <c r="G27" s="290" t="str">
        <f t="shared" si="2"/>
        <v/>
      </c>
      <c r="H27" s="60"/>
      <c r="I27" s="60"/>
      <c r="J27" s="60"/>
      <c r="K27" s="60"/>
      <c r="L27" s="60"/>
      <c r="M27" s="60"/>
      <c r="N27" s="60"/>
      <c r="O27" s="60"/>
      <c r="P27" s="60"/>
      <c r="Q27" s="226"/>
      <c r="R27" s="434">
        <v>25</v>
      </c>
      <c r="S27" s="434" t="str">
        <f t="shared" si="3"/>
        <v/>
      </c>
      <c r="T27" s="434">
        <f t="shared" si="4"/>
        <v>0</v>
      </c>
      <c r="U27" s="434">
        <f t="shared" si="5"/>
        <v>0</v>
      </c>
      <c r="V27" s="434">
        <f t="shared" si="6"/>
        <v>0</v>
      </c>
      <c r="W27" s="434">
        <f t="shared" si="7"/>
        <v>0</v>
      </c>
      <c r="X27" s="434">
        <f t="shared" si="8"/>
        <v>0</v>
      </c>
      <c r="Y27" s="434">
        <f t="shared" si="9"/>
        <v>0</v>
      </c>
      <c r="Z27" s="468">
        <f t="shared" si="10"/>
        <v>0</v>
      </c>
      <c r="AA27" s="434">
        <f t="shared" si="11"/>
        <v>0</v>
      </c>
      <c r="AB27" s="434">
        <f t="shared" si="12"/>
        <v>0</v>
      </c>
      <c r="AC27" s="434">
        <f t="shared" si="13"/>
        <v>0</v>
      </c>
      <c r="AD27" s="373" t="str">
        <f>IF(S27="","",IFERROR(SUM(T27:U27:W27:X27)+LARGE(T27:U27:W27:X27,1)/100+LARGE(T27:U27:W27:X27,2)/1000+LARGE(T27:U27:W27:X27,4)/10000+LARGE(T27:U27:W27:X27,5)/100000-0.01/R27,0))</f>
        <v/>
      </c>
      <c r="AE27" s="374"/>
      <c r="AF27" s="374"/>
      <c r="AG27" s="374"/>
      <c r="AH27" s="374"/>
      <c r="AI27" s="374"/>
      <c r="AJ27" s="374"/>
    </row>
    <row r="28" spans="1:36" ht="19.95" customHeight="1" thickBot="1" x14ac:dyDescent="0.35">
      <c r="A28" s="214" t="str">
        <f t="shared" si="1"/>
        <v/>
      </c>
      <c r="B28" s="58" t="str">
        <f>IF(ISNA(VLOOKUP($D28,'L. Des E.'!$A$4:$C$362,2,FALSE)),"",(VLOOKUP($D28,'L. Des E.'!$A$4:$C$362,2,FALSE)))</f>
        <v/>
      </c>
      <c r="C28" s="80" t="str">
        <f>IF(ISNA(VLOOKUP($D28,'L. Des E.'!$A$4:$C$362,3,FALSE)),"",(VLOOKUP($D28,'L. Des E.'!$A$4:$C$362,3,FALSE)))</f>
        <v/>
      </c>
      <c r="D28" s="59"/>
      <c r="E28" s="60"/>
      <c r="F28" s="60"/>
      <c r="G28" s="290" t="str">
        <f t="shared" si="2"/>
        <v/>
      </c>
      <c r="H28" s="60"/>
      <c r="I28" s="60"/>
      <c r="J28" s="60"/>
      <c r="K28" s="60"/>
      <c r="L28" s="60"/>
      <c r="M28" s="60"/>
      <c r="N28" s="60"/>
      <c r="O28" s="60"/>
      <c r="P28" s="60"/>
      <c r="Q28" s="226"/>
      <c r="R28" s="434">
        <v>26</v>
      </c>
      <c r="S28" s="434" t="str">
        <f t="shared" si="3"/>
        <v/>
      </c>
      <c r="T28" s="434">
        <f t="shared" si="4"/>
        <v>0</v>
      </c>
      <c r="U28" s="434">
        <f t="shared" si="5"/>
        <v>0</v>
      </c>
      <c r="V28" s="434">
        <f t="shared" si="6"/>
        <v>0</v>
      </c>
      <c r="W28" s="434">
        <f t="shared" si="7"/>
        <v>0</v>
      </c>
      <c r="X28" s="434">
        <f t="shared" si="8"/>
        <v>0</v>
      </c>
      <c r="Y28" s="434">
        <f t="shared" si="9"/>
        <v>0</v>
      </c>
      <c r="Z28" s="468">
        <f t="shared" si="10"/>
        <v>0</v>
      </c>
      <c r="AA28" s="434">
        <f t="shared" si="11"/>
        <v>0</v>
      </c>
      <c r="AB28" s="434">
        <f t="shared" si="12"/>
        <v>0</v>
      </c>
      <c r="AC28" s="434">
        <f t="shared" si="13"/>
        <v>0</v>
      </c>
      <c r="AD28" s="373" t="str">
        <f>IF(S28="","",IFERROR(SUM(T28:U28:W28:X28)+LARGE(T28:U28:W28:X28,1)/100+LARGE(T28:U28:W28:X28,2)/1000+LARGE(T28:U28:W28:X28,4)/10000+LARGE(T28:U28:W28:X28,5)/100000-0.01/R28,0))</f>
        <v/>
      </c>
      <c r="AE28" s="374"/>
      <c r="AF28" s="374"/>
      <c r="AG28" s="374"/>
      <c r="AH28" s="374"/>
      <c r="AI28" s="374"/>
      <c r="AJ28" s="374"/>
    </row>
    <row r="29" spans="1:36" ht="19.95" customHeight="1" thickBot="1" x14ac:dyDescent="0.35">
      <c r="A29" s="214" t="str">
        <f t="shared" si="1"/>
        <v/>
      </c>
      <c r="B29" s="58" t="str">
        <f>IF(ISNA(VLOOKUP($D29,'L. Des E.'!$A$4:$C$362,2,FALSE)),"",(VLOOKUP($D29,'L. Des E.'!$A$4:$C$362,2,FALSE)))</f>
        <v/>
      </c>
      <c r="C29" s="80" t="str">
        <f>IF(ISNA(VLOOKUP($D29,'L. Des E.'!$A$4:$C$362,3,FALSE)),"",(VLOOKUP($D29,'L. Des E.'!$A$4:$C$362,3,FALSE)))</f>
        <v/>
      </c>
      <c r="D29" s="59"/>
      <c r="E29" s="60"/>
      <c r="F29" s="60"/>
      <c r="G29" s="290" t="str">
        <f t="shared" si="2"/>
        <v/>
      </c>
      <c r="H29" s="60"/>
      <c r="I29" s="60"/>
      <c r="J29" s="60"/>
      <c r="K29" s="60"/>
      <c r="L29" s="60"/>
      <c r="M29" s="60"/>
      <c r="N29" s="60"/>
      <c r="O29" s="60"/>
      <c r="P29" s="60"/>
      <c r="Q29" s="226"/>
      <c r="R29" s="434">
        <v>27</v>
      </c>
      <c r="S29" s="434" t="str">
        <f t="shared" si="3"/>
        <v/>
      </c>
      <c r="T29" s="434">
        <f t="shared" si="4"/>
        <v>0</v>
      </c>
      <c r="U29" s="434">
        <f t="shared" si="5"/>
        <v>0</v>
      </c>
      <c r="V29" s="434">
        <f t="shared" si="6"/>
        <v>0</v>
      </c>
      <c r="W29" s="434">
        <f t="shared" si="7"/>
        <v>0</v>
      </c>
      <c r="X29" s="434">
        <f t="shared" si="8"/>
        <v>0</v>
      </c>
      <c r="Y29" s="434">
        <f t="shared" si="9"/>
        <v>0</v>
      </c>
      <c r="Z29" s="468">
        <f t="shared" si="10"/>
        <v>0</v>
      </c>
      <c r="AA29" s="434">
        <f t="shared" si="11"/>
        <v>0</v>
      </c>
      <c r="AB29" s="434">
        <f t="shared" si="12"/>
        <v>0</v>
      </c>
      <c r="AC29" s="434">
        <f t="shared" si="13"/>
        <v>0</v>
      </c>
      <c r="AD29" s="373" t="str">
        <f>IF(S29="","",IFERROR(SUM(T29:U29:W29:X29)+LARGE(T29:U29:W29:X29,1)/100+LARGE(T29:U29:W29:X29,2)/1000+LARGE(T29:U29:W29:X29,4)/10000+LARGE(T29:U29:W29:X29,5)/100000-0.01/R29,0))</f>
        <v/>
      </c>
      <c r="AE29" s="374"/>
      <c r="AF29" s="374"/>
      <c r="AG29" s="374"/>
      <c r="AH29" s="374"/>
      <c r="AI29" s="374"/>
      <c r="AJ29" s="374"/>
    </row>
    <row r="30" spans="1:36" ht="19.95" customHeight="1" thickBot="1" x14ac:dyDescent="0.35">
      <c r="A30" s="214" t="str">
        <f t="shared" si="1"/>
        <v/>
      </c>
      <c r="B30" s="58" t="str">
        <f>IF(ISNA(VLOOKUP($D30,'L. Des E.'!$A$4:$C$362,2,FALSE)),"",(VLOOKUP($D30,'L. Des E.'!$A$4:$C$362,2,FALSE)))</f>
        <v/>
      </c>
      <c r="C30" s="80" t="str">
        <f>IF(ISNA(VLOOKUP($D30,'L. Des E.'!$A$4:$C$362,3,FALSE)),"",(VLOOKUP($D30,'L. Des E.'!$A$4:$C$362,3,FALSE)))</f>
        <v/>
      </c>
      <c r="D30" s="59"/>
      <c r="E30" s="60"/>
      <c r="F30" s="60"/>
      <c r="G30" s="290" t="str">
        <f t="shared" si="2"/>
        <v/>
      </c>
      <c r="H30" s="60"/>
      <c r="I30" s="60"/>
      <c r="J30" s="60"/>
      <c r="K30" s="60"/>
      <c r="L30" s="60"/>
      <c r="M30" s="60"/>
      <c r="N30" s="60"/>
      <c r="O30" s="60"/>
      <c r="P30" s="60"/>
      <c r="Q30" s="226"/>
      <c r="R30" s="434">
        <v>28</v>
      </c>
      <c r="S30" s="434" t="str">
        <f t="shared" si="3"/>
        <v/>
      </c>
      <c r="T30" s="434">
        <f t="shared" si="4"/>
        <v>0</v>
      </c>
      <c r="U30" s="434">
        <f t="shared" si="5"/>
        <v>0</v>
      </c>
      <c r="V30" s="434">
        <f t="shared" si="6"/>
        <v>0</v>
      </c>
      <c r="W30" s="434">
        <f t="shared" si="7"/>
        <v>0</v>
      </c>
      <c r="X30" s="434">
        <f t="shared" si="8"/>
        <v>0</v>
      </c>
      <c r="Y30" s="434">
        <f t="shared" si="9"/>
        <v>0</v>
      </c>
      <c r="Z30" s="468">
        <f t="shared" si="10"/>
        <v>0</v>
      </c>
      <c r="AA30" s="434">
        <f t="shared" si="11"/>
        <v>0</v>
      </c>
      <c r="AB30" s="434">
        <f t="shared" si="12"/>
        <v>0</v>
      </c>
      <c r="AC30" s="434">
        <f t="shared" si="13"/>
        <v>0</v>
      </c>
      <c r="AD30" s="373" t="str">
        <f>IF(S30="","",IFERROR(SUM(T30:U30:W30:X30)+LARGE(T30:U30:W30:X30,1)/100+LARGE(T30:U30:W30:X30,2)/1000+LARGE(T30:U30:W30:X30,4)/10000+LARGE(T30:U30:W30:X30,5)/100000-0.01/R30,0))</f>
        <v/>
      </c>
      <c r="AE30" s="374"/>
      <c r="AF30" s="374"/>
      <c r="AG30" s="374"/>
      <c r="AH30" s="374"/>
      <c r="AI30" s="374"/>
      <c r="AJ30" s="374"/>
    </row>
    <row r="31" spans="1:36" ht="19.95" customHeight="1" thickBot="1" x14ac:dyDescent="0.35">
      <c r="A31" s="214" t="str">
        <f t="shared" si="1"/>
        <v/>
      </c>
      <c r="B31" s="58" t="str">
        <f>IF(ISNA(VLOOKUP($D31,'L. Des E.'!$A$4:$C$362,2,FALSE)),"",(VLOOKUP($D31,'L. Des E.'!$A$4:$C$362,2,FALSE)))</f>
        <v/>
      </c>
      <c r="C31" s="80" t="str">
        <f>IF(ISNA(VLOOKUP($D31,'L. Des E.'!$A$4:$C$362,3,FALSE)),"",(VLOOKUP($D31,'L. Des E.'!$A$4:$C$362,3,FALSE)))</f>
        <v/>
      </c>
      <c r="D31" s="59"/>
      <c r="E31" s="60"/>
      <c r="F31" s="60"/>
      <c r="G31" s="290" t="str">
        <f t="shared" si="2"/>
        <v/>
      </c>
      <c r="H31" s="60"/>
      <c r="I31" s="60"/>
      <c r="J31" s="60"/>
      <c r="K31" s="60"/>
      <c r="L31" s="60"/>
      <c r="M31" s="60"/>
      <c r="N31" s="60"/>
      <c r="O31" s="60"/>
      <c r="P31" s="60"/>
      <c r="Q31" s="226"/>
      <c r="R31" s="434">
        <v>29</v>
      </c>
      <c r="S31" s="434" t="str">
        <f t="shared" si="3"/>
        <v/>
      </c>
      <c r="T31" s="434">
        <f t="shared" si="4"/>
        <v>0</v>
      </c>
      <c r="U31" s="434">
        <f t="shared" si="5"/>
        <v>0</v>
      </c>
      <c r="V31" s="434">
        <f t="shared" si="6"/>
        <v>0</v>
      </c>
      <c r="W31" s="434">
        <f t="shared" si="7"/>
        <v>0</v>
      </c>
      <c r="X31" s="434">
        <f t="shared" si="8"/>
        <v>0</v>
      </c>
      <c r="Y31" s="434">
        <f t="shared" si="9"/>
        <v>0</v>
      </c>
      <c r="Z31" s="468">
        <f t="shared" si="10"/>
        <v>0</v>
      </c>
      <c r="AA31" s="434">
        <f t="shared" si="11"/>
        <v>0</v>
      </c>
      <c r="AB31" s="434">
        <f t="shared" si="12"/>
        <v>0</v>
      </c>
      <c r="AC31" s="434">
        <f t="shared" si="13"/>
        <v>0</v>
      </c>
      <c r="AD31" s="373" t="str">
        <f>IF(S31="","",IFERROR(SUM(T31:U31:W31:X31)+LARGE(T31:U31:W31:X31,1)/100+LARGE(T31:U31:W31:X31,2)/1000+LARGE(T31:U31:W31:X31,4)/10000+LARGE(T31:U31:W31:X31,5)/100000-0.01/R31,0))</f>
        <v/>
      </c>
      <c r="AE31" s="374"/>
      <c r="AF31" s="374"/>
      <c r="AG31" s="374"/>
      <c r="AH31" s="374"/>
      <c r="AI31" s="374"/>
      <c r="AJ31" s="374"/>
    </row>
    <row r="32" spans="1:36" ht="19.95" customHeight="1" thickBot="1" x14ac:dyDescent="0.35">
      <c r="A32" s="214" t="str">
        <f t="shared" si="1"/>
        <v/>
      </c>
      <c r="B32" s="58" t="str">
        <f>IF(ISNA(VLOOKUP($D32,'L. Des E.'!$A$4:$C$362,2,FALSE)),"",(VLOOKUP($D32,'L. Des E.'!$A$4:$C$362,2,FALSE)))</f>
        <v/>
      </c>
      <c r="C32" s="80" t="str">
        <f>IF(ISNA(VLOOKUP($D32,'L. Des E.'!$A$4:$C$362,3,FALSE)),"",(VLOOKUP($D32,'L. Des E.'!$A$4:$C$362,3,FALSE)))</f>
        <v/>
      </c>
      <c r="D32" s="59"/>
      <c r="E32" s="60"/>
      <c r="F32" s="60"/>
      <c r="G32" s="290" t="str">
        <f t="shared" si="2"/>
        <v/>
      </c>
      <c r="H32" s="60"/>
      <c r="I32" s="60"/>
      <c r="J32" s="60"/>
      <c r="K32" s="60"/>
      <c r="L32" s="60"/>
      <c r="M32" s="60"/>
      <c r="N32" s="60"/>
      <c r="O32" s="60"/>
      <c r="P32" s="60"/>
      <c r="Q32" s="226"/>
      <c r="R32" s="434">
        <v>30</v>
      </c>
      <c r="S32" s="434" t="str">
        <f t="shared" si="3"/>
        <v/>
      </c>
      <c r="T32" s="434">
        <f t="shared" si="4"/>
        <v>0</v>
      </c>
      <c r="U32" s="434">
        <f t="shared" si="5"/>
        <v>0</v>
      </c>
      <c r="V32" s="434">
        <f t="shared" si="6"/>
        <v>0</v>
      </c>
      <c r="W32" s="434">
        <f t="shared" si="7"/>
        <v>0</v>
      </c>
      <c r="X32" s="434">
        <f t="shared" si="8"/>
        <v>0</v>
      </c>
      <c r="Y32" s="434">
        <f t="shared" si="9"/>
        <v>0</v>
      </c>
      <c r="Z32" s="468">
        <f t="shared" si="10"/>
        <v>0</v>
      </c>
      <c r="AA32" s="434">
        <f t="shared" si="11"/>
        <v>0</v>
      </c>
      <c r="AB32" s="434">
        <f t="shared" si="12"/>
        <v>0</v>
      </c>
      <c r="AC32" s="434">
        <f t="shared" si="13"/>
        <v>0</v>
      </c>
      <c r="AD32" s="373" t="str">
        <f>IF(S32="","",IFERROR(SUM(T32:U32:W32:X32)+LARGE(T32:U32:W32:X32,1)/100+LARGE(T32:U32:W32:X32,2)/1000+LARGE(T32:U32:W32:X32,4)/10000+LARGE(T32:U32:W32:X32,5)/100000-0.01/R32,0))</f>
        <v/>
      </c>
      <c r="AE32" s="374"/>
      <c r="AF32" s="374"/>
      <c r="AG32" s="374"/>
      <c r="AH32" s="374"/>
      <c r="AI32" s="374"/>
      <c r="AJ32" s="374"/>
    </row>
    <row r="33" spans="1:36" ht="19.95" customHeight="1" thickBot="1" x14ac:dyDescent="0.35">
      <c r="A33" s="214" t="str">
        <f t="shared" si="1"/>
        <v/>
      </c>
      <c r="B33" s="58" t="str">
        <f>IF(ISNA(VLOOKUP($D33,'L. Des E.'!$A$4:$C$362,2,FALSE)),"",(VLOOKUP($D33,'L. Des E.'!$A$4:$C$362,2,FALSE)))</f>
        <v/>
      </c>
      <c r="C33" s="80" t="str">
        <f>IF(ISNA(VLOOKUP($D33,'L. Des E.'!$A$4:$C$362,3,FALSE)),"",(VLOOKUP($D33,'L. Des E.'!$A$4:$C$362,3,FALSE)))</f>
        <v/>
      </c>
      <c r="D33" s="59"/>
      <c r="E33" s="60"/>
      <c r="F33" s="60"/>
      <c r="G33" s="290" t="str">
        <f t="shared" si="2"/>
        <v/>
      </c>
      <c r="H33" s="60"/>
      <c r="I33" s="60"/>
      <c r="J33" s="60"/>
      <c r="K33" s="60"/>
      <c r="L33" s="60"/>
      <c r="M33" s="60"/>
      <c r="N33" s="60"/>
      <c r="O33" s="60"/>
      <c r="P33" s="60"/>
      <c r="Q33" s="226"/>
      <c r="R33" s="434">
        <v>31</v>
      </c>
      <c r="S33" s="434" t="str">
        <f t="shared" si="3"/>
        <v/>
      </c>
      <c r="T33" s="434">
        <f t="shared" si="4"/>
        <v>0</v>
      </c>
      <c r="U33" s="434">
        <f t="shared" si="5"/>
        <v>0</v>
      </c>
      <c r="V33" s="434">
        <f t="shared" si="6"/>
        <v>0</v>
      </c>
      <c r="W33" s="434">
        <f t="shared" si="7"/>
        <v>0</v>
      </c>
      <c r="X33" s="434">
        <f t="shared" si="8"/>
        <v>0</v>
      </c>
      <c r="Y33" s="434">
        <f t="shared" si="9"/>
        <v>0</v>
      </c>
      <c r="Z33" s="468">
        <f t="shared" si="10"/>
        <v>0</v>
      </c>
      <c r="AA33" s="434">
        <f t="shared" si="11"/>
        <v>0</v>
      </c>
      <c r="AB33" s="434">
        <f t="shared" si="12"/>
        <v>0</v>
      </c>
      <c r="AC33" s="434">
        <f t="shared" si="13"/>
        <v>0</v>
      </c>
      <c r="AD33" s="373" t="str">
        <f>IF(S33="","",IFERROR(SUM(T33:U33:W33:X33)+LARGE(T33:U33:W33:X33,1)/100+LARGE(T33:U33:W33:X33,2)/1000+LARGE(T33:U33:W33:X33,4)/10000+LARGE(T33:U33:W33:X33,5)/100000-0.01/R33,0))</f>
        <v/>
      </c>
      <c r="AE33" s="374"/>
      <c r="AF33" s="374"/>
      <c r="AG33" s="374"/>
      <c r="AH33" s="374"/>
      <c r="AI33" s="374"/>
      <c r="AJ33" s="374"/>
    </row>
    <row r="34" spans="1:36" ht="19.95" customHeight="1" thickBot="1" x14ac:dyDescent="0.35">
      <c r="A34" s="214" t="str">
        <f t="shared" si="1"/>
        <v/>
      </c>
      <c r="B34" s="58" t="str">
        <f>IF(ISNA(VLOOKUP($D34,'L. Des E.'!$A$4:$C$362,2,FALSE)),"",(VLOOKUP($D34,'L. Des E.'!$A$4:$C$362,2,FALSE)))</f>
        <v/>
      </c>
      <c r="C34" s="80" t="str">
        <f>IF(ISNA(VLOOKUP($D34,'L. Des E.'!$A$4:$C$362,3,FALSE)),"",(VLOOKUP($D34,'L. Des E.'!$A$4:$C$362,3,FALSE)))</f>
        <v/>
      </c>
      <c r="D34" s="59"/>
      <c r="E34" s="60"/>
      <c r="F34" s="60"/>
      <c r="G34" s="290" t="str">
        <f t="shared" si="2"/>
        <v/>
      </c>
      <c r="H34" s="60"/>
      <c r="I34" s="60"/>
      <c r="J34" s="60"/>
      <c r="K34" s="60"/>
      <c r="L34" s="60"/>
      <c r="M34" s="60"/>
      <c r="N34" s="60"/>
      <c r="O34" s="60"/>
      <c r="P34" s="60"/>
      <c r="Q34" s="226"/>
      <c r="R34" s="434">
        <v>32</v>
      </c>
      <c r="S34" s="434" t="str">
        <f t="shared" si="3"/>
        <v/>
      </c>
      <c r="T34" s="434">
        <f t="shared" si="4"/>
        <v>0</v>
      </c>
      <c r="U34" s="434">
        <f t="shared" si="5"/>
        <v>0</v>
      </c>
      <c r="V34" s="434">
        <f t="shared" si="6"/>
        <v>0</v>
      </c>
      <c r="W34" s="434">
        <f t="shared" si="7"/>
        <v>0</v>
      </c>
      <c r="X34" s="434">
        <f t="shared" si="8"/>
        <v>0</v>
      </c>
      <c r="Y34" s="434">
        <f t="shared" si="9"/>
        <v>0</v>
      </c>
      <c r="Z34" s="468">
        <f t="shared" si="10"/>
        <v>0</v>
      </c>
      <c r="AA34" s="434">
        <f t="shared" si="11"/>
        <v>0</v>
      </c>
      <c r="AB34" s="434">
        <f t="shared" si="12"/>
        <v>0</v>
      </c>
      <c r="AC34" s="434">
        <f t="shared" si="13"/>
        <v>0</v>
      </c>
      <c r="AD34" s="373" t="str">
        <f>IF(S34="","",IFERROR(SUM(T34:U34:W34:X34)+LARGE(T34:U34:W34:X34,1)/100+LARGE(T34:U34:W34:X34,2)/1000+LARGE(T34:U34:W34:X34,4)/10000+LARGE(T34:U34:W34:X34,5)/100000-0.01/R34,0))</f>
        <v/>
      </c>
      <c r="AE34" s="374"/>
      <c r="AF34" s="374"/>
      <c r="AG34" s="374"/>
      <c r="AH34" s="374"/>
      <c r="AI34" s="374"/>
      <c r="AJ34" s="374"/>
    </row>
    <row r="35" spans="1:36" ht="19.95" customHeight="1" thickBot="1" x14ac:dyDescent="0.35">
      <c r="A35" s="214" t="str">
        <f t="shared" si="1"/>
        <v/>
      </c>
      <c r="B35" s="58" t="str">
        <f>IF(ISNA(VLOOKUP($D35,'L. Des E.'!$A$4:$C$362,2,FALSE)),"",(VLOOKUP($D35,'L. Des E.'!$A$4:$C$362,2,FALSE)))</f>
        <v/>
      </c>
      <c r="C35" s="80" t="str">
        <f>IF(ISNA(VLOOKUP($D35,'L. Des E.'!$A$4:$C$362,3,FALSE)),"",(VLOOKUP($D35,'L. Des E.'!$A$4:$C$362,3,FALSE)))</f>
        <v/>
      </c>
      <c r="D35" s="59"/>
      <c r="E35" s="60"/>
      <c r="F35" s="60"/>
      <c r="G35" s="290" t="str">
        <f t="shared" si="2"/>
        <v/>
      </c>
      <c r="H35" s="60"/>
      <c r="I35" s="60"/>
      <c r="J35" s="60"/>
      <c r="K35" s="60"/>
      <c r="L35" s="60"/>
      <c r="M35" s="60"/>
      <c r="N35" s="60"/>
      <c r="O35" s="60"/>
      <c r="P35" s="60"/>
      <c r="Q35" s="226"/>
      <c r="R35" s="434">
        <v>33</v>
      </c>
      <c r="S35" s="434" t="str">
        <f t="shared" si="3"/>
        <v/>
      </c>
      <c r="T35" s="434">
        <f t="shared" si="4"/>
        <v>0</v>
      </c>
      <c r="U35" s="434">
        <f t="shared" si="5"/>
        <v>0</v>
      </c>
      <c r="V35" s="434">
        <f t="shared" si="6"/>
        <v>0</v>
      </c>
      <c r="W35" s="434">
        <f t="shared" si="7"/>
        <v>0</v>
      </c>
      <c r="X35" s="434">
        <f t="shared" si="8"/>
        <v>0</v>
      </c>
      <c r="Y35" s="434">
        <f t="shared" si="9"/>
        <v>0</v>
      </c>
      <c r="Z35" s="468">
        <f t="shared" si="10"/>
        <v>0</v>
      </c>
      <c r="AA35" s="434">
        <f t="shared" si="11"/>
        <v>0</v>
      </c>
      <c r="AB35" s="434">
        <f t="shared" si="12"/>
        <v>0</v>
      </c>
      <c r="AC35" s="434">
        <f t="shared" si="13"/>
        <v>0</v>
      </c>
      <c r="AD35" s="373" t="str">
        <f>IF(S35="","",IFERROR(SUM(T35:U35:W35:X35)+LARGE(T35:U35:W35:X35,1)/100+LARGE(T35:U35:W35:X35,2)/1000+LARGE(T35:U35:W35:X35,4)/10000+LARGE(T35:U35:W35:X35,5)/100000-0.01/R35,0))</f>
        <v/>
      </c>
      <c r="AE35" s="374"/>
      <c r="AF35" s="374"/>
      <c r="AG35" s="374"/>
      <c r="AH35" s="374"/>
      <c r="AI35" s="374"/>
      <c r="AJ35" s="374"/>
    </row>
    <row r="36" spans="1:36" ht="19.95" customHeight="1" thickBot="1" x14ac:dyDescent="0.35">
      <c r="A36" s="214" t="str">
        <f t="shared" si="1"/>
        <v/>
      </c>
      <c r="B36" s="58" t="str">
        <f>IF(ISNA(VLOOKUP($D36,'L. Des E.'!$A$4:$C$362,2,FALSE)),"",(VLOOKUP($D36,'L. Des E.'!$A$4:$C$362,2,FALSE)))</f>
        <v/>
      </c>
      <c r="C36" s="80" t="str">
        <f>IF(ISNA(VLOOKUP($D36,'L. Des E.'!$A$4:$C$362,3,FALSE)),"",(VLOOKUP($D36,'L. Des E.'!$A$4:$C$362,3,FALSE)))</f>
        <v/>
      </c>
      <c r="D36" s="59"/>
      <c r="E36" s="60"/>
      <c r="F36" s="60"/>
      <c r="G36" s="290" t="str">
        <f t="shared" si="2"/>
        <v/>
      </c>
      <c r="H36" s="60"/>
      <c r="I36" s="60"/>
      <c r="J36" s="60"/>
      <c r="K36" s="60"/>
      <c r="L36" s="60"/>
      <c r="M36" s="60"/>
      <c r="N36" s="60"/>
      <c r="O36" s="60"/>
      <c r="P36" s="60"/>
      <c r="Q36" s="226"/>
      <c r="R36" s="434">
        <v>34</v>
      </c>
      <c r="S36" s="434" t="str">
        <f t="shared" si="3"/>
        <v/>
      </c>
      <c r="T36" s="434">
        <f t="shared" si="4"/>
        <v>0</v>
      </c>
      <c r="U36" s="434">
        <f t="shared" si="5"/>
        <v>0</v>
      </c>
      <c r="V36" s="434">
        <f t="shared" si="6"/>
        <v>0</v>
      </c>
      <c r="W36" s="434">
        <f t="shared" si="7"/>
        <v>0</v>
      </c>
      <c r="X36" s="434">
        <f t="shared" si="8"/>
        <v>0</v>
      </c>
      <c r="Y36" s="434">
        <f t="shared" si="9"/>
        <v>0</v>
      </c>
      <c r="Z36" s="468">
        <f t="shared" si="10"/>
        <v>0</v>
      </c>
      <c r="AA36" s="434">
        <f t="shared" si="11"/>
        <v>0</v>
      </c>
      <c r="AB36" s="434">
        <f t="shared" si="12"/>
        <v>0</v>
      </c>
      <c r="AC36" s="434">
        <f t="shared" si="13"/>
        <v>0</v>
      </c>
      <c r="AD36" s="373" t="str">
        <f>IF(S36="","",IFERROR(SUM(T36:U36:W36:X36)+LARGE(T36:U36:W36:X36,1)/100+LARGE(T36:U36:W36:X36,2)/1000+LARGE(T36:U36:W36:X36,4)/10000+LARGE(T36:U36:W36:X36,5)/100000-0.01/R36,0))</f>
        <v/>
      </c>
      <c r="AE36" s="374"/>
      <c r="AF36" s="374"/>
      <c r="AG36" s="374"/>
      <c r="AH36" s="374"/>
      <c r="AI36" s="374"/>
      <c r="AJ36" s="374"/>
    </row>
    <row r="37" spans="1:36" ht="19.95" customHeight="1" thickBot="1" x14ac:dyDescent="0.35">
      <c r="A37" s="214" t="str">
        <f t="shared" si="1"/>
        <v/>
      </c>
      <c r="B37" s="58" t="str">
        <f>IF(ISNA(VLOOKUP($D37,'L. Des E.'!$A$4:$C$362,2,FALSE)),"",(VLOOKUP($D37,'L. Des E.'!$A$4:$C$362,2,FALSE)))</f>
        <v/>
      </c>
      <c r="C37" s="80" t="str">
        <f>IF(ISNA(VLOOKUP($D37,'L. Des E.'!$A$4:$C$362,3,FALSE)),"",(VLOOKUP($D37,'L. Des E.'!$A$4:$C$362,3,FALSE)))</f>
        <v/>
      </c>
      <c r="D37" s="59"/>
      <c r="E37" s="60"/>
      <c r="F37" s="60"/>
      <c r="G37" s="290" t="str">
        <f t="shared" si="2"/>
        <v/>
      </c>
      <c r="H37" s="60"/>
      <c r="I37" s="60"/>
      <c r="J37" s="60"/>
      <c r="K37" s="60"/>
      <c r="L37" s="60"/>
      <c r="M37" s="60"/>
      <c r="N37" s="60"/>
      <c r="O37" s="60"/>
      <c r="P37" s="60"/>
      <c r="Q37" s="226"/>
      <c r="R37" s="434">
        <v>35</v>
      </c>
      <c r="S37" s="434" t="str">
        <f t="shared" si="3"/>
        <v/>
      </c>
      <c r="T37" s="434">
        <f t="shared" si="4"/>
        <v>0</v>
      </c>
      <c r="U37" s="434">
        <f t="shared" si="5"/>
        <v>0</v>
      </c>
      <c r="V37" s="434">
        <f t="shared" si="6"/>
        <v>0</v>
      </c>
      <c r="W37" s="434">
        <f t="shared" si="7"/>
        <v>0</v>
      </c>
      <c r="X37" s="434">
        <f t="shared" si="8"/>
        <v>0</v>
      </c>
      <c r="Y37" s="434">
        <f t="shared" si="9"/>
        <v>0</v>
      </c>
      <c r="Z37" s="468">
        <f t="shared" si="10"/>
        <v>0</v>
      </c>
      <c r="AA37" s="434">
        <f t="shared" si="11"/>
        <v>0</v>
      </c>
      <c r="AB37" s="434">
        <f t="shared" si="12"/>
        <v>0</v>
      </c>
      <c r="AC37" s="434">
        <f t="shared" si="13"/>
        <v>0</v>
      </c>
      <c r="AD37" s="373" t="str">
        <f>IF(S37="","",IFERROR(SUM(T37:U37:W37:X37)+LARGE(T37:U37:W37:X37,1)/100+LARGE(T37:U37:W37:X37,2)/1000+LARGE(T37:U37:W37:X37,4)/10000+LARGE(T37:U37:W37:X37,5)/100000-0.01/R37,0))</f>
        <v/>
      </c>
      <c r="AE37" s="374"/>
      <c r="AF37" s="374"/>
      <c r="AG37" s="374"/>
      <c r="AH37" s="374"/>
      <c r="AI37" s="374"/>
      <c r="AJ37" s="374"/>
    </row>
    <row r="38" spans="1:36" ht="19.95" customHeight="1" thickBot="1" x14ac:dyDescent="0.35">
      <c r="A38" s="214" t="str">
        <f t="shared" si="1"/>
        <v/>
      </c>
      <c r="B38" s="58" t="str">
        <f>IF(ISNA(VLOOKUP($D38,'L. Des E.'!$A$4:$C$362,2,FALSE)),"",(VLOOKUP($D38,'L. Des E.'!$A$4:$C$362,2,FALSE)))</f>
        <v/>
      </c>
      <c r="C38" s="80" t="str">
        <f>IF(ISNA(VLOOKUP($D38,'L. Des E.'!$A$4:$C$362,3,FALSE)),"",(VLOOKUP($D38,'L. Des E.'!$A$4:$C$362,3,FALSE)))</f>
        <v/>
      </c>
      <c r="D38" s="59"/>
      <c r="E38" s="60"/>
      <c r="F38" s="60"/>
      <c r="G38" s="290" t="str">
        <f t="shared" si="2"/>
        <v/>
      </c>
      <c r="H38" s="60"/>
      <c r="I38" s="60"/>
      <c r="J38" s="60"/>
      <c r="K38" s="60"/>
      <c r="L38" s="60"/>
      <c r="M38" s="60"/>
      <c r="N38" s="60"/>
      <c r="O38" s="60"/>
      <c r="P38" s="60"/>
      <c r="Q38" s="226"/>
      <c r="R38" s="434">
        <v>36</v>
      </c>
      <c r="S38" s="434" t="str">
        <f t="shared" si="3"/>
        <v/>
      </c>
      <c r="T38" s="434">
        <f t="shared" si="4"/>
        <v>0</v>
      </c>
      <c r="U38" s="434">
        <f t="shared" si="5"/>
        <v>0</v>
      </c>
      <c r="V38" s="434">
        <f t="shared" si="6"/>
        <v>0</v>
      </c>
      <c r="W38" s="434">
        <f t="shared" si="7"/>
        <v>0</v>
      </c>
      <c r="X38" s="434">
        <f t="shared" si="8"/>
        <v>0</v>
      </c>
      <c r="Y38" s="434">
        <f t="shared" si="9"/>
        <v>0</v>
      </c>
      <c r="Z38" s="468">
        <f t="shared" si="10"/>
        <v>0</v>
      </c>
      <c r="AA38" s="434">
        <f t="shared" si="11"/>
        <v>0</v>
      </c>
      <c r="AB38" s="434">
        <f t="shared" si="12"/>
        <v>0</v>
      </c>
      <c r="AC38" s="434">
        <f t="shared" si="13"/>
        <v>0</v>
      </c>
      <c r="AD38" s="373" t="str">
        <f>IF(S38="","",IFERROR(SUM(T38:U38:W38:X38)+LARGE(T38:U38:W38:X38,1)/100+LARGE(T38:U38:W38:X38,2)/1000+LARGE(T38:U38:W38:X38,4)/10000+LARGE(T38:U38:W38:X38,5)/100000-0.01/R38,0))</f>
        <v/>
      </c>
      <c r="AE38" s="374"/>
      <c r="AF38" s="374"/>
      <c r="AG38" s="374"/>
      <c r="AH38" s="374"/>
      <c r="AI38" s="374"/>
      <c r="AJ38" s="374"/>
    </row>
    <row r="39" spans="1:36" ht="19.95" customHeight="1" thickBot="1" x14ac:dyDescent="0.35">
      <c r="A39" s="214" t="str">
        <f t="shared" si="1"/>
        <v/>
      </c>
      <c r="B39" s="58" t="str">
        <f>IF(ISNA(VLOOKUP($D39,'L. Des E.'!$A$4:$C$362,2,FALSE)),"",(VLOOKUP($D39,'L. Des E.'!$A$4:$C$362,2,FALSE)))</f>
        <v/>
      </c>
      <c r="C39" s="80" t="str">
        <f>IF(ISNA(VLOOKUP($D39,'L. Des E.'!$A$4:$C$362,3,FALSE)),"",(VLOOKUP($D39,'L. Des E.'!$A$4:$C$362,3,FALSE)))</f>
        <v/>
      </c>
      <c r="D39" s="59"/>
      <c r="E39" s="60"/>
      <c r="F39" s="60"/>
      <c r="G39" s="290" t="str">
        <f t="shared" si="2"/>
        <v/>
      </c>
      <c r="H39" s="60"/>
      <c r="I39" s="60"/>
      <c r="J39" s="60"/>
      <c r="K39" s="60"/>
      <c r="L39" s="60"/>
      <c r="M39" s="60"/>
      <c r="N39" s="60"/>
      <c r="O39" s="60"/>
      <c r="P39" s="60"/>
      <c r="Q39" s="226"/>
      <c r="R39" s="434">
        <v>37</v>
      </c>
      <c r="S39" s="434" t="str">
        <f t="shared" si="3"/>
        <v/>
      </c>
      <c r="T39" s="434">
        <f t="shared" si="4"/>
        <v>0</v>
      </c>
      <c r="U39" s="434">
        <f t="shared" si="5"/>
        <v>0</v>
      </c>
      <c r="V39" s="434">
        <f t="shared" si="6"/>
        <v>0</v>
      </c>
      <c r="W39" s="434">
        <f t="shared" si="7"/>
        <v>0</v>
      </c>
      <c r="X39" s="434">
        <f t="shared" si="8"/>
        <v>0</v>
      </c>
      <c r="Y39" s="434">
        <f t="shared" si="9"/>
        <v>0</v>
      </c>
      <c r="Z39" s="468">
        <f t="shared" si="10"/>
        <v>0</v>
      </c>
      <c r="AA39" s="434">
        <f t="shared" si="11"/>
        <v>0</v>
      </c>
      <c r="AB39" s="434">
        <f t="shared" si="12"/>
        <v>0</v>
      </c>
      <c r="AC39" s="434">
        <f t="shared" si="13"/>
        <v>0</v>
      </c>
      <c r="AD39" s="373" t="str">
        <f>IF(S39="","",IFERROR(SUM(T39:U39:W39:X39)+LARGE(T39:U39:W39:X39,1)/100+LARGE(T39:U39:W39:X39,2)/1000+LARGE(T39:U39:W39:X39,4)/10000+LARGE(T39:U39:W39:X39,5)/100000-0.01/R39,0))</f>
        <v/>
      </c>
      <c r="AE39" s="374"/>
      <c r="AF39" s="374"/>
      <c r="AG39" s="374"/>
      <c r="AH39" s="374"/>
      <c r="AI39" s="374"/>
      <c r="AJ39" s="374"/>
    </row>
    <row r="40" spans="1:36" ht="19.95" customHeight="1" thickBot="1" x14ac:dyDescent="0.35">
      <c r="A40" s="214" t="str">
        <f t="shared" si="1"/>
        <v/>
      </c>
      <c r="B40" s="58" t="str">
        <f>IF(ISNA(VLOOKUP($D40,'L. Des E.'!$A$4:$C$362,2,FALSE)),"",(VLOOKUP($D40,'L. Des E.'!$A$4:$C$362,2,FALSE)))</f>
        <v/>
      </c>
      <c r="C40" s="80" t="str">
        <f>IF(ISNA(VLOOKUP($D40,'L. Des E.'!$A$4:$C$362,3,FALSE)),"",(VLOOKUP($D40,'L. Des E.'!$A$4:$C$362,3,FALSE)))</f>
        <v/>
      </c>
      <c r="D40" s="59"/>
      <c r="E40" s="60"/>
      <c r="F40" s="60"/>
      <c r="G40" s="290" t="str">
        <f t="shared" si="2"/>
        <v/>
      </c>
      <c r="H40" s="60"/>
      <c r="I40" s="60"/>
      <c r="J40" s="60"/>
      <c r="K40" s="60"/>
      <c r="L40" s="60"/>
      <c r="M40" s="60"/>
      <c r="N40" s="60"/>
      <c r="O40" s="60"/>
      <c r="P40" s="60"/>
      <c r="Q40" s="226"/>
      <c r="R40" s="434">
        <v>38</v>
      </c>
      <c r="S40" s="434" t="str">
        <f t="shared" si="3"/>
        <v/>
      </c>
      <c r="T40" s="434">
        <f t="shared" si="4"/>
        <v>0</v>
      </c>
      <c r="U40" s="434">
        <f t="shared" si="5"/>
        <v>0</v>
      </c>
      <c r="V40" s="434">
        <f t="shared" si="6"/>
        <v>0</v>
      </c>
      <c r="W40" s="434">
        <f t="shared" si="7"/>
        <v>0</v>
      </c>
      <c r="X40" s="434">
        <f t="shared" si="8"/>
        <v>0</v>
      </c>
      <c r="Y40" s="434">
        <f t="shared" si="9"/>
        <v>0</v>
      </c>
      <c r="Z40" s="468">
        <f t="shared" si="10"/>
        <v>0</v>
      </c>
      <c r="AA40" s="434">
        <f t="shared" si="11"/>
        <v>0</v>
      </c>
      <c r="AB40" s="434">
        <f t="shared" si="12"/>
        <v>0</v>
      </c>
      <c r="AC40" s="434">
        <f t="shared" si="13"/>
        <v>0</v>
      </c>
      <c r="AD40" s="373" t="str">
        <f>IF(S40="","",IFERROR(SUM(T40:U40:W40:X40)+LARGE(T40:U40:W40:X40,1)/100+LARGE(T40:U40:W40:X40,2)/1000+LARGE(T40:U40:W40:X40,4)/10000+LARGE(T40:U40:W40:X40,5)/100000-0.01/R40,0))</f>
        <v/>
      </c>
      <c r="AE40" s="374"/>
      <c r="AF40" s="374"/>
      <c r="AG40" s="374"/>
      <c r="AH40" s="374"/>
      <c r="AI40" s="374"/>
      <c r="AJ40" s="374"/>
    </row>
    <row r="41" spans="1:36" ht="19.95" customHeight="1" thickBot="1" x14ac:dyDescent="0.35">
      <c r="A41" s="214" t="str">
        <f t="shared" si="1"/>
        <v/>
      </c>
      <c r="B41" s="58" t="str">
        <f>IF(ISNA(VLOOKUP($D41,'L. Des E.'!$A$4:$C$362,2,FALSE)),"",(VLOOKUP($D41,'L. Des E.'!$A$4:$C$362,2,FALSE)))</f>
        <v/>
      </c>
      <c r="C41" s="80" t="str">
        <f>IF(ISNA(VLOOKUP($D41,'L. Des E.'!$A$4:$C$362,3,FALSE)),"",(VLOOKUP($D41,'L. Des E.'!$A$4:$C$362,3,FALSE)))</f>
        <v/>
      </c>
      <c r="D41" s="59"/>
      <c r="E41" s="60"/>
      <c r="F41" s="60"/>
      <c r="G41" s="290" t="str">
        <f t="shared" si="2"/>
        <v/>
      </c>
      <c r="H41" s="60"/>
      <c r="I41" s="60"/>
      <c r="J41" s="60"/>
      <c r="K41" s="60"/>
      <c r="L41" s="60"/>
      <c r="M41" s="60"/>
      <c r="N41" s="60"/>
      <c r="O41" s="60"/>
      <c r="P41" s="60"/>
      <c r="Q41" s="226"/>
      <c r="R41" s="434">
        <v>39</v>
      </c>
      <c r="S41" s="434" t="str">
        <f t="shared" si="3"/>
        <v/>
      </c>
      <c r="T41" s="434">
        <f t="shared" si="4"/>
        <v>0</v>
      </c>
      <c r="U41" s="434">
        <f t="shared" si="5"/>
        <v>0</v>
      </c>
      <c r="V41" s="434">
        <f t="shared" si="6"/>
        <v>0</v>
      </c>
      <c r="W41" s="434">
        <f t="shared" si="7"/>
        <v>0</v>
      </c>
      <c r="X41" s="434">
        <f t="shared" si="8"/>
        <v>0</v>
      </c>
      <c r="Y41" s="434">
        <f t="shared" si="9"/>
        <v>0</v>
      </c>
      <c r="Z41" s="468">
        <f t="shared" si="10"/>
        <v>0</v>
      </c>
      <c r="AA41" s="434">
        <f t="shared" si="11"/>
        <v>0</v>
      </c>
      <c r="AB41" s="434">
        <f t="shared" si="12"/>
        <v>0</v>
      </c>
      <c r="AC41" s="434">
        <f t="shared" si="13"/>
        <v>0</v>
      </c>
      <c r="AD41" s="373" t="str">
        <f>IF(S41="","",IFERROR(SUM(T41:U41:W41:X41)+LARGE(T41:U41:W41:X41,1)/100+LARGE(T41:U41:W41:X41,2)/1000+LARGE(T41:U41:W41:X41,4)/10000+LARGE(T41:U41:W41:X41,5)/100000-0.01/R41,0))</f>
        <v/>
      </c>
      <c r="AE41" s="374"/>
      <c r="AF41" s="374"/>
      <c r="AG41" s="374"/>
      <c r="AH41" s="374"/>
      <c r="AI41" s="374"/>
      <c r="AJ41" s="374"/>
    </row>
    <row r="42" spans="1:36" ht="19.95" customHeight="1" thickBot="1" x14ac:dyDescent="0.35">
      <c r="A42" s="214" t="str">
        <f t="shared" si="1"/>
        <v/>
      </c>
      <c r="B42" s="58" t="str">
        <f>IF(ISNA(VLOOKUP($D42,'L. Des E.'!$A$4:$C$362,2,FALSE)),"",(VLOOKUP($D42,'L. Des E.'!$A$4:$C$362,2,FALSE)))</f>
        <v/>
      </c>
      <c r="C42" s="80" t="str">
        <f>IF(ISNA(VLOOKUP($D42,'L. Des E.'!$A$4:$C$362,3,FALSE)),"",(VLOOKUP($D42,'L. Des E.'!$A$4:$C$362,3,FALSE)))</f>
        <v/>
      </c>
      <c r="D42" s="59"/>
      <c r="E42" s="60"/>
      <c r="F42" s="60"/>
      <c r="G42" s="290" t="str">
        <f t="shared" si="2"/>
        <v/>
      </c>
      <c r="H42" s="60"/>
      <c r="I42" s="60"/>
      <c r="J42" s="60"/>
      <c r="K42" s="60"/>
      <c r="L42" s="60"/>
      <c r="M42" s="60"/>
      <c r="N42" s="60"/>
      <c r="O42" s="60"/>
      <c r="P42" s="60"/>
      <c r="Q42" s="226"/>
      <c r="R42" s="434">
        <v>40</v>
      </c>
      <c r="S42" s="434" t="str">
        <f t="shared" si="3"/>
        <v/>
      </c>
      <c r="T42" s="434">
        <f t="shared" si="4"/>
        <v>0</v>
      </c>
      <c r="U42" s="434">
        <f t="shared" si="5"/>
        <v>0</v>
      </c>
      <c r="V42" s="434">
        <f t="shared" si="6"/>
        <v>0</v>
      </c>
      <c r="W42" s="434">
        <f t="shared" si="7"/>
        <v>0</v>
      </c>
      <c r="X42" s="434">
        <f t="shared" si="8"/>
        <v>0</v>
      </c>
      <c r="Y42" s="434">
        <f t="shared" si="9"/>
        <v>0</v>
      </c>
      <c r="Z42" s="468">
        <f t="shared" si="10"/>
        <v>0</v>
      </c>
      <c r="AA42" s="434">
        <f t="shared" si="11"/>
        <v>0</v>
      </c>
      <c r="AB42" s="434">
        <f t="shared" si="12"/>
        <v>0</v>
      </c>
      <c r="AC42" s="434">
        <f t="shared" si="13"/>
        <v>0</v>
      </c>
      <c r="AD42" s="373" t="str">
        <f>IF(S42="","",IFERROR(SUM(T42:U42:W42:X42)+LARGE(T42:U42:W42:X42,1)/100+LARGE(T42:U42:W42:X42,2)/1000+LARGE(T42:U42:W42:X42,4)/10000+LARGE(T42:U42:W42:X42,5)/100000-0.01/R42,0))</f>
        <v/>
      </c>
      <c r="AE42" s="374"/>
      <c r="AF42" s="374"/>
      <c r="AG42" s="374"/>
      <c r="AH42" s="374"/>
      <c r="AI42" s="374"/>
      <c r="AJ42" s="374"/>
    </row>
    <row r="43" spans="1:36" ht="19.95" customHeight="1" thickBot="1" x14ac:dyDescent="0.35">
      <c r="A43" s="214" t="str">
        <f t="shared" si="1"/>
        <v/>
      </c>
      <c r="B43" s="58" t="str">
        <f>IF(ISNA(VLOOKUP($D43,'L. Des E.'!$A$4:$C$362,2,FALSE)),"",(VLOOKUP($D43,'L. Des E.'!$A$4:$C$362,2,FALSE)))</f>
        <v/>
      </c>
      <c r="C43" s="80" t="str">
        <f>IF(ISNA(VLOOKUP($D43,'L. Des E.'!$A$4:$C$362,3,FALSE)),"",(VLOOKUP($D43,'L. Des E.'!$A$4:$C$362,3,FALSE)))</f>
        <v/>
      </c>
      <c r="D43" s="59"/>
      <c r="E43" s="60"/>
      <c r="F43" s="60"/>
      <c r="G43" s="290" t="str">
        <f t="shared" si="2"/>
        <v/>
      </c>
      <c r="H43" s="60"/>
      <c r="I43" s="60"/>
      <c r="J43" s="60"/>
      <c r="K43" s="60"/>
      <c r="L43" s="60"/>
      <c r="M43" s="60"/>
      <c r="N43" s="60"/>
      <c r="O43" s="60"/>
      <c r="P43" s="60"/>
      <c r="Q43" s="226"/>
      <c r="R43" s="434">
        <v>41</v>
      </c>
      <c r="S43" s="434" t="str">
        <f t="shared" si="3"/>
        <v/>
      </c>
      <c r="T43" s="434">
        <f t="shared" si="4"/>
        <v>0</v>
      </c>
      <c r="U43" s="434">
        <f t="shared" si="5"/>
        <v>0</v>
      </c>
      <c r="V43" s="434">
        <f t="shared" si="6"/>
        <v>0</v>
      </c>
      <c r="W43" s="434">
        <f t="shared" si="7"/>
        <v>0</v>
      </c>
      <c r="X43" s="434">
        <f t="shared" si="8"/>
        <v>0</v>
      </c>
      <c r="Y43" s="434">
        <f t="shared" si="9"/>
        <v>0</v>
      </c>
      <c r="Z43" s="468">
        <f t="shared" si="10"/>
        <v>0</v>
      </c>
      <c r="AA43" s="434">
        <f t="shared" si="11"/>
        <v>0</v>
      </c>
      <c r="AB43" s="434">
        <f t="shared" si="12"/>
        <v>0</v>
      </c>
      <c r="AC43" s="434">
        <f t="shared" si="13"/>
        <v>0</v>
      </c>
      <c r="AD43" s="373" t="str">
        <f>IF(S43="","",IFERROR(SUM(T43:U43:W43:X43)+LARGE(T43:U43:W43:X43,1)/100+LARGE(T43:U43:W43:X43,2)/1000+LARGE(T43:U43:W43:X43,4)/10000+LARGE(T43:U43:W43:X43,5)/100000-0.01/R43,0))</f>
        <v/>
      </c>
      <c r="AE43" s="374"/>
      <c r="AF43" s="374"/>
      <c r="AG43" s="374"/>
      <c r="AH43" s="374"/>
      <c r="AI43" s="374"/>
      <c r="AJ43" s="374"/>
    </row>
    <row r="44" spans="1:36" ht="19.95" customHeight="1" thickBot="1" x14ac:dyDescent="0.35">
      <c r="A44" s="214" t="str">
        <f t="shared" si="1"/>
        <v/>
      </c>
      <c r="B44" s="58" t="str">
        <f>IF(ISNA(VLOOKUP($D44,'L. Des E.'!$A$4:$C$362,2,FALSE)),"",(VLOOKUP($D44,'L. Des E.'!$A$4:$C$362,2,FALSE)))</f>
        <v/>
      </c>
      <c r="C44" s="80" t="str">
        <f>IF(ISNA(VLOOKUP($D44,'L. Des E.'!$A$4:$C$362,3,FALSE)),"",(VLOOKUP($D44,'L. Des E.'!$A$4:$C$362,3,FALSE)))</f>
        <v/>
      </c>
      <c r="D44" s="59"/>
      <c r="E44" s="60"/>
      <c r="F44" s="60"/>
      <c r="G44" s="290" t="str">
        <f t="shared" si="2"/>
        <v/>
      </c>
      <c r="H44" s="60"/>
      <c r="I44" s="60"/>
      <c r="J44" s="60"/>
      <c r="K44" s="60"/>
      <c r="L44" s="60"/>
      <c r="M44" s="60"/>
      <c r="N44" s="60"/>
      <c r="O44" s="60"/>
      <c r="P44" s="60"/>
      <c r="Q44" s="226"/>
      <c r="R44" s="434">
        <v>42</v>
      </c>
      <c r="S44" s="434" t="str">
        <f t="shared" si="3"/>
        <v/>
      </c>
      <c r="T44" s="434">
        <f t="shared" si="4"/>
        <v>0</v>
      </c>
      <c r="U44" s="434">
        <f t="shared" si="5"/>
        <v>0</v>
      </c>
      <c r="V44" s="434">
        <f t="shared" si="6"/>
        <v>0</v>
      </c>
      <c r="W44" s="434">
        <f t="shared" si="7"/>
        <v>0</v>
      </c>
      <c r="X44" s="434">
        <f t="shared" si="8"/>
        <v>0</v>
      </c>
      <c r="Y44" s="434">
        <f t="shared" si="9"/>
        <v>0</v>
      </c>
      <c r="Z44" s="468">
        <f t="shared" si="10"/>
        <v>0</v>
      </c>
      <c r="AA44" s="434">
        <f t="shared" si="11"/>
        <v>0</v>
      </c>
      <c r="AB44" s="434">
        <f t="shared" si="12"/>
        <v>0</v>
      </c>
      <c r="AC44" s="434">
        <f t="shared" si="13"/>
        <v>0</v>
      </c>
      <c r="AD44" s="373" t="str">
        <f>IF(S44="","",IFERROR(SUM(T44:U44:W44:X44)+LARGE(T44:U44:W44:X44,1)/100+LARGE(T44:U44:W44:X44,2)/1000+LARGE(T44:U44:W44:X44,4)/10000+LARGE(T44:U44:W44:X44,5)/100000-0.01/R44,0))</f>
        <v/>
      </c>
      <c r="AE44" s="374"/>
      <c r="AF44" s="374"/>
      <c r="AG44" s="374"/>
      <c r="AH44" s="374"/>
      <c r="AI44" s="374"/>
      <c r="AJ44" s="374"/>
    </row>
    <row r="45" spans="1:36" ht="19.95" customHeight="1" thickBot="1" x14ac:dyDescent="0.35">
      <c r="A45" s="214" t="str">
        <f t="shared" si="1"/>
        <v/>
      </c>
      <c r="B45" s="58" t="str">
        <f>IF(ISNA(VLOOKUP($D45,'L. Des E.'!$A$4:$C$362,2,FALSE)),"",(VLOOKUP($D45,'L. Des E.'!$A$4:$C$362,2,FALSE)))</f>
        <v/>
      </c>
      <c r="C45" s="80" t="str">
        <f>IF(ISNA(VLOOKUP($D45,'L. Des E.'!$A$4:$C$362,3,FALSE)),"",(VLOOKUP($D45,'L. Des E.'!$A$4:$C$362,3,FALSE)))</f>
        <v/>
      </c>
      <c r="D45" s="59"/>
      <c r="E45" s="60"/>
      <c r="F45" s="60"/>
      <c r="G45" s="290" t="str">
        <f t="shared" si="2"/>
        <v/>
      </c>
      <c r="H45" s="60"/>
      <c r="I45" s="60"/>
      <c r="J45" s="60"/>
      <c r="K45" s="60"/>
      <c r="L45" s="60"/>
      <c r="M45" s="60"/>
      <c r="N45" s="60"/>
      <c r="O45" s="60"/>
      <c r="P45" s="60"/>
      <c r="Q45" s="226"/>
      <c r="R45" s="434">
        <v>43</v>
      </c>
      <c r="S45" s="434" t="str">
        <f t="shared" si="3"/>
        <v/>
      </c>
      <c r="T45" s="434">
        <f t="shared" si="4"/>
        <v>0</v>
      </c>
      <c r="U45" s="434">
        <f t="shared" si="5"/>
        <v>0</v>
      </c>
      <c r="V45" s="434">
        <f t="shared" si="6"/>
        <v>0</v>
      </c>
      <c r="W45" s="434">
        <f t="shared" si="7"/>
        <v>0</v>
      </c>
      <c r="X45" s="434">
        <f t="shared" si="8"/>
        <v>0</v>
      </c>
      <c r="Y45" s="434">
        <f t="shared" si="9"/>
        <v>0</v>
      </c>
      <c r="Z45" s="468">
        <f t="shared" si="10"/>
        <v>0</v>
      </c>
      <c r="AA45" s="434">
        <f t="shared" si="11"/>
        <v>0</v>
      </c>
      <c r="AB45" s="434">
        <f t="shared" si="12"/>
        <v>0</v>
      </c>
      <c r="AC45" s="434">
        <f t="shared" si="13"/>
        <v>0</v>
      </c>
      <c r="AD45" s="373" t="str">
        <f>IF(S45="","",IFERROR(SUM(T45:U45:W45:X45)+LARGE(T45:U45:W45:X45,1)/100+LARGE(T45:U45:W45:X45,2)/1000+LARGE(T45:U45:W45:X45,4)/10000+LARGE(T45:U45:W45:X45,5)/100000-0.01/R45,0))</f>
        <v/>
      </c>
      <c r="AE45" s="374"/>
      <c r="AF45" s="374"/>
      <c r="AG45" s="374"/>
      <c r="AH45" s="374"/>
      <c r="AI45" s="374"/>
      <c r="AJ45" s="374"/>
    </row>
    <row r="46" spans="1:36" ht="19.95" customHeight="1" thickBot="1" x14ac:dyDescent="0.35">
      <c r="A46" s="214" t="str">
        <f t="shared" si="1"/>
        <v/>
      </c>
      <c r="B46" s="58" t="str">
        <f>IF(ISNA(VLOOKUP($D46,'L. Des E.'!$A$4:$C$362,2,FALSE)),"",(VLOOKUP($D46,'L. Des E.'!$A$4:$C$362,2,FALSE)))</f>
        <v/>
      </c>
      <c r="C46" s="80" t="str">
        <f>IF(ISNA(VLOOKUP($D46,'L. Des E.'!$A$4:$C$362,3,FALSE)),"",(VLOOKUP($D46,'L. Des E.'!$A$4:$C$362,3,FALSE)))</f>
        <v/>
      </c>
      <c r="D46" s="59"/>
      <c r="E46" s="60"/>
      <c r="F46" s="60"/>
      <c r="G46" s="290" t="str">
        <f t="shared" si="2"/>
        <v/>
      </c>
      <c r="H46" s="60"/>
      <c r="I46" s="60"/>
      <c r="J46" s="60"/>
      <c r="K46" s="60"/>
      <c r="L46" s="60"/>
      <c r="M46" s="60"/>
      <c r="N46" s="60"/>
      <c r="O46" s="60"/>
      <c r="P46" s="60"/>
      <c r="Q46" s="226"/>
      <c r="R46" s="434">
        <v>44</v>
      </c>
      <c r="S46" s="434" t="str">
        <f t="shared" si="3"/>
        <v/>
      </c>
      <c r="T46" s="434">
        <f t="shared" si="4"/>
        <v>0</v>
      </c>
      <c r="U46" s="434">
        <f t="shared" si="5"/>
        <v>0</v>
      </c>
      <c r="V46" s="434">
        <f t="shared" si="6"/>
        <v>0</v>
      </c>
      <c r="W46" s="434">
        <f t="shared" si="7"/>
        <v>0</v>
      </c>
      <c r="X46" s="434">
        <f t="shared" si="8"/>
        <v>0</v>
      </c>
      <c r="Y46" s="434">
        <f t="shared" si="9"/>
        <v>0</v>
      </c>
      <c r="Z46" s="468">
        <f t="shared" si="10"/>
        <v>0</v>
      </c>
      <c r="AA46" s="434">
        <f t="shared" si="11"/>
        <v>0</v>
      </c>
      <c r="AB46" s="434">
        <f t="shared" si="12"/>
        <v>0</v>
      </c>
      <c r="AC46" s="434">
        <f t="shared" si="13"/>
        <v>0</v>
      </c>
      <c r="AD46" s="373" t="str">
        <f>IF(S46="","",IFERROR(SUM(T46:U46:W46:X46)+LARGE(T46:U46:W46:X46,1)/100+LARGE(T46:U46:W46:X46,2)/1000+LARGE(T46:U46:W46:X46,4)/10000+LARGE(T46:U46:W46:X46,5)/100000-0.01/R46,0))</f>
        <v/>
      </c>
      <c r="AE46" s="374"/>
      <c r="AF46" s="374"/>
      <c r="AG46" s="374"/>
      <c r="AH46" s="374"/>
      <c r="AI46" s="374"/>
      <c r="AJ46" s="374"/>
    </row>
    <row r="47" spans="1:36" ht="19.95" customHeight="1" thickBot="1" x14ac:dyDescent="0.35">
      <c r="A47" s="214" t="str">
        <f t="shared" si="1"/>
        <v/>
      </c>
      <c r="B47" s="58" t="str">
        <f>IF(ISNA(VLOOKUP($D47,'L. Des E.'!$A$4:$C$362,2,FALSE)),"",(VLOOKUP($D47,'L. Des E.'!$A$4:$C$362,2,FALSE)))</f>
        <v/>
      </c>
      <c r="C47" s="80" t="str">
        <f>IF(ISNA(VLOOKUP($D47,'L. Des E.'!$A$4:$C$362,3,FALSE)),"",(VLOOKUP($D47,'L. Des E.'!$A$4:$C$362,3,FALSE)))</f>
        <v/>
      </c>
      <c r="D47" s="59"/>
      <c r="E47" s="60"/>
      <c r="F47" s="60"/>
      <c r="G47" s="290" t="str">
        <f t="shared" si="2"/>
        <v/>
      </c>
      <c r="H47" s="60"/>
      <c r="I47" s="60"/>
      <c r="J47" s="60"/>
      <c r="K47" s="60"/>
      <c r="L47" s="60"/>
      <c r="M47" s="60"/>
      <c r="N47" s="60"/>
      <c r="O47" s="60"/>
      <c r="P47" s="60"/>
      <c r="Q47" s="226"/>
      <c r="R47" s="434">
        <v>45</v>
      </c>
      <c r="S47" s="434" t="str">
        <f t="shared" si="3"/>
        <v/>
      </c>
      <c r="T47" s="434">
        <f t="shared" si="4"/>
        <v>0</v>
      </c>
      <c r="U47" s="434">
        <f t="shared" si="5"/>
        <v>0</v>
      </c>
      <c r="V47" s="434">
        <f t="shared" si="6"/>
        <v>0</v>
      </c>
      <c r="W47" s="434">
        <f t="shared" si="7"/>
        <v>0</v>
      </c>
      <c r="X47" s="434">
        <f t="shared" si="8"/>
        <v>0</v>
      </c>
      <c r="Y47" s="434">
        <f t="shared" si="9"/>
        <v>0</v>
      </c>
      <c r="Z47" s="468">
        <f t="shared" si="10"/>
        <v>0</v>
      </c>
      <c r="AA47" s="434">
        <f t="shared" si="11"/>
        <v>0</v>
      </c>
      <c r="AB47" s="434">
        <f t="shared" si="12"/>
        <v>0</v>
      </c>
      <c r="AC47" s="434">
        <f t="shared" si="13"/>
        <v>0</v>
      </c>
      <c r="AD47" s="373" t="str">
        <f>IF(S47="","",IFERROR(SUM(T47:U47:W47:X47)+LARGE(T47:U47:W47:X47,1)/100+LARGE(T47:U47:W47:X47,2)/1000+LARGE(T47:U47:W47:X47,4)/10000+LARGE(T47:U47:W47:X47,5)/100000-0.01/R47,0))</f>
        <v/>
      </c>
      <c r="AE47" s="374"/>
      <c r="AF47" s="374"/>
      <c r="AG47" s="374"/>
      <c r="AH47" s="374"/>
      <c r="AI47" s="374"/>
      <c r="AJ47" s="374"/>
    </row>
    <row r="48" spans="1:36" ht="19.95" customHeight="1" thickBot="1" x14ac:dyDescent="0.35">
      <c r="A48" s="214" t="str">
        <f t="shared" si="1"/>
        <v/>
      </c>
      <c r="B48" s="58" t="str">
        <f>IF(ISNA(VLOOKUP($D48,'L. Des E.'!$A$4:$C$362,2,FALSE)),"",(VLOOKUP($D48,'L. Des E.'!$A$4:$C$362,2,FALSE)))</f>
        <v/>
      </c>
      <c r="C48" s="80" t="str">
        <f>IF(ISNA(VLOOKUP($D48,'L. Des E.'!$A$4:$C$362,3,FALSE)),"",(VLOOKUP($D48,'L. Des E.'!$A$4:$C$362,3,FALSE)))</f>
        <v/>
      </c>
      <c r="D48" s="59"/>
      <c r="E48" s="60"/>
      <c r="F48" s="60"/>
      <c r="G48" s="290" t="str">
        <f t="shared" si="2"/>
        <v/>
      </c>
      <c r="H48" s="60"/>
      <c r="I48" s="60"/>
      <c r="J48" s="60"/>
      <c r="K48" s="60"/>
      <c r="L48" s="60"/>
      <c r="M48" s="60"/>
      <c r="N48" s="60"/>
      <c r="O48" s="60"/>
      <c r="P48" s="60"/>
      <c r="Q48" s="226"/>
      <c r="R48" s="434">
        <v>46</v>
      </c>
      <c r="S48" s="434" t="str">
        <f t="shared" si="3"/>
        <v/>
      </c>
      <c r="T48" s="434">
        <f t="shared" si="4"/>
        <v>0</v>
      </c>
      <c r="U48" s="434">
        <f t="shared" si="5"/>
        <v>0</v>
      </c>
      <c r="V48" s="434">
        <f t="shared" si="6"/>
        <v>0</v>
      </c>
      <c r="W48" s="434">
        <f t="shared" si="7"/>
        <v>0</v>
      </c>
      <c r="X48" s="434">
        <f t="shared" si="8"/>
        <v>0</v>
      </c>
      <c r="Y48" s="434">
        <f t="shared" si="9"/>
        <v>0</v>
      </c>
      <c r="Z48" s="468">
        <f t="shared" si="10"/>
        <v>0</v>
      </c>
      <c r="AA48" s="434">
        <f t="shared" si="11"/>
        <v>0</v>
      </c>
      <c r="AB48" s="434">
        <f t="shared" si="12"/>
        <v>0</v>
      </c>
      <c r="AC48" s="434">
        <f t="shared" si="13"/>
        <v>0</v>
      </c>
      <c r="AD48" s="373" t="str">
        <f>IF(S48="","",IFERROR(SUM(T48:U48:W48:X48)+LARGE(T48:U48:W48:X48,1)/100+LARGE(T48:U48:W48:X48,2)/1000+LARGE(T48:U48:W48:X48,4)/10000+LARGE(T48:U48:W48:X48,5)/100000-0.01/R48,0))</f>
        <v/>
      </c>
      <c r="AE48" s="374"/>
      <c r="AF48" s="374"/>
      <c r="AG48" s="374"/>
      <c r="AH48" s="374"/>
      <c r="AI48" s="374"/>
      <c r="AJ48" s="374"/>
    </row>
    <row r="49" spans="1:36" ht="19.95" customHeight="1" thickBot="1" x14ac:dyDescent="0.35">
      <c r="A49" s="214" t="str">
        <f t="shared" si="1"/>
        <v/>
      </c>
      <c r="B49" s="58" t="str">
        <f>IF(ISNA(VLOOKUP($D49,'L. Des E.'!$A$4:$C$362,2,FALSE)),"",(VLOOKUP($D49,'L. Des E.'!$A$4:$C$362,2,FALSE)))</f>
        <v/>
      </c>
      <c r="C49" s="80" t="str">
        <f>IF(ISNA(VLOOKUP($D49,'L. Des E.'!$A$4:$C$362,3,FALSE)),"",(VLOOKUP($D49,'L. Des E.'!$A$4:$C$362,3,FALSE)))</f>
        <v/>
      </c>
      <c r="D49" s="59"/>
      <c r="E49" s="60"/>
      <c r="F49" s="60"/>
      <c r="G49" s="290" t="str">
        <f t="shared" si="2"/>
        <v/>
      </c>
      <c r="H49" s="60"/>
      <c r="I49" s="60"/>
      <c r="J49" s="60"/>
      <c r="K49" s="60"/>
      <c r="L49" s="60"/>
      <c r="M49" s="60"/>
      <c r="N49" s="60"/>
      <c r="O49" s="60"/>
      <c r="P49" s="60"/>
      <c r="Q49" s="226"/>
      <c r="R49" s="434">
        <v>47</v>
      </c>
      <c r="S49" s="434" t="str">
        <f t="shared" si="3"/>
        <v/>
      </c>
      <c r="T49" s="434">
        <f t="shared" si="4"/>
        <v>0</v>
      </c>
      <c r="U49" s="434">
        <f t="shared" si="5"/>
        <v>0</v>
      </c>
      <c r="V49" s="434">
        <f t="shared" si="6"/>
        <v>0</v>
      </c>
      <c r="W49" s="434">
        <f t="shared" si="7"/>
        <v>0</v>
      </c>
      <c r="X49" s="434">
        <f t="shared" si="8"/>
        <v>0</v>
      </c>
      <c r="Y49" s="434">
        <f t="shared" si="9"/>
        <v>0</v>
      </c>
      <c r="Z49" s="468">
        <f t="shared" si="10"/>
        <v>0</v>
      </c>
      <c r="AA49" s="434">
        <f t="shared" si="11"/>
        <v>0</v>
      </c>
      <c r="AB49" s="434">
        <f t="shared" si="12"/>
        <v>0</v>
      </c>
      <c r="AC49" s="434">
        <f t="shared" si="13"/>
        <v>0</v>
      </c>
      <c r="AD49" s="373" t="str">
        <f>IF(S49="","",IFERROR(SUM(T49:U49:W49:X49)+LARGE(T49:U49:W49:X49,1)/100+LARGE(T49:U49:W49:X49,2)/1000+LARGE(T49:U49:W49:X49,4)/10000+LARGE(T49:U49:W49:X49,5)/100000-0.01/R49,0))</f>
        <v/>
      </c>
      <c r="AE49" s="374"/>
      <c r="AF49" s="374"/>
      <c r="AG49" s="374"/>
      <c r="AH49" s="374"/>
      <c r="AI49" s="374"/>
      <c r="AJ49" s="374"/>
    </row>
    <row r="50" spans="1:36" ht="19.95" customHeight="1" thickBot="1" x14ac:dyDescent="0.35">
      <c r="A50" s="214" t="str">
        <f t="shared" si="1"/>
        <v/>
      </c>
      <c r="B50" s="58" t="str">
        <f>IF(ISNA(VLOOKUP($D50,'L. Des E.'!$A$4:$C$362,2,FALSE)),"",(VLOOKUP($D50,'L. Des E.'!$A$4:$C$362,2,FALSE)))</f>
        <v/>
      </c>
      <c r="C50" s="80" t="str">
        <f>IF(ISNA(VLOOKUP($D50,'L. Des E.'!$A$4:$C$362,3,FALSE)),"",(VLOOKUP($D50,'L. Des E.'!$A$4:$C$362,3,FALSE)))</f>
        <v/>
      </c>
      <c r="D50" s="59"/>
      <c r="E50" s="60"/>
      <c r="F50" s="60"/>
      <c r="G50" s="290" t="str">
        <f t="shared" si="2"/>
        <v/>
      </c>
      <c r="H50" s="60"/>
      <c r="I50" s="60"/>
      <c r="J50" s="60"/>
      <c r="K50" s="60"/>
      <c r="L50" s="60"/>
      <c r="M50" s="60"/>
      <c r="N50" s="60"/>
      <c r="O50" s="60"/>
      <c r="P50" s="60"/>
      <c r="Q50" s="226"/>
      <c r="R50" s="434">
        <v>48</v>
      </c>
      <c r="S50" s="434" t="str">
        <f t="shared" si="3"/>
        <v/>
      </c>
      <c r="T50" s="434">
        <f t="shared" si="4"/>
        <v>0</v>
      </c>
      <c r="U50" s="434">
        <f t="shared" si="5"/>
        <v>0</v>
      </c>
      <c r="V50" s="434">
        <f t="shared" si="6"/>
        <v>0</v>
      </c>
      <c r="W50" s="434">
        <f t="shared" si="7"/>
        <v>0</v>
      </c>
      <c r="X50" s="434">
        <f t="shared" si="8"/>
        <v>0</v>
      </c>
      <c r="Y50" s="434">
        <f t="shared" si="9"/>
        <v>0</v>
      </c>
      <c r="Z50" s="468">
        <f t="shared" si="10"/>
        <v>0</v>
      </c>
      <c r="AA50" s="434">
        <f t="shared" si="11"/>
        <v>0</v>
      </c>
      <c r="AB50" s="434">
        <f t="shared" si="12"/>
        <v>0</v>
      </c>
      <c r="AC50" s="434">
        <f t="shared" si="13"/>
        <v>0</v>
      </c>
      <c r="AD50" s="373" t="str">
        <f>IF(S50="","",IFERROR(SUM(T50:U50:W50:X50)+LARGE(T50:U50:W50:X50,1)/100+LARGE(T50:U50:W50:X50,2)/1000+LARGE(T50:U50:W50:X50,4)/10000+LARGE(T50:U50:W50:X50,5)/100000-0.01/R50,0))</f>
        <v/>
      </c>
      <c r="AE50" s="374"/>
      <c r="AF50" s="374"/>
      <c r="AG50" s="374"/>
      <c r="AH50" s="374"/>
      <c r="AI50" s="374"/>
      <c r="AJ50" s="374"/>
    </row>
    <row r="51" spans="1:36" ht="19.95" customHeight="1" thickBot="1" x14ac:dyDescent="0.35">
      <c r="A51" s="214" t="str">
        <f t="shared" si="1"/>
        <v/>
      </c>
      <c r="B51" s="58" t="str">
        <f>IF(ISNA(VLOOKUP($D51,'L. Des E.'!$A$4:$C$362,2,FALSE)),"",(VLOOKUP($D51,'L. Des E.'!$A$4:$C$362,2,FALSE)))</f>
        <v/>
      </c>
      <c r="C51" s="80" t="str">
        <f>IF(ISNA(VLOOKUP($D51,'L. Des E.'!$A$4:$C$362,3,FALSE)),"",(VLOOKUP($D51,'L. Des E.'!$A$4:$C$362,3,FALSE)))</f>
        <v/>
      </c>
      <c r="D51" s="59"/>
      <c r="E51" s="60"/>
      <c r="F51" s="60"/>
      <c r="G51" s="290" t="str">
        <f t="shared" si="2"/>
        <v/>
      </c>
      <c r="H51" s="60"/>
      <c r="I51" s="60"/>
      <c r="J51" s="60"/>
      <c r="K51" s="60"/>
      <c r="L51" s="60"/>
      <c r="M51" s="60"/>
      <c r="N51" s="60"/>
      <c r="O51" s="60"/>
      <c r="P51" s="60"/>
      <c r="Q51" s="226"/>
      <c r="R51" s="434">
        <v>49</v>
      </c>
      <c r="S51" s="434" t="str">
        <f t="shared" si="3"/>
        <v/>
      </c>
      <c r="T51" s="434">
        <f t="shared" si="4"/>
        <v>0</v>
      </c>
      <c r="U51" s="434">
        <f t="shared" si="5"/>
        <v>0</v>
      </c>
      <c r="V51" s="434">
        <f t="shared" si="6"/>
        <v>0</v>
      </c>
      <c r="W51" s="434">
        <f t="shared" si="7"/>
        <v>0</v>
      </c>
      <c r="X51" s="434">
        <f t="shared" si="8"/>
        <v>0</v>
      </c>
      <c r="Y51" s="434">
        <f t="shared" si="9"/>
        <v>0</v>
      </c>
      <c r="Z51" s="468">
        <f t="shared" si="10"/>
        <v>0</v>
      </c>
      <c r="AA51" s="434">
        <f t="shared" si="11"/>
        <v>0</v>
      </c>
      <c r="AB51" s="434">
        <f t="shared" si="12"/>
        <v>0</v>
      </c>
      <c r="AC51" s="434">
        <f t="shared" si="13"/>
        <v>0</v>
      </c>
      <c r="AD51" s="373" t="str">
        <f>IF(S51="","",IFERROR(SUM(T51:U51:W51:X51)+LARGE(T51:U51:W51:X51,1)/100+LARGE(T51:U51:W51:X51,2)/1000+LARGE(T51:U51:W51:X51,4)/10000+LARGE(T51:U51:W51:X51,5)/100000-0.01/R51,0))</f>
        <v/>
      </c>
      <c r="AE51" s="374"/>
      <c r="AF51" s="374"/>
      <c r="AG51" s="374"/>
      <c r="AH51" s="374"/>
      <c r="AI51" s="374"/>
      <c r="AJ51" s="374"/>
    </row>
    <row r="52" spans="1:36" ht="19.95" customHeight="1" thickBot="1" x14ac:dyDescent="0.35">
      <c r="A52" s="214" t="str">
        <f t="shared" si="1"/>
        <v/>
      </c>
      <c r="B52" s="58" t="str">
        <f>IF(ISNA(VLOOKUP($D52,'L. Des E.'!$A$4:$C$362,2,FALSE)),"",(VLOOKUP($D52,'L. Des E.'!$A$4:$C$362,2,FALSE)))</f>
        <v/>
      </c>
      <c r="C52" s="80" t="str">
        <f>IF(ISNA(VLOOKUP($D52,'L. Des E.'!$A$4:$C$362,3,FALSE)),"",(VLOOKUP($D52,'L. Des E.'!$A$4:$C$362,3,FALSE)))</f>
        <v/>
      </c>
      <c r="D52" s="59"/>
      <c r="E52" s="60"/>
      <c r="F52" s="60"/>
      <c r="G52" s="290" t="str">
        <f t="shared" si="2"/>
        <v/>
      </c>
      <c r="H52" s="60"/>
      <c r="I52" s="60"/>
      <c r="J52" s="60"/>
      <c r="K52" s="60"/>
      <c r="L52" s="60"/>
      <c r="M52" s="60"/>
      <c r="N52" s="60"/>
      <c r="O52" s="60"/>
      <c r="P52" s="60"/>
      <c r="Q52" s="226"/>
      <c r="R52" s="434">
        <v>50</v>
      </c>
      <c r="S52" s="434" t="str">
        <f t="shared" si="3"/>
        <v/>
      </c>
      <c r="T52" s="434">
        <f t="shared" si="4"/>
        <v>0</v>
      </c>
      <c r="U52" s="434">
        <f t="shared" si="5"/>
        <v>0</v>
      </c>
      <c r="V52" s="434">
        <f t="shared" si="6"/>
        <v>0</v>
      </c>
      <c r="W52" s="434">
        <f t="shared" si="7"/>
        <v>0</v>
      </c>
      <c r="X52" s="434">
        <f t="shared" si="8"/>
        <v>0</v>
      </c>
      <c r="Y52" s="434">
        <f t="shared" si="9"/>
        <v>0</v>
      </c>
      <c r="Z52" s="468">
        <f t="shared" si="10"/>
        <v>0</v>
      </c>
      <c r="AA52" s="434">
        <f t="shared" si="11"/>
        <v>0</v>
      </c>
      <c r="AB52" s="434">
        <f t="shared" si="12"/>
        <v>0</v>
      </c>
      <c r="AC52" s="434">
        <f t="shared" si="13"/>
        <v>0</v>
      </c>
      <c r="AD52" s="373" t="str">
        <f>IF(S52="","",IFERROR(SUM(T52:U52:W52:X52)+LARGE(T52:U52:W52:X52,1)/100+LARGE(T52:U52:W52:X52,2)/1000+LARGE(T52:U52:W52:X52,4)/10000+LARGE(T52:U52:W52:X52,5)/100000-0.01/R52,0))</f>
        <v/>
      </c>
      <c r="AE52" s="374"/>
      <c r="AF52" s="374"/>
      <c r="AG52" s="374"/>
      <c r="AH52" s="374"/>
      <c r="AI52" s="374"/>
      <c r="AJ52" s="374"/>
    </row>
    <row r="53" spans="1:36" ht="19.95" customHeight="1" thickBot="1" x14ac:dyDescent="0.35">
      <c r="A53" s="214" t="str">
        <f t="shared" si="1"/>
        <v/>
      </c>
      <c r="B53" s="58" t="str">
        <f>IF(ISNA(VLOOKUP($D53,'L. Des E.'!$A$4:$C$362,2,FALSE)),"",(VLOOKUP($D53,'L. Des E.'!$A$4:$C$362,2,FALSE)))</f>
        <v/>
      </c>
      <c r="C53" s="80" t="str">
        <f>IF(ISNA(VLOOKUP($D53,'L. Des E.'!$A$4:$C$362,3,FALSE)),"",(VLOOKUP($D53,'L. Des E.'!$A$4:$C$362,3,FALSE)))</f>
        <v/>
      </c>
      <c r="D53" s="59"/>
      <c r="E53" s="60"/>
      <c r="F53" s="60"/>
      <c r="G53" s="290" t="str">
        <f t="shared" si="2"/>
        <v/>
      </c>
      <c r="H53" s="60"/>
      <c r="I53" s="60"/>
      <c r="J53" s="60"/>
      <c r="K53" s="60"/>
      <c r="L53" s="60"/>
      <c r="M53" s="60"/>
      <c r="N53" s="60"/>
      <c r="O53" s="60"/>
      <c r="P53" s="60"/>
      <c r="Q53" s="226"/>
      <c r="R53" s="434">
        <v>51</v>
      </c>
      <c r="S53" s="434" t="str">
        <f t="shared" si="3"/>
        <v/>
      </c>
      <c r="T53" s="434">
        <f t="shared" si="4"/>
        <v>0</v>
      </c>
      <c r="U53" s="434">
        <f t="shared" si="5"/>
        <v>0</v>
      </c>
      <c r="V53" s="434">
        <f t="shared" si="6"/>
        <v>0</v>
      </c>
      <c r="W53" s="434">
        <f t="shared" si="7"/>
        <v>0</v>
      </c>
      <c r="X53" s="434">
        <f t="shared" si="8"/>
        <v>0</v>
      </c>
      <c r="Y53" s="434">
        <f t="shared" si="9"/>
        <v>0</v>
      </c>
      <c r="Z53" s="468">
        <f t="shared" si="10"/>
        <v>0</v>
      </c>
      <c r="AA53" s="434">
        <f t="shared" si="11"/>
        <v>0</v>
      </c>
      <c r="AB53" s="434">
        <f t="shared" si="12"/>
        <v>0</v>
      </c>
      <c r="AC53" s="434">
        <f t="shared" si="13"/>
        <v>0</v>
      </c>
      <c r="AD53" s="373" t="str">
        <f>IF(S53="","",IFERROR(SUM(T53:U53:W53:X53)+LARGE(T53:U53:W53:X53,1)/100+LARGE(T53:U53:W53:X53,2)/1000+LARGE(T53:U53:W53:X53,4)/10000+LARGE(T53:U53:W53:X53,5)/100000-0.01/R53,0))</f>
        <v/>
      </c>
      <c r="AE53" s="374"/>
      <c r="AF53" s="374"/>
      <c r="AG53" s="374"/>
      <c r="AH53" s="374"/>
      <c r="AI53" s="374"/>
      <c r="AJ53" s="374"/>
    </row>
    <row r="54" spans="1:36" ht="19.95" customHeight="1" thickBot="1" x14ac:dyDescent="0.35">
      <c r="A54" s="214" t="str">
        <f t="shared" si="1"/>
        <v/>
      </c>
      <c r="B54" s="58" t="str">
        <f>IF(ISNA(VLOOKUP($D54,'L. Des E.'!$A$4:$C$362,2,FALSE)),"",(VLOOKUP($D54,'L. Des E.'!$A$4:$C$362,2,FALSE)))</f>
        <v/>
      </c>
      <c r="C54" s="80" t="str">
        <f>IF(ISNA(VLOOKUP($D54,'L. Des E.'!$A$4:$C$362,3,FALSE)),"",(VLOOKUP($D54,'L. Des E.'!$A$4:$C$362,3,FALSE)))</f>
        <v/>
      </c>
      <c r="D54" s="59"/>
      <c r="E54" s="60"/>
      <c r="F54" s="60"/>
      <c r="G54" s="290" t="str">
        <f t="shared" si="2"/>
        <v/>
      </c>
      <c r="H54" s="60"/>
      <c r="I54" s="60"/>
      <c r="J54" s="60"/>
      <c r="K54" s="60"/>
      <c r="L54" s="60"/>
      <c r="M54" s="60"/>
      <c r="N54" s="60"/>
      <c r="O54" s="60"/>
      <c r="P54" s="60"/>
      <c r="Q54" s="226"/>
      <c r="R54" s="434">
        <v>52</v>
      </c>
      <c r="S54" s="434" t="str">
        <f t="shared" si="3"/>
        <v/>
      </c>
      <c r="T54" s="434">
        <f t="shared" si="4"/>
        <v>0</v>
      </c>
      <c r="U54" s="434">
        <f t="shared" si="5"/>
        <v>0</v>
      </c>
      <c r="V54" s="434">
        <f t="shared" si="6"/>
        <v>0</v>
      </c>
      <c r="W54" s="434">
        <f t="shared" si="7"/>
        <v>0</v>
      </c>
      <c r="X54" s="434">
        <f t="shared" si="8"/>
        <v>0</v>
      </c>
      <c r="Y54" s="434">
        <f t="shared" si="9"/>
        <v>0</v>
      </c>
      <c r="Z54" s="468">
        <f t="shared" si="10"/>
        <v>0</v>
      </c>
      <c r="AA54" s="434">
        <f t="shared" si="11"/>
        <v>0</v>
      </c>
      <c r="AB54" s="434">
        <f t="shared" si="12"/>
        <v>0</v>
      </c>
      <c r="AC54" s="434">
        <f t="shared" si="13"/>
        <v>0</v>
      </c>
      <c r="AD54" s="373" t="str">
        <f>IF(S54="","",IFERROR(SUM(T54:U54:W54:X54)+LARGE(T54:U54:W54:X54,1)/100+LARGE(T54:U54:W54:X54,2)/1000+LARGE(T54:U54:W54:X54,4)/10000+LARGE(T54:U54:W54:X54,5)/100000-0.01/R54,0))</f>
        <v/>
      </c>
      <c r="AE54" s="374"/>
      <c r="AF54" s="374"/>
      <c r="AG54" s="374"/>
      <c r="AH54" s="374"/>
      <c r="AI54" s="374"/>
      <c r="AJ54" s="374"/>
    </row>
    <row r="55" spans="1:36" ht="19.95" customHeight="1" thickBot="1" x14ac:dyDescent="0.35">
      <c r="A55" s="214" t="str">
        <f t="shared" si="1"/>
        <v/>
      </c>
      <c r="B55" s="58" t="str">
        <f>IF(ISNA(VLOOKUP($D55,'L. Des E.'!$A$4:$C$362,2,FALSE)),"",(VLOOKUP($D55,'L. Des E.'!$A$4:$C$362,2,FALSE)))</f>
        <v/>
      </c>
      <c r="C55" s="80" t="str">
        <f>IF(ISNA(VLOOKUP($D55,'L. Des E.'!$A$4:$C$362,3,FALSE)),"",(VLOOKUP($D55,'L. Des E.'!$A$4:$C$362,3,FALSE)))</f>
        <v/>
      </c>
      <c r="D55" s="59"/>
      <c r="E55" s="60"/>
      <c r="F55" s="60"/>
      <c r="G55" s="290" t="str">
        <f t="shared" si="2"/>
        <v/>
      </c>
      <c r="H55" s="60"/>
      <c r="I55" s="60"/>
      <c r="J55" s="60"/>
      <c r="K55" s="60"/>
      <c r="L55" s="60"/>
      <c r="M55" s="60"/>
      <c r="N55" s="60"/>
      <c r="O55" s="60"/>
      <c r="P55" s="60"/>
      <c r="Q55" s="226"/>
      <c r="R55" s="434">
        <v>53</v>
      </c>
      <c r="S55" s="434" t="str">
        <f t="shared" si="3"/>
        <v/>
      </c>
      <c r="T55" s="434">
        <f t="shared" si="4"/>
        <v>0</v>
      </c>
      <c r="U55" s="434">
        <f t="shared" si="5"/>
        <v>0</v>
      </c>
      <c r="V55" s="434">
        <f t="shared" si="6"/>
        <v>0</v>
      </c>
      <c r="W55" s="434">
        <f t="shared" si="7"/>
        <v>0</v>
      </c>
      <c r="X55" s="434">
        <f t="shared" si="8"/>
        <v>0</v>
      </c>
      <c r="Y55" s="434">
        <f t="shared" si="9"/>
        <v>0</v>
      </c>
      <c r="Z55" s="468">
        <f t="shared" si="10"/>
        <v>0</v>
      </c>
      <c r="AA55" s="434">
        <f t="shared" si="11"/>
        <v>0</v>
      </c>
      <c r="AB55" s="434">
        <f t="shared" si="12"/>
        <v>0</v>
      </c>
      <c r="AC55" s="434">
        <f t="shared" si="13"/>
        <v>0</v>
      </c>
      <c r="AD55" s="373" t="str">
        <f>IF(S55="","",IFERROR(SUM(T55:U55:W55:X55)+LARGE(T55:U55:W55:X55,1)/100+LARGE(T55:U55:W55:X55,2)/1000+LARGE(T55:U55:W55:X55,4)/10000+LARGE(T55:U55:W55:X55,5)/100000-0.01/R55,0))</f>
        <v/>
      </c>
      <c r="AE55" s="374"/>
      <c r="AF55" s="374"/>
      <c r="AG55" s="374"/>
      <c r="AH55" s="374"/>
      <c r="AI55" s="374"/>
      <c r="AJ55" s="374"/>
    </row>
    <row r="56" spans="1:36" ht="19.95" customHeight="1" thickBot="1" x14ac:dyDescent="0.35">
      <c r="A56" s="214" t="str">
        <f t="shared" si="1"/>
        <v/>
      </c>
      <c r="B56" s="58" t="str">
        <f>IF(ISNA(VLOOKUP($D56,'L. Des E.'!$A$4:$C$362,2,FALSE)),"",(VLOOKUP($D56,'L. Des E.'!$A$4:$C$362,2,FALSE)))</f>
        <v/>
      </c>
      <c r="C56" s="80" t="str">
        <f>IF(ISNA(VLOOKUP($D56,'L. Des E.'!$A$4:$C$362,3,FALSE)),"",(VLOOKUP($D56,'L. Des E.'!$A$4:$C$362,3,FALSE)))</f>
        <v/>
      </c>
      <c r="D56" s="59"/>
      <c r="E56" s="60"/>
      <c r="F56" s="60"/>
      <c r="G56" s="290" t="str">
        <f t="shared" si="2"/>
        <v/>
      </c>
      <c r="H56" s="60"/>
      <c r="I56" s="60"/>
      <c r="J56" s="60"/>
      <c r="K56" s="60"/>
      <c r="L56" s="60"/>
      <c r="M56" s="60"/>
      <c r="N56" s="60"/>
      <c r="O56" s="60"/>
      <c r="P56" s="60"/>
      <c r="Q56" s="226"/>
      <c r="R56" s="434">
        <v>54</v>
      </c>
      <c r="S56" s="434" t="str">
        <f t="shared" si="3"/>
        <v/>
      </c>
      <c r="T56" s="434">
        <f t="shared" si="4"/>
        <v>0</v>
      </c>
      <c r="U56" s="434">
        <f t="shared" si="5"/>
        <v>0</v>
      </c>
      <c r="V56" s="434">
        <f t="shared" si="6"/>
        <v>0</v>
      </c>
      <c r="W56" s="434">
        <f t="shared" si="7"/>
        <v>0</v>
      </c>
      <c r="X56" s="434">
        <f t="shared" si="8"/>
        <v>0</v>
      </c>
      <c r="Y56" s="434">
        <f t="shared" si="9"/>
        <v>0</v>
      </c>
      <c r="Z56" s="468">
        <f t="shared" si="10"/>
        <v>0</v>
      </c>
      <c r="AA56" s="434">
        <f t="shared" si="11"/>
        <v>0</v>
      </c>
      <c r="AB56" s="434">
        <f t="shared" si="12"/>
        <v>0</v>
      </c>
      <c r="AC56" s="434">
        <f t="shared" si="13"/>
        <v>0</v>
      </c>
      <c r="AD56" s="373" t="str">
        <f>IF(S56="","",IFERROR(SUM(T56:U56:W56:X56)+LARGE(T56:U56:W56:X56,1)/100+LARGE(T56:U56:W56:X56,2)/1000+LARGE(T56:U56:W56:X56,4)/10000+LARGE(T56:U56:W56:X56,5)/100000-0.01/R56,0))</f>
        <v/>
      </c>
      <c r="AE56" s="374"/>
      <c r="AF56" s="374"/>
      <c r="AG56" s="374"/>
      <c r="AH56" s="374"/>
      <c r="AI56" s="374"/>
      <c r="AJ56" s="374"/>
    </row>
    <row r="57" spans="1:36" ht="19.95" customHeight="1" thickBot="1" x14ac:dyDescent="0.35">
      <c r="A57" s="214" t="str">
        <f t="shared" si="1"/>
        <v/>
      </c>
      <c r="B57" s="58" t="str">
        <f>IF(ISNA(VLOOKUP($D57,'L. Des E.'!$A$4:$C$362,2,FALSE)),"",(VLOOKUP($D57,'L. Des E.'!$A$4:$C$362,2,FALSE)))</f>
        <v/>
      </c>
      <c r="C57" s="80" t="str">
        <f>IF(ISNA(VLOOKUP($D57,'L. Des E.'!$A$4:$C$362,3,FALSE)),"",(VLOOKUP($D57,'L. Des E.'!$A$4:$C$362,3,FALSE)))</f>
        <v/>
      </c>
      <c r="D57" s="59"/>
      <c r="E57" s="60"/>
      <c r="F57" s="60"/>
      <c r="G57" s="290" t="str">
        <f t="shared" si="2"/>
        <v/>
      </c>
      <c r="H57" s="60"/>
      <c r="I57" s="60"/>
      <c r="J57" s="60"/>
      <c r="K57" s="60"/>
      <c r="L57" s="60"/>
      <c r="M57" s="60"/>
      <c r="N57" s="60"/>
      <c r="O57" s="60"/>
      <c r="P57" s="60"/>
      <c r="Q57" s="226"/>
      <c r="R57" s="434">
        <v>55</v>
      </c>
      <c r="S57" s="434" t="str">
        <f t="shared" si="3"/>
        <v/>
      </c>
      <c r="T57" s="434">
        <f t="shared" si="4"/>
        <v>0</v>
      </c>
      <c r="U57" s="434">
        <f t="shared" si="5"/>
        <v>0</v>
      </c>
      <c r="V57" s="434">
        <f t="shared" si="6"/>
        <v>0</v>
      </c>
      <c r="W57" s="434">
        <f t="shared" si="7"/>
        <v>0</v>
      </c>
      <c r="X57" s="434">
        <f t="shared" si="8"/>
        <v>0</v>
      </c>
      <c r="Y57" s="434">
        <f t="shared" si="9"/>
        <v>0</v>
      </c>
      <c r="Z57" s="468">
        <f t="shared" si="10"/>
        <v>0</v>
      </c>
      <c r="AA57" s="434">
        <f t="shared" si="11"/>
        <v>0</v>
      </c>
      <c r="AB57" s="434">
        <f t="shared" si="12"/>
        <v>0</v>
      </c>
      <c r="AC57" s="434">
        <f t="shared" si="13"/>
        <v>0</v>
      </c>
      <c r="AD57" s="373" t="str">
        <f>IF(S57="","",IFERROR(SUM(T57:U57:W57:X57)+LARGE(T57:U57:W57:X57,1)/100+LARGE(T57:U57:W57:X57,2)/1000+LARGE(T57:U57:W57:X57,4)/10000+LARGE(T57:U57:W57:X57,5)/100000-0.01/R57,0))</f>
        <v/>
      </c>
      <c r="AE57" s="374"/>
      <c r="AF57" s="374"/>
      <c r="AG57" s="374"/>
      <c r="AH57" s="374"/>
      <c r="AI57" s="374"/>
      <c r="AJ57" s="374"/>
    </row>
    <row r="58" spans="1:36" ht="19.95" customHeight="1" thickBot="1" x14ac:dyDescent="0.35">
      <c r="A58" s="214" t="str">
        <f t="shared" si="1"/>
        <v/>
      </c>
      <c r="B58" s="58" t="str">
        <f>IF(ISNA(VLOOKUP($D58,'L. Des E.'!$A$4:$C$362,2,FALSE)),"",(VLOOKUP($D58,'L. Des E.'!$A$4:$C$362,2,FALSE)))</f>
        <v/>
      </c>
      <c r="C58" s="80" t="str">
        <f>IF(ISNA(VLOOKUP($D58,'L. Des E.'!$A$4:$C$362,3,FALSE)),"",(VLOOKUP($D58,'L. Des E.'!$A$4:$C$362,3,FALSE)))</f>
        <v/>
      </c>
      <c r="D58" s="59"/>
      <c r="E58" s="60"/>
      <c r="F58" s="60"/>
      <c r="G58" s="290" t="str">
        <f t="shared" si="2"/>
        <v/>
      </c>
      <c r="H58" s="60"/>
      <c r="I58" s="60"/>
      <c r="J58" s="60"/>
      <c r="K58" s="60"/>
      <c r="L58" s="60"/>
      <c r="M58" s="60"/>
      <c r="N58" s="60"/>
      <c r="O58" s="60"/>
      <c r="P58" s="60"/>
      <c r="Q58" s="226"/>
      <c r="R58" s="434">
        <v>56</v>
      </c>
      <c r="S58" s="434" t="str">
        <f t="shared" si="3"/>
        <v/>
      </c>
      <c r="T58" s="434">
        <f t="shared" si="4"/>
        <v>0</v>
      </c>
      <c r="U58" s="434">
        <f t="shared" si="5"/>
        <v>0</v>
      </c>
      <c r="V58" s="434">
        <f t="shared" si="6"/>
        <v>0</v>
      </c>
      <c r="W58" s="434">
        <f t="shared" si="7"/>
        <v>0</v>
      </c>
      <c r="X58" s="434">
        <f t="shared" si="8"/>
        <v>0</v>
      </c>
      <c r="Y58" s="434">
        <f t="shared" si="9"/>
        <v>0</v>
      </c>
      <c r="Z58" s="468">
        <f t="shared" si="10"/>
        <v>0</v>
      </c>
      <c r="AA58" s="434">
        <f t="shared" si="11"/>
        <v>0</v>
      </c>
      <c r="AB58" s="434">
        <f t="shared" si="12"/>
        <v>0</v>
      </c>
      <c r="AC58" s="434">
        <f t="shared" si="13"/>
        <v>0</v>
      </c>
      <c r="AD58" s="373" t="str">
        <f>IF(S58="","",IFERROR(SUM(T58:U58:W58:X58)+LARGE(T58:U58:W58:X58,1)/100+LARGE(T58:U58:W58:X58,2)/1000+LARGE(T58:U58:W58:X58,4)/10000+LARGE(T58:U58:W58:X58,5)/100000-0.01/R58,0))</f>
        <v/>
      </c>
      <c r="AE58" s="374"/>
      <c r="AF58" s="374"/>
      <c r="AG58" s="374"/>
      <c r="AH58" s="374"/>
      <c r="AI58" s="374"/>
      <c r="AJ58" s="374"/>
    </row>
    <row r="59" spans="1:36" ht="19.95" customHeight="1" thickBot="1" x14ac:dyDescent="0.35">
      <c r="A59" s="214" t="str">
        <f t="shared" si="1"/>
        <v/>
      </c>
      <c r="B59" s="58" t="str">
        <f>IF(ISNA(VLOOKUP($D59,'L. Des E.'!$A$4:$C$362,2,FALSE)),"",(VLOOKUP($D59,'L. Des E.'!$A$4:$C$362,2,FALSE)))</f>
        <v/>
      </c>
      <c r="C59" s="80" t="str">
        <f>IF(ISNA(VLOOKUP($D59,'L. Des E.'!$A$4:$C$362,3,FALSE)),"",(VLOOKUP($D59,'L. Des E.'!$A$4:$C$362,3,FALSE)))</f>
        <v/>
      </c>
      <c r="D59" s="59"/>
      <c r="E59" s="60"/>
      <c r="F59" s="60"/>
      <c r="G59" s="290" t="str">
        <f t="shared" si="2"/>
        <v/>
      </c>
      <c r="H59" s="60"/>
      <c r="I59" s="60"/>
      <c r="J59" s="60"/>
      <c r="K59" s="60"/>
      <c r="L59" s="60"/>
      <c r="M59" s="60"/>
      <c r="N59" s="60"/>
      <c r="O59" s="60"/>
      <c r="P59" s="60"/>
      <c r="Q59" s="226"/>
      <c r="R59" s="434">
        <v>57</v>
      </c>
      <c r="S59" s="434" t="str">
        <f t="shared" si="3"/>
        <v/>
      </c>
      <c r="T59" s="434">
        <f t="shared" si="4"/>
        <v>0</v>
      </c>
      <c r="U59" s="434">
        <f t="shared" si="5"/>
        <v>0</v>
      </c>
      <c r="V59" s="434">
        <f t="shared" si="6"/>
        <v>0</v>
      </c>
      <c r="W59" s="434">
        <f t="shared" si="7"/>
        <v>0</v>
      </c>
      <c r="X59" s="434">
        <f t="shared" si="8"/>
        <v>0</v>
      </c>
      <c r="Y59" s="434">
        <f t="shared" si="9"/>
        <v>0</v>
      </c>
      <c r="Z59" s="468">
        <f t="shared" si="10"/>
        <v>0</v>
      </c>
      <c r="AA59" s="434">
        <f t="shared" si="11"/>
        <v>0</v>
      </c>
      <c r="AB59" s="434">
        <f t="shared" si="12"/>
        <v>0</v>
      </c>
      <c r="AC59" s="434">
        <f t="shared" si="13"/>
        <v>0</v>
      </c>
      <c r="AD59" s="373" t="str">
        <f>IF(S59="","",IFERROR(SUM(T59:U59:W59:X59)+LARGE(T59:U59:W59:X59,1)/100+LARGE(T59:U59:W59:X59,2)/1000+LARGE(T59:U59:W59:X59,4)/10000+LARGE(T59:U59:W59:X59,5)/100000-0.01/R59,0))</f>
        <v/>
      </c>
      <c r="AE59" s="374"/>
      <c r="AF59" s="374"/>
      <c r="AG59" s="374"/>
      <c r="AH59" s="374"/>
      <c r="AI59" s="374"/>
      <c r="AJ59" s="374"/>
    </row>
    <row r="60" spans="1:36" ht="19.95" customHeight="1" thickBot="1" x14ac:dyDescent="0.35">
      <c r="A60" s="214" t="str">
        <f t="shared" si="1"/>
        <v/>
      </c>
      <c r="B60" s="58" t="str">
        <f>IF(ISNA(VLOOKUP($D60,'L. Des E.'!$A$4:$C$362,2,FALSE)),"",(VLOOKUP($D60,'L. Des E.'!$A$4:$C$362,2,FALSE)))</f>
        <v/>
      </c>
      <c r="C60" s="80" t="str">
        <f>IF(ISNA(VLOOKUP($D60,'L. Des E.'!$A$4:$C$362,3,FALSE)),"",(VLOOKUP($D60,'L. Des E.'!$A$4:$C$362,3,FALSE)))</f>
        <v/>
      </c>
      <c r="D60" s="59"/>
      <c r="E60" s="60"/>
      <c r="F60" s="60"/>
      <c r="G60" s="290" t="str">
        <f t="shared" si="2"/>
        <v/>
      </c>
      <c r="H60" s="60"/>
      <c r="I60" s="60"/>
      <c r="J60" s="60"/>
      <c r="K60" s="60"/>
      <c r="L60" s="60"/>
      <c r="M60" s="60"/>
      <c r="N60" s="60"/>
      <c r="O60" s="60"/>
      <c r="P60" s="60"/>
      <c r="Q60" s="226"/>
      <c r="R60" s="434">
        <v>58</v>
      </c>
      <c r="S60" s="434" t="str">
        <f t="shared" si="3"/>
        <v/>
      </c>
      <c r="T60" s="434">
        <f t="shared" si="4"/>
        <v>0</v>
      </c>
      <c r="U60" s="434">
        <f t="shared" si="5"/>
        <v>0</v>
      </c>
      <c r="V60" s="434">
        <f t="shared" si="6"/>
        <v>0</v>
      </c>
      <c r="W60" s="434">
        <f t="shared" si="7"/>
        <v>0</v>
      </c>
      <c r="X60" s="434">
        <f t="shared" si="8"/>
        <v>0</v>
      </c>
      <c r="Y60" s="434">
        <f t="shared" si="9"/>
        <v>0</v>
      </c>
      <c r="Z60" s="468">
        <f t="shared" si="10"/>
        <v>0</v>
      </c>
      <c r="AA60" s="434">
        <f t="shared" si="11"/>
        <v>0</v>
      </c>
      <c r="AB60" s="434">
        <f t="shared" si="12"/>
        <v>0</v>
      </c>
      <c r="AC60" s="434">
        <f t="shared" si="13"/>
        <v>0</v>
      </c>
      <c r="AD60" s="373" t="str">
        <f>IF(S60="","",IFERROR(SUM(T60:U60:W60:X60)+LARGE(T60:U60:W60:X60,1)/100+LARGE(T60:U60:W60:X60,2)/1000+LARGE(T60:U60:W60:X60,4)/10000+LARGE(T60:U60:W60:X60,5)/100000-0.01/R60,0))</f>
        <v/>
      </c>
      <c r="AE60" s="374"/>
      <c r="AF60" s="374"/>
      <c r="AG60" s="374"/>
      <c r="AH60" s="374"/>
      <c r="AI60" s="374"/>
      <c r="AJ60" s="374"/>
    </row>
    <row r="61" spans="1:36" ht="19.95" customHeight="1" thickBot="1" x14ac:dyDescent="0.35">
      <c r="A61" s="214" t="str">
        <f t="shared" si="1"/>
        <v/>
      </c>
      <c r="B61" s="58" t="str">
        <f>IF(ISNA(VLOOKUP($D61,'L. Des E.'!$A$4:$C$362,2,FALSE)),"",(VLOOKUP($D61,'L. Des E.'!$A$4:$C$362,2,FALSE)))</f>
        <v/>
      </c>
      <c r="C61" s="80" t="str">
        <f>IF(ISNA(VLOOKUP($D61,'L. Des E.'!$A$4:$C$362,3,FALSE)),"",(VLOOKUP($D61,'L. Des E.'!$A$4:$C$362,3,FALSE)))</f>
        <v/>
      </c>
      <c r="D61" s="59"/>
      <c r="E61" s="60"/>
      <c r="F61" s="60"/>
      <c r="G61" s="290" t="str">
        <f t="shared" si="2"/>
        <v/>
      </c>
      <c r="H61" s="60"/>
      <c r="I61" s="60"/>
      <c r="J61" s="60"/>
      <c r="K61" s="60"/>
      <c r="L61" s="60"/>
      <c r="M61" s="60"/>
      <c r="N61" s="60"/>
      <c r="O61" s="60"/>
      <c r="P61" s="60"/>
      <c r="Q61" s="226"/>
      <c r="R61" s="434">
        <v>59</v>
      </c>
      <c r="S61" s="434" t="str">
        <f t="shared" si="3"/>
        <v/>
      </c>
      <c r="T61" s="434">
        <f t="shared" si="4"/>
        <v>0</v>
      </c>
      <c r="U61" s="434">
        <f t="shared" si="5"/>
        <v>0</v>
      </c>
      <c r="V61" s="434">
        <f t="shared" si="6"/>
        <v>0</v>
      </c>
      <c r="W61" s="434">
        <f t="shared" si="7"/>
        <v>0</v>
      </c>
      <c r="X61" s="434">
        <f t="shared" si="8"/>
        <v>0</v>
      </c>
      <c r="Y61" s="434">
        <f t="shared" si="9"/>
        <v>0</v>
      </c>
      <c r="Z61" s="468">
        <f t="shared" si="10"/>
        <v>0</v>
      </c>
      <c r="AA61" s="434">
        <f t="shared" si="11"/>
        <v>0</v>
      </c>
      <c r="AB61" s="434">
        <f t="shared" si="12"/>
        <v>0</v>
      </c>
      <c r="AC61" s="434">
        <f t="shared" si="13"/>
        <v>0</v>
      </c>
      <c r="AD61" s="373" t="str">
        <f>IF(S61="","",IFERROR(SUM(T61:U61:W61:X61)+LARGE(T61:U61:W61:X61,1)/100+LARGE(T61:U61:W61:X61,2)/1000+LARGE(T61:U61:W61:X61,4)/10000+LARGE(T61:U61:W61:X61,5)/100000-0.01/R61,0))</f>
        <v/>
      </c>
      <c r="AE61" s="374"/>
      <c r="AF61" s="374"/>
      <c r="AG61" s="374"/>
      <c r="AH61" s="374"/>
      <c r="AI61" s="374"/>
      <c r="AJ61" s="374"/>
    </row>
    <row r="62" spans="1:36" ht="19.95" customHeight="1" thickBot="1" x14ac:dyDescent="0.35">
      <c r="A62" s="214" t="str">
        <f t="shared" si="1"/>
        <v/>
      </c>
      <c r="B62" s="58" t="str">
        <f>IF(ISNA(VLOOKUP($D62,'L. Des E.'!$A$4:$C$362,2,FALSE)),"",(VLOOKUP($D62,'L. Des E.'!$A$4:$C$362,2,FALSE)))</f>
        <v/>
      </c>
      <c r="C62" s="80" t="str">
        <f>IF(ISNA(VLOOKUP($D62,'L. Des E.'!$A$4:$C$362,3,FALSE)),"",(VLOOKUP($D62,'L. Des E.'!$A$4:$C$362,3,FALSE)))</f>
        <v/>
      </c>
      <c r="D62" s="59"/>
      <c r="E62" s="60"/>
      <c r="F62" s="60"/>
      <c r="G62" s="290" t="str">
        <f t="shared" si="2"/>
        <v/>
      </c>
      <c r="H62" s="60"/>
      <c r="I62" s="60"/>
      <c r="J62" s="60"/>
      <c r="K62" s="60"/>
      <c r="L62" s="60"/>
      <c r="M62" s="60"/>
      <c r="N62" s="60"/>
      <c r="O62" s="60"/>
      <c r="P62" s="60"/>
      <c r="Q62" s="226"/>
      <c r="R62" s="434">
        <v>60</v>
      </c>
      <c r="S62" s="434" t="str">
        <f t="shared" si="3"/>
        <v/>
      </c>
      <c r="T62" s="434">
        <f t="shared" si="4"/>
        <v>0</v>
      </c>
      <c r="U62" s="434">
        <f t="shared" si="5"/>
        <v>0</v>
      </c>
      <c r="V62" s="434">
        <f t="shared" si="6"/>
        <v>0</v>
      </c>
      <c r="W62" s="434">
        <f t="shared" si="7"/>
        <v>0</v>
      </c>
      <c r="X62" s="434">
        <f t="shared" si="8"/>
        <v>0</v>
      </c>
      <c r="Y62" s="434">
        <f t="shared" si="9"/>
        <v>0</v>
      </c>
      <c r="Z62" s="468">
        <f t="shared" si="10"/>
        <v>0</v>
      </c>
      <c r="AA62" s="434">
        <f t="shared" si="11"/>
        <v>0</v>
      </c>
      <c r="AB62" s="434">
        <f t="shared" si="12"/>
        <v>0</v>
      </c>
      <c r="AC62" s="434">
        <f t="shared" si="13"/>
        <v>0</v>
      </c>
      <c r="AD62" s="373" t="str">
        <f>IF(S62="","",IFERROR(SUM(T62:U62:W62:X62)+LARGE(T62:U62:W62:X62,1)/100+LARGE(T62:U62:W62:X62,2)/1000+LARGE(T62:U62:W62:X62,4)/10000+LARGE(T62:U62:W62:X62,5)/100000-0.01/R62,0))</f>
        <v/>
      </c>
      <c r="AE62" s="374"/>
      <c r="AF62" s="374"/>
      <c r="AG62" s="374"/>
      <c r="AH62" s="374"/>
      <c r="AI62" s="374"/>
      <c r="AJ62" s="374"/>
    </row>
    <row r="63" spans="1:36" ht="19.95" customHeight="1" thickBot="1" x14ac:dyDescent="0.35">
      <c r="A63" s="214" t="str">
        <f t="shared" si="1"/>
        <v/>
      </c>
      <c r="B63" s="58" t="str">
        <f>IF(ISNA(VLOOKUP($D63,'L. Des E.'!$A$4:$C$362,2,FALSE)),"",(VLOOKUP($D63,'L. Des E.'!$A$4:$C$362,2,FALSE)))</f>
        <v/>
      </c>
      <c r="C63" s="80" t="str">
        <f>IF(ISNA(VLOOKUP($D63,'L. Des E.'!$A$4:$C$362,3,FALSE)),"",(VLOOKUP($D63,'L. Des E.'!$A$4:$C$362,3,FALSE)))</f>
        <v/>
      </c>
      <c r="D63" s="59"/>
      <c r="E63" s="60"/>
      <c r="F63" s="60"/>
      <c r="G63" s="290" t="str">
        <f t="shared" si="2"/>
        <v/>
      </c>
      <c r="H63" s="60"/>
      <c r="I63" s="60"/>
      <c r="J63" s="60"/>
      <c r="K63" s="60"/>
      <c r="L63" s="60"/>
      <c r="M63" s="60"/>
      <c r="N63" s="60"/>
      <c r="O63" s="60"/>
      <c r="P63" s="60"/>
      <c r="Q63" s="226"/>
      <c r="R63" s="434">
        <v>61</v>
      </c>
      <c r="S63" s="434" t="str">
        <f t="shared" si="3"/>
        <v/>
      </c>
      <c r="T63" s="434">
        <f t="shared" si="4"/>
        <v>0</v>
      </c>
      <c r="U63" s="434">
        <f t="shared" si="5"/>
        <v>0</v>
      </c>
      <c r="V63" s="434">
        <f t="shared" si="6"/>
        <v>0</v>
      </c>
      <c r="W63" s="434">
        <f t="shared" si="7"/>
        <v>0</v>
      </c>
      <c r="X63" s="434">
        <f t="shared" si="8"/>
        <v>0</v>
      </c>
      <c r="Y63" s="434">
        <f t="shared" si="9"/>
        <v>0</v>
      </c>
      <c r="Z63" s="468">
        <f t="shared" si="10"/>
        <v>0</v>
      </c>
      <c r="AA63" s="434">
        <f t="shared" si="11"/>
        <v>0</v>
      </c>
      <c r="AB63" s="434">
        <f t="shared" si="12"/>
        <v>0</v>
      </c>
      <c r="AC63" s="434">
        <f t="shared" si="13"/>
        <v>0</v>
      </c>
      <c r="AD63" s="373" t="str">
        <f>IF(S63="","",IFERROR(SUM(T63:U63:W63:X63)+LARGE(T63:U63:W63:X63,1)/100+LARGE(T63:U63:W63:X63,2)/1000+LARGE(T63:U63:W63:X63,4)/10000+LARGE(T63:U63:W63:X63,5)/100000-0.01/R63,0))</f>
        <v/>
      </c>
      <c r="AE63" s="374"/>
      <c r="AF63" s="374"/>
      <c r="AG63" s="374"/>
      <c r="AH63" s="374"/>
      <c r="AI63" s="374"/>
      <c r="AJ63" s="374"/>
    </row>
    <row r="64" spans="1:36" ht="19.95" customHeight="1" thickBot="1" x14ac:dyDescent="0.35">
      <c r="A64" s="214" t="str">
        <f t="shared" si="1"/>
        <v/>
      </c>
      <c r="B64" s="58" t="str">
        <f>IF(ISNA(VLOOKUP($D64,'L. Des E.'!$A$4:$C$362,2,FALSE)),"",(VLOOKUP($D64,'L. Des E.'!$A$4:$C$362,2,FALSE)))</f>
        <v/>
      </c>
      <c r="C64" s="80" t="str">
        <f>IF(ISNA(VLOOKUP($D64,'L. Des E.'!$A$4:$C$362,3,FALSE)),"",(VLOOKUP($D64,'L. Des E.'!$A$4:$C$362,3,FALSE)))</f>
        <v/>
      </c>
      <c r="D64" s="59"/>
      <c r="E64" s="60"/>
      <c r="F64" s="60"/>
      <c r="G64" s="290" t="str">
        <f t="shared" si="2"/>
        <v/>
      </c>
      <c r="H64" s="60"/>
      <c r="I64" s="60"/>
      <c r="J64" s="60"/>
      <c r="K64" s="60"/>
      <c r="L64" s="60"/>
      <c r="M64" s="60"/>
      <c r="N64" s="60"/>
      <c r="O64" s="60"/>
      <c r="P64" s="60"/>
      <c r="Q64" s="226"/>
      <c r="R64" s="434">
        <v>62</v>
      </c>
      <c r="S64" s="434" t="str">
        <f t="shared" si="3"/>
        <v/>
      </c>
      <c r="T64" s="434">
        <f t="shared" si="4"/>
        <v>0</v>
      </c>
      <c r="U64" s="434">
        <f t="shared" si="5"/>
        <v>0</v>
      </c>
      <c r="V64" s="434">
        <f t="shared" si="6"/>
        <v>0</v>
      </c>
      <c r="W64" s="434">
        <f t="shared" si="7"/>
        <v>0</v>
      </c>
      <c r="X64" s="434">
        <f t="shared" si="8"/>
        <v>0</v>
      </c>
      <c r="Y64" s="434">
        <f t="shared" si="9"/>
        <v>0</v>
      </c>
      <c r="Z64" s="468">
        <f t="shared" si="10"/>
        <v>0</v>
      </c>
      <c r="AA64" s="434">
        <f t="shared" si="11"/>
        <v>0</v>
      </c>
      <c r="AB64" s="434">
        <f t="shared" si="12"/>
        <v>0</v>
      </c>
      <c r="AC64" s="434">
        <f t="shared" si="13"/>
        <v>0</v>
      </c>
      <c r="AD64" s="373" t="str">
        <f>IF(S64="","",IFERROR(SUM(T64:U64:W64:X64)+LARGE(T64:U64:W64:X64,1)/100+LARGE(T64:U64:W64:X64,2)/1000+LARGE(T64:U64:W64:X64,4)/10000+LARGE(T64:U64:W64:X64,5)/100000-0.01/R64,0))</f>
        <v/>
      </c>
      <c r="AE64" s="374"/>
      <c r="AF64" s="374"/>
      <c r="AG64" s="374"/>
      <c r="AH64" s="374"/>
      <c r="AI64" s="374"/>
      <c r="AJ64" s="374"/>
    </row>
    <row r="65" spans="1:36" ht="19.95" customHeight="1" thickBot="1" x14ac:dyDescent="0.35">
      <c r="A65" s="214" t="str">
        <f t="shared" si="1"/>
        <v/>
      </c>
      <c r="B65" s="58" t="str">
        <f>IF(ISNA(VLOOKUP($D65,'L. Des E.'!$A$4:$C$362,2,FALSE)),"",(VLOOKUP($D65,'L. Des E.'!$A$4:$C$362,2,FALSE)))</f>
        <v/>
      </c>
      <c r="C65" s="80" t="str">
        <f>IF(ISNA(VLOOKUP($D65,'L. Des E.'!$A$4:$C$362,3,FALSE)),"",(VLOOKUP($D65,'L. Des E.'!$A$4:$C$362,3,FALSE)))</f>
        <v/>
      </c>
      <c r="D65" s="59"/>
      <c r="E65" s="60"/>
      <c r="F65" s="60"/>
      <c r="G65" s="290" t="str">
        <f t="shared" si="2"/>
        <v/>
      </c>
      <c r="H65" s="60"/>
      <c r="I65" s="60"/>
      <c r="J65" s="60"/>
      <c r="K65" s="60"/>
      <c r="L65" s="60"/>
      <c r="M65" s="60"/>
      <c r="N65" s="60"/>
      <c r="O65" s="60"/>
      <c r="P65" s="60"/>
      <c r="Q65" s="226"/>
      <c r="R65" s="434">
        <v>63</v>
      </c>
      <c r="S65" s="434" t="str">
        <f t="shared" si="3"/>
        <v/>
      </c>
      <c r="T65" s="434">
        <f t="shared" si="4"/>
        <v>0</v>
      </c>
      <c r="U65" s="434">
        <f t="shared" si="5"/>
        <v>0</v>
      </c>
      <c r="V65" s="434">
        <f t="shared" si="6"/>
        <v>0</v>
      </c>
      <c r="W65" s="434">
        <f t="shared" si="7"/>
        <v>0</v>
      </c>
      <c r="X65" s="434">
        <f t="shared" si="8"/>
        <v>0</v>
      </c>
      <c r="Y65" s="434">
        <f t="shared" si="9"/>
        <v>0</v>
      </c>
      <c r="Z65" s="468">
        <f t="shared" si="10"/>
        <v>0</v>
      </c>
      <c r="AA65" s="434">
        <f t="shared" si="11"/>
        <v>0</v>
      </c>
      <c r="AB65" s="434">
        <f t="shared" si="12"/>
        <v>0</v>
      </c>
      <c r="AC65" s="434">
        <f t="shared" si="13"/>
        <v>0</v>
      </c>
      <c r="AD65" s="373" t="str">
        <f>IF(S65="","",IFERROR(SUM(T65:U65:W65:X65)+LARGE(T65:U65:W65:X65,1)/100+LARGE(T65:U65:W65:X65,2)/1000+LARGE(T65:U65:W65:X65,4)/10000+LARGE(T65:U65:W65:X65,5)/100000-0.01/R65,0))</f>
        <v/>
      </c>
      <c r="AE65" s="374"/>
      <c r="AF65" s="374"/>
      <c r="AG65" s="374"/>
      <c r="AH65" s="374"/>
      <c r="AI65" s="374"/>
      <c r="AJ65" s="374"/>
    </row>
    <row r="66" spans="1:36" ht="19.95" customHeight="1" thickBot="1" x14ac:dyDescent="0.35">
      <c r="A66" s="214" t="str">
        <f t="shared" si="1"/>
        <v/>
      </c>
      <c r="B66" s="58" t="str">
        <f>IF(ISNA(VLOOKUP($D66,'L. Des E.'!$A$4:$C$362,2,FALSE)),"",(VLOOKUP($D66,'L. Des E.'!$A$4:$C$362,2,FALSE)))</f>
        <v/>
      </c>
      <c r="C66" s="80" t="str">
        <f>IF(ISNA(VLOOKUP($D66,'L. Des E.'!$A$4:$C$362,3,FALSE)),"",(VLOOKUP($D66,'L. Des E.'!$A$4:$C$362,3,FALSE)))</f>
        <v/>
      </c>
      <c r="D66" s="59"/>
      <c r="E66" s="60"/>
      <c r="F66" s="60"/>
      <c r="G66" s="290" t="str">
        <f t="shared" si="2"/>
        <v/>
      </c>
      <c r="H66" s="60"/>
      <c r="I66" s="60"/>
      <c r="J66" s="60"/>
      <c r="K66" s="60"/>
      <c r="L66" s="60"/>
      <c r="M66" s="60"/>
      <c r="N66" s="60"/>
      <c r="O66" s="60"/>
      <c r="P66" s="60"/>
      <c r="Q66" s="226"/>
      <c r="R66" s="434">
        <v>64</v>
      </c>
      <c r="S66" s="434" t="str">
        <f t="shared" si="3"/>
        <v/>
      </c>
      <c r="T66" s="434">
        <f t="shared" si="4"/>
        <v>0</v>
      </c>
      <c r="U66" s="434">
        <f t="shared" si="5"/>
        <v>0</v>
      </c>
      <c r="V66" s="434">
        <f t="shared" si="6"/>
        <v>0</v>
      </c>
      <c r="W66" s="434">
        <f t="shared" si="7"/>
        <v>0</v>
      </c>
      <c r="X66" s="434">
        <f t="shared" si="8"/>
        <v>0</v>
      </c>
      <c r="Y66" s="434">
        <f t="shared" si="9"/>
        <v>0</v>
      </c>
      <c r="Z66" s="468">
        <f t="shared" si="10"/>
        <v>0</v>
      </c>
      <c r="AA66" s="434">
        <f t="shared" si="11"/>
        <v>0</v>
      </c>
      <c r="AB66" s="434">
        <f t="shared" si="12"/>
        <v>0</v>
      </c>
      <c r="AC66" s="434">
        <f t="shared" si="13"/>
        <v>0</v>
      </c>
      <c r="AD66" s="373" t="str">
        <f>IF(S66="","",IFERROR(SUM(T66:U66:W66:X66)+LARGE(T66:U66:W66:X66,1)/100+LARGE(T66:U66:W66:X66,2)/1000+LARGE(T66:U66:W66:X66,4)/10000+LARGE(T66:U66:W66:X66,5)/100000-0.01/R66,0))</f>
        <v/>
      </c>
      <c r="AE66" s="374"/>
      <c r="AF66" s="374"/>
      <c r="AG66" s="374"/>
      <c r="AH66" s="374"/>
      <c r="AI66" s="374"/>
      <c r="AJ66" s="374"/>
    </row>
    <row r="67" spans="1:36" ht="19.95" customHeight="1" thickBot="1" x14ac:dyDescent="0.35">
      <c r="A67" s="214" t="str">
        <f t="shared" si="1"/>
        <v/>
      </c>
      <c r="B67" s="58" t="str">
        <f>IF(ISNA(VLOOKUP($D67,'L. Des E.'!$A$4:$C$362,2,FALSE)),"",(VLOOKUP($D67,'L. Des E.'!$A$4:$C$362,2,FALSE)))</f>
        <v/>
      </c>
      <c r="C67" s="80" t="str">
        <f>IF(ISNA(VLOOKUP($D67,'L. Des E.'!$A$4:$C$362,3,FALSE)),"",(VLOOKUP($D67,'L. Des E.'!$A$4:$C$362,3,FALSE)))</f>
        <v/>
      </c>
      <c r="D67" s="59"/>
      <c r="E67" s="60"/>
      <c r="F67" s="60"/>
      <c r="G67" s="290" t="str">
        <f t="shared" si="2"/>
        <v/>
      </c>
      <c r="H67" s="60"/>
      <c r="I67" s="60"/>
      <c r="J67" s="60"/>
      <c r="K67" s="60"/>
      <c r="L67" s="60"/>
      <c r="M67" s="60"/>
      <c r="N67" s="60"/>
      <c r="O67" s="60"/>
      <c r="P67" s="60"/>
      <c r="Q67" s="226"/>
      <c r="R67" s="434">
        <v>65</v>
      </c>
      <c r="S67" s="434" t="str">
        <f t="shared" si="3"/>
        <v/>
      </c>
      <c r="T67" s="434">
        <f t="shared" si="4"/>
        <v>0</v>
      </c>
      <c r="U67" s="434">
        <f t="shared" si="5"/>
        <v>0</v>
      </c>
      <c r="V67" s="434">
        <f t="shared" si="6"/>
        <v>0</v>
      </c>
      <c r="W67" s="434">
        <f t="shared" si="7"/>
        <v>0</v>
      </c>
      <c r="X67" s="434">
        <f t="shared" si="8"/>
        <v>0</v>
      </c>
      <c r="Y67" s="434">
        <f t="shared" si="9"/>
        <v>0</v>
      </c>
      <c r="Z67" s="468">
        <f t="shared" si="10"/>
        <v>0</v>
      </c>
      <c r="AA67" s="434">
        <f t="shared" si="11"/>
        <v>0</v>
      </c>
      <c r="AB67" s="434">
        <f t="shared" si="12"/>
        <v>0</v>
      </c>
      <c r="AC67" s="434">
        <f t="shared" si="13"/>
        <v>0</v>
      </c>
      <c r="AD67" s="373" t="str">
        <f>IF(S67="","",IFERROR(SUM(T67:U67:W67:X67)+LARGE(T67:U67:W67:X67,1)/100+LARGE(T67:U67:W67:X67,2)/1000+LARGE(T67:U67:W67:X67,4)/10000+LARGE(T67:U67:W67:X67,5)/100000-0.01/R67,0))</f>
        <v/>
      </c>
      <c r="AE67" s="374"/>
      <c r="AF67" s="374"/>
      <c r="AG67" s="374"/>
      <c r="AH67" s="374"/>
      <c r="AI67" s="374"/>
      <c r="AJ67" s="374"/>
    </row>
    <row r="68" spans="1:36" ht="19.95" customHeight="1" thickBot="1" x14ac:dyDescent="0.35">
      <c r="A68" s="214" t="str">
        <f t="shared" ref="A68:A131" si="14">IF(ISERROR(RANK(AD68,$AD$3:$AD$301,0)),"",(RANK(AD68,$AD$3:$AD$301,0)))</f>
        <v/>
      </c>
      <c r="B68" s="58" t="str">
        <f>IF(ISNA(VLOOKUP($D68,'L. Des E.'!$A$4:$C$362,2,FALSE)),"",(VLOOKUP($D68,'L. Des E.'!$A$4:$C$362,2,FALSE)))</f>
        <v/>
      </c>
      <c r="C68" s="80" t="str">
        <f>IF(ISNA(VLOOKUP($D68,'L. Des E.'!$A$4:$C$362,3,FALSE)),"",(VLOOKUP($D68,'L. Des E.'!$A$4:$C$362,3,FALSE)))</f>
        <v/>
      </c>
      <c r="D68" s="59"/>
      <c r="E68" s="60"/>
      <c r="F68" s="60"/>
      <c r="G68" s="290" t="str">
        <f t="shared" ref="G68:G131" si="15">IF(F68="","",IF(MIN(90,SUM(H68:Q68))=0,"PC",(MIN(90,SUM(H68:Q68)))))</f>
        <v/>
      </c>
      <c r="H68" s="60"/>
      <c r="I68" s="60"/>
      <c r="J68" s="60"/>
      <c r="K68" s="60"/>
      <c r="L68" s="60"/>
      <c r="M68" s="60"/>
      <c r="N68" s="60"/>
      <c r="O68" s="60"/>
      <c r="P68" s="60"/>
      <c r="Q68" s="226"/>
      <c r="R68" s="434">
        <v>66</v>
      </c>
      <c r="S68" s="434" t="str">
        <f t="shared" ref="S68:S131" si="16">G68</f>
        <v/>
      </c>
      <c r="T68" s="434">
        <f t="shared" ref="T68:T131" si="17">H68</f>
        <v>0</v>
      </c>
      <c r="U68" s="434">
        <f t="shared" ref="U68:U131" si="18">I68</f>
        <v>0</v>
      </c>
      <c r="V68" s="434">
        <f t="shared" ref="V68:V131" si="19">J68</f>
        <v>0</v>
      </c>
      <c r="W68" s="434">
        <f t="shared" ref="W68:W131" si="20">K68</f>
        <v>0</v>
      </c>
      <c r="X68" s="434">
        <f t="shared" ref="X68:X131" si="21">L68</f>
        <v>0</v>
      </c>
      <c r="Y68" s="434">
        <f t="shared" ref="Y68:Y131" si="22">M68</f>
        <v>0</v>
      </c>
      <c r="Z68" s="468">
        <f t="shared" ref="Z68:Z131" si="23">N68</f>
        <v>0</v>
      </c>
      <c r="AA68" s="434">
        <f t="shared" ref="AA68:AA131" si="24">O68</f>
        <v>0</v>
      </c>
      <c r="AB68" s="434">
        <f t="shared" ref="AB68:AB131" si="25">P68</f>
        <v>0</v>
      </c>
      <c r="AC68" s="434">
        <f t="shared" ref="AC68:AC131" si="26">Q68</f>
        <v>0</v>
      </c>
      <c r="AD68" s="373" t="str">
        <f>IF(S68="","",IFERROR(SUM(T68:U68:W68:X68)+LARGE(T68:U68:W68:X68,1)/100+LARGE(T68:U68:W68:X68,2)/1000+LARGE(T68:U68:W68:X68,4)/10000+LARGE(T68:U68:W68:X68,5)/100000-0.01/R68,0))</f>
        <v/>
      </c>
      <c r="AE68" s="374"/>
      <c r="AF68" s="374"/>
      <c r="AG68" s="374"/>
      <c r="AH68" s="374"/>
      <c r="AI68" s="374"/>
      <c r="AJ68" s="374"/>
    </row>
    <row r="69" spans="1:36" ht="19.95" customHeight="1" thickBot="1" x14ac:dyDescent="0.35">
      <c r="A69" s="214" t="str">
        <f t="shared" si="14"/>
        <v/>
      </c>
      <c r="B69" s="58" t="str">
        <f>IF(ISNA(VLOOKUP($D69,'L. Des E.'!$A$4:$C$362,2,FALSE)),"",(VLOOKUP($D69,'L. Des E.'!$A$4:$C$362,2,FALSE)))</f>
        <v/>
      </c>
      <c r="C69" s="80" t="str">
        <f>IF(ISNA(VLOOKUP($D69,'L. Des E.'!$A$4:$C$362,3,FALSE)),"",(VLOOKUP($D69,'L. Des E.'!$A$4:$C$362,3,FALSE)))</f>
        <v/>
      </c>
      <c r="D69" s="59"/>
      <c r="E69" s="60"/>
      <c r="F69" s="60"/>
      <c r="G69" s="290" t="str">
        <f t="shared" si="15"/>
        <v/>
      </c>
      <c r="H69" s="60"/>
      <c r="I69" s="60"/>
      <c r="J69" s="60"/>
      <c r="K69" s="60"/>
      <c r="L69" s="60"/>
      <c r="M69" s="60"/>
      <c r="N69" s="60"/>
      <c r="O69" s="60"/>
      <c r="P69" s="60"/>
      <c r="Q69" s="226"/>
      <c r="R69" s="434">
        <v>67</v>
      </c>
      <c r="S69" s="434" t="str">
        <f t="shared" si="16"/>
        <v/>
      </c>
      <c r="T69" s="434">
        <f t="shared" si="17"/>
        <v>0</v>
      </c>
      <c r="U69" s="434">
        <f t="shared" si="18"/>
        <v>0</v>
      </c>
      <c r="V69" s="434">
        <f t="shared" si="19"/>
        <v>0</v>
      </c>
      <c r="W69" s="434">
        <f t="shared" si="20"/>
        <v>0</v>
      </c>
      <c r="X69" s="434">
        <f t="shared" si="21"/>
        <v>0</v>
      </c>
      <c r="Y69" s="434">
        <f t="shared" si="22"/>
        <v>0</v>
      </c>
      <c r="Z69" s="468">
        <f t="shared" si="23"/>
        <v>0</v>
      </c>
      <c r="AA69" s="434">
        <f t="shared" si="24"/>
        <v>0</v>
      </c>
      <c r="AB69" s="434">
        <f t="shared" si="25"/>
        <v>0</v>
      </c>
      <c r="AC69" s="434">
        <f t="shared" si="26"/>
        <v>0</v>
      </c>
      <c r="AD69" s="373" t="str">
        <f>IF(S69="","",IFERROR(SUM(T69:U69:W69:X69)+LARGE(T69:U69:W69:X69,1)/100+LARGE(T69:U69:W69:X69,2)/1000+LARGE(T69:U69:W69:X69,4)/10000+LARGE(T69:U69:W69:X69,5)/100000-0.01/R69,0))</f>
        <v/>
      </c>
      <c r="AE69" s="374"/>
      <c r="AF69" s="374"/>
      <c r="AG69" s="374"/>
      <c r="AH69" s="374"/>
      <c r="AI69" s="374"/>
      <c r="AJ69" s="374"/>
    </row>
    <row r="70" spans="1:36" ht="19.95" customHeight="1" thickBot="1" x14ac:dyDescent="0.35">
      <c r="A70" s="214" t="str">
        <f t="shared" si="14"/>
        <v/>
      </c>
      <c r="B70" s="58" t="str">
        <f>IF(ISNA(VLOOKUP($D70,'L. Des E.'!$A$4:$C$362,2,FALSE)),"",(VLOOKUP($D70,'L. Des E.'!$A$4:$C$362,2,FALSE)))</f>
        <v/>
      </c>
      <c r="C70" s="80" t="str">
        <f>IF(ISNA(VLOOKUP($D70,'L. Des E.'!$A$4:$C$362,3,FALSE)),"",(VLOOKUP($D70,'L. Des E.'!$A$4:$C$362,3,FALSE)))</f>
        <v/>
      </c>
      <c r="D70" s="59"/>
      <c r="E70" s="60"/>
      <c r="F70" s="60"/>
      <c r="G70" s="290" t="str">
        <f t="shared" si="15"/>
        <v/>
      </c>
      <c r="H70" s="60"/>
      <c r="I70" s="60"/>
      <c r="J70" s="60"/>
      <c r="K70" s="60"/>
      <c r="L70" s="60"/>
      <c r="M70" s="60"/>
      <c r="N70" s="60"/>
      <c r="O70" s="60"/>
      <c r="P70" s="60"/>
      <c r="Q70" s="226"/>
      <c r="R70" s="434">
        <v>68</v>
      </c>
      <c r="S70" s="434" t="str">
        <f t="shared" si="16"/>
        <v/>
      </c>
      <c r="T70" s="434">
        <f t="shared" si="17"/>
        <v>0</v>
      </c>
      <c r="U70" s="434">
        <f t="shared" si="18"/>
        <v>0</v>
      </c>
      <c r="V70" s="434">
        <f t="shared" si="19"/>
        <v>0</v>
      </c>
      <c r="W70" s="434">
        <f t="shared" si="20"/>
        <v>0</v>
      </c>
      <c r="X70" s="434">
        <f t="shared" si="21"/>
        <v>0</v>
      </c>
      <c r="Y70" s="434">
        <f t="shared" si="22"/>
        <v>0</v>
      </c>
      <c r="Z70" s="468">
        <f t="shared" si="23"/>
        <v>0</v>
      </c>
      <c r="AA70" s="434">
        <f t="shared" si="24"/>
        <v>0</v>
      </c>
      <c r="AB70" s="434">
        <f t="shared" si="25"/>
        <v>0</v>
      </c>
      <c r="AC70" s="434">
        <f t="shared" si="26"/>
        <v>0</v>
      </c>
      <c r="AD70" s="373" t="str">
        <f>IF(S70="","",IFERROR(SUM(T70:U70:W70:X70)+LARGE(T70:U70:W70:X70,1)/100+LARGE(T70:U70:W70:X70,2)/1000+LARGE(T70:U70:W70:X70,4)/10000+LARGE(T70:U70:W70:X70,5)/100000-0.01/R70,0))</f>
        <v/>
      </c>
      <c r="AE70" s="374"/>
      <c r="AF70" s="374"/>
      <c r="AG70" s="374"/>
      <c r="AH70" s="374"/>
      <c r="AI70" s="374"/>
      <c r="AJ70" s="374"/>
    </row>
    <row r="71" spans="1:36" ht="19.95" customHeight="1" thickBot="1" x14ac:dyDescent="0.35">
      <c r="A71" s="214" t="str">
        <f t="shared" si="14"/>
        <v/>
      </c>
      <c r="B71" s="58" t="str">
        <f>IF(ISNA(VLOOKUP($D71,'L. Des E.'!$A$4:$C$362,2,FALSE)),"",(VLOOKUP($D71,'L. Des E.'!$A$4:$C$362,2,FALSE)))</f>
        <v/>
      </c>
      <c r="C71" s="80" t="str">
        <f>IF(ISNA(VLOOKUP($D71,'L. Des E.'!$A$4:$C$362,3,FALSE)),"",(VLOOKUP($D71,'L. Des E.'!$A$4:$C$362,3,FALSE)))</f>
        <v/>
      </c>
      <c r="D71" s="59"/>
      <c r="E71" s="60"/>
      <c r="F71" s="60"/>
      <c r="G71" s="290" t="str">
        <f t="shared" si="15"/>
        <v/>
      </c>
      <c r="H71" s="60"/>
      <c r="I71" s="60"/>
      <c r="J71" s="60"/>
      <c r="K71" s="60"/>
      <c r="L71" s="60"/>
      <c r="M71" s="60"/>
      <c r="N71" s="60"/>
      <c r="O71" s="60"/>
      <c r="P71" s="60"/>
      <c r="Q71" s="226"/>
      <c r="R71" s="434">
        <v>69</v>
      </c>
      <c r="S71" s="434" t="str">
        <f t="shared" si="16"/>
        <v/>
      </c>
      <c r="T71" s="434">
        <f t="shared" si="17"/>
        <v>0</v>
      </c>
      <c r="U71" s="434">
        <f t="shared" si="18"/>
        <v>0</v>
      </c>
      <c r="V71" s="434">
        <f t="shared" si="19"/>
        <v>0</v>
      </c>
      <c r="W71" s="434">
        <f t="shared" si="20"/>
        <v>0</v>
      </c>
      <c r="X71" s="434">
        <f t="shared" si="21"/>
        <v>0</v>
      </c>
      <c r="Y71" s="434">
        <f t="shared" si="22"/>
        <v>0</v>
      </c>
      <c r="Z71" s="468">
        <f t="shared" si="23"/>
        <v>0</v>
      </c>
      <c r="AA71" s="434">
        <f t="shared" si="24"/>
        <v>0</v>
      </c>
      <c r="AB71" s="434">
        <f t="shared" si="25"/>
        <v>0</v>
      </c>
      <c r="AC71" s="434">
        <f t="shared" si="26"/>
        <v>0</v>
      </c>
      <c r="AD71" s="373" t="str">
        <f>IF(S71="","",IFERROR(SUM(T71:U71:W71:X71)+LARGE(T71:U71:W71:X71,1)/100+LARGE(T71:U71:W71:X71,2)/1000+LARGE(T71:U71:W71:X71,4)/10000+LARGE(T71:U71:W71:X71,5)/100000-0.01/R71,0))</f>
        <v/>
      </c>
      <c r="AE71" s="374"/>
      <c r="AF71" s="374"/>
      <c r="AG71" s="374"/>
      <c r="AH71" s="374"/>
      <c r="AI71" s="374"/>
      <c r="AJ71" s="374"/>
    </row>
    <row r="72" spans="1:36" ht="19.95" customHeight="1" thickBot="1" x14ac:dyDescent="0.35">
      <c r="A72" s="214" t="str">
        <f t="shared" si="14"/>
        <v/>
      </c>
      <c r="B72" s="58" t="str">
        <f>IF(ISNA(VLOOKUP($D72,'L. Des E.'!$A$4:$C$362,2,FALSE)),"",(VLOOKUP($D72,'L. Des E.'!$A$4:$C$362,2,FALSE)))</f>
        <v/>
      </c>
      <c r="C72" s="80" t="str">
        <f>IF(ISNA(VLOOKUP($D72,'L. Des E.'!$A$4:$C$362,3,FALSE)),"",(VLOOKUP($D72,'L. Des E.'!$A$4:$C$362,3,FALSE)))</f>
        <v/>
      </c>
      <c r="D72" s="59"/>
      <c r="E72" s="60"/>
      <c r="F72" s="60"/>
      <c r="G72" s="290" t="str">
        <f t="shared" si="15"/>
        <v/>
      </c>
      <c r="H72" s="60"/>
      <c r="I72" s="60"/>
      <c r="J72" s="60"/>
      <c r="K72" s="60"/>
      <c r="L72" s="60"/>
      <c r="M72" s="60"/>
      <c r="N72" s="60"/>
      <c r="O72" s="60"/>
      <c r="P72" s="60"/>
      <c r="Q72" s="226"/>
      <c r="R72" s="434">
        <v>70</v>
      </c>
      <c r="S72" s="434" t="str">
        <f t="shared" si="16"/>
        <v/>
      </c>
      <c r="T72" s="434">
        <f t="shared" si="17"/>
        <v>0</v>
      </c>
      <c r="U72" s="434">
        <f t="shared" si="18"/>
        <v>0</v>
      </c>
      <c r="V72" s="434">
        <f t="shared" si="19"/>
        <v>0</v>
      </c>
      <c r="W72" s="434">
        <f t="shared" si="20"/>
        <v>0</v>
      </c>
      <c r="X72" s="434">
        <f t="shared" si="21"/>
        <v>0</v>
      </c>
      <c r="Y72" s="434">
        <f t="shared" si="22"/>
        <v>0</v>
      </c>
      <c r="Z72" s="468">
        <f t="shared" si="23"/>
        <v>0</v>
      </c>
      <c r="AA72" s="434">
        <f t="shared" si="24"/>
        <v>0</v>
      </c>
      <c r="AB72" s="434">
        <f t="shared" si="25"/>
        <v>0</v>
      </c>
      <c r="AC72" s="434">
        <f t="shared" si="26"/>
        <v>0</v>
      </c>
      <c r="AD72" s="373" t="str">
        <f>IF(S72="","",IFERROR(SUM(T72:U72:W72:X72)+LARGE(T72:U72:W72:X72,1)/100+LARGE(T72:U72:W72:X72,2)/1000+LARGE(T72:U72:W72:X72,4)/10000+LARGE(T72:U72:W72:X72,5)/100000-0.01/R72,0))</f>
        <v/>
      </c>
      <c r="AE72" s="374"/>
      <c r="AF72" s="374"/>
      <c r="AG72" s="374"/>
      <c r="AH72" s="374"/>
      <c r="AI72" s="374"/>
      <c r="AJ72" s="374"/>
    </row>
    <row r="73" spans="1:36" ht="19.95" customHeight="1" thickBot="1" x14ac:dyDescent="0.35">
      <c r="A73" s="214" t="str">
        <f t="shared" si="14"/>
        <v/>
      </c>
      <c r="B73" s="58" t="str">
        <f>IF(ISNA(VLOOKUP($D73,'L. Des E.'!$A$4:$C$362,2,FALSE)),"",(VLOOKUP($D73,'L. Des E.'!$A$4:$C$362,2,FALSE)))</f>
        <v/>
      </c>
      <c r="C73" s="80" t="str">
        <f>IF(ISNA(VLOOKUP($D73,'L. Des E.'!$A$4:$C$362,3,FALSE)),"",(VLOOKUP($D73,'L. Des E.'!$A$4:$C$362,3,FALSE)))</f>
        <v/>
      </c>
      <c r="D73" s="59"/>
      <c r="E73" s="60"/>
      <c r="F73" s="60"/>
      <c r="G73" s="290" t="str">
        <f t="shared" si="15"/>
        <v/>
      </c>
      <c r="H73" s="60"/>
      <c r="I73" s="60"/>
      <c r="J73" s="60"/>
      <c r="K73" s="60"/>
      <c r="L73" s="60"/>
      <c r="M73" s="60"/>
      <c r="N73" s="60"/>
      <c r="O73" s="60"/>
      <c r="P73" s="60"/>
      <c r="Q73" s="226"/>
      <c r="R73" s="434">
        <v>71</v>
      </c>
      <c r="S73" s="434" t="str">
        <f t="shared" si="16"/>
        <v/>
      </c>
      <c r="T73" s="434">
        <f t="shared" si="17"/>
        <v>0</v>
      </c>
      <c r="U73" s="434">
        <f t="shared" si="18"/>
        <v>0</v>
      </c>
      <c r="V73" s="434">
        <f t="shared" si="19"/>
        <v>0</v>
      </c>
      <c r="W73" s="434">
        <f t="shared" si="20"/>
        <v>0</v>
      </c>
      <c r="X73" s="434">
        <f t="shared" si="21"/>
        <v>0</v>
      </c>
      <c r="Y73" s="434">
        <f t="shared" si="22"/>
        <v>0</v>
      </c>
      <c r="Z73" s="468">
        <f t="shared" si="23"/>
        <v>0</v>
      </c>
      <c r="AA73" s="434">
        <f t="shared" si="24"/>
        <v>0</v>
      </c>
      <c r="AB73" s="434">
        <f t="shared" si="25"/>
        <v>0</v>
      </c>
      <c r="AC73" s="434">
        <f t="shared" si="26"/>
        <v>0</v>
      </c>
      <c r="AD73" s="373" t="str">
        <f>IF(S73="","",IFERROR(SUM(T73:U73:W73:X73)+LARGE(T73:U73:W73:X73,1)/100+LARGE(T73:U73:W73:X73,2)/1000+LARGE(T73:U73:W73:X73,4)/10000+LARGE(T73:U73:W73:X73,5)/100000-0.01/R73,0))</f>
        <v/>
      </c>
      <c r="AE73" s="374"/>
      <c r="AF73" s="374"/>
      <c r="AG73" s="374"/>
      <c r="AH73" s="374"/>
      <c r="AI73" s="374"/>
      <c r="AJ73" s="374"/>
    </row>
    <row r="74" spans="1:36" ht="19.95" customHeight="1" thickBot="1" x14ac:dyDescent="0.35">
      <c r="A74" s="214" t="str">
        <f t="shared" si="14"/>
        <v/>
      </c>
      <c r="B74" s="58" t="str">
        <f>IF(ISNA(VLOOKUP($D74,'L. Des E.'!$A$4:$C$362,2,FALSE)),"",(VLOOKUP($D74,'L. Des E.'!$A$4:$C$362,2,FALSE)))</f>
        <v/>
      </c>
      <c r="C74" s="80" t="str">
        <f>IF(ISNA(VLOOKUP($D74,'L. Des E.'!$A$4:$C$362,3,FALSE)),"",(VLOOKUP($D74,'L. Des E.'!$A$4:$C$362,3,FALSE)))</f>
        <v/>
      </c>
      <c r="D74" s="59"/>
      <c r="E74" s="60"/>
      <c r="F74" s="60"/>
      <c r="G74" s="290" t="str">
        <f t="shared" si="15"/>
        <v/>
      </c>
      <c r="H74" s="60"/>
      <c r="I74" s="60"/>
      <c r="J74" s="60"/>
      <c r="K74" s="60"/>
      <c r="L74" s="60"/>
      <c r="M74" s="60"/>
      <c r="N74" s="60"/>
      <c r="O74" s="60"/>
      <c r="P74" s="60"/>
      <c r="Q74" s="226"/>
      <c r="R74" s="434">
        <v>72</v>
      </c>
      <c r="S74" s="434" t="str">
        <f t="shared" si="16"/>
        <v/>
      </c>
      <c r="T74" s="434">
        <f t="shared" si="17"/>
        <v>0</v>
      </c>
      <c r="U74" s="434">
        <f t="shared" si="18"/>
        <v>0</v>
      </c>
      <c r="V74" s="434">
        <f t="shared" si="19"/>
        <v>0</v>
      </c>
      <c r="W74" s="434">
        <f t="shared" si="20"/>
        <v>0</v>
      </c>
      <c r="X74" s="434">
        <f t="shared" si="21"/>
        <v>0</v>
      </c>
      <c r="Y74" s="434">
        <f t="shared" si="22"/>
        <v>0</v>
      </c>
      <c r="Z74" s="468">
        <f t="shared" si="23"/>
        <v>0</v>
      </c>
      <c r="AA74" s="434">
        <f t="shared" si="24"/>
        <v>0</v>
      </c>
      <c r="AB74" s="434">
        <f t="shared" si="25"/>
        <v>0</v>
      </c>
      <c r="AC74" s="434">
        <f t="shared" si="26"/>
        <v>0</v>
      </c>
      <c r="AD74" s="373" t="str">
        <f>IF(S74="","",IFERROR(SUM(T74:U74:W74:X74)+LARGE(T74:U74:W74:X74,1)/100+LARGE(T74:U74:W74:X74,2)/1000+LARGE(T74:U74:W74:X74,4)/10000+LARGE(T74:U74:W74:X74,5)/100000-0.01/R74,0))</f>
        <v/>
      </c>
      <c r="AE74" s="374"/>
      <c r="AF74" s="374"/>
      <c r="AG74" s="374"/>
      <c r="AH74" s="374"/>
      <c r="AI74" s="374"/>
      <c r="AJ74" s="374"/>
    </row>
    <row r="75" spans="1:36" ht="19.95" customHeight="1" thickBot="1" x14ac:dyDescent="0.35">
      <c r="A75" s="214" t="str">
        <f t="shared" si="14"/>
        <v/>
      </c>
      <c r="B75" s="58" t="str">
        <f>IF(ISNA(VLOOKUP($D75,'L. Des E.'!$A$4:$C$362,2,FALSE)),"",(VLOOKUP($D75,'L. Des E.'!$A$4:$C$362,2,FALSE)))</f>
        <v/>
      </c>
      <c r="C75" s="80" t="str">
        <f>IF(ISNA(VLOOKUP($D75,'L. Des E.'!$A$4:$C$362,3,FALSE)),"",(VLOOKUP($D75,'L. Des E.'!$A$4:$C$362,3,FALSE)))</f>
        <v/>
      </c>
      <c r="D75" s="59"/>
      <c r="E75" s="60"/>
      <c r="F75" s="60"/>
      <c r="G75" s="290" t="str">
        <f t="shared" si="15"/>
        <v/>
      </c>
      <c r="H75" s="60"/>
      <c r="I75" s="60"/>
      <c r="J75" s="60"/>
      <c r="K75" s="60"/>
      <c r="L75" s="60"/>
      <c r="M75" s="60"/>
      <c r="N75" s="60"/>
      <c r="O75" s="60"/>
      <c r="P75" s="60"/>
      <c r="Q75" s="226"/>
      <c r="R75" s="434">
        <v>73</v>
      </c>
      <c r="S75" s="434" t="str">
        <f t="shared" si="16"/>
        <v/>
      </c>
      <c r="T75" s="434">
        <f t="shared" si="17"/>
        <v>0</v>
      </c>
      <c r="U75" s="434">
        <f t="shared" si="18"/>
        <v>0</v>
      </c>
      <c r="V75" s="434">
        <f t="shared" si="19"/>
        <v>0</v>
      </c>
      <c r="W75" s="434">
        <f t="shared" si="20"/>
        <v>0</v>
      </c>
      <c r="X75" s="434">
        <f t="shared" si="21"/>
        <v>0</v>
      </c>
      <c r="Y75" s="434">
        <f t="shared" si="22"/>
        <v>0</v>
      </c>
      <c r="Z75" s="468">
        <f t="shared" si="23"/>
        <v>0</v>
      </c>
      <c r="AA75" s="434">
        <f t="shared" si="24"/>
        <v>0</v>
      </c>
      <c r="AB75" s="434">
        <f t="shared" si="25"/>
        <v>0</v>
      </c>
      <c r="AC75" s="434">
        <f t="shared" si="26"/>
        <v>0</v>
      </c>
      <c r="AD75" s="373" t="str">
        <f>IF(S75="","",IFERROR(SUM(T75:U75:W75:X75)+LARGE(T75:U75:W75:X75,1)/100+LARGE(T75:U75:W75:X75,2)/1000+LARGE(T75:U75:W75:X75,4)/10000+LARGE(T75:U75:W75:X75,5)/100000-0.01/R75,0))</f>
        <v/>
      </c>
      <c r="AE75" s="374"/>
      <c r="AF75" s="374"/>
      <c r="AG75" s="374"/>
      <c r="AH75" s="374"/>
      <c r="AI75" s="374"/>
      <c r="AJ75" s="374"/>
    </row>
    <row r="76" spans="1:36" ht="19.95" customHeight="1" thickBot="1" x14ac:dyDescent="0.35">
      <c r="A76" s="214" t="str">
        <f t="shared" si="14"/>
        <v/>
      </c>
      <c r="B76" s="58" t="str">
        <f>IF(ISNA(VLOOKUP($D76,'L. Des E.'!$A$4:$C$362,2,FALSE)),"",(VLOOKUP($D76,'L. Des E.'!$A$4:$C$362,2,FALSE)))</f>
        <v/>
      </c>
      <c r="C76" s="80" t="str">
        <f>IF(ISNA(VLOOKUP($D76,'L. Des E.'!$A$4:$C$362,3,FALSE)),"",(VLOOKUP($D76,'L. Des E.'!$A$4:$C$362,3,FALSE)))</f>
        <v/>
      </c>
      <c r="D76" s="59"/>
      <c r="E76" s="60"/>
      <c r="F76" s="60"/>
      <c r="G76" s="290" t="str">
        <f t="shared" si="15"/>
        <v/>
      </c>
      <c r="H76" s="60"/>
      <c r="I76" s="60"/>
      <c r="J76" s="60"/>
      <c r="K76" s="60"/>
      <c r="L76" s="60"/>
      <c r="M76" s="60"/>
      <c r="N76" s="60"/>
      <c r="O76" s="60"/>
      <c r="P76" s="60"/>
      <c r="Q76" s="226"/>
      <c r="R76" s="434">
        <v>74</v>
      </c>
      <c r="S76" s="434" t="str">
        <f t="shared" si="16"/>
        <v/>
      </c>
      <c r="T76" s="434">
        <f t="shared" si="17"/>
        <v>0</v>
      </c>
      <c r="U76" s="434">
        <f t="shared" si="18"/>
        <v>0</v>
      </c>
      <c r="V76" s="434">
        <f t="shared" si="19"/>
        <v>0</v>
      </c>
      <c r="W76" s="434">
        <f t="shared" si="20"/>
        <v>0</v>
      </c>
      <c r="X76" s="434">
        <f t="shared" si="21"/>
        <v>0</v>
      </c>
      <c r="Y76" s="434">
        <f t="shared" si="22"/>
        <v>0</v>
      </c>
      <c r="Z76" s="468">
        <f t="shared" si="23"/>
        <v>0</v>
      </c>
      <c r="AA76" s="434">
        <f t="shared" si="24"/>
        <v>0</v>
      </c>
      <c r="AB76" s="434">
        <f t="shared" si="25"/>
        <v>0</v>
      </c>
      <c r="AC76" s="434">
        <f t="shared" si="26"/>
        <v>0</v>
      </c>
      <c r="AD76" s="373" t="str">
        <f>IF(S76="","",IFERROR(SUM(T76:U76:W76:X76)+LARGE(T76:U76:W76:X76,1)/100+LARGE(T76:U76:W76:X76,2)/1000+LARGE(T76:U76:W76:X76,4)/10000+LARGE(T76:U76:W76:X76,5)/100000-0.01/R76,0))</f>
        <v/>
      </c>
      <c r="AE76" s="374"/>
      <c r="AF76" s="374"/>
      <c r="AG76" s="374"/>
      <c r="AH76" s="374"/>
      <c r="AI76" s="374"/>
      <c r="AJ76" s="374"/>
    </row>
    <row r="77" spans="1:36" ht="19.95" customHeight="1" thickBot="1" x14ac:dyDescent="0.35">
      <c r="A77" s="214" t="str">
        <f t="shared" si="14"/>
        <v/>
      </c>
      <c r="B77" s="58" t="str">
        <f>IF(ISNA(VLOOKUP($D77,'L. Des E.'!$A$4:$C$362,2,FALSE)),"",(VLOOKUP($D77,'L. Des E.'!$A$4:$C$362,2,FALSE)))</f>
        <v/>
      </c>
      <c r="C77" s="80" t="str">
        <f>IF(ISNA(VLOOKUP($D77,'L. Des E.'!$A$4:$C$362,3,FALSE)),"",(VLOOKUP($D77,'L. Des E.'!$A$4:$C$362,3,FALSE)))</f>
        <v/>
      </c>
      <c r="D77" s="59"/>
      <c r="E77" s="60"/>
      <c r="F77" s="60"/>
      <c r="G77" s="290" t="str">
        <f t="shared" si="15"/>
        <v/>
      </c>
      <c r="H77" s="60"/>
      <c r="I77" s="60"/>
      <c r="J77" s="60"/>
      <c r="K77" s="60"/>
      <c r="L77" s="60"/>
      <c r="M77" s="60"/>
      <c r="N77" s="60"/>
      <c r="O77" s="60"/>
      <c r="P77" s="60"/>
      <c r="Q77" s="226"/>
      <c r="R77" s="434">
        <v>75</v>
      </c>
      <c r="S77" s="434" t="str">
        <f t="shared" si="16"/>
        <v/>
      </c>
      <c r="T77" s="434">
        <f t="shared" si="17"/>
        <v>0</v>
      </c>
      <c r="U77" s="434">
        <f t="shared" si="18"/>
        <v>0</v>
      </c>
      <c r="V77" s="434">
        <f t="shared" si="19"/>
        <v>0</v>
      </c>
      <c r="W77" s="434">
        <f t="shared" si="20"/>
        <v>0</v>
      </c>
      <c r="X77" s="434">
        <f t="shared" si="21"/>
        <v>0</v>
      </c>
      <c r="Y77" s="434">
        <f t="shared" si="22"/>
        <v>0</v>
      </c>
      <c r="Z77" s="468">
        <f t="shared" si="23"/>
        <v>0</v>
      </c>
      <c r="AA77" s="434">
        <f t="shared" si="24"/>
        <v>0</v>
      </c>
      <c r="AB77" s="434">
        <f t="shared" si="25"/>
        <v>0</v>
      </c>
      <c r="AC77" s="434">
        <f t="shared" si="26"/>
        <v>0</v>
      </c>
      <c r="AD77" s="373" t="str">
        <f>IF(S77="","",IFERROR(SUM(T77:U77:W77:X77)+LARGE(T77:U77:W77:X77,1)/100+LARGE(T77:U77:W77:X77,2)/1000+LARGE(T77:U77:W77:X77,4)/10000+LARGE(T77:U77:W77:X77,5)/100000-0.01/R77,0))</f>
        <v/>
      </c>
      <c r="AE77" s="374"/>
      <c r="AF77" s="374"/>
      <c r="AG77" s="374"/>
      <c r="AH77" s="374"/>
      <c r="AI77" s="374"/>
      <c r="AJ77" s="374"/>
    </row>
    <row r="78" spans="1:36" ht="19.95" customHeight="1" thickBot="1" x14ac:dyDescent="0.35">
      <c r="A78" s="214" t="str">
        <f t="shared" si="14"/>
        <v/>
      </c>
      <c r="B78" s="58" t="str">
        <f>IF(ISNA(VLOOKUP($D78,'L. Des E.'!$A$4:$C$362,2,FALSE)),"",(VLOOKUP($D78,'L. Des E.'!$A$4:$C$362,2,FALSE)))</f>
        <v/>
      </c>
      <c r="C78" s="80" t="str">
        <f>IF(ISNA(VLOOKUP($D78,'L. Des E.'!$A$4:$C$362,3,FALSE)),"",(VLOOKUP($D78,'L. Des E.'!$A$4:$C$362,3,FALSE)))</f>
        <v/>
      </c>
      <c r="D78" s="59"/>
      <c r="E78" s="60"/>
      <c r="F78" s="60"/>
      <c r="G78" s="290" t="str">
        <f t="shared" si="15"/>
        <v/>
      </c>
      <c r="H78" s="60"/>
      <c r="I78" s="60"/>
      <c r="J78" s="60"/>
      <c r="K78" s="60"/>
      <c r="L78" s="60"/>
      <c r="M78" s="60"/>
      <c r="N78" s="60"/>
      <c r="O78" s="60"/>
      <c r="P78" s="60"/>
      <c r="Q78" s="226"/>
      <c r="R78" s="434">
        <v>76</v>
      </c>
      <c r="S78" s="434" t="str">
        <f t="shared" si="16"/>
        <v/>
      </c>
      <c r="T78" s="434">
        <f t="shared" si="17"/>
        <v>0</v>
      </c>
      <c r="U78" s="434">
        <f t="shared" si="18"/>
        <v>0</v>
      </c>
      <c r="V78" s="434">
        <f t="shared" si="19"/>
        <v>0</v>
      </c>
      <c r="W78" s="434">
        <f t="shared" si="20"/>
        <v>0</v>
      </c>
      <c r="X78" s="434">
        <f t="shared" si="21"/>
        <v>0</v>
      </c>
      <c r="Y78" s="434">
        <f t="shared" si="22"/>
        <v>0</v>
      </c>
      <c r="Z78" s="468">
        <f t="shared" si="23"/>
        <v>0</v>
      </c>
      <c r="AA78" s="434">
        <f t="shared" si="24"/>
        <v>0</v>
      </c>
      <c r="AB78" s="434">
        <f t="shared" si="25"/>
        <v>0</v>
      </c>
      <c r="AC78" s="434">
        <f t="shared" si="26"/>
        <v>0</v>
      </c>
      <c r="AD78" s="373" t="str">
        <f>IF(S78="","",IFERROR(SUM(T78:U78:W78:X78)+LARGE(T78:U78:W78:X78,1)/100+LARGE(T78:U78:W78:X78,2)/1000+LARGE(T78:U78:W78:X78,4)/10000+LARGE(T78:U78:W78:X78,5)/100000-0.01/R78,0))</f>
        <v/>
      </c>
      <c r="AE78" s="374"/>
      <c r="AF78" s="374"/>
      <c r="AG78" s="374"/>
      <c r="AH78" s="374"/>
      <c r="AI78" s="374"/>
      <c r="AJ78" s="374"/>
    </row>
    <row r="79" spans="1:36" ht="19.95" customHeight="1" thickBot="1" x14ac:dyDescent="0.35">
      <c r="A79" s="214" t="str">
        <f t="shared" si="14"/>
        <v/>
      </c>
      <c r="B79" s="58" t="str">
        <f>IF(ISNA(VLOOKUP($D79,'L. Des E.'!$A$4:$C$362,2,FALSE)),"",(VLOOKUP($D79,'L. Des E.'!$A$4:$C$362,2,FALSE)))</f>
        <v/>
      </c>
      <c r="C79" s="80" t="str">
        <f>IF(ISNA(VLOOKUP($D79,'L. Des E.'!$A$4:$C$362,3,FALSE)),"",(VLOOKUP($D79,'L. Des E.'!$A$4:$C$362,3,FALSE)))</f>
        <v/>
      </c>
      <c r="D79" s="59"/>
      <c r="E79" s="60"/>
      <c r="F79" s="60"/>
      <c r="G79" s="290" t="str">
        <f t="shared" si="15"/>
        <v/>
      </c>
      <c r="H79" s="60"/>
      <c r="I79" s="60"/>
      <c r="J79" s="60"/>
      <c r="K79" s="60"/>
      <c r="L79" s="60"/>
      <c r="M79" s="60"/>
      <c r="N79" s="60"/>
      <c r="O79" s="60"/>
      <c r="P79" s="60"/>
      <c r="Q79" s="226"/>
      <c r="R79" s="434">
        <v>77</v>
      </c>
      <c r="S79" s="434" t="str">
        <f t="shared" si="16"/>
        <v/>
      </c>
      <c r="T79" s="434">
        <f t="shared" si="17"/>
        <v>0</v>
      </c>
      <c r="U79" s="434">
        <f t="shared" si="18"/>
        <v>0</v>
      </c>
      <c r="V79" s="434">
        <f t="shared" si="19"/>
        <v>0</v>
      </c>
      <c r="W79" s="434">
        <f t="shared" si="20"/>
        <v>0</v>
      </c>
      <c r="X79" s="434">
        <f t="shared" si="21"/>
        <v>0</v>
      </c>
      <c r="Y79" s="434">
        <f t="shared" si="22"/>
        <v>0</v>
      </c>
      <c r="Z79" s="468">
        <f t="shared" si="23"/>
        <v>0</v>
      </c>
      <c r="AA79" s="434">
        <f t="shared" si="24"/>
        <v>0</v>
      </c>
      <c r="AB79" s="434">
        <f t="shared" si="25"/>
        <v>0</v>
      </c>
      <c r="AC79" s="434">
        <f t="shared" si="26"/>
        <v>0</v>
      </c>
      <c r="AD79" s="373" t="str">
        <f>IF(S79="","",IFERROR(SUM(T79:U79:W79:X79)+LARGE(T79:U79:W79:X79,1)/100+LARGE(T79:U79:W79:X79,2)/1000+LARGE(T79:U79:W79:X79,4)/10000+LARGE(T79:U79:W79:X79,5)/100000-0.01/R79,0))</f>
        <v/>
      </c>
      <c r="AE79" s="374"/>
      <c r="AF79" s="374"/>
      <c r="AG79" s="374"/>
      <c r="AH79" s="374"/>
      <c r="AI79" s="374"/>
      <c r="AJ79" s="374"/>
    </row>
    <row r="80" spans="1:36" ht="19.95" customHeight="1" thickBot="1" x14ac:dyDescent="0.35">
      <c r="A80" s="214" t="str">
        <f t="shared" si="14"/>
        <v/>
      </c>
      <c r="B80" s="58" t="str">
        <f>IF(ISNA(VLOOKUP($D80,'L. Des E.'!$A$4:$C$362,2,FALSE)),"",(VLOOKUP($D80,'L. Des E.'!$A$4:$C$362,2,FALSE)))</f>
        <v/>
      </c>
      <c r="C80" s="80" t="str">
        <f>IF(ISNA(VLOOKUP($D80,'L. Des E.'!$A$4:$C$362,3,FALSE)),"",(VLOOKUP($D80,'L. Des E.'!$A$4:$C$362,3,FALSE)))</f>
        <v/>
      </c>
      <c r="D80" s="59"/>
      <c r="E80" s="60"/>
      <c r="F80" s="60"/>
      <c r="G80" s="290" t="str">
        <f t="shared" si="15"/>
        <v/>
      </c>
      <c r="H80" s="60"/>
      <c r="I80" s="60"/>
      <c r="J80" s="60"/>
      <c r="K80" s="60"/>
      <c r="L80" s="60"/>
      <c r="M80" s="60"/>
      <c r="N80" s="60"/>
      <c r="O80" s="60"/>
      <c r="P80" s="60"/>
      <c r="Q80" s="226"/>
      <c r="R80" s="434">
        <v>78</v>
      </c>
      <c r="S80" s="434" t="str">
        <f t="shared" si="16"/>
        <v/>
      </c>
      <c r="T80" s="434">
        <f t="shared" si="17"/>
        <v>0</v>
      </c>
      <c r="U80" s="434">
        <f t="shared" si="18"/>
        <v>0</v>
      </c>
      <c r="V80" s="434">
        <f t="shared" si="19"/>
        <v>0</v>
      </c>
      <c r="W80" s="434">
        <f t="shared" si="20"/>
        <v>0</v>
      </c>
      <c r="X80" s="434">
        <f t="shared" si="21"/>
        <v>0</v>
      </c>
      <c r="Y80" s="434">
        <f t="shared" si="22"/>
        <v>0</v>
      </c>
      <c r="Z80" s="468">
        <f t="shared" si="23"/>
        <v>0</v>
      </c>
      <c r="AA80" s="434">
        <f t="shared" si="24"/>
        <v>0</v>
      </c>
      <c r="AB80" s="434">
        <f t="shared" si="25"/>
        <v>0</v>
      </c>
      <c r="AC80" s="434">
        <f t="shared" si="26"/>
        <v>0</v>
      </c>
      <c r="AD80" s="373" t="str">
        <f>IF(S80="","",IFERROR(SUM(T80:U80:W80:X80)+LARGE(T80:U80:W80:X80,1)/100+LARGE(T80:U80:W80:X80,2)/1000+LARGE(T80:U80:W80:X80,4)/10000+LARGE(T80:U80:W80:X80,5)/100000-0.01/R80,0))</f>
        <v/>
      </c>
      <c r="AE80" s="374"/>
      <c r="AF80" s="374"/>
      <c r="AG80" s="374"/>
      <c r="AH80" s="374"/>
      <c r="AI80" s="374"/>
      <c r="AJ80" s="374"/>
    </row>
    <row r="81" spans="1:36" ht="19.95" customHeight="1" thickBot="1" x14ac:dyDescent="0.35">
      <c r="A81" s="214" t="str">
        <f t="shared" si="14"/>
        <v/>
      </c>
      <c r="B81" s="58" t="str">
        <f>IF(ISNA(VLOOKUP($D81,'L. Des E.'!$A$4:$C$362,2,FALSE)),"",(VLOOKUP($D81,'L. Des E.'!$A$4:$C$362,2,FALSE)))</f>
        <v/>
      </c>
      <c r="C81" s="80" t="str">
        <f>IF(ISNA(VLOOKUP($D81,'L. Des E.'!$A$4:$C$362,3,FALSE)),"",(VLOOKUP($D81,'L. Des E.'!$A$4:$C$362,3,FALSE)))</f>
        <v/>
      </c>
      <c r="D81" s="59"/>
      <c r="E81" s="60"/>
      <c r="F81" s="60"/>
      <c r="G81" s="290" t="str">
        <f t="shared" si="15"/>
        <v/>
      </c>
      <c r="H81" s="60"/>
      <c r="I81" s="60"/>
      <c r="J81" s="60"/>
      <c r="K81" s="60"/>
      <c r="L81" s="60"/>
      <c r="M81" s="60"/>
      <c r="N81" s="60"/>
      <c r="O81" s="60"/>
      <c r="P81" s="60"/>
      <c r="Q81" s="226"/>
      <c r="R81" s="434">
        <v>79</v>
      </c>
      <c r="S81" s="434" t="str">
        <f t="shared" si="16"/>
        <v/>
      </c>
      <c r="T81" s="434">
        <f t="shared" si="17"/>
        <v>0</v>
      </c>
      <c r="U81" s="434">
        <f t="shared" si="18"/>
        <v>0</v>
      </c>
      <c r="V81" s="434">
        <f t="shared" si="19"/>
        <v>0</v>
      </c>
      <c r="W81" s="434">
        <f t="shared" si="20"/>
        <v>0</v>
      </c>
      <c r="X81" s="434">
        <f t="shared" si="21"/>
        <v>0</v>
      </c>
      <c r="Y81" s="434">
        <f t="shared" si="22"/>
        <v>0</v>
      </c>
      <c r="Z81" s="468">
        <f t="shared" si="23"/>
        <v>0</v>
      </c>
      <c r="AA81" s="434">
        <f t="shared" si="24"/>
        <v>0</v>
      </c>
      <c r="AB81" s="434">
        <f t="shared" si="25"/>
        <v>0</v>
      </c>
      <c r="AC81" s="434">
        <f t="shared" si="26"/>
        <v>0</v>
      </c>
      <c r="AD81" s="373" t="str">
        <f>IF(S81="","",IFERROR(SUM(T81:U81:W81:X81)+LARGE(T81:U81:W81:X81,1)/100+LARGE(T81:U81:W81:X81,2)/1000+LARGE(T81:U81:W81:X81,4)/10000+LARGE(T81:U81:W81:X81,5)/100000-0.01/R81,0))</f>
        <v/>
      </c>
      <c r="AE81" s="374"/>
      <c r="AF81" s="374"/>
      <c r="AG81" s="374"/>
      <c r="AH81" s="374"/>
      <c r="AI81" s="374"/>
      <c r="AJ81" s="374"/>
    </row>
    <row r="82" spans="1:36" ht="19.95" customHeight="1" thickBot="1" x14ac:dyDescent="0.35">
      <c r="A82" s="214" t="str">
        <f t="shared" si="14"/>
        <v/>
      </c>
      <c r="B82" s="58" t="str">
        <f>IF(ISNA(VLOOKUP($D82,'L. Des E.'!$A$4:$C$362,2,FALSE)),"",(VLOOKUP($D82,'L. Des E.'!$A$4:$C$362,2,FALSE)))</f>
        <v/>
      </c>
      <c r="C82" s="80" t="str">
        <f>IF(ISNA(VLOOKUP($D82,'L. Des E.'!$A$4:$C$362,3,FALSE)),"",(VLOOKUP($D82,'L. Des E.'!$A$4:$C$362,3,FALSE)))</f>
        <v/>
      </c>
      <c r="D82" s="59"/>
      <c r="E82" s="60"/>
      <c r="F82" s="60"/>
      <c r="G82" s="290" t="str">
        <f t="shared" si="15"/>
        <v/>
      </c>
      <c r="H82" s="60"/>
      <c r="I82" s="60"/>
      <c r="J82" s="60"/>
      <c r="K82" s="60"/>
      <c r="L82" s="60"/>
      <c r="M82" s="60"/>
      <c r="N82" s="60"/>
      <c r="O82" s="60"/>
      <c r="P82" s="60"/>
      <c r="Q82" s="226"/>
      <c r="R82" s="434">
        <v>80</v>
      </c>
      <c r="S82" s="434" t="str">
        <f t="shared" si="16"/>
        <v/>
      </c>
      <c r="T82" s="434">
        <f t="shared" si="17"/>
        <v>0</v>
      </c>
      <c r="U82" s="434">
        <f t="shared" si="18"/>
        <v>0</v>
      </c>
      <c r="V82" s="434">
        <f t="shared" si="19"/>
        <v>0</v>
      </c>
      <c r="W82" s="434">
        <f t="shared" si="20"/>
        <v>0</v>
      </c>
      <c r="X82" s="434">
        <f t="shared" si="21"/>
        <v>0</v>
      </c>
      <c r="Y82" s="434">
        <f t="shared" si="22"/>
        <v>0</v>
      </c>
      <c r="Z82" s="468">
        <f t="shared" si="23"/>
        <v>0</v>
      </c>
      <c r="AA82" s="434">
        <f t="shared" si="24"/>
        <v>0</v>
      </c>
      <c r="AB82" s="434">
        <f t="shared" si="25"/>
        <v>0</v>
      </c>
      <c r="AC82" s="434">
        <f t="shared" si="26"/>
        <v>0</v>
      </c>
      <c r="AD82" s="373" t="str">
        <f>IF(S82="","",IFERROR(SUM(T82:U82:W82:X82)+LARGE(T82:U82:W82:X82,1)/100+LARGE(T82:U82:W82:X82,2)/1000+LARGE(T82:U82:W82:X82,4)/10000+LARGE(T82:U82:W82:X82,5)/100000-0.01/R82,0))</f>
        <v/>
      </c>
      <c r="AE82" s="374"/>
      <c r="AF82" s="374"/>
      <c r="AG82" s="374"/>
      <c r="AH82" s="374"/>
      <c r="AI82" s="374"/>
      <c r="AJ82" s="374"/>
    </row>
    <row r="83" spans="1:36" ht="19.95" customHeight="1" thickBot="1" x14ac:dyDescent="0.35">
      <c r="A83" s="214" t="str">
        <f t="shared" si="14"/>
        <v/>
      </c>
      <c r="B83" s="58" t="str">
        <f>IF(ISNA(VLOOKUP($D83,'L. Des E.'!$A$4:$C$362,2,FALSE)),"",(VLOOKUP($D83,'L. Des E.'!$A$4:$C$362,2,FALSE)))</f>
        <v/>
      </c>
      <c r="C83" s="80" t="str">
        <f>IF(ISNA(VLOOKUP($D83,'L. Des E.'!$A$4:$C$362,3,FALSE)),"",(VLOOKUP($D83,'L. Des E.'!$A$4:$C$362,3,FALSE)))</f>
        <v/>
      </c>
      <c r="D83" s="59"/>
      <c r="E83" s="60"/>
      <c r="F83" s="60"/>
      <c r="G83" s="290" t="str">
        <f t="shared" si="15"/>
        <v/>
      </c>
      <c r="H83" s="60"/>
      <c r="I83" s="60"/>
      <c r="J83" s="60"/>
      <c r="K83" s="60"/>
      <c r="L83" s="60"/>
      <c r="M83" s="60"/>
      <c r="N83" s="60"/>
      <c r="O83" s="60"/>
      <c r="P83" s="60"/>
      <c r="Q83" s="226"/>
      <c r="R83" s="434">
        <v>81</v>
      </c>
      <c r="S83" s="434" t="str">
        <f t="shared" si="16"/>
        <v/>
      </c>
      <c r="T83" s="434">
        <f t="shared" si="17"/>
        <v>0</v>
      </c>
      <c r="U83" s="434">
        <f t="shared" si="18"/>
        <v>0</v>
      </c>
      <c r="V83" s="434">
        <f t="shared" si="19"/>
        <v>0</v>
      </c>
      <c r="W83" s="434">
        <f t="shared" si="20"/>
        <v>0</v>
      </c>
      <c r="X83" s="434">
        <f t="shared" si="21"/>
        <v>0</v>
      </c>
      <c r="Y83" s="434">
        <f t="shared" si="22"/>
        <v>0</v>
      </c>
      <c r="Z83" s="468">
        <f t="shared" si="23"/>
        <v>0</v>
      </c>
      <c r="AA83" s="434">
        <f t="shared" si="24"/>
        <v>0</v>
      </c>
      <c r="AB83" s="434">
        <f t="shared" si="25"/>
        <v>0</v>
      </c>
      <c r="AC83" s="434">
        <f t="shared" si="26"/>
        <v>0</v>
      </c>
      <c r="AD83" s="373" t="str">
        <f>IF(S83="","",IFERROR(SUM(T83:U83:W83:X83)+LARGE(T83:U83:W83:X83,1)/100+LARGE(T83:U83:W83:X83,2)/1000+LARGE(T83:U83:W83:X83,4)/10000+LARGE(T83:U83:W83:X83,5)/100000-0.01/R83,0))</f>
        <v/>
      </c>
      <c r="AE83" s="374"/>
      <c r="AF83" s="374"/>
      <c r="AG83" s="374"/>
      <c r="AH83" s="374"/>
      <c r="AI83" s="374"/>
      <c r="AJ83" s="374"/>
    </row>
    <row r="84" spans="1:36" ht="19.95" customHeight="1" thickBot="1" x14ac:dyDescent="0.35">
      <c r="A84" s="214" t="str">
        <f t="shared" si="14"/>
        <v/>
      </c>
      <c r="B84" s="58" t="str">
        <f>IF(ISNA(VLOOKUP($D84,'L. Des E.'!$A$4:$C$362,2,FALSE)),"",(VLOOKUP($D84,'L. Des E.'!$A$4:$C$362,2,FALSE)))</f>
        <v/>
      </c>
      <c r="C84" s="80" t="str">
        <f>IF(ISNA(VLOOKUP($D84,'L. Des E.'!$A$4:$C$362,3,FALSE)),"",(VLOOKUP($D84,'L. Des E.'!$A$4:$C$362,3,FALSE)))</f>
        <v/>
      </c>
      <c r="D84" s="59"/>
      <c r="E84" s="60"/>
      <c r="F84" s="60"/>
      <c r="G84" s="290" t="str">
        <f t="shared" si="15"/>
        <v/>
      </c>
      <c r="H84" s="60"/>
      <c r="I84" s="60"/>
      <c r="J84" s="60"/>
      <c r="K84" s="60"/>
      <c r="L84" s="60"/>
      <c r="M84" s="60"/>
      <c r="N84" s="60"/>
      <c r="O84" s="60"/>
      <c r="P84" s="60"/>
      <c r="Q84" s="226"/>
      <c r="R84" s="434">
        <v>82</v>
      </c>
      <c r="S84" s="434" t="str">
        <f t="shared" si="16"/>
        <v/>
      </c>
      <c r="T84" s="434">
        <f t="shared" si="17"/>
        <v>0</v>
      </c>
      <c r="U84" s="434">
        <f t="shared" si="18"/>
        <v>0</v>
      </c>
      <c r="V84" s="434">
        <f t="shared" si="19"/>
        <v>0</v>
      </c>
      <c r="W84" s="434">
        <f t="shared" si="20"/>
        <v>0</v>
      </c>
      <c r="X84" s="434">
        <f t="shared" si="21"/>
        <v>0</v>
      </c>
      <c r="Y84" s="434">
        <f t="shared" si="22"/>
        <v>0</v>
      </c>
      <c r="Z84" s="468">
        <f t="shared" si="23"/>
        <v>0</v>
      </c>
      <c r="AA84" s="434">
        <f t="shared" si="24"/>
        <v>0</v>
      </c>
      <c r="AB84" s="434">
        <f t="shared" si="25"/>
        <v>0</v>
      </c>
      <c r="AC84" s="434">
        <f t="shared" si="26"/>
        <v>0</v>
      </c>
      <c r="AD84" s="373" t="str">
        <f>IF(S84="","",IFERROR(SUM(T84:U84:W84:X84)+LARGE(T84:U84:W84:X84,1)/100+LARGE(T84:U84:W84:X84,2)/1000+LARGE(T84:U84:W84:X84,4)/10000+LARGE(T84:U84:W84:X84,5)/100000-0.01/R84,0))</f>
        <v/>
      </c>
      <c r="AE84" s="374"/>
      <c r="AF84" s="374"/>
      <c r="AG84" s="374"/>
      <c r="AH84" s="374"/>
      <c r="AI84" s="374"/>
      <c r="AJ84" s="374"/>
    </row>
    <row r="85" spans="1:36" ht="19.95" customHeight="1" thickBot="1" x14ac:dyDescent="0.35">
      <c r="A85" s="214" t="str">
        <f t="shared" si="14"/>
        <v/>
      </c>
      <c r="B85" s="58" t="str">
        <f>IF(ISNA(VLOOKUP($D85,'L. Des E.'!$A$4:$C$362,2,FALSE)),"",(VLOOKUP($D85,'L. Des E.'!$A$4:$C$362,2,FALSE)))</f>
        <v/>
      </c>
      <c r="C85" s="80" t="str">
        <f>IF(ISNA(VLOOKUP($D85,'L. Des E.'!$A$4:$C$362,3,FALSE)),"",(VLOOKUP($D85,'L. Des E.'!$A$4:$C$362,3,FALSE)))</f>
        <v/>
      </c>
      <c r="D85" s="59"/>
      <c r="E85" s="60"/>
      <c r="F85" s="60"/>
      <c r="G85" s="290" t="str">
        <f t="shared" si="15"/>
        <v/>
      </c>
      <c r="H85" s="60"/>
      <c r="I85" s="60"/>
      <c r="J85" s="60"/>
      <c r="K85" s="60"/>
      <c r="L85" s="60"/>
      <c r="M85" s="60"/>
      <c r="N85" s="60"/>
      <c r="O85" s="60"/>
      <c r="P85" s="60"/>
      <c r="Q85" s="226"/>
      <c r="R85" s="434">
        <v>83</v>
      </c>
      <c r="S85" s="434" t="str">
        <f t="shared" si="16"/>
        <v/>
      </c>
      <c r="T85" s="434">
        <f t="shared" si="17"/>
        <v>0</v>
      </c>
      <c r="U85" s="434">
        <f t="shared" si="18"/>
        <v>0</v>
      </c>
      <c r="V85" s="434">
        <f t="shared" si="19"/>
        <v>0</v>
      </c>
      <c r="W85" s="434">
        <f t="shared" si="20"/>
        <v>0</v>
      </c>
      <c r="X85" s="434">
        <f t="shared" si="21"/>
        <v>0</v>
      </c>
      <c r="Y85" s="434">
        <f t="shared" si="22"/>
        <v>0</v>
      </c>
      <c r="Z85" s="468">
        <f t="shared" si="23"/>
        <v>0</v>
      </c>
      <c r="AA85" s="434">
        <f t="shared" si="24"/>
        <v>0</v>
      </c>
      <c r="AB85" s="434">
        <f t="shared" si="25"/>
        <v>0</v>
      </c>
      <c r="AC85" s="434">
        <f t="shared" si="26"/>
        <v>0</v>
      </c>
      <c r="AD85" s="373" t="str">
        <f>IF(S85="","",IFERROR(SUM(T85:U85:W85:X85)+LARGE(T85:U85:W85:X85,1)/100+LARGE(T85:U85:W85:X85,2)/1000+LARGE(T85:U85:W85:X85,4)/10000+LARGE(T85:U85:W85:X85,5)/100000-0.01/R85,0))</f>
        <v/>
      </c>
      <c r="AE85" s="374"/>
      <c r="AF85" s="374"/>
      <c r="AG85" s="374"/>
      <c r="AH85" s="374"/>
      <c r="AI85" s="374"/>
      <c r="AJ85" s="374"/>
    </row>
    <row r="86" spans="1:36" ht="19.95" customHeight="1" thickBot="1" x14ac:dyDescent="0.35">
      <c r="A86" s="214" t="str">
        <f t="shared" si="14"/>
        <v/>
      </c>
      <c r="B86" s="58" t="str">
        <f>IF(ISNA(VLOOKUP($D86,'L. Des E.'!$A$4:$C$362,2,FALSE)),"",(VLOOKUP($D86,'L. Des E.'!$A$4:$C$362,2,FALSE)))</f>
        <v/>
      </c>
      <c r="C86" s="80" t="str">
        <f>IF(ISNA(VLOOKUP($D86,'L. Des E.'!$A$4:$C$362,3,FALSE)),"",(VLOOKUP($D86,'L. Des E.'!$A$4:$C$362,3,FALSE)))</f>
        <v/>
      </c>
      <c r="D86" s="59"/>
      <c r="E86" s="60"/>
      <c r="F86" s="60"/>
      <c r="G86" s="290" t="str">
        <f t="shared" si="15"/>
        <v/>
      </c>
      <c r="H86" s="60"/>
      <c r="I86" s="60"/>
      <c r="J86" s="60"/>
      <c r="K86" s="60"/>
      <c r="L86" s="60"/>
      <c r="M86" s="60"/>
      <c r="N86" s="60"/>
      <c r="O86" s="60"/>
      <c r="P86" s="60"/>
      <c r="Q86" s="226"/>
      <c r="R86" s="434">
        <v>84</v>
      </c>
      <c r="S86" s="434" t="str">
        <f t="shared" si="16"/>
        <v/>
      </c>
      <c r="T86" s="434">
        <f t="shared" si="17"/>
        <v>0</v>
      </c>
      <c r="U86" s="434">
        <f t="shared" si="18"/>
        <v>0</v>
      </c>
      <c r="V86" s="434">
        <f t="shared" si="19"/>
        <v>0</v>
      </c>
      <c r="W86" s="434">
        <f t="shared" si="20"/>
        <v>0</v>
      </c>
      <c r="X86" s="434">
        <f t="shared" si="21"/>
        <v>0</v>
      </c>
      <c r="Y86" s="434">
        <f t="shared" si="22"/>
        <v>0</v>
      </c>
      <c r="Z86" s="468">
        <f t="shared" si="23"/>
        <v>0</v>
      </c>
      <c r="AA86" s="434">
        <f t="shared" si="24"/>
        <v>0</v>
      </c>
      <c r="AB86" s="434">
        <f t="shared" si="25"/>
        <v>0</v>
      </c>
      <c r="AC86" s="434">
        <f t="shared" si="26"/>
        <v>0</v>
      </c>
      <c r="AD86" s="373" t="str">
        <f>IF(S86="","",IFERROR(SUM(T86:U86:W86:X86)+LARGE(T86:U86:W86:X86,1)/100+LARGE(T86:U86:W86:X86,2)/1000+LARGE(T86:U86:W86:X86,4)/10000+LARGE(T86:U86:W86:X86,5)/100000-0.01/R86,0))</f>
        <v/>
      </c>
      <c r="AE86" s="374"/>
      <c r="AF86" s="374"/>
      <c r="AG86" s="374"/>
      <c r="AH86" s="374"/>
      <c r="AI86" s="374"/>
      <c r="AJ86" s="374"/>
    </row>
    <row r="87" spans="1:36" ht="19.95" customHeight="1" thickBot="1" x14ac:dyDescent="0.35">
      <c r="A87" s="214" t="str">
        <f t="shared" si="14"/>
        <v/>
      </c>
      <c r="B87" s="58" t="str">
        <f>IF(ISNA(VLOOKUP($D87,'L. Des E.'!$A$4:$C$362,2,FALSE)),"",(VLOOKUP($D87,'L. Des E.'!$A$4:$C$362,2,FALSE)))</f>
        <v/>
      </c>
      <c r="C87" s="80" t="str">
        <f>IF(ISNA(VLOOKUP($D87,'L. Des E.'!$A$4:$C$362,3,FALSE)),"",(VLOOKUP($D87,'L. Des E.'!$A$4:$C$362,3,FALSE)))</f>
        <v/>
      </c>
      <c r="D87" s="59"/>
      <c r="E87" s="60"/>
      <c r="F87" s="60"/>
      <c r="G87" s="290" t="str">
        <f t="shared" si="15"/>
        <v/>
      </c>
      <c r="H87" s="60"/>
      <c r="I87" s="60"/>
      <c r="J87" s="60"/>
      <c r="K87" s="60"/>
      <c r="L87" s="60"/>
      <c r="M87" s="60"/>
      <c r="N87" s="60"/>
      <c r="O87" s="60"/>
      <c r="P87" s="60"/>
      <c r="Q87" s="226"/>
      <c r="R87" s="434">
        <v>85</v>
      </c>
      <c r="S87" s="434" t="str">
        <f t="shared" si="16"/>
        <v/>
      </c>
      <c r="T87" s="434">
        <f t="shared" si="17"/>
        <v>0</v>
      </c>
      <c r="U87" s="434">
        <f t="shared" si="18"/>
        <v>0</v>
      </c>
      <c r="V87" s="434">
        <f t="shared" si="19"/>
        <v>0</v>
      </c>
      <c r="W87" s="434">
        <f t="shared" si="20"/>
        <v>0</v>
      </c>
      <c r="X87" s="434">
        <f t="shared" si="21"/>
        <v>0</v>
      </c>
      <c r="Y87" s="434">
        <f t="shared" si="22"/>
        <v>0</v>
      </c>
      <c r="Z87" s="468">
        <f t="shared" si="23"/>
        <v>0</v>
      </c>
      <c r="AA87" s="434">
        <f t="shared" si="24"/>
        <v>0</v>
      </c>
      <c r="AB87" s="434">
        <f t="shared" si="25"/>
        <v>0</v>
      </c>
      <c r="AC87" s="434">
        <f t="shared" si="26"/>
        <v>0</v>
      </c>
      <c r="AD87" s="373" t="str">
        <f>IF(S87="","",IFERROR(SUM(T87:U87:W87:X87)+LARGE(T87:U87:W87:X87,1)/100+LARGE(T87:U87:W87:X87,2)/1000+LARGE(T87:U87:W87:X87,4)/10000+LARGE(T87:U87:W87:X87,5)/100000-0.01/R87,0))</f>
        <v/>
      </c>
      <c r="AE87" s="374"/>
      <c r="AF87" s="374"/>
      <c r="AG87" s="374"/>
      <c r="AH87" s="374"/>
      <c r="AI87" s="374"/>
      <c r="AJ87" s="374"/>
    </row>
    <row r="88" spans="1:36" ht="19.95" customHeight="1" thickBot="1" x14ac:dyDescent="0.35">
      <c r="A88" s="214" t="str">
        <f t="shared" si="14"/>
        <v/>
      </c>
      <c r="B88" s="58" t="str">
        <f>IF(ISNA(VLOOKUP($D88,'L. Des E.'!$A$4:$C$362,2,FALSE)),"",(VLOOKUP($D88,'L. Des E.'!$A$4:$C$362,2,FALSE)))</f>
        <v/>
      </c>
      <c r="C88" s="80" t="str">
        <f>IF(ISNA(VLOOKUP($D88,'L. Des E.'!$A$4:$C$362,3,FALSE)),"",(VLOOKUP($D88,'L. Des E.'!$A$4:$C$362,3,FALSE)))</f>
        <v/>
      </c>
      <c r="D88" s="59"/>
      <c r="E88" s="60"/>
      <c r="F88" s="60"/>
      <c r="G88" s="290" t="str">
        <f t="shared" si="15"/>
        <v/>
      </c>
      <c r="H88" s="60"/>
      <c r="I88" s="60"/>
      <c r="J88" s="60"/>
      <c r="K88" s="60"/>
      <c r="L88" s="60"/>
      <c r="M88" s="60"/>
      <c r="N88" s="60"/>
      <c r="O88" s="60"/>
      <c r="P88" s="60"/>
      <c r="Q88" s="226"/>
      <c r="R88" s="434">
        <v>86</v>
      </c>
      <c r="S88" s="434" t="str">
        <f t="shared" si="16"/>
        <v/>
      </c>
      <c r="T88" s="434">
        <f t="shared" si="17"/>
        <v>0</v>
      </c>
      <c r="U88" s="434">
        <f t="shared" si="18"/>
        <v>0</v>
      </c>
      <c r="V88" s="434">
        <f t="shared" si="19"/>
        <v>0</v>
      </c>
      <c r="W88" s="434">
        <f t="shared" si="20"/>
        <v>0</v>
      </c>
      <c r="X88" s="434">
        <f t="shared" si="21"/>
        <v>0</v>
      </c>
      <c r="Y88" s="434">
        <f t="shared" si="22"/>
        <v>0</v>
      </c>
      <c r="Z88" s="468">
        <f t="shared" si="23"/>
        <v>0</v>
      </c>
      <c r="AA88" s="434">
        <f t="shared" si="24"/>
        <v>0</v>
      </c>
      <c r="AB88" s="434">
        <f t="shared" si="25"/>
        <v>0</v>
      </c>
      <c r="AC88" s="434">
        <f t="shared" si="26"/>
        <v>0</v>
      </c>
      <c r="AD88" s="373" t="str">
        <f>IF(S88="","",IFERROR(SUM(T88:U88:W88:X88)+LARGE(T88:U88:W88:X88,1)/100+LARGE(T88:U88:W88:X88,2)/1000+LARGE(T88:U88:W88:X88,4)/10000+LARGE(T88:U88:W88:X88,5)/100000-0.01/R88,0))</f>
        <v/>
      </c>
      <c r="AE88" s="374"/>
      <c r="AF88" s="374"/>
      <c r="AG88" s="374"/>
      <c r="AH88" s="374"/>
      <c r="AI88" s="374"/>
      <c r="AJ88" s="374"/>
    </row>
    <row r="89" spans="1:36" ht="19.95" customHeight="1" thickBot="1" x14ac:dyDescent="0.35">
      <c r="A89" s="214" t="str">
        <f t="shared" si="14"/>
        <v/>
      </c>
      <c r="B89" s="58" t="str">
        <f>IF(ISNA(VLOOKUP($D89,'L. Des E.'!$A$4:$C$362,2,FALSE)),"",(VLOOKUP($D89,'L. Des E.'!$A$4:$C$362,2,FALSE)))</f>
        <v/>
      </c>
      <c r="C89" s="80" t="str">
        <f>IF(ISNA(VLOOKUP($D89,'L. Des E.'!$A$4:$C$362,3,FALSE)),"",(VLOOKUP($D89,'L. Des E.'!$A$4:$C$362,3,FALSE)))</f>
        <v/>
      </c>
      <c r="D89" s="59"/>
      <c r="E89" s="60"/>
      <c r="F89" s="60"/>
      <c r="G89" s="290" t="str">
        <f t="shared" si="15"/>
        <v/>
      </c>
      <c r="H89" s="60"/>
      <c r="I89" s="60"/>
      <c r="J89" s="60"/>
      <c r="K89" s="60"/>
      <c r="L89" s="60"/>
      <c r="M89" s="60"/>
      <c r="N89" s="60"/>
      <c r="O89" s="60"/>
      <c r="P89" s="60"/>
      <c r="Q89" s="226"/>
      <c r="R89" s="434">
        <v>87</v>
      </c>
      <c r="S89" s="434" t="str">
        <f t="shared" si="16"/>
        <v/>
      </c>
      <c r="T89" s="434">
        <f t="shared" si="17"/>
        <v>0</v>
      </c>
      <c r="U89" s="434">
        <f t="shared" si="18"/>
        <v>0</v>
      </c>
      <c r="V89" s="434">
        <f t="shared" si="19"/>
        <v>0</v>
      </c>
      <c r="W89" s="434">
        <f t="shared" si="20"/>
        <v>0</v>
      </c>
      <c r="X89" s="434">
        <f t="shared" si="21"/>
        <v>0</v>
      </c>
      <c r="Y89" s="434">
        <f t="shared" si="22"/>
        <v>0</v>
      </c>
      <c r="Z89" s="468">
        <f t="shared" si="23"/>
        <v>0</v>
      </c>
      <c r="AA89" s="434">
        <f t="shared" si="24"/>
        <v>0</v>
      </c>
      <c r="AB89" s="434">
        <f t="shared" si="25"/>
        <v>0</v>
      </c>
      <c r="AC89" s="434">
        <f t="shared" si="26"/>
        <v>0</v>
      </c>
      <c r="AD89" s="373" t="str">
        <f>IF(S89="","",IFERROR(SUM(T89:U89:W89:X89)+LARGE(T89:U89:W89:X89,1)/100+LARGE(T89:U89:W89:X89,2)/1000+LARGE(T89:U89:W89:X89,4)/10000+LARGE(T89:U89:W89:X89,5)/100000-0.01/R89,0))</f>
        <v/>
      </c>
      <c r="AE89" s="374"/>
      <c r="AF89" s="374"/>
      <c r="AG89" s="374"/>
      <c r="AH89" s="374"/>
      <c r="AI89" s="374"/>
      <c r="AJ89" s="374"/>
    </row>
    <row r="90" spans="1:36" ht="19.95" customHeight="1" thickBot="1" x14ac:dyDescent="0.35">
      <c r="A90" s="214" t="str">
        <f t="shared" si="14"/>
        <v/>
      </c>
      <c r="B90" s="58" t="str">
        <f>IF(ISNA(VLOOKUP($D90,'L. Des E.'!$A$4:$C$362,2,FALSE)),"",(VLOOKUP($D90,'L. Des E.'!$A$4:$C$362,2,FALSE)))</f>
        <v/>
      </c>
      <c r="C90" s="80" t="str">
        <f>IF(ISNA(VLOOKUP($D90,'L. Des E.'!$A$4:$C$362,3,FALSE)),"",(VLOOKUP($D90,'L. Des E.'!$A$4:$C$362,3,FALSE)))</f>
        <v/>
      </c>
      <c r="D90" s="59"/>
      <c r="E90" s="60"/>
      <c r="F90" s="60"/>
      <c r="G90" s="290" t="str">
        <f t="shared" si="15"/>
        <v/>
      </c>
      <c r="H90" s="60"/>
      <c r="I90" s="60"/>
      <c r="J90" s="60"/>
      <c r="K90" s="60"/>
      <c r="L90" s="60"/>
      <c r="M90" s="60"/>
      <c r="N90" s="60"/>
      <c r="O90" s="60"/>
      <c r="P90" s="60"/>
      <c r="Q90" s="226"/>
      <c r="R90" s="434">
        <v>88</v>
      </c>
      <c r="S90" s="434" t="str">
        <f t="shared" si="16"/>
        <v/>
      </c>
      <c r="T90" s="434">
        <f t="shared" si="17"/>
        <v>0</v>
      </c>
      <c r="U90" s="434">
        <f t="shared" si="18"/>
        <v>0</v>
      </c>
      <c r="V90" s="434">
        <f t="shared" si="19"/>
        <v>0</v>
      </c>
      <c r="W90" s="434">
        <f t="shared" si="20"/>
        <v>0</v>
      </c>
      <c r="X90" s="434">
        <f t="shared" si="21"/>
        <v>0</v>
      </c>
      <c r="Y90" s="434">
        <f t="shared" si="22"/>
        <v>0</v>
      </c>
      <c r="Z90" s="468">
        <f t="shared" si="23"/>
        <v>0</v>
      </c>
      <c r="AA90" s="434">
        <f t="shared" si="24"/>
        <v>0</v>
      </c>
      <c r="AB90" s="434">
        <f t="shared" si="25"/>
        <v>0</v>
      </c>
      <c r="AC90" s="434">
        <f t="shared" si="26"/>
        <v>0</v>
      </c>
      <c r="AD90" s="373" t="str">
        <f>IF(S90="","",IFERROR(SUM(T90:U90:W90:X90)+LARGE(T90:U90:W90:X90,1)/100+LARGE(T90:U90:W90:X90,2)/1000+LARGE(T90:U90:W90:X90,4)/10000+LARGE(T90:U90:W90:X90,5)/100000-0.01/R90,0))</f>
        <v/>
      </c>
      <c r="AE90" s="374"/>
      <c r="AF90" s="374"/>
      <c r="AG90" s="374"/>
      <c r="AH90" s="374"/>
      <c r="AI90" s="374"/>
      <c r="AJ90" s="374"/>
    </row>
    <row r="91" spans="1:36" ht="19.95" customHeight="1" thickBot="1" x14ac:dyDescent="0.35">
      <c r="A91" s="214" t="str">
        <f t="shared" si="14"/>
        <v/>
      </c>
      <c r="B91" s="58" t="str">
        <f>IF(ISNA(VLOOKUP($D91,'L. Des E.'!$A$4:$C$362,2,FALSE)),"",(VLOOKUP($D91,'L. Des E.'!$A$4:$C$362,2,FALSE)))</f>
        <v/>
      </c>
      <c r="C91" s="80" t="str">
        <f>IF(ISNA(VLOOKUP($D91,'L. Des E.'!$A$4:$C$362,3,FALSE)),"",(VLOOKUP($D91,'L. Des E.'!$A$4:$C$362,3,FALSE)))</f>
        <v/>
      </c>
      <c r="D91" s="59"/>
      <c r="E91" s="60"/>
      <c r="F91" s="60"/>
      <c r="G91" s="290" t="str">
        <f t="shared" si="15"/>
        <v/>
      </c>
      <c r="H91" s="60"/>
      <c r="I91" s="60"/>
      <c r="J91" s="60"/>
      <c r="K91" s="60"/>
      <c r="L91" s="60"/>
      <c r="M91" s="60"/>
      <c r="N91" s="60"/>
      <c r="O91" s="60"/>
      <c r="P91" s="60"/>
      <c r="Q91" s="226"/>
      <c r="R91" s="434">
        <v>89</v>
      </c>
      <c r="S91" s="434" t="str">
        <f t="shared" si="16"/>
        <v/>
      </c>
      <c r="T91" s="434">
        <f t="shared" si="17"/>
        <v>0</v>
      </c>
      <c r="U91" s="434">
        <f t="shared" si="18"/>
        <v>0</v>
      </c>
      <c r="V91" s="434">
        <f t="shared" si="19"/>
        <v>0</v>
      </c>
      <c r="W91" s="434">
        <f t="shared" si="20"/>
        <v>0</v>
      </c>
      <c r="X91" s="434">
        <f t="shared" si="21"/>
        <v>0</v>
      </c>
      <c r="Y91" s="434">
        <f t="shared" si="22"/>
        <v>0</v>
      </c>
      <c r="Z91" s="468">
        <f t="shared" si="23"/>
        <v>0</v>
      </c>
      <c r="AA91" s="434">
        <f t="shared" si="24"/>
        <v>0</v>
      </c>
      <c r="AB91" s="434">
        <f t="shared" si="25"/>
        <v>0</v>
      </c>
      <c r="AC91" s="434">
        <f t="shared" si="26"/>
        <v>0</v>
      </c>
      <c r="AD91" s="373" t="str">
        <f>IF(S91="","",IFERROR(SUM(T91:U91:W91:X91)+LARGE(T91:U91:W91:X91,1)/100+LARGE(T91:U91:W91:X91,2)/1000+LARGE(T91:U91:W91:X91,4)/10000+LARGE(T91:U91:W91:X91,5)/100000-0.01/R91,0))</f>
        <v/>
      </c>
      <c r="AE91" s="374"/>
      <c r="AF91" s="374"/>
      <c r="AG91" s="374"/>
      <c r="AH91" s="374"/>
      <c r="AI91" s="374"/>
      <c r="AJ91" s="374"/>
    </row>
    <row r="92" spans="1:36" ht="19.95" customHeight="1" thickBot="1" x14ac:dyDescent="0.35">
      <c r="A92" s="214" t="str">
        <f t="shared" si="14"/>
        <v/>
      </c>
      <c r="B92" s="58" t="str">
        <f>IF(ISNA(VLOOKUP($D92,'L. Des E.'!$A$4:$C$362,2,FALSE)),"",(VLOOKUP($D92,'L. Des E.'!$A$4:$C$362,2,FALSE)))</f>
        <v/>
      </c>
      <c r="C92" s="80" t="str">
        <f>IF(ISNA(VLOOKUP($D92,'L. Des E.'!$A$4:$C$362,3,FALSE)),"",(VLOOKUP($D92,'L. Des E.'!$A$4:$C$362,3,FALSE)))</f>
        <v/>
      </c>
      <c r="D92" s="59"/>
      <c r="E92" s="60"/>
      <c r="F92" s="60"/>
      <c r="G92" s="290" t="str">
        <f t="shared" si="15"/>
        <v/>
      </c>
      <c r="H92" s="60"/>
      <c r="I92" s="60"/>
      <c r="J92" s="60"/>
      <c r="K92" s="60"/>
      <c r="L92" s="60"/>
      <c r="M92" s="60"/>
      <c r="N92" s="60"/>
      <c r="O92" s="60"/>
      <c r="P92" s="60"/>
      <c r="Q92" s="226"/>
      <c r="R92" s="434">
        <v>90</v>
      </c>
      <c r="S92" s="434" t="str">
        <f t="shared" si="16"/>
        <v/>
      </c>
      <c r="T92" s="434">
        <f t="shared" si="17"/>
        <v>0</v>
      </c>
      <c r="U92" s="434">
        <f t="shared" si="18"/>
        <v>0</v>
      </c>
      <c r="V92" s="434">
        <f t="shared" si="19"/>
        <v>0</v>
      </c>
      <c r="W92" s="434">
        <f t="shared" si="20"/>
        <v>0</v>
      </c>
      <c r="X92" s="434">
        <f t="shared" si="21"/>
        <v>0</v>
      </c>
      <c r="Y92" s="434">
        <f t="shared" si="22"/>
        <v>0</v>
      </c>
      <c r="Z92" s="468">
        <f t="shared" si="23"/>
        <v>0</v>
      </c>
      <c r="AA92" s="434">
        <f t="shared" si="24"/>
        <v>0</v>
      </c>
      <c r="AB92" s="434">
        <f t="shared" si="25"/>
        <v>0</v>
      </c>
      <c r="AC92" s="434">
        <f t="shared" si="26"/>
        <v>0</v>
      </c>
      <c r="AD92" s="373" t="str">
        <f>IF(S92="","",IFERROR(SUM(T92:U92:W92:X92)+LARGE(T92:U92:W92:X92,1)/100+LARGE(T92:U92:W92:X92,2)/1000+LARGE(T92:U92:W92:X92,4)/10000+LARGE(T92:U92:W92:X92,5)/100000-0.01/R92,0))</f>
        <v/>
      </c>
      <c r="AE92" s="374"/>
      <c r="AF92" s="374"/>
      <c r="AG92" s="374"/>
      <c r="AH92" s="374"/>
      <c r="AI92" s="374"/>
      <c r="AJ92" s="374"/>
    </row>
    <row r="93" spans="1:36" ht="19.95" customHeight="1" thickBot="1" x14ac:dyDescent="0.35">
      <c r="A93" s="214" t="str">
        <f t="shared" si="14"/>
        <v/>
      </c>
      <c r="B93" s="58" t="str">
        <f>IF(ISNA(VLOOKUP($D93,'L. Des E.'!$A$4:$C$362,2,FALSE)),"",(VLOOKUP($D93,'L. Des E.'!$A$4:$C$362,2,FALSE)))</f>
        <v/>
      </c>
      <c r="C93" s="80" t="str">
        <f>IF(ISNA(VLOOKUP($D93,'L. Des E.'!$A$4:$C$362,3,FALSE)),"",(VLOOKUP($D93,'L. Des E.'!$A$4:$C$362,3,FALSE)))</f>
        <v/>
      </c>
      <c r="D93" s="59"/>
      <c r="E93" s="60"/>
      <c r="F93" s="60"/>
      <c r="G93" s="290" t="str">
        <f t="shared" si="15"/>
        <v/>
      </c>
      <c r="H93" s="60"/>
      <c r="I93" s="60"/>
      <c r="J93" s="60"/>
      <c r="K93" s="60"/>
      <c r="L93" s="60"/>
      <c r="M93" s="60"/>
      <c r="N93" s="60"/>
      <c r="O93" s="60"/>
      <c r="P93" s="60"/>
      <c r="Q93" s="226"/>
      <c r="R93" s="434">
        <v>91</v>
      </c>
      <c r="S93" s="434" t="str">
        <f t="shared" si="16"/>
        <v/>
      </c>
      <c r="T93" s="434">
        <f t="shared" si="17"/>
        <v>0</v>
      </c>
      <c r="U93" s="434">
        <f t="shared" si="18"/>
        <v>0</v>
      </c>
      <c r="V93" s="434">
        <f t="shared" si="19"/>
        <v>0</v>
      </c>
      <c r="W93" s="434">
        <f t="shared" si="20"/>
        <v>0</v>
      </c>
      <c r="X93" s="434">
        <f t="shared" si="21"/>
        <v>0</v>
      </c>
      <c r="Y93" s="434">
        <f t="shared" si="22"/>
        <v>0</v>
      </c>
      <c r="Z93" s="468">
        <f t="shared" si="23"/>
        <v>0</v>
      </c>
      <c r="AA93" s="434">
        <f t="shared" si="24"/>
        <v>0</v>
      </c>
      <c r="AB93" s="434">
        <f t="shared" si="25"/>
        <v>0</v>
      </c>
      <c r="AC93" s="434">
        <f t="shared" si="26"/>
        <v>0</v>
      </c>
      <c r="AD93" s="373" t="str">
        <f>IF(S93="","",IFERROR(SUM(T93:U93:W93:X93)+LARGE(T93:U93:W93:X93,1)/100+LARGE(T93:U93:W93:X93,2)/1000+LARGE(T93:U93:W93:X93,4)/10000+LARGE(T93:U93:W93:X93,5)/100000-0.01/R93,0))</f>
        <v/>
      </c>
      <c r="AE93" s="374"/>
      <c r="AF93" s="374"/>
      <c r="AG93" s="374"/>
      <c r="AH93" s="374"/>
      <c r="AI93" s="374"/>
      <c r="AJ93" s="374"/>
    </row>
    <row r="94" spans="1:36" ht="19.95" customHeight="1" thickBot="1" x14ac:dyDescent="0.35">
      <c r="A94" s="214" t="str">
        <f t="shared" si="14"/>
        <v/>
      </c>
      <c r="B94" s="58" t="str">
        <f>IF(ISNA(VLOOKUP($D94,'L. Des E.'!$A$4:$C$362,2,FALSE)),"",(VLOOKUP($D94,'L. Des E.'!$A$4:$C$362,2,FALSE)))</f>
        <v/>
      </c>
      <c r="C94" s="80" t="str">
        <f>IF(ISNA(VLOOKUP($D94,'L. Des E.'!$A$4:$C$362,3,FALSE)),"",(VLOOKUP($D94,'L. Des E.'!$A$4:$C$362,3,FALSE)))</f>
        <v/>
      </c>
      <c r="D94" s="59"/>
      <c r="E94" s="60"/>
      <c r="F94" s="60"/>
      <c r="G94" s="290" t="str">
        <f t="shared" si="15"/>
        <v/>
      </c>
      <c r="H94" s="60"/>
      <c r="I94" s="60"/>
      <c r="J94" s="60"/>
      <c r="K94" s="60"/>
      <c r="L94" s="60"/>
      <c r="M94" s="60"/>
      <c r="N94" s="60"/>
      <c r="O94" s="60"/>
      <c r="P94" s="60"/>
      <c r="Q94" s="226"/>
      <c r="R94" s="434">
        <v>92</v>
      </c>
      <c r="S94" s="434" t="str">
        <f t="shared" si="16"/>
        <v/>
      </c>
      <c r="T94" s="434">
        <f t="shared" si="17"/>
        <v>0</v>
      </c>
      <c r="U94" s="434">
        <f t="shared" si="18"/>
        <v>0</v>
      </c>
      <c r="V94" s="434">
        <f t="shared" si="19"/>
        <v>0</v>
      </c>
      <c r="W94" s="434">
        <f t="shared" si="20"/>
        <v>0</v>
      </c>
      <c r="X94" s="434">
        <f t="shared" si="21"/>
        <v>0</v>
      </c>
      <c r="Y94" s="434">
        <f t="shared" si="22"/>
        <v>0</v>
      </c>
      <c r="Z94" s="468">
        <f t="shared" si="23"/>
        <v>0</v>
      </c>
      <c r="AA94" s="434">
        <f t="shared" si="24"/>
        <v>0</v>
      </c>
      <c r="AB94" s="434">
        <f t="shared" si="25"/>
        <v>0</v>
      </c>
      <c r="AC94" s="434">
        <f t="shared" si="26"/>
        <v>0</v>
      </c>
      <c r="AD94" s="373" t="str">
        <f>IF(S94="","",IFERROR(SUM(T94:U94:W94:X94)+LARGE(T94:U94:W94:X94,1)/100+LARGE(T94:U94:W94:X94,2)/1000+LARGE(T94:U94:W94:X94,4)/10000+LARGE(T94:U94:W94:X94,5)/100000-0.01/R94,0))</f>
        <v/>
      </c>
      <c r="AE94" s="374"/>
      <c r="AF94" s="374"/>
      <c r="AG94" s="374"/>
      <c r="AH94" s="374"/>
      <c r="AI94" s="374"/>
      <c r="AJ94" s="374"/>
    </row>
    <row r="95" spans="1:36" ht="19.95" customHeight="1" thickBot="1" x14ac:dyDescent="0.35">
      <c r="A95" s="214" t="str">
        <f t="shared" si="14"/>
        <v/>
      </c>
      <c r="B95" s="58" t="str">
        <f>IF(ISNA(VLOOKUP($D95,'L. Des E.'!$A$4:$C$362,2,FALSE)),"",(VLOOKUP($D95,'L. Des E.'!$A$4:$C$362,2,FALSE)))</f>
        <v/>
      </c>
      <c r="C95" s="80" t="str">
        <f>IF(ISNA(VLOOKUP($D95,'L. Des E.'!$A$4:$C$362,3,FALSE)),"",(VLOOKUP($D95,'L. Des E.'!$A$4:$C$362,3,FALSE)))</f>
        <v/>
      </c>
      <c r="D95" s="59"/>
      <c r="E95" s="60"/>
      <c r="F95" s="60"/>
      <c r="G95" s="290" t="str">
        <f t="shared" si="15"/>
        <v/>
      </c>
      <c r="H95" s="60"/>
      <c r="I95" s="60"/>
      <c r="J95" s="60"/>
      <c r="K95" s="60"/>
      <c r="L95" s="60"/>
      <c r="M95" s="60"/>
      <c r="N95" s="60"/>
      <c r="O95" s="60"/>
      <c r="P95" s="60"/>
      <c r="Q95" s="226"/>
      <c r="R95" s="434">
        <v>93</v>
      </c>
      <c r="S95" s="434" t="str">
        <f t="shared" si="16"/>
        <v/>
      </c>
      <c r="T95" s="434">
        <f t="shared" si="17"/>
        <v>0</v>
      </c>
      <c r="U95" s="434">
        <f t="shared" si="18"/>
        <v>0</v>
      </c>
      <c r="V95" s="434">
        <f t="shared" si="19"/>
        <v>0</v>
      </c>
      <c r="W95" s="434">
        <f t="shared" si="20"/>
        <v>0</v>
      </c>
      <c r="X95" s="434">
        <f t="shared" si="21"/>
        <v>0</v>
      </c>
      <c r="Y95" s="434">
        <f t="shared" si="22"/>
        <v>0</v>
      </c>
      <c r="Z95" s="468">
        <f t="shared" si="23"/>
        <v>0</v>
      </c>
      <c r="AA95" s="434">
        <f t="shared" si="24"/>
        <v>0</v>
      </c>
      <c r="AB95" s="434">
        <f t="shared" si="25"/>
        <v>0</v>
      </c>
      <c r="AC95" s="434">
        <f t="shared" si="26"/>
        <v>0</v>
      </c>
      <c r="AD95" s="373" t="str">
        <f>IF(S95="","",IFERROR(SUM(T95:U95:W95:X95)+LARGE(T95:U95:W95:X95,1)/100+LARGE(T95:U95:W95:X95,2)/1000+LARGE(T95:U95:W95:X95,4)/10000+LARGE(T95:U95:W95:X95,5)/100000-0.01/R95,0))</f>
        <v/>
      </c>
      <c r="AE95" s="374"/>
      <c r="AF95" s="374"/>
      <c r="AG95" s="374"/>
      <c r="AH95" s="374"/>
      <c r="AI95" s="374"/>
      <c r="AJ95" s="374"/>
    </row>
    <row r="96" spans="1:36" ht="19.95" customHeight="1" thickBot="1" x14ac:dyDescent="0.35">
      <c r="A96" s="214" t="str">
        <f t="shared" si="14"/>
        <v/>
      </c>
      <c r="B96" s="58" t="str">
        <f>IF(ISNA(VLOOKUP($D96,'L. Des E.'!$A$4:$C$362,2,FALSE)),"",(VLOOKUP($D96,'L. Des E.'!$A$4:$C$362,2,FALSE)))</f>
        <v/>
      </c>
      <c r="C96" s="80" t="str">
        <f>IF(ISNA(VLOOKUP($D96,'L. Des E.'!$A$4:$C$362,3,FALSE)),"",(VLOOKUP($D96,'L. Des E.'!$A$4:$C$362,3,FALSE)))</f>
        <v/>
      </c>
      <c r="D96" s="59"/>
      <c r="E96" s="60"/>
      <c r="F96" s="60"/>
      <c r="G96" s="290" t="str">
        <f t="shared" si="15"/>
        <v/>
      </c>
      <c r="H96" s="60"/>
      <c r="I96" s="60"/>
      <c r="J96" s="60"/>
      <c r="K96" s="60"/>
      <c r="L96" s="60"/>
      <c r="M96" s="60"/>
      <c r="N96" s="60"/>
      <c r="O96" s="60"/>
      <c r="P96" s="60"/>
      <c r="Q96" s="226"/>
      <c r="R96" s="434">
        <v>94</v>
      </c>
      <c r="S96" s="434" t="str">
        <f t="shared" si="16"/>
        <v/>
      </c>
      <c r="T96" s="434">
        <f t="shared" si="17"/>
        <v>0</v>
      </c>
      <c r="U96" s="434">
        <f t="shared" si="18"/>
        <v>0</v>
      </c>
      <c r="V96" s="434">
        <f t="shared" si="19"/>
        <v>0</v>
      </c>
      <c r="W96" s="434">
        <f t="shared" si="20"/>
        <v>0</v>
      </c>
      <c r="X96" s="434">
        <f t="shared" si="21"/>
        <v>0</v>
      </c>
      <c r="Y96" s="434">
        <f t="shared" si="22"/>
        <v>0</v>
      </c>
      <c r="Z96" s="468">
        <f t="shared" si="23"/>
        <v>0</v>
      </c>
      <c r="AA96" s="434">
        <f t="shared" si="24"/>
        <v>0</v>
      </c>
      <c r="AB96" s="434">
        <f t="shared" si="25"/>
        <v>0</v>
      </c>
      <c r="AC96" s="434">
        <f t="shared" si="26"/>
        <v>0</v>
      </c>
      <c r="AD96" s="373" t="str">
        <f>IF(S96="","",IFERROR(SUM(T96:U96:W96:X96)+LARGE(T96:U96:W96:X96,1)/100+LARGE(T96:U96:W96:X96,2)/1000+LARGE(T96:U96:W96:X96,4)/10000+LARGE(T96:U96:W96:X96,5)/100000-0.01/R96,0))</f>
        <v/>
      </c>
      <c r="AE96" s="374"/>
      <c r="AF96" s="374"/>
      <c r="AG96" s="374"/>
      <c r="AH96" s="374"/>
      <c r="AI96" s="374"/>
      <c r="AJ96" s="374"/>
    </row>
    <row r="97" spans="1:36" ht="19.95" customHeight="1" thickBot="1" x14ac:dyDescent="0.35">
      <c r="A97" s="214" t="str">
        <f t="shared" si="14"/>
        <v/>
      </c>
      <c r="B97" s="58" t="str">
        <f>IF(ISNA(VLOOKUP($D97,'L. Des E.'!$A$4:$C$362,2,FALSE)),"",(VLOOKUP($D97,'L. Des E.'!$A$4:$C$362,2,FALSE)))</f>
        <v/>
      </c>
      <c r="C97" s="80" t="str">
        <f>IF(ISNA(VLOOKUP($D97,'L. Des E.'!$A$4:$C$362,3,FALSE)),"",(VLOOKUP($D97,'L. Des E.'!$A$4:$C$362,3,FALSE)))</f>
        <v/>
      </c>
      <c r="D97" s="59"/>
      <c r="E97" s="60"/>
      <c r="F97" s="60"/>
      <c r="G97" s="290" t="str">
        <f t="shared" si="15"/>
        <v/>
      </c>
      <c r="H97" s="60"/>
      <c r="I97" s="60"/>
      <c r="J97" s="60"/>
      <c r="K97" s="60"/>
      <c r="L97" s="60"/>
      <c r="M97" s="60"/>
      <c r="N97" s="60"/>
      <c r="O97" s="60"/>
      <c r="P97" s="60"/>
      <c r="Q97" s="226"/>
      <c r="R97" s="434">
        <v>95</v>
      </c>
      <c r="S97" s="434" t="str">
        <f t="shared" si="16"/>
        <v/>
      </c>
      <c r="T97" s="434">
        <f t="shared" si="17"/>
        <v>0</v>
      </c>
      <c r="U97" s="434">
        <f t="shared" si="18"/>
        <v>0</v>
      </c>
      <c r="V97" s="434">
        <f t="shared" si="19"/>
        <v>0</v>
      </c>
      <c r="W97" s="434">
        <f t="shared" si="20"/>
        <v>0</v>
      </c>
      <c r="X97" s="434">
        <f t="shared" si="21"/>
        <v>0</v>
      </c>
      <c r="Y97" s="434">
        <f t="shared" si="22"/>
        <v>0</v>
      </c>
      <c r="Z97" s="468">
        <f t="shared" si="23"/>
        <v>0</v>
      </c>
      <c r="AA97" s="434">
        <f t="shared" si="24"/>
        <v>0</v>
      </c>
      <c r="AB97" s="434">
        <f t="shared" si="25"/>
        <v>0</v>
      </c>
      <c r="AC97" s="434">
        <f t="shared" si="26"/>
        <v>0</v>
      </c>
      <c r="AD97" s="373" t="str">
        <f>IF(S97="","",IFERROR(SUM(T97:U97:W97:X97)+LARGE(T97:U97:W97:X97,1)/100+LARGE(T97:U97:W97:X97,2)/1000+LARGE(T97:U97:W97:X97,4)/10000+LARGE(T97:U97:W97:X97,5)/100000-0.01/R97,0))</f>
        <v/>
      </c>
      <c r="AE97" s="374"/>
      <c r="AF97" s="374"/>
      <c r="AG97" s="374"/>
      <c r="AH97" s="374"/>
      <c r="AI97" s="374"/>
      <c r="AJ97" s="374"/>
    </row>
    <row r="98" spans="1:36" ht="19.95" customHeight="1" thickBot="1" x14ac:dyDescent="0.35">
      <c r="A98" s="214" t="str">
        <f t="shared" si="14"/>
        <v/>
      </c>
      <c r="B98" s="58" t="str">
        <f>IF(ISNA(VLOOKUP($D98,'L. Des E.'!$A$4:$C$362,2,FALSE)),"",(VLOOKUP($D98,'L. Des E.'!$A$4:$C$362,2,FALSE)))</f>
        <v/>
      </c>
      <c r="C98" s="80" t="str">
        <f>IF(ISNA(VLOOKUP($D98,'L. Des E.'!$A$4:$C$362,3,FALSE)),"",(VLOOKUP($D98,'L. Des E.'!$A$4:$C$362,3,FALSE)))</f>
        <v/>
      </c>
      <c r="D98" s="59"/>
      <c r="E98" s="60"/>
      <c r="F98" s="60"/>
      <c r="G98" s="290" t="str">
        <f t="shared" si="15"/>
        <v/>
      </c>
      <c r="H98" s="60"/>
      <c r="I98" s="60"/>
      <c r="J98" s="60"/>
      <c r="K98" s="60"/>
      <c r="L98" s="60"/>
      <c r="M98" s="60"/>
      <c r="N98" s="60"/>
      <c r="O98" s="60"/>
      <c r="P98" s="60"/>
      <c r="Q98" s="226"/>
      <c r="R98" s="434">
        <v>96</v>
      </c>
      <c r="S98" s="434" t="str">
        <f t="shared" si="16"/>
        <v/>
      </c>
      <c r="T98" s="434">
        <f t="shared" si="17"/>
        <v>0</v>
      </c>
      <c r="U98" s="434">
        <f t="shared" si="18"/>
        <v>0</v>
      </c>
      <c r="V98" s="434">
        <f t="shared" si="19"/>
        <v>0</v>
      </c>
      <c r="W98" s="434">
        <f t="shared" si="20"/>
        <v>0</v>
      </c>
      <c r="X98" s="434">
        <f t="shared" si="21"/>
        <v>0</v>
      </c>
      <c r="Y98" s="434">
        <f t="shared" si="22"/>
        <v>0</v>
      </c>
      <c r="Z98" s="468">
        <f t="shared" si="23"/>
        <v>0</v>
      </c>
      <c r="AA98" s="434">
        <f t="shared" si="24"/>
        <v>0</v>
      </c>
      <c r="AB98" s="434">
        <f t="shared" si="25"/>
        <v>0</v>
      </c>
      <c r="AC98" s="434">
        <f t="shared" si="26"/>
        <v>0</v>
      </c>
      <c r="AD98" s="373" t="str">
        <f>IF(S98="","",IFERROR(SUM(T98:U98:W98:X98)+LARGE(T98:U98:W98:X98,1)/100+LARGE(T98:U98:W98:X98,2)/1000+LARGE(T98:U98:W98:X98,4)/10000+LARGE(T98:U98:W98:X98,5)/100000-0.01/R98,0))</f>
        <v/>
      </c>
      <c r="AE98" s="374"/>
      <c r="AF98" s="374"/>
      <c r="AG98" s="374"/>
      <c r="AH98" s="374"/>
      <c r="AI98" s="374"/>
      <c r="AJ98" s="374"/>
    </row>
    <row r="99" spans="1:36" ht="19.95" customHeight="1" thickBot="1" x14ac:dyDescent="0.35">
      <c r="A99" s="214" t="str">
        <f t="shared" si="14"/>
        <v/>
      </c>
      <c r="B99" s="58" t="str">
        <f>IF(ISNA(VLOOKUP($D99,'L. Des E.'!$A$4:$C$362,2,FALSE)),"",(VLOOKUP($D99,'L. Des E.'!$A$4:$C$362,2,FALSE)))</f>
        <v/>
      </c>
      <c r="C99" s="80" t="str">
        <f>IF(ISNA(VLOOKUP($D99,'L. Des E.'!$A$4:$C$362,3,FALSE)),"",(VLOOKUP($D99,'L. Des E.'!$A$4:$C$362,3,FALSE)))</f>
        <v/>
      </c>
      <c r="D99" s="59"/>
      <c r="E99" s="60"/>
      <c r="F99" s="60"/>
      <c r="G99" s="290" t="str">
        <f t="shared" si="15"/>
        <v/>
      </c>
      <c r="H99" s="60"/>
      <c r="I99" s="60"/>
      <c r="J99" s="60"/>
      <c r="K99" s="60"/>
      <c r="L99" s="60"/>
      <c r="M99" s="60"/>
      <c r="N99" s="60"/>
      <c r="O99" s="60"/>
      <c r="P99" s="60"/>
      <c r="Q99" s="226"/>
      <c r="R99" s="434">
        <v>97</v>
      </c>
      <c r="S99" s="434" t="str">
        <f t="shared" si="16"/>
        <v/>
      </c>
      <c r="T99" s="434">
        <f t="shared" si="17"/>
        <v>0</v>
      </c>
      <c r="U99" s="434">
        <f t="shared" si="18"/>
        <v>0</v>
      </c>
      <c r="V99" s="434">
        <f t="shared" si="19"/>
        <v>0</v>
      </c>
      <c r="W99" s="434">
        <f t="shared" si="20"/>
        <v>0</v>
      </c>
      <c r="X99" s="434">
        <f t="shared" si="21"/>
        <v>0</v>
      </c>
      <c r="Y99" s="434">
        <f t="shared" si="22"/>
        <v>0</v>
      </c>
      <c r="Z99" s="468">
        <f t="shared" si="23"/>
        <v>0</v>
      </c>
      <c r="AA99" s="434">
        <f t="shared" si="24"/>
        <v>0</v>
      </c>
      <c r="AB99" s="434">
        <f t="shared" si="25"/>
        <v>0</v>
      </c>
      <c r="AC99" s="434">
        <f t="shared" si="26"/>
        <v>0</v>
      </c>
      <c r="AD99" s="373" t="str">
        <f>IF(S99="","",IFERROR(SUM(T99:U99:W99:X99)+LARGE(T99:U99:W99:X99,1)/100+LARGE(T99:U99:W99:X99,2)/1000+LARGE(T99:U99:W99:X99,4)/10000+LARGE(T99:U99:W99:X99,5)/100000-0.01/R99,0))</f>
        <v/>
      </c>
      <c r="AE99" s="374"/>
      <c r="AF99" s="374"/>
      <c r="AG99" s="374"/>
      <c r="AH99" s="374"/>
      <c r="AI99" s="374"/>
      <c r="AJ99" s="374"/>
    </row>
    <row r="100" spans="1:36" ht="19.95" customHeight="1" thickBot="1" x14ac:dyDescent="0.35">
      <c r="A100" s="214" t="str">
        <f t="shared" si="14"/>
        <v/>
      </c>
      <c r="B100" s="58" t="str">
        <f>IF(ISNA(VLOOKUP($D100,'L. Des E.'!$A$4:$C$362,2,FALSE)),"",(VLOOKUP($D100,'L. Des E.'!$A$4:$C$362,2,FALSE)))</f>
        <v/>
      </c>
      <c r="C100" s="80" t="str">
        <f>IF(ISNA(VLOOKUP($D100,'L. Des E.'!$A$4:$C$362,3,FALSE)),"",(VLOOKUP($D100,'L. Des E.'!$A$4:$C$362,3,FALSE)))</f>
        <v/>
      </c>
      <c r="D100" s="59"/>
      <c r="E100" s="60"/>
      <c r="F100" s="60"/>
      <c r="G100" s="290" t="str">
        <f t="shared" si="15"/>
        <v/>
      </c>
      <c r="H100" s="60"/>
      <c r="I100" s="60"/>
      <c r="J100" s="60"/>
      <c r="K100" s="60"/>
      <c r="L100" s="60"/>
      <c r="M100" s="60"/>
      <c r="N100" s="60"/>
      <c r="O100" s="60"/>
      <c r="P100" s="60"/>
      <c r="Q100" s="226"/>
      <c r="R100" s="434">
        <v>98</v>
      </c>
      <c r="S100" s="434" t="str">
        <f t="shared" si="16"/>
        <v/>
      </c>
      <c r="T100" s="434">
        <f t="shared" si="17"/>
        <v>0</v>
      </c>
      <c r="U100" s="434">
        <f t="shared" si="18"/>
        <v>0</v>
      </c>
      <c r="V100" s="434">
        <f t="shared" si="19"/>
        <v>0</v>
      </c>
      <c r="W100" s="434">
        <f t="shared" si="20"/>
        <v>0</v>
      </c>
      <c r="X100" s="434">
        <f t="shared" si="21"/>
        <v>0</v>
      </c>
      <c r="Y100" s="434">
        <f t="shared" si="22"/>
        <v>0</v>
      </c>
      <c r="Z100" s="468">
        <f t="shared" si="23"/>
        <v>0</v>
      </c>
      <c r="AA100" s="434">
        <f t="shared" si="24"/>
        <v>0</v>
      </c>
      <c r="AB100" s="434">
        <f t="shared" si="25"/>
        <v>0</v>
      </c>
      <c r="AC100" s="434">
        <f t="shared" si="26"/>
        <v>0</v>
      </c>
      <c r="AD100" s="373" t="str">
        <f>IF(S100="","",IFERROR(SUM(T100:U100:W100:X100)+LARGE(T100:U100:W100:X100,1)/100+LARGE(T100:U100:W100:X100,2)/1000+LARGE(T100:U100:W100:X100,4)/10000+LARGE(T100:U100:W100:X100,5)/100000-0.01/R100,0))</f>
        <v/>
      </c>
      <c r="AE100" s="374"/>
      <c r="AF100" s="374"/>
      <c r="AG100" s="374"/>
      <c r="AH100" s="374"/>
      <c r="AI100" s="374"/>
      <c r="AJ100" s="374"/>
    </row>
    <row r="101" spans="1:36" ht="19.95" customHeight="1" thickBot="1" x14ac:dyDescent="0.35">
      <c r="A101" s="214" t="str">
        <f t="shared" si="14"/>
        <v/>
      </c>
      <c r="B101" s="58" t="str">
        <f>IF(ISNA(VLOOKUP($D101,'L. Des E.'!$A$4:$C$362,2,FALSE)),"",(VLOOKUP($D101,'L. Des E.'!$A$4:$C$362,2,FALSE)))</f>
        <v/>
      </c>
      <c r="C101" s="80" t="str">
        <f>IF(ISNA(VLOOKUP($D101,'L. Des E.'!$A$4:$C$362,3,FALSE)),"",(VLOOKUP($D101,'L. Des E.'!$A$4:$C$362,3,FALSE)))</f>
        <v/>
      </c>
      <c r="D101" s="59"/>
      <c r="E101" s="60"/>
      <c r="F101" s="60"/>
      <c r="G101" s="290" t="str">
        <f t="shared" si="15"/>
        <v/>
      </c>
      <c r="H101" s="60"/>
      <c r="I101" s="60"/>
      <c r="J101" s="60"/>
      <c r="K101" s="60"/>
      <c r="L101" s="60"/>
      <c r="M101" s="60"/>
      <c r="N101" s="60"/>
      <c r="O101" s="60"/>
      <c r="P101" s="60"/>
      <c r="Q101" s="226"/>
      <c r="R101" s="434">
        <v>99</v>
      </c>
      <c r="S101" s="434" t="str">
        <f t="shared" si="16"/>
        <v/>
      </c>
      <c r="T101" s="434">
        <f t="shared" si="17"/>
        <v>0</v>
      </c>
      <c r="U101" s="434">
        <f t="shared" si="18"/>
        <v>0</v>
      </c>
      <c r="V101" s="434">
        <f t="shared" si="19"/>
        <v>0</v>
      </c>
      <c r="W101" s="434">
        <f t="shared" si="20"/>
        <v>0</v>
      </c>
      <c r="X101" s="434">
        <f t="shared" si="21"/>
        <v>0</v>
      </c>
      <c r="Y101" s="434">
        <f t="shared" si="22"/>
        <v>0</v>
      </c>
      <c r="Z101" s="468">
        <f t="shared" si="23"/>
        <v>0</v>
      </c>
      <c r="AA101" s="434">
        <f t="shared" si="24"/>
        <v>0</v>
      </c>
      <c r="AB101" s="434">
        <f t="shared" si="25"/>
        <v>0</v>
      </c>
      <c r="AC101" s="434">
        <f t="shared" si="26"/>
        <v>0</v>
      </c>
      <c r="AD101" s="373" t="str">
        <f>IF(S101="","",IFERROR(SUM(T101:U101:W101:X101)+LARGE(T101:U101:W101:X101,1)/100+LARGE(T101:U101:W101:X101,2)/1000+LARGE(T101:U101:W101:X101,4)/10000+LARGE(T101:U101:W101:X101,5)/100000-0.01/R101,0))</f>
        <v/>
      </c>
      <c r="AE101" s="374"/>
      <c r="AF101" s="374"/>
      <c r="AG101" s="374"/>
      <c r="AH101" s="374"/>
      <c r="AI101" s="374"/>
      <c r="AJ101" s="374"/>
    </row>
    <row r="102" spans="1:36" ht="19.95" customHeight="1" thickBot="1" x14ac:dyDescent="0.35">
      <c r="A102" s="214" t="str">
        <f t="shared" si="14"/>
        <v/>
      </c>
      <c r="B102" s="58" t="str">
        <f>IF(ISNA(VLOOKUP($D102,'L. Des E.'!$A$4:$C$362,2,FALSE)),"",(VLOOKUP($D102,'L. Des E.'!$A$4:$C$362,2,FALSE)))</f>
        <v/>
      </c>
      <c r="C102" s="80" t="str">
        <f>IF(ISNA(VLOOKUP($D102,'L. Des E.'!$A$4:$C$362,3,FALSE)),"",(VLOOKUP($D102,'L. Des E.'!$A$4:$C$362,3,FALSE)))</f>
        <v/>
      </c>
      <c r="D102" s="59"/>
      <c r="E102" s="60"/>
      <c r="F102" s="60"/>
      <c r="G102" s="290" t="str">
        <f t="shared" si="15"/>
        <v/>
      </c>
      <c r="H102" s="60"/>
      <c r="I102" s="60"/>
      <c r="J102" s="60"/>
      <c r="K102" s="60"/>
      <c r="L102" s="60"/>
      <c r="M102" s="60"/>
      <c r="N102" s="60"/>
      <c r="O102" s="60"/>
      <c r="P102" s="60"/>
      <c r="Q102" s="226"/>
      <c r="R102" s="434">
        <v>100</v>
      </c>
      <c r="S102" s="434" t="str">
        <f t="shared" si="16"/>
        <v/>
      </c>
      <c r="T102" s="434">
        <f t="shared" si="17"/>
        <v>0</v>
      </c>
      <c r="U102" s="434">
        <f t="shared" si="18"/>
        <v>0</v>
      </c>
      <c r="V102" s="434">
        <f t="shared" si="19"/>
        <v>0</v>
      </c>
      <c r="W102" s="434">
        <f t="shared" si="20"/>
        <v>0</v>
      </c>
      <c r="X102" s="434">
        <f t="shared" si="21"/>
        <v>0</v>
      </c>
      <c r="Y102" s="434">
        <f t="shared" si="22"/>
        <v>0</v>
      </c>
      <c r="Z102" s="468">
        <f t="shared" si="23"/>
        <v>0</v>
      </c>
      <c r="AA102" s="434">
        <f t="shared" si="24"/>
        <v>0</v>
      </c>
      <c r="AB102" s="434">
        <f t="shared" si="25"/>
        <v>0</v>
      </c>
      <c r="AC102" s="434">
        <f t="shared" si="26"/>
        <v>0</v>
      </c>
      <c r="AD102" s="373" t="str">
        <f>IF(S102="","",IFERROR(SUM(T102:U102:W102:X102)+LARGE(T102:U102:W102:X102,1)/100+LARGE(T102:U102:W102:X102,2)/1000+LARGE(T102:U102:W102:X102,4)/10000+LARGE(T102:U102:W102:X102,5)/100000-0.01/R102,0))</f>
        <v/>
      </c>
      <c r="AE102" s="374"/>
      <c r="AF102" s="374"/>
      <c r="AG102" s="374"/>
      <c r="AH102" s="374"/>
      <c r="AI102" s="374"/>
      <c r="AJ102" s="374"/>
    </row>
    <row r="103" spans="1:36" ht="19.95" customHeight="1" thickBot="1" x14ac:dyDescent="0.35">
      <c r="A103" s="214" t="str">
        <f t="shared" si="14"/>
        <v/>
      </c>
      <c r="B103" s="58" t="str">
        <f>IF(ISNA(VLOOKUP($D103,'L. Des E.'!$A$4:$C$362,2,FALSE)),"",(VLOOKUP($D103,'L. Des E.'!$A$4:$C$362,2,FALSE)))</f>
        <v/>
      </c>
      <c r="C103" s="80" t="str">
        <f>IF(ISNA(VLOOKUP($D103,'L. Des E.'!$A$4:$C$362,3,FALSE)),"",(VLOOKUP($D103,'L. Des E.'!$A$4:$C$362,3,FALSE)))</f>
        <v/>
      </c>
      <c r="D103" s="59"/>
      <c r="E103" s="60"/>
      <c r="F103" s="60"/>
      <c r="G103" s="290" t="str">
        <f t="shared" si="15"/>
        <v/>
      </c>
      <c r="H103" s="60"/>
      <c r="I103" s="60"/>
      <c r="J103" s="60"/>
      <c r="K103" s="60"/>
      <c r="L103" s="60"/>
      <c r="M103" s="60"/>
      <c r="N103" s="60"/>
      <c r="O103" s="60"/>
      <c r="P103" s="60"/>
      <c r="Q103" s="226"/>
      <c r="R103" s="434">
        <v>101</v>
      </c>
      <c r="S103" s="434" t="str">
        <f t="shared" si="16"/>
        <v/>
      </c>
      <c r="T103" s="434">
        <f t="shared" si="17"/>
        <v>0</v>
      </c>
      <c r="U103" s="434">
        <f t="shared" si="18"/>
        <v>0</v>
      </c>
      <c r="V103" s="434">
        <f t="shared" si="19"/>
        <v>0</v>
      </c>
      <c r="W103" s="434">
        <f t="shared" si="20"/>
        <v>0</v>
      </c>
      <c r="X103" s="434">
        <f t="shared" si="21"/>
        <v>0</v>
      </c>
      <c r="Y103" s="434">
        <f t="shared" si="22"/>
        <v>0</v>
      </c>
      <c r="Z103" s="468">
        <f t="shared" si="23"/>
        <v>0</v>
      </c>
      <c r="AA103" s="434">
        <f t="shared" si="24"/>
        <v>0</v>
      </c>
      <c r="AB103" s="434">
        <f t="shared" si="25"/>
        <v>0</v>
      </c>
      <c r="AC103" s="434">
        <f t="shared" si="26"/>
        <v>0</v>
      </c>
      <c r="AD103" s="373" t="str">
        <f>IF(S103="","",IFERROR(SUM(T103:U103:W103:X103)+LARGE(T103:U103:W103:X103,1)/100+LARGE(T103:U103:W103:X103,2)/1000+LARGE(T103:U103:W103:X103,4)/10000+LARGE(T103:U103:W103:X103,5)/100000-0.01/R103,0))</f>
        <v/>
      </c>
      <c r="AE103" s="374"/>
      <c r="AF103" s="374"/>
      <c r="AG103" s="374"/>
      <c r="AH103" s="374"/>
      <c r="AI103" s="374"/>
      <c r="AJ103" s="374"/>
    </row>
    <row r="104" spans="1:36" ht="19.95" customHeight="1" thickBot="1" x14ac:dyDescent="0.35">
      <c r="A104" s="214" t="str">
        <f t="shared" si="14"/>
        <v/>
      </c>
      <c r="B104" s="58" t="str">
        <f>IF(ISNA(VLOOKUP($D104,'L. Des E.'!$A$4:$C$362,2,FALSE)),"",(VLOOKUP($D104,'L. Des E.'!$A$4:$C$362,2,FALSE)))</f>
        <v/>
      </c>
      <c r="C104" s="80" t="str">
        <f>IF(ISNA(VLOOKUP($D104,'L. Des E.'!$A$4:$C$362,3,FALSE)),"",(VLOOKUP($D104,'L. Des E.'!$A$4:$C$362,3,FALSE)))</f>
        <v/>
      </c>
      <c r="D104" s="59"/>
      <c r="E104" s="60"/>
      <c r="F104" s="60"/>
      <c r="G104" s="290" t="str">
        <f t="shared" si="15"/>
        <v/>
      </c>
      <c r="H104" s="60"/>
      <c r="I104" s="60"/>
      <c r="J104" s="60"/>
      <c r="K104" s="60"/>
      <c r="L104" s="60"/>
      <c r="M104" s="60"/>
      <c r="N104" s="60"/>
      <c r="O104" s="60"/>
      <c r="P104" s="60"/>
      <c r="Q104" s="226"/>
      <c r="R104" s="434">
        <v>102</v>
      </c>
      <c r="S104" s="434" t="str">
        <f t="shared" si="16"/>
        <v/>
      </c>
      <c r="T104" s="434">
        <f t="shared" si="17"/>
        <v>0</v>
      </c>
      <c r="U104" s="434">
        <f t="shared" si="18"/>
        <v>0</v>
      </c>
      <c r="V104" s="434">
        <f t="shared" si="19"/>
        <v>0</v>
      </c>
      <c r="W104" s="434">
        <f t="shared" si="20"/>
        <v>0</v>
      </c>
      <c r="X104" s="434">
        <f t="shared" si="21"/>
        <v>0</v>
      </c>
      <c r="Y104" s="434">
        <f t="shared" si="22"/>
        <v>0</v>
      </c>
      <c r="Z104" s="468">
        <f t="shared" si="23"/>
        <v>0</v>
      </c>
      <c r="AA104" s="434">
        <f t="shared" si="24"/>
        <v>0</v>
      </c>
      <c r="AB104" s="434">
        <f t="shared" si="25"/>
        <v>0</v>
      </c>
      <c r="AC104" s="434">
        <f t="shared" si="26"/>
        <v>0</v>
      </c>
      <c r="AD104" s="373" t="str">
        <f>IF(S104="","",IFERROR(SUM(T104:U104:W104:X104)+LARGE(T104:U104:W104:X104,1)/100+LARGE(T104:U104:W104:X104,2)/1000+LARGE(T104:U104:W104:X104,4)/10000+LARGE(T104:U104:W104:X104,5)/100000-0.01/R104,0))</f>
        <v/>
      </c>
      <c r="AE104" s="374"/>
      <c r="AF104" s="374"/>
      <c r="AG104" s="374"/>
      <c r="AH104" s="374"/>
      <c r="AI104" s="374"/>
      <c r="AJ104" s="374"/>
    </row>
    <row r="105" spans="1:36" ht="19.95" customHeight="1" thickBot="1" x14ac:dyDescent="0.35">
      <c r="A105" s="214" t="str">
        <f t="shared" si="14"/>
        <v/>
      </c>
      <c r="B105" s="58" t="str">
        <f>IF(ISNA(VLOOKUP($D105,'L. Des E.'!$A$4:$C$362,2,FALSE)),"",(VLOOKUP($D105,'L. Des E.'!$A$4:$C$362,2,FALSE)))</f>
        <v/>
      </c>
      <c r="C105" s="80" t="str">
        <f>IF(ISNA(VLOOKUP($D105,'L. Des E.'!$A$4:$C$362,3,FALSE)),"",(VLOOKUP($D105,'L. Des E.'!$A$4:$C$362,3,FALSE)))</f>
        <v/>
      </c>
      <c r="D105" s="59"/>
      <c r="E105" s="60"/>
      <c r="F105" s="60"/>
      <c r="G105" s="290" t="str">
        <f t="shared" si="15"/>
        <v/>
      </c>
      <c r="H105" s="60"/>
      <c r="I105" s="60"/>
      <c r="J105" s="60"/>
      <c r="K105" s="60"/>
      <c r="L105" s="60"/>
      <c r="M105" s="60"/>
      <c r="N105" s="60"/>
      <c r="O105" s="60"/>
      <c r="P105" s="60"/>
      <c r="Q105" s="226"/>
      <c r="R105" s="434">
        <v>103</v>
      </c>
      <c r="S105" s="434" t="str">
        <f t="shared" si="16"/>
        <v/>
      </c>
      <c r="T105" s="434">
        <f t="shared" si="17"/>
        <v>0</v>
      </c>
      <c r="U105" s="434">
        <f t="shared" si="18"/>
        <v>0</v>
      </c>
      <c r="V105" s="434">
        <f t="shared" si="19"/>
        <v>0</v>
      </c>
      <c r="W105" s="434">
        <f t="shared" si="20"/>
        <v>0</v>
      </c>
      <c r="X105" s="434">
        <f t="shared" si="21"/>
        <v>0</v>
      </c>
      <c r="Y105" s="434">
        <f t="shared" si="22"/>
        <v>0</v>
      </c>
      <c r="Z105" s="468">
        <f t="shared" si="23"/>
        <v>0</v>
      </c>
      <c r="AA105" s="434">
        <f t="shared" si="24"/>
        <v>0</v>
      </c>
      <c r="AB105" s="434">
        <f t="shared" si="25"/>
        <v>0</v>
      </c>
      <c r="AC105" s="434">
        <f t="shared" si="26"/>
        <v>0</v>
      </c>
      <c r="AD105" s="373" t="str">
        <f>IF(S105="","",IFERROR(SUM(T105:U105:W105:X105)+LARGE(T105:U105:W105:X105,1)/100+LARGE(T105:U105:W105:X105,2)/1000+LARGE(T105:U105:W105:X105,4)/10000+LARGE(T105:U105:W105:X105,5)/100000-0.01/R105,0))</f>
        <v/>
      </c>
      <c r="AE105" s="374"/>
      <c r="AF105" s="374"/>
      <c r="AG105" s="374"/>
      <c r="AH105" s="374"/>
      <c r="AI105" s="374"/>
      <c r="AJ105" s="374"/>
    </row>
    <row r="106" spans="1:36" ht="19.95" customHeight="1" thickBot="1" x14ac:dyDescent="0.35">
      <c r="A106" s="214" t="str">
        <f t="shared" si="14"/>
        <v/>
      </c>
      <c r="B106" s="58" t="str">
        <f>IF(ISNA(VLOOKUP($D106,'L. Des E.'!$A$4:$C$362,2,FALSE)),"",(VLOOKUP($D106,'L. Des E.'!$A$4:$C$362,2,FALSE)))</f>
        <v/>
      </c>
      <c r="C106" s="80" t="str">
        <f>IF(ISNA(VLOOKUP($D106,'L. Des E.'!$A$4:$C$362,3,FALSE)),"",(VLOOKUP($D106,'L. Des E.'!$A$4:$C$362,3,FALSE)))</f>
        <v/>
      </c>
      <c r="D106" s="59"/>
      <c r="E106" s="60"/>
      <c r="F106" s="60"/>
      <c r="G106" s="290" t="str">
        <f t="shared" si="15"/>
        <v/>
      </c>
      <c r="H106" s="60"/>
      <c r="I106" s="60"/>
      <c r="J106" s="60"/>
      <c r="K106" s="60"/>
      <c r="L106" s="60"/>
      <c r="M106" s="60"/>
      <c r="N106" s="60"/>
      <c r="O106" s="60"/>
      <c r="P106" s="60"/>
      <c r="Q106" s="226"/>
      <c r="R106" s="434">
        <v>104</v>
      </c>
      <c r="S106" s="434" t="str">
        <f t="shared" si="16"/>
        <v/>
      </c>
      <c r="T106" s="434">
        <f t="shared" si="17"/>
        <v>0</v>
      </c>
      <c r="U106" s="434">
        <f t="shared" si="18"/>
        <v>0</v>
      </c>
      <c r="V106" s="434">
        <f t="shared" si="19"/>
        <v>0</v>
      </c>
      <c r="W106" s="434">
        <f t="shared" si="20"/>
        <v>0</v>
      </c>
      <c r="X106" s="434">
        <f t="shared" si="21"/>
        <v>0</v>
      </c>
      <c r="Y106" s="434">
        <f t="shared" si="22"/>
        <v>0</v>
      </c>
      <c r="Z106" s="468">
        <f t="shared" si="23"/>
        <v>0</v>
      </c>
      <c r="AA106" s="434">
        <f t="shared" si="24"/>
        <v>0</v>
      </c>
      <c r="AB106" s="434">
        <f t="shared" si="25"/>
        <v>0</v>
      </c>
      <c r="AC106" s="434">
        <f t="shared" si="26"/>
        <v>0</v>
      </c>
      <c r="AD106" s="373" t="str">
        <f>IF(S106="","",IFERROR(SUM(T106:U106:W106:X106)+LARGE(T106:U106:W106:X106,1)/100+LARGE(T106:U106:W106:X106,2)/1000+LARGE(T106:U106:W106:X106,4)/10000+LARGE(T106:U106:W106:X106,5)/100000-0.01/R106,0))</f>
        <v/>
      </c>
      <c r="AE106" s="374"/>
      <c r="AF106" s="374"/>
      <c r="AG106" s="374"/>
      <c r="AH106" s="374"/>
      <c r="AI106" s="374"/>
      <c r="AJ106" s="374"/>
    </row>
    <row r="107" spans="1:36" ht="19.95" customHeight="1" thickBot="1" x14ac:dyDescent="0.35">
      <c r="A107" s="214" t="str">
        <f t="shared" si="14"/>
        <v/>
      </c>
      <c r="B107" s="58" t="str">
        <f>IF(ISNA(VLOOKUP($D107,'L. Des E.'!$A$4:$C$362,2,FALSE)),"",(VLOOKUP($D107,'L. Des E.'!$A$4:$C$362,2,FALSE)))</f>
        <v/>
      </c>
      <c r="C107" s="80" t="str">
        <f>IF(ISNA(VLOOKUP($D107,'L. Des E.'!$A$4:$C$362,3,FALSE)),"",(VLOOKUP($D107,'L. Des E.'!$A$4:$C$362,3,FALSE)))</f>
        <v/>
      </c>
      <c r="D107" s="59"/>
      <c r="E107" s="60"/>
      <c r="F107" s="60"/>
      <c r="G107" s="290" t="str">
        <f t="shared" si="15"/>
        <v/>
      </c>
      <c r="H107" s="60"/>
      <c r="I107" s="60"/>
      <c r="J107" s="60"/>
      <c r="K107" s="60"/>
      <c r="L107" s="60"/>
      <c r="M107" s="60"/>
      <c r="N107" s="60"/>
      <c r="O107" s="60"/>
      <c r="P107" s="60"/>
      <c r="Q107" s="226"/>
      <c r="R107" s="434">
        <v>105</v>
      </c>
      <c r="S107" s="434" t="str">
        <f t="shared" si="16"/>
        <v/>
      </c>
      <c r="T107" s="434">
        <f t="shared" si="17"/>
        <v>0</v>
      </c>
      <c r="U107" s="434">
        <f t="shared" si="18"/>
        <v>0</v>
      </c>
      <c r="V107" s="434">
        <f t="shared" si="19"/>
        <v>0</v>
      </c>
      <c r="W107" s="434">
        <f t="shared" si="20"/>
        <v>0</v>
      </c>
      <c r="X107" s="434">
        <f t="shared" si="21"/>
        <v>0</v>
      </c>
      <c r="Y107" s="434">
        <f t="shared" si="22"/>
        <v>0</v>
      </c>
      <c r="Z107" s="468">
        <f t="shared" si="23"/>
        <v>0</v>
      </c>
      <c r="AA107" s="434">
        <f t="shared" si="24"/>
        <v>0</v>
      </c>
      <c r="AB107" s="434">
        <f t="shared" si="25"/>
        <v>0</v>
      </c>
      <c r="AC107" s="434">
        <f t="shared" si="26"/>
        <v>0</v>
      </c>
      <c r="AD107" s="373" t="str">
        <f>IF(S107="","",IFERROR(SUM(T107:U107:W107:X107)+LARGE(T107:U107:W107:X107,1)/100+LARGE(T107:U107:W107:X107,2)/1000+LARGE(T107:U107:W107:X107,4)/10000+LARGE(T107:U107:W107:X107,5)/100000-0.01/R107,0))</f>
        <v/>
      </c>
      <c r="AE107" s="374"/>
      <c r="AF107" s="374"/>
      <c r="AG107" s="374"/>
      <c r="AH107" s="374"/>
      <c r="AI107" s="374"/>
      <c r="AJ107" s="374"/>
    </row>
    <row r="108" spans="1:36" ht="19.95" customHeight="1" thickBot="1" x14ac:dyDescent="0.35">
      <c r="A108" s="214" t="str">
        <f t="shared" si="14"/>
        <v/>
      </c>
      <c r="B108" s="58" t="str">
        <f>IF(ISNA(VLOOKUP($D108,'L. Des E.'!$A$4:$C$362,2,FALSE)),"",(VLOOKUP($D108,'L. Des E.'!$A$4:$C$362,2,FALSE)))</f>
        <v/>
      </c>
      <c r="C108" s="80" t="str">
        <f>IF(ISNA(VLOOKUP($D108,'L. Des E.'!$A$4:$C$362,3,FALSE)),"",(VLOOKUP($D108,'L. Des E.'!$A$4:$C$362,3,FALSE)))</f>
        <v/>
      </c>
      <c r="D108" s="59"/>
      <c r="E108" s="60"/>
      <c r="F108" s="60"/>
      <c r="G108" s="290" t="str">
        <f t="shared" si="15"/>
        <v/>
      </c>
      <c r="H108" s="60"/>
      <c r="I108" s="60"/>
      <c r="J108" s="60"/>
      <c r="K108" s="60"/>
      <c r="L108" s="60"/>
      <c r="M108" s="60"/>
      <c r="N108" s="60"/>
      <c r="O108" s="60"/>
      <c r="P108" s="60"/>
      <c r="Q108" s="226"/>
      <c r="R108" s="434">
        <v>106</v>
      </c>
      <c r="S108" s="434" t="str">
        <f t="shared" si="16"/>
        <v/>
      </c>
      <c r="T108" s="434">
        <f t="shared" si="17"/>
        <v>0</v>
      </c>
      <c r="U108" s="434">
        <f t="shared" si="18"/>
        <v>0</v>
      </c>
      <c r="V108" s="434">
        <f t="shared" si="19"/>
        <v>0</v>
      </c>
      <c r="W108" s="434">
        <f t="shared" si="20"/>
        <v>0</v>
      </c>
      <c r="X108" s="434">
        <f t="shared" si="21"/>
        <v>0</v>
      </c>
      <c r="Y108" s="434">
        <f t="shared" si="22"/>
        <v>0</v>
      </c>
      <c r="Z108" s="468">
        <f t="shared" si="23"/>
        <v>0</v>
      </c>
      <c r="AA108" s="434">
        <f t="shared" si="24"/>
        <v>0</v>
      </c>
      <c r="AB108" s="434">
        <f t="shared" si="25"/>
        <v>0</v>
      </c>
      <c r="AC108" s="434">
        <f t="shared" si="26"/>
        <v>0</v>
      </c>
      <c r="AD108" s="373" t="str">
        <f>IF(S108="","",IFERROR(SUM(T108:U108:W108:X108)+LARGE(T108:U108:W108:X108,1)/100+LARGE(T108:U108:W108:X108,2)/1000+LARGE(T108:U108:W108:X108,4)/10000+LARGE(T108:U108:W108:X108,5)/100000-0.01/R108,0))</f>
        <v/>
      </c>
      <c r="AE108" s="374"/>
      <c r="AF108" s="374"/>
      <c r="AG108" s="374"/>
      <c r="AH108" s="374"/>
      <c r="AI108" s="374"/>
      <c r="AJ108" s="374"/>
    </row>
    <row r="109" spans="1:36" ht="19.95" customHeight="1" thickBot="1" x14ac:dyDescent="0.35">
      <c r="A109" s="214" t="str">
        <f t="shared" si="14"/>
        <v/>
      </c>
      <c r="B109" s="58" t="str">
        <f>IF(ISNA(VLOOKUP($D109,'L. Des E.'!$A$4:$C$362,2,FALSE)),"",(VLOOKUP($D109,'L. Des E.'!$A$4:$C$362,2,FALSE)))</f>
        <v/>
      </c>
      <c r="C109" s="80" t="str">
        <f>IF(ISNA(VLOOKUP($D109,'L. Des E.'!$A$4:$C$362,3,FALSE)),"",(VLOOKUP($D109,'L. Des E.'!$A$4:$C$362,3,FALSE)))</f>
        <v/>
      </c>
      <c r="D109" s="59"/>
      <c r="E109" s="60"/>
      <c r="F109" s="60"/>
      <c r="G109" s="290" t="str">
        <f t="shared" si="15"/>
        <v/>
      </c>
      <c r="H109" s="60"/>
      <c r="I109" s="60"/>
      <c r="J109" s="60"/>
      <c r="K109" s="60"/>
      <c r="L109" s="60"/>
      <c r="M109" s="60"/>
      <c r="N109" s="60"/>
      <c r="O109" s="60"/>
      <c r="P109" s="60"/>
      <c r="Q109" s="226"/>
      <c r="R109" s="434">
        <v>107</v>
      </c>
      <c r="S109" s="434" t="str">
        <f t="shared" si="16"/>
        <v/>
      </c>
      <c r="T109" s="434">
        <f t="shared" si="17"/>
        <v>0</v>
      </c>
      <c r="U109" s="434">
        <f t="shared" si="18"/>
        <v>0</v>
      </c>
      <c r="V109" s="434">
        <f t="shared" si="19"/>
        <v>0</v>
      </c>
      <c r="W109" s="434">
        <f t="shared" si="20"/>
        <v>0</v>
      </c>
      <c r="X109" s="434">
        <f t="shared" si="21"/>
        <v>0</v>
      </c>
      <c r="Y109" s="434">
        <f t="shared" si="22"/>
        <v>0</v>
      </c>
      <c r="Z109" s="468">
        <f t="shared" si="23"/>
        <v>0</v>
      </c>
      <c r="AA109" s="434">
        <f t="shared" si="24"/>
        <v>0</v>
      </c>
      <c r="AB109" s="434">
        <f t="shared" si="25"/>
        <v>0</v>
      </c>
      <c r="AC109" s="434">
        <f t="shared" si="26"/>
        <v>0</v>
      </c>
      <c r="AD109" s="373" t="str">
        <f>IF(S109="","",IFERROR(SUM(T109:U109:W109:X109)+LARGE(T109:U109:W109:X109,1)/100+LARGE(T109:U109:W109:X109,2)/1000+LARGE(T109:U109:W109:X109,4)/10000+LARGE(T109:U109:W109:X109,5)/100000-0.01/R109,0))</f>
        <v/>
      </c>
      <c r="AE109" s="374"/>
      <c r="AF109" s="374"/>
      <c r="AG109" s="374"/>
      <c r="AH109" s="374"/>
      <c r="AI109" s="374"/>
      <c r="AJ109" s="374"/>
    </row>
    <row r="110" spans="1:36" ht="19.95" customHeight="1" thickBot="1" x14ac:dyDescent="0.35">
      <c r="A110" s="214" t="str">
        <f t="shared" si="14"/>
        <v/>
      </c>
      <c r="B110" s="58" t="str">
        <f>IF(ISNA(VLOOKUP($D110,'L. Des E.'!$A$4:$C$362,2,FALSE)),"",(VLOOKUP($D110,'L. Des E.'!$A$4:$C$362,2,FALSE)))</f>
        <v/>
      </c>
      <c r="C110" s="80" t="str">
        <f>IF(ISNA(VLOOKUP($D110,'L. Des E.'!$A$4:$C$362,3,FALSE)),"",(VLOOKUP($D110,'L. Des E.'!$A$4:$C$362,3,FALSE)))</f>
        <v/>
      </c>
      <c r="D110" s="59"/>
      <c r="E110" s="60"/>
      <c r="F110" s="60"/>
      <c r="G110" s="290" t="str">
        <f t="shared" si="15"/>
        <v/>
      </c>
      <c r="H110" s="60"/>
      <c r="I110" s="60"/>
      <c r="J110" s="60"/>
      <c r="K110" s="60"/>
      <c r="L110" s="60"/>
      <c r="M110" s="60"/>
      <c r="N110" s="60"/>
      <c r="O110" s="60"/>
      <c r="P110" s="60"/>
      <c r="Q110" s="226"/>
      <c r="R110" s="434">
        <v>108</v>
      </c>
      <c r="S110" s="434" t="str">
        <f t="shared" si="16"/>
        <v/>
      </c>
      <c r="T110" s="434">
        <f t="shared" si="17"/>
        <v>0</v>
      </c>
      <c r="U110" s="434">
        <f t="shared" si="18"/>
        <v>0</v>
      </c>
      <c r="V110" s="434">
        <f t="shared" si="19"/>
        <v>0</v>
      </c>
      <c r="W110" s="434">
        <f t="shared" si="20"/>
        <v>0</v>
      </c>
      <c r="X110" s="434">
        <f t="shared" si="21"/>
        <v>0</v>
      </c>
      <c r="Y110" s="434">
        <f t="shared" si="22"/>
        <v>0</v>
      </c>
      <c r="Z110" s="468">
        <f t="shared" si="23"/>
        <v>0</v>
      </c>
      <c r="AA110" s="434">
        <f t="shared" si="24"/>
        <v>0</v>
      </c>
      <c r="AB110" s="434">
        <f t="shared" si="25"/>
        <v>0</v>
      </c>
      <c r="AC110" s="434">
        <f t="shared" si="26"/>
        <v>0</v>
      </c>
      <c r="AD110" s="373" t="str">
        <f>IF(S110="","",IFERROR(SUM(T110:U110:W110:X110)+LARGE(T110:U110:W110:X110,1)/100+LARGE(T110:U110:W110:X110,2)/1000+LARGE(T110:U110:W110:X110,4)/10000+LARGE(T110:U110:W110:X110,5)/100000-0.01/R110,0))</f>
        <v/>
      </c>
      <c r="AE110" s="374"/>
      <c r="AF110" s="374"/>
      <c r="AG110" s="374"/>
      <c r="AH110" s="374"/>
      <c r="AI110" s="374"/>
      <c r="AJ110" s="374"/>
    </row>
    <row r="111" spans="1:36" ht="19.95" customHeight="1" thickBot="1" x14ac:dyDescent="0.35">
      <c r="A111" s="214" t="str">
        <f t="shared" si="14"/>
        <v/>
      </c>
      <c r="B111" s="58" t="str">
        <f>IF(ISNA(VLOOKUP($D111,'L. Des E.'!$A$4:$C$362,2,FALSE)),"",(VLOOKUP($D111,'L. Des E.'!$A$4:$C$362,2,FALSE)))</f>
        <v/>
      </c>
      <c r="C111" s="80" t="str">
        <f>IF(ISNA(VLOOKUP($D111,'L. Des E.'!$A$4:$C$362,3,FALSE)),"",(VLOOKUP($D111,'L. Des E.'!$A$4:$C$362,3,FALSE)))</f>
        <v/>
      </c>
      <c r="D111" s="59"/>
      <c r="E111" s="60"/>
      <c r="F111" s="60"/>
      <c r="G111" s="290" t="str">
        <f t="shared" si="15"/>
        <v/>
      </c>
      <c r="H111" s="60"/>
      <c r="I111" s="60"/>
      <c r="J111" s="60"/>
      <c r="K111" s="60"/>
      <c r="L111" s="60"/>
      <c r="M111" s="60"/>
      <c r="N111" s="60"/>
      <c r="O111" s="60"/>
      <c r="P111" s="60"/>
      <c r="Q111" s="226"/>
      <c r="R111" s="434">
        <v>109</v>
      </c>
      <c r="S111" s="434" t="str">
        <f t="shared" si="16"/>
        <v/>
      </c>
      <c r="T111" s="434">
        <f t="shared" si="17"/>
        <v>0</v>
      </c>
      <c r="U111" s="434">
        <f t="shared" si="18"/>
        <v>0</v>
      </c>
      <c r="V111" s="434">
        <f t="shared" si="19"/>
        <v>0</v>
      </c>
      <c r="W111" s="434">
        <f t="shared" si="20"/>
        <v>0</v>
      </c>
      <c r="X111" s="434">
        <f t="shared" si="21"/>
        <v>0</v>
      </c>
      <c r="Y111" s="434">
        <f t="shared" si="22"/>
        <v>0</v>
      </c>
      <c r="Z111" s="468">
        <f t="shared" si="23"/>
        <v>0</v>
      </c>
      <c r="AA111" s="434">
        <f t="shared" si="24"/>
        <v>0</v>
      </c>
      <c r="AB111" s="434">
        <f t="shared" si="25"/>
        <v>0</v>
      </c>
      <c r="AC111" s="434">
        <f t="shared" si="26"/>
        <v>0</v>
      </c>
      <c r="AD111" s="373" t="str">
        <f>IF(S111="","",IFERROR(SUM(T111:U111:W111:X111)+LARGE(T111:U111:W111:X111,1)/100+LARGE(T111:U111:W111:X111,2)/1000+LARGE(T111:U111:W111:X111,4)/10000+LARGE(T111:U111:W111:X111,5)/100000-0.01/R111,0))</f>
        <v/>
      </c>
      <c r="AE111" s="374"/>
      <c r="AF111" s="374"/>
      <c r="AG111" s="374"/>
      <c r="AH111" s="374"/>
      <c r="AI111" s="374"/>
      <c r="AJ111" s="374"/>
    </row>
    <row r="112" spans="1:36" ht="19.95" customHeight="1" thickBot="1" x14ac:dyDescent="0.35">
      <c r="A112" s="214" t="str">
        <f t="shared" si="14"/>
        <v/>
      </c>
      <c r="B112" s="58" t="str">
        <f>IF(ISNA(VLOOKUP($D112,'L. Des E.'!$A$4:$C$362,2,FALSE)),"",(VLOOKUP($D112,'L. Des E.'!$A$4:$C$362,2,FALSE)))</f>
        <v/>
      </c>
      <c r="C112" s="80" t="str">
        <f>IF(ISNA(VLOOKUP($D112,'L. Des E.'!$A$4:$C$362,3,FALSE)),"",(VLOOKUP($D112,'L. Des E.'!$A$4:$C$362,3,FALSE)))</f>
        <v/>
      </c>
      <c r="D112" s="59"/>
      <c r="E112" s="60"/>
      <c r="F112" s="60"/>
      <c r="G112" s="290" t="str">
        <f t="shared" si="15"/>
        <v/>
      </c>
      <c r="H112" s="60"/>
      <c r="I112" s="60"/>
      <c r="J112" s="60"/>
      <c r="K112" s="60"/>
      <c r="L112" s="60"/>
      <c r="M112" s="60"/>
      <c r="N112" s="60"/>
      <c r="O112" s="60"/>
      <c r="P112" s="60"/>
      <c r="Q112" s="226"/>
      <c r="R112" s="434">
        <v>110</v>
      </c>
      <c r="S112" s="434" t="str">
        <f t="shared" si="16"/>
        <v/>
      </c>
      <c r="T112" s="434">
        <f t="shared" si="17"/>
        <v>0</v>
      </c>
      <c r="U112" s="434">
        <f t="shared" si="18"/>
        <v>0</v>
      </c>
      <c r="V112" s="434">
        <f t="shared" si="19"/>
        <v>0</v>
      </c>
      <c r="W112" s="434">
        <f t="shared" si="20"/>
        <v>0</v>
      </c>
      <c r="X112" s="434">
        <f t="shared" si="21"/>
        <v>0</v>
      </c>
      <c r="Y112" s="434">
        <f t="shared" si="22"/>
        <v>0</v>
      </c>
      <c r="Z112" s="468">
        <f t="shared" si="23"/>
        <v>0</v>
      </c>
      <c r="AA112" s="434">
        <f t="shared" si="24"/>
        <v>0</v>
      </c>
      <c r="AB112" s="434">
        <f t="shared" si="25"/>
        <v>0</v>
      </c>
      <c r="AC112" s="434">
        <f t="shared" si="26"/>
        <v>0</v>
      </c>
      <c r="AD112" s="373" t="str">
        <f>IF(S112="","",IFERROR(SUM(T112:U112:W112:X112)+LARGE(T112:U112:W112:X112,1)/100+LARGE(T112:U112:W112:X112,2)/1000+LARGE(T112:U112:W112:X112,4)/10000+LARGE(T112:U112:W112:X112,5)/100000-0.01/R112,0))</f>
        <v/>
      </c>
      <c r="AE112" s="374"/>
      <c r="AF112" s="374"/>
      <c r="AG112" s="374"/>
      <c r="AH112" s="374"/>
      <c r="AI112" s="374"/>
      <c r="AJ112" s="374"/>
    </row>
    <row r="113" spans="1:36" ht="19.95" customHeight="1" thickBot="1" x14ac:dyDescent="0.35">
      <c r="A113" s="214" t="str">
        <f t="shared" si="14"/>
        <v/>
      </c>
      <c r="B113" s="58" t="str">
        <f>IF(ISNA(VLOOKUP($D113,'L. Des E.'!$A$4:$C$362,2,FALSE)),"",(VLOOKUP($D113,'L. Des E.'!$A$4:$C$362,2,FALSE)))</f>
        <v/>
      </c>
      <c r="C113" s="80" t="str">
        <f>IF(ISNA(VLOOKUP($D113,'L. Des E.'!$A$4:$C$362,3,FALSE)),"",(VLOOKUP($D113,'L. Des E.'!$A$4:$C$362,3,FALSE)))</f>
        <v/>
      </c>
      <c r="D113" s="59"/>
      <c r="E113" s="60"/>
      <c r="F113" s="60"/>
      <c r="G113" s="290" t="str">
        <f t="shared" si="15"/>
        <v/>
      </c>
      <c r="H113" s="60"/>
      <c r="I113" s="60"/>
      <c r="J113" s="60"/>
      <c r="K113" s="60"/>
      <c r="L113" s="60"/>
      <c r="M113" s="60"/>
      <c r="N113" s="60"/>
      <c r="O113" s="60"/>
      <c r="P113" s="60"/>
      <c r="Q113" s="226"/>
      <c r="R113" s="434">
        <v>111</v>
      </c>
      <c r="S113" s="434" t="str">
        <f t="shared" si="16"/>
        <v/>
      </c>
      <c r="T113" s="434">
        <f t="shared" si="17"/>
        <v>0</v>
      </c>
      <c r="U113" s="434">
        <f t="shared" si="18"/>
        <v>0</v>
      </c>
      <c r="V113" s="434">
        <f t="shared" si="19"/>
        <v>0</v>
      </c>
      <c r="W113" s="434">
        <f t="shared" si="20"/>
        <v>0</v>
      </c>
      <c r="X113" s="434">
        <f t="shared" si="21"/>
        <v>0</v>
      </c>
      <c r="Y113" s="434">
        <f t="shared" si="22"/>
        <v>0</v>
      </c>
      <c r="Z113" s="468">
        <f t="shared" si="23"/>
        <v>0</v>
      </c>
      <c r="AA113" s="434">
        <f t="shared" si="24"/>
        <v>0</v>
      </c>
      <c r="AB113" s="434">
        <f t="shared" si="25"/>
        <v>0</v>
      </c>
      <c r="AC113" s="434">
        <f t="shared" si="26"/>
        <v>0</v>
      </c>
      <c r="AD113" s="373" t="str">
        <f>IF(S113="","",IFERROR(SUM(T113:U113:W113:X113)+LARGE(T113:U113:W113:X113,1)/100+LARGE(T113:U113:W113:X113,2)/1000+LARGE(T113:U113:W113:X113,4)/10000+LARGE(T113:U113:W113:X113,5)/100000-0.01/R113,0))</f>
        <v/>
      </c>
      <c r="AE113" s="374"/>
      <c r="AF113" s="374"/>
      <c r="AG113" s="374"/>
      <c r="AH113" s="374"/>
      <c r="AI113" s="374"/>
      <c r="AJ113" s="374"/>
    </row>
    <row r="114" spans="1:36" ht="19.95" customHeight="1" thickBot="1" x14ac:dyDescent="0.35">
      <c r="A114" s="214" t="str">
        <f t="shared" si="14"/>
        <v/>
      </c>
      <c r="B114" s="58" t="str">
        <f>IF(ISNA(VLOOKUP($D114,'L. Des E.'!$A$4:$C$362,2,FALSE)),"",(VLOOKUP($D114,'L. Des E.'!$A$4:$C$362,2,FALSE)))</f>
        <v/>
      </c>
      <c r="C114" s="80" t="str">
        <f>IF(ISNA(VLOOKUP($D114,'L. Des E.'!$A$4:$C$362,3,FALSE)),"",(VLOOKUP($D114,'L. Des E.'!$A$4:$C$362,3,FALSE)))</f>
        <v/>
      </c>
      <c r="D114" s="59"/>
      <c r="E114" s="60"/>
      <c r="F114" s="60"/>
      <c r="G114" s="290" t="str">
        <f t="shared" si="15"/>
        <v/>
      </c>
      <c r="H114" s="60"/>
      <c r="I114" s="60"/>
      <c r="J114" s="60"/>
      <c r="K114" s="60"/>
      <c r="L114" s="60"/>
      <c r="M114" s="60"/>
      <c r="N114" s="60"/>
      <c r="O114" s="60"/>
      <c r="P114" s="60"/>
      <c r="Q114" s="226"/>
      <c r="R114" s="434">
        <v>112</v>
      </c>
      <c r="S114" s="434" t="str">
        <f t="shared" si="16"/>
        <v/>
      </c>
      <c r="T114" s="434">
        <f t="shared" si="17"/>
        <v>0</v>
      </c>
      <c r="U114" s="434">
        <f t="shared" si="18"/>
        <v>0</v>
      </c>
      <c r="V114" s="434">
        <f t="shared" si="19"/>
        <v>0</v>
      </c>
      <c r="W114" s="434">
        <f t="shared" si="20"/>
        <v>0</v>
      </c>
      <c r="X114" s="434">
        <f t="shared" si="21"/>
        <v>0</v>
      </c>
      <c r="Y114" s="434">
        <f t="shared" si="22"/>
        <v>0</v>
      </c>
      <c r="Z114" s="468">
        <f t="shared" si="23"/>
        <v>0</v>
      </c>
      <c r="AA114" s="434">
        <f t="shared" si="24"/>
        <v>0</v>
      </c>
      <c r="AB114" s="434">
        <f t="shared" si="25"/>
        <v>0</v>
      </c>
      <c r="AC114" s="434">
        <f t="shared" si="26"/>
        <v>0</v>
      </c>
      <c r="AD114" s="373" t="str">
        <f>IF(S114="","",IFERROR(SUM(T114:U114:W114:X114)+LARGE(T114:U114:W114:X114,1)/100+LARGE(T114:U114:W114:X114,2)/1000+LARGE(T114:U114:W114:X114,4)/10000+LARGE(T114:U114:W114:X114,5)/100000-0.01/R114,0))</f>
        <v/>
      </c>
      <c r="AE114" s="374"/>
      <c r="AF114" s="374"/>
      <c r="AG114" s="374"/>
      <c r="AH114" s="374"/>
      <c r="AI114" s="374"/>
      <c r="AJ114" s="374"/>
    </row>
    <row r="115" spans="1:36" ht="19.95" customHeight="1" thickBot="1" x14ac:dyDescent="0.35">
      <c r="A115" s="214" t="str">
        <f t="shared" si="14"/>
        <v/>
      </c>
      <c r="B115" s="58" t="str">
        <f>IF(ISNA(VLOOKUP($D115,'L. Des E.'!$A$4:$C$362,2,FALSE)),"",(VLOOKUP($D115,'L. Des E.'!$A$4:$C$362,2,FALSE)))</f>
        <v/>
      </c>
      <c r="C115" s="80" t="str">
        <f>IF(ISNA(VLOOKUP($D115,'L. Des E.'!$A$4:$C$362,3,FALSE)),"",(VLOOKUP($D115,'L. Des E.'!$A$4:$C$362,3,FALSE)))</f>
        <v/>
      </c>
      <c r="D115" s="59"/>
      <c r="E115" s="60"/>
      <c r="F115" s="60"/>
      <c r="G115" s="290" t="str">
        <f t="shared" si="15"/>
        <v/>
      </c>
      <c r="H115" s="60"/>
      <c r="I115" s="60"/>
      <c r="J115" s="60"/>
      <c r="K115" s="60"/>
      <c r="L115" s="60"/>
      <c r="M115" s="60"/>
      <c r="N115" s="60"/>
      <c r="O115" s="60"/>
      <c r="P115" s="60"/>
      <c r="Q115" s="226"/>
      <c r="R115" s="434">
        <v>113</v>
      </c>
      <c r="S115" s="434" t="str">
        <f t="shared" si="16"/>
        <v/>
      </c>
      <c r="T115" s="434">
        <f t="shared" si="17"/>
        <v>0</v>
      </c>
      <c r="U115" s="434">
        <f t="shared" si="18"/>
        <v>0</v>
      </c>
      <c r="V115" s="434">
        <f t="shared" si="19"/>
        <v>0</v>
      </c>
      <c r="W115" s="434">
        <f t="shared" si="20"/>
        <v>0</v>
      </c>
      <c r="X115" s="434">
        <f t="shared" si="21"/>
        <v>0</v>
      </c>
      <c r="Y115" s="434">
        <f t="shared" si="22"/>
        <v>0</v>
      </c>
      <c r="Z115" s="468">
        <f t="shared" si="23"/>
        <v>0</v>
      </c>
      <c r="AA115" s="434">
        <f t="shared" si="24"/>
        <v>0</v>
      </c>
      <c r="AB115" s="434">
        <f t="shared" si="25"/>
        <v>0</v>
      </c>
      <c r="AC115" s="434">
        <f t="shared" si="26"/>
        <v>0</v>
      </c>
      <c r="AD115" s="373" t="str">
        <f>IF(S115="","",IFERROR(SUM(T115:U115:W115:X115)+LARGE(T115:U115:W115:X115,1)/100+LARGE(T115:U115:W115:X115,2)/1000+LARGE(T115:U115:W115:X115,4)/10000+LARGE(T115:U115:W115:X115,5)/100000-0.01/R115,0))</f>
        <v/>
      </c>
      <c r="AE115" s="374"/>
      <c r="AF115" s="374"/>
      <c r="AG115" s="374"/>
      <c r="AH115" s="374"/>
      <c r="AI115" s="374"/>
      <c r="AJ115" s="374"/>
    </row>
    <row r="116" spans="1:36" ht="19.95" customHeight="1" thickBot="1" x14ac:dyDescent="0.35">
      <c r="A116" s="214" t="str">
        <f t="shared" si="14"/>
        <v/>
      </c>
      <c r="B116" s="58" t="str">
        <f>IF(ISNA(VLOOKUP($D116,'L. Des E.'!$A$4:$C$362,2,FALSE)),"",(VLOOKUP($D116,'L. Des E.'!$A$4:$C$362,2,FALSE)))</f>
        <v/>
      </c>
      <c r="C116" s="80" t="str">
        <f>IF(ISNA(VLOOKUP($D116,'L. Des E.'!$A$4:$C$362,3,FALSE)),"",(VLOOKUP($D116,'L. Des E.'!$A$4:$C$362,3,FALSE)))</f>
        <v/>
      </c>
      <c r="D116" s="59"/>
      <c r="E116" s="60"/>
      <c r="F116" s="60"/>
      <c r="G116" s="290" t="str">
        <f t="shared" si="15"/>
        <v/>
      </c>
      <c r="H116" s="60"/>
      <c r="I116" s="60"/>
      <c r="J116" s="60"/>
      <c r="K116" s="60"/>
      <c r="L116" s="60"/>
      <c r="M116" s="60"/>
      <c r="N116" s="60"/>
      <c r="O116" s="60"/>
      <c r="P116" s="60"/>
      <c r="Q116" s="226"/>
      <c r="R116" s="434">
        <v>114</v>
      </c>
      <c r="S116" s="434" t="str">
        <f t="shared" si="16"/>
        <v/>
      </c>
      <c r="T116" s="434">
        <f t="shared" si="17"/>
        <v>0</v>
      </c>
      <c r="U116" s="434">
        <f t="shared" si="18"/>
        <v>0</v>
      </c>
      <c r="V116" s="434">
        <f t="shared" si="19"/>
        <v>0</v>
      </c>
      <c r="W116" s="434">
        <f t="shared" si="20"/>
        <v>0</v>
      </c>
      <c r="X116" s="434">
        <f t="shared" si="21"/>
        <v>0</v>
      </c>
      <c r="Y116" s="434">
        <f t="shared" si="22"/>
        <v>0</v>
      </c>
      <c r="Z116" s="468">
        <f t="shared" si="23"/>
        <v>0</v>
      </c>
      <c r="AA116" s="434">
        <f t="shared" si="24"/>
        <v>0</v>
      </c>
      <c r="AB116" s="434">
        <f t="shared" si="25"/>
        <v>0</v>
      </c>
      <c r="AC116" s="434">
        <f t="shared" si="26"/>
        <v>0</v>
      </c>
      <c r="AD116" s="373" t="str">
        <f>IF(S116="","",IFERROR(SUM(T116:U116:W116:X116)+LARGE(T116:U116:W116:X116,1)/100+LARGE(T116:U116:W116:X116,2)/1000+LARGE(T116:U116:W116:X116,4)/10000+LARGE(T116:U116:W116:X116,5)/100000-0.01/R116,0))</f>
        <v/>
      </c>
      <c r="AE116" s="374"/>
      <c r="AF116" s="374"/>
      <c r="AG116" s="374"/>
      <c r="AH116" s="374"/>
      <c r="AI116" s="374"/>
      <c r="AJ116" s="374"/>
    </row>
    <row r="117" spans="1:36" ht="19.95" customHeight="1" thickBot="1" x14ac:dyDescent="0.35">
      <c r="A117" s="214" t="str">
        <f t="shared" si="14"/>
        <v/>
      </c>
      <c r="B117" s="58" t="str">
        <f>IF(ISNA(VLOOKUP($D117,'L. Des E.'!$A$4:$C$362,2,FALSE)),"",(VLOOKUP($D117,'L. Des E.'!$A$4:$C$362,2,FALSE)))</f>
        <v/>
      </c>
      <c r="C117" s="80" t="str">
        <f>IF(ISNA(VLOOKUP($D117,'L. Des E.'!$A$4:$C$362,3,FALSE)),"",(VLOOKUP($D117,'L. Des E.'!$A$4:$C$362,3,FALSE)))</f>
        <v/>
      </c>
      <c r="D117" s="59"/>
      <c r="E117" s="60"/>
      <c r="F117" s="60"/>
      <c r="G117" s="290" t="str">
        <f t="shared" si="15"/>
        <v/>
      </c>
      <c r="H117" s="60"/>
      <c r="I117" s="60"/>
      <c r="J117" s="60"/>
      <c r="K117" s="60"/>
      <c r="L117" s="60"/>
      <c r="M117" s="60"/>
      <c r="N117" s="60"/>
      <c r="O117" s="60"/>
      <c r="P117" s="60"/>
      <c r="Q117" s="226"/>
      <c r="R117" s="434">
        <v>115</v>
      </c>
      <c r="S117" s="434" t="str">
        <f t="shared" si="16"/>
        <v/>
      </c>
      <c r="T117" s="434">
        <f t="shared" si="17"/>
        <v>0</v>
      </c>
      <c r="U117" s="434">
        <f t="shared" si="18"/>
        <v>0</v>
      </c>
      <c r="V117" s="434">
        <f t="shared" si="19"/>
        <v>0</v>
      </c>
      <c r="W117" s="434">
        <f t="shared" si="20"/>
        <v>0</v>
      </c>
      <c r="X117" s="434">
        <f t="shared" si="21"/>
        <v>0</v>
      </c>
      <c r="Y117" s="434">
        <f t="shared" si="22"/>
        <v>0</v>
      </c>
      <c r="Z117" s="468">
        <f t="shared" si="23"/>
        <v>0</v>
      </c>
      <c r="AA117" s="434">
        <f t="shared" si="24"/>
        <v>0</v>
      </c>
      <c r="AB117" s="434">
        <f t="shared" si="25"/>
        <v>0</v>
      </c>
      <c r="AC117" s="434">
        <f t="shared" si="26"/>
        <v>0</v>
      </c>
      <c r="AD117" s="373" t="str">
        <f>IF(S117="","",IFERROR(SUM(T117:U117:W117:X117)+LARGE(T117:U117:W117:X117,1)/100+LARGE(T117:U117:W117:X117,2)/1000+LARGE(T117:U117:W117:X117,4)/10000+LARGE(T117:U117:W117:X117,5)/100000-0.01/R117,0))</f>
        <v/>
      </c>
      <c r="AE117" s="374"/>
      <c r="AF117" s="374"/>
      <c r="AG117" s="374"/>
      <c r="AH117" s="374"/>
      <c r="AI117" s="374"/>
      <c r="AJ117" s="374"/>
    </row>
    <row r="118" spans="1:36" ht="19.95" customHeight="1" thickBot="1" x14ac:dyDescent="0.35">
      <c r="A118" s="214" t="str">
        <f t="shared" si="14"/>
        <v/>
      </c>
      <c r="B118" s="58" t="str">
        <f>IF(ISNA(VLOOKUP($D118,'L. Des E.'!$A$4:$C$362,2,FALSE)),"",(VLOOKUP($D118,'L. Des E.'!$A$4:$C$362,2,FALSE)))</f>
        <v/>
      </c>
      <c r="C118" s="80" t="str">
        <f>IF(ISNA(VLOOKUP($D118,'L. Des E.'!$A$4:$C$362,3,FALSE)),"",(VLOOKUP($D118,'L. Des E.'!$A$4:$C$362,3,FALSE)))</f>
        <v/>
      </c>
      <c r="D118" s="59"/>
      <c r="E118" s="60"/>
      <c r="F118" s="60"/>
      <c r="G118" s="290" t="str">
        <f t="shared" si="15"/>
        <v/>
      </c>
      <c r="H118" s="60"/>
      <c r="I118" s="60"/>
      <c r="J118" s="60"/>
      <c r="K118" s="60"/>
      <c r="L118" s="60"/>
      <c r="M118" s="60"/>
      <c r="N118" s="60"/>
      <c r="O118" s="60"/>
      <c r="P118" s="60"/>
      <c r="Q118" s="226"/>
      <c r="R118" s="434">
        <v>116</v>
      </c>
      <c r="S118" s="434" t="str">
        <f t="shared" si="16"/>
        <v/>
      </c>
      <c r="T118" s="434">
        <f t="shared" si="17"/>
        <v>0</v>
      </c>
      <c r="U118" s="434">
        <f t="shared" si="18"/>
        <v>0</v>
      </c>
      <c r="V118" s="434">
        <f t="shared" si="19"/>
        <v>0</v>
      </c>
      <c r="W118" s="434">
        <f t="shared" si="20"/>
        <v>0</v>
      </c>
      <c r="X118" s="434">
        <f t="shared" si="21"/>
        <v>0</v>
      </c>
      <c r="Y118" s="434">
        <f t="shared" si="22"/>
        <v>0</v>
      </c>
      <c r="Z118" s="468">
        <f t="shared" si="23"/>
        <v>0</v>
      </c>
      <c r="AA118" s="434">
        <f t="shared" si="24"/>
        <v>0</v>
      </c>
      <c r="AB118" s="434">
        <f t="shared" si="25"/>
        <v>0</v>
      </c>
      <c r="AC118" s="434">
        <f t="shared" si="26"/>
        <v>0</v>
      </c>
      <c r="AD118" s="373" t="str">
        <f>IF(S118="","",IFERROR(SUM(T118:U118:W118:X118)+LARGE(T118:U118:W118:X118,1)/100+LARGE(T118:U118:W118:X118,2)/1000+LARGE(T118:U118:W118:X118,4)/10000+LARGE(T118:U118:W118:X118,5)/100000-0.01/R118,0))</f>
        <v/>
      </c>
      <c r="AE118" s="374"/>
      <c r="AF118" s="374"/>
      <c r="AG118" s="374"/>
      <c r="AH118" s="374"/>
      <c r="AI118" s="374"/>
      <c r="AJ118" s="374"/>
    </row>
    <row r="119" spans="1:36" ht="19.95" customHeight="1" thickBot="1" x14ac:dyDescent="0.35">
      <c r="A119" s="214" t="str">
        <f t="shared" si="14"/>
        <v/>
      </c>
      <c r="B119" s="58" t="str">
        <f>IF(ISNA(VLOOKUP($D119,'L. Des E.'!$A$4:$C$362,2,FALSE)),"",(VLOOKUP($D119,'L. Des E.'!$A$4:$C$362,2,FALSE)))</f>
        <v/>
      </c>
      <c r="C119" s="80" t="str">
        <f>IF(ISNA(VLOOKUP($D119,'L. Des E.'!$A$4:$C$362,3,FALSE)),"",(VLOOKUP($D119,'L. Des E.'!$A$4:$C$362,3,FALSE)))</f>
        <v/>
      </c>
      <c r="D119" s="59"/>
      <c r="E119" s="60"/>
      <c r="F119" s="60"/>
      <c r="G119" s="290" t="str">
        <f t="shared" si="15"/>
        <v/>
      </c>
      <c r="H119" s="60"/>
      <c r="I119" s="60"/>
      <c r="J119" s="60"/>
      <c r="K119" s="60"/>
      <c r="L119" s="60"/>
      <c r="M119" s="60"/>
      <c r="N119" s="60"/>
      <c r="O119" s="60"/>
      <c r="P119" s="60"/>
      <c r="Q119" s="226"/>
      <c r="R119" s="434">
        <v>117</v>
      </c>
      <c r="S119" s="434" t="str">
        <f t="shared" si="16"/>
        <v/>
      </c>
      <c r="T119" s="434">
        <f t="shared" si="17"/>
        <v>0</v>
      </c>
      <c r="U119" s="434">
        <f t="shared" si="18"/>
        <v>0</v>
      </c>
      <c r="V119" s="434">
        <f t="shared" si="19"/>
        <v>0</v>
      </c>
      <c r="W119" s="434">
        <f t="shared" si="20"/>
        <v>0</v>
      </c>
      <c r="X119" s="434">
        <f t="shared" si="21"/>
        <v>0</v>
      </c>
      <c r="Y119" s="434">
        <f t="shared" si="22"/>
        <v>0</v>
      </c>
      <c r="Z119" s="468">
        <f t="shared" si="23"/>
        <v>0</v>
      </c>
      <c r="AA119" s="434">
        <f t="shared" si="24"/>
        <v>0</v>
      </c>
      <c r="AB119" s="434">
        <f t="shared" si="25"/>
        <v>0</v>
      </c>
      <c r="AC119" s="434">
        <f t="shared" si="26"/>
        <v>0</v>
      </c>
      <c r="AD119" s="373" t="str">
        <f>IF(S119="","",IFERROR(SUM(T119:U119:W119:X119)+LARGE(T119:U119:W119:X119,1)/100+LARGE(T119:U119:W119:X119,2)/1000+LARGE(T119:U119:W119:X119,4)/10000+LARGE(T119:U119:W119:X119,5)/100000-0.01/R119,0))</f>
        <v/>
      </c>
      <c r="AE119" s="374"/>
      <c r="AF119" s="374"/>
      <c r="AG119" s="374"/>
      <c r="AH119" s="374"/>
      <c r="AI119" s="374"/>
      <c r="AJ119" s="374"/>
    </row>
    <row r="120" spans="1:36" ht="19.95" customHeight="1" thickBot="1" x14ac:dyDescent="0.35">
      <c r="A120" s="214" t="str">
        <f t="shared" si="14"/>
        <v/>
      </c>
      <c r="B120" s="58" t="str">
        <f>IF(ISNA(VLOOKUP($D120,'L. Des E.'!$A$4:$C$362,2,FALSE)),"",(VLOOKUP($D120,'L. Des E.'!$A$4:$C$362,2,FALSE)))</f>
        <v/>
      </c>
      <c r="C120" s="80" t="str">
        <f>IF(ISNA(VLOOKUP($D120,'L. Des E.'!$A$4:$C$362,3,FALSE)),"",(VLOOKUP($D120,'L. Des E.'!$A$4:$C$362,3,FALSE)))</f>
        <v/>
      </c>
      <c r="D120" s="59"/>
      <c r="E120" s="60"/>
      <c r="F120" s="60"/>
      <c r="G120" s="290" t="str">
        <f t="shared" si="15"/>
        <v/>
      </c>
      <c r="H120" s="60"/>
      <c r="I120" s="60"/>
      <c r="J120" s="60"/>
      <c r="K120" s="60"/>
      <c r="L120" s="60"/>
      <c r="M120" s="60"/>
      <c r="N120" s="60"/>
      <c r="O120" s="60"/>
      <c r="P120" s="60"/>
      <c r="Q120" s="226"/>
      <c r="R120" s="434">
        <v>118</v>
      </c>
      <c r="S120" s="434" t="str">
        <f t="shared" si="16"/>
        <v/>
      </c>
      <c r="T120" s="434">
        <f t="shared" si="17"/>
        <v>0</v>
      </c>
      <c r="U120" s="434">
        <f t="shared" si="18"/>
        <v>0</v>
      </c>
      <c r="V120" s="434">
        <f t="shared" si="19"/>
        <v>0</v>
      </c>
      <c r="W120" s="434">
        <f t="shared" si="20"/>
        <v>0</v>
      </c>
      <c r="X120" s="434">
        <f t="shared" si="21"/>
        <v>0</v>
      </c>
      <c r="Y120" s="434">
        <f t="shared" si="22"/>
        <v>0</v>
      </c>
      <c r="Z120" s="468">
        <f t="shared" si="23"/>
        <v>0</v>
      </c>
      <c r="AA120" s="434">
        <f t="shared" si="24"/>
        <v>0</v>
      </c>
      <c r="AB120" s="434">
        <f t="shared" si="25"/>
        <v>0</v>
      </c>
      <c r="AC120" s="434">
        <f t="shared" si="26"/>
        <v>0</v>
      </c>
      <c r="AD120" s="373" t="str">
        <f>IF(S120="","",IFERROR(SUM(T120:U120:W120:X120)+LARGE(T120:U120:W120:X120,1)/100+LARGE(T120:U120:W120:X120,2)/1000+LARGE(T120:U120:W120:X120,4)/10000+LARGE(T120:U120:W120:X120,5)/100000-0.01/R120,0))</f>
        <v/>
      </c>
      <c r="AE120" s="374"/>
      <c r="AF120" s="374"/>
      <c r="AG120" s="374"/>
      <c r="AH120" s="374"/>
      <c r="AI120" s="374"/>
      <c r="AJ120" s="374"/>
    </row>
    <row r="121" spans="1:36" ht="19.95" customHeight="1" thickBot="1" x14ac:dyDescent="0.35">
      <c r="A121" s="214" t="str">
        <f t="shared" si="14"/>
        <v/>
      </c>
      <c r="B121" s="58" t="str">
        <f>IF(ISNA(VLOOKUP($D121,'L. Des E.'!$A$4:$C$362,2,FALSE)),"",(VLOOKUP($D121,'L. Des E.'!$A$4:$C$362,2,FALSE)))</f>
        <v/>
      </c>
      <c r="C121" s="80" t="str">
        <f>IF(ISNA(VLOOKUP($D121,'L. Des E.'!$A$4:$C$362,3,FALSE)),"",(VLOOKUP($D121,'L. Des E.'!$A$4:$C$362,3,FALSE)))</f>
        <v/>
      </c>
      <c r="D121" s="59"/>
      <c r="E121" s="60"/>
      <c r="F121" s="60"/>
      <c r="G121" s="290" t="str">
        <f t="shared" si="15"/>
        <v/>
      </c>
      <c r="H121" s="60"/>
      <c r="I121" s="60"/>
      <c r="J121" s="60"/>
      <c r="K121" s="60"/>
      <c r="L121" s="60"/>
      <c r="M121" s="60"/>
      <c r="N121" s="60"/>
      <c r="O121" s="60"/>
      <c r="P121" s="60"/>
      <c r="Q121" s="226"/>
      <c r="R121" s="434">
        <v>119</v>
      </c>
      <c r="S121" s="434" t="str">
        <f t="shared" si="16"/>
        <v/>
      </c>
      <c r="T121" s="434">
        <f t="shared" si="17"/>
        <v>0</v>
      </c>
      <c r="U121" s="434">
        <f t="shared" si="18"/>
        <v>0</v>
      </c>
      <c r="V121" s="434">
        <f t="shared" si="19"/>
        <v>0</v>
      </c>
      <c r="W121" s="434">
        <f t="shared" si="20"/>
        <v>0</v>
      </c>
      <c r="X121" s="434">
        <f t="shared" si="21"/>
        <v>0</v>
      </c>
      <c r="Y121" s="434">
        <f t="shared" si="22"/>
        <v>0</v>
      </c>
      <c r="Z121" s="468">
        <f t="shared" si="23"/>
        <v>0</v>
      </c>
      <c r="AA121" s="434">
        <f t="shared" si="24"/>
        <v>0</v>
      </c>
      <c r="AB121" s="434">
        <f t="shared" si="25"/>
        <v>0</v>
      </c>
      <c r="AC121" s="434">
        <f t="shared" si="26"/>
        <v>0</v>
      </c>
      <c r="AD121" s="373" t="str">
        <f>IF(S121="","",IFERROR(SUM(T121:U121:W121:X121)+LARGE(T121:U121:W121:X121,1)/100+LARGE(T121:U121:W121:X121,2)/1000+LARGE(T121:U121:W121:X121,4)/10000+LARGE(T121:U121:W121:X121,5)/100000-0.01/R121,0))</f>
        <v/>
      </c>
      <c r="AE121" s="374"/>
      <c r="AF121" s="374"/>
      <c r="AG121" s="374"/>
      <c r="AH121" s="374"/>
      <c r="AI121" s="374"/>
      <c r="AJ121" s="374"/>
    </row>
    <row r="122" spans="1:36" ht="19.95" customHeight="1" thickBot="1" x14ac:dyDescent="0.35">
      <c r="A122" s="214" t="str">
        <f t="shared" si="14"/>
        <v/>
      </c>
      <c r="B122" s="58" t="str">
        <f>IF(ISNA(VLOOKUP($D122,'L. Des E.'!$A$4:$C$362,2,FALSE)),"",(VLOOKUP($D122,'L. Des E.'!$A$4:$C$362,2,FALSE)))</f>
        <v/>
      </c>
      <c r="C122" s="80" t="str">
        <f>IF(ISNA(VLOOKUP($D122,'L. Des E.'!$A$4:$C$362,3,FALSE)),"",(VLOOKUP($D122,'L. Des E.'!$A$4:$C$362,3,FALSE)))</f>
        <v/>
      </c>
      <c r="D122" s="59"/>
      <c r="E122" s="60"/>
      <c r="F122" s="60"/>
      <c r="G122" s="290" t="str">
        <f t="shared" si="15"/>
        <v/>
      </c>
      <c r="H122" s="60"/>
      <c r="I122" s="60"/>
      <c r="J122" s="60"/>
      <c r="K122" s="60"/>
      <c r="L122" s="60"/>
      <c r="M122" s="60"/>
      <c r="N122" s="60"/>
      <c r="O122" s="60"/>
      <c r="P122" s="60"/>
      <c r="Q122" s="226"/>
      <c r="R122" s="434">
        <v>120</v>
      </c>
      <c r="S122" s="434" t="str">
        <f t="shared" si="16"/>
        <v/>
      </c>
      <c r="T122" s="434">
        <f t="shared" si="17"/>
        <v>0</v>
      </c>
      <c r="U122" s="434">
        <f t="shared" si="18"/>
        <v>0</v>
      </c>
      <c r="V122" s="434">
        <f t="shared" si="19"/>
        <v>0</v>
      </c>
      <c r="W122" s="434">
        <f t="shared" si="20"/>
        <v>0</v>
      </c>
      <c r="X122" s="434">
        <f t="shared" si="21"/>
        <v>0</v>
      </c>
      <c r="Y122" s="434">
        <f t="shared" si="22"/>
        <v>0</v>
      </c>
      <c r="Z122" s="468">
        <f t="shared" si="23"/>
        <v>0</v>
      </c>
      <c r="AA122" s="434">
        <f t="shared" si="24"/>
        <v>0</v>
      </c>
      <c r="AB122" s="434">
        <f t="shared" si="25"/>
        <v>0</v>
      </c>
      <c r="AC122" s="434">
        <f t="shared" si="26"/>
        <v>0</v>
      </c>
      <c r="AD122" s="373" t="str">
        <f>IF(S122="","",IFERROR(SUM(T122:U122:W122:X122)+LARGE(T122:U122:W122:X122,1)/100+LARGE(T122:U122:W122:X122,2)/1000+LARGE(T122:U122:W122:X122,4)/10000+LARGE(T122:U122:W122:X122,5)/100000-0.01/R122,0))</f>
        <v/>
      </c>
      <c r="AE122" s="374"/>
      <c r="AF122" s="374"/>
      <c r="AG122" s="374"/>
      <c r="AH122" s="374"/>
      <c r="AI122" s="374"/>
      <c r="AJ122" s="374"/>
    </row>
    <row r="123" spans="1:36" ht="19.95" customHeight="1" thickBot="1" x14ac:dyDescent="0.35">
      <c r="A123" s="214" t="str">
        <f t="shared" si="14"/>
        <v/>
      </c>
      <c r="B123" s="58" t="str">
        <f>IF(ISNA(VLOOKUP($D123,'L. Des E.'!$A$4:$C$362,2,FALSE)),"",(VLOOKUP($D123,'L. Des E.'!$A$4:$C$362,2,FALSE)))</f>
        <v/>
      </c>
      <c r="C123" s="80" t="str">
        <f>IF(ISNA(VLOOKUP($D123,'L. Des E.'!$A$4:$C$362,3,FALSE)),"",(VLOOKUP($D123,'L. Des E.'!$A$4:$C$362,3,FALSE)))</f>
        <v/>
      </c>
      <c r="D123" s="59"/>
      <c r="E123" s="60"/>
      <c r="F123" s="60"/>
      <c r="G123" s="290" t="str">
        <f t="shared" si="15"/>
        <v/>
      </c>
      <c r="H123" s="60"/>
      <c r="I123" s="60"/>
      <c r="J123" s="60"/>
      <c r="K123" s="60"/>
      <c r="L123" s="60"/>
      <c r="M123" s="60"/>
      <c r="N123" s="60"/>
      <c r="O123" s="60"/>
      <c r="P123" s="60"/>
      <c r="Q123" s="226"/>
      <c r="R123" s="434">
        <v>121</v>
      </c>
      <c r="S123" s="434" t="str">
        <f t="shared" si="16"/>
        <v/>
      </c>
      <c r="T123" s="434">
        <f t="shared" si="17"/>
        <v>0</v>
      </c>
      <c r="U123" s="434">
        <f t="shared" si="18"/>
        <v>0</v>
      </c>
      <c r="V123" s="434">
        <f t="shared" si="19"/>
        <v>0</v>
      </c>
      <c r="W123" s="434">
        <f t="shared" si="20"/>
        <v>0</v>
      </c>
      <c r="X123" s="434">
        <f t="shared" si="21"/>
        <v>0</v>
      </c>
      <c r="Y123" s="434">
        <f t="shared" si="22"/>
        <v>0</v>
      </c>
      <c r="Z123" s="468">
        <f t="shared" si="23"/>
        <v>0</v>
      </c>
      <c r="AA123" s="434">
        <f t="shared" si="24"/>
        <v>0</v>
      </c>
      <c r="AB123" s="434">
        <f t="shared" si="25"/>
        <v>0</v>
      </c>
      <c r="AC123" s="434">
        <f t="shared" si="26"/>
        <v>0</v>
      </c>
      <c r="AD123" s="373" t="str">
        <f>IF(S123="","",IFERROR(SUM(T123:U123:W123:X123)+LARGE(T123:U123:W123:X123,1)/100+LARGE(T123:U123:W123:X123,2)/1000+LARGE(T123:U123:W123:X123,4)/10000+LARGE(T123:U123:W123:X123,5)/100000-0.01/R123,0))</f>
        <v/>
      </c>
      <c r="AE123" s="374"/>
      <c r="AF123" s="374"/>
      <c r="AG123" s="374"/>
      <c r="AH123" s="374"/>
      <c r="AI123" s="374"/>
      <c r="AJ123" s="374"/>
    </row>
    <row r="124" spans="1:36" ht="19.95" customHeight="1" thickBot="1" x14ac:dyDescent="0.35">
      <c r="A124" s="214" t="str">
        <f t="shared" si="14"/>
        <v/>
      </c>
      <c r="B124" s="58" t="str">
        <f>IF(ISNA(VLOOKUP($D124,'L. Des E.'!$A$4:$C$362,2,FALSE)),"",(VLOOKUP($D124,'L. Des E.'!$A$4:$C$362,2,FALSE)))</f>
        <v/>
      </c>
      <c r="C124" s="80" t="str">
        <f>IF(ISNA(VLOOKUP($D124,'L. Des E.'!$A$4:$C$362,3,FALSE)),"",(VLOOKUP($D124,'L. Des E.'!$A$4:$C$362,3,FALSE)))</f>
        <v/>
      </c>
      <c r="D124" s="59"/>
      <c r="E124" s="60"/>
      <c r="F124" s="60"/>
      <c r="G124" s="290" t="str">
        <f t="shared" si="15"/>
        <v/>
      </c>
      <c r="H124" s="60"/>
      <c r="I124" s="60"/>
      <c r="J124" s="60"/>
      <c r="K124" s="60"/>
      <c r="L124" s="60"/>
      <c r="M124" s="60"/>
      <c r="N124" s="60"/>
      <c r="O124" s="60"/>
      <c r="P124" s="60"/>
      <c r="Q124" s="226"/>
      <c r="R124" s="434">
        <v>122</v>
      </c>
      <c r="S124" s="434" t="str">
        <f t="shared" si="16"/>
        <v/>
      </c>
      <c r="T124" s="434">
        <f t="shared" si="17"/>
        <v>0</v>
      </c>
      <c r="U124" s="434">
        <f t="shared" si="18"/>
        <v>0</v>
      </c>
      <c r="V124" s="434">
        <f t="shared" si="19"/>
        <v>0</v>
      </c>
      <c r="W124" s="434">
        <f t="shared" si="20"/>
        <v>0</v>
      </c>
      <c r="X124" s="434">
        <f t="shared" si="21"/>
        <v>0</v>
      </c>
      <c r="Y124" s="434">
        <f t="shared" si="22"/>
        <v>0</v>
      </c>
      <c r="Z124" s="468">
        <f t="shared" si="23"/>
        <v>0</v>
      </c>
      <c r="AA124" s="434">
        <f t="shared" si="24"/>
        <v>0</v>
      </c>
      <c r="AB124" s="434">
        <f t="shared" si="25"/>
        <v>0</v>
      </c>
      <c r="AC124" s="434">
        <f t="shared" si="26"/>
        <v>0</v>
      </c>
      <c r="AD124" s="373" t="str">
        <f>IF(S124="","",IFERROR(SUM(T124:U124:W124:X124)+LARGE(T124:U124:W124:X124,1)/100+LARGE(T124:U124:W124:X124,2)/1000+LARGE(T124:U124:W124:X124,4)/10000+LARGE(T124:U124:W124:X124,5)/100000-0.01/R124,0))</f>
        <v/>
      </c>
      <c r="AE124" s="374"/>
      <c r="AF124" s="374"/>
      <c r="AG124" s="374"/>
      <c r="AH124" s="374"/>
      <c r="AI124" s="374"/>
      <c r="AJ124" s="374"/>
    </row>
    <row r="125" spans="1:36" ht="19.95" customHeight="1" thickBot="1" x14ac:dyDescent="0.35">
      <c r="A125" s="214" t="str">
        <f t="shared" si="14"/>
        <v/>
      </c>
      <c r="B125" s="58" t="str">
        <f>IF(ISNA(VLOOKUP($D125,'L. Des E.'!$A$4:$C$362,2,FALSE)),"",(VLOOKUP($D125,'L. Des E.'!$A$4:$C$362,2,FALSE)))</f>
        <v/>
      </c>
      <c r="C125" s="80" t="str">
        <f>IF(ISNA(VLOOKUP($D125,'L. Des E.'!$A$4:$C$362,3,FALSE)),"",(VLOOKUP($D125,'L. Des E.'!$A$4:$C$362,3,FALSE)))</f>
        <v/>
      </c>
      <c r="D125" s="59"/>
      <c r="E125" s="60"/>
      <c r="F125" s="60"/>
      <c r="G125" s="290" t="str">
        <f t="shared" si="15"/>
        <v/>
      </c>
      <c r="H125" s="60"/>
      <c r="I125" s="60"/>
      <c r="J125" s="60"/>
      <c r="K125" s="60"/>
      <c r="L125" s="60"/>
      <c r="M125" s="60"/>
      <c r="N125" s="60"/>
      <c r="O125" s="60"/>
      <c r="P125" s="60"/>
      <c r="Q125" s="226"/>
      <c r="R125" s="434">
        <v>123</v>
      </c>
      <c r="S125" s="434" t="str">
        <f t="shared" si="16"/>
        <v/>
      </c>
      <c r="T125" s="434">
        <f t="shared" si="17"/>
        <v>0</v>
      </c>
      <c r="U125" s="434">
        <f t="shared" si="18"/>
        <v>0</v>
      </c>
      <c r="V125" s="434">
        <f t="shared" si="19"/>
        <v>0</v>
      </c>
      <c r="W125" s="434">
        <f t="shared" si="20"/>
        <v>0</v>
      </c>
      <c r="X125" s="434">
        <f t="shared" si="21"/>
        <v>0</v>
      </c>
      <c r="Y125" s="434">
        <f t="shared" si="22"/>
        <v>0</v>
      </c>
      <c r="Z125" s="468">
        <f t="shared" si="23"/>
        <v>0</v>
      </c>
      <c r="AA125" s="434">
        <f t="shared" si="24"/>
        <v>0</v>
      </c>
      <c r="AB125" s="434">
        <f t="shared" si="25"/>
        <v>0</v>
      </c>
      <c r="AC125" s="434">
        <f t="shared" si="26"/>
        <v>0</v>
      </c>
      <c r="AD125" s="373" t="str">
        <f>IF(S125="","",IFERROR(SUM(T125:U125:W125:X125)+LARGE(T125:U125:W125:X125,1)/100+LARGE(T125:U125:W125:X125,2)/1000+LARGE(T125:U125:W125:X125,4)/10000+LARGE(T125:U125:W125:X125,5)/100000-0.01/R125,0))</f>
        <v/>
      </c>
      <c r="AE125" s="374"/>
      <c r="AF125" s="374"/>
      <c r="AG125" s="374"/>
      <c r="AH125" s="374"/>
      <c r="AI125" s="374"/>
      <c r="AJ125" s="374"/>
    </row>
    <row r="126" spans="1:36" ht="19.95" customHeight="1" thickBot="1" x14ac:dyDescent="0.35">
      <c r="A126" s="214" t="str">
        <f t="shared" si="14"/>
        <v/>
      </c>
      <c r="B126" s="58" t="str">
        <f>IF(ISNA(VLOOKUP($D126,'L. Des E.'!$A$4:$C$362,2,FALSE)),"",(VLOOKUP($D126,'L. Des E.'!$A$4:$C$362,2,FALSE)))</f>
        <v/>
      </c>
      <c r="C126" s="80" t="str">
        <f>IF(ISNA(VLOOKUP($D126,'L. Des E.'!$A$4:$C$362,3,FALSE)),"",(VLOOKUP($D126,'L. Des E.'!$A$4:$C$362,3,FALSE)))</f>
        <v/>
      </c>
      <c r="D126" s="59"/>
      <c r="E126" s="60"/>
      <c r="F126" s="60"/>
      <c r="G126" s="290" t="str">
        <f t="shared" si="15"/>
        <v/>
      </c>
      <c r="H126" s="60"/>
      <c r="I126" s="60"/>
      <c r="J126" s="60"/>
      <c r="K126" s="60"/>
      <c r="L126" s="60"/>
      <c r="M126" s="60"/>
      <c r="N126" s="60"/>
      <c r="O126" s="60"/>
      <c r="P126" s="60"/>
      <c r="Q126" s="226"/>
      <c r="R126" s="434">
        <v>124</v>
      </c>
      <c r="S126" s="434" t="str">
        <f t="shared" si="16"/>
        <v/>
      </c>
      <c r="T126" s="434">
        <f t="shared" si="17"/>
        <v>0</v>
      </c>
      <c r="U126" s="434">
        <f t="shared" si="18"/>
        <v>0</v>
      </c>
      <c r="V126" s="434">
        <f t="shared" si="19"/>
        <v>0</v>
      </c>
      <c r="W126" s="434">
        <f t="shared" si="20"/>
        <v>0</v>
      </c>
      <c r="X126" s="434">
        <f t="shared" si="21"/>
        <v>0</v>
      </c>
      <c r="Y126" s="434">
        <f t="shared" si="22"/>
        <v>0</v>
      </c>
      <c r="Z126" s="468">
        <f t="shared" si="23"/>
        <v>0</v>
      </c>
      <c r="AA126" s="434">
        <f t="shared" si="24"/>
        <v>0</v>
      </c>
      <c r="AB126" s="434">
        <f t="shared" si="25"/>
        <v>0</v>
      </c>
      <c r="AC126" s="434">
        <f t="shared" si="26"/>
        <v>0</v>
      </c>
      <c r="AD126" s="373" t="str">
        <f>IF(S126="","",IFERROR(SUM(T126:U126:W126:X126)+LARGE(T126:U126:W126:X126,1)/100+LARGE(T126:U126:W126:X126,2)/1000+LARGE(T126:U126:W126:X126,4)/10000+LARGE(T126:U126:W126:X126,5)/100000-0.01/R126,0))</f>
        <v/>
      </c>
      <c r="AE126" s="374"/>
      <c r="AF126" s="374"/>
      <c r="AG126" s="374"/>
      <c r="AH126" s="374"/>
      <c r="AI126" s="374"/>
      <c r="AJ126" s="374"/>
    </row>
    <row r="127" spans="1:36" ht="19.95" customHeight="1" thickBot="1" x14ac:dyDescent="0.35">
      <c r="A127" s="214" t="str">
        <f t="shared" si="14"/>
        <v/>
      </c>
      <c r="B127" s="58" t="str">
        <f>IF(ISNA(VLOOKUP($D127,'L. Des E.'!$A$4:$C$362,2,FALSE)),"",(VLOOKUP($D127,'L. Des E.'!$A$4:$C$362,2,FALSE)))</f>
        <v/>
      </c>
      <c r="C127" s="80" t="str">
        <f>IF(ISNA(VLOOKUP($D127,'L. Des E.'!$A$4:$C$362,3,FALSE)),"",(VLOOKUP($D127,'L. Des E.'!$A$4:$C$362,3,FALSE)))</f>
        <v/>
      </c>
      <c r="D127" s="59"/>
      <c r="E127" s="60"/>
      <c r="F127" s="60"/>
      <c r="G127" s="290" t="str">
        <f t="shared" si="15"/>
        <v/>
      </c>
      <c r="H127" s="60"/>
      <c r="I127" s="60"/>
      <c r="J127" s="60"/>
      <c r="K127" s="60"/>
      <c r="L127" s="60"/>
      <c r="M127" s="60"/>
      <c r="N127" s="60"/>
      <c r="O127" s="60"/>
      <c r="P127" s="60"/>
      <c r="Q127" s="226"/>
      <c r="R127" s="434">
        <v>125</v>
      </c>
      <c r="S127" s="434" t="str">
        <f t="shared" si="16"/>
        <v/>
      </c>
      <c r="T127" s="434">
        <f t="shared" si="17"/>
        <v>0</v>
      </c>
      <c r="U127" s="434">
        <f t="shared" si="18"/>
        <v>0</v>
      </c>
      <c r="V127" s="434">
        <f t="shared" si="19"/>
        <v>0</v>
      </c>
      <c r="W127" s="434">
        <f t="shared" si="20"/>
        <v>0</v>
      </c>
      <c r="X127" s="434">
        <f t="shared" si="21"/>
        <v>0</v>
      </c>
      <c r="Y127" s="434">
        <f t="shared" si="22"/>
        <v>0</v>
      </c>
      <c r="Z127" s="468">
        <f t="shared" si="23"/>
        <v>0</v>
      </c>
      <c r="AA127" s="434">
        <f t="shared" si="24"/>
        <v>0</v>
      </c>
      <c r="AB127" s="434">
        <f t="shared" si="25"/>
        <v>0</v>
      </c>
      <c r="AC127" s="434">
        <f t="shared" si="26"/>
        <v>0</v>
      </c>
      <c r="AD127" s="373" t="str">
        <f>IF(S127="","",IFERROR(SUM(T127:U127:W127:X127)+LARGE(T127:U127:W127:X127,1)/100+LARGE(T127:U127:W127:X127,2)/1000+LARGE(T127:U127:W127:X127,4)/10000+LARGE(T127:U127:W127:X127,5)/100000-0.01/R127,0))</f>
        <v/>
      </c>
      <c r="AE127" s="374"/>
      <c r="AF127" s="374"/>
      <c r="AG127" s="374"/>
      <c r="AH127" s="374"/>
      <c r="AI127" s="374"/>
      <c r="AJ127" s="374"/>
    </row>
    <row r="128" spans="1:36" ht="19.95" customHeight="1" thickBot="1" x14ac:dyDescent="0.35">
      <c r="A128" s="214" t="str">
        <f t="shared" si="14"/>
        <v/>
      </c>
      <c r="B128" s="58" t="str">
        <f>IF(ISNA(VLOOKUP($D128,'L. Des E.'!$A$4:$C$362,2,FALSE)),"",(VLOOKUP($D128,'L. Des E.'!$A$4:$C$362,2,FALSE)))</f>
        <v/>
      </c>
      <c r="C128" s="80" t="str">
        <f>IF(ISNA(VLOOKUP($D128,'L. Des E.'!$A$4:$C$362,3,FALSE)),"",(VLOOKUP($D128,'L. Des E.'!$A$4:$C$362,3,FALSE)))</f>
        <v/>
      </c>
      <c r="D128" s="59"/>
      <c r="E128" s="60"/>
      <c r="F128" s="60"/>
      <c r="G128" s="290" t="str">
        <f t="shared" si="15"/>
        <v/>
      </c>
      <c r="H128" s="60"/>
      <c r="I128" s="60"/>
      <c r="J128" s="60"/>
      <c r="K128" s="60"/>
      <c r="L128" s="60"/>
      <c r="M128" s="60"/>
      <c r="N128" s="60"/>
      <c r="O128" s="60"/>
      <c r="P128" s="60"/>
      <c r="Q128" s="226"/>
      <c r="R128" s="434">
        <v>126</v>
      </c>
      <c r="S128" s="434" t="str">
        <f t="shared" si="16"/>
        <v/>
      </c>
      <c r="T128" s="434">
        <f t="shared" si="17"/>
        <v>0</v>
      </c>
      <c r="U128" s="434">
        <f t="shared" si="18"/>
        <v>0</v>
      </c>
      <c r="V128" s="434">
        <f t="shared" si="19"/>
        <v>0</v>
      </c>
      <c r="W128" s="434">
        <f t="shared" si="20"/>
        <v>0</v>
      </c>
      <c r="X128" s="434">
        <f t="shared" si="21"/>
        <v>0</v>
      </c>
      <c r="Y128" s="434">
        <f t="shared" si="22"/>
        <v>0</v>
      </c>
      <c r="Z128" s="468">
        <f t="shared" si="23"/>
        <v>0</v>
      </c>
      <c r="AA128" s="434">
        <f t="shared" si="24"/>
        <v>0</v>
      </c>
      <c r="AB128" s="434">
        <f t="shared" si="25"/>
        <v>0</v>
      </c>
      <c r="AC128" s="434">
        <f t="shared" si="26"/>
        <v>0</v>
      </c>
      <c r="AD128" s="373" t="str">
        <f>IF(S128="","",IFERROR(SUM(T128:U128:W128:X128)+LARGE(T128:U128:W128:X128,1)/100+LARGE(T128:U128:W128:X128,2)/1000+LARGE(T128:U128:W128:X128,4)/10000+LARGE(T128:U128:W128:X128,5)/100000-0.01/R128,0))</f>
        <v/>
      </c>
      <c r="AE128" s="374"/>
      <c r="AF128" s="374"/>
      <c r="AG128" s="374"/>
      <c r="AH128" s="374"/>
      <c r="AI128" s="374"/>
      <c r="AJ128" s="374"/>
    </row>
    <row r="129" spans="1:36" ht="19.95" customHeight="1" thickBot="1" x14ac:dyDescent="0.35">
      <c r="A129" s="214" t="str">
        <f t="shared" si="14"/>
        <v/>
      </c>
      <c r="B129" s="58" t="str">
        <f>IF(ISNA(VLOOKUP($D129,'L. Des E.'!$A$4:$C$362,2,FALSE)),"",(VLOOKUP($D129,'L. Des E.'!$A$4:$C$362,2,FALSE)))</f>
        <v/>
      </c>
      <c r="C129" s="80" t="str">
        <f>IF(ISNA(VLOOKUP($D129,'L. Des E.'!$A$4:$C$362,3,FALSE)),"",(VLOOKUP($D129,'L. Des E.'!$A$4:$C$362,3,FALSE)))</f>
        <v/>
      </c>
      <c r="D129" s="59"/>
      <c r="E129" s="60"/>
      <c r="F129" s="60"/>
      <c r="G129" s="290" t="str">
        <f t="shared" si="15"/>
        <v/>
      </c>
      <c r="H129" s="60"/>
      <c r="I129" s="60"/>
      <c r="J129" s="60"/>
      <c r="K129" s="60"/>
      <c r="L129" s="60"/>
      <c r="M129" s="60"/>
      <c r="N129" s="60"/>
      <c r="O129" s="60"/>
      <c r="P129" s="60"/>
      <c r="Q129" s="226"/>
      <c r="R129" s="434">
        <v>127</v>
      </c>
      <c r="S129" s="434" t="str">
        <f t="shared" si="16"/>
        <v/>
      </c>
      <c r="T129" s="434">
        <f t="shared" si="17"/>
        <v>0</v>
      </c>
      <c r="U129" s="434">
        <f t="shared" si="18"/>
        <v>0</v>
      </c>
      <c r="V129" s="434">
        <f t="shared" si="19"/>
        <v>0</v>
      </c>
      <c r="W129" s="434">
        <f t="shared" si="20"/>
        <v>0</v>
      </c>
      <c r="X129" s="434">
        <f t="shared" si="21"/>
        <v>0</v>
      </c>
      <c r="Y129" s="434">
        <f t="shared" si="22"/>
        <v>0</v>
      </c>
      <c r="Z129" s="468">
        <f t="shared" si="23"/>
        <v>0</v>
      </c>
      <c r="AA129" s="434">
        <f t="shared" si="24"/>
        <v>0</v>
      </c>
      <c r="AB129" s="434">
        <f t="shared" si="25"/>
        <v>0</v>
      </c>
      <c r="AC129" s="434">
        <f t="shared" si="26"/>
        <v>0</v>
      </c>
      <c r="AD129" s="373" t="str">
        <f>IF(S129="","",IFERROR(SUM(T129:U129:W129:X129)+LARGE(T129:U129:W129:X129,1)/100+LARGE(T129:U129:W129:X129,2)/1000+LARGE(T129:U129:W129:X129,4)/10000+LARGE(T129:U129:W129:X129,5)/100000-0.01/R129,0))</f>
        <v/>
      </c>
      <c r="AE129" s="374"/>
      <c r="AF129" s="374"/>
      <c r="AG129" s="374"/>
      <c r="AH129" s="374"/>
      <c r="AI129" s="374"/>
      <c r="AJ129" s="374"/>
    </row>
    <row r="130" spans="1:36" ht="19.95" customHeight="1" thickBot="1" x14ac:dyDescent="0.35">
      <c r="A130" s="214" t="str">
        <f t="shared" si="14"/>
        <v/>
      </c>
      <c r="B130" s="58" t="str">
        <f>IF(ISNA(VLOOKUP($D130,'L. Des E.'!$A$4:$C$362,2,FALSE)),"",(VLOOKUP($D130,'L. Des E.'!$A$4:$C$362,2,FALSE)))</f>
        <v/>
      </c>
      <c r="C130" s="80" t="str">
        <f>IF(ISNA(VLOOKUP($D130,'L. Des E.'!$A$4:$C$362,3,FALSE)),"",(VLOOKUP($D130,'L. Des E.'!$A$4:$C$362,3,FALSE)))</f>
        <v/>
      </c>
      <c r="D130" s="59"/>
      <c r="E130" s="60"/>
      <c r="F130" s="60"/>
      <c r="G130" s="290" t="str">
        <f t="shared" si="15"/>
        <v/>
      </c>
      <c r="H130" s="60"/>
      <c r="I130" s="60"/>
      <c r="J130" s="60"/>
      <c r="K130" s="60"/>
      <c r="L130" s="60"/>
      <c r="M130" s="60"/>
      <c r="N130" s="60"/>
      <c r="O130" s="60"/>
      <c r="P130" s="60"/>
      <c r="Q130" s="226"/>
      <c r="R130" s="434">
        <v>128</v>
      </c>
      <c r="S130" s="434" t="str">
        <f t="shared" si="16"/>
        <v/>
      </c>
      <c r="T130" s="434">
        <f t="shared" si="17"/>
        <v>0</v>
      </c>
      <c r="U130" s="434">
        <f t="shared" si="18"/>
        <v>0</v>
      </c>
      <c r="V130" s="434">
        <f t="shared" si="19"/>
        <v>0</v>
      </c>
      <c r="W130" s="434">
        <f t="shared" si="20"/>
        <v>0</v>
      </c>
      <c r="X130" s="434">
        <f t="shared" si="21"/>
        <v>0</v>
      </c>
      <c r="Y130" s="434">
        <f t="shared" si="22"/>
        <v>0</v>
      </c>
      <c r="Z130" s="468">
        <f t="shared" si="23"/>
        <v>0</v>
      </c>
      <c r="AA130" s="434">
        <f t="shared" si="24"/>
        <v>0</v>
      </c>
      <c r="AB130" s="434">
        <f t="shared" si="25"/>
        <v>0</v>
      </c>
      <c r="AC130" s="434">
        <f t="shared" si="26"/>
        <v>0</v>
      </c>
      <c r="AD130" s="373" t="str">
        <f>IF(S130="","",IFERROR(SUM(T130:U130:W130:X130)+LARGE(T130:U130:W130:X130,1)/100+LARGE(T130:U130:W130:X130,2)/1000+LARGE(T130:U130:W130:X130,4)/10000+LARGE(T130:U130:W130:X130,5)/100000-0.01/R130,0))</f>
        <v/>
      </c>
      <c r="AE130" s="374"/>
      <c r="AF130" s="374"/>
      <c r="AG130" s="374"/>
      <c r="AH130" s="374"/>
      <c r="AI130" s="374"/>
      <c r="AJ130" s="374"/>
    </row>
    <row r="131" spans="1:36" ht="19.95" customHeight="1" thickBot="1" x14ac:dyDescent="0.35">
      <c r="A131" s="214" t="str">
        <f t="shared" si="14"/>
        <v/>
      </c>
      <c r="B131" s="58" t="str">
        <f>IF(ISNA(VLOOKUP($D131,'L. Des E.'!$A$4:$C$362,2,FALSE)),"",(VLOOKUP($D131,'L. Des E.'!$A$4:$C$362,2,FALSE)))</f>
        <v/>
      </c>
      <c r="C131" s="80" t="str">
        <f>IF(ISNA(VLOOKUP($D131,'L. Des E.'!$A$4:$C$362,3,FALSE)),"",(VLOOKUP($D131,'L. Des E.'!$A$4:$C$362,3,FALSE)))</f>
        <v/>
      </c>
      <c r="D131" s="59"/>
      <c r="E131" s="60"/>
      <c r="F131" s="60"/>
      <c r="G131" s="290" t="str">
        <f t="shared" si="15"/>
        <v/>
      </c>
      <c r="H131" s="60"/>
      <c r="I131" s="60"/>
      <c r="J131" s="60"/>
      <c r="K131" s="60"/>
      <c r="L131" s="60"/>
      <c r="M131" s="60"/>
      <c r="N131" s="60"/>
      <c r="O131" s="60"/>
      <c r="P131" s="60"/>
      <c r="Q131" s="226"/>
      <c r="R131" s="434">
        <v>129</v>
      </c>
      <c r="S131" s="434" t="str">
        <f t="shared" si="16"/>
        <v/>
      </c>
      <c r="T131" s="434">
        <f t="shared" si="17"/>
        <v>0</v>
      </c>
      <c r="U131" s="434">
        <f t="shared" si="18"/>
        <v>0</v>
      </c>
      <c r="V131" s="434">
        <f t="shared" si="19"/>
        <v>0</v>
      </c>
      <c r="W131" s="434">
        <f t="shared" si="20"/>
        <v>0</v>
      </c>
      <c r="X131" s="434">
        <f t="shared" si="21"/>
        <v>0</v>
      </c>
      <c r="Y131" s="434">
        <f t="shared" si="22"/>
        <v>0</v>
      </c>
      <c r="Z131" s="468">
        <f t="shared" si="23"/>
        <v>0</v>
      </c>
      <c r="AA131" s="434">
        <f t="shared" si="24"/>
        <v>0</v>
      </c>
      <c r="AB131" s="434">
        <f t="shared" si="25"/>
        <v>0</v>
      </c>
      <c r="AC131" s="434">
        <f t="shared" si="26"/>
        <v>0</v>
      </c>
      <c r="AD131" s="373" t="str">
        <f>IF(S131="","",IFERROR(SUM(T131:U131:W131:X131)+LARGE(T131:U131:W131:X131,1)/100+LARGE(T131:U131:W131:X131,2)/1000+LARGE(T131:U131:W131:X131,4)/10000+LARGE(T131:U131:W131:X131,5)/100000-0.01/R131,0))</f>
        <v/>
      </c>
      <c r="AE131" s="374"/>
      <c r="AF131" s="374"/>
      <c r="AG131" s="374"/>
      <c r="AH131" s="374"/>
      <c r="AI131" s="374"/>
      <c r="AJ131" s="374"/>
    </row>
    <row r="132" spans="1:36" ht="19.95" customHeight="1" thickBot="1" x14ac:dyDescent="0.35">
      <c r="A132" s="214" t="str">
        <f t="shared" ref="A132:A195" si="27">IF(ISERROR(RANK(AD132,$AD$3:$AD$301,0)),"",(RANK(AD132,$AD$3:$AD$301,0)))</f>
        <v/>
      </c>
      <c r="B132" s="58" t="str">
        <f>IF(ISNA(VLOOKUP($D132,'L. Des E.'!$A$4:$C$362,2,FALSE)),"",(VLOOKUP($D132,'L. Des E.'!$A$4:$C$362,2,FALSE)))</f>
        <v/>
      </c>
      <c r="C132" s="80" t="str">
        <f>IF(ISNA(VLOOKUP($D132,'L. Des E.'!$A$4:$C$362,3,FALSE)),"",(VLOOKUP($D132,'L. Des E.'!$A$4:$C$362,3,FALSE)))</f>
        <v/>
      </c>
      <c r="D132" s="59"/>
      <c r="E132" s="60"/>
      <c r="F132" s="60"/>
      <c r="G132" s="290" t="str">
        <f t="shared" ref="G132:G195" si="28">IF(F132="","",IF(MIN(90,SUM(H132:Q132))=0,"PC",(MIN(90,SUM(H132:Q132)))))</f>
        <v/>
      </c>
      <c r="H132" s="60"/>
      <c r="I132" s="60"/>
      <c r="J132" s="60"/>
      <c r="K132" s="60"/>
      <c r="L132" s="60"/>
      <c r="M132" s="60"/>
      <c r="N132" s="60"/>
      <c r="O132" s="60"/>
      <c r="P132" s="60"/>
      <c r="Q132" s="226"/>
      <c r="R132" s="434">
        <v>130</v>
      </c>
      <c r="S132" s="434" t="str">
        <f t="shared" ref="S132:S195" si="29">G132</f>
        <v/>
      </c>
      <c r="T132" s="434">
        <f t="shared" ref="T132:T195" si="30">H132</f>
        <v>0</v>
      </c>
      <c r="U132" s="434">
        <f t="shared" ref="U132:U195" si="31">I132</f>
        <v>0</v>
      </c>
      <c r="V132" s="434">
        <f t="shared" ref="V132:V195" si="32">J132</f>
        <v>0</v>
      </c>
      <c r="W132" s="434">
        <f t="shared" ref="W132:W195" si="33">K132</f>
        <v>0</v>
      </c>
      <c r="X132" s="434">
        <f t="shared" ref="X132:X195" si="34">L132</f>
        <v>0</v>
      </c>
      <c r="Y132" s="434">
        <f t="shared" ref="Y132:Y195" si="35">M132</f>
        <v>0</v>
      </c>
      <c r="Z132" s="468">
        <f t="shared" ref="Z132:Z195" si="36">N132</f>
        <v>0</v>
      </c>
      <c r="AA132" s="434">
        <f t="shared" ref="AA132:AA195" si="37">O132</f>
        <v>0</v>
      </c>
      <c r="AB132" s="434">
        <f t="shared" ref="AB132:AB195" si="38">P132</f>
        <v>0</v>
      </c>
      <c r="AC132" s="434">
        <f t="shared" ref="AC132:AC195" si="39">Q132</f>
        <v>0</v>
      </c>
      <c r="AD132" s="373" t="str">
        <f>IF(S132="","",IFERROR(SUM(T132:U132:W132:X132)+LARGE(T132:U132:W132:X132,1)/100+LARGE(T132:U132:W132:X132,2)/1000+LARGE(T132:U132:W132:X132,4)/10000+LARGE(T132:U132:W132:X132,5)/100000-0.01/R132,0))</f>
        <v/>
      </c>
      <c r="AE132" s="374"/>
      <c r="AF132" s="374"/>
      <c r="AG132" s="374"/>
      <c r="AH132" s="374"/>
      <c r="AI132" s="374"/>
      <c r="AJ132" s="374"/>
    </row>
    <row r="133" spans="1:36" ht="19.95" customHeight="1" thickBot="1" x14ac:dyDescent="0.35">
      <c r="A133" s="214" t="str">
        <f t="shared" si="27"/>
        <v/>
      </c>
      <c r="B133" s="58" t="str">
        <f>IF(ISNA(VLOOKUP($D133,'L. Des E.'!$A$4:$C$362,2,FALSE)),"",(VLOOKUP($D133,'L. Des E.'!$A$4:$C$362,2,FALSE)))</f>
        <v/>
      </c>
      <c r="C133" s="80" t="str">
        <f>IF(ISNA(VLOOKUP($D133,'L. Des E.'!$A$4:$C$362,3,FALSE)),"",(VLOOKUP($D133,'L. Des E.'!$A$4:$C$362,3,FALSE)))</f>
        <v/>
      </c>
      <c r="D133" s="59"/>
      <c r="E133" s="60"/>
      <c r="F133" s="60"/>
      <c r="G133" s="290" t="str">
        <f t="shared" si="28"/>
        <v/>
      </c>
      <c r="H133" s="60"/>
      <c r="I133" s="60"/>
      <c r="J133" s="60"/>
      <c r="K133" s="60"/>
      <c r="L133" s="60"/>
      <c r="M133" s="60"/>
      <c r="N133" s="60"/>
      <c r="O133" s="60"/>
      <c r="P133" s="60"/>
      <c r="Q133" s="226"/>
      <c r="R133" s="434">
        <v>131</v>
      </c>
      <c r="S133" s="434" t="str">
        <f t="shared" si="29"/>
        <v/>
      </c>
      <c r="T133" s="434">
        <f t="shared" si="30"/>
        <v>0</v>
      </c>
      <c r="U133" s="434">
        <f t="shared" si="31"/>
        <v>0</v>
      </c>
      <c r="V133" s="434">
        <f t="shared" si="32"/>
        <v>0</v>
      </c>
      <c r="W133" s="434">
        <f t="shared" si="33"/>
        <v>0</v>
      </c>
      <c r="X133" s="434">
        <f t="shared" si="34"/>
        <v>0</v>
      </c>
      <c r="Y133" s="434">
        <f t="shared" si="35"/>
        <v>0</v>
      </c>
      <c r="Z133" s="468">
        <f t="shared" si="36"/>
        <v>0</v>
      </c>
      <c r="AA133" s="434">
        <f t="shared" si="37"/>
        <v>0</v>
      </c>
      <c r="AB133" s="434">
        <f t="shared" si="38"/>
        <v>0</v>
      </c>
      <c r="AC133" s="434">
        <f t="shared" si="39"/>
        <v>0</v>
      </c>
      <c r="AD133" s="373" t="str">
        <f>IF(S133="","",IFERROR(SUM(T133:U133:W133:X133)+LARGE(T133:U133:W133:X133,1)/100+LARGE(T133:U133:W133:X133,2)/1000+LARGE(T133:U133:W133:X133,4)/10000+LARGE(T133:U133:W133:X133,5)/100000-0.01/R133,0))</f>
        <v/>
      </c>
      <c r="AE133" s="374"/>
      <c r="AF133" s="374"/>
      <c r="AG133" s="374"/>
      <c r="AH133" s="374"/>
      <c r="AI133" s="374"/>
      <c r="AJ133" s="374"/>
    </row>
    <row r="134" spans="1:36" ht="19.95" customHeight="1" thickBot="1" x14ac:dyDescent="0.35">
      <c r="A134" s="214" t="str">
        <f t="shared" si="27"/>
        <v/>
      </c>
      <c r="B134" s="58" t="str">
        <f>IF(ISNA(VLOOKUP($D134,'L. Des E.'!$A$4:$C$362,2,FALSE)),"",(VLOOKUP($D134,'L. Des E.'!$A$4:$C$362,2,FALSE)))</f>
        <v/>
      </c>
      <c r="C134" s="80" t="str">
        <f>IF(ISNA(VLOOKUP($D134,'L. Des E.'!$A$4:$C$362,3,FALSE)),"",(VLOOKUP($D134,'L. Des E.'!$A$4:$C$362,3,FALSE)))</f>
        <v/>
      </c>
      <c r="D134" s="59"/>
      <c r="E134" s="60"/>
      <c r="F134" s="60"/>
      <c r="G134" s="290" t="str">
        <f t="shared" si="28"/>
        <v/>
      </c>
      <c r="H134" s="60"/>
      <c r="I134" s="60"/>
      <c r="J134" s="60"/>
      <c r="K134" s="60"/>
      <c r="L134" s="60"/>
      <c r="M134" s="60"/>
      <c r="N134" s="60"/>
      <c r="O134" s="60"/>
      <c r="P134" s="60"/>
      <c r="Q134" s="226"/>
      <c r="R134" s="434">
        <v>132</v>
      </c>
      <c r="S134" s="434" t="str">
        <f t="shared" si="29"/>
        <v/>
      </c>
      <c r="T134" s="434">
        <f t="shared" si="30"/>
        <v>0</v>
      </c>
      <c r="U134" s="434">
        <f t="shared" si="31"/>
        <v>0</v>
      </c>
      <c r="V134" s="434">
        <f t="shared" si="32"/>
        <v>0</v>
      </c>
      <c r="W134" s="434">
        <f t="shared" si="33"/>
        <v>0</v>
      </c>
      <c r="X134" s="434">
        <f t="shared" si="34"/>
        <v>0</v>
      </c>
      <c r="Y134" s="434">
        <f t="shared" si="35"/>
        <v>0</v>
      </c>
      <c r="Z134" s="468">
        <f t="shared" si="36"/>
        <v>0</v>
      </c>
      <c r="AA134" s="434">
        <f t="shared" si="37"/>
        <v>0</v>
      </c>
      <c r="AB134" s="434">
        <f t="shared" si="38"/>
        <v>0</v>
      </c>
      <c r="AC134" s="434">
        <f t="shared" si="39"/>
        <v>0</v>
      </c>
      <c r="AD134" s="373" t="str">
        <f>IF(S134="","",IFERROR(SUM(T134:U134:W134:X134)+LARGE(T134:U134:W134:X134,1)/100+LARGE(T134:U134:W134:X134,2)/1000+LARGE(T134:U134:W134:X134,4)/10000+LARGE(T134:U134:W134:X134,5)/100000-0.01/R134,0))</f>
        <v/>
      </c>
      <c r="AE134" s="374"/>
      <c r="AF134" s="374"/>
      <c r="AG134" s="374"/>
      <c r="AH134" s="374"/>
      <c r="AI134" s="374"/>
      <c r="AJ134" s="374"/>
    </row>
    <row r="135" spans="1:36" ht="19.95" customHeight="1" thickBot="1" x14ac:dyDescent="0.35">
      <c r="A135" s="214" t="str">
        <f t="shared" si="27"/>
        <v/>
      </c>
      <c r="B135" s="58" t="str">
        <f>IF(ISNA(VLOOKUP($D135,'L. Des E.'!$A$4:$C$362,2,FALSE)),"",(VLOOKUP($D135,'L. Des E.'!$A$4:$C$362,2,FALSE)))</f>
        <v/>
      </c>
      <c r="C135" s="80" t="str">
        <f>IF(ISNA(VLOOKUP($D135,'L. Des E.'!$A$4:$C$362,3,FALSE)),"",(VLOOKUP($D135,'L. Des E.'!$A$4:$C$362,3,FALSE)))</f>
        <v/>
      </c>
      <c r="D135" s="59"/>
      <c r="E135" s="60"/>
      <c r="F135" s="60"/>
      <c r="G135" s="290" t="str">
        <f t="shared" si="28"/>
        <v/>
      </c>
      <c r="H135" s="60"/>
      <c r="I135" s="60"/>
      <c r="J135" s="60"/>
      <c r="K135" s="60"/>
      <c r="L135" s="60"/>
      <c r="M135" s="60"/>
      <c r="N135" s="60"/>
      <c r="O135" s="60"/>
      <c r="P135" s="60"/>
      <c r="Q135" s="226"/>
      <c r="R135" s="434">
        <v>133</v>
      </c>
      <c r="S135" s="434" t="str">
        <f t="shared" si="29"/>
        <v/>
      </c>
      <c r="T135" s="434">
        <f t="shared" si="30"/>
        <v>0</v>
      </c>
      <c r="U135" s="434">
        <f t="shared" si="31"/>
        <v>0</v>
      </c>
      <c r="V135" s="434">
        <f t="shared" si="32"/>
        <v>0</v>
      </c>
      <c r="W135" s="434">
        <f t="shared" si="33"/>
        <v>0</v>
      </c>
      <c r="X135" s="434">
        <f t="shared" si="34"/>
        <v>0</v>
      </c>
      <c r="Y135" s="434">
        <f t="shared" si="35"/>
        <v>0</v>
      </c>
      <c r="Z135" s="468">
        <f t="shared" si="36"/>
        <v>0</v>
      </c>
      <c r="AA135" s="434">
        <f t="shared" si="37"/>
        <v>0</v>
      </c>
      <c r="AB135" s="434">
        <f t="shared" si="38"/>
        <v>0</v>
      </c>
      <c r="AC135" s="434">
        <f t="shared" si="39"/>
        <v>0</v>
      </c>
      <c r="AD135" s="373" t="str">
        <f>IF(S135="","",IFERROR(SUM(T135:U135:W135:X135)+LARGE(T135:U135:W135:X135,1)/100+LARGE(T135:U135:W135:X135,2)/1000+LARGE(T135:U135:W135:X135,4)/10000+LARGE(T135:U135:W135:X135,5)/100000-0.01/R135,0))</f>
        <v/>
      </c>
      <c r="AE135" s="374"/>
      <c r="AF135" s="374"/>
      <c r="AG135" s="374"/>
      <c r="AH135" s="374"/>
      <c r="AI135" s="374"/>
      <c r="AJ135" s="374"/>
    </row>
    <row r="136" spans="1:36" ht="19.95" customHeight="1" thickBot="1" x14ac:dyDescent="0.35">
      <c r="A136" s="214" t="str">
        <f t="shared" si="27"/>
        <v/>
      </c>
      <c r="B136" s="58" t="str">
        <f>IF(ISNA(VLOOKUP($D136,'L. Des E.'!$A$4:$C$362,2,FALSE)),"",(VLOOKUP($D136,'L. Des E.'!$A$4:$C$362,2,FALSE)))</f>
        <v/>
      </c>
      <c r="C136" s="80" t="str">
        <f>IF(ISNA(VLOOKUP($D136,'L. Des E.'!$A$4:$C$362,3,FALSE)),"",(VLOOKUP($D136,'L. Des E.'!$A$4:$C$362,3,FALSE)))</f>
        <v/>
      </c>
      <c r="D136" s="59"/>
      <c r="E136" s="60"/>
      <c r="F136" s="60"/>
      <c r="G136" s="290" t="str">
        <f t="shared" si="28"/>
        <v/>
      </c>
      <c r="H136" s="60"/>
      <c r="I136" s="60"/>
      <c r="J136" s="60"/>
      <c r="K136" s="60"/>
      <c r="L136" s="60"/>
      <c r="M136" s="60"/>
      <c r="N136" s="60"/>
      <c r="O136" s="60"/>
      <c r="P136" s="60"/>
      <c r="Q136" s="226"/>
      <c r="R136" s="434">
        <v>134</v>
      </c>
      <c r="S136" s="434" t="str">
        <f t="shared" si="29"/>
        <v/>
      </c>
      <c r="T136" s="434">
        <f t="shared" si="30"/>
        <v>0</v>
      </c>
      <c r="U136" s="434">
        <f t="shared" si="31"/>
        <v>0</v>
      </c>
      <c r="V136" s="434">
        <f t="shared" si="32"/>
        <v>0</v>
      </c>
      <c r="W136" s="434">
        <f t="shared" si="33"/>
        <v>0</v>
      </c>
      <c r="X136" s="434">
        <f t="shared" si="34"/>
        <v>0</v>
      </c>
      <c r="Y136" s="434">
        <f t="shared" si="35"/>
        <v>0</v>
      </c>
      <c r="Z136" s="468">
        <f t="shared" si="36"/>
        <v>0</v>
      </c>
      <c r="AA136" s="434">
        <f t="shared" si="37"/>
        <v>0</v>
      </c>
      <c r="AB136" s="434">
        <f t="shared" si="38"/>
        <v>0</v>
      </c>
      <c r="AC136" s="434">
        <f t="shared" si="39"/>
        <v>0</v>
      </c>
      <c r="AD136" s="373" t="str">
        <f>IF(S136="","",IFERROR(SUM(T136:U136:W136:X136)+LARGE(T136:U136:W136:X136,1)/100+LARGE(T136:U136:W136:X136,2)/1000+LARGE(T136:U136:W136:X136,4)/10000+LARGE(T136:U136:W136:X136,5)/100000-0.01/R136,0))</f>
        <v/>
      </c>
      <c r="AE136" s="374"/>
      <c r="AF136" s="374"/>
      <c r="AG136" s="374"/>
      <c r="AH136" s="374"/>
      <c r="AI136" s="374"/>
      <c r="AJ136" s="374"/>
    </row>
    <row r="137" spans="1:36" ht="19.95" customHeight="1" thickBot="1" x14ac:dyDescent="0.35">
      <c r="A137" s="214" t="str">
        <f t="shared" si="27"/>
        <v/>
      </c>
      <c r="B137" s="58" t="str">
        <f>IF(ISNA(VLOOKUP($D137,'L. Des E.'!$A$4:$C$362,2,FALSE)),"",(VLOOKUP($D137,'L. Des E.'!$A$4:$C$362,2,FALSE)))</f>
        <v/>
      </c>
      <c r="C137" s="80" t="str">
        <f>IF(ISNA(VLOOKUP($D137,'L. Des E.'!$A$4:$C$362,3,FALSE)),"",(VLOOKUP($D137,'L. Des E.'!$A$4:$C$362,3,FALSE)))</f>
        <v/>
      </c>
      <c r="D137" s="59"/>
      <c r="E137" s="60"/>
      <c r="F137" s="60"/>
      <c r="G137" s="290" t="str">
        <f t="shared" si="28"/>
        <v/>
      </c>
      <c r="H137" s="60"/>
      <c r="I137" s="60"/>
      <c r="J137" s="60"/>
      <c r="K137" s="60"/>
      <c r="L137" s="60"/>
      <c r="M137" s="60"/>
      <c r="N137" s="60"/>
      <c r="O137" s="60"/>
      <c r="P137" s="60"/>
      <c r="Q137" s="226"/>
      <c r="R137" s="434">
        <v>135</v>
      </c>
      <c r="S137" s="434" t="str">
        <f t="shared" si="29"/>
        <v/>
      </c>
      <c r="T137" s="434">
        <f t="shared" si="30"/>
        <v>0</v>
      </c>
      <c r="U137" s="434">
        <f t="shared" si="31"/>
        <v>0</v>
      </c>
      <c r="V137" s="434">
        <f t="shared" si="32"/>
        <v>0</v>
      </c>
      <c r="W137" s="434">
        <f t="shared" si="33"/>
        <v>0</v>
      </c>
      <c r="X137" s="434">
        <f t="shared" si="34"/>
        <v>0</v>
      </c>
      <c r="Y137" s="434">
        <f t="shared" si="35"/>
        <v>0</v>
      </c>
      <c r="Z137" s="468">
        <f t="shared" si="36"/>
        <v>0</v>
      </c>
      <c r="AA137" s="434">
        <f t="shared" si="37"/>
        <v>0</v>
      </c>
      <c r="AB137" s="434">
        <f t="shared" si="38"/>
        <v>0</v>
      </c>
      <c r="AC137" s="434">
        <f t="shared" si="39"/>
        <v>0</v>
      </c>
      <c r="AD137" s="373" t="str">
        <f>IF(S137="","",IFERROR(SUM(T137:U137:W137:X137)+LARGE(T137:U137:W137:X137,1)/100+LARGE(T137:U137:W137:X137,2)/1000+LARGE(T137:U137:W137:X137,4)/10000+LARGE(T137:U137:W137:X137,5)/100000-0.01/R137,0))</f>
        <v/>
      </c>
      <c r="AE137" s="374"/>
      <c r="AF137" s="374"/>
      <c r="AG137" s="374"/>
      <c r="AH137" s="374"/>
      <c r="AI137" s="374"/>
      <c r="AJ137" s="374"/>
    </row>
    <row r="138" spans="1:36" ht="19.95" customHeight="1" thickBot="1" x14ac:dyDescent="0.35">
      <c r="A138" s="214" t="str">
        <f t="shared" si="27"/>
        <v/>
      </c>
      <c r="B138" s="58" t="str">
        <f>IF(ISNA(VLOOKUP($D138,'L. Des E.'!$A$4:$C$362,2,FALSE)),"",(VLOOKUP($D138,'L. Des E.'!$A$4:$C$362,2,FALSE)))</f>
        <v/>
      </c>
      <c r="C138" s="80" t="str">
        <f>IF(ISNA(VLOOKUP($D138,'L. Des E.'!$A$4:$C$362,3,FALSE)),"",(VLOOKUP($D138,'L. Des E.'!$A$4:$C$362,3,FALSE)))</f>
        <v/>
      </c>
      <c r="D138" s="59"/>
      <c r="E138" s="60"/>
      <c r="F138" s="60"/>
      <c r="G138" s="290" t="str">
        <f t="shared" si="28"/>
        <v/>
      </c>
      <c r="H138" s="60"/>
      <c r="I138" s="60"/>
      <c r="J138" s="60"/>
      <c r="K138" s="60"/>
      <c r="L138" s="60"/>
      <c r="M138" s="60"/>
      <c r="N138" s="60"/>
      <c r="O138" s="60"/>
      <c r="P138" s="60"/>
      <c r="Q138" s="226"/>
      <c r="R138" s="434">
        <v>136</v>
      </c>
      <c r="S138" s="434" t="str">
        <f t="shared" si="29"/>
        <v/>
      </c>
      <c r="T138" s="434">
        <f t="shared" si="30"/>
        <v>0</v>
      </c>
      <c r="U138" s="434">
        <f t="shared" si="31"/>
        <v>0</v>
      </c>
      <c r="V138" s="434">
        <f t="shared" si="32"/>
        <v>0</v>
      </c>
      <c r="W138" s="434">
        <f t="shared" si="33"/>
        <v>0</v>
      </c>
      <c r="X138" s="434">
        <f t="shared" si="34"/>
        <v>0</v>
      </c>
      <c r="Y138" s="434">
        <f t="shared" si="35"/>
        <v>0</v>
      </c>
      <c r="Z138" s="468">
        <f t="shared" si="36"/>
        <v>0</v>
      </c>
      <c r="AA138" s="434">
        <f t="shared" si="37"/>
        <v>0</v>
      </c>
      <c r="AB138" s="434">
        <f t="shared" si="38"/>
        <v>0</v>
      </c>
      <c r="AC138" s="434">
        <f t="shared" si="39"/>
        <v>0</v>
      </c>
      <c r="AD138" s="373" t="str">
        <f>IF(S138="","",IFERROR(SUM(T138:U138:W138:X138)+LARGE(T138:U138:W138:X138,1)/100+LARGE(T138:U138:W138:X138,2)/1000+LARGE(T138:U138:W138:X138,4)/10000+LARGE(T138:U138:W138:X138,5)/100000-0.01/R138,0))</f>
        <v/>
      </c>
      <c r="AE138" s="374"/>
      <c r="AF138" s="374"/>
      <c r="AG138" s="374"/>
      <c r="AH138" s="374"/>
      <c r="AI138" s="374"/>
      <c r="AJ138" s="374"/>
    </row>
    <row r="139" spans="1:36" ht="19.95" customHeight="1" thickBot="1" x14ac:dyDescent="0.35">
      <c r="A139" s="214" t="str">
        <f t="shared" si="27"/>
        <v/>
      </c>
      <c r="B139" s="58" t="str">
        <f>IF(ISNA(VLOOKUP($D139,'L. Des E.'!$A$4:$C$362,2,FALSE)),"",(VLOOKUP($D139,'L. Des E.'!$A$4:$C$362,2,FALSE)))</f>
        <v/>
      </c>
      <c r="C139" s="80" t="str">
        <f>IF(ISNA(VLOOKUP($D139,'L. Des E.'!$A$4:$C$362,3,FALSE)),"",(VLOOKUP($D139,'L. Des E.'!$A$4:$C$362,3,FALSE)))</f>
        <v/>
      </c>
      <c r="D139" s="59"/>
      <c r="E139" s="60"/>
      <c r="F139" s="60"/>
      <c r="G139" s="290" t="str">
        <f t="shared" si="28"/>
        <v/>
      </c>
      <c r="H139" s="60"/>
      <c r="I139" s="60"/>
      <c r="J139" s="60"/>
      <c r="K139" s="60"/>
      <c r="L139" s="60"/>
      <c r="M139" s="60"/>
      <c r="N139" s="60"/>
      <c r="O139" s="60"/>
      <c r="P139" s="60"/>
      <c r="Q139" s="226"/>
      <c r="R139" s="434">
        <v>137</v>
      </c>
      <c r="S139" s="434" t="str">
        <f t="shared" si="29"/>
        <v/>
      </c>
      <c r="T139" s="434">
        <f t="shared" si="30"/>
        <v>0</v>
      </c>
      <c r="U139" s="434">
        <f t="shared" si="31"/>
        <v>0</v>
      </c>
      <c r="V139" s="434">
        <f t="shared" si="32"/>
        <v>0</v>
      </c>
      <c r="W139" s="434">
        <f t="shared" si="33"/>
        <v>0</v>
      </c>
      <c r="X139" s="434">
        <f t="shared" si="34"/>
        <v>0</v>
      </c>
      <c r="Y139" s="434">
        <f t="shared" si="35"/>
        <v>0</v>
      </c>
      <c r="Z139" s="468">
        <f t="shared" si="36"/>
        <v>0</v>
      </c>
      <c r="AA139" s="434">
        <f t="shared" si="37"/>
        <v>0</v>
      </c>
      <c r="AB139" s="434">
        <f t="shared" si="38"/>
        <v>0</v>
      </c>
      <c r="AC139" s="434">
        <f t="shared" si="39"/>
        <v>0</v>
      </c>
      <c r="AD139" s="373" t="str">
        <f>IF(S139="","",IFERROR(SUM(T139:U139:W139:X139)+LARGE(T139:U139:W139:X139,1)/100+LARGE(T139:U139:W139:X139,2)/1000+LARGE(T139:U139:W139:X139,4)/10000+LARGE(T139:U139:W139:X139,5)/100000-0.01/R139,0))</f>
        <v/>
      </c>
      <c r="AE139" s="374"/>
      <c r="AF139" s="374"/>
      <c r="AG139" s="374"/>
      <c r="AH139" s="374"/>
      <c r="AI139" s="374"/>
      <c r="AJ139" s="374"/>
    </row>
    <row r="140" spans="1:36" ht="19.95" customHeight="1" thickBot="1" x14ac:dyDescent="0.35">
      <c r="A140" s="214" t="str">
        <f t="shared" si="27"/>
        <v/>
      </c>
      <c r="B140" s="58" t="str">
        <f>IF(ISNA(VLOOKUP($D140,'L. Des E.'!$A$4:$C$362,2,FALSE)),"",(VLOOKUP($D140,'L. Des E.'!$A$4:$C$362,2,FALSE)))</f>
        <v/>
      </c>
      <c r="C140" s="80" t="str">
        <f>IF(ISNA(VLOOKUP($D140,'L. Des E.'!$A$4:$C$362,3,FALSE)),"",(VLOOKUP($D140,'L. Des E.'!$A$4:$C$362,3,FALSE)))</f>
        <v/>
      </c>
      <c r="D140" s="59"/>
      <c r="E140" s="60"/>
      <c r="F140" s="60"/>
      <c r="G140" s="290" t="str">
        <f t="shared" si="28"/>
        <v/>
      </c>
      <c r="H140" s="60"/>
      <c r="I140" s="60"/>
      <c r="J140" s="60"/>
      <c r="K140" s="60"/>
      <c r="L140" s="60"/>
      <c r="M140" s="60"/>
      <c r="N140" s="60"/>
      <c r="O140" s="60"/>
      <c r="P140" s="60"/>
      <c r="Q140" s="226"/>
      <c r="R140" s="434">
        <v>138</v>
      </c>
      <c r="S140" s="434" t="str">
        <f t="shared" si="29"/>
        <v/>
      </c>
      <c r="T140" s="434">
        <f t="shared" si="30"/>
        <v>0</v>
      </c>
      <c r="U140" s="434">
        <f t="shared" si="31"/>
        <v>0</v>
      </c>
      <c r="V140" s="434">
        <f t="shared" si="32"/>
        <v>0</v>
      </c>
      <c r="W140" s="434">
        <f t="shared" si="33"/>
        <v>0</v>
      </c>
      <c r="X140" s="434">
        <f t="shared" si="34"/>
        <v>0</v>
      </c>
      <c r="Y140" s="434">
        <f t="shared" si="35"/>
        <v>0</v>
      </c>
      <c r="Z140" s="468">
        <f t="shared" si="36"/>
        <v>0</v>
      </c>
      <c r="AA140" s="434">
        <f t="shared" si="37"/>
        <v>0</v>
      </c>
      <c r="AB140" s="434">
        <f t="shared" si="38"/>
        <v>0</v>
      </c>
      <c r="AC140" s="434">
        <f t="shared" si="39"/>
        <v>0</v>
      </c>
      <c r="AD140" s="373" t="str">
        <f>IF(S140="","",IFERROR(SUM(T140:U140:W140:X140)+LARGE(T140:U140:W140:X140,1)/100+LARGE(T140:U140:W140:X140,2)/1000+LARGE(T140:U140:W140:X140,4)/10000+LARGE(T140:U140:W140:X140,5)/100000-0.01/R140,0))</f>
        <v/>
      </c>
      <c r="AE140" s="374"/>
      <c r="AF140" s="374"/>
      <c r="AG140" s="374"/>
      <c r="AH140" s="374"/>
      <c r="AI140" s="374"/>
      <c r="AJ140" s="374"/>
    </row>
    <row r="141" spans="1:36" ht="19.95" customHeight="1" thickBot="1" x14ac:dyDescent="0.35">
      <c r="A141" s="214" t="str">
        <f t="shared" si="27"/>
        <v/>
      </c>
      <c r="B141" s="58" t="str">
        <f>IF(ISNA(VLOOKUP($D141,'L. Des E.'!$A$4:$C$362,2,FALSE)),"",(VLOOKUP($D141,'L. Des E.'!$A$4:$C$362,2,FALSE)))</f>
        <v/>
      </c>
      <c r="C141" s="80" t="str">
        <f>IF(ISNA(VLOOKUP($D141,'L. Des E.'!$A$4:$C$362,3,FALSE)),"",(VLOOKUP($D141,'L. Des E.'!$A$4:$C$362,3,FALSE)))</f>
        <v/>
      </c>
      <c r="D141" s="59"/>
      <c r="E141" s="60"/>
      <c r="F141" s="60"/>
      <c r="G141" s="290" t="str">
        <f t="shared" si="28"/>
        <v/>
      </c>
      <c r="H141" s="60"/>
      <c r="I141" s="60"/>
      <c r="J141" s="60"/>
      <c r="K141" s="60"/>
      <c r="L141" s="60"/>
      <c r="M141" s="60"/>
      <c r="N141" s="60"/>
      <c r="O141" s="60"/>
      <c r="P141" s="60"/>
      <c r="Q141" s="226"/>
      <c r="R141" s="434">
        <v>139</v>
      </c>
      <c r="S141" s="434" t="str">
        <f t="shared" si="29"/>
        <v/>
      </c>
      <c r="T141" s="434">
        <f t="shared" si="30"/>
        <v>0</v>
      </c>
      <c r="U141" s="434">
        <f t="shared" si="31"/>
        <v>0</v>
      </c>
      <c r="V141" s="434">
        <f t="shared" si="32"/>
        <v>0</v>
      </c>
      <c r="W141" s="434">
        <f t="shared" si="33"/>
        <v>0</v>
      </c>
      <c r="X141" s="434">
        <f t="shared" si="34"/>
        <v>0</v>
      </c>
      <c r="Y141" s="434">
        <f t="shared" si="35"/>
        <v>0</v>
      </c>
      <c r="Z141" s="468">
        <f t="shared" si="36"/>
        <v>0</v>
      </c>
      <c r="AA141" s="434">
        <f t="shared" si="37"/>
        <v>0</v>
      </c>
      <c r="AB141" s="434">
        <f t="shared" si="38"/>
        <v>0</v>
      </c>
      <c r="AC141" s="434">
        <f t="shared" si="39"/>
        <v>0</v>
      </c>
      <c r="AD141" s="373" t="str">
        <f>IF(S141="","",IFERROR(SUM(T141:U141:W141:X141)+LARGE(T141:U141:W141:X141,1)/100+LARGE(T141:U141:W141:X141,2)/1000+LARGE(T141:U141:W141:X141,4)/10000+LARGE(T141:U141:W141:X141,5)/100000-0.01/R141,0))</f>
        <v/>
      </c>
      <c r="AE141" s="374"/>
      <c r="AF141" s="374"/>
      <c r="AG141" s="374"/>
      <c r="AH141" s="374"/>
      <c r="AI141" s="374"/>
      <c r="AJ141" s="374"/>
    </row>
    <row r="142" spans="1:36" ht="19.95" customHeight="1" thickBot="1" x14ac:dyDescent="0.35">
      <c r="A142" s="214" t="str">
        <f t="shared" si="27"/>
        <v/>
      </c>
      <c r="B142" s="58" t="str">
        <f>IF(ISNA(VLOOKUP($D142,'L. Des E.'!$A$4:$C$362,2,FALSE)),"",(VLOOKUP($D142,'L. Des E.'!$A$4:$C$362,2,FALSE)))</f>
        <v/>
      </c>
      <c r="C142" s="80" t="str">
        <f>IF(ISNA(VLOOKUP($D142,'L. Des E.'!$A$4:$C$362,3,FALSE)),"",(VLOOKUP($D142,'L. Des E.'!$A$4:$C$362,3,FALSE)))</f>
        <v/>
      </c>
      <c r="D142" s="59"/>
      <c r="E142" s="60"/>
      <c r="F142" s="60"/>
      <c r="G142" s="290" t="str">
        <f t="shared" si="28"/>
        <v/>
      </c>
      <c r="H142" s="60"/>
      <c r="I142" s="60"/>
      <c r="J142" s="60"/>
      <c r="K142" s="60"/>
      <c r="L142" s="60"/>
      <c r="M142" s="60"/>
      <c r="N142" s="60"/>
      <c r="O142" s="60"/>
      <c r="P142" s="60"/>
      <c r="Q142" s="226"/>
      <c r="R142" s="434">
        <v>140</v>
      </c>
      <c r="S142" s="434" t="str">
        <f t="shared" si="29"/>
        <v/>
      </c>
      <c r="T142" s="434">
        <f t="shared" si="30"/>
        <v>0</v>
      </c>
      <c r="U142" s="434">
        <f t="shared" si="31"/>
        <v>0</v>
      </c>
      <c r="V142" s="434">
        <f t="shared" si="32"/>
        <v>0</v>
      </c>
      <c r="W142" s="434">
        <f t="shared" si="33"/>
        <v>0</v>
      </c>
      <c r="X142" s="434">
        <f t="shared" si="34"/>
        <v>0</v>
      </c>
      <c r="Y142" s="434">
        <f t="shared" si="35"/>
        <v>0</v>
      </c>
      <c r="Z142" s="468">
        <f t="shared" si="36"/>
        <v>0</v>
      </c>
      <c r="AA142" s="434">
        <f t="shared" si="37"/>
        <v>0</v>
      </c>
      <c r="AB142" s="434">
        <f t="shared" si="38"/>
        <v>0</v>
      </c>
      <c r="AC142" s="434">
        <f t="shared" si="39"/>
        <v>0</v>
      </c>
      <c r="AD142" s="373" t="str">
        <f>IF(S142="","",IFERROR(SUM(T142:U142:W142:X142)+LARGE(T142:U142:W142:X142,1)/100+LARGE(T142:U142:W142:X142,2)/1000+LARGE(T142:U142:W142:X142,4)/10000+LARGE(T142:U142:W142:X142,5)/100000-0.01/R142,0))</f>
        <v/>
      </c>
      <c r="AE142" s="374"/>
      <c r="AF142" s="374"/>
      <c r="AG142" s="374"/>
      <c r="AH142" s="374"/>
      <c r="AI142" s="374"/>
      <c r="AJ142" s="374"/>
    </row>
    <row r="143" spans="1:36" ht="19.95" customHeight="1" thickBot="1" x14ac:dyDescent="0.35">
      <c r="A143" s="214" t="str">
        <f t="shared" si="27"/>
        <v/>
      </c>
      <c r="B143" s="58" t="str">
        <f>IF(ISNA(VLOOKUP($D143,'L. Des E.'!$A$4:$C$362,2,FALSE)),"",(VLOOKUP($D143,'L. Des E.'!$A$4:$C$362,2,FALSE)))</f>
        <v/>
      </c>
      <c r="C143" s="80" t="str">
        <f>IF(ISNA(VLOOKUP($D143,'L. Des E.'!$A$4:$C$362,3,FALSE)),"",(VLOOKUP($D143,'L. Des E.'!$A$4:$C$362,3,FALSE)))</f>
        <v/>
      </c>
      <c r="D143" s="59"/>
      <c r="E143" s="60"/>
      <c r="F143" s="60"/>
      <c r="G143" s="290" t="str">
        <f t="shared" si="28"/>
        <v/>
      </c>
      <c r="H143" s="60"/>
      <c r="I143" s="60"/>
      <c r="J143" s="60"/>
      <c r="K143" s="60"/>
      <c r="L143" s="60"/>
      <c r="M143" s="60"/>
      <c r="N143" s="60"/>
      <c r="O143" s="60"/>
      <c r="P143" s="60"/>
      <c r="Q143" s="226"/>
      <c r="R143" s="434">
        <v>141</v>
      </c>
      <c r="S143" s="434" t="str">
        <f t="shared" si="29"/>
        <v/>
      </c>
      <c r="T143" s="434">
        <f t="shared" si="30"/>
        <v>0</v>
      </c>
      <c r="U143" s="434">
        <f t="shared" si="31"/>
        <v>0</v>
      </c>
      <c r="V143" s="434">
        <f t="shared" si="32"/>
        <v>0</v>
      </c>
      <c r="W143" s="434">
        <f t="shared" si="33"/>
        <v>0</v>
      </c>
      <c r="X143" s="434">
        <f t="shared" si="34"/>
        <v>0</v>
      </c>
      <c r="Y143" s="434">
        <f t="shared" si="35"/>
        <v>0</v>
      </c>
      <c r="Z143" s="468">
        <f t="shared" si="36"/>
        <v>0</v>
      </c>
      <c r="AA143" s="434">
        <f t="shared" si="37"/>
        <v>0</v>
      </c>
      <c r="AB143" s="434">
        <f t="shared" si="38"/>
        <v>0</v>
      </c>
      <c r="AC143" s="434">
        <f t="shared" si="39"/>
        <v>0</v>
      </c>
      <c r="AD143" s="373" t="str">
        <f>IF(S143="","",IFERROR(SUM(T143:U143:W143:X143)+LARGE(T143:U143:W143:X143,1)/100+LARGE(T143:U143:W143:X143,2)/1000+LARGE(T143:U143:W143:X143,4)/10000+LARGE(T143:U143:W143:X143,5)/100000-0.01/R143,0))</f>
        <v/>
      </c>
      <c r="AE143" s="374"/>
      <c r="AF143" s="374"/>
      <c r="AG143" s="374"/>
      <c r="AH143" s="374"/>
      <c r="AI143" s="374"/>
      <c r="AJ143" s="374"/>
    </row>
    <row r="144" spans="1:36" ht="19.95" customHeight="1" thickBot="1" x14ac:dyDescent="0.35">
      <c r="A144" s="214" t="str">
        <f t="shared" si="27"/>
        <v/>
      </c>
      <c r="B144" s="58" t="str">
        <f>IF(ISNA(VLOOKUP($D144,'L. Des E.'!$A$4:$C$362,2,FALSE)),"",(VLOOKUP($D144,'L. Des E.'!$A$4:$C$362,2,FALSE)))</f>
        <v/>
      </c>
      <c r="C144" s="80" t="str">
        <f>IF(ISNA(VLOOKUP($D144,'L. Des E.'!$A$4:$C$362,3,FALSE)),"",(VLOOKUP($D144,'L. Des E.'!$A$4:$C$362,3,FALSE)))</f>
        <v/>
      </c>
      <c r="D144" s="59"/>
      <c r="E144" s="60"/>
      <c r="F144" s="60"/>
      <c r="G144" s="290" t="str">
        <f t="shared" si="28"/>
        <v/>
      </c>
      <c r="H144" s="60"/>
      <c r="I144" s="60"/>
      <c r="J144" s="60"/>
      <c r="K144" s="60"/>
      <c r="L144" s="60"/>
      <c r="M144" s="60"/>
      <c r="N144" s="60"/>
      <c r="O144" s="60"/>
      <c r="P144" s="60"/>
      <c r="Q144" s="226"/>
      <c r="R144" s="434">
        <v>142</v>
      </c>
      <c r="S144" s="434" t="str">
        <f t="shared" si="29"/>
        <v/>
      </c>
      <c r="T144" s="434">
        <f t="shared" si="30"/>
        <v>0</v>
      </c>
      <c r="U144" s="434">
        <f t="shared" si="31"/>
        <v>0</v>
      </c>
      <c r="V144" s="434">
        <f t="shared" si="32"/>
        <v>0</v>
      </c>
      <c r="W144" s="434">
        <f t="shared" si="33"/>
        <v>0</v>
      </c>
      <c r="X144" s="434">
        <f t="shared" si="34"/>
        <v>0</v>
      </c>
      <c r="Y144" s="434">
        <f t="shared" si="35"/>
        <v>0</v>
      </c>
      <c r="Z144" s="468">
        <f t="shared" si="36"/>
        <v>0</v>
      </c>
      <c r="AA144" s="434">
        <f t="shared" si="37"/>
        <v>0</v>
      </c>
      <c r="AB144" s="434">
        <f t="shared" si="38"/>
        <v>0</v>
      </c>
      <c r="AC144" s="434">
        <f t="shared" si="39"/>
        <v>0</v>
      </c>
      <c r="AD144" s="373" t="str">
        <f>IF(S144="","",IFERROR(SUM(T144:U144:W144:X144)+LARGE(T144:U144:W144:X144,1)/100+LARGE(T144:U144:W144:X144,2)/1000+LARGE(T144:U144:W144:X144,4)/10000+LARGE(T144:U144:W144:X144,5)/100000-0.01/R144,0))</f>
        <v/>
      </c>
      <c r="AE144" s="374"/>
      <c r="AF144" s="374"/>
      <c r="AG144" s="374"/>
      <c r="AH144" s="374"/>
      <c r="AI144" s="374"/>
      <c r="AJ144" s="374"/>
    </row>
    <row r="145" spans="1:36" ht="19.95" customHeight="1" thickBot="1" x14ac:dyDescent="0.35">
      <c r="A145" s="214" t="str">
        <f t="shared" si="27"/>
        <v/>
      </c>
      <c r="B145" s="58" t="str">
        <f>IF(ISNA(VLOOKUP($D145,'L. Des E.'!$A$4:$C$362,2,FALSE)),"",(VLOOKUP($D145,'L. Des E.'!$A$4:$C$362,2,FALSE)))</f>
        <v/>
      </c>
      <c r="C145" s="80" t="str">
        <f>IF(ISNA(VLOOKUP($D145,'L. Des E.'!$A$4:$C$362,3,FALSE)),"",(VLOOKUP($D145,'L. Des E.'!$A$4:$C$362,3,FALSE)))</f>
        <v/>
      </c>
      <c r="D145" s="59"/>
      <c r="E145" s="60"/>
      <c r="F145" s="60"/>
      <c r="G145" s="290" t="str">
        <f t="shared" si="28"/>
        <v/>
      </c>
      <c r="H145" s="60"/>
      <c r="I145" s="60"/>
      <c r="J145" s="60"/>
      <c r="K145" s="60"/>
      <c r="L145" s="60"/>
      <c r="M145" s="60"/>
      <c r="N145" s="60"/>
      <c r="O145" s="60"/>
      <c r="P145" s="60"/>
      <c r="Q145" s="226"/>
      <c r="R145" s="434">
        <v>143</v>
      </c>
      <c r="S145" s="434" t="str">
        <f t="shared" si="29"/>
        <v/>
      </c>
      <c r="T145" s="434">
        <f t="shared" si="30"/>
        <v>0</v>
      </c>
      <c r="U145" s="434">
        <f t="shared" si="31"/>
        <v>0</v>
      </c>
      <c r="V145" s="434">
        <f t="shared" si="32"/>
        <v>0</v>
      </c>
      <c r="W145" s="434">
        <f t="shared" si="33"/>
        <v>0</v>
      </c>
      <c r="X145" s="434">
        <f t="shared" si="34"/>
        <v>0</v>
      </c>
      <c r="Y145" s="434">
        <f t="shared" si="35"/>
        <v>0</v>
      </c>
      <c r="Z145" s="468">
        <f t="shared" si="36"/>
        <v>0</v>
      </c>
      <c r="AA145" s="434">
        <f t="shared" si="37"/>
        <v>0</v>
      </c>
      <c r="AB145" s="434">
        <f t="shared" si="38"/>
        <v>0</v>
      </c>
      <c r="AC145" s="434">
        <f t="shared" si="39"/>
        <v>0</v>
      </c>
      <c r="AD145" s="373" t="str">
        <f>IF(S145="","",IFERROR(SUM(T145:U145:W145:X145)+LARGE(T145:U145:W145:X145,1)/100+LARGE(T145:U145:W145:X145,2)/1000+LARGE(T145:U145:W145:X145,4)/10000+LARGE(T145:U145:W145:X145,5)/100000-0.01/R145,0))</f>
        <v/>
      </c>
      <c r="AE145" s="374"/>
      <c r="AF145" s="374"/>
      <c r="AG145" s="374"/>
      <c r="AH145" s="374"/>
      <c r="AI145" s="374"/>
      <c r="AJ145" s="374"/>
    </row>
    <row r="146" spans="1:36" ht="19.95" customHeight="1" thickBot="1" x14ac:dyDescent="0.35">
      <c r="A146" s="214" t="str">
        <f t="shared" si="27"/>
        <v/>
      </c>
      <c r="B146" s="58" t="str">
        <f>IF(ISNA(VLOOKUP($D146,'L. Des E.'!$A$4:$C$362,2,FALSE)),"",(VLOOKUP($D146,'L. Des E.'!$A$4:$C$362,2,FALSE)))</f>
        <v/>
      </c>
      <c r="C146" s="80" t="str">
        <f>IF(ISNA(VLOOKUP($D146,'L. Des E.'!$A$4:$C$362,3,FALSE)),"",(VLOOKUP($D146,'L. Des E.'!$A$4:$C$362,3,FALSE)))</f>
        <v/>
      </c>
      <c r="D146" s="59"/>
      <c r="E146" s="60"/>
      <c r="F146" s="60"/>
      <c r="G146" s="290" t="str">
        <f t="shared" si="28"/>
        <v/>
      </c>
      <c r="H146" s="60"/>
      <c r="I146" s="60"/>
      <c r="J146" s="60"/>
      <c r="K146" s="60"/>
      <c r="L146" s="60"/>
      <c r="M146" s="60"/>
      <c r="N146" s="60"/>
      <c r="O146" s="60"/>
      <c r="P146" s="60"/>
      <c r="Q146" s="226"/>
      <c r="R146" s="434">
        <v>144</v>
      </c>
      <c r="S146" s="434" t="str">
        <f t="shared" si="29"/>
        <v/>
      </c>
      <c r="T146" s="434">
        <f t="shared" si="30"/>
        <v>0</v>
      </c>
      <c r="U146" s="434">
        <f t="shared" si="31"/>
        <v>0</v>
      </c>
      <c r="V146" s="434">
        <f t="shared" si="32"/>
        <v>0</v>
      </c>
      <c r="W146" s="434">
        <f t="shared" si="33"/>
        <v>0</v>
      </c>
      <c r="X146" s="434">
        <f t="shared" si="34"/>
        <v>0</v>
      </c>
      <c r="Y146" s="434">
        <f t="shared" si="35"/>
        <v>0</v>
      </c>
      <c r="Z146" s="468">
        <f t="shared" si="36"/>
        <v>0</v>
      </c>
      <c r="AA146" s="434">
        <f t="shared" si="37"/>
        <v>0</v>
      </c>
      <c r="AB146" s="434">
        <f t="shared" si="38"/>
        <v>0</v>
      </c>
      <c r="AC146" s="434">
        <f t="shared" si="39"/>
        <v>0</v>
      </c>
      <c r="AD146" s="373" t="str">
        <f>IF(S146="","",IFERROR(SUM(T146:U146:W146:X146)+LARGE(T146:U146:W146:X146,1)/100+LARGE(T146:U146:W146:X146,2)/1000+LARGE(T146:U146:W146:X146,4)/10000+LARGE(T146:U146:W146:X146,5)/100000-0.01/R146,0))</f>
        <v/>
      </c>
      <c r="AE146" s="374"/>
      <c r="AF146" s="374"/>
      <c r="AG146" s="374"/>
      <c r="AH146" s="374"/>
      <c r="AI146" s="374"/>
      <c r="AJ146" s="374"/>
    </row>
    <row r="147" spans="1:36" ht="19.95" customHeight="1" thickBot="1" x14ac:dyDescent="0.35">
      <c r="A147" s="214" t="str">
        <f t="shared" si="27"/>
        <v/>
      </c>
      <c r="B147" s="58" t="str">
        <f>IF(ISNA(VLOOKUP($D147,'L. Des E.'!$A$4:$C$362,2,FALSE)),"",(VLOOKUP($D147,'L. Des E.'!$A$4:$C$362,2,FALSE)))</f>
        <v/>
      </c>
      <c r="C147" s="80" t="str">
        <f>IF(ISNA(VLOOKUP($D147,'L. Des E.'!$A$4:$C$362,3,FALSE)),"",(VLOOKUP($D147,'L. Des E.'!$A$4:$C$362,3,FALSE)))</f>
        <v/>
      </c>
      <c r="D147" s="59"/>
      <c r="E147" s="60"/>
      <c r="F147" s="60"/>
      <c r="G147" s="290" t="str">
        <f t="shared" si="28"/>
        <v/>
      </c>
      <c r="H147" s="60"/>
      <c r="I147" s="60"/>
      <c r="J147" s="60"/>
      <c r="K147" s="60"/>
      <c r="L147" s="60"/>
      <c r="M147" s="60"/>
      <c r="N147" s="60"/>
      <c r="O147" s="60"/>
      <c r="P147" s="60"/>
      <c r="Q147" s="226"/>
      <c r="R147" s="434">
        <v>145</v>
      </c>
      <c r="S147" s="434" t="str">
        <f t="shared" si="29"/>
        <v/>
      </c>
      <c r="T147" s="434">
        <f t="shared" si="30"/>
        <v>0</v>
      </c>
      <c r="U147" s="434">
        <f t="shared" si="31"/>
        <v>0</v>
      </c>
      <c r="V147" s="434">
        <f t="shared" si="32"/>
        <v>0</v>
      </c>
      <c r="W147" s="434">
        <f t="shared" si="33"/>
        <v>0</v>
      </c>
      <c r="X147" s="434">
        <f t="shared" si="34"/>
        <v>0</v>
      </c>
      <c r="Y147" s="434">
        <f t="shared" si="35"/>
        <v>0</v>
      </c>
      <c r="Z147" s="468">
        <f t="shared" si="36"/>
        <v>0</v>
      </c>
      <c r="AA147" s="434">
        <f t="shared" si="37"/>
        <v>0</v>
      </c>
      <c r="AB147" s="434">
        <f t="shared" si="38"/>
        <v>0</v>
      </c>
      <c r="AC147" s="434">
        <f t="shared" si="39"/>
        <v>0</v>
      </c>
      <c r="AD147" s="373" t="str">
        <f>IF(S147="","",IFERROR(SUM(T147:U147:W147:X147)+LARGE(T147:U147:W147:X147,1)/100+LARGE(T147:U147:W147:X147,2)/1000+LARGE(T147:U147:W147:X147,4)/10000+LARGE(T147:U147:W147:X147,5)/100000-0.01/R147,0))</f>
        <v/>
      </c>
      <c r="AE147" s="374"/>
      <c r="AF147" s="374"/>
      <c r="AG147" s="374"/>
      <c r="AH147" s="374"/>
      <c r="AI147" s="374"/>
      <c r="AJ147" s="374"/>
    </row>
    <row r="148" spans="1:36" ht="19.95" customHeight="1" thickBot="1" x14ac:dyDescent="0.35">
      <c r="A148" s="214" t="str">
        <f t="shared" si="27"/>
        <v/>
      </c>
      <c r="B148" s="58" t="str">
        <f>IF(ISNA(VLOOKUP($D148,'L. Des E.'!$A$4:$C$362,2,FALSE)),"",(VLOOKUP($D148,'L. Des E.'!$A$4:$C$362,2,FALSE)))</f>
        <v/>
      </c>
      <c r="C148" s="80" t="str">
        <f>IF(ISNA(VLOOKUP($D148,'L. Des E.'!$A$4:$C$362,3,FALSE)),"",(VLOOKUP($D148,'L. Des E.'!$A$4:$C$362,3,FALSE)))</f>
        <v/>
      </c>
      <c r="D148" s="59"/>
      <c r="E148" s="60"/>
      <c r="F148" s="60"/>
      <c r="G148" s="290" t="str">
        <f t="shared" si="28"/>
        <v/>
      </c>
      <c r="H148" s="60"/>
      <c r="I148" s="60"/>
      <c r="J148" s="60"/>
      <c r="K148" s="60"/>
      <c r="L148" s="60"/>
      <c r="M148" s="60"/>
      <c r="N148" s="60"/>
      <c r="O148" s="60"/>
      <c r="P148" s="60"/>
      <c r="Q148" s="226"/>
      <c r="R148" s="434">
        <v>146</v>
      </c>
      <c r="S148" s="434" t="str">
        <f t="shared" si="29"/>
        <v/>
      </c>
      <c r="T148" s="434">
        <f t="shared" si="30"/>
        <v>0</v>
      </c>
      <c r="U148" s="434">
        <f t="shared" si="31"/>
        <v>0</v>
      </c>
      <c r="V148" s="434">
        <f t="shared" si="32"/>
        <v>0</v>
      </c>
      <c r="W148" s="434">
        <f t="shared" si="33"/>
        <v>0</v>
      </c>
      <c r="X148" s="434">
        <f t="shared" si="34"/>
        <v>0</v>
      </c>
      <c r="Y148" s="434">
        <f t="shared" si="35"/>
        <v>0</v>
      </c>
      <c r="Z148" s="468">
        <f t="shared" si="36"/>
        <v>0</v>
      </c>
      <c r="AA148" s="434">
        <f t="shared" si="37"/>
        <v>0</v>
      </c>
      <c r="AB148" s="434">
        <f t="shared" si="38"/>
        <v>0</v>
      </c>
      <c r="AC148" s="434">
        <f t="shared" si="39"/>
        <v>0</v>
      </c>
      <c r="AD148" s="373" t="str">
        <f>IF(S148="","",IFERROR(SUM(T148:U148:W148:X148)+LARGE(T148:U148:W148:X148,1)/100+LARGE(T148:U148:W148:X148,2)/1000+LARGE(T148:U148:W148:X148,4)/10000+LARGE(T148:U148:W148:X148,5)/100000-0.01/R148,0))</f>
        <v/>
      </c>
      <c r="AE148" s="374"/>
      <c r="AF148" s="374"/>
      <c r="AG148" s="374"/>
      <c r="AH148" s="374"/>
      <c r="AI148" s="374"/>
      <c r="AJ148" s="374"/>
    </row>
    <row r="149" spans="1:36" ht="19.95" customHeight="1" thickBot="1" x14ac:dyDescent="0.35">
      <c r="A149" s="214" t="str">
        <f t="shared" si="27"/>
        <v/>
      </c>
      <c r="B149" s="58" t="str">
        <f>IF(ISNA(VLOOKUP($D149,'L. Des E.'!$A$4:$C$362,2,FALSE)),"",(VLOOKUP($D149,'L. Des E.'!$A$4:$C$362,2,FALSE)))</f>
        <v/>
      </c>
      <c r="C149" s="80" t="str">
        <f>IF(ISNA(VLOOKUP($D149,'L. Des E.'!$A$4:$C$362,3,FALSE)),"",(VLOOKUP($D149,'L. Des E.'!$A$4:$C$362,3,FALSE)))</f>
        <v/>
      </c>
      <c r="D149" s="59"/>
      <c r="E149" s="60"/>
      <c r="F149" s="60"/>
      <c r="G149" s="290" t="str">
        <f t="shared" si="28"/>
        <v/>
      </c>
      <c r="H149" s="60"/>
      <c r="I149" s="60"/>
      <c r="J149" s="60"/>
      <c r="K149" s="60"/>
      <c r="L149" s="60"/>
      <c r="M149" s="60"/>
      <c r="N149" s="60"/>
      <c r="O149" s="60"/>
      <c r="P149" s="60"/>
      <c r="Q149" s="226"/>
      <c r="R149" s="434">
        <v>147</v>
      </c>
      <c r="S149" s="434" t="str">
        <f t="shared" si="29"/>
        <v/>
      </c>
      <c r="T149" s="434">
        <f t="shared" si="30"/>
        <v>0</v>
      </c>
      <c r="U149" s="434">
        <f t="shared" si="31"/>
        <v>0</v>
      </c>
      <c r="V149" s="434">
        <f t="shared" si="32"/>
        <v>0</v>
      </c>
      <c r="W149" s="434">
        <f t="shared" si="33"/>
        <v>0</v>
      </c>
      <c r="X149" s="434">
        <f t="shared" si="34"/>
        <v>0</v>
      </c>
      <c r="Y149" s="434">
        <f t="shared" si="35"/>
        <v>0</v>
      </c>
      <c r="Z149" s="468">
        <f t="shared" si="36"/>
        <v>0</v>
      </c>
      <c r="AA149" s="434">
        <f t="shared" si="37"/>
        <v>0</v>
      </c>
      <c r="AB149" s="434">
        <f t="shared" si="38"/>
        <v>0</v>
      </c>
      <c r="AC149" s="434">
        <f t="shared" si="39"/>
        <v>0</v>
      </c>
      <c r="AD149" s="373" t="str">
        <f>IF(S149="","",IFERROR(SUM(T149:U149:W149:X149)+LARGE(T149:U149:W149:X149,1)/100+LARGE(T149:U149:W149:X149,2)/1000+LARGE(T149:U149:W149:X149,4)/10000+LARGE(T149:U149:W149:X149,5)/100000-0.01/R149,0))</f>
        <v/>
      </c>
      <c r="AE149" s="374"/>
      <c r="AF149" s="374"/>
      <c r="AG149" s="374"/>
      <c r="AH149" s="374"/>
      <c r="AI149" s="374"/>
      <c r="AJ149" s="374"/>
    </row>
    <row r="150" spans="1:36" ht="19.95" customHeight="1" thickBot="1" x14ac:dyDescent="0.35">
      <c r="A150" s="214" t="str">
        <f t="shared" si="27"/>
        <v/>
      </c>
      <c r="B150" s="58" t="str">
        <f>IF(ISNA(VLOOKUP($D150,'L. Des E.'!$A$4:$C$362,2,FALSE)),"",(VLOOKUP($D150,'L. Des E.'!$A$4:$C$362,2,FALSE)))</f>
        <v/>
      </c>
      <c r="C150" s="80" t="str">
        <f>IF(ISNA(VLOOKUP($D150,'L. Des E.'!$A$4:$C$362,3,FALSE)),"",(VLOOKUP($D150,'L. Des E.'!$A$4:$C$362,3,FALSE)))</f>
        <v/>
      </c>
      <c r="D150" s="59"/>
      <c r="E150" s="60"/>
      <c r="F150" s="60"/>
      <c r="G150" s="290" t="str">
        <f t="shared" si="28"/>
        <v/>
      </c>
      <c r="H150" s="60"/>
      <c r="I150" s="60"/>
      <c r="J150" s="60"/>
      <c r="K150" s="60"/>
      <c r="L150" s="60"/>
      <c r="M150" s="60"/>
      <c r="N150" s="60"/>
      <c r="O150" s="60"/>
      <c r="P150" s="60"/>
      <c r="Q150" s="226"/>
      <c r="R150" s="434">
        <v>148</v>
      </c>
      <c r="S150" s="434" t="str">
        <f t="shared" si="29"/>
        <v/>
      </c>
      <c r="T150" s="434">
        <f t="shared" si="30"/>
        <v>0</v>
      </c>
      <c r="U150" s="434">
        <f t="shared" si="31"/>
        <v>0</v>
      </c>
      <c r="V150" s="434">
        <f t="shared" si="32"/>
        <v>0</v>
      </c>
      <c r="W150" s="434">
        <f t="shared" si="33"/>
        <v>0</v>
      </c>
      <c r="X150" s="434">
        <f t="shared" si="34"/>
        <v>0</v>
      </c>
      <c r="Y150" s="434">
        <f t="shared" si="35"/>
        <v>0</v>
      </c>
      <c r="Z150" s="468">
        <f t="shared" si="36"/>
        <v>0</v>
      </c>
      <c r="AA150" s="434">
        <f t="shared" si="37"/>
        <v>0</v>
      </c>
      <c r="AB150" s="434">
        <f t="shared" si="38"/>
        <v>0</v>
      </c>
      <c r="AC150" s="434">
        <f t="shared" si="39"/>
        <v>0</v>
      </c>
      <c r="AD150" s="373" t="str">
        <f>IF(S150="","",IFERROR(SUM(T150:U150:W150:X150)+LARGE(T150:U150:W150:X150,1)/100+LARGE(T150:U150:W150:X150,2)/1000+LARGE(T150:U150:W150:X150,4)/10000+LARGE(T150:U150:W150:X150,5)/100000-0.01/R150,0))</f>
        <v/>
      </c>
      <c r="AE150" s="374"/>
      <c r="AF150" s="374"/>
      <c r="AG150" s="374"/>
      <c r="AH150" s="374"/>
      <c r="AI150" s="374"/>
      <c r="AJ150" s="374"/>
    </row>
    <row r="151" spans="1:36" ht="19.95" customHeight="1" thickBot="1" x14ac:dyDescent="0.35">
      <c r="A151" s="214" t="str">
        <f t="shared" si="27"/>
        <v/>
      </c>
      <c r="B151" s="58" t="str">
        <f>IF(ISNA(VLOOKUP($D151,'L. Des E.'!$A$4:$C$362,2,FALSE)),"",(VLOOKUP($D151,'L. Des E.'!$A$4:$C$362,2,FALSE)))</f>
        <v/>
      </c>
      <c r="C151" s="80" t="str">
        <f>IF(ISNA(VLOOKUP($D151,'L. Des E.'!$A$4:$C$362,3,FALSE)),"",(VLOOKUP($D151,'L. Des E.'!$A$4:$C$362,3,FALSE)))</f>
        <v/>
      </c>
      <c r="D151" s="59"/>
      <c r="E151" s="60"/>
      <c r="F151" s="60"/>
      <c r="G151" s="290" t="str">
        <f t="shared" si="28"/>
        <v/>
      </c>
      <c r="H151" s="60"/>
      <c r="I151" s="60"/>
      <c r="J151" s="60"/>
      <c r="K151" s="60"/>
      <c r="L151" s="60"/>
      <c r="M151" s="60"/>
      <c r="N151" s="60"/>
      <c r="O151" s="60"/>
      <c r="P151" s="60"/>
      <c r="Q151" s="226"/>
      <c r="R151" s="434">
        <v>149</v>
      </c>
      <c r="S151" s="434" t="str">
        <f t="shared" si="29"/>
        <v/>
      </c>
      <c r="T151" s="434">
        <f t="shared" si="30"/>
        <v>0</v>
      </c>
      <c r="U151" s="434">
        <f t="shared" si="31"/>
        <v>0</v>
      </c>
      <c r="V151" s="434">
        <f t="shared" si="32"/>
        <v>0</v>
      </c>
      <c r="W151" s="434">
        <f t="shared" si="33"/>
        <v>0</v>
      </c>
      <c r="X151" s="434">
        <f t="shared" si="34"/>
        <v>0</v>
      </c>
      <c r="Y151" s="434">
        <f t="shared" si="35"/>
        <v>0</v>
      </c>
      <c r="Z151" s="468">
        <f t="shared" si="36"/>
        <v>0</v>
      </c>
      <c r="AA151" s="434">
        <f t="shared" si="37"/>
        <v>0</v>
      </c>
      <c r="AB151" s="434">
        <f t="shared" si="38"/>
        <v>0</v>
      </c>
      <c r="AC151" s="434">
        <f t="shared" si="39"/>
        <v>0</v>
      </c>
      <c r="AD151" s="373" t="str">
        <f>IF(S151="","",IFERROR(SUM(T151:U151:W151:X151)+LARGE(T151:U151:W151:X151,1)/100+LARGE(T151:U151:W151:X151,2)/1000+LARGE(T151:U151:W151:X151,4)/10000+LARGE(T151:U151:W151:X151,5)/100000-0.01/R151,0))</f>
        <v/>
      </c>
      <c r="AE151" s="374"/>
      <c r="AF151" s="374"/>
      <c r="AG151" s="374"/>
      <c r="AH151" s="374"/>
      <c r="AI151" s="374"/>
      <c r="AJ151" s="374"/>
    </row>
    <row r="152" spans="1:36" ht="19.95" customHeight="1" thickBot="1" x14ac:dyDescent="0.35">
      <c r="A152" s="214" t="str">
        <f t="shared" si="27"/>
        <v/>
      </c>
      <c r="B152" s="58" t="str">
        <f>IF(ISNA(VLOOKUP($D152,'L. Des E.'!$A$4:$C$362,2,FALSE)),"",(VLOOKUP($D152,'L. Des E.'!$A$4:$C$362,2,FALSE)))</f>
        <v/>
      </c>
      <c r="C152" s="80" t="str">
        <f>IF(ISNA(VLOOKUP($D152,'L. Des E.'!$A$4:$C$362,3,FALSE)),"",(VLOOKUP($D152,'L. Des E.'!$A$4:$C$362,3,FALSE)))</f>
        <v/>
      </c>
      <c r="D152" s="59"/>
      <c r="E152" s="60"/>
      <c r="F152" s="60"/>
      <c r="G152" s="290" t="str">
        <f t="shared" si="28"/>
        <v/>
      </c>
      <c r="H152" s="60"/>
      <c r="I152" s="60"/>
      <c r="J152" s="60"/>
      <c r="K152" s="60"/>
      <c r="L152" s="60"/>
      <c r="M152" s="60"/>
      <c r="N152" s="60"/>
      <c r="O152" s="60"/>
      <c r="P152" s="60"/>
      <c r="Q152" s="226"/>
      <c r="R152" s="434">
        <v>150</v>
      </c>
      <c r="S152" s="434" t="str">
        <f t="shared" si="29"/>
        <v/>
      </c>
      <c r="T152" s="434">
        <f t="shared" si="30"/>
        <v>0</v>
      </c>
      <c r="U152" s="434">
        <f t="shared" si="31"/>
        <v>0</v>
      </c>
      <c r="V152" s="434">
        <f t="shared" si="32"/>
        <v>0</v>
      </c>
      <c r="W152" s="434">
        <f t="shared" si="33"/>
        <v>0</v>
      </c>
      <c r="X152" s="434">
        <f t="shared" si="34"/>
        <v>0</v>
      </c>
      <c r="Y152" s="434">
        <f t="shared" si="35"/>
        <v>0</v>
      </c>
      <c r="Z152" s="468">
        <f t="shared" si="36"/>
        <v>0</v>
      </c>
      <c r="AA152" s="434">
        <f t="shared" si="37"/>
        <v>0</v>
      </c>
      <c r="AB152" s="434">
        <f t="shared" si="38"/>
        <v>0</v>
      </c>
      <c r="AC152" s="434">
        <f t="shared" si="39"/>
        <v>0</v>
      </c>
      <c r="AD152" s="373" t="str">
        <f>IF(S152="","",IFERROR(SUM(T152:U152:W152:X152)+LARGE(T152:U152:W152:X152,1)/100+LARGE(T152:U152:W152:X152,2)/1000+LARGE(T152:U152:W152:X152,4)/10000+LARGE(T152:U152:W152:X152,5)/100000-0.01/R152,0))</f>
        <v/>
      </c>
      <c r="AE152" s="374"/>
      <c r="AF152" s="374"/>
      <c r="AG152" s="374"/>
      <c r="AH152" s="374"/>
      <c r="AI152" s="374"/>
      <c r="AJ152" s="374"/>
    </row>
    <row r="153" spans="1:36" ht="19.95" customHeight="1" thickBot="1" x14ac:dyDescent="0.35">
      <c r="A153" s="214" t="str">
        <f t="shared" si="27"/>
        <v/>
      </c>
      <c r="B153" s="58" t="str">
        <f>IF(ISNA(VLOOKUP($D153,'L. Des E.'!$A$4:$C$362,2,FALSE)),"",(VLOOKUP($D153,'L. Des E.'!$A$4:$C$362,2,FALSE)))</f>
        <v/>
      </c>
      <c r="C153" s="80" t="str">
        <f>IF(ISNA(VLOOKUP($D153,'L. Des E.'!$A$4:$C$362,3,FALSE)),"",(VLOOKUP($D153,'L. Des E.'!$A$4:$C$362,3,FALSE)))</f>
        <v/>
      </c>
      <c r="D153" s="59"/>
      <c r="E153" s="60"/>
      <c r="F153" s="60"/>
      <c r="G153" s="290" t="str">
        <f t="shared" si="28"/>
        <v/>
      </c>
      <c r="H153" s="60"/>
      <c r="I153" s="60"/>
      <c r="J153" s="60"/>
      <c r="K153" s="60"/>
      <c r="L153" s="60"/>
      <c r="M153" s="60"/>
      <c r="N153" s="60"/>
      <c r="O153" s="60"/>
      <c r="P153" s="60"/>
      <c r="Q153" s="226"/>
      <c r="R153" s="434">
        <v>151</v>
      </c>
      <c r="S153" s="434" t="str">
        <f t="shared" si="29"/>
        <v/>
      </c>
      <c r="T153" s="434">
        <f t="shared" si="30"/>
        <v>0</v>
      </c>
      <c r="U153" s="434">
        <f t="shared" si="31"/>
        <v>0</v>
      </c>
      <c r="V153" s="434">
        <f t="shared" si="32"/>
        <v>0</v>
      </c>
      <c r="W153" s="434">
        <f t="shared" si="33"/>
        <v>0</v>
      </c>
      <c r="X153" s="434">
        <f t="shared" si="34"/>
        <v>0</v>
      </c>
      <c r="Y153" s="434">
        <f t="shared" si="35"/>
        <v>0</v>
      </c>
      <c r="Z153" s="468">
        <f t="shared" si="36"/>
        <v>0</v>
      </c>
      <c r="AA153" s="434">
        <f t="shared" si="37"/>
        <v>0</v>
      </c>
      <c r="AB153" s="434">
        <f t="shared" si="38"/>
        <v>0</v>
      </c>
      <c r="AC153" s="434">
        <f t="shared" si="39"/>
        <v>0</v>
      </c>
      <c r="AD153" s="373" t="str">
        <f>IF(S153="","",IFERROR(SUM(T153:U153:W153:X153)+LARGE(T153:U153:W153:X153,1)/100+LARGE(T153:U153:W153:X153,2)/1000+LARGE(T153:U153:W153:X153,4)/10000+LARGE(T153:U153:W153:X153,5)/100000-0.01/R153,0))</f>
        <v/>
      </c>
      <c r="AE153" s="374"/>
      <c r="AF153" s="374"/>
      <c r="AG153" s="374"/>
      <c r="AH153" s="374"/>
      <c r="AI153" s="374"/>
      <c r="AJ153" s="374"/>
    </row>
    <row r="154" spans="1:36" ht="19.95" customHeight="1" thickBot="1" x14ac:dyDescent="0.35">
      <c r="A154" s="214" t="str">
        <f t="shared" si="27"/>
        <v/>
      </c>
      <c r="B154" s="58" t="str">
        <f>IF(ISNA(VLOOKUP($D154,'L. Des E.'!$A$4:$C$362,2,FALSE)),"",(VLOOKUP($D154,'L. Des E.'!$A$4:$C$362,2,FALSE)))</f>
        <v/>
      </c>
      <c r="C154" s="80" t="str">
        <f>IF(ISNA(VLOOKUP($D154,'L. Des E.'!$A$4:$C$362,3,FALSE)),"",(VLOOKUP($D154,'L. Des E.'!$A$4:$C$362,3,FALSE)))</f>
        <v/>
      </c>
      <c r="D154" s="59"/>
      <c r="E154" s="60"/>
      <c r="F154" s="60"/>
      <c r="G154" s="290" t="str">
        <f t="shared" si="28"/>
        <v/>
      </c>
      <c r="H154" s="60"/>
      <c r="I154" s="60"/>
      <c r="J154" s="60"/>
      <c r="K154" s="60"/>
      <c r="L154" s="60"/>
      <c r="M154" s="60"/>
      <c r="N154" s="60"/>
      <c r="O154" s="60"/>
      <c r="P154" s="60"/>
      <c r="Q154" s="226"/>
      <c r="R154" s="434">
        <v>152</v>
      </c>
      <c r="S154" s="434" t="str">
        <f t="shared" si="29"/>
        <v/>
      </c>
      <c r="T154" s="434">
        <f t="shared" si="30"/>
        <v>0</v>
      </c>
      <c r="U154" s="434">
        <f t="shared" si="31"/>
        <v>0</v>
      </c>
      <c r="V154" s="434">
        <f t="shared" si="32"/>
        <v>0</v>
      </c>
      <c r="W154" s="434">
        <f t="shared" si="33"/>
        <v>0</v>
      </c>
      <c r="X154" s="434">
        <f t="shared" si="34"/>
        <v>0</v>
      </c>
      <c r="Y154" s="434">
        <f t="shared" si="35"/>
        <v>0</v>
      </c>
      <c r="Z154" s="468">
        <f t="shared" si="36"/>
        <v>0</v>
      </c>
      <c r="AA154" s="434">
        <f t="shared" si="37"/>
        <v>0</v>
      </c>
      <c r="AB154" s="434">
        <f t="shared" si="38"/>
        <v>0</v>
      </c>
      <c r="AC154" s="434">
        <f t="shared" si="39"/>
        <v>0</v>
      </c>
      <c r="AD154" s="373" t="str">
        <f>IF(S154="","",IFERROR(SUM(T154:U154:W154:X154)+LARGE(T154:U154:W154:X154,1)/100+LARGE(T154:U154:W154:X154,2)/1000+LARGE(T154:U154:W154:X154,4)/10000+LARGE(T154:U154:W154:X154,5)/100000-0.01/R154,0))</f>
        <v/>
      </c>
      <c r="AE154" s="374"/>
      <c r="AF154" s="374"/>
      <c r="AG154" s="374"/>
      <c r="AH154" s="374"/>
      <c r="AI154" s="374"/>
      <c r="AJ154" s="374"/>
    </row>
    <row r="155" spans="1:36" ht="19.95" customHeight="1" thickBot="1" x14ac:dyDescent="0.35">
      <c r="A155" s="214" t="str">
        <f t="shared" si="27"/>
        <v/>
      </c>
      <c r="B155" s="58" t="str">
        <f>IF(ISNA(VLOOKUP($D155,'L. Des E.'!$A$4:$C$362,2,FALSE)),"",(VLOOKUP($D155,'L. Des E.'!$A$4:$C$362,2,FALSE)))</f>
        <v/>
      </c>
      <c r="C155" s="80" t="str">
        <f>IF(ISNA(VLOOKUP($D155,'L. Des E.'!$A$4:$C$362,3,FALSE)),"",(VLOOKUP($D155,'L. Des E.'!$A$4:$C$362,3,FALSE)))</f>
        <v/>
      </c>
      <c r="D155" s="59"/>
      <c r="E155" s="60"/>
      <c r="F155" s="60"/>
      <c r="G155" s="290" t="str">
        <f t="shared" si="28"/>
        <v/>
      </c>
      <c r="H155" s="60"/>
      <c r="I155" s="60"/>
      <c r="J155" s="60"/>
      <c r="K155" s="60"/>
      <c r="L155" s="60"/>
      <c r="M155" s="60"/>
      <c r="N155" s="60"/>
      <c r="O155" s="60"/>
      <c r="P155" s="60"/>
      <c r="Q155" s="226"/>
      <c r="R155" s="434">
        <v>153</v>
      </c>
      <c r="S155" s="434" t="str">
        <f t="shared" si="29"/>
        <v/>
      </c>
      <c r="T155" s="434">
        <f t="shared" si="30"/>
        <v>0</v>
      </c>
      <c r="U155" s="434">
        <f t="shared" si="31"/>
        <v>0</v>
      </c>
      <c r="V155" s="434">
        <f t="shared" si="32"/>
        <v>0</v>
      </c>
      <c r="W155" s="434">
        <f t="shared" si="33"/>
        <v>0</v>
      </c>
      <c r="X155" s="434">
        <f t="shared" si="34"/>
        <v>0</v>
      </c>
      <c r="Y155" s="434">
        <f t="shared" si="35"/>
        <v>0</v>
      </c>
      <c r="Z155" s="468">
        <f t="shared" si="36"/>
        <v>0</v>
      </c>
      <c r="AA155" s="434">
        <f t="shared" si="37"/>
        <v>0</v>
      </c>
      <c r="AB155" s="434">
        <f t="shared" si="38"/>
        <v>0</v>
      </c>
      <c r="AC155" s="434">
        <f t="shared" si="39"/>
        <v>0</v>
      </c>
      <c r="AD155" s="373" t="str">
        <f>IF(S155="","",IFERROR(SUM(T155:U155:W155:X155)+LARGE(T155:U155:W155:X155,1)/100+LARGE(T155:U155:W155:X155,2)/1000+LARGE(T155:U155:W155:X155,4)/10000+LARGE(T155:U155:W155:X155,5)/100000-0.01/R155,0))</f>
        <v/>
      </c>
      <c r="AE155" s="374"/>
      <c r="AF155" s="374"/>
      <c r="AG155" s="374"/>
      <c r="AH155" s="374"/>
      <c r="AI155" s="374"/>
      <c r="AJ155" s="374"/>
    </row>
    <row r="156" spans="1:36" ht="19.95" customHeight="1" thickBot="1" x14ac:dyDescent="0.35">
      <c r="A156" s="214" t="str">
        <f t="shared" si="27"/>
        <v/>
      </c>
      <c r="B156" s="58" t="str">
        <f>IF(ISNA(VLOOKUP($D156,'L. Des E.'!$A$4:$C$362,2,FALSE)),"",(VLOOKUP($D156,'L. Des E.'!$A$4:$C$362,2,FALSE)))</f>
        <v/>
      </c>
      <c r="C156" s="80" t="str">
        <f>IF(ISNA(VLOOKUP($D156,'L. Des E.'!$A$4:$C$362,3,FALSE)),"",(VLOOKUP($D156,'L. Des E.'!$A$4:$C$362,3,FALSE)))</f>
        <v/>
      </c>
      <c r="D156" s="59"/>
      <c r="E156" s="60"/>
      <c r="F156" s="60"/>
      <c r="G156" s="290" t="str">
        <f t="shared" si="28"/>
        <v/>
      </c>
      <c r="H156" s="60"/>
      <c r="I156" s="60"/>
      <c r="J156" s="60"/>
      <c r="K156" s="60"/>
      <c r="L156" s="60"/>
      <c r="M156" s="60"/>
      <c r="N156" s="60"/>
      <c r="O156" s="60"/>
      <c r="P156" s="60"/>
      <c r="Q156" s="226"/>
      <c r="R156" s="434">
        <v>154</v>
      </c>
      <c r="S156" s="434" t="str">
        <f t="shared" si="29"/>
        <v/>
      </c>
      <c r="T156" s="434">
        <f t="shared" si="30"/>
        <v>0</v>
      </c>
      <c r="U156" s="434">
        <f t="shared" si="31"/>
        <v>0</v>
      </c>
      <c r="V156" s="434">
        <f t="shared" si="32"/>
        <v>0</v>
      </c>
      <c r="W156" s="434">
        <f t="shared" si="33"/>
        <v>0</v>
      </c>
      <c r="X156" s="434">
        <f t="shared" si="34"/>
        <v>0</v>
      </c>
      <c r="Y156" s="434">
        <f t="shared" si="35"/>
        <v>0</v>
      </c>
      <c r="Z156" s="468">
        <f t="shared" si="36"/>
        <v>0</v>
      </c>
      <c r="AA156" s="434">
        <f t="shared" si="37"/>
        <v>0</v>
      </c>
      <c r="AB156" s="434">
        <f t="shared" si="38"/>
        <v>0</v>
      </c>
      <c r="AC156" s="434">
        <f t="shared" si="39"/>
        <v>0</v>
      </c>
      <c r="AD156" s="373" t="str">
        <f>IF(S156="","",IFERROR(SUM(T156:U156:W156:X156)+LARGE(T156:U156:W156:X156,1)/100+LARGE(T156:U156:W156:X156,2)/1000+LARGE(T156:U156:W156:X156,4)/10000+LARGE(T156:U156:W156:X156,5)/100000-0.01/R156,0))</f>
        <v/>
      </c>
      <c r="AE156" s="374"/>
      <c r="AF156" s="374"/>
      <c r="AG156" s="374"/>
      <c r="AH156" s="374"/>
      <c r="AI156" s="374"/>
      <c r="AJ156" s="374"/>
    </row>
    <row r="157" spans="1:36" ht="19.95" customHeight="1" thickBot="1" x14ac:dyDescent="0.35">
      <c r="A157" s="214" t="str">
        <f t="shared" si="27"/>
        <v/>
      </c>
      <c r="B157" s="58" t="str">
        <f>IF(ISNA(VLOOKUP($D157,'L. Des E.'!$A$4:$C$362,2,FALSE)),"",(VLOOKUP($D157,'L. Des E.'!$A$4:$C$362,2,FALSE)))</f>
        <v/>
      </c>
      <c r="C157" s="80" t="str">
        <f>IF(ISNA(VLOOKUP($D157,'L. Des E.'!$A$4:$C$362,3,FALSE)),"",(VLOOKUP($D157,'L. Des E.'!$A$4:$C$362,3,FALSE)))</f>
        <v/>
      </c>
      <c r="D157" s="59"/>
      <c r="E157" s="60"/>
      <c r="F157" s="60"/>
      <c r="G157" s="290" t="str">
        <f t="shared" si="28"/>
        <v/>
      </c>
      <c r="H157" s="60"/>
      <c r="I157" s="60"/>
      <c r="J157" s="60"/>
      <c r="K157" s="60"/>
      <c r="L157" s="60"/>
      <c r="M157" s="60"/>
      <c r="N157" s="60"/>
      <c r="O157" s="60"/>
      <c r="P157" s="60"/>
      <c r="Q157" s="226"/>
      <c r="R157" s="434">
        <v>155</v>
      </c>
      <c r="S157" s="434" t="str">
        <f t="shared" si="29"/>
        <v/>
      </c>
      <c r="T157" s="434">
        <f t="shared" si="30"/>
        <v>0</v>
      </c>
      <c r="U157" s="434">
        <f t="shared" si="31"/>
        <v>0</v>
      </c>
      <c r="V157" s="434">
        <f t="shared" si="32"/>
        <v>0</v>
      </c>
      <c r="W157" s="434">
        <f t="shared" si="33"/>
        <v>0</v>
      </c>
      <c r="X157" s="434">
        <f t="shared" si="34"/>
        <v>0</v>
      </c>
      <c r="Y157" s="434">
        <f t="shared" si="35"/>
        <v>0</v>
      </c>
      <c r="Z157" s="468">
        <f t="shared" si="36"/>
        <v>0</v>
      </c>
      <c r="AA157" s="434">
        <f t="shared" si="37"/>
        <v>0</v>
      </c>
      <c r="AB157" s="434">
        <f t="shared" si="38"/>
        <v>0</v>
      </c>
      <c r="AC157" s="434">
        <f t="shared" si="39"/>
        <v>0</v>
      </c>
      <c r="AD157" s="373" t="str">
        <f>IF(S157="","",IFERROR(SUM(T157:U157:W157:X157)+LARGE(T157:U157:W157:X157,1)/100+LARGE(T157:U157:W157:X157,2)/1000+LARGE(T157:U157:W157:X157,4)/10000+LARGE(T157:U157:W157:X157,5)/100000-0.01/R157,0))</f>
        <v/>
      </c>
      <c r="AE157" s="374"/>
      <c r="AF157" s="374"/>
      <c r="AG157" s="374"/>
      <c r="AH157" s="374"/>
      <c r="AI157" s="374"/>
      <c r="AJ157" s="374"/>
    </row>
    <row r="158" spans="1:36" ht="19.95" customHeight="1" thickBot="1" x14ac:dyDescent="0.35">
      <c r="A158" s="214" t="str">
        <f t="shared" si="27"/>
        <v/>
      </c>
      <c r="B158" s="58" t="str">
        <f>IF(ISNA(VLOOKUP($D158,'L. Des E.'!$A$4:$C$362,2,FALSE)),"",(VLOOKUP($D158,'L. Des E.'!$A$4:$C$362,2,FALSE)))</f>
        <v/>
      </c>
      <c r="C158" s="80" t="str">
        <f>IF(ISNA(VLOOKUP($D158,'L. Des E.'!$A$4:$C$362,3,FALSE)),"",(VLOOKUP($D158,'L. Des E.'!$A$4:$C$362,3,FALSE)))</f>
        <v/>
      </c>
      <c r="D158" s="59"/>
      <c r="E158" s="60"/>
      <c r="F158" s="60"/>
      <c r="G158" s="290" t="str">
        <f t="shared" si="28"/>
        <v/>
      </c>
      <c r="H158" s="60"/>
      <c r="I158" s="60"/>
      <c r="J158" s="60"/>
      <c r="K158" s="60"/>
      <c r="L158" s="60"/>
      <c r="M158" s="60"/>
      <c r="N158" s="60"/>
      <c r="O158" s="60"/>
      <c r="P158" s="60"/>
      <c r="Q158" s="226"/>
      <c r="R158" s="434">
        <v>156</v>
      </c>
      <c r="S158" s="434" t="str">
        <f t="shared" si="29"/>
        <v/>
      </c>
      <c r="T158" s="434">
        <f t="shared" si="30"/>
        <v>0</v>
      </c>
      <c r="U158" s="434">
        <f t="shared" si="31"/>
        <v>0</v>
      </c>
      <c r="V158" s="434">
        <f t="shared" si="32"/>
        <v>0</v>
      </c>
      <c r="W158" s="434">
        <f t="shared" si="33"/>
        <v>0</v>
      </c>
      <c r="X158" s="434">
        <f t="shared" si="34"/>
        <v>0</v>
      </c>
      <c r="Y158" s="434">
        <f t="shared" si="35"/>
        <v>0</v>
      </c>
      <c r="Z158" s="468">
        <f t="shared" si="36"/>
        <v>0</v>
      </c>
      <c r="AA158" s="434">
        <f t="shared" si="37"/>
        <v>0</v>
      </c>
      <c r="AB158" s="434">
        <f t="shared" si="38"/>
        <v>0</v>
      </c>
      <c r="AC158" s="434">
        <f t="shared" si="39"/>
        <v>0</v>
      </c>
      <c r="AD158" s="373" t="str">
        <f>IF(S158="","",IFERROR(SUM(T158:U158:W158:X158)+LARGE(T158:U158:W158:X158,1)/100+LARGE(T158:U158:W158:X158,2)/1000+LARGE(T158:U158:W158:X158,4)/10000+LARGE(T158:U158:W158:X158,5)/100000-0.01/R158,0))</f>
        <v/>
      </c>
      <c r="AE158" s="374"/>
      <c r="AF158" s="374"/>
      <c r="AG158" s="374"/>
      <c r="AH158" s="374"/>
      <c r="AI158" s="374"/>
      <c r="AJ158" s="374"/>
    </row>
    <row r="159" spans="1:36" ht="19.95" customHeight="1" thickBot="1" x14ac:dyDescent="0.35">
      <c r="A159" s="214" t="str">
        <f t="shared" si="27"/>
        <v/>
      </c>
      <c r="B159" s="58" t="str">
        <f>IF(ISNA(VLOOKUP($D159,'L. Des E.'!$A$4:$C$362,2,FALSE)),"",(VLOOKUP($D159,'L. Des E.'!$A$4:$C$362,2,FALSE)))</f>
        <v/>
      </c>
      <c r="C159" s="80" t="str">
        <f>IF(ISNA(VLOOKUP($D159,'L. Des E.'!$A$4:$C$362,3,FALSE)),"",(VLOOKUP($D159,'L. Des E.'!$A$4:$C$362,3,FALSE)))</f>
        <v/>
      </c>
      <c r="D159" s="59"/>
      <c r="E159" s="60"/>
      <c r="F159" s="60"/>
      <c r="G159" s="290" t="str">
        <f t="shared" si="28"/>
        <v/>
      </c>
      <c r="H159" s="60"/>
      <c r="I159" s="60"/>
      <c r="J159" s="60"/>
      <c r="K159" s="60"/>
      <c r="L159" s="60"/>
      <c r="M159" s="60"/>
      <c r="N159" s="60"/>
      <c r="O159" s="60"/>
      <c r="P159" s="60"/>
      <c r="Q159" s="226"/>
      <c r="R159" s="434">
        <v>157</v>
      </c>
      <c r="S159" s="434" t="str">
        <f t="shared" si="29"/>
        <v/>
      </c>
      <c r="T159" s="434">
        <f t="shared" si="30"/>
        <v>0</v>
      </c>
      <c r="U159" s="434">
        <f t="shared" si="31"/>
        <v>0</v>
      </c>
      <c r="V159" s="434">
        <f t="shared" si="32"/>
        <v>0</v>
      </c>
      <c r="W159" s="434">
        <f t="shared" si="33"/>
        <v>0</v>
      </c>
      <c r="X159" s="434">
        <f t="shared" si="34"/>
        <v>0</v>
      </c>
      <c r="Y159" s="434">
        <f t="shared" si="35"/>
        <v>0</v>
      </c>
      <c r="Z159" s="468">
        <f t="shared" si="36"/>
        <v>0</v>
      </c>
      <c r="AA159" s="434">
        <f t="shared" si="37"/>
        <v>0</v>
      </c>
      <c r="AB159" s="434">
        <f t="shared" si="38"/>
        <v>0</v>
      </c>
      <c r="AC159" s="434">
        <f t="shared" si="39"/>
        <v>0</v>
      </c>
      <c r="AD159" s="373" t="str">
        <f>IF(S159="","",IFERROR(SUM(T159:U159:W159:X159)+LARGE(T159:U159:W159:X159,1)/100+LARGE(T159:U159:W159:X159,2)/1000+LARGE(T159:U159:W159:X159,4)/10000+LARGE(T159:U159:W159:X159,5)/100000-0.01/R159,0))</f>
        <v/>
      </c>
      <c r="AE159" s="374"/>
      <c r="AF159" s="374"/>
      <c r="AG159" s="374"/>
      <c r="AH159" s="374"/>
      <c r="AI159" s="374"/>
      <c r="AJ159" s="374"/>
    </row>
    <row r="160" spans="1:36" ht="19.95" customHeight="1" thickBot="1" x14ac:dyDescent="0.35">
      <c r="A160" s="214" t="str">
        <f t="shared" si="27"/>
        <v/>
      </c>
      <c r="B160" s="58" t="str">
        <f>IF(ISNA(VLOOKUP($D160,'L. Des E.'!$A$4:$C$362,2,FALSE)),"",(VLOOKUP($D160,'L. Des E.'!$A$4:$C$362,2,FALSE)))</f>
        <v/>
      </c>
      <c r="C160" s="80" t="str">
        <f>IF(ISNA(VLOOKUP($D160,'L. Des E.'!$A$4:$C$362,3,FALSE)),"",(VLOOKUP($D160,'L. Des E.'!$A$4:$C$362,3,FALSE)))</f>
        <v/>
      </c>
      <c r="D160" s="59"/>
      <c r="E160" s="60"/>
      <c r="F160" s="60"/>
      <c r="G160" s="290" t="str">
        <f t="shared" si="28"/>
        <v/>
      </c>
      <c r="H160" s="60"/>
      <c r="I160" s="60"/>
      <c r="J160" s="60"/>
      <c r="K160" s="60"/>
      <c r="L160" s="60"/>
      <c r="M160" s="60"/>
      <c r="N160" s="60"/>
      <c r="O160" s="60"/>
      <c r="P160" s="60"/>
      <c r="Q160" s="226"/>
      <c r="R160" s="434">
        <v>158</v>
      </c>
      <c r="S160" s="434" t="str">
        <f t="shared" si="29"/>
        <v/>
      </c>
      <c r="T160" s="434">
        <f t="shared" si="30"/>
        <v>0</v>
      </c>
      <c r="U160" s="434">
        <f t="shared" si="31"/>
        <v>0</v>
      </c>
      <c r="V160" s="434">
        <f t="shared" si="32"/>
        <v>0</v>
      </c>
      <c r="W160" s="434">
        <f t="shared" si="33"/>
        <v>0</v>
      </c>
      <c r="X160" s="434">
        <f t="shared" si="34"/>
        <v>0</v>
      </c>
      <c r="Y160" s="434">
        <f t="shared" si="35"/>
        <v>0</v>
      </c>
      <c r="Z160" s="468">
        <f t="shared" si="36"/>
        <v>0</v>
      </c>
      <c r="AA160" s="434">
        <f t="shared" si="37"/>
        <v>0</v>
      </c>
      <c r="AB160" s="434">
        <f t="shared" si="38"/>
        <v>0</v>
      </c>
      <c r="AC160" s="434">
        <f t="shared" si="39"/>
        <v>0</v>
      </c>
      <c r="AD160" s="373" t="str">
        <f>IF(S160="","",IFERROR(SUM(T160:U160:W160:X160)+LARGE(T160:U160:W160:X160,1)/100+LARGE(T160:U160:W160:X160,2)/1000+LARGE(T160:U160:W160:X160,4)/10000+LARGE(T160:U160:W160:X160,5)/100000-0.01/R160,0))</f>
        <v/>
      </c>
      <c r="AE160" s="374"/>
      <c r="AF160" s="374"/>
      <c r="AG160" s="374"/>
      <c r="AH160" s="374"/>
      <c r="AI160" s="374"/>
      <c r="AJ160" s="374"/>
    </row>
    <row r="161" spans="1:36" ht="19.95" customHeight="1" thickBot="1" x14ac:dyDescent="0.35">
      <c r="A161" s="214" t="str">
        <f t="shared" si="27"/>
        <v/>
      </c>
      <c r="B161" s="58" t="str">
        <f>IF(ISNA(VLOOKUP($D161,'L. Des E.'!$A$4:$C$362,2,FALSE)),"",(VLOOKUP($D161,'L. Des E.'!$A$4:$C$362,2,FALSE)))</f>
        <v/>
      </c>
      <c r="C161" s="80" t="str">
        <f>IF(ISNA(VLOOKUP($D161,'L. Des E.'!$A$4:$C$362,3,FALSE)),"",(VLOOKUP($D161,'L. Des E.'!$A$4:$C$362,3,FALSE)))</f>
        <v/>
      </c>
      <c r="D161" s="59"/>
      <c r="E161" s="60"/>
      <c r="F161" s="60"/>
      <c r="G161" s="290" t="str">
        <f t="shared" si="28"/>
        <v/>
      </c>
      <c r="H161" s="60"/>
      <c r="I161" s="60"/>
      <c r="J161" s="60"/>
      <c r="K161" s="60"/>
      <c r="L161" s="60"/>
      <c r="M161" s="60"/>
      <c r="N161" s="60"/>
      <c r="O161" s="60"/>
      <c r="P161" s="60"/>
      <c r="Q161" s="226"/>
      <c r="R161" s="434">
        <v>159</v>
      </c>
      <c r="S161" s="434" t="str">
        <f t="shared" si="29"/>
        <v/>
      </c>
      <c r="T161" s="434">
        <f t="shared" si="30"/>
        <v>0</v>
      </c>
      <c r="U161" s="434">
        <f t="shared" si="31"/>
        <v>0</v>
      </c>
      <c r="V161" s="434">
        <f t="shared" si="32"/>
        <v>0</v>
      </c>
      <c r="W161" s="434">
        <f t="shared" si="33"/>
        <v>0</v>
      </c>
      <c r="X161" s="434">
        <f t="shared" si="34"/>
        <v>0</v>
      </c>
      <c r="Y161" s="434">
        <f t="shared" si="35"/>
        <v>0</v>
      </c>
      <c r="Z161" s="468">
        <f t="shared" si="36"/>
        <v>0</v>
      </c>
      <c r="AA161" s="434">
        <f t="shared" si="37"/>
        <v>0</v>
      </c>
      <c r="AB161" s="434">
        <f t="shared" si="38"/>
        <v>0</v>
      </c>
      <c r="AC161" s="434">
        <f t="shared" si="39"/>
        <v>0</v>
      </c>
      <c r="AD161" s="373" t="str">
        <f>IF(S161="","",IFERROR(SUM(T161:U161:W161:X161)+LARGE(T161:U161:W161:X161,1)/100+LARGE(T161:U161:W161:X161,2)/1000+LARGE(T161:U161:W161:X161,4)/10000+LARGE(T161:U161:W161:X161,5)/100000-0.01/R161,0))</f>
        <v/>
      </c>
      <c r="AE161" s="374"/>
      <c r="AF161" s="374"/>
      <c r="AG161" s="374"/>
      <c r="AH161" s="374"/>
      <c r="AI161" s="374"/>
      <c r="AJ161" s="374"/>
    </row>
    <row r="162" spans="1:36" ht="19.95" customHeight="1" thickBot="1" x14ac:dyDescent="0.35">
      <c r="A162" s="214" t="str">
        <f t="shared" si="27"/>
        <v/>
      </c>
      <c r="B162" s="58" t="str">
        <f>IF(ISNA(VLOOKUP($D162,'L. Des E.'!$A$4:$C$362,2,FALSE)),"",(VLOOKUP($D162,'L. Des E.'!$A$4:$C$362,2,FALSE)))</f>
        <v/>
      </c>
      <c r="C162" s="80" t="str">
        <f>IF(ISNA(VLOOKUP($D162,'L. Des E.'!$A$4:$C$362,3,FALSE)),"",(VLOOKUP($D162,'L. Des E.'!$A$4:$C$362,3,FALSE)))</f>
        <v/>
      </c>
      <c r="D162" s="59"/>
      <c r="E162" s="60"/>
      <c r="F162" s="60"/>
      <c r="G162" s="290" t="str">
        <f t="shared" si="28"/>
        <v/>
      </c>
      <c r="H162" s="60"/>
      <c r="I162" s="60"/>
      <c r="J162" s="60"/>
      <c r="K162" s="60"/>
      <c r="L162" s="60"/>
      <c r="M162" s="60"/>
      <c r="N162" s="60"/>
      <c r="O162" s="60"/>
      <c r="P162" s="60"/>
      <c r="Q162" s="226"/>
      <c r="R162" s="434">
        <v>160</v>
      </c>
      <c r="S162" s="434" t="str">
        <f t="shared" si="29"/>
        <v/>
      </c>
      <c r="T162" s="434">
        <f t="shared" si="30"/>
        <v>0</v>
      </c>
      <c r="U162" s="434">
        <f t="shared" si="31"/>
        <v>0</v>
      </c>
      <c r="V162" s="434">
        <f t="shared" si="32"/>
        <v>0</v>
      </c>
      <c r="W162" s="434">
        <f t="shared" si="33"/>
        <v>0</v>
      </c>
      <c r="X162" s="434">
        <f t="shared" si="34"/>
        <v>0</v>
      </c>
      <c r="Y162" s="434">
        <f t="shared" si="35"/>
        <v>0</v>
      </c>
      <c r="Z162" s="468">
        <f t="shared" si="36"/>
        <v>0</v>
      </c>
      <c r="AA162" s="434">
        <f t="shared" si="37"/>
        <v>0</v>
      </c>
      <c r="AB162" s="434">
        <f t="shared" si="38"/>
        <v>0</v>
      </c>
      <c r="AC162" s="434">
        <f t="shared" si="39"/>
        <v>0</v>
      </c>
      <c r="AD162" s="373" t="str">
        <f>IF(S162="","",IFERROR(SUM(T162:U162:W162:X162)+LARGE(T162:U162:W162:X162,1)/100+LARGE(T162:U162:W162:X162,2)/1000+LARGE(T162:U162:W162:X162,4)/10000+LARGE(T162:U162:W162:X162,5)/100000-0.01/R162,0))</f>
        <v/>
      </c>
      <c r="AE162" s="374"/>
      <c r="AF162" s="374"/>
      <c r="AG162" s="374"/>
      <c r="AH162" s="374"/>
      <c r="AI162" s="374"/>
      <c r="AJ162" s="374"/>
    </row>
    <row r="163" spans="1:36" ht="19.95" customHeight="1" thickBot="1" x14ac:dyDescent="0.35">
      <c r="A163" s="214" t="str">
        <f t="shared" si="27"/>
        <v/>
      </c>
      <c r="B163" s="58" t="str">
        <f>IF(ISNA(VLOOKUP($D163,'L. Des E.'!$A$4:$C$362,2,FALSE)),"",(VLOOKUP($D163,'L. Des E.'!$A$4:$C$362,2,FALSE)))</f>
        <v/>
      </c>
      <c r="C163" s="80" t="str">
        <f>IF(ISNA(VLOOKUP($D163,'L. Des E.'!$A$4:$C$362,3,FALSE)),"",(VLOOKUP($D163,'L. Des E.'!$A$4:$C$362,3,FALSE)))</f>
        <v/>
      </c>
      <c r="D163" s="59"/>
      <c r="E163" s="60"/>
      <c r="F163" s="60"/>
      <c r="G163" s="290" t="str">
        <f t="shared" si="28"/>
        <v/>
      </c>
      <c r="H163" s="60"/>
      <c r="I163" s="60"/>
      <c r="J163" s="60"/>
      <c r="K163" s="60"/>
      <c r="L163" s="60"/>
      <c r="M163" s="60"/>
      <c r="N163" s="60"/>
      <c r="O163" s="60"/>
      <c r="P163" s="60"/>
      <c r="Q163" s="226"/>
      <c r="R163" s="434">
        <v>161</v>
      </c>
      <c r="S163" s="434" t="str">
        <f t="shared" si="29"/>
        <v/>
      </c>
      <c r="T163" s="434">
        <f t="shared" si="30"/>
        <v>0</v>
      </c>
      <c r="U163" s="434">
        <f t="shared" si="31"/>
        <v>0</v>
      </c>
      <c r="V163" s="434">
        <f t="shared" si="32"/>
        <v>0</v>
      </c>
      <c r="W163" s="434">
        <f t="shared" si="33"/>
        <v>0</v>
      </c>
      <c r="X163" s="434">
        <f t="shared" si="34"/>
        <v>0</v>
      </c>
      <c r="Y163" s="434">
        <f t="shared" si="35"/>
        <v>0</v>
      </c>
      <c r="Z163" s="468">
        <f t="shared" si="36"/>
        <v>0</v>
      </c>
      <c r="AA163" s="434">
        <f t="shared" si="37"/>
        <v>0</v>
      </c>
      <c r="AB163" s="434">
        <f t="shared" si="38"/>
        <v>0</v>
      </c>
      <c r="AC163" s="434">
        <f t="shared" si="39"/>
        <v>0</v>
      </c>
      <c r="AD163" s="373" t="str">
        <f>IF(S163="","",IFERROR(SUM(T163:U163:W163:X163)+LARGE(T163:U163:W163:X163,1)/100+LARGE(T163:U163:W163:X163,2)/1000+LARGE(T163:U163:W163:X163,4)/10000+LARGE(T163:U163:W163:X163,5)/100000-0.01/R163,0))</f>
        <v/>
      </c>
      <c r="AE163" s="374"/>
      <c r="AF163" s="374"/>
      <c r="AG163" s="374"/>
      <c r="AH163" s="374"/>
      <c r="AI163" s="374"/>
      <c r="AJ163" s="374"/>
    </row>
    <row r="164" spans="1:36" ht="19.95" customHeight="1" thickBot="1" x14ac:dyDescent="0.35">
      <c r="A164" s="214" t="str">
        <f t="shared" si="27"/>
        <v/>
      </c>
      <c r="B164" s="58" t="str">
        <f>IF(ISNA(VLOOKUP($D164,'L. Des E.'!$A$4:$C$362,2,FALSE)),"",(VLOOKUP($D164,'L. Des E.'!$A$4:$C$362,2,FALSE)))</f>
        <v/>
      </c>
      <c r="C164" s="80" t="str">
        <f>IF(ISNA(VLOOKUP($D164,'L. Des E.'!$A$4:$C$362,3,FALSE)),"",(VLOOKUP($D164,'L. Des E.'!$A$4:$C$362,3,FALSE)))</f>
        <v/>
      </c>
      <c r="D164" s="59"/>
      <c r="E164" s="60"/>
      <c r="F164" s="60"/>
      <c r="G164" s="290" t="str">
        <f t="shared" si="28"/>
        <v/>
      </c>
      <c r="H164" s="60"/>
      <c r="I164" s="60"/>
      <c r="J164" s="60"/>
      <c r="K164" s="60"/>
      <c r="L164" s="60"/>
      <c r="M164" s="60"/>
      <c r="N164" s="60"/>
      <c r="O164" s="60"/>
      <c r="P164" s="60"/>
      <c r="Q164" s="226"/>
      <c r="R164" s="434">
        <v>162</v>
      </c>
      <c r="S164" s="434" t="str">
        <f t="shared" si="29"/>
        <v/>
      </c>
      <c r="T164" s="434">
        <f t="shared" si="30"/>
        <v>0</v>
      </c>
      <c r="U164" s="434">
        <f t="shared" si="31"/>
        <v>0</v>
      </c>
      <c r="V164" s="434">
        <f t="shared" si="32"/>
        <v>0</v>
      </c>
      <c r="W164" s="434">
        <f t="shared" si="33"/>
        <v>0</v>
      </c>
      <c r="X164" s="434">
        <f t="shared" si="34"/>
        <v>0</v>
      </c>
      <c r="Y164" s="434">
        <f t="shared" si="35"/>
        <v>0</v>
      </c>
      <c r="Z164" s="468">
        <f t="shared" si="36"/>
        <v>0</v>
      </c>
      <c r="AA164" s="434">
        <f t="shared" si="37"/>
        <v>0</v>
      </c>
      <c r="AB164" s="434">
        <f t="shared" si="38"/>
        <v>0</v>
      </c>
      <c r="AC164" s="434">
        <f t="shared" si="39"/>
        <v>0</v>
      </c>
      <c r="AD164" s="373" t="str">
        <f>IF(S164="","",IFERROR(SUM(T164:U164:W164:X164)+LARGE(T164:U164:W164:X164,1)/100+LARGE(T164:U164:W164:X164,2)/1000+LARGE(T164:U164:W164:X164,4)/10000+LARGE(T164:U164:W164:X164,5)/100000-0.01/R164,0))</f>
        <v/>
      </c>
      <c r="AE164" s="374"/>
      <c r="AF164" s="374"/>
      <c r="AG164" s="374"/>
      <c r="AH164" s="374"/>
      <c r="AI164" s="374"/>
      <c r="AJ164" s="374"/>
    </row>
    <row r="165" spans="1:36" ht="19.95" customHeight="1" thickBot="1" x14ac:dyDescent="0.35">
      <c r="A165" s="214" t="str">
        <f t="shared" si="27"/>
        <v/>
      </c>
      <c r="B165" s="58" t="str">
        <f>IF(ISNA(VLOOKUP($D165,'L. Des E.'!$A$4:$C$362,2,FALSE)),"",(VLOOKUP($D165,'L. Des E.'!$A$4:$C$362,2,FALSE)))</f>
        <v/>
      </c>
      <c r="C165" s="80" t="str">
        <f>IF(ISNA(VLOOKUP($D165,'L. Des E.'!$A$4:$C$362,3,FALSE)),"",(VLOOKUP($D165,'L. Des E.'!$A$4:$C$362,3,FALSE)))</f>
        <v/>
      </c>
      <c r="D165" s="59"/>
      <c r="E165" s="60"/>
      <c r="F165" s="60"/>
      <c r="G165" s="290" t="str">
        <f t="shared" si="28"/>
        <v/>
      </c>
      <c r="H165" s="60"/>
      <c r="I165" s="60"/>
      <c r="J165" s="60"/>
      <c r="K165" s="60"/>
      <c r="L165" s="60"/>
      <c r="M165" s="60"/>
      <c r="N165" s="60"/>
      <c r="O165" s="60"/>
      <c r="P165" s="60"/>
      <c r="Q165" s="226"/>
      <c r="R165" s="434">
        <v>163</v>
      </c>
      <c r="S165" s="434" t="str">
        <f t="shared" si="29"/>
        <v/>
      </c>
      <c r="T165" s="434">
        <f t="shared" si="30"/>
        <v>0</v>
      </c>
      <c r="U165" s="434">
        <f t="shared" si="31"/>
        <v>0</v>
      </c>
      <c r="V165" s="434">
        <f t="shared" si="32"/>
        <v>0</v>
      </c>
      <c r="W165" s="434">
        <f t="shared" si="33"/>
        <v>0</v>
      </c>
      <c r="X165" s="434">
        <f t="shared" si="34"/>
        <v>0</v>
      </c>
      <c r="Y165" s="434">
        <f t="shared" si="35"/>
        <v>0</v>
      </c>
      <c r="Z165" s="468">
        <f t="shared" si="36"/>
        <v>0</v>
      </c>
      <c r="AA165" s="434">
        <f t="shared" si="37"/>
        <v>0</v>
      </c>
      <c r="AB165" s="434">
        <f t="shared" si="38"/>
        <v>0</v>
      </c>
      <c r="AC165" s="434">
        <f t="shared" si="39"/>
        <v>0</v>
      </c>
      <c r="AD165" s="373" t="str">
        <f>IF(S165="","",IFERROR(SUM(T165:U165:W165:X165)+LARGE(T165:U165:W165:X165,1)/100+LARGE(T165:U165:W165:X165,2)/1000+LARGE(T165:U165:W165:X165,4)/10000+LARGE(T165:U165:W165:X165,5)/100000-0.01/R165,0))</f>
        <v/>
      </c>
      <c r="AE165" s="374"/>
      <c r="AF165" s="374"/>
      <c r="AG165" s="374"/>
      <c r="AH165" s="374"/>
      <c r="AI165" s="374"/>
      <c r="AJ165" s="374"/>
    </row>
    <row r="166" spans="1:36" ht="19.95" customHeight="1" thickBot="1" x14ac:dyDescent="0.35">
      <c r="A166" s="214" t="str">
        <f t="shared" si="27"/>
        <v/>
      </c>
      <c r="B166" s="58" t="str">
        <f>IF(ISNA(VLOOKUP($D166,'L. Des E.'!$A$4:$C$362,2,FALSE)),"",(VLOOKUP($D166,'L. Des E.'!$A$4:$C$362,2,FALSE)))</f>
        <v/>
      </c>
      <c r="C166" s="80" t="str">
        <f>IF(ISNA(VLOOKUP($D166,'L. Des E.'!$A$4:$C$362,3,FALSE)),"",(VLOOKUP($D166,'L. Des E.'!$A$4:$C$362,3,FALSE)))</f>
        <v/>
      </c>
      <c r="D166" s="59"/>
      <c r="E166" s="60"/>
      <c r="F166" s="60"/>
      <c r="G166" s="290" t="str">
        <f t="shared" si="28"/>
        <v/>
      </c>
      <c r="H166" s="60"/>
      <c r="I166" s="60"/>
      <c r="J166" s="60"/>
      <c r="K166" s="60"/>
      <c r="L166" s="60"/>
      <c r="M166" s="60"/>
      <c r="N166" s="60"/>
      <c r="O166" s="60"/>
      <c r="P166" s="60"/>
      <c r="Q166" s="226"/>
      <c r="R166" s="434">
        <v>164</v>
      </c>
      <c r="S166" s="434" t="str">
        <f t="shared" si="29"/>
        <v/>
      </c>
      <c r="T166" s="434">
        <f t="shared" si="30"/>
        <v>0</v>
      </c>
      <c r="U166" s="434">
        <f t="shared" si="31"/>
        <v>0</v>
      </c>
      <c r="V166" s="434">
        <f t="shared" si="32"/>
        <v>0</v>
      </c>
      <c r="W166" s="434">
        <f t="shared" si="33"/>
        <v>0</v>
      </c>
      <c r="X166" s="434">
        <f t="shared" si="34"/>
        <v>0</v>
      </c>
      <c r="Y166" s="434">
        <f t="shared" si="35"/>
        <v>0</v>
      </c>
      <c r="Z166" s="468">
        <f t="shared" si="36"/>
        <v>0</v>
      </c>
      <c r="AA166" s="434">
        <f t="shared" si="37"/>
        <v>0</v>
      </c>
      <c r="AB166" s="434">
        <f t="shared" si="38"/>
        <v>0</v>
      </c>
      <c r="AC166" s="434">
        <f t="shared" si="39"/>
        <v>0</v>
      </c>
      <c r="AD166" s="373" t="str">
        <f>IF(S166="","",IFERROR(SUM(T166:U166:W166:X166)+LARGE(T166:U166:W166:X166,1)/100+LARGE(T166:U166:W166:X166,2)/1000+LARGE(T166:U166:W166:X166,4)/10000+LARGE(T166:U166:W166:X166,5)/100000-0.01/R166,0))</f>
        <v/>
      </c>
      <c r="AE166" s="374"/>
      <c r="AF166" s="374"/>
      <c r="AG166" s="374"/>
      <c r="AH166" s="374"/>
      <c r="AI166" s="374"/>
      <c r="AJ166" s="374"/>
    </row>
    <row r="167" spans="1:36" ht="19.95" customHeight="1" thickBot="1" x14ac:dyDescent="0.35">
      <c r="A167" s="214" t="str">
        <f t="shared" si="27"/>
        <v/>
      </c>
      <c r="B167" s="58" t="str">
        <f>IF(ISNA(VLOOKUP($D167,'L. Des E.'!$A$4:$C$362,2,FALSE)),"",(VLOOKUP($D167,'L. Des E.'!$A$4:$C$362,2,FALSE)))</f>
        <v/>
      </c>
      <c r="C167" s="80" t="str">
        <f>IF(ISNA(VLOOKUP($D167,'L. Des E.'!$A$4:$C$362,3,FALSE)),"",(VLOOKUP($D167,'L. Des E.'!$A$4:$C$362,3,FALSE)))</f>
        <v/>
      </c>
      <c r="D167" s="59"/>
      <c r="E167" s="60"/>
      <c r="F167" s="60"/>
      <c r="G167" s="290" t="str">
        <f t="shared" si="28"/>
        <v/>
      </c>
      <c r="H167" s="60"/>
      <c r="I167" s="60"/>
      <c r="J167" s="60"/>
      <c r="K167" s="60"/>
      <c r="L167" s="60"/>
      <c r="M167" s="60"/>
      <c r="N167" s="60"/>
      <c r="O167" s="60"/>
      <c r="P167" s="60"/>
      <c r="Q167" s="226"/>
      <c r="R167" s="434">
        <v>165</v>
      </c>
      <c r="S167" s="434" t="str">
        <f t="shared" si="29"/>
        <v/>
      </c>
      <c r="T167" s="434">
        <f t="shared" si="30"/>
        <v>0</v>
      </c>
      <c r="U167" s="434">
        <f t="shared" si="31"/>
        <v>0</v>
      </c>
      <c r="V167" s="434">
        <f t="shared" si="32"/>
        <v>0</v>
      </c>
      <c r="W167" s="434">
        <f t="shared" si="33"/>
        <v>0</v>
      </c>
      <c r="X167" s="434">
        <f t="shared" si="34"/>
        <v>0</v>
      </c>
      <c r="Y167" s="434">
        <f t="shared" si="35"/>
        <v>0</v>
      </c>
      <c r="Z167" s="468">
        <f t="shared" si="36"/>
        <v>0</v>
      </c>
      <c r="AA167" s="434">
        <f t="shared" si="37"/>
        <v>0</v>
      </c>
      <c r="AB167" s="434">
        <f t="shared" si="38"/>
        <v>0</v>
      </c>
      <c r="AC167" s="434">
        <f t="shared" si="39"/>
        <v>0</v>
      </c>
      <c r="AD167" s="373" t="str">
        <f>IF(S167="","",IFERROR(SUM(T167:U167:W167:X167)+LARGE(T167:U167:W167:X167,1)/100+LARGE(T167:U167:W167:X167,2)/1000+LARGE(T167:U167:W167:X167,4)/10000+LARGE(T167:U167:W167:X167,5)/100000-0.01/R167,0))</f>
        <v/>
      </c>
      <c r="AE167" s="374"/>
      <c r="AF167" s="374"/>
      <c r="AG167" s="374"/>
      <c r="AH167" s="374"/>
      <c r="AI167" s="374"/>
      <c r="AJ167" s="374"/>
    </row>
    <row r="168" spans="1:36" ht="19.95" customHeight="1" thickBot="1" x14ac:dyDescent="0.35">
      <c r="A168" s="214" t="str">
        <f t="shared" si="27"/>
        <v/>
      </c>
      <c r="B168" s="58" t="str">
        <f>IF(ISNA(VLOOKUP($D168,'L. Des E.'!$A$4:$C$362,2,FALSE)),"",(VLOOKUP($D168,'L. Des E.'!$A$4:$C$362,2,FALSE)))</f>
        <v/>
      </c>
      <c r="C168" s="80" t="str">
        <f>IF(ISNA(VLOOKUP($D168,'L. Des E.'!$A$4:$C$362,3,FALSE)),"",(VLOOKUP($D168,'L. Des E.'!$A$4:$C$362,3,FALSE)))</f>
        <v/>
      </c>
      <c r="D168" s="59"/>
      <c r="E168" s="60"/>
      <c r="F168" s="60"/>
      <c r="G168" s="290" t="str">
        <f t="shared" si="28"/>
        <v/>
      </c>
      <c r="H168" s="60"/>
      <c r="I168" s="60"/>
      <c r="J168" s="60"/>
      <c r="K168" s="60"/>
      <c r="L168" s="60"/>
      <c r="M168" s="60"/>
      <c r="N168" s="60"/>
      <c r="O168" s="60"/>
      <c r="P168" s="60"/>
      <c r="Q168" s="226"/>
      <c r="R168" s="434">
        <v>166</v>
      </c>
      <c r="S168" s="434" t="str">
        <f t="shared" si="29"/>
        <v/>
      </c>
      <c r="T168" s="434">
        <f t="shared" si="30"/>
        <v>0</v>
      </c>
      <c r="U168" s="434">
        <f t="shared" si="31"/>
        <v>0</v>
      </c>
      <c r="V168" s="434">
        <f t="shared" si="32"/>
        <v>0</v>
      </c>
      <c r="W168" s="434">
        <f t="shared" si="33"/>
        <v>0</v>
      </c>
      <c r="X168" s="434">
        <f t="shared" si="34"/>
        <v>0</v>
      </c>
      <c r="Y168" s="434">
        <f t="shared" si="35"/>
        <v>0</v>
      </c>
      <c r="Z168" s="468">
        <f t="shared" si="36"/>
        <v>0</v>
      </c>
      <c r="AA168" s="434">
        <f t="shared" si="37"/>
        <v>0</v>
      </c>
      <c r="AB168" s="434">
        <f t="shared" si="38"/>
        <v>0</v>
      </c>
      <c r="AC168" s="434">
        <f t="shared" si="39"/>
        <v>0</v>
      </c>
      <c r="AD168" s="373" t="str">
        <f>IF(S168="","",IFERROR(SUM(T168:U168:W168:X168)+LARGE(T168:U168:W168:X168,1)/100+LARGE(T168:U168:W168:X168,2)/1000+LARGE(T168:U168:W168:X168,4)/10000+LARGE(T168:U168:W168:X168,5)/100000-0.01/R168,0))</f>
        <v/>
      </c>
      <c r="AE168" s="374"/>
      <c r="AF168" s="374"/>
      <c r="AG168" s="374"/>
      <c r="AH168" s="374"/>
      <c r="AI168" s="374"/>
      <c r="AJ168" s="374"/>
    </row>
    <row r="169" spans="1:36" ht="19.95" customHeight="1" thickBot="1" x14ac:dyDescent="0.35">
      <c r="A169" s="214" t="str">
        <f t="shared" si="27"/>
        <v/>
      </c>
      <c r="B169" s="58" t="str">
        <f>IF(ISNA(VLOOKUP($D169,'L. Des E.'!$A$4:$C$362,2,FALSE)),"",(VLOOKUP($D169,'L. Des E.'!$A$4:$C$362,2,FALSE)))</f>
        <v/>
      </c>
      <c r="C169" s="80" t="str">
        <f>IF(ISNA(VLOOKUP($D169,'L. Des E.'!$A$4:$C$362,3,FALSE)),"",(VLOOKUP($D169,'L. Des E.'!$A$4:$C$362,3,FALSE)))</f>
        <v/>
      </c>
      <c r="D169" s="59"/>
      <c r="E169" s="60"/>
      <c r="F169" s="60"/>
      <c r="G169" s="290" t="str">
        <f t="shared" si="28"/>
        <v/>
      </c>
      <c r="H169" s="60"/>
      <c r="I169" s="60"/>
      <c r="J169" s="60"/>
      <c r="K169" s="60"/>
      <c r="L169" s="60"/>
      <c r="M169" s="60"/>
      <c r="N169" s="60"/>
      <c r="O169" s="60"/>
      <c r="P169" s="60"/>
      <c r="Q169" s="226"/>
      <c r="R169" s="434">
        <v>167</v>
      </c>
      <c r="S169" s="434" t="str">
        <f t="shared" si="29"/>
        <v/>
      </c>
      <c r="T169" s="434">
        <f t="shared" si="30"/>
        <v>0</v>
      </c>
      <c r="U169" s="434">
        <f t="shared" si="31"/>
        <v>0</v>
      </c>
      <c r="V169" s="434">
        <f t="shared" si="32"/>
        <v>0</v>
      </c>
      <c r="W169" s="434">
        <f t="shared" si="33"/>
        <v>0</v>
      </c>
      <c r="X169" s="434">
        <f t="shared" si="34"/>
        <v>0</v>
      </c>
      <c r="Y169" s="434">
        <f t="shared" si="35"/>
        <v>0</v>
      </c>
      <c r="Z169" s="468">
        <f t="shared" si="36"/>
        <v>0</v>
      </c>
      <c r="AA169" s="434">
        <f t="shared" si="37"/>
        <v>0</v>
      </c>
      <c r="AB169" s="434">
        <f t="shared" si="38"/>
        <v>0</v>
      </c>
      <c r="AC169" s="434">
        <f t="shared" si="39"/>
        <v>0</v>
      </c>
      <c r="AD169" s="373" t="str">
        <f>IF(S169="","",IFERROR(SUM(T169:U169:W169:X169)+LARGE(T169:U169:W169:X169,1)/100+LARGE(T169:U169:W169:X169,2)/1000+LARGE(T169:U169:W169:X169,4)/10000+LARGE(T169:U169:W169:X169,5)/100000-0.01/R169,0))</f>
        <v/>
      </c>
      <c r="AE169" s="374"/>
      <c r="AF169" s="374"/>
      <c r="AG169" s="374"/>
      <c r="AH169" s="374"/>
      <c r="AI169" s="374"/>
      <c r="AJ169" s="374"/>
    </row>
    <row r="170" spans="1:36" ht="19.95" customHeight="1" thickBot="1" x14ac:dyDescent="0.35">
      <c r="A170" s="214" t="str">
        <f t="shared" si="27"/>
        <v/>
      </c>
      <c r="B170" s="58" t="str">
        <f>IF(ISNA(VLOOKUP($D170,'L. Des E.'!$A$4:$C$362,2,FALSE)),"",(VLOOKUP($D170,'L. Des E.'!$A$4:$C$362,2,FALSE)))</f>
        <v/>
      </c>
      <c r="C170" s="80" t="str">
        <f>IF(ISNA(VLOOKUP($D170,'L. Des E.'!$A$4:$C$362,3,FALSE)),"",(VLOOKUP($D170,'L. Des E.'!$A$4:$C$362,3,FALSE)))</f>
        <v/>
      </c>
      <c r="D170" s="59"/>
      <c r="E170" s="60"/>
      <c r="F170" s="60"/>
      <c r="G170" s="290" t="str">
        <f t="shared" si="28"/>
        <v/>
      </c>
      <c r="H170" s="60"/>
      <c r="I170" s="60"/>
      <c r="J170" s="60"/>
      <c r="K170" s="60"/>
      <c r="L170" s="60"/>
      <c r="M170" s="60"/>
      <c r="N170" s="60"/>
      <c r="O170" s="60"/>
      <c r="P170" s="60"/>
      <c r="Q170" s="226"/>
      <c r="R170" s="434">
        <v>168</v>
      </c>
      <c r="S170" s="434" t="str">
        <f t="shared" si="29"/>
        <v/>
      </c>
      <c r="T170" s="434">
        <f t="shared" si="30"/>
        <v>0</v>
      </c>
      <c r="U170" s="434">
        <f t="shared" si="31"/>
        <v>0</v>
      </c>
      <c r="V170" s="434">
        <f t="shared" si="32"/>
        <v>0</v>
      </c>
      <c r="W170" s="434">
        <f t="shared" si="33"/>
        <v>0</v>
      </c>
      <c r="X170" s="434">
        <f t="shared" si="34"/>
        <v>0</v>
      </c>
      <c r="Y170" s="434">
        <f t="shared" si="35"/>
        <v>0</v>
      </c>
      <c r="Z170" s="468">
        <f t="shared" si="36"/>
        <v>0</v>
      </c>
      <c r="AA170" s="434">
        <f t="shared" si="37"/>
        <v>0</v>
      </c>
      <c r="AB170" s="434">
        <f t="shared" si="38"/>
        <v>0</v>
      </c>
      <c r="AC170" s="434">
        <f t="shared" si="39"/>
        <v>0</v>
      </c>
      <c r="AD170" s="373" t="str">
        <f>IF(S170="","",IFERROR(SUM(T170:U170:W170:X170)+LARGE(T170:U170:W170:X170,1)/100+LARGE(T170:U170:W170:X170,2)/1000+LARGE(T170:U170:W170:X170,4)/10000+LARGE(T170:U170:W170:X170,5)/100000-0.01/R170,0))</f>
        <v/>
      </c>
      <c r="AE170" s="374"/>
      <c r="AF170" s="374"/>
      <c r="AG170" s="374"/>
      <c r="AH170" s="374"/>
      <c r="AI170" s="374"/>
      <c r="AJ170" s="374"/>
    </row>
    <row r="171" spans="1:36" ht="19.95" customHeight="1" thickBot="1" x14ac:dyDescent="0.35">
      <c r="A171" s="214" t="str">
        <f t="shared" si="27"/>
        <v/>
      </c>
      <c r="B171" s="58" t="str">
        <f>IF(ISNA(VLOOKUP($D171,'L. Des E.'!$A$4:$C$362,2,FALSE)),"",(VLOOKUP($D171,'L. Des E.'!$A$4:$C$362,2,FALSE)))</f>
        <v/>
      </c>
      <c r="C171" s="80" t="str">
        <f>IF(ISNA(VLOOKUP($D171,'L. Des E.'!$A$4:$C$362,3,FALSE)),"",(VLOOKUP($D171,'L. Des E.'!$A$4:$C$362,3,FALSE)))</f>
        <v/>
      </c>
      <c r="D171" s="59"/>
      <c r="E171" s="60"/>
      <c r="F171" s="60"/>
      <c r="G171" s="290" t="str">
        <f t="shared" si="28"/>
        <v/>
      </c>
      <c r="H171" s="60"/>
      <c r="I171" s="60"/>
      <c r="J171" s="60"/>
      <c r="K171" s="60"/>
      <c r="L171" s="60"/>
      <c r="M171" s="60"/>
      <c r="N171" s="60"/>
      <c r="O171" s="60"/>
      <c r="P171" s="60"/>
      <c r="Q171" s="226"/>
      <c r="R171" s="434">
        <v>169</v>
      </c>
      <c r="S171" s="434" t="str">
        <f t="shared" si="29"/>
        <v/>
      </c>
      <c r="T171" s="434">
        <f t="shared" si="30"/>
        <v>0</v>
      </c>
      <c r="U171" s="434">
        <f t="shared" si="31"/>
        <v>0</v>
      </c>
      <c r="V171" s="434">
        <f t="shared" si="32"/>
        <v>0</v>
      </c>
      <c r="W171" s="434">
        <f t="shared" si="33"/>
        <v>0</v>
      </c>
      <c r="X171" s="434">
        <f t="shared" si="34"/>
        <v>0</v>
      </c>
      <c r="Y171" s="434">
        <f t="shared" si="35"/>
        <v>0</v>
      </c>
      <c r="Z171" s="468">
        <f t="shared" si="36"/>
        <v>0</v>
      </c>
      <c r="AA171" s="434">
        <f t="shared" si="37"/>
        <v>0</v>
      </c>
      <c r="AB171" s="434">
        <f t="shared" si="38"/>
        <v>0</v>
      </c>
      <c r="AC171" s="434">
        <f t="shared" si="39"/>
        <v>0</v>
      </c>
      <c r="AD171" s="373" t="str">
        <f>IF(S171="","",IFERROR(SUM(T171:U171:W171:X171)+LARGE(T171:U171:W171:X171,1)/100+LARGE(T171:U171:W171:X171,2)/1000+LARGE(T171:U171:W171:X171,4)/10000+LARGE(T171:U171:W171:X171,5)/100000-0.01/R171,0))</f>
        <v/>
      </c>
      <c r="AE171" s="374"/>
      <c r="AF171" s="374"/>
      <c r="AG171" s="374"/>
      <c r="AH171" s="374"/>
      <c r="AI171" s="374"/>
      <c r="AJ171" s="374"/>
    </row>
    <row r="172" spans="1:36" ht="19.95" customHeight="1" thickBot="1" x14ac:dyDescent="0.35">
      <c r="A172" s="214" t="str">
        <f t="shared" si="27"/>
        <v/>
      </c>
      <c r="B172" s="58" t="str">
        <f>IF(ISNA(VLOOKUP($D172,'L. Des E.'!$A$4:$C$362,2,FALSE)),"",(VLOOKUP($D172,'L. Des E.'!$A$4:$C$362,2,FALSE)))</f>
        <v/>
      </c>
      <c r="C172" s="80" t="str">
        <f>IF(ISNA(VLOOKUP($D172,'L. Des E.'!$A$4:$C$362,3,FALSE)),"",(VLOOKUP($D172,'L. Des E.'!$A$4:$C$362,3,FALSE)))</f>
        <v/>
      </c>
      <c r="D172" s="59"/>
      <c r="E172" s="60"/>
      <c r="F172" s="60"/>
      <c r="G172" s="290" t="str">
        <f t="shared" si="28"/>
        <v/>
      </c>
      <c r="H172" s="60"/>
      <c r="I172" s="60"/>
      <c r="J172" s="60"/>
      <c r="K172" s="60"/>
      <c r="L172" s="60"/>
      <c r="M172" s="60"/>
      <c r="N172" s="60"/>
      <c r="O172" s="60"/>
      <c r="P172" s="60"/>
      <c r="Q172" s="226"/>
      <c r="R172" s="434">
        <v>170</v>
      </c>
      <c r="S172" s="434" t="str">
        <f t="shared" si="29"/>
        <v/>
      </c>
      <c r="T172" s="434">
        <f t="shared" si="30"/>
        <v>0</v>
      </c>
      <c r="U172" s="434">
        <f t="shared" si="31"/>
        <v>0</v>
      </c>
      <c r="V172" s="434">
        <f t="shared" si="32"/>
        <v>0</v>
      </c>
      <c r="W172" s="434">
        <f t="shared" si="33"/>
        <v>0</v>
      </c>
      <c r="X172" s="434">
        <f t="shared" si="34"/>
        <v>0</v>
      </c>
      <c r="Y172" s="434">
        <f t="shared" si="35"/>
        <v>0</v>
      </c>
      <c r="Z172" s="468">
        <f t="shared" si="36"/>
        <v>0</v>
      </c>
      <c r="AA172" s="434">
        <f t="shared" si="37"/>
        <v>0</v>
      </c>
      <c r="AB172" s="434">
        <f t="shared" si="38"/>
        <v>0</v>
      </c>
      <c r="AC172" s="434">
        <f t="shared" si="39"/>
        <v>0</v>
      </c>
      <c r="AD172" s="373" t="str">
        <f>IF(S172="","",IFERROR(SUM(T172:U172:W172:X172)+LARGE(T172:U172:W172:X172,1)/100+LARGE(T172:U172:W172:X172,2)/1000+LARGE(T172:U172:W172:X172,4)/10000+LARGE(T172:U172:W172:X172,5)/100000-0.01/R172,0))</f>
        <v/>
      </c>
      <c r="AE172" s="374"/>
      <c r="AF172" s="374"/>
      <c r="AG172" s="374"/>
      <c r="AH172" s="374"/>
      <c r="AI172" s="374"/>
      <c r="AJ172" s="374"/>
    </row>
    <row r="173" spans="1:36" ht="19.95" customHeight="1" thickBot="1" x14ac:dyDescent="0.35">
      <c r="A173" s="214" t="str">
        <f t="shared" si="27"/>
        <v/>
      </c>
      <c r="B173" s="58" t="str">
        <f>IF(ISNA(VLOOKUP($D173,'L. Des E.'!$A$4:$C$362,2,FALSE)),"",(VLOOKUP($D173,'L. Des E.'!$A$4:$C$362,2,FALSE)))</f>
        <v/>
      </c>
      <c r="C173" s="80" t="str">
        <f>IF(ISNA(VLOOKUP($D173,'L. Des E.'!$A$4:$C$362,3,FALSE)),"",(VLOOKUP($D173,'L. Des E.'!$A$4:$C$362,3,FALSE)))</f>
        <v/>
      </c>
      <c r="D173" s="59"/>
      <c r="E173" s="60"/>
      <c r="F173" s="60"/>
      <c r="G173" s="290" t="str">
        <f t="shared" si="28"/>
        <v/>
      </c>
      <c r="H173" s="60"/>
      <c r="I173" s="60"/>
      <c r="J173" s="60"/>
      <c r="K173" s="60"/>
      <c r="L173" s="60"/>
      <c r="M173" s="60"/>
      <c r="N173" s="60"/>
      <c r="O173" s="60"/>
      <c r="P173" s="60"/>
      <c r="Q173" s="226"/>
      <c r="R173" s="434">
        <v>171</v>
      </c>
      <c r="S173" s="434" t="str">
        <f t="shared" si="29"/>
        <v/>
      </c>
      <c r="T173" s="434">
        <f t="shared" si="30"/>
        <v>0</v>
      </c>
      <c r="U173" s="434">
        <f t="shared" si="31"/>
        <v>0</v>
      </c>
      <c r="V173" s="434">
        <f t="shared" si="32"/>
        <v>0</v>
      </c>
      <c r="W173" s="434">
        <f t="shared" si="33"/>
        <v>0</v>
      </c>
      <c r="X173" s="434">
        <f t="shared" si="34"/>
        <v>0</v>
      </c>
      <c r="Y173" s="434">
        <f t="shared" si="35"/>
        <v>0</v>
      </c>
      <c r="Z173" s="468">
        <f t="shared" si="36"/>
        <v>0</v>
      </c>
      <c r="AA173" s="434">
        <f t="shared" si="37"/>
        <v>0</v>
      </c>
      <c r="AB173" s="434">
        <f t="shared" si="38"/>
        <v>0</v>
      </c>
      <c r="AC173" s="434">
        <f t="shared" si="39"/>
        <v>0</v>
      </c>
      <c r="AD173" s="373" t="str">
        <f>IF(S173="","",IFERROR(SUM(T173:U173:W173:X173)+LARGE(T173:U173:W173:X173,1)/100+LARGE(T173:U173:W173:X173,2)/1000+LARGE(T173:U173:W173:X173,4)/10000+LARGE(T173:U173:W173:X173,5)/100000-0.01/R173,0))</f>
        <v/>
      </c>
      <c r="AE173" s="374"/>
      <c r="AF173" s="374"/>
      <c r="AG173" s="374"/>
      <c r="AH173" s="374"/>
      <c r="AI173" s="374"/>
      <c r="AJ173" s="374"/>
    </row>
    <row r="174" spans="1:36" ht="19.95" customHeight="1" thickBot="1" x14ac:dyDescent="0.35">
      <c r="A174" s="214" t="str">
        <f t="shared" si="27"/>
        <v/>
      </c>
      <c r="B174" s="58" t="str">
        <f>IF(ISNA(VLOOKUP($D174,'L. Des E.'!$A$4:$C$362,2,FALSE)),"",(VLOOKUP($D174,'L. Des E.'!$A$4:$C$362,2,FALSE)))</f>
        <v/>
      </c>
      <c r="C174" s="80" t="str">
        <f>IF(ISNA(VLOOKUP($D174,'L. Des E.'!$A$4:$C$362,3,FALSE)),"",(VLOOKUP($D174,'L. Des E.'!$A$4:$C$362,3,FALSE)))</f>
        <v/>
      </c>
      <c r="D174" s="59"/>
      <c r="E174" s="60"/>
      <c r="F174" s="60"/>
      <c r="G174" s="290" t="str">
        <f t="shared" si="28"/>
        <v/>
      </c>
      <c r="H174" s="60"/>
      <c r="I174" s="60"/>
      <c r="J174" s="60"/>
      <c r="K174" s="60"/>
      <c r="L174" s="60"/>
      <c r="M174" s="60"/>
      <c r="N174" s="60"/>
      <c r="O174" s="60"/>
      <c r="P174" s="60"/>
      <c r="Q174" s="226"/>
      <c r="R174" s="434">
        <v>172</v>
      </c>
      <c r="S174" s="434" t="str">
        <f t="shared" si="29"/>
        <v/>
      </c>
      <c r="T174" s="434">
        <f t="shared" si="30"/>
        <v>0</v>
      </c>
      <c r="U174" s="434">
        <f t="shared" si="31"/>
        <v>0</v>
      </c>
      <c r="V174" s="434">
        <f t="shared" si="32"/>
        <v>0</v>
      </c>
      <c r="W174" s="434">
        <f t="shared" si="33"/>
        <v>0</v>
      </c>
      <c r="X174" s="434">
        <f t="shared" si="34"/>
        <v>0</v>
      </c>
      <c r="Y174" s="434">
        <f t="shared" si="35"/>
        <v>0</v>
      </c>
      <c r="Z174" s="468">
        <f t="shared" si="36"/>
        <v>0</v>
      </c>
      <c r="AA174" s="434">
        <f t="shared" si="37"/>
        <v>0</v>
      </c>
      <c r="AB174" s="434">
        <f t="shared" si="38"/>
        <v>0</v>
      </c>
      <c r="AC174" s="434">
        <f t="shared" si="39"/>
        <v>0</v>
      </c>
      <c r="AD174" s="373" t="str">
        <f>IF(S174="","",IFERROR(SUM(T174:U174:W174:X174)+LARGE(T174:U174:W174:X174,1)/100+LARGE(T174:U174:W174:X174,2)/1000+LARGE(T174:U174:W174:X174,4)/10000+LARGE(T174:U174:W174:X174,5)/100000-0.01/R174,0))</f>
        <v/>
      </c>
      <c r="AE174" s="374"/>
      <c r="AF174" s="374"/>
      <c r="AG174" s="374"/>
      <c r="AH174" s="374"/>
      <c r="AI174" s="374"/>
      <c r="AJ174" s="374"/>
    </row>
    <row r="175" spans="1:36" ht="19.95" customHeight="1" thickBot="1" x14ac:dyDescent="0.35">
      <c r="A175" s="214" t="str">
        <f t="shared" si="27"/>
        <v/>
      </c>
      <c r="B175" s="58" t="str">
        <f>IF(ISNA(VLOOKUP($D175,'L. Des E.'!$A$4:$C$362,2,FALSE)),"",(VLOOKUP($D175,'L. Des E.'!$A$4:$C$362,2,FALSE)))</f>
        <v/>
      </c>
      <c r="C175" s="80" t="str">
        <f>IF(ISNA(VLOOKUP($D175,'L. Des E.'!$A$4:$C$362,3,FALSE)),"",(VLOOKUP($D175,'L. Des E.'!$A$4:$C$362,3,FALSE)))</f>
        <v/>
      </c>
      <c r="D175" s="59"/>
      <c r="E175" s="60"/>
      <c r="F175" s="60"/>
      <c r="G175" s="290" t="str">
        <f t="shared" si="28"/>
        <v/>
      </c>
      <c r="H175" s="60"/>
      <c r="I175" s="60"/>
      <c r="J175" s="60"/>
      <c r="K175" s="60"/>
      <c r="L175" s="60"/>
      <c r="M175" s="60"/>
      <c r="N175" s="60"/>
      <c r="O175" s="60"/>
      <c r="P175" s="60"/>
      <c r="Q175" s="226"/>
      <c r="R175" s="434">
        <v>173</v>
      </c>
      <c r="S175" s="434" t="str">
        <f t="shared" si="29"/>
        <v/>
      </c>
      <c r="T175" s="434">
        <f t="shared" si="30"/>
        <v>0</v>
      </c>
      <c r="U175" s="434">
        <f t="shared" si="31"/>
        <v>0</v>
      </c>
      <c r="V175" s="434">
        <f t="shared" si="32"/>
        <v>0</v>
      </c>
      <c r="W175" s="434">
        <f t="shared" si="33"/>
        <v>0</v>
      </c>
      <c r="X175" s="434">
        <f t="shared" si="34"/>
        <v>0</v>
      </c>
      <c r="Y175" s="434">
        <f t="shared" si="35"/>
        <v>0</v>
      </c>
      <c r="Z175" s="468">
        <f t="shared" si="36"/>
        <v>0</v>
      </c>
      <c r="AA175" s="434">
        <f t="shared" si="37"/>
        <v>0</v>
      </c>
      <c r="AB175" s="434">
        <f t="shared" si="38"/>
        <v>0</v>
      </c>
      <c r="AC175" s="434">
        <f t="shared" si="39"/>
        <v>0</v>
      </c>
      <c r="AD175" s="373" t="str">
        <f>IF(S175="","",IFERROR(SUM(T175:U175:W175:X175)+LARGE(T175:U175:W175:X175,1)/100+LARGE(T175:U175:W175:X175,2)/1000+LARGE(T175:U175:W175:X175,4)/10000+LARGE(T175:U175:W175:X175,5)/100000-0.01/R175,0))</f>
        <v/>
      </c>
      <c r="AE175" s="374"/>
      <c r="AF175" s="374"/>
      <c r="AG175" s="374"/>
      <c r="AH175" s="374"/>
      <c r="AI175" s="374"/>
      <c r="AJ175" s="374"/>
    </row>
    <row r="176" spans="1:36" ht="19.95" customHeight="1" thickBot="1" x14ac:dyDescent="0.35">
      <c r="A176" s="214" t="str">
        <f t="shared" si="27"/>
        <v/>
      </c>
      <c r="B176" s="58" t="str">
        <f>IF(ISNA(VLOOKUP($D176,'L. Des E.'!$A$4:$C$362,2,FALSE)),"",(VLOOKUP($D176,'L. Des E.'!$A$4:$C$362,2,FALSE)))</f>
        <v/>
      </c>
      <c r="C176" s="80" t="str">
        <f>IF(ISNA(VLOOKUP($D176,'L. Des E.'!$A$4:$C$362,3,FALSE)),"",(VLOOKUP($D176,'L. Des E.'!$A$4:$C$362,3,FALSE)))</f>
        <v/>
      </c>
      <c r="D176" s="59"/>
      <c r="E176" s="60"/>
      <c r="F176" s="60"/>
      <c r="G176" s="290" t="str">
        <f t="shared" si="28"/>
        <v/>
      </c>
      <c r="H176" s="60"/>
      <c r="I176" s="60"/>
      <c r="J176" s="60"/>
      <c r="K176" s="60"/>
      <c r="L176" s="60"/>
      <c r="M176" s="60"/>
      <c r="N176" s="60"/>
      <c r="O176" s="60"/>
      <c r="P176" s="60"/>
      <c r="Q176" s="226"/>
      <c r="R176" s="434">
        <v>174</v>
      </c>
      <c r="S176" s="434" t="str">
        <f t="shared" si="29"/>
        <v/>
      </c>
      <c r="T176" s="434">
        <f t="shared" si="30"/>
        <v>0</v>
      </c>
      <c r="U176" s="434">
        <f t="shared" si="31"/>
        <v>0</v>
      </c>
      <c r="V176" s="434">
        <f t="shared" si="32"/>
        <v>0</v>
      </c>
      <c r="W176" s="434">
        <f t="shared" si="33"/>
        <v>0</v>
      </c>
      <c r="X176" s="434">
        <f t="shared" si="34"/>
        <v>0</v>
      </c>
      <c r="Y176" s="434">
        <f t="shared" si="35"/>
        <v>0</v>
      </c>
      <c r="Z176" s="468">
        <f t="shared" si="36"/>
        <v>0</v>
      </c>
      <c r="AA176" s="434">
        <f t="shared" si="37"/>
        <v>0</v>
      </c>
      <c r="AB176" s="434">
        <f t="shared" si="38"/>
        <v>0</v>
      </c>
      <c r="AC176" s="434">
        <f t="shared" si="39"/>
        <v>0</v>
      </c>
      <c r="AD176" s="373" t="str">
        <f>IF(S176="","",IFERROR(SUM(T176:U176:W176:X176)+LARGE(T176:U176:W176:X176,1)/100+LARGE(T176:U176:W176:X176,2)/1000+LARGE(T176:U176:W176:X176,4)/10000+LARGE(T176:U176:W176:X176,5)/100000-0.01/R176,0))</f>
        <v/>
      </c>
      <c r="AE176" s="374"/>
      <c r="AF176" s="374"/>
      <c r="AG176" s="374"/>
      <c r="AH176" s="374"/>
      <c r="AI176" s="374"/>
      <c r="AJ176" s="374"/>
    </row>
    <row r="177" spans="1:36" ht="19.95" customHeight="1" thickBot="1" x14ac:dyDescent="0.35">
      <c r="A177" s="214" t="str">
        <f t="shared" si="27"/>
        <v/>
      </c>
      <c r="B177" s="58" t="str">
        <f>IF(ISNA(VLOOKUP($D177,'L. Des E.'!$A$4:$C$362,2,FALSE)),"",(VLOOKUP($D177,'L. Des E.'!$A$4:$C$362,2,FALSE)))</f>
        <v/>
      </c>
      <c r="C177" s="80" t="str">
        <f>IF(ISNA(VLOOKUP($D177,'L. Des E.'!$A$4:$C$362,3,FALSE)),"",(VLOOKUP($D177,'L. Des E.'!$A$4:$C$362,3,FALSE)))</f>
        <v/>
      </c>
      <c r="D177" s="59"/>
      <c r="E177" s="60"/>
      <c r="F177" s="60"/>
      <c r="G177" s="290" t="str">
        <f t="shared" si="28"/>
        <v/>
      </c>
      <c r="H177" s="60"/>
      <c r="I177" s="60"/>
      <c r="J177" s="60"/>
      <c r="K177" s="60"/>
      <c r="L177" s="60"/>
      <c r="M177" s="60"/>
      <c r="N177" s="60"/>
      <c r="O177" s="60"/>
      <c r="P177" s="60"/>
      <c r="Q177" s="226"/>
      <c r="R177" s="434">
        <v>175</v>
      </c>
      <c r="S177" s="434" t="str">
        <f t="shared" si="29"/>
        <v/>
      </c>
      <c r="T177" s="434">
        <f t="shared" si="30"/>
        <v>0</v>
      </c>
      <c r="U177" s="434">
        <f t="shared" si="31"/>
        <v>0</v>
      </c>
      <c r="V177" s="434">
        <f t="shared" si="32"/>
        <v>0</v>
      </c>
      <c r="W177" s="434">
        <f t="shared" si="33"/>
        <v>0</v>
      </c>
      <c r="X177" s="434">
        <f t="shared" si="34"/>
        <v>0</v>
      </c>
      <c r="Y177" s="434">
        <f t="shared" si="35"/>
        <v>0</v>
      </c>
      <c r="Z177" s="468">
        <f t="shared" si="36"/>
        <v>0</v>
      </c>
      <c r="AA177" s="434">
        <f t="shared" si="37"/>
        <v>0</v>
      </c>
      <c r="AB177" s="434">
        <f t="shared" si="38"/>
        <v>0</v>
      </c>
      <c r="AC177" s="434">
        <f t="shared" si="39"/>
        <v>0</v>
      </c>
      <c r="AD177" s="373" t="str">
        <f>IF(S177="","",IFERROR(SUM(T177:U177:W177:X177)+LARGE(T177:U177:W177:X177,1)/100+LARGE(T177:U177:W177:X177,2)/1000+LARGE(T177:U177:W177:X177,4)/10000+LARGE(T177:U177:W177:X177,5)/100000-0.01/R177,0))</f>
        <v/>
      </c>
      <c r="AE177" s="374"/>
      <c r="AF177" s="374"/>
      <c r="AG177" s="374"/>
      <c r="AH177" s="374"/>
      <c r="AI177" s="374"/>
      <c r="AJ177" s="374"/>
    </row>
    <row r="178" spans="1:36" ht="19.95" customHeight="1" thickBot="1" x14ac:dyDescent="0.35">
      <c r="A178" s="214" t="str">
        <f t="shared" si="27"/>
        <v/>
      </c>
      <c r="B178" s="58" t="str">
        <f>IF(ISNA(VLOOKUP($D178,'L. Des E.'!$A$4:$C$362,2,FALSE)),"",(VLOOKUP($D178,'L. Des E.'!$A$4:$C$362,2,FALSE)))</f>
        <v/>
      </c>
      <c r="C178" s="80" t="str">
        <f>IF(ISNA(VLOOKUP($D178,'L. Des E.'!$A$4:$C$362,3,FALSE)),"",(VLOOKUP($D178,'L. Des E.'!$A$4:$C$362,3,FALSE)))</f>
        <v/>
      </c>
      <c r="D178" s="59"/>
      <c r="E178" s="60"/>
      <c r="F178" s="60"/>
      <c r="G178" s="290" t="str">
        <f t="shared" si="28"/>
        <v/>
      </c>
      <c r="H178" s="60"/>
      <c r="I178" s="60"/>
      <c r="J178" s="60"/>
      <c r="K178" s="60"/>
      <c r="L178" s="60"/>
      <c r="M178" s="60"/>
      <c r="N178" s="60"/>
      <c r="O178" s="60"/>
      <c r="P178" s="60"/>
      <c r="Q178" s="226"/>
      <c r="R178" s="434">
        <v>176</v>
      </c>
      <c r="S178" s="434" t="str">
        <f t="shared" si="29"/>
        <v/>
      </c>
      <c r="T178" s="434">
        <f t="shared" si="30"/>
        <v>0</v>
      </c>
      <c r="U178" s="434">
        <f t="shared" si="31"/>
        <v>0</v>
      </c>
      <c r="V178" s="434">
        <f t="shared" si="32"/>
        <v>0</v>
      </c>
      <c r="W178" s="434">
        <f t="shared" si="33"/>
        <v>0</v>
      </c>
      <c r="X178" s="434">
        <f t="shared" si="34"/>
        <v>0</v>
      </c>
      <c r="Y178" s="434">
        <f t="shared" si="35"/>
        <v>0</v>
      </c>
      <c r="Z178" s="468">
        <f t="shared" si="36"/>
        <v>0</v>
      </c>
      <c r="AA178" s="434">
        <f t="shared" si="37"/>
        <v>0</v>
      </c>
      <c r="AB178" s="434">
        <f t="shared" si="38"/>
        <v>0</v>
      </c>
      <c r="AC178" s="434">
        <f t="shared" si="39"/>
        <v>0</v>
      </c>
      <c r="AD178" s="373" t="str">
        <f>IF(S178="","",IFERROR(SUM(T178:U178:W178:X178)+LARGE(T178:U178:W178:X178,1)/100+LARGE(T178:U178:W178:X178,2)/1000+LARGE(T178:U178:W178:X178,4)/10000+LARGE(T178:U178:W178:X178,5)/100000-0.01/R178,0))</f>
        <v/>
      </c>
      <c r="AE178" s="374"/>
      <c r="AF178" s="374"/>
      <c r="AG178" s="374"/>
      <c r="AH178" s="374"/>
      <c r="AI178" s="374"/>
      <c r="AJ178" s="374"/>
    </row>
    <row r="179" spans="1:36" ht="19.95" customHeight="1" thickBot="1" x14ac:dyDescent="0.35">
      <c r="A179" s="214" t="str">
        <f t="shared" si="27"/>
        <v/>
      </c>
      <c r="B179" s="58" t="str">
        <f>IF(ISNA(VLOOKUP($D179,'L. Des E.'!$A$4:$C$362,2,FALSE)),"",(VLOOKUP($D179,'L. Des E.'!$A$4:$C$362,2,FALSE)))</f>
        <v/>
      </c>
      <c r="C179" s="80" t="str">
        <f>IF(ISNA(VLOOKUP($D179,'L. Des E.'!$A$4:$C$362,3,FALSE)),"",(VLOOKUP($D179,'L. Des E.'!$A$4:$C$362,3,FALSE)))</f>
        <v/>
      </c>
      <c r="D179" s="59"/>
      <c r="E179" s="60"/>
      <c r="F179" s="60"/>
      <c r="G179" s="290" t="str">
        <f t="shared" si="28"/>
        <v/>
      </c>
      <c r="H179" s="60"/>
      <c r="I179" s="60"/>
      <c r="J179" s="60"/>
      <c r="K179" s="60"/>
      <c r="L179" s="60"/>
      <c r="M179" s="60"/>
      <c r="N179" s="60"/>
      <c r="O179" s="60"/>
      <c r="P179" s="60"/>
      <c r="Q179" s="226"/>
      <c r="R179" s="434">
        <v>177</v>
      </c>
      <c r="S179" s="434" t="str">
        <f t="shared" si="29"/>
        <v/>
      </c>
      <c r="T179" s="434">
        <f t="shared" si="30"/>
        <v>0</v>
      </c>
      <c r="U179" s="434">
        <f t="shared" si="31"/>
        <v>0</v>
      </c>
      <c r="V179" s="434">
        <f t="shared" si="32"/>
        <v>0</v>
      </c>
      <c r="W179" s="434">
        <f t="shared" si="33"/>
        <v>0</v>
      </c>
      <c r="X179" s="434">
        <f t="shared" si="34"/>
        <v>0</v>
      </c>
      <c r="Y179" s="434">
        <f t="shared" si="35"/>
        <v>0</v>
      </c>
      <c r="Z179" s="468">
        <f t="shared" si="36"/>
        <v>0</v>
      </c>
      <c r="AA179" s="434">
        <f t="shared" si="37"/>
        <v>0</v>
      </c>
      <c r="AB179" s="434">
        <f t="shared" si="38"/>
        <v>0</v>
      </c>
      <c r="AC179" s="434">
        <f t="shared" si="39"/>
        <v>0</v>
      </c>
      <c r="AD179" s="373" t="str">
        <f>IF(S179="","",IFERROR(SUM(T179:U179:W179:X179)+LARGE(T179:U179:W179:X179,1)/100+LARGE(T179:U179:W179:X179,2)/1000+LARGE(T179:U179:W179:X179,4)/10000+LARGE(T179:U179:W179:X179,5)/100000-0.01/R179,0))</f>
        <v/>
      </c>
      <c r="AE179" s="374"/>
      <c r="AF179" s="374"/>
      <c r="AG179" s="374"/>
      <c r="AH179" s="374"/>
      <c r="AI179" s="374"/>
      <c r="AJ179" s="374"/>
    </row>
    <row r="180" spans="1:36" ht="19.95" customHeight="1" thickBot="1" x14ac:dyDescent="0.35">
      <c r="A180" s="214" t="str">
        <f t="shared" si="27"/>
        <v/>
      </c>
      <c r="B180" s="58" t="str">
        <f>IF(ISNA(VLOOKUP($D180,'L. Des E.'!$A$4:$C$362,2,FALSE)),"",(VLOOKUP($D180,'L. Des E.'!$A$4:$C$362,2,FALSE)))</f>
        <v/>
      </c>
      <c r="C180" s="80" t="str">
        <f>IF(ISNA(VLOOKUP($D180,'L. Des E.'!$A$4:$C$362,3,FALSE)),"",(VLOOKUP($D180,'L. Des E.'!$A$4:$C$362,3,FALSE)))</f>
        <v/>
      </c>
      <c r="D180" s="59"/>
      <c r="E180" s="60"/>
      <c r="F180" s="60"/>
      <c r="G180" s="290" t="str">
        <f t="shared" si="28"/>
        <v/>
      </c>
      <c r="H180" s="60"/>
      <c r="I180" s="60"/>
      <c r="J180" s="60"/>
      <c r="K180" s="60"/>
      <c r="L180" s="60"/>
      <c r="M180" s="60"/>
      <c r="N180" s="60"/>
      <c r="O180" s="60"/>
      <c r="P180" s="60"/>
      <c r="Q180" s="226"/>
      <c r="R180" s="434">
        <v>178</v>
      </c>
      <c r="S180" s="434" t="str">
        <f t="shared" si="29"/>
        <v/>
      </c>
      <c r="T180" s="434">
        <f t="shared" si="30"/>
        <v>0</v>
      </c>
      <c r="U180" s="434">
        <f t="shared" si="31"/>
        <v>0</v>
      </c>
      <c r="V180" s="434">
        <f t="shared" si="32"/>
        <v>0</v>
      </c>
      <c r="W180" s="434">
        <f t="shared" si="33"/>
        <v>0</v>
      </c>
      <c r="X180" s="434">
        <f t="shared" si="34"/>
        <v>0</v>
      </c>
      <c r="Y180" s="434">
        <f t="shared" si="35"/>
        <v>0</v>
      </c>
      <c r="Z180" s="468">
        <f t="shared" si="36"/>
        <v>0</v>
      </c>
      <c r="AA180" s="434">
        <f t="shared" si="37"/>
        <v>0</v>
      </c>
      <c r="AB180" s="434">
        <f t="shared" si="38"/>
        <v>0</v>
      </c>
      <c r="AC180" s="434">
        <f t="shared" si="39"/>
        <v>0</v>
      </c>
      <c r="AD180" s="373" t="str">
        <f>IF(S180="","",IFERROR(SUM(T180:U180:W180:X180)+LARGE(T180:U180:W180:X180,1)/100+LARGE(T180:U180:W180:X180,2)/1000+LARGE(T180:U180:W180:X180,4)/10000+LARGE(T180:U180:W180:X180,5)/100000-0.01/R180,0))</f>
        <v/>
      </c>
      <c r="AE180" s="374"/>
      <c r="AF180" s="374"/>
      <c r="AG180" s="374"/>
      <c r="AH180" s="374"/>
      <c r="AI180" s="374"/>
      <c r="AJ180" s="374"/>
    </row>
    <row r="181" spans="1:36" ht="19.95" customHeight="1" thickBot="1" x14ac:dyDescent="0.35">
      <c r="A181" s="214" t="str">
        <f t="shared" si="27"/>
        <v/>
      </c>
      <c r="B181" s="58" t="str">
        <f>IF(ISNA(VLOOKUP($D181,'L. Des E.'!$A$4:$C$362,2,FALSE)),"",(VLOOKUP($D181,'L. Des E.'!$A$4:$C$362,2,FALSE)))</f>
        <v/>
      </c>
      <c r="C181" s="80" t="str">
        <f>IF(ISNA(VLOOKUP($D181,'L. Des E.'!$A$4:$C$362,3,FALSE)),"",(VLOOKUP($D181,'L. Des E.'!$A$4:$C$362,3,FALSE)))</f>
        <v/>
      </c>
      <c r="D181" s="59"/>
      <c r="E181" s="60"/>
      <c r="F181" s="60"/>
      <c r="G181" s="290" t="str">
        <f t="shared" si="28"/>
        <v/>
      </c>
      <c r="H181" s="60"/>
      <c r="I181" s="60"/>
      <c r="J181" s="60"/>
      <c r="K181" s="60"/>
      <c r="L181" s="60"/>
      <c r="M181" s="60"/>
      <c r="N181" s="60"/>
      <c r="O181" s="60"/>
      <c r="P181" s="60"/>
      <c r="Q181" s="226"/>
      <c r="R181" s="434">
        <v>179</v>
      </c>
      <c r="S181" s="434" t="str">
        <f t="shared" si="29"/>
        <v/>
      </c>
      <c r="T181" s="434">
        <f t="shared" si="30"/>
        <v>0</v>
      </c>
      <c r="U181" s="434">
        <f t="shared" si="31"/>
        <v>0</v>
      </c>
      <c r="V181" s="434">
        <f t="shared" si="32"/>
        <v>0</v>
      </c>
      <c r="W181" s="434">
        <f t="shared" si="33"/>
        <v>0</v>
      </c>
      <c r="X181" s="434">
        <f t="shared" si="34"/>
        <v>0</v>
      </c>
      <c r="Y181" s="434">
        <f t="shared" si="35"/>
        <v>0</v>
      </c>
      <c r="Z181" s="468">
        <f t="shared" si="36"/>
        <v>0</v>
      </c>
      <c r="AA181" s="434">
        <f t="shared" si="37"/>
        <v>0</v>
      </c>
      <c r="AB181" s="434">
        <f t="shared" si="38"/>
        <v>0</v>
      </c>
      <c r="AC181" s="434">
        <f t="shared" si="39"/>
        <v>0</v>
      </c>
      <c r="AD181" s="373" t="str">
        <f>IF(S181="","",IFERROR(SUM(T181:U181:W181:X181)+LARGE(T181:U181:W181:X181,1)/100+LARGE(T181:U181:W181:X181,2)/1000+LARGE(T181:U181:W181:X181,4)/10000+LARGE(T181:U181:W181:X181,5)/100000-0.01/R181,0))</f>
        <v/>
      </c>
      <c r="AE181" s="374"/>
      <c r="AF181" s="374"/>
      <c r="AG181" s="374"/>
      <c r="AH181" s="374"/>
      <c r="AI181" s="374"/>
      <c r="AJ181" s="374"/>
    </row>
    <row r="182" spans="1:36" ht="19.95" customHeight="1" thickBot="1" x14ac:dyDescent="0.35">
      <c r="A182" s="214" t="str">
        <f t="shared" si="27"/>
        <v/>
      </c>
      <c r="B182" s="58" t="str">
        <f>IF(ISNA(VLOOKUP($D182,'L. Des E.'!$A$4:$C$362,2,FALSE)),"",(VLOOKUP($D182,'L. Des E.'!$A$4:$C$362,2,FALSE)))</f>
        <v/>
      </c>
      <c r="C182" s="80" t="str">
        <f>IF(ISNA(VLOOKUP($D182,'L. Des E.'!$A$4:$C$362,3,FALSE)),"",(VLOOKUP($D182,'L. Des E.'!$A$4:$C$362,3,FALSE)))</f>
        <v/>
      </c>
      <c r="D182" s="59"/>
      <c r="E182" s="60"/>
      <c r="F182" s="60"/>
      <c r="G182" s="290" t="str">
        <f t="shared" si="28"/>
        <v/>
      </c>
      <c r="H182" s="60"/>
      <c r="I182" s="60"/>
      <c r="J182" s="60"/>
      <c r="K182" s="60"/>
      <c r="L182" s="60"/>
      <c r="M182" s="60"/>
      <c r="N182" s="60"/>
      <c r="O182" s="60"/>
      <c r="P182" s="60"/>
      <c r="Q182" s="226"/>
      <c r="R182" s="434">
        <v>180</v>
      </c>
      <c r="S182" s="434" t="str">
        <f t="shared" si="29"/>
        <v/>
      </c>
      <c r="T182" s="434">
        <f t="shared" si="30"/>
        <v>0</v>
      </c>
      <c r="U182" s="434">
        <f t="shared" si="31"/>
        <v>0</v>
      </c>
      <c r="V182" s="434">
        <f t="shared" si="32"/>
        <v>0</v>
      </c>
      <c r="W182" s="434">
        <f t="shared" si="33"/>
        <v>0</v>
      </c>
      <c r="X182" s="434">
        <f t="shared" si="34"/>
        <v>0</v>
      </c>
      <c r="Y182" s="434">
        <f t="shared" si="35"/>
        <v>0</v>
      </c>
      <c r="Z182" s="468">
        <f t="shared" si="36"/>
        <v>0</v>
      </c>
      <c r="AA182" s="434">
        <f t="shared" si="37"/>
        <v>0</v>
      </c>
      <c r="AB182" s="434">
        <f t="shared" si="38"/>
        <v>0</v>
      </c>
      <c r="AC182" s="434">
        <f t="shared" si="39"/>
        <v>0</v>
      </c>
      <c r="AD182" s="373" t="str">
        <f>IF(S182="","",IFERROR(SUM(T182:U182:W182:X182)+LARGE(T182:U182:W182:X182,1)/100+LARGE(T182:U182:W182:X182,2)/1000+LARGE(T182:U182:W182:X182,4)/10000+LARGE(T182:U182:W182:X182,5)/100000-0.01/R182,0))</f>
        <v/>
      </c>
      <c r="AE182" s="374"/>
      <c r="AF182" s="374"/>
      <c r="AG182" s="374"/>
      <c r="AH182" s="374"/>
      <c r="AI182" s="374"/>
      <c r="AJ182" s="374"/>
    </row>
    <row r="183" spans="1:36" ht="19.95" customHeight="1" thickBot="1" x14ac:dyDescent="0.35">
      <c r="A183" s="214" t="str">
        <f t="shared" si="27"/>
        <v/>
      </c>
      <c r="B183" s="58" t="str">
        <f>IF(ISNA(VLOOKUP($D183,'L. Des E.'!$A$4:$C$362,2,FALSE)),"",(VLOOKUP($D183,'L. Des E.'!$A$4:$C$362,2,FALSE)))</f>
        <v/>
      </c>
      <c r="C183" s="80" t="str">
        <f>IF(ISNA(VLOOKUP($D183,'L. Des E.'!$A$4:$C$362,3,FALSE)),"",(VLOOKUP($D183,'L. Des E.'!$A$4:$C$362,3,FALSE)))</f>
        <v/>
      </c>
      <c r="D183" s="59"/>
      <c r="E183" s="60"/>
      <c r="F183" s="60"/>
      <c r="G183" s="290" t="str">
        <f t="shared" si="28"/>
        <v/>
      </c>
      <c r="H183" s="60"/>
      <c r="I183" s="60"/>
      <c r="J183" s="60"/>
      <c r="K183" s="60"/>
      <c r="L183" s="60"/>
      <c r="M183" s="60"/>
      <c r="N183" s="60"/>
      <c r="O183" s="60"/>
      <c r="P183" s="60"/>
      <c r="Q183" s="226"/>
      <c r="R183" s="434">
        <v>181</v>
      </c>
      <c r="S183" s="434" t="str">
        <f t="shared" si="29"/>
        <v/>
      </c>
      <c r="T183" s="434">
        <f t="shared" si="30"/>
        <v>0</v>
      </c>
      <c r="U183" s="434">
        <f t="shared" si="31"/>
        <v>0</v>
      </c>
      <c r="V183" s="434">
        <f t="shared" si="32"/>
        <v>0</v>
      </c>
      <c r="W183" s="434">
        <f t="shared" si="33"/>
        <v>0</v>
      </c>
      <c r="X183" s="434">
        <f t="shared" si="34"/>
        <v>0</v>
      </c>
      <c r="Y183" s="434">
        <f t="shared" si="35"/>
        <v>0</v>
      </c>
      <c r="Z183" s="468">
        <f t="shared" si="36"/>
        <v>0</v>
      </c>
      <c r="AA183" s="434">
        <f t="shared" si="37"/>
        <v>0</v>
      </c>
      <c r="AB183" s="434">
        <f t="shared" si="38"/>
        <v>0</v>
      </c>
      <c r="AC183" s="434">
        <f t="shared" si="39"/>
        <v>0</v>
      </c>
      <c r="AD183" s="373" t="str">
        <f>IF(S183="","",IFERROR(SUM(T183:U183:W183:X183)+LARGE(T183:U183:W183:X183,1)/100+LARGE(T183:U183:W183:X183,2)/1000+LARGE(T183:U183:W183:X183,4)/10000+LARGE(T183:U183:W183:X183,5)/100000-0.01/R183,0))</f>
        <v/>
      </c>
      <c r="AE183" s="374"/>
      <c r="AF183" s="374"/>
      <c r="AG183" s="374"/>
      <c r="AH183" s="374"/>
      <c r="AI183" s="374"/>
      <c r="AJ183" s="374"/>
    </row>
    <row r="184" spans="1:36" ht="19.95" customHeight="1" thickBot="1" x14ac:dyDescent="0.35">
      <c r="A184" s="214" t="str">
        <f t="shared" si="27"/>
        <v/>
      </c>
      <c r="B184" s="58" t="str">
        <f>IF(ISNA(VLOOKUP($D184,'L. Des E.'!$A$4:$C$362,2,FALSE)),"",(VLOOKUP($D184,'L. Des E.'!$A$4:$C$362,2,FALSE)))</f>
        <v/>
      </c>
      <c r="C184" s="80" t="str">
        <f>IF(ISNA(VLOOKUP($D184,'L. Des E.'!$A$4:$C$362,3,FALSE)),"",(VLOOKUP($D184,'L. Des E.'!$A$4:$C$362,3,FALSE)))</f>
        <v/>
      </c>
      <c r="D184" s="59"/>
      <c r="E184" s="60"/>
      <c r="F184" s="60"/>
      <c r="G184" s="290" t="str">
        <f t="shared" si="28"/>
        <v/>
      </c>
      <c r="H184" s="60"/>
      <c r="I184" s="60"/>
      <c r="J184" s="60"/>
      <c r="K184" s="60"/>
      <c r="L184" s="60"/>
      <c r="M184" s="60"/>
      <c r="N184" s="60"/>
      <c r="O184" s="60"/>
      <c r="P184" s="60"/>
      <c r="Q184" s="226"/>
      <c r="R184" s="434">
        <v>182</v>
      </c>
      <c r="S184" s="434" t="str">
        <f t="shared" si="29"/>
        <v/>
      </c>
      <c r="T184" s="434">
        <f t="shared" si="30"/>
        <v>0</v>
      </c>
      <c r="U184" s="434">
        <f t="shared" si="31"/>
        <v>0</v>
      </c>
      <c r="V184" s="434">
        <f t="shared" si="32"/>
        <v>0</v>
      </c>
      <c r="W184" s="434">
        <f t="shared" si="33"/>
        <v>0</v>
      </c>
      <c r="X184" s="434">
        <f t="shared" si="34"/>
        <v>0</v>
      </c>
      <c r="Y184" s="434">
        <f t="shared" si="35"/>
        <v>0</v>
      </c>
      <c r="Z184" s="468">
        <f t="shared" si="36"/>
        <v>0</v>
      </c>
      <c r="AA184" s="434">
        <f t="shared" si="37"/>
        <v>0</v>
      </c>
      <c r="AB184" s="434">
        <f t="shared" si="38"/>
        <v>0</v>
      </c>
      <c r="AC184" s="434">
        <f t="shared" si="39"/>
        <v>0</v>
      </c>
      <c r="AD184" s="373" t="str">
        <f>IF(S184="","",IFERROR(SUM(T184:U184:W184:X184)+LARGE(T184:U184:W184:X184,1)/100+LARGE(T184:U184:W184:X184,2)/1000+LARGE(T184:U184:W184:X184,4)/10000+LARGE(T184:U184:W184:X184,5)/100000-0.01/R184,0))</f>
        <v/>
      </c>
      <c r="AE184" s="374"/>
      <c r="AF184" s="374"/>
      <c r="AG184" s="374"/>
      <c r="AH184" s="374"/>
      <c r="AI184" s="374"/>
      <c r="AJ184" s="374"/>
    </row>
    <row r="185" spans="1:36" ht="19.95" customHeight="1" thickBot="1" x14ac:dyDescent="0.35">
      <c r="A185" s="214" t="str">
        <f t="shared" si="27"/>
        <v/>
      </c>
      <c r="B185" s="58" t="str">
        <f>IF(ISNA(VLOOKUP($D185,'L. Des E.'!$A$4:$C$362,2,FALSE)),"",(VLOOKUP($D185,'L. Des E.'!$A$4:$C$362,2,FALSE)))</f>
        <v/>
      </c>
      <c r="C185" s="80" t="str">
        <f>IF(ISNA(VLOOKUP($D185,'L. Des E.'!$A$4:$C$362,3,FALSE)),"",(VLOOKUP($D185,'L. Des E.'!$A$4:$C$362,3,FALSE)))</f>
        <v/>
      </c>
      <c r="D185" s="59"/>
      <c r="E185" s="60"/>
      <c r="F185" s="60"/>
      <c r="G185" s="290" t="str">
        <f t="shared" si="28"/>
        <v/>
      </c>
      <c r="H185" s="60"/>
      <c r="I185" s="60"/>
      <c r="J185" s="60"/>
      <c r="K185" s="60"/>
      <c r="L185" s="60"/>
      <c r="M185" s="60"/>
      <c r="N185" s="60"/>
      <c r="O185" s="60"/>
      <c r="P185" s="60"/>
      <c r="Q185" s="226"/>
      <c r="R185" s="434">
        <v>183</v>
      </c>
      <c r="S185" s="434" t="str">
        <f t="shared" si="29"/>
        <v/>
      </c>
      <c r="T185" s="434">
        <f t="shared" si="30"/>
        <v>0</v>
      </c>
      <c r="U185" s="434">
        <f t="shared" si="31"/>
        <v>0</v>
      </c>
      <c r="V185" s="434">
        <f t="shared" si="32"/>
        <v>0</v>
      </c>
      <c r="W185" s="434">
        <f t="shared" si="33"/>
        <v>0</v>
      </c>
      <c r="X185" s="434">
        <f t="shared" si="34"/>
        <v>0</v>
      </c>
      <c r="Y185" s="434">
        <f t="shared" si="35"/>
        <v>0</v>
      </c>
      <c r="Z185" s="468">
        <f t="shared" si="36"/>
        <v>0</v>
      </c>
      <c r="AA185" s="434">
        <f t="shared" si="37"/>
        <v>0</v>
      </c>
      <c r="AB185" s="434">
        <f t="shared" si="38"/>
        <v>0</v>
      </c>
      <c r="AC185" s="434">
        <f t="shared" si="39"/>
        <v>0</v>
      </c>
      <c r="AD185" s="373" t="str">
        <f>IF(S185="","",IFERROR(SUM(T185:U185:W185:X185)+LARGE(T185:U185:W185:X185,1)/100+LARGE(T185:U185:W185:X185,2)/1000+LARGE(T185:U185:W185:X185,4)/10000+LARGE(T185:U185:W185:X185,5)/100000-0.01/R185,0))</f>
        <v/>
      </c>
      <c r="AE185" s="374"/>
      <c r="AF185" s="374"/>
      <c r="AG185" s="374"/>
      <c r="AH185" s="374"/>
      <c r="AI185" s="374"/>
      <c r="AJ185" s="374"/>
    </row>
    <row r="186" spans="1:36" ht="19.95" customHeight="1" thickBot="1" x14ac:dyDescent="0.35">
      <c r="A186" s="214" t="str">
        <f t="shared" si="27"/>
        <v/>
      </c>
      <c r="B186" s="58" t="str">
        <f>IF(ISNA(VLOOKUP($D186,'L. Des E.'!$A$4:$C$362,2,FALSE)),"",(VLOOKUP($D186,'L. Des E.'!$A$4:$C$362,2,FALSE)))</f>
        <v/>
      </c>
      <c r="C186" s="80" t="str">
        <f>IF(ISNA(VLOOKUP($D186,'L. Des E.'!$A$4:$C$362,3,FALSE)),"",(VLOOKUP($D186,'L. Des E.'!$A$4:$C$362,3,FALSE)))</f>
        <v/>
      </c>
      <c r="D186" s="59"/>
      <c r="E186" s="60"/>
      <c r="F186" s="60"/>
      <c r="G186" s="290" t="str">
        <f t="shared" si="28"/>
        <v/>
      </c>
      <c r="H186" s="60"/>
      <c r="I186" s="60"/>
      <c r="J186" s="60"/>
      <c r="K186" s="60"/>
      <c r="L186" s="60"/>
      <c r="M186" s="60"/>
      <c r="N186" s="60"/>
      <c r="O186" s="60"/>
      <c r="P186" s="60"/>
      <c r="Q186" s="226"/>
      <c r="R186" s="434">
        <v>184</v>
      </c>
      <c r="S186" s="434" t="str">
        <f t="shared" si="29"/>
        <v/>
      </c>
      <c r="T186" s="434">
        <f t="shared" si="30"/>
        <v>0</v>
      </c>
      <c r="U186" s="434">
        <f t="shared" si="31"/>
        <v>0</v>
      </c>
      <c r="V186" s="434">
        <f t="shared" si="32"/>
        <v>0</v>
      </c>
      <c r="W186" s="434">
        <f t="shared" si="33"/>
        <v>0</v>
      </c>
      <c r="X186" s="434">
        <f t="shared" si="34"/>
        <v>0</v>
      </c>
      <c r="Y186" s="434">
        <f t="shared" si="35"/>
        <v>0</v>
      </c>
      <c r="Z186" s="468">
        <f t="shared" si="36"/>
        <v>0</v>
      </c>
      <c r="AA186" s="434">
        <f t="shared" si="37"/>
        <v>0</v>
      </c>
      <c r="AB186" s="434">
        <f t="shared" si="38"/>
        <v>0</v>
      </c>
      <c r="AC186" s="434">
        <f t="shared" si="39"/>
        <v>0</v>
      </c>
      <c r="AD186" s="373" t="str">
        <f>IF(S186="","",IFERROR(SUM(T186:U186:W186:X186)+LARGE(T186:U186:W186:X186,1)/100+LARGE(T186:U186:W186:X186,2)/1000+LARGE(T186:U186:W186:X186,4)/10000+LARGE(T186:U186:W186:X186,5)/100000-0.01/R186,0))</f>
        <v/>
      </c>
      <c r="AE186" s="374"/>
      <c r="AF186" s="374"/>
      <c r="AG186" s="374"/>
      <c r="AH186" s="374"/>
      <c r="AI186" s="374"/>
      <c r="AJ186" s="374"/>
    </row>
    <row r="187" spans="1:36" ht="19.95" customHeight="1" thickBot="1" x14ac:dyDescent="0.35">
      <c r="A187" s="214" t="str">
        <f t="shared" si="27"/>
        <v/>
      </c>
      <c r="B187" s="58" t="str">
        <f>IF(ISNA(VLOOKUP($D187,'L. Des E.'!$A$4:$C$362,2,FALSE)),"",(VLOOKUP($D187,'L. Des E.'!$A$4:$C$362,2,FALSE)))</f>
        <v/>
      </c>
      <c r="C187" s="80" t="str">
        <f>IF(ISNA(VLOOKUP($D187,'L. Des E.'!$A$4:$C$362,3,FALSE)),"",(VLOOKUP($D187,'L. Des E.'!$A$4:$C$362,3,FALSE)))</f>
        <v/>
      </c>
      <c r="D187" s="59"/>
      <c r="E187" s="60"/>
      <c r="F187" s="60"/>
      <c r="G187" s="290" t="str">
        <f t="shared" si="28"/>
        <v/>
      </c>
      <c r="H187" s="60"/>
      <c r="I187" s="60"/>
      <c r="J187" s="60"/>
      <c r="K187" s="60"/>
      <c r="L187" s="60"/>
      <c r="M187" s="60"/>
      <c r="N187" s="60"/>
      <c r="O187" s="60"/>
      <c r="P187" s="60"/>
      <c r="Q187" s="226"/>
      <c r="R187" s="434">
        <v>185</v>
      </c>
      <c r="S187" s="434" t="str">
        <f t="shared" si="29"/>
        <v/>
      </c>
      <c r="T187" s="434">
        <f t="shared" si="30"/>
        <v>0</v>
      </c>
      <c r="U187" s="434">
        <f t="shared" si="31"/>
        <v>0</v>
      </c>
      <c r="V187" s="434">
        <f t="shared" si="32"/>
        <v>0</v>
      </c>
      <c r="W187" s="434">
        <f t="shared" si="33"/>
        <v>0</v>
      </c>
      <c r="X187" s="434">
        <f t="shared" si="34"/>
        <v>0</v>
      </c>
      <c r="Y187" s="434">
        <f t="shared" si="35"/>
        <v>0</v>
      </c>
      <c r="Z187" s="468">
        <f t="shared" si="36"/>
        <v>0</v>
      </c>
      <c r="AA187" s="434">
        <f t="shared" si="37"/>
        <v>0</v>
      </c>
      <c r="AB187" s="434">
        <f t="shared" si="38"/>
        <v>0</v>
      </c>
      <c r="AC187" s="434">
        <f t="shared" si="39"/>
        <v>0</v>
      </c>
      <c r="AD187" s="373" t="str">
        <f>IF(S187="","",IFERROR(SUM(T187:U187:W187:X187)+LARGE(T187:U187:W187:X187,1)/100+LARGE(T187:U187:W187:X187,2)/1000+LARGE(T187:U187:W187:X187,4)/10000+LARGE(T187:U187:W187:X187,5)/100000-0.01/R187,0))</f>
        <v/>
      </c>
      <c r="AE187" s="374"/>
      <c r="AF187" s="374"/>
      <c r="AG187" s="374"/>
      <c r="AH187" s="374"/>
      <c r="AI187" s="374"/>
      <c r="AJ187" s="374"/>
    </row>
    <row r="188" spans="1:36" ht="19.95" customHeight="1" thickBot="1" x14ac:dyDescent="0.35">
      <c r="A188" s="214" t="str">
        <f t="shared" si="27"/>
        <v/>
      </c>
      <c r="B188" s="58" t="str">
        <f>IF(ISNA(VLOOKUP($D188,'L. Des E.'!$A$4:$C$362,2,FALSE)),"",(VLOOKUP($D188,'L. Des E.'!$A$4:$C$362,2,FALSE)))</f>
        <v/>
      </c>
      <c r="C188" s="80" t="str">
        <f>IF(ISNA(VLOOKUP($D188,'L. Des E.'!$A$4:$C$362,3,FALSE)),"",(VLOOKUP($D188,'L. Des E.'!$A$4:$C$362,3,FALSE)))</f>
        <v/>
      </c>
      <c r="D188" s="59"/>
      <c r="E188" s="60"/>
      <c r="F188" s="60"/>
      <c r="G188" s="290" t="str">
        <f t="shared" si="28"/>
        <v/>
      </c>
      <c r="H188" s="60"/>
      <c r="I188" s="60"/>
      <c r="J188" s="60"/>
      <c r="K188" s="60"/>
      <c r="L188" s="60"/>
      <c r="M188" s="60"/>
      <c r="N188" s="60"/>
      <c r="O188" s="60"/>
      <c r="P188" s="60"/>
      <c r="Q188" s="226"/>
      <c r="R188" s="434">
        <v>186</v>
      </c>
      <c r="S188" s="434" t="str">
        <f t="shared" si="29"/>
        <v/>
      </c>
      <c r="T188" s="434">
        <f t="shared" si="30"/>
        <v>0</v>
      </c>
      <c r="U188" s="434">
        <f t="shared" si="31"/>
        <v>0</v>
      </c>
      <c r="V188" s="434">
        <f t="shared" si="32"/>
        <v>0</v>
      </c>
      <c r="W188" s="434">
        <f t="shared" si="33"/>
        <v>0</v>
      </c>
      <c r="X188" s="434">
        <f t="shared" si="34"/>
        <v>0</v>
      </c>
      <c r="Y188" s="434">
        <f t="shared" si="35"/>
        <v>0</v>
      </c>
      <c r="Z188" s="468">
        <f t="shared" si="36"/>
        <v>0</v>
      </c>
      <c r="AA188" s="434">
        <f t="shared" si="37"/>
        <v>0</v>
      </c>
      <c r="AB188" s="434">
        <f t="shared" si="38"/>
        <v>0</v>
      </c>
      <c r="AC188" s="434">
        <f t="shared" si="39"/>
        <v>0</v>
      </c>
      <c r="AD188" s="373" t="str">
        <f>IF(S188="","",IFERROR(SUM(T188:U188:W188:X188)+LARGE(T188:U188:W188:X188,1)/100+LARGE(T188:U188:W188:X188,2)/1000+LARGE(T188:U188:W188:X188,4)/10000+LARGE(T188:U188:W188:X188,5)/100000-0.01/R188,0))</f>
        <v/>
      </c>
      <c r="AE188" s="374"/>
      <c r="AF188" s="374"/>
      <c r="AG188" s="374"/>
      <c r="AH188" s="374"/>
      <c r="AI188" s="374"/>
      <c r="AJ188" s="374"/>
    </row>
    <row r="189" spans="1:36" ht="19.95" customHeight="1" thickBot="1" x14ac:dyDescent="0.35">
      <c r="A189" s="214" t="str">
        <f t="shared" si="27"/>
        <v/>
      </c>
      <c r="B189" s="58" t="str">
        <f>IF(ISNA(VLOOKUP($D189,'L. Des E.'!$A$4:$C$362,2,FALSE)),"",(VLOOKUP($D189,'L. Des E.'!$A$4:$C$362,2,FALSE)))</f>
        <v/>
      </c>
      <c r="C189" s="80" t="str">
        <f>IF(ISNA(VLOOKUP($D189,'L. Des E.'!$A$4:$C$362,3,FALSE)),"",(VLOOKUP($D189,'L. Des E.'!$A$4:$C$362,3,FALSE)))</f>
        <v/>
      </c>
      <c r="D189" s="59"/>
      <c r="E189" s="60"/>
      <c r="F189" s="60"/>
      <c r="G189" s="290" t="str">
        <f t="shared" si="28"/>
        <v/>
      </c>
      <c r="H189" s="60"/>
      <c r="I189" s="60"/>
      <c r="J189" s="60"/>
      <c r="K189" s="60"/>
      <c r="L189" s="60"/>
      <c r="M189" s="60"/>
      <c r="N189" s="60"/>
      <c r="O189" s="60"/>
      <c r="P189" s="60"/>
      <c r="Q189" s="226"/>
      <c r="R189" s="434">
        <v>187</v>
      </c>
      <c r="S189" s="434" t="str">
        <f t="shared" si="29"/>
        <v/>
      </c>
      <c r="T189" s="434">
        <f t="shared" si="30"/>
        <v>0</v>
      </c>
      <c r="U189" s="434">
        <f t="shared" si="31"/>
        <v>0</v>
      </c>
      <c r="V189" s="434">
        <f t="shared" si="32"/>
        <v>0</v>
      </c>
      <c r="W189" s="434">
        <f t="shared" si="33"/>
        <v>0</v>
      </c>
      <c r="X189" s="434">
        <f t="shared" si="34"/>
        <v>0</v>
      </c>
      <c r="Y189" s="434">
        <f t="shared" si="35"/>
        <v>0</v>
      </c>
      <c r="Z189" s="468">
        <f t="shared" si="36"/>
        <v>0</v>
      </c>
      <c r="AA189" s="434">
        <f t="shared" si="37"/>
        <v>0</v>
      </c>
      <c r="AB189" s="434">
        <f t="shared" si="38"/>
        <v>0</v>
      </c>
      <c r="AC189" s="434">
        <f t="shared" si="39"/>
        <v>0</v>
      </c>
      <c r="AD189" s="373" t="str">
        <f>IF(S189="","",IFERROR(SUM(T189:U189:W189:X189)+LARGE(T189:U189:W189:X189,1)/100+LARGE(T189:U189:W189:X189,2)/1000+LARGE(T189:U189:W189:X189,4)/10000+LARGE(T189:U189:W189:X189,5)/100000-0.01/R189,0))</f>
        <v/>
      </c>
      <c r="AE189" s="374"/>
      <c r="AF189" s="374"/>
      <c r="AG189" s="374"/>
      <c r="AH189" s="374"/>
      <c r="AI189" s="374"/>
      <c r="AJ189" s="374"/>
    </row>
    <row r="190" spans="1:36" ht="19.95" customHeight="1" thickBot="1" x14ac:dyDescent="0.35">
      <c r="A190" s="214" t="str">
        <f t="shared" si="27"/>
        <v/>
      </c>
      <c r="B190" s="58" t="str">
        <f>IF(ISNA(VLOOKUP($D190,'L. Des E.'!$A$4:$C$362,2,FALSE)),"",(VLOOKUP($D190,'L. Des E.'!$A$4:$C$362,2,FALSE)))</f>
        <v/>
      </c>
      <c r="C190" s="80" t="str">
        <f>IF(ISNA(VLOOKUP($D190,'L. Des E.'!$A$4:$C$362,3,FALSE)),"",(VLOOKUP($D190,'L. Des E.'!$A$4:$C$362,3,FALSE)))</f>
        <v/>
      </c>
      <c r="D190" s="59"/>
      <c r="E190" s="60"/>
      <c r="F190" s="60"/>
      <c r="G190" s="290" t="str">
        <f t="shared" si="28"/>
        <v/>
      </c>
      <c r="H190" s="60"/>
      <c r="I190" s="60"/>
      <c r="J190" s="60"/>
      <c r="K190" s="60"/>
      <c r="L190" s="60"/>
      <c r="M190" s="60"/>
      <c r="N190" s="60"/>
      <c r="O190" s="60"/>
      <c r="P190" s="60"/>
      <c r="Q190" s="226"/>
      <c r="R190" s="434">
        <v>188</v>
      </c>
      <c r="S190" s="434" t="str">
        <f t="shared" si="29"/>
        <v/>
      </c>
      <c r="T190" s="434">
        <f t="shared" si="30"/>
        <v>0</v>
      </c>
      <c r="U190" s="434">
        <f t="shared" si="31"/>
        <v>0</v>
      </c>
      <c r="V190" s="434">
        <f t="shared" si="32"/>
        <v>0</v>
      </c>
      <c r="W190" s="434">
        <f t="shared" si="33"/>
        <v>0</v>
      </c>
      <c r="X190" s="434">
        <f t="shared" si="34"/>
        <v>0</v>
      </c>
      <c r="Y190" s="434">
        <f t="shared" si="35"/>
        <v>0</v>
      </c>
      <c r="Z190" s="468">
        <f t="shared" si="36"/>
        <v>0</v>
      </c>
      <c r="AA190" s="434">
        <f t="shared" si="37"/>
        <v>0</v>
      </c>
      <c r="AB190" s="434">
        <f t="shared" si="38"/>
        <v>0</v>
      </c>
      <c r="AC190" s="434">
        <f t="shared" si="39"/>
        <v>0</v>
      </c>
      <c r="AD190" s="373" t="str">
        <f>IF(S190="","",IFERROR(SUM(T190:U190:W190:X190)+LARGE(T190:U190:W190:X190,1)/100+LARGE(T190:U190:W190:X190,2)/1000+LARGE(T190:U190:W190:X190,4)/10000+LARGE(T190:U190:W190:X190,5)/100000-0.01/R190,0))</f>
        <v/>
      </c>
      <c r="AE190" s="374"/>
      <c r="AF190" s="374"/>
      <c r="AG190" s="374"/>
      <c r="AH190" s="374"/>
      <c r="AI190" s="374"/>
      <c r="AJ190" s="374"/>
    </row>
    <row r="191" spans="1:36" ht="19.95" customHeight="1" thickBot="1" x14ac:dyDescent="0.35">
      <c r="A191" s="214" t="str">
        <f t="shared" si="27"/>
        <v/>
      </c>
      <c r="B191" s="58" t="str">
        <f>IF(ISNA(VLOOKUP($D191,'L. Des E.'!$A$4:$C$362,2,FALSE)),"",(VLOOKUP($D191,'L. Des E.'!$A$4:$C$362,2,FALSE)))</f>
        <v/>
      </c>
      <c r="C191" s="80" t="str">
        <f>IF(ISNA(VLOOKUP($D191,'L. Des E.'!$A$4:$C$362,3,FALSE)),"",(VLOOKUP($D191,'L. Des E.'!$A$4:$C$362,3,FALSE)))</f>
        <v/>
      </c>
      <c r="D191" s="59"/>
      <c r="E191" s="60"/>
      <c r="F191" s="60"/>
      <c r="G191" s="290" t="str">
        <f t="shared" si="28"/>
        <v/>
      </c>
      <c r="H191" s="60"/>
      <c r="I191" s="60"/>
      <c r="J191" s="60"/>
      <c r="K191" s="60"/>
      <c r="L191" s="60"/>
      <c r="M191" s="60"/>
      <c r="N191" s="60"/>
      <c r="O191" s="60"/>
      <c r="P191" s="60"/>
      <c r="Q191" s="226"/>
      <c r="R191" s="434">
        <v>189</v>
      </c>
      <c r="S191" s="434" t="str">
        <f t="shared" si="29"/>
        <v/>
      </c>
      <c r="T191" s="434">
        <f t="shared" si="30"/>
        <v>0</v>
      </c>
      <c r="U191" s="434">
        <f t="shared" si="31"/>
        <v>0</v>
      </c>
      <c r="V191" s="434">
        <f t="shared" si="32"/>
        <v>0</v>
      </c>
      <c r="W191" s="434">
        <f t="shared" si="33"/>
        <v>0</v>
      </c>
      <c r="X191" s="434">
        <f t="shared" si="34"/>
        <v>0</v>
      </c>
      <c r="Y191" s="434">
        <f t="shared" si="35"/>
        <v>0</v>
      </c>
      <c r="Z191" s="468">
        <f t="shared" si="36"/>
        <v>0</v>
      </c>
      <c r="AA191" s="434">
        <f t="shared" si="37"/>
        <v>0</v>
      </c>
      <c r="AB191" s="434">
        <f t="shared" si="38"/>
        <v>0</v>
      </c>
      <c r="AC191" s="434">
        <f t="shared" si="39"/>
        <v>0</v>
      </c>
      <c r="AD191" s="373" t="str">
        <f>IF(S191="","",IFERROR(SUM(T191:U191:W191:X191)+LARGE(T191:U191:W191:X191,1)/100+LARGE(T191:U191:W191:X191,2)/1000+LARGE(T191:U191:W191:X191,4)/10000+LARGE(T191:U191:W191:X191,5)/100000-0.01/R191,0))</f>
        <v/>
      </c>
      <c r="AE191" s="374"/>
      <c r="AF191" s="374"/>
      <c r="AG191" s="374"/>
      <c r="AH191" s="374"/>
      <c r="AI191" s="374"/>
      <c r="AJ191" s="374"/>
    </row>
    <row r="192" spans="1:36" ht="19.95" customHeight="1" thickBot="1" x14ac:dyDescent="0.35">
      <c r="A192" s="214" t="str">
        <f t="shared" si="27"/>
        <v/>
      </c>
      <c r="B192" s="58" t="str">
        <f>IF(ISNA(VLOOKUP($D192,'L. Des E.'!$A$4:$C$362,2,FALSE)),"",(VLOOKUP($D192,'L. Des E.'!$A$4:$C$362,2,FALSE)))</f>
        <v/>
      </c>
      <c r="C192" s="80" t="str">
        <f>IF(ISNA(VLOOKUP($D192,'L. Des E.'!$A$4:$C$362,3,FALSE)),"",(VLOOKUP($D192,'L. Des E.'!$A$4:$C$362,3,FALSE)))</f>
        <v/>
      </c>
      <c r="D192" s="59"/>
      <c r="E192" s="60"/>
      <c r="F192" s="60"/>
      <c r="G192" s="290" t="str">
        <f t="shared" si="28"/>
        <v/>
      </c>
      <c r="H192" s="60"/>
      <c r="I192" s="60"/>
      <c r="J192" s="60"/>
      <c r="K192" s="60"/>
      <c r="L192" s="60"/>
      <c r="M192" s="60"/>
      <c r="N192" s="60"/>
      <c r="O192" s="60"/>
      <c r="P192" s="60"/>
      <c r="Q192" s="226"/>
      <c r="R192" s="434">
        <v>190</v>
      </c>
      <c r="S192" s="434" t="str">
        <f t="shared" si="29"/>
        <v/>
      </c>
      <c r="T192" s="434">
        <f t="shared" si="30"/>
        <v>0</v>
      </c>
      <c r="U192" s="434">
        <f t="shared" si="31"/>
        <v>0</v>
      </c>
      <c r="V192" s="434">
        <f t="shared" si="32"/>
        <v>0</v>
      </c>
      <c r="W192" s="434">
        <f t="shared" si="33"/>
        <v>0</v>
      </c>
      <c r="X192" s="434">
        <f t="shared" si="34"/>
        <v>0</v>
      </c>
      <c r="Y192" s="434">
        <f t="shared" si="35"/>
        <v>0</v>
      </c>
      <c r="Z192" s="468">
        <f t="shared" si="36"/>
        <v>0</v>
      </c>
      <c r="AA192" s="434">
        <f t="shared" si="37"/>
        <v>0</v>
      </c>
      <c r="AB192" s="434">
        <f t="shared" si="38"/>
        <v>0</v>
      </c>
      <c r="AC192" s="434">
        <f t="shared" si="39"/>
        <v>0</v>
      </c>
      <c r="AD192" s="373" t="str">
        <f>IF(S192="","",IFERROR(SUM(T192:U192:W192:X192)+LARGE(T192:U192:W192:X192,1)/100+LARGE(T192:U192:W192:X192,2)/1000+LARGE(T192:U192:W192:X192,4)/10000+LARGE(T192:U192:W192:X192,5)/100000-0.01/R192,0))</f>
        <v/>
      </c>
      <c r="AE192" s="374"/>
      <c r="AF192" s="374"/>
      <c r="AG192" s="374"/>
      <c r="AH192" s="374"/>
      <c r="AI192" s="374"/>
      <c r="AJ192" s="374"/>
    </row>
    <row r="193" spans="1:36" ht="19.95" customHeight="1" thickBot="1" x14ac:dyDescent="0.35">
      <c r="A193" s="214" t="str">
        <f t="shared" si="27"/>
        <v/>
      </c>
      <c r="B193" s="58" t="str">
        <f>IF(ISNA(VLOOKUP($D193,'L. Des E.'!$A$4:$C$362,2,FALSE)),"",(VLOOKUP($D193,'L. Des E.'!$A$4:$C$362,2,FALSE)))</f>
        <v/>
      </c>
      <c r="C193" s="80" t="str">
        <f>IF(ISNA(VLOOKUP($D193,'L. Des E.'!$A$4:$C$362,3,FALSE)),"",(VLOOKUP($D193,'L. Des E.'!$A$4:$C$362,3,FALSE)))</f>
        <v/>
      </c>
      <c r="D193" s="59"/>
      <c r="E193" s="60"/>
      <c r="F193" s="60"/>
      <c r="G193" s="290" t="str">
        <f t="shared" si="28"/>
        <v/>
      </c>
      <c r="H193" s="60"/>
      <c r="I193" s="60"/>
      <c r="J193" s="60"/>
      <c r="K193" s="60"/>
      <c r="L193" s="60"/>
      <c r="M193" s="60"/>
      <c r="N193" s="60"/>
      <c r="O193" s="60"/>
      <c r="P193" s="60"/>
      <c r="Q193" s="226"/>
      <c r="R193" s="434">
        <v>191</v>
      </c>
      <c r="S193" s="434" t="str">
        <f t="shared" si="29"/>
        <v/>
      </c>
      <c r="T193" s="434">
        <f t="shared" si="30"/>
        <v>0</v>
      </c>
      <c r="U193" s="434">
        <f t="shared" si="31"/>
        <v>0</v>
      </c>
      <c r="V193" s="434">
        <f t="shared" si="32"/>
        <v>0</v>
      </c>
      <c r="W193" s="434">
        <f t="shared" si="33"/>
        <v>0</v>
      </c>
      <c r="X193" s="434">
        <f t="shared" si="34"/>
        <v>0</v>
      </c>
      <c r="Y193" s="434">
        <f t="shared" si="35"/>
        <v>0</v>
      </c>
      <c r="Z193" s="468">
        <f t="shared" si="36"/>
        <v>0</v>
      </c>
      <c r="AA193" s="434">
        <f t="shared" si="37"/>
        <v>0</v>
      </c>
      <c r="AB193" s="434">
        <f t="shared" si="38"/>
        <v>0</v>
      </c>
      <c r="AC193" s="434">
        <f t="shared" si="39"/>
        <v>0</v>
      </c>
      <c r="AD193" s="373" t="str">
        <f>IF(S193="","",IFERROR(SUM(T193:U193:W193:X193)+LARGE(T193:U193:W193:X193,1)/100+LARGE(T193:U193:W193:X193,2)/1000+LARGE(T193:U193:W193:X193,4)/10000+LARGE(T193:U193:W193:X193,5)/100000-0.01/R193,0))</f>
        <v/>
      </c>
      <c r="AE193" s="374"/>
      <c r="AF193" s="374"/>
      <c r="AG193" s="374"/>
      <c r="AH193" s="374"/>
      <c r="AI193" s="374"/>
      <c r="AJ193" s="374"/>
    </row>
    <row r="194" spans="1:36" ht="19.95" customHeight="1" thickBot="1" x14ac:dyDescent="0.35">
      <c r="A194" s="214" t="str">
        <f t="shared" si="27"/>
        <v/>
      </c>
      <c r="B194" s="58" t="str">
        <f>IF(ISNA(VLOOKUP($D194,'L. Des E.'!$A$4:$C$362,2,FALSE)),"",(VLOOKUP($D194,'L. Des E.'!$A$4:$C$362,2,FALSE)))</f>
        <v/>
      </c>
      <c r="C194" s="80" t="str">
        <f>IF(ISNA(VLOOKUP($D194,'L. Des E.'!$A$4:$C$362,3,FALSE)),"",(VLOOKUP($D194,'L. Des E.'!$A$4:$C$362,3,FALSE)))</f>
        <v/>
      </c>
      <c r="D194" s="59"/>
      <c r="E194" s="60"/>
      <c r="F194" s="60"/>
      <c r="G194" s="290" t="str">
        <f t="shared" si="28"/>
        <v/>
      </c>
      <c r="H194" s="60"/>
      <c r="I194" s="60"/>
      <c r="J194" s="60"/>
      <c r="K194" s="60"/>
      <c r="L194" s="60"/>
      <c r="M194" s="60"/>
      <c r="N194" s="60"/>
      <c r="O194" s="60"/>
      <c r="P194" s="60"/>
      <c r="Q194" s="226"/>
      <c r="R194" s="434">
        <v>192</v>
      </c>
      <c r="S194" s="434" t="str">
        <f t="shared" si="29"/>
        <v/>
      </c>
      <c r="T194" s="434">
        <f t="shared" si="30"/>
        <v>0</v>
      </c>
      <c r="U194" s="434">
        <f t="shared" si="31"/>
        <v>0</v>
      </c>
      <c r="V194" s="434">
        <f t="shared" si="32"/>
        <v>0</v>
      </c>
      <c r="W194" s="434">
        <f t="shared" si="33"/>
        <v>0</v>
      </c>
      <c r="X194" s="434">
        <f t="shared" si="34"/>
        <v>0</v>
      </c>
      <c r="Y194" s="434">
        <f t="shared" si="35"/>
        <v>0</v>
      </c>
      <c r="Z194" s="468">
        <f t="shared" si="36"/>
        <v>0</v>
      </c>
      <c r="AA194" s="434">
        <f t="shared" si="37"/>
        <v>0</v>
      </c>
      <c r="AB194" s="434">
        <f t="shared" si="38"/>
        <v>0</v>
      </c>
      <c r="AC194" s="434">
        <f t="shared" si="39"/>
        <v>0</v>
      </c>
      <c r="AD194" s="373" t="str">
        <f>IF(S194="","",IFERROR(SUM(T194:U194:W194:X194)+LARGE(T194:U194:W194:X194,1)/100+LARGE(T194:U194:W194:X194,2)/1000+LARGE(T194:U194:W194:X194,4)/10000+LARGE(T194:U194:W194:X194,5)/100000-0.01/R194,0))</f>
        <v/>
      </c>
      <c r="AE194" s="374"/>
      <c r="AF194" s="374"/>
      <c r="AG194" s="374"/>
      <c r="AH194" s="374"/>
      <c r="AI194" s="374"/>
      <c r="AJ194" s="374"/>
    </row>
    <row r="195" spans="1:36" ht="19.95" customHeight="1" thickBot="1" x14ac:dyDescent="0.35">
      <c r="A195" s="214" t="str">
        <f t="shared" si="27"/>
        <v/>
      </c>
      <c r="B195" s="58" t="str">
        <f>IF(ISNA(VLOOKUP($D195,'L. Des E.'!$A$4:$C$362,2,FALSE)),"",(VLOOKUP($D195,'L. Des E.'!$A$4:$C$362,2,FALSE)))</f>
        <v/>
      </c>
      <c r="C195" s="80" t="str">
        <f>IF(ISNA(VLOOKUP($D195,'L. Des E.'!$A$4:$C$362,3,FALSE)),"",(VLOOKUP($D195,'L. Des E.'!$A$4:$C$362,3,FALSE)))</f>
        <v/>
      </c>
      <c r="D195" s="59"/>
      <c r="E195" s="60"/>
      <c r="F195" s="60"/>
      <c r="G195" s="290" t="str">
        <f t="shared" si="28"/>
        <v/>
      </c>
      <c r="H195" s="60"/>
      <c r="I195" s="60"/>
      <c r="J195" s="60"/>
      <c r="K195" s="60"/>
      <c r="L195" s="60"/>
      <c r="M195" s="60"/>
      <c r="N195" s="60"/>
      <c r="O195" s="60"/>
      <c r="P195" s="60"/>
      <c r="Q195" s="226"/>
      <c r="R195" s="434">
        <v>193</v>
      </c>
      <c r="S195" s="434" t="str">
        <f t="shared" si="29"/>
        <v/>
      </c>
      <c r="T195" s="434">
        <f t="shared" si="30"/>
        <v>0</v>
      </c>
      <c r="U195" s="434">
        <f t="shared" si="31"/>
        <v>0</v>
      </c>
      <c r="V195" s="434">
        <f t="shared" si="32"/>
        <v>0</v>
      </c>
      <c r="W195" s="434">
        <f t="shared" si="33"/>
        <v>0</v>
      </c>
      <c r="X195" s="434">
        <f t="shared" si="34"/>
        <v>0</v>
      </c>
      <c r="Y195" s="434">
        <f t="shared" si="35"/>
        <v>0</v>
      </c>
      <c r="Z195" s="468">
        <f t="shared" si="36"/>
        <v>0</v>
      </c>
      <c r="AA195" s="434">
        <f t="shared" si="37"/>
        <v>0</v>
      </c>
      <c r="AB195" s="434">
        <f t="shared" si="38"/>
        <v>0</v>
      </c>
      <c r="AC195" s="434">
        <f t="shared" si="39"/>
        <v>0</v>
      </c>
      <c r="AD195" s="373" t="str">
        <f>IF(S195="","",IFERROR(SUM(T195:U195:W195:X195)+LARGE(T195:U195:W195:X195,1)/100+LARGE(T195:U195:W195:X195,2)/1000+LARGE(T195:U195:W195:X195,4)/10000+LARGE(T195:U195:W195:X195,5)/100000-0.01/R195,0))</f>
        <v/>
      </c>
      <c r="AE195" s="374"/>
      <c r="AF195" s="374"/>
      <c r="AG195" s="374"/>
      <c r="AH195" s="374"/>
      <c r="AI195" s="374"/>
      <c r="AJ195" s="374"/>
    </row>
    <row r="196" spans="1:36" ht="19.95" customHeight="1" thickBot="1" x14ac:dyDescent="0.35">
      <c r="A196" s="214" t="str">
        <f t="shared" ref="A196:A259" si="40">IF(ISERROR(RANK(AD196,$AD$3:$AD$301,0)),"",(RANK(AD196,$AD$3:$AD$301,0)))</f>
        <v/>
      </c>
      <c r="B196" s="58" t="str">
        <f>IF(ISNA(VLOOKUP($D196,'L. Des E.'!$A$4:$C$362,2,FALSE)),"",(VLOOKUP($D196,'L. Des E.'!$A$4:$C$362,2,FALSE)))</f>
        <v/>
      </c>
      <c r="C196" s="80" t="str">
        <f>IF(ISNA(VLOOKUP($D196,'L. Des E.'!$A$4:$C$362,3,FALSE)),"",(VLOOKUP($D196,'L. Des E.'!$A$4:$C$362,3,FALSE)))</f>
        <v/>
      </c>
      <c r="D196" s="59"/>
      <c r="E196" s="60"/>
      <c r="F196" s="60"/>
      <c r="G196" s="290" t="str">
        <f t="shared" ref="G196:G259" si="41">IF(F196="","",IF(MIN(90,SUM(H196:Q196))=0,"PC",(MIN(90,SUM(H196:Q196)))))</f>
        <v/>
      </c>
      <c r="H196" s="60"/>
      <c r="I196" s="60"/>
      <c r="J196" s="60"/>
      <c r="K196" s="60"/>
      <c r="L196" s="60"/>
      <c r="M196" s="60"/>
      <c r="N196" s="60"/>
      <c r="O196" s="60"/>
      <c r="P196" s="60"/>
      <c r="Q196" s="226"/>
      <c r="R196" s="434">
        <v>194</v>
      </c>
      <c r="S196" s="434" t="str">
        <f t="shared" ref="S196:S259" si="42">G196</f>
        <v/>
      </c>
      <c r="T196" s="434">
        <f t="shared" ref="T196:T259" si="43">H196</f>
        <v>0</v>
      </c>
      <c r="U196" s="434">
        <f t="shared" ref="U196:U259" si="44">I196</f>
        <v>0</v>
      </c>
      <c r="V196" s="434">
        <f t="shared" ref="V196:V259" si="45">J196</f>
        <v>0</v>
      </c>
      <c r="W196" s="434">
        <f t="shared" ref="W196:W259" si="46">K196</f>
        <v>0</v>
      </c>
      <c r="X196" s="434">
        <f t="shared" ref="X196:X259" si="47">L196</f>
        <v>0</v>
      </c>
      <c r="Y196" s="434">
        <f t="shared" ref="Y196:Y259" si="48">M196</f>
        <v>0</v>
      </c>
      <c r="Z196" s="468">
        <f t="shared" ref="Z196:Z259" si="49">N196</f>
        <v>0</v>
      </c>
      <c r="AA196" s="434">
        <f t="shared" ref="AA196:AA259" si="50">O196</f>
        <v>0</v>
      </c>
      <c r="AB196" s="434">
        <f t="shared" ref="AB196:AB259" si="51">P196</f>
        <v>0</v>
      </c>
      <c r="AC196" s="434">
        <f t="shared" ref="AC196:AC259" si="52">Q196</f>
        <v>0</v>
      </c>
      <c r="AD196" s="373" t="str">
        <f>IF(S196="","",IFERROR(SUM(T196:U196:W196:X196)+LARGE(T196:U196:W196:X196,1)/100+LARGE(T196:U196:W196:X196,2)/1000+LARGE(T196:U196:W196:X196,4)/10000+LARGE(T196:U196:W196:X196,5)/100000-0.01/R196,0))</f>
        <v/>
      </c>
      <c r="AE196" s="374"/>
      <c r="AF196" s="374"/>
      <c r="AG196" s="374"/>
      <c r="AH196" s="374"/>
      <c r="AI196" s="374"/>
      <c r="AJ196" s="374"/>
    </row>
    <row r="197" spans="1:36" ht="19.95" customHeight="1" thickBot="1" x14ac:dyDescent="0.35">
      <c r="A197" s="214" t="str">
        <f t="shared" si="40"/>
        <v/>
      </c>
      <c r="B197" s="58" t="str">
        <f>IF(ISNA(VLOOKUP($D197,'L. Des E.'!$A$4:$C$362,2,FALSE)),"",(VLOOKUP($D197,'L. Des E.'!$A$4:$C$362,2,FALSE)))</f>
        <v/>
      </c>
      <c r="C197" s="80" t="str">
        <f>IF(ISNA(VLOOKUP($D197,'L. Des E.'!$A$4:$C$362,3,FALSE)),"",(VLOOKUP($D197,'L. Des E.'!$A$4:$C$362,3,FALSE)))</f>
        <v/>
      </c>
      <c r="D197" s="59"/>
      <c r="E197" s="60"/>
      <c r="F197" s="60"/>
      <c r="G197" s="290" t="str">
        <f t="shared" si="41"/>
        <v/>
      </c>
      <c r="H197" s="60"/>
      <c r="I197" s="60"/>
      <c r="J197" s="60"/>
      <c r="K197" s="60"/>
      <c r="L197" s="60"/>
      <c r="M197" s="60"/>
      <c r="N197" s="60"/>
      <c r="O197" s="60"/>
      <c r="P197" s="60"/>
      <c r="Q197" s="226"/>
      <c r="R197" s="434">
        <v>195</v>
      </c>
      <c r="S197" s="434" t="str">
        <f t="shared" si="42"/>
        <v/>
      </c>
      <c r="T197" s="434">
        <f t="shared" si="43"/>
        <v>0</v>
      </c>
      <c r="U197" s="434">
        <f t="shared" si="44"/>
        <v>0</v>
      </c>
      <c r="V197" s="434">
        <f t="shared" si="45"/>
        <v>0</v>
      </c>
      <c r="W197" s="434">
        <f t="shared" si="46"/>
        <v>0</v>
      </c>
      <c r="X197" s="434">
        <f t="shared" si="47"/>
        <v>0</v>
      </c>
      <c r="Y197" s="434">
        <f t="shared" si="48"/>
        <v>0</v>
      </c>
      <c r="Z197" s="468">
        <f t="shared" si="49"/>
        <v>0</v>
      </c>
      <c r="AA197" s="434">
        <f t="shared" si="50"/>
        <v>0</v>
      </c>
      <c r="AB197" s="434">
        <f t="shared" si="51"/>
        <v>0</v>
      </c>
      <c r="AC197" s="434">
        <f t="shared" si="52"/>
        <v>0</v>
      </c>
      <c r="AD197" s="373" t="str">
        <f>IF(S197="","",IFERROR(SUM(T197:U197:W197:X197)+LARGE(T197:U197:W197:X197,1)/100+LARGE(T197:U197:W197:X197,2)/1000+LARGE(T197:U197:W197:X197,4)/10000+LARGE(T197:U197:W197:X197,5)/100000-0.01/R197,0))</f>
        <v/>
      </c>
      <c r="AE197" s="374"/>
      <c r="AF197" s="374"/>
      <c r="AG197" s="374"/>
      <c r="AH197" s="374"/>
      <c r="AI197" s="374"/>
      <c r="AJ197" s="374"/>
    </row>
    <row r="198" spans="1:36" ht="19.95" customHeight="1" thickBot="1" x14ac:dyDescent="0.35">
      <c r="A198" s="214" t="str">
        <f t="shared" si="40"/>
        <v/>
      </c>
      <c r="B198" s="58" t="str">
        <f>IF(ISNA(VLOOKUP($D198,'L. Des E.'!$A$4:$C$362,2,FALSE)),"",(VLOOKUP($D198,'L. Des E.'!$A$4:$C$362,2,FALSE)))</f>
        <v/>
      </c>
      <c r="C198" s="80" t="str">
        <f>IF(ISNA(VLOOKUP($D198,'L. Des E.'!$A$4:$C$362,3,FALSE)),"",(VLOOKUP($D198,'L. Des E.'!$A$4:$C$362,3,FALSE)))</f>
        <v/>
      </c>
      <c r="D198" s="59"/>
      <c r="E198" s="60"/>
      <c r="F198" s="60"/>
      <c r="G198" s="290" t="str">
        <f t="shared" si="41"/>
        <v/>
      </c>
      <c r="H198" s="60"/>
      <c r="I198" s="60"/>
      <c r="J198" s="60"/>
      <c r="K198" s="60"/>
      <c r="L198" s="60"/>
      <c r="M198" s="60"/>
      <c r="N198" s="60"/>
      <c r="O198" s="60"/>
      <c r="P198" s="60"/>
      <c r="Q198" s="226"/>
      <c r="R198" s="434">
        <v>196</v>
      </c>
      <c r="S198" s="434" t="str">
        <f t="shared" si="42"/>
        <v/>
      </c>
      <c r="T198" s="434">
        <f t="shared" si="43"/>
        <v>0</v>
      </c>
      <c r="U198" s="434">
        <f t="shared" si="44"/>
        <v>0</v>
      </c>
      <c r="V198" s="434">
        <f t="shared" si="45"/>
        <v>0</v>
      </c>
      <c r="W198" s="434">
        <f t="shared" si="46"/>
        <v>0</v>
      </c>
      <c r="X198" s="434">
        <f t="shared" si="47"/>
        <v>0</v>
      </c>
      <c r="Y198" s="434">
        <f t="shared" si="48"/>
        <v>0</v>
      </c>
      <c r="Z198" s="468">
        <f t="shared" si="49"/>
        <v>0</v>
      </c>
      <c r="AA198" s="434">
        <f t="shared" si="50"/>
        <v>0</v>
      </c>
      <c r="AB198" s="434">
        <f t="shared" si="51"/>
        <v>0</v>
      </c>
      <c r="AC198" s="434">
        <f t="shared" si="52"/>
        <v>0</v>
      </c>
      <c r="AD198" s="373" t="str">
        <f>IF(S198="","",IFERROR(SUM(T198:U198:W198:X198)+LARGE(T198:U198:W198:X198,1)/100+LARGE(T198:U198:W198:X198,2)/1000+LARGE(T198:U198:W198:X198,4)/10000+LARGE(T198:U198:W198:X198,5)/100000-0.01/R198,0))</f>
        <v/>
      </c>
      <c r="AE198" s="374"/>
      <c r="AF198" s="374"/>
      <c r="AG198" s="374"/>
      <c r="AH198" s="374"/>
      <c r="AI198" s="374"/>
      <c r="AJ198" s="374"/>
    </row>
    <row r="199" spans="1:36" ht="19.95" customHeight="1" thickBot="1" x14ac:dyDescent="0.35">
      <c r="A199" s="214" t="str">
        <f t="shared" si="40"/>
        <v/>
      </c>
      <c r="B199" s="58" t="str">
        <f>IF(ISNA(VLOOKUP($D199,'L. Des E.'!$A$4:$C$362,2,FALSE)),"",(VLOOKUP($D199,'L. Des E.'!$A$4:$C$362,2,FALSE)))</f>
        <v/>
      </c>
      <c r="C199" s="80" t="str">
        <f>IF(ISNA(VLOOKUP($D199,'L. Des E.'!$A$4:$C$362,3,FALSE)),"",(VLOOKUP($D199,'L. Des E.'!$A$4:$C$362,3,FALSE)))</f>
        <v/>
      </c>
      <c r="D199" s="59"/>
      <c r="E199" s="60"/>
      <c r="F199" s="60"/>
      <c r="G199" s="290" t="str">
        <f t="shared" si="41"/>
        <v/>
      </c>
      <c r="H199" s="60"/>
      <c r="I199" s="60"/>
      <c r="J199" s="60"/>
      <c r="K199" s="60"/>
      <c r="L199" s="60"/>
      <c r="M199" s="60"/>
      <c r="N199" s="60"/>
      <c r="O199" s="60"/>
      <c r="P199" s="60"/>
      <c r="Q199" s="226"/>
      <c r="R199" s="434">
        <v>197</v>
      </c>
      <c r="S199" s="434" t="str">
        <f t="shared" si="42"/>
        <v/>
      </c>
      <c r="T199" s="434">
        <f t="shared" si="43"/>
        <v>0</v>
      </c>
      <c r="U199" s="434">
        <f t="shared" si="44"/>
        <v>0</v>
      </c>
      <c r="V199" s="434">
        <f t="shared" si="45"/>
        <v>0</v>
      </c>
      <c r="W199" s="434">
        <f t="shared" si="46"/>
        <v>0</v>
      </c>
      <c r="X199" s="434">
        <f t="shared" si="47"/>
        <v>0</v>
      </c>
      <c r="Y199" s="434">
        <f t="shared" si="48"/>
        <v>0</v>
      </c>
      <c r="Z199" s="468">
        <f t="shared" si="49"/>
        <v>0</v>
      </c>
      <c r="AA199" s="434">
        <f t="shared" si="50"/>
        <v>0</v>
      </c>
      <c r="AB199" s="434">
        <f t="shared" si="51"/>
        <v>0</v>
      </c>
      <c r="AC199" s="434">
        <f t="shared" si="52"/>
        <v>0</v>
      </c>
      <c r="AD199" s="373" t="str">
        <f>IF(S199="","",IFERROR(SUM(T199:U199:W199:X199)+LARGE(T199:U199:W199:X199,1)/100+LARGE(T199:U199:W199:X199,2)/1000+LARGE(T199:U199:W199:X199,4)/10000+LARGE(T199:U199:W199:X199,5)/100000-0.01/R199,0))</f>
        <v/>
      </c>
      <c r="AE199" s="374"/>
      <c r="AF199" s="374"/>
      <c r="AG199" s="374"/>
      <c r="AH199" s="374"/>
      <c r="AI199" s="374"/>
      <c r="AJ199" s="374"/>
    </row>
    <row r="200" spans="1:36" ht="19.95" customHeight="1" thickBot="1" x14ac:dyDescent="0.35">
      <c r="A200" s="214" t="str">
        <f t="shared" si="40"/>
        <v/>
      </c>
      <c r="B200" s="58" t="str">
        <f>IF(ISNA(VLOOKUP($D200,'L. Des E.'!$A$4:$C$362,2,FALSE)),"",(VLOOKUP($D200,'L. Des E.'!$A$4:$C$362,2,FALSE)))</f>
        <v/>
      </c>
      <c r="C200" s="80" t="str">
        <f>IF(ISNA(VLOOKUP($D200,'L. Des E.'!$A$4:$C$362,3,FALSE)),"",(VLOOKUP($D200,'L. Des E.'!$A$4:$C$362,3,FALSE)))</f>
        <v/>
      </c>
      <c r="D200" s="59"/>
      <c r="E200" s="60"/>
      <c r="F200" s="60"/>
      <c r="G200" s="290" t="str">
        <f t="shared" si="41"/>
        <v/>
      </c>
      <c r="H200" s="60"/>
      <c r="I200" s="60"/>
      <c r="J200" s="60"/>
      <c r="K200" s="60"/>
      <c r="L200" s="60"/>
      <c r="M200" s="60"/>
      <c r="N200" s="60"/>
      <c r="O200" s="60"/>
      <c r="P200" s="60"/>
      <c r="Q200" s="226"/>
      <c r="R200" s="434">
        <v>198</v>
      </c>
      <c r="S200" s="434" t="str">
        <f t="shared" si="42"/>
        <v/>
      </c>
      <c r="T200" s="434">
        <f t="shared" si="43"/>
        <v>0</v>
      </c>
      <c r="U200" s="434">
        <f t="shared" si="44"/>
        <v>0</v>
      </c>
      <c r="V200" s="434">
        <f t="shared" si="45"/>
        <v>0</v>
      </c>
      <c r="W200" s="434">
        <f t="shared" si="46"/>
        <v>0</v>
      </c>
      <c r="X200" s="434">
        <f t="shared" si="47"/>
        <v>0</v>
      </c>
      <c r="Y200" s="434">
        <f t="shared" si="48"/>
        <v>0</v>
      </c>
      <c r="Z200" s="468">
        <f t="shared" si="49"/>
        <v>0</v>
      </c>
      <c r="AA200" s="434">
        <f t="shared" si="50"/>
        <v>0</v>
      </c>
      <c r="AB200" s="434">
        <f t="shared" si="51"/>
        <v>0</v>
      </c>
      <c r="AC200" s="434">
        <f t="shared" si="52"/>
        <v>0</v>
      </c>
      <c r="AD200" s="373" t="str">
        <f>IF(S200="","",IFERROR(SUM(T200:U200:W200:X200)+LARGE(T200:U200:W200:X200,1)/100+LARGE(T200:U200:W200:X200,2)/1000+LARGE(T200:U200:W200:X200,4)/10000+LARGE(T200:U200:W200:X200,5)/100000-0.01/R200,0))</f>
        <v/>
      </c>
      <c r="AE200" s="374"/>
      <c r="AF200" s="374"/>
      <c r="AG200" s="374"/>
      <c r="AH200" s="374"/>
      <c r="AI200" s="374"/>
      <c r="AJ200" s="374"/>
    </row>
    <row r="201" spans="1:36" ht="19.95" customHeight="1" thickBot="1" x14ac:dyDescent="0.35">
      <c r="A201" s="214" t="str">
        <f t="shared" si="40"/>
        <v/>
      </c>
      <c r="B201" s="58" t="str">
        <f>IF(ISNA(VLOOKUP($D201,'L. Des E.'!$A$4:$C$362,2,FALSE)),"",(VLOOKUP($D201,'L. Des E.'!$A$4:$C$362,2,FALSE)))</f>
        <v/>
      </c>
      <c r="C201" s="80" t="str">
        <f>IF(ISNA(VLOOKUP($D201,'L. Des E.'!$A$4:$C$362,3,FALSE)),"",(VLOOKUP($D201,'L. Des E.'!$A$4:$C$362,3,FALSE)))</f>
        <v/>
      </c>
      <c r="D201" s="59"/>
      <c r="E201" s="60"/>
      <c r="F201" s="60"/>
      <c r="G201" s="290" t="str">
        <f t="shared" si="41"/>
        <v/>
      </c>
      <c r="H201" s="60"/>
      <c r="I201" s="60"/>
      <c r="J201" s="60"/>
      <c r="K201" s="60"/>
      <c r="L201" s="60"/>
      <c r="M201" s="60"/>
      <c r="N201" s="60"/>
      <c r="O201" s="60"/>
      <c r="P201" s="60"/>
      <c r="Q201" s="226"/>
      <c r="R201" s="434">
        <v>199</v>
      </c>
      <c r="S201" s="434" t="str">
        <f t="shared" si="42"/>
        <v/>
      </c>
      <c r="T201" s="434">
        <f t="shared" si="43"/>
        <v>0</v>
      </c>
      <c r="U201" s="434">
        <f t="shared" si="44"/>
        <v>0</v>
      </c>
      <c r="V201" s="434">
        <f t="shared" si="45"/>
        <v>0</v>
      </c>
      <c r="W201" s="434">
        <f t="shared" si="46"/>
        <v>0</v>
      </c>
      <c r="X201" s="434">
        <f t="shared" si="47"/>
        <v>0</v>
      </c>
      <c r="Y201" s="434">
        <f t="shared" si="48"/>
        <v>0</v>
      </c>
      <c r="Z201" s="468">
        <f t="shared" si="49"/>
        <v>0</v>
      </c>
      <c r="AA201" s="434">
        <f t="shared" si="50"/>
        <v>0</v>
      </c>
      <c r="AB201" s="434">
        <f t="shared" si="51"/>
        <v>0</v>
      </c>
      <c r="AC201" s="434">
        <f t="shared" si="52"/>
        <v>0</v>
      </c>
      <c r="AD201" s="373" t="str">
        <f>IF(S201="","",IFERROR(SUM(T201:U201:W201:X201)+LARGE(T201:U201:W201:X201,1)/100+LARGE(T201:U201:W201:X201,2)/1000+LARGE(T201:U201:W201:X201,4)/10000+LARGE(T201:U201:W201:X201,5)/100000-0.01/R201,0))</f>
        <v/>
      </c>
      <c r="AE201" s="374"/>
      <c r="AF201" s="374"/>
      <c r="AG201" s="374"/>
      <c r="AH201" s="374"/>
      <c r="AI201" s="374"/>
      <c r="AJ201" s="374"/>
    </row>
    <row r="202" spans="1:36" ht="19.95" customHeight="1" thickBot="1" x14ac:dyDescent="0.35">
      <c r="A202" s="214" t="str">
        <f t="shared" si="40"/>
        <v/>
      </c>
      <c r="B202" s="58" t="str">
        <f>IF(ISNA(VLOOKUP($D202,'L. Des E.'!$A$4:$C$362,2,FALSE)),"",(VLOOKUP($D202,'L. Des E.'!$A$4:$C$362,2,FALSE)))</f>
        <v/>
      </c>
      <c r="C202" s="80" t="str">
        <f>IF(ISNA(VLOOKUP($D202,'L. Des E.'!$A$4:$C$362,3,FALSE)),"",(VLOOKUP($D202,'L. Des E.'!$A$4:$C$362,3,FALSE)))</f>
        <v/>
      </c>
      <c r="D202" s="59"/>
      <c r="E202" s="60"/>
      <c r="F202" s="60"/>
      <c r="G202" s="290" t="str">
        <f t="shared" si="41"/>
        <v/>
      </c>
      <c r="H202" s="60"/>
      <c r="I202" s="60"/>
      <c r="J202" s="60"/>
      <c r="K202" s="60"/>
      <c r="L202" s="60"/>
      <c r="M202" s="60"/>
      <c r="N202" s="60"/>
      <c r="O202" s="60"/>
      <c r="P202" s="60"/>
      <c r="Q202" s="226"/>
      <c r="R202" s="434">
        <v>200</v>
      </c>
      <c r="S202" s="434" t="str">
        <f t="shared" si="42"/>
        <v/>
      </c>
      <c r="T202" s="434">
        <f t="shared" si="43"/>
        <v>0</v>
      </c>
      <c r="U202" s="434">
        <f t="shared" si="44"/>
        <v>0</v>
      </c>
      <c r="V202" s="434">
        <f t="shared" si="45"/>
        <v>0</v>
      </c>
      <c r="W202" s="434">
        <f t="shared" si="46"/>
        <v>0</v>
      </c>
      <c r="X202" s="434">
        <f t="shared" si="47"/>
        <v>0</v>
      </c>
      <c r="Y202" s="434">
        <f t="shared" si="48"/>
        <v>0</v>
      </c>
      <c r="Z202" s="468">
        <f t="shared" si="49"/>
        <v>0</v>
      </c>
      <c r="AA202" s="434">
        <f t="shared" si="50"/>
        <v>0</v>
      </c>
      <c r="AB202" s="434">
        <f t="shared" si="51"/>
        <v>0</v>
      </c>
      <c r="AC202" s="434">
        <f t="shared" si="52"/>
        <v>0</v>
      </c>
      <c r="AD202" s="373" t="str">
        <f>IF(S202="","",IFERROR(SUM(T202:U202:W202:X202)+LARGE(T202:U202:W202:X202,1)/100+LARGE(T202:U202:W202:X202,2)/1000+LARGE(T202:U202:W202:X202,4)/10000+LARGE(T202:U202:W202:X202,5)/100000-0.01/R202,0))</f>
        <v/>
      </c>
      <c r="AE202" s="374"/>
      <c r="AF202" s="374"/>
      <c r="AG202" s="374"/>
      <c r="AH202" s="374"/>
      <c r="AI202" s="374"/>
      <c r="AJ202" s="374"/>
    </row>
    <row r="203" spans="1:36" ht="19.95" customHeight="1" thickBot="1" x14ac:dyDescent="0.35">
      <c r="A203" s="214" t="str">
        <f t="shared" si="40"/>
        <v/>
      </c>
      <c r="B203" s="58" t="str">
        <f>IF(ISNA(VLOOKUP($D203,'L. Des E.'!$A$4:$C$362,2,FALSE)),"",(VLOOKUP($D203,'L. Des E.'!$A$4:$C$362,2,FALSE)))</f>
        <v/>
      </c>
      <c r="C203" s="80" t="str">
        <f>IF(ISNA(VLOOKUP($D203,'L. Des E.'!$A$4:$C$362,3,FALSE)),"",(VLOOKUP($D203,'L. Des E.'!$A$4:$C$362,3,FALSE)))</f>
        <v/>
      </c>
      <c r="D203" s="59"/>
      <c r="E203" s="60"/>
      <c r="F203" s="60"/>
      <c r="G203" s="290" t="str">
        <f t="shared" si="41"/>
        <v/>
      </c>
      <c r="H203" s="60"/>
      <c r="I203" s="60"/>
      <c r="J203" s="60"/>
      <c r="K203" s="60"/>
      <c r="L203" s="60"/>
      <c r="M203" s="60"/>
      <c r="N203" s="60"/>
      <c r="O203" s="60"/>
      <c r="P203" s="60"/>
      <c r="Q203" s="226"/>
      <c r="R203" s="434">
        <v>201</v>
      </c>
      <c r="S203" s="434" t="str">
        <f t="shared" si="42"/>
        <v/>
      </c>
      <c r="T203" s="434">
        <f t="shared" si="43"/>
        <v>0</v>
      </c>
      <c r="U203" s="434">
        <f t="shared" si="44"/>
        <v>0</v>
      </c>
      <c r="V203" s="434">
        <f t="shared" si="45"/>
        <v>0</v>
      </c>
      <c r="W203" s="434">
        <f t="shared" si="46"/>
        <v>0</v>
      </c>
      <c r="X203" s="434">
        <f t="shared" si="47"/>
        <v>0</v>
      </c>
      <c r="Y203" s="434">
        <f t="shared" si="48"/>
        <v>0</v>
      </c>
      <c r="Z203" s="468">
        <f t="shared" si="49"/>
        <v>0</v>
      </c>
      <c r="AA203" s="434">
        <f t="shared" si="50"/>
        <v>0</v>
      </c>
      <c r="AB203" s="434">
        <f t="shared" si="51"/>
        <v>0</v>
      </c>
      <c r="AC203" s="434">
        <f t="shared" si="52"/>
        <v>0</v>
      </c>
      <c r="AD203" s="373" t="str">
        <f>IF(S203="","",IFERROR(SUM(T203:U203:W203:X203)+LARGE(T203:U203:W203:X203,1)/100+LARGE(T203:U203:W203:X203,2)/1000+LARGE(T203:U203:W203:X203,4)/10000+LARGE(T203:U203:W203:X203,5)/100000-0.01/R203,0))</f>
        <v/>
      </c>
      <c r="AE203" s="374"/>
      <c r="AF203" s="374"/>
      <c r="AG203" s="374"/>
      <c r="AH203" s="374"/>
      <c r="AI203" s="374"/>
      <c r="AJ203" s="374"/>
    </row>
    <row r="204" spans="1:36" ht="19.95" customHeight="1" thickBot="1" x14ac:dyDescent="0.35">
      <c r="A204" s="214" t="str">
        <f t="shared" si="40"/>
        <v/>
      </c>
      <c r="B204" s="58" t="str">
        <f>IF(ISNA(VLOOKUP($D204,'L. Des E.'!$A$4:$C$362,2,FALSE)),"",(VLOOKUP($D204,'L. Des E.'!$A$4:$C$362,2,FALSE)))</f>
        <v/>
      </c>
      <c r="C204" s="80" t="str">
        <f>IF(ISNA(VLOOKUP($D204,'L. Des E.'!$A$4:$C$362,3,FALSE)),"",(VLOOKUP($D204,'L. Des E.'!$A$4:$C$362,3,FALSE)))</f>
        <v/>
      </c>
      <c r="D204" s="59"/>
      <c r="E204" s="60"/>
      <c r="F204" s="60"/>
      <c r="G204" s="290" t="str">
        <f t="shared" si="41"/>
        <v/>
      </c>
      <c r="H204" s="60"/>
      <c r="I204" s="60"/>
      <c r="J204" s="60"/>
      <c r="K204" s="60"/>
      <c r="L204" s="60"/>
      <c r="M204" s="60"/>
      <c r="N204" s="60"/>
      <c r="O204" s="60"/>
      <c r="P204" s="60"/>
      <c r="Q204" s="226"/>
      <c r="R204" s="434">
        <v>202</v>
      </c>
      <c r="S204" s="434" t="str">
        <f t="shared" si="42"/>
        <v/>
      </c>
      <c r="T204" s="434">
        <f t="shared" si="43"/>
        <v>0</v>
      </c>
      <c r="U204" s="434">
        <f t="shared" si="44"/>
        <v>0</v>
      </c>
      <c r="V204" s="434">
        <f t="shared" si="45"/>
        <v>0</v>
      </c>
      <c r="W204" s="434">
        <f t="shared" si="46"/>
        <v>0</v>
      </c>
      <c r="X204" s="434">
        <f t="shared" si="47"/>
        <v>0</v>
      </c>
      <c r="Y204" s="434">
        <f t="shared" si="48"/>
        <v>0</v>
      </c>
      <c r="Z204" s="468">
        <f t="shared" si="49"/>
        <v>0</v>
      </c>
      <c r="AA204" s="434">
        <f t="shared" si="50"/>
        <v>0</v>
      </c>
      <c r="AB204" s="434">
        <f t="shared" si="51"/>
        <v>0</v>
      </c>
      <c r="AC204" s="434">
        <f t="shared" si="52"/>
        <v>0</v>
      </c>
      <c r="AD204" s="373" t="str">
        <f>IF(S204="","",IFERROR(SUM(T204:U204:W204:X204)+LARGE(T204:U204:W204:X204,1)/100+LARGE(T204:U204:W204:X204,2)/1000+LARGE(T204:U204:W204:X204,4)/10000+LARGE(T204:U204:W204:X204,5)/100000-0.01/R204,0))</f>
        <v/>
      </c>
      <c r="AE204" s="374"/>
      <c r="AF204" s="374"/>
      <c r="AG204" s="374"/>
      <c r="AH204" s="374"/>
      <c r="AI204" s="374"/>
      <c r="AJ204" s="374"/>
    </row>
    <row r="205" spans="1:36" ht="19.95" customHeight="1" thickBot="1" x14ac:dyDescent="0.35">
      <c r="A205" s="214" t="str">
        <f t="shared" si="40"/>
        <v/>
      </c>
      <c r="B205" s="58" t="str">
        <f>IF(ISNA(VLOOKUP($D205,'L. Des E.'!$A$4:$C$362,2,FALSE)),"",(VLOOKUP($D205,'L. Des E.'!$A$4:$C$362,2,FALSE)))</f>
        <v/>
      </c>
      <c r="C205" s="80" t="str">
        <f>IF(ISNA(VLOOKUP($D205,'L. Des E.'!$A$4:$C$362,3,FALSE)),"",(VLOOKUP($D205,'L. Des E.'!$A$4:$C$362,3,FALSE)))</f>
        <v/>
      </c>
      <c r="D205" s="59"/>
      <c r="E205" s="60"/>
      <c r="F205" s="60"/>
      <c r="G205" s="290" t="str">
        <f t="shared" si="41"/>
        <v/>
      </c>
      <c r="H205" s="60"/>
      <c r="I205" s="60"/>
      <c r="J205" s="60"/>
      <c r="K205" s="60"/>
      <c r="L205" s="60"/>
      <c r="M205" s="60"/>
      <c r="N205" s="60"/>
      <c r="O205" s="60"/>
      <c r="P205" s="60"/>
      <c r="Q205" s="226"/>
      <c r="R205" s="434">
        <v>203</v>
      </c>
      <c r="S205" s="434" t="str">
        <f t="shared" si="42"/>
        <v/>
      </c>
      <c r="T205" s="434">
        <f t="shared" si="43"/>
        <v>0</v>
      </c>
      <c r="U205" s="434">
        <f t="shared" si="44"/>
        <v>0</v>
      </c>
      <c r="V205" s="434">
        <f t="shared" si="45"/>
        <v>0</v>
      </c>
      <c r="W205" s="434">
        <f t="shared" si="46"/>
        <v>0</v>
      </c>
      <c r="X205" s="434">
        <f t="shared" si="47"/>
        <v>0</v>
      </c>
      <c r="Y205" s="434">
        <f t="shared" si="48"/>
        <v>0</v>
      </c>
      <c r="Z205" s="468">
        <f t="shared" si="49"/>
        <v>0</v>
      </c>
      <c r="AA205" s="434">
        <f t="shared" si="50"/>
        <v>0</v>
      </c>
      <c r="AB205" s="434">
        <f t="shared" si="51"/>
        <v>0</v>
      </c>
      <c r="AC205" s="434">
        <f t="shared" si="52"/>
        <v>0</v>
      </c>
      <c r="AD205" s="373" t="str">
        <f>IF(S205="","",IFERROR(SUM(T205:U205:W205:X205)+LARGE(T205:U205:W205:X205,1)/100+LARGE(T205:U205:W205:X205,2)/1000+LARGE(T205:U205:W205:X205,4)/10000+LARGE(T205:U205:W205:X205,5)/100000-0.01/R205,0))</f>
        <v/>
      </c>
      <c r="AE205" s="374"/>
      <c r="AF205" s="374"/>
      <c r="AG205" s="374"/>
      <c r="AH205" s="374"/>
      <c r="AI205" s="374"/>
      <c r="AJ205" s="374"/>
    </row>
    <row r="206" spans="1:36" ht="19.95" customHeight="1" thickBot="1" x14ac:dyDescent="0.35">
      <c r="A206" s="214" t="str">
        <f t="shared" si="40"/>
        <v/>
      </c>
      <c r="B206" s="58" t="str">
        <f>IF(ISNA(VLOOKUP($D206,'L. Des E.'!$A$4:$C$362,2,FALSE)),"",(VLOOKUP($D206,'L. Des E.'!$A$4:$C$362,2,FALSE)))</f>
        <v/>
      </c>
      <c r="C206" s="80" t="str">
        <f>IF(ISNA(VLOOKUP($D206,'L. Des E.'!$A$4:$C$362,3,FALSE)),"",(VLOOKUP($D206,'L. Des E.'!$A$4:$C$362,3,FALSE)))</f>
        <v/>
      </c>
      <c r="D206" s="59"/>
      <c r="E206" s="60"/>
      <c r="F206" s="60"/>
      <c r="G206" s="290" t="str">
        <f t="shared" si="41"/>
        <v/>
      </c>
      <c r="H206" s="60"/>
      <c r="I206" s="60"/>
      <c r="J206" s="60"/>
      <c r="K206" s="60"/>
      <c r="L206" s="60"/>
      <c r="M206" s="60"/>
      <c r="N206" s="60"/>
      <c r="O206" s="60"/>
      <c r="P206" s="60"/>
      <c r="Q206" s="226"/>
      <c r="R206" s="434">
        <v>204</v>
      </c>
      <c r="S206" s="434" t="str">
        <f t="shared" si="42"/>
        <v/>
      </c>
      <c r="T206" s="434">
        <f t="shared" si="43"/>
        <v>0</v>
      </c>
      <c r="U206" s="434">
        <f t="shared" si="44"/>
        <v>0</v>
      </c>
      <c r="V206" s="434">
        <f t="shared" si="45"/>
        <v>0</v>
      </c>
      <c r="W206" s="434">
        <f t="shared" si="46"/>
        <v>0</v>
      </c>
      <c r="X206" s="434">
        <f t="shared" si="47"/>
        <v>0</v>
      </c>
      <c r="Y206" s="434">
        <f t="shared" si="48"/>
        <v>0</v>
      </c>
      <c r="Z206" s="468">
        <f t="shared" si="49"/>
        <v>0</v>
      </c>
      <c r="AA206" s="434">
        <f t="shared" si="50"/>
        <v>0</v>
      </c>
      <c r="AB206" s="434">
        <f t="shared" si="51"/>
        <v>0</v>
      </c>
      <c r="AC206" s="434">
        <f t="shared" si="52"/>
        <v>0</v>
      </c>
      <c r="AD206" s="373" t="str">
        <f>IF(S206="","",IFERROR(SUM(T206:U206:W206:X206)+LARGE(T206:U206:W206:X206,1)/100+LARGE(T206:U206:W206:X206,2)/1000+LARGE(T206:U206:W206:X206,4)/10000+LARGE(T206:U206:W206:X206,5)/100000-0.01/R206,0))</f>
        <v/>
      </c>
      <c r="AE206" s="374"/>
      <c r="AF206" s="374"/>
      <c r="AG206" s="374"/>
      <c r="AH206" s="374"/>
      <c r="AI206" s="374"/>
      <c r="AJ206" s="374"/>
    </row>
    <row r="207" spans="1:36" ht="19.95" customHeight="1" thickBot="1" x14ac:dyDescent="0.35">
      <c r="A207" s="214" t="str">
        <f t="shared" si="40"/>
        <v/>
      </c>
      <c r="B207" s="58" t="str">
        <f>IF(ISNA(VLOOKUP($D207,'L. Des E.'!$A$4:$C$362,2,FALSE)),"",(VLOOKUP($D207,'L. Des E.'!$A$4:$C$362,2,FALSE)))</f>
        <v/>
      </c>
      <c r="C207" s="80" t="str">
        <f>IF(ISNA(VLOOKUP($D207,'L. Des E.'!$A$4:$C$362,3,FALSE)),"",(VLOOKUP($D207,'L. Des E.'!$A$4:$C$362,3,FALSE)))</f>
        <v/>
      </c>
      <c r="D207" s="59"/>
      <c r="E207" s="60"/>
      <c r="F207" s="60"/>
      <c r="G207" s="290" t="str">
        <f t="shared" si="41"/>
        <v/>
      </c>
      <c r="H207" s="60"/>
      <c r="I207" s="60"/>
      <c r="J207" s="60"/>
      <c r="K207" s="60"/>
      <c r="L207" s="60"/>
      <c r="M207" s="60"/>
      <c r="N207" s="60"/>
      <c r="O207" s="60"/>
      <c r="P207" s="60"/>
      <c r="Q207" s="226"/>
      <c r="R207" s="434">
        <v>205</v>
      </c>
      <c r="S207" s="434" t="str">
        <f t="shared" si="42"/>
        <v/>
      </c>
      <c r="T207" s="434">
        <f t="shared" si="43"/>
        <v>0</v>
      </c>
      <c r="U207" s="434">
        <f t="shared" si="44"/>
        <v>0</v>
      </c>
      <c r="V207" s="434">
        <f t="shared" si="45"/>
        <v>0</v>
      </c>
      <c r="W207" s="434">
        <f t="shared" si="46"/>
        <v>0</v>
      </c>
      <c r="X207" s="434">
        <f t="shared" si="47"/>
        <v>0</v>
      </c>
      <c r="Y207" s="434">
        <f t="shared" si="48"/>
        <v>0</v>
      </c>
      <c r="Z207" s="468">
        <f t="shared" si="49"/>
        <v>0</v>
      </c>
      <c r="AA207" s="434">
        <f t="shared" si="50"/>
        <v>0</v>
      </c>
      <c r="AB207" s="434">
        <f t="shared" si="51"/>
        <v>0</v>
      </c>
      <c r="AC207" s="434">
        <f t="shared" si="52"/>
        <v>0</v>
      </c>
      <c r="AD207" s="373" t="str">
        <f>IF(S207="","",IFERROR(SUM(T207:U207:W207:X207)+LARGE(T207:U207:W207:X207,1)/100+LARGE(T207:U207:W207:X207,2)/1000+LARGE(T207:U207:W207:X207,4)/10000+LARGE(T207:U207:W207:X207,5)/100000-0.01/R207,0))</f>
        <v/>
      </c>
      <c r="AE207" s="374"/>
      <c r="AF207" s="374"/>
      <c r="AG207" s="374"/>
      <c r="AH207" s="374"/>
      <c r="AI207" s="374"/>
      <c r="AJ207" s="374"/>
    </row>
    <row r="208" spans="1:36" ht="19.95" customHeight="1" thickBot="1" x14ac:dyDescent="0.35">
      <c r="A208" s="214" t="str">
        <f t="shared" si="40"/>
        <v/>
      </c>
      <c r="B208" s="58" t="str">
        <f>IF(ISNA(VLOOKUP($D208,'L. Des E.'!$A$4:$C$362,2,FALSE)),"",(VLOOKUP($D208,'L. Des E.'!$A$4:$C$362,2,FALSE)))</f>
        <v/>
      </c>
      <c r="C208" s="80" t="str">
        <f>IF(ISNA(VLOOKUP($D208,'L. Des E.'!$A$4:$C$362,3,FALSE)),"",(VLOOKUP($D208,'L. Des E.'!$A$4:$C$362,3,FALSE)))</f>
        <v/>
      </c>
      <c r="D208" s="59"/>
      <c r="E208" s="60"/>
      <c r="F208" s="60"/>
      <c r="G208" s="290" t="str">
        <f t="shared" si="41"/>
        <v/>
      </c>
      <c r="H208" s="60"/>
      <c r="I208" s="60"/>
      <c r="J208" s="60"/>
      <c r="K208" s="60"/>
      <c r="L208" s="60"/>
      <c r="M208" s="60"/>
      <c r="N208" s="60"/>
      <c r="O208" s="60"/>
      <c r="P208" s="60"/>
      <c r="Q208" s="226"/>
      <c r="R208" s="434">
        <v>206</v>
      </c>
      <c r="S208" s="434" t="str">
        <f t="shared" si="42"/>
        <v/>
      </c>
      <c r="T208" s="434">
        <f t="shared" si="43"/>
        <v>0</v>
      </c>
      <c r="U208" s="434">
        <f t="shared" si="44"/>
        <v>0</v>
      </c>
      <c r="V208" s="434">
        <f t="shared" si="45"/>
        <v>0</v>
      </c>
      <c r="W208" s="434">
        <f t="shared" si="46"/>
        <v>0</v>
      </c>
      <c r="X208" s="434">
        <f t="shared" si="47"/>
        <v>0</v>
      </c>
      <c r="Y208" s="434">
        <f t="shared" si="48"/>
        <v>0</v>
      </c>
      <c r="Z208" s="468">
        <f t="shared" si="49"/>
        <v>0</v>
      </c>
      <c r="AA208" s="434">
        <f t="shared" si="50"/>
        <v>0</v>
      </c>
      <c r="AB208" s="434">
        <f t="shared" si="51"/>
        <v>0</v>
      </c>
      <c r="AC208" s="434">
        <f t="shared" si="52"/>
        <v>0</v>
      </c>
      <c r="AD208" s="373" t="str">
        <f>IF(S208="","",IFERROR(SUM(T208:U208:W208:X208)+LARGE(T208:U208:W208:X208,1)/100+LARGE(T208:U208:W208:X208,2)/1000+LARGE(T208:U208:W208:X208,4)/10000+LARGE(T208:U208:W208:X208,5)/100000-0.01/R208,0))</f>
        <v/>
      </c>
      <c r="AE208" s="374"/>
      <c r="AF208" s="374"/>
      <c r="AG208" s="374"/>
      <c r="AH208" s="374"/>
      <c r="AI208" s="374"/>
      <c r="AJ208" s="374"/>
    </row>
    <row r="209" spans="1:36" ht="19.95" customHeight="1" thickBot="1" x14ac:dyDescent="0.35">
      <c r="A209" s="214" t="str">
        <f t="shared" si="40"/>
        <v/>
      </c>
      <c r="B209" s="58" t="str">
        <f>IF(ISNA(VLOOKUP($D209,'L. Des E.'!$A$4:$C$362,2,FALSE)),"",(VLOOKUP($D209,'L. Des E.'!$A$4:$C$362,2,FALSE)))</f>
        <v/>
      </c>
      <c r="C209" s="80" t="str">
        <f>IF(ISNA(VLOOKUP($D209,'L. Des E.'!$A$4:$C$362,3,FALSE)),"",(VLOOKUP($D209,'L. Des E.'!$A$4:$C$362,3,FALSE)))</f>
        <v/>
      </c>
      <c r="D209" s="59"/>
      <c r="E209" s="60"/>
      <c r="F209" s="60"/>
      <c r="G209" s="290" t="str">
        <f t="shared" si="41"/>
        <v/>
      </c>
      <c r="H209" s="60"/>
      <c r="I209" s="60"/>
      <c r="J209" s="60"/>
      <c r="K209" s="60"/>
      <c r="L209" s="60"/>
      <c r="M209" s="60"/>
      <c r="N209" s="60"/>
      <c r="O209" s="60"/>
      <c r="P209" s="60"/>
      <c r="Q209" s="226"/>
      <c r="R209" s="434">
        <v>207</v>
      </c>
      <c r="S209" s="434" t="str">
        <f t="shared" si="42"/>
        <v/>
      </c>
      <c r="T209" s="434">
        <f t="shared" si="43"/>
        <v>0</v>
      </c>
      <c r="U209" s="434">
        <f t="shared" si="44"/>
        <v>0</v>
      </c>
      <c r="V209" s="434">
        <f t="shared" si="45"/>
        <v>0</v>
      </c>
      <c r="W209" s="434">
        <f t="shared" si="46"/>
        <v>0</v>
      </c>
      <c r="X209" s="434">
        <f t="shared" si="47"/>
        <v>0</v>
      </c>
      <c r="Y209" s="434">
        <f t="shared" si="48"/>
        <v>0</v>
      </c>
      <c r="Z209" s="468">
        <f t="shared" si="49"/>
        <v>0</v>
      </c>
      <c r="AA209" s="434">
        <f t="shared" si="50"/>
        <v>0</v>
      </c>
      <c r="AB209" s="434">
        <f t="shared" si="51"/>
        <v>0</v>
      </c>
      <c r="AC209" s="434">
        <f t="shared" si="52"/>
        <v>0</v>
      </c>
      <c r="AD209" s="373" t="str">
        <f>IF(S209="","",IFERROR(SUM(T209:U209:W209:X209)+LARGE(T209:U209:W209:X209,1)/100+LARGE(T209:U209:W209:X209,2)/1000+LARGE(T209:U209:W209:X209,4)/10000+LARGE(T209:U209:W209:X209,5)/100000-0.01/R209,0))</f>
        <v/>
      </c>
      <c r="AE209" s="374"/>
      <c r="AF209" s="374"/>
      <c r="AG209" s="374"/>
      <c r="AH209" s="374"/>
      <c r="AI209" s="374"/>
      <c r="AJ209" s="374"/>
    </row>
    <row r="210" spans="1:36" ht="19.95" customHeight="1" thickBot="1" x14ac:dyDescent="0.35">
      <c r="A210" s="214" t="str">
        <f t="shared" si="40"/>
        <v/>
      </c>
      <c r="B210" s="58" t="str">
        <f>IF(ISNA(VLOOKUP($D210,'L. Des E.'!$A$4:$C$362,2,FALSE)),"",(VLOOKUP($D210,'L. Des E.'!$A$4:$C$362,2,FALSE)))</f>
        <v/>
      </c>
      <c r="C210" s="80" t="str">
        <f>IF(ISNA(VLOOKUP($D210,'L. Des E.'!$A$4:$C$362,3,FALSE)),"",(VLOOKUP($D210,'L. Des E.'!$A$4:$C$362,3,FALSE)))</f>
        <v/>
      </c>
      <c r="D210" s="59"/>
      <c r="E210" s="60"/>
      <c r="F210" s="60"/>
      <c r="G210" s="290" t="str">
        <f t="shared" si="41"/>
        <v/>
      </c>
      <c r="H210" s="60"/>
      <c r="I210" s="60"/>
      <c r="J210" s="60"/>
      <c r="K210" s="60"/>
      <c r="L210" s="60"/>
      <c r="M210" s="60"/>
      <c r="N210" s="60"/>
      <c r="O210" s="60"/>
      <c r="P210" s="60"/>
      <c r="Q210" s="226"/>
      <c r="R210" s="434">
        <v>208</v>
      </c>
      <c r="S210" s="434" t="str">
        <f t="shared" si="42"/>
        <v/>
      </c>
      <c r="T210" s="434">
        <f t="shared" si="43"/>
        <v>0</v>
      </c>
      <c r="U210" s="434">
        <f t="shared" si="44"/>
        <v>0</v>
      </c>
      <c r="V210" s="434">
        <f t="shared" si="45"/>
        <v>0</v>
      </c>
      <c r="W210" s="434">
        <f t="shared" si="46"/>
        <v>0</v>
      </c>
      <c r="X210" s="434">
        <f t="shared" si="47"/>
        <v>0</v>
      </c>
      <c r="Y210" s="434">
        <f t="shared" si="48"/>
        <v>0</v>
      </c>
      <c r="Z210" s="468">
        <f t="shared" si="49"/>
        <v>0</v>
      </c>
      <c r="AA210" s="434">
        <f t="shared" si="50"/>
        <v>0</v>
      </c>
      <c r="AB210" s="434">
        <f t="shared" si="51"/>
        <v>0</v>
      </c>
      <c r="AC210" s="434">
        <f t="shared" si="52"/>
        <v>0</v>
      </c>
      <c r="AD210" s="373" t="str">
        <f>IF(S210="","",IFERROR(SUM(T210:U210:W210:X210)+LARGE(T210:U210:W210:X210,1)/100+LARGE(T210:U210:W210:X210,2)/1000+LARGE(T210:U210:W210:X210,4)/10000+LARGE(T210:U210:W210:X210,5)/100000-0.01/R210,0))</f>
        <v/>
      </c>
      <c r="AE210" s="374"/>
      <c r="AF210" s="374"/>
      <c r="AG210" s="374"/>
      <c r="AH210" s="374"/>
      <c r="AI210" s="374"/>
      <c r="AJ210" s="374"/>
    </row>
    <row r="211" spans="1:36" ht="19.95" customHeight="1" thickBot="1" x14ac:dyDescent="0.35">
      <c r="A211" s="214" t="str">
        <f t="shared" si="40"/>
        <v/>
      </c>
      <c r="B211" s="58" t="str">
        <f>IF(ISNA(VLOOKUP($D211,'L. Des E.'!$A$4:$C$362,2,FALSE)),"",(VLOOKUP($D211,'L. Des E.'!$A$4:$C$362,2,FALSE)))</f>
        <v/>
      </c>
      <c r="C211" s="80" t="str">
        <f>IF(ISNA(VLOOKUP($D211,'L. Des E.'!$A$4:$C$362,3,FALSE)),"",(VLOOKUP($D211,'L. Des E.'!$A$4:$C$362,3,FALSE)))</f>
        <v/>
      </c>
      <c r="D211" s="59"/>
      <c r="E211" s="60"/>
      <c r="F211" s="60"/>
      <c r="G211" s="290" t="str">
        <f t="shared" si="41"/>
        <v/>
      </c>
      <c r="H211" s="60"/>
      <c r="I211" s="60"/>
      <c r="J211" s="60"/>
      <c r="K211" s="60"/>
      <c r="L211" s="60"/>
      <c r="M211" s="60"/>
      <c r="N211" s="60"/>
      <c r="O211" s="60"/>
      <c r="P211" s="60"/>
      <c r="Q211" s="226"/>
      <c r="R211" s="434">
        <v>209</v>
      </c>
      <c r="S211" s="434" t="str">
        <f t="shared" si="42"/>
        <v/>
      </c>
      <c r="T211" s="434">
        <f t="shared" si="43"/>
        <v>0</v>
      </c>
      <c r="U211" s="434">
        <f t="shared" si="44"/>
        <v>0</v>
      </c>
      <c r="V211" s="434">
        <f t="shared" si="45"/>
        <v>0</v>
      </c>
      <c r="W211" s="434">
        <f t="shared" si="46"/>
        <v>0</v>
      </c>
      <c r="X211" s="434">
        <f t="shared" si="47"/>
        <v>0</v>
      </c>
      <c r="Y211" s="434">
        <f t="shared" si="48"/>
        <v>0</v>
      </c>
      <c r="Z211" s="468">
        <f t="shared" si="49"/>
        <v>0</v>
      </c>
      <c r="AA211" s="434">
        <f t="shared" si="50"/>
        <v>0</v>
      </c>
      <c r="AB211" s="434">
        <f t="shared" si="51"/>
        <v>0</v>
      </c>
      <c r="AC211" s="434">
        <f t="shared" si="52"/>
        <v>0</v>
      </c>
      <c r="AD211" s="373" t="str">
        <f>IF(S211="","",IFERROR(SUM(T211:U211:W211:X211)+LARGE(T211:U211:W211:X211,1)/100+LARGE(T211:U211:W211:X211,2)/1000+LARGE(T211:U211:W211:X211,4)/10000+LARGE(T211:U211:W211:X211,5)/100000-0.01/R211,0))</f>
        <v/>
      </c>
      <c r="AE211" s="374"/>
      <c r="AF211" s="374"/>
      <c r="AG211" s="374"/>
      <c r="AH211" s="374"/>
      <c r="AI211" s="374"/>
      <c r="AJ211" s="374"/>
    </row>
    <row r="212" spans="1:36" ht="19.95" customHeight="1" thickBot="1" x14ac:dyDescent="0.35">
      <c r="A212" s="214" t="str">
        <f t="shared" si="40"/>
        <v/>
      </c>
      <c r="B212" s="58" t="str">
        <f>IF(ISNA(VLOOKUP($D212,'L. Des E.'!$A$4:$C$362,2,FALSE)),"",(VLOOKUP($D212,'L. Des E.'!$A$4:$C$362,2,FALSE)))</f>
        <v/>
      </c>
      <c r="C212" s="80" t="str">
        <f>IF(ISNA(VLOOKUP($D212,'L. Des E.'!$A$4:$C$362,3,FALSE)),"",(VLOOKUP($D212,'L. Des E.'!$A$4:$C$362,3,FALSE)))</f>
        <v/>
      </c>
      <c r="D212" s="59"/>
      <c r="E212" s="60"/>
      <c r="F212" s="60"/>
      <c r="G212" s="290" t="str">
        <f t="shared" si="41"/>
        <v/>
      </c>
      <c r="H212" s="60"/>
      <c r="I212" s="60"/>
      <c r="J212" s="60"/>
      <c r="K212" s="60"/>
      <c r="L212" s="60"/>
      <c r="M212" s="60"/>
      <c r="N212" s="60"/>
      <c r="O212" s="60"/>
      <c r="P212" s="60"/>
      <c r="Q212" s="226"/>
      <c r="R212" s="434">
        <v>210</v>
      </c>
      <c r="S212" s="434" t="str">
        <f t="shared" si="42"/>
        <v/>
      </c>
      <c r="T212" s="434">
        <f t="shared" si="43"/>
        <v>0</v>
      </c>
      <c r="U212" s="434">
        <f t="shared" si="44"/>
        <v>0</v>
      </c>
      <c r="V212" s="434">
        <f t="shared" si="45"/>
        <v>0</v>
      </c>
      <c r="W212" s="434">
        <f t="shared" si="46"/>
        <v>0</v>
      </c>
      <c r="X212" s="434">
        <f t="shared" si="47"/>
        <v>0</v>
      </c>
      <c r="Y212" s="434">
        <f t="shared" si="48"/>
        <v>0</v>
      </c>
      <c r="Z212" s="468">
        <f t="shared" si="49"/>
        <v>0</v>
      </c>
      <c r="AA212" s="434">
        <f t="shared" si="50"/>
        <v>0</v>
      </c>
      <c r="AB212" s="434">
        <f t="shared" si="51"/>
        <v>0</v>
      </c>
      <c r="AC212" s="434">
        <f t="shared" si="52"/>
        <v>0</v>
      </c>
      <c r="AD212" s="373" t="str">
        <f>IF(S212="","",IFERROR(SUM(T212:U212:W212:X212)+LARGE(T212:U212:W212:X212,1)/100+LARGE(T212:U212:W212:X212,2)/1000+LARGE(T212:U212:W212:X212,4)/10000+LARGE(T212:U212:W212:X212,5)/100000-0.01/R212,0))</f>
        <v/>
      </c>
      <c r="AE212" s="374"/>
      <c r="AF212" s="374"/>
      <c r="AG212" s="374"/>
      <c r="AH212" s="374"/>
      <c r="AI212" s="374"/>
      <c r="AJ212" s="374"/>
    </row>
    <row r="213" spans="1:36" ht="19.95" customHeight="1" thickBot="1" x14ac:dyDescent="0.35">
      <c r="A213" s="214" t="str">
        <f t="shared" si="40"/>
        <v/>
      </c>
      <c r="B213" s="58" t="str">
        <f>IF(ISNA(VLOOKUP($D213,'L. Des E.'!$A$4:$C$362,2,FALSE)),"",(VLOOKUP($D213,'L. Des E.'!$A$4:$C$362,2,FALSE)))</f>
        <v/>
      </c>
      <c r="C213" s="80" t="str">
        <f>IF(ISNA(VLOOKUP($D213,'L. Des E.'!$A$4:$C$362,3,FALSE)),"",(VLOOKUP($D213,'L. Des E.'!$A$4:$C$362,3,FALSE)))</f>
        <v/>
      </c>
      <c r="D213" s="59"/>
      <c r="E213" s="60"/>
      <c r="F213" s="60"/>
      <c r="G213" s="290" t="str">
        <f t="shared" si="41"/>
        <v/>
      </c>
      <c r="H213" s="60"/>
      <c r="I213" s="60"/>
      <c r="J213" s="60"/>
      <c r="K213" s="60"/>
      <c r="L213" s="60"/>
      <c r="M213" s="60"/>
      <c r="N213" s="60"/>
      <c r="O213" s="60"/>
      <c r="P213" s="60"/>
      <c r="Q213" s="226"/>
      <c r="R213" s="434">
        <v>211</v>
      </c>
      <c r="S213" s="434" t="str">
        <f t="shared" si="42"/>
        <v/>
      </c>
      <c r="T213" s="434">
        <f t="shared" si="43"/>
        <v>0</v>
      </c>
      <c r="U213" s="434">
        <f t="shared" si="44"/>
        <v>0</v>
      </c>
      <c r="V213" s="434">
        <f t="shared" si="45"/>
        <v>0</v>
      </c>
      <c r="W213" s="434">
        <f t="shared" si="46"/>
        <v>0</v>
      </c>
      <c r="X213" s="434">
        <f t="shared" si="47"/>
        <v>0</v>
      </c>
      <c r="Y213" s="434">
        <f t="shared" si="48"/>
        <v>0</v>
      </c>
      <c r="Z213" s="468">
        <f t="shared" si="49"/>
        <v>0</v>
      </c>
      <c r="AA213" s="434">
        <f t="shared" si="50"/>
        <v>0</v>
      </c>
      <c r="AB213" s="434">
        <f t="shared" si="51"/>
        <v>0</v>
      </c>
      <c r="AC213" s="434">
        <f t="shared" si="52"/>
        <v>0</v>
      </c>
      <c r="AD213" s="373" t="str">
        <f>IF(S213="","",IFERROR(SUM(T213:U213:W213:X213)+LARGE(T213:U213:W213:X213,1)/100+LARGE(T213:U213:W213:X213,2)/1000+LARGE(T213:U213:W213:X213,4)/10000+LARGE(T213:U213:W213:X213,5)/100000-0.01/R213,0))</f>
        <v/>
      </c>
      <c r="AE213" s="374"/>
      <c r="AF213" s="374"/>
      <c r="AG213" s="374"/>
      <c r="AH213" s="374"/>
      <c r="AI213" s="374"/>
      <c r="AJ213" s="374"/>
    </row>
    <row r="214" spans="1:36" ht="19.95" customHeight="1" thickBot="1" x14ac:dyDescent="0.35">
      <c r="A214" s="214" t="str">
        <f t="shared" si="40"/>
        <v/>
      </c>
      <c r="B214" s="58" t="str">
        <f>IF(ISNA(VLOOKUP($D214,'L. Des E.'!$A$4:$C$362,2,FALSE)),"",(VLOOKUP($D214,'L. Des E.'!$A$4:$C$362,2,FALSE)))</f>
        <v/>
      </c>
      <c r="C214" s="80" t="str">
        <f>IF(ISNA(VLOOKUP($D214,'L. Des E.'!$A$4:$C$362,3,FALSE)),"",(VLOOKUP($D214,'L. Des E.'!$A$4:$C$362,3,FALSE)))</f>
        <v/>
      </c>
      <c r="D214" s="59"/>
      <c r="E214" s="60"/>
      <c r="F214" s="60"/>
      <c r="G214" s="290" t="str">
        <f t="shared" si="41"/>
        <v/>
      </c>
      <c r="H214" s="60"/>
      <c r="I214" s="60"/>
      <c r="J214" s="60"/>
      <c r="K214" s="60"/>
      <c r="L214" s="60"/>
      <c r="M214" s="60"/>
      <c r="N214" s="60"/>
      <c r="O214" s="60"/>
      <c r="P214" s="60"/>
      <c r="Q214" s="226"/>
      <c r="R214" s="434">
        <v>212</v>
      </c>
      <c r="S214" s="434" t="str">
        <f t="shared" si="42"/>
        <v/>
      </c>
      <c r="T214" s="434">
        <f t="shared" si="43"/>
        <v>0</v>
      </c>
      <c r="U214" s="434">
        <f t="shared" si="44"/>
        <v>0</v>
      </c>
      <c r="V214" s="434">
        <f t="shared" si="45"/>
        <v>0</v>
      </c>
      <c r="W214" s="434">
        <f t="shared" si="46"/>
        <v>0</v>
      </c>
      <c r="X214" s="434">
        <f t="shared" si="47"/>
        <v>0</v>
      </c>
      <c r="Y214" s="434">
        <f t="shared" si="48"/>
        <v>0</v>
      </c>
      <c r="Z214" s="468">
        <f t="shared" si="49"/>
        <v>0</v>
      </c>
      <c r="AA214" s="434">
        <f t="shared" si="50"/>
        <v>0</v>
      </c>
      <c r="AB214" s="434">
        <f t="shared" si="51"/>
        <v>0</v>
      </c>
      <c r="AC214" s="434">
        <f t="shared" si="52"/>
        <v>0</v>
      </c>
      <c r="AD214" s="373" t="str">
        <f>IF(S214="","",IFERROR(SUM(T214:U214:W214:X214)+LARGE(T214:U214:W214:X214,1)/100+LARGE(T214:U214:W214:X214,2)/1000+LARGE(T214:U214:W214:X214,4)/10000+LARGE(T214:U214:W214:X214,5)/100000-0.01/R214,0))</f>
        <v/>
      </c>
      <c r="AE214" s="374"/>
      <c r="AF214" s="374"/>
      <c r="AG214" s="374"/>
      <c r="AH214" s="374"/>
      <c r="AI214" s="374"/>
      <c r="AJ214" s="374"/>
    </row>
    <row r="215" spans="1:36" ht="19.95" customHeight="1" thickBot="1" x14ac:dyDescent="0.35">
      <c r="A215" s="214" t="str">
        <f t="shared" si="40"/>
        <v/>
      </c>
      <c r="B215" s="58" t="str">
        <f>IF(ISNA(VLOOKUP($D215,'L. Des E.'!$A$4:$C$362,2,FALSE)),"",(VLOOKUP($D215,'L. Des E.'!$A$4:$C$362,2,FALSE)))</f>
        <v/>
      </c>
      <c r="C215" s="80" t="str">
        <f>IF(ISNA(VLOOKUP($D215,'L. Des E.'!$A$4:$C$362,3,FALSE)),"",(VLOOKUP($D215,'L. Des E.'!$A$4:$C$362,3,FALSE)))</f>
        <v/>
      </c>
      <c r="D215" s="59"/>
      <c r="E215" s="60"/>
      <c r="F215" s="60"/>
      <c r="G215" s="290" t="str">
        <f t="shared" si="41"/>
        <v/>
      </c>
      <c r="H215" s="60"/>
      <c r="I215" s="60"/>
      <c r="J215" s="60"/>
      <c r="K215" s="60"/>
      <c r="L215" s="60"/>
      <c r="M215" s="60"/>
      <c r="N215" s="60"/>
      <c r="O215" s="60"/>
      <c r="P215" s="60"/>
      <c r="Q215" s="226"/>
      <c r="R215" s="434">
        <v>213</v>
      </c>
      <c r="S215" s="434" t="str">
        <f t="shared" si="42"/>
        <v/>
      </c>
      <c r="T215" s="434">
        <f t="shared" si="43"/>
        <v>0</v>
      </c>
      <c r="U215" s="434">
        <f t="shared" si="44"/>
        <v>0</v>
      </c>
      <c r="V215" s="434">
        <f t="shared" si="45"/>
        <v>0</v>
      </c>
      <c r="W215" s="434">
        <f t="shared" si="46"/>
        <v>0</v>
      </c>
      <c r="X215" s="434">
        <f t="shared" si="47"/>
        <v>0</v>
      </c>
      <c r="Y215" s="434">
        <f t="shared" si="48"/>
        <v>0</v>
      </c>
      <c r="Z215" s="468">
        <f t="shared" si="49"/>
        <v>0</v>
      </c>
      <c r="AA215" s="434">
        <f t="shared" si="50"/>
        <v>0</v>
      </c>
      <c r="AB215" s="434">
        <f t="shared" si="51"/>
        <v>0</v>
      </c>
      <c r="AC215" s="434">
        <f t="shared" si="52"/>
        <v>0</v>
      </c>
      <c r="AD215" s="373" t="str">
        <f>IF(S215="","",IFERROR(SUM(T215:U215:W215:X215)+LARGE(T215:U215:W215:X215,1)/100+LARGE(T215:U215:W215:X215,2)/1000+LARGE(T215:U215:W215:X215,4)/10000+LARGE(T215:U215:W215:X215,5)/100000-0.01/R215,0))</f>
        <v/>
      </c>
      <c r="AE215" s="374"/>
      <c r="AF215" s="374"/>
      <c r="AG215" s="374"/>
      <c r="AH215" s="374"/>
      <c r="AI215" s="374"/>
      <c r="AJ215" s="374"/>
    </row>
    <row r="216" spans="1:36" ht="19.95" customHeight="1" thickBot="1" x14ac:dyDescent="0.35">
      <c r="A216" s="214" t="str">
        <f t="shared" si="40"/>
        <v/>
      </c>
      <c r="B216" s="58" t="str">
        <f>IF(ISNA(VLOOKUP($D216,'L. Des E.'!$A$4:$C$362,2,FALSE)),"",(VLOOKUP($D216,'L. Des E.'!$A$4:$C$362,2,FALSE)))</f>
        <v/>
      </c>
      <c r="C216" s="80" t="str">
        <f>IF(ISNA(VLOOKUP($D216,'L. Des E.'!$A$4:$C$362,3,FALSE)),"",(VLOOKUP($D216,'L. Des E.'!$A$4:$C$362,3,FALSE)))</f>
        <v/>
      </c>
      <c r="D216" s="59"/>
      <c r="E216" s="60"/>
      <c r="F216" s="60"/>
      <c r="G216" s="290" t="str">
        <f t="shared" si="41"/>
        <v/>
      </c>
      <c r="H216" s="60"/>
      <c r="I216" s="60"/>
      <c r="J216" s="60"/>
      <c r="K216" s="60"/>
      <c r="L216" s="60"/>
      <c r="M216" s="60"/>
      <c r="N216" s="60"/>
      <c r="O216" s="60"/>
      <c r="P216" s="60"/>
      <c r="Q216" s="226"/>
      <c r="R216" s="434">
        <v>214</v>
      </c>
      <c r="S216" s="434" t="str">
        <f t="shared" si="42"/>
        <v/>
      </c>
      <c r="T216" s="434">
        <f t="shared" si="43"/>
        <v>0</v>
      </c>
      <c r="U216" s="434">
        <f t="shared" si="44"/>
        <v>0</v>
      </c>
      <c r="V216" s="434">
        <f t="shared" si="45"/>
        <v>0</v>
      </c>
      <c r="W216" s="434">
        <f t="shared" si="46"/>
        <v>0</v>
      </c>
      <c r="X216" s="434">
        <f t="shared" si="47"/>
        <v>0</v>
      </c>
      <c r="Y216" s="434">
        <f t="shared" si="48"/>
        <v>0</v>
      </c>
      <c r="Z216" s="468">
        <f t="shared" si="49"/>
        <v>0</v>
      </c>
      <c r="AA216" s="434">
        <f t="shared" si="50"/>
        <v>0</v>
      </c>
      <c r="AB216" s="434">
        <f t="shared" si="51"/>
        <v>0</v>
      </c>
      <c r="AC216" s="434">
        <f t="shared" si="52"/>
        <v>0</v>
      </c>
      <c r="AD216" s="373" t="str">
        <f>IF(S216="","",IFERROR(SUM(T216:U216:W216:X216)+LARGE(T216:U216:W216:X216,1)/100+LARGE(T216:U216:W216:X216,2)/1000+LARGE(T216:U216:W216:X216,4)/10000+LARGE(T216:U216:W216:X216,5)/100000-0.01/R216,0))</f>
        <v/>
      </c>
      <c r="AE216" s="374"/>
      <c r="AF216" s="374"/>
      <c r="AG216" s="374"/>
      <c r="AH216" s="374"/>
      <c r="AI216" s="374"/>
      <c r="AJ216" s="374"/>
    </row>
    <row r="217" spans="1:36" ht="19.95" customHeight="1" thickBot="1" x14ac:dyDescent="0.35">
      <c r="A217" s="214" t="str">
        <f t="shared" si="40"/>
        <v/>
      </c>
      <c r="B217" s="58" t="str">
        <f>IF(ISNA(VLOOKUP($D217,'L. Des E.'!$A$4:$C$362,2,FALSE)),"",(VLOOKUP($D217,'L. Des E.'!$A$4:$C$362,2,FALSE)))</f>
        <v/>
      </c>
      <c r="C217" s="80" t="str">
        <f>IF(ISNA(VLOOKUP($D217,'L. Des E.'!$A$4:$C$362,3,FALSE)),"",(VLOOKUP($D217,'L. Des E.'!$A$4:$C$362,3,FALSE)))</f>
        <v/>
      </c>
      <c r="D217" s="59"/>
      <c r="E217" s="60"/>
      <c r="F217" s="60"/>
      <c r="G217" s="290" t="str">
        <f t="shared" si="41"/>
        <v/>
      </c>
      <c r="H217" s="60"/>
      <c r="I217" s="60"/>
      <c r="J217" s="60"/>
      <c r="K217" s="60"/>
      <c r="L217" s="60"/>
      <c r="M217" s="60"/>
      <c r="N217" s="60"/>
      <c r="O217" s="60"/>
      <c r="P217" s="60"/>
      <c r="Q217" s="226"/>
      <c r="R217" s="434">
        <v>215</v>
      </c>
      <c r="S217" s="434" t="str">
        <f t="shared" si="42"/>
        <v/>
      </c>
      <c r="T217" s="434">
        <f t="shared" si="43"/>
        <v>0</v>
      </c>
      <c r="U217" s="434">
        <f t="shared" si="44"/>
        <v>0</v>
      </c>
      <c r="V217" s="434">
        <f t="shared" si="45"/>
        <v>0</v>
      </c>
      <c r="W217" s="434">
        <f t="shared" si="46"/>
        <v>0</v>
      </c>
      <c r="X217" s="434">
        <f t="shared" si="47"/>
        <v>0</v>
      </c>
      <c r="Y217" s="434">
        <f t="shared" si="48"/>
        <v>0</v>
      </c>
      <c r="Z217" s="468">
        <f t="shared" si="49"/>
        <v>0</v>
      </c>
      <c r="AA217" s="434">
        <f t="shared" si="50"/>
        <v>0</v>
      </c>
      <c r="AB217" s="434">
        <f t="shared" si="51"/>
        <v>0</v>
      </c>
      <c r="AC217" s="434">
        <f t="shared" si="52"/>
        <v>0</v>
      </c>
      <c r="AD217" s="373" t="str">
        <f>IF(S217="","",IFERROR(SUM(T217:U217:W217:X217)+LARGE(T217:U217:W217:X217,1)/100+LARGE(T217:U217:W217:X217,2)/1000+LARGE(T217:U217:W217:X217,4)/10000+LARGE(T217:U217:W217:X217,5)/100000-0.01/R217,0))</f>
        <v/>
      </c>
      <c r="AE217" s="374"/>
      <c r="AF217" s="374"/>
      <c r="AG217" s="374"/>
      <c r="AH217" s="374"/>
      <c r="AI217" s="374"/>
      <c r="AJ217" s="374"/>
    </row>
    <row r="218" spans="1:36" ht="19.95" customHeight="1" thickBot="1" x14ac:dyDescent="0.35">
      <c r="A218" s="214" t="str">
        <f t="shared" si="40"/>
        <v/>
      </c>
      <c r="B218" s="58" t="str">
        <f>IF(ISNA(VLOOKUP($D218,'L. Des E.'!$A$4:$C$362,2,FALSE)),"",(VLOOKUP($D218,'L. Des E.'!$A$4:$C$362,2,FALSE)))</f>
        <v/>
      </c>
      <c r="C218" s="80" t="str">
        <f>IF(ISNA(VLOOKUP($D218,'L. Des E.'!$A$4:$C$362,3,FALSE)),"",(VLOOKUP($D218,'L. Des E.'!$A$4:$C$362,3,FALSE)))</f>
        <v/>
      </c>
      <c r="D218" s="59"/>
      <c r="E218" s="60"/>
      <c r="F218" s="60"/>
      <c r="G218" s="290" t="str">
        <f t="shared" si="41"/>
        <v/>
      </c>
      <c r="H218" s="60"/>
      <c r="I218" s="60"/>
      <c r="J218" s="60"/>
      <c r="K218" s="60"/>
      <c r="L218" s="60"/>
      <c r="M218" s="60"/>
      <c r="N218" s="60"/>
      <c r="O218" s="60"/>
      <c r="P218" s="60"/>
      <c r="Q218" s="226"/>
      <c r="R218" s="434">
        <v>216</v>
      </c>
      <c r="S218" s="434" t="str">
        <f t="shared" si="42"/>
        <v/>
      </c>
      <c r="T218" s="434">
        <f t="shared" si="43"/>
        <v>0</v>
      </c>
      <c r="U218" s="434">
        <f t="shared" si="44"/>
        <v>0</v>
      </c>
      <c r="V218" s="434">
        <f t="shared" si="45"/>
        <v>0</v>
      </c>
      <c r="W218" s="434">
        <f t="shared" si="46"/>
        <v>0</v>
      </c>
      <c r="X218" s="434">
        <f t="shared" si="47"/>
        <v>0</v>
      </c>
      <c r="Y218" s="434">
        <f t="shared" si="48"/>
        <v>0</v>
      </c>
      <c r="Z218" s="468">
        <f t="shared" si="49"/>
        <v>0</v>
      </c>
      <c r="AA218" s="434">
        <f t="shared" si="50"/>
        <v>0</v>
      </c>
      <c r="AB218" s="434">
        <f t="shared" si="51"/>
        <v>0</v>
      </c>
      <c r="AC218" s="434">
        <f t="shared" si="52"/>
        <v>0</v>
      </c>
      <c r="AD218" s="373" t="str">
        <f>IF(S218="","",IFERROR(SUM(T218:U218:W218:X218)+LARGE(T218:U218:W218:X218,1)/100+LARGE(T218:U218:W218:X218,2)/1000+LARGE(T218:U218:W218:X218,4)/10000+LARGE(T218:U218:W218:X218,5)/100000-0.01/R218,0))</f>
        <v/>
      </c>
      <c r="AE218" s="374"/>
      <c r="AF218" s="374"/>
      <c r="AG218" s="374"/>
      <c r="AH218" s="374"/>
      <c r="AI218" s="374"/>
      <c r="AJ218" s="374"/>
    </row>
    <row r="219" spans="1:36" ht="19.95" customHeight="1" thickBot="1" x14ac:dyDescent="0.35">
      <c r="A219" s="214" t="str">
        <f t="shared" si="40"/>
        <v/>
      </c>
      <c r="B219" s="58" t="str">
        <f>IF(ISNA(VLOOKUP($D219,'L. Des E.'!$A$4:$C$362,2,FALSE)),"",(VLOOKUP($D219,'L. Des E.'!$A$4:$C$362,2,FALSE)))</f>
        <v/>
      </c>
      <c r="C219" s="80" t="str">
        <f>IF(ISNA(VLOOKUP($D219,'L. Des E.'!$A$4:$C$362,3,FALSE)),"",(VLOOKUP($D219,'L. Des E.'!$A$4:$C$362,3,FALSE)))</f>
        <v/>
      </c>
      <c r="D219" s="59"/>
      <c r="E219" s="60"/>
      <c r="F219" s="60"/>
      <c r="G219" s="290" t="str">
        <f t="shared" si="41"/>
        <v/>
      </c>
      <c r="H219" s="60"/>
      <c r="I219" s="60"/>
      <c r="J219" s="60"/>
      <c r="K219" s="60"/>
      <c r="L219" s="60"/>
      <c r="M219" s="60"/>
      <c r="N219" s="60"/>
      <c r="O219" s="60"/>
      <c r="P219" s="60"/>
      <c r="Q219" s="226"/>
      <c r="R219" s="434">
        <v>217</v>
      </c>
      <c r="S219" s="434" t="str">
        <f t="shared" si="42"/>
        <v/>
      </c>
      <c r="T219" s="434">
        <f t="shared" si="43"/>
        <v>0</v>
      </c>
      <c r="U219" s="434">
        <f t="shared" si="44"/>
        <v>0</v>
      </c>
      <c r="V219" s="434">
        <f t="shared" si="45"/>
        <v>0</v>
      </c>
      <c r="W219" s="434">
        <f t="shared" si="46"/>
        <v>0</v>
      </c>
      <c r="X219" s="434">
        <f t="shared" si="47"/>
        <v>0</v>
      </c>
      <c r="Y219" s="434">
        <f t="shared" si="48"/>
        <v>0</v>
      </c>
      <c r="Z219" s="468">
        <f t="shared" si="49"/>
        <v>0</v>
      </c>
      <c r="AA219" s="434">
        <f t="shared" si="50"/>
        <v>0</v>
      </c>
      <c r="AB219" s="434">
        <f t="shared" si="51"/>
        <v>0</v>
      </c>
      <c r="AC219" s="434">
        <f t="shared" si="52"/>
        <v>0</v>
      </c>
      <c r="AD219" s="373" t="str">
        <f>IF(S219="","",IFERROR(SUM(T219:U219:W219:X219)+LARGE(T219:U219:W219:X219,1)/100+LARGE(T219:U219:W219:X219,2)/1000+LARGE(T219:U219:W219:X219,4)/10000+LARGE(T219:U219:W219:X219,5)/100000-0.01/R219,0))</f>
        <v/>
      </c>
      <c r="AE219" s="374"/>
      <c r="AF219" s="374"/>
      <c r="AG219" s="374"/>
      <c r="AH219" s="374"/>
      <c r="AI219" s="374"/>
      <c r="AJ219" s="374"/>
    </row>
    <row r="220" spans="1:36" ht="19.95" customHeight="1" thickBot="1" x14ac:dyDescent="0.35">
      <c r="A220" s="214" t="str">
        <f t="shared" si="40"/>
        <v/>
      </c>
      <c r="B220" s="58" t="str">
        <f>IF(ISNA(VLOOKUP($D220,'L. Des E.'!$A$4:$C$362,2,FALSE)),"",(VLOOKUP($D220,'L. Des E.'!$A$4:$C$362,2,FALSE)))</f>
        <v/>
      </c>
      <c r="C220" s="80" t="str">
        <f>IF(ISNA(VLOOKUP($D220,'L. Des E.'!$A$4:$C$362,3,FALSE)),"",(VLOOKUP($D220,'L. Des E.'!$A$4:$C$362,3,FALSE)))</f>
        <v/>
      </c>
      <c r="D220" s="59"/>
      <c r="E220" s="60"/>
      <c r="F220" s="60"/>
      <c r="G220" s="290" t="str">
        <f t="shared" si="41"/>
        <v/>
      </c>
      <c r="H220" s="60"/>
      <c r="I220" s="60"/>
      <c r="J220" s="60"/>
      <c r="K220" s="60"/>
      <c r="L220" s="60"/>
      <c r="M220" s="60"/>
      <c r="N220" s="60"/>
      <c r="O220" s="60"/>
      <c r="P220" s="60"/>
      <c r="Q220" s="226"/>
      <c r="R220" s="434">
        <v>218</v>
      </c>
      <c r="S220" s="434" t="str">
        <f t="shared" si="42"/>
        <v/>
      </c>
      <c r="T220" s="434">
        <f t="shared" si="43"/>
        <v>0</v>
      </c>
      <c r="U220" s="434">
        <f t="shared" si="44"/>
        <v>0</v>
      </c>
      <c r="V220" s="434">
        <f t="shared" si="45"/>
        <v>0</v>
      </c>
      <c r="W220" s="434">
        <f t="shared" si="46"/>
        <v>0</v>
      </c>
      <c r="X220" s="434">
        <f t="shared" si="47"/>
        <v>0</v>
      </c>
      <c r="Y220" s="434">
        <f t="shared" si="48"/>
        <v>0</v>
      </c>
      <c r="Z220" s="468">
        <f t="shared" si="49"/>
        <v>0</v>
      </c>
      <c r="AA220" s="434">
        <f t="shared" si="50"/>
        <v>0</v>
      </c>
      <c r="AB220" s="434">
        <f t="shared" si="51"/>
        <v>0</v>
      </c>
      <c r="AC220" s="434">
        <f t="shared" si="52"/>
        <v>0</v>
      </c>
      <c r="AD220" s="373" t="str">
        <f>IF(S220="","",IFERROR(SUM(T220:U220:W220:X220)+LARGE(T220:U220:W220:X220,1)/100+LARGE(T220:U220:W220:X220,2)/1000+LARGE(T220:U220:W220:X220,4)/10000+LARGE(T220:U220:W220:X220,5)/100000-0.01/R220,0))</f>
        <v/>
      </c>
      <c r="AE220" s="374"/>
      <c r="AF220" s="374"/>
      <c r="AG220" s="374"/>
      <c r="AH220" s="374"/>
      <c r="AI220" s="374"/>
      <c r="AJ220" s="374"/>
    </row>
    <row r="221" spans="1:36" ht="19.95" customHeight="1" thickBot="1" x14ac:dyDescent="0.35">
      <c r="A221" s="214" t="str">
        <f t="shared" si="40"/>
        <v/>
      </c>
      <c r="B221" s="58" t="str">
        <f>IF(ISNA(VLOOKUP($D221,'L. Des E.'!$A$4:$C$362,2,FALSE)),"",(VLOOKUP($D221,'L. Des E.'!$A$4:$C$362,2,FALSE)))</f>
        <v/>
      </c>
      <c r="C221" s="80" t="str">
        <f>IF(ISNA(VLOOKUP($D221,'L. Des E.'!$A$4:$C$362,3,FALSE)),"",(VLOOKUP($D221,'L. Des E.'!$A$4:$C$362,3,FALSE)))</f>
        <v/>
      </c>
      <c r="D221" s="59"/>
      <c r="E221" s="60"/>
      <c r="F221" s="60"/>
      <c r="G221" s="290" t="str">
        <f t="shared" si="41"/>
        <v/>
      </c>
      <c r="H221" s="60"/>
      <c r="I221" s="60"/>
      <c r="J221" s="60"/>
      <c r="K221" s="60"/>
      <c r="L221" s="60"/>
      <c r="M221" s="60"/>
      <c r="N221" s="60"/>
      <c r="O221" s="60"/>
      <c r="P221" s="60"/>
      <c r="Q221" s="226"/>
      <c r="R221" s="434">
        <v>219</v>
      </c>
      <c r="S221" s="434" t="str">
        <f t="shared" si="42"/>
        <v/>
      </c>
      <c r="T221" s="434">
        <f t="shared" si="43"/>
        <v>0</v>
      </c>
      <c r="U221" s="434">
        <f t="shared" si="44"/>
        <v>0</v>
      </c>
      <c r="V221" s="434">
        <f t="shared" si="45"/>
        <v>0</v>
      </c>
      <c r="W221" s="434">
        <f t="shared" si="46"/>
        <v>0</v>
      </c>
      <c r="X221" s="434">
        <f t="shared" si="47"/>
        <v>0</v>
      </c>
      <c r="Y221" s="434">
        <f t="shared" si="48"/>
        <v>0</v>
      </c>
      <c r="Z221" s="468">
        <f t="shared" si="49"/>
        <v>0</v>
      </c>
      <c r="AA221" s="434">
        <f t="shared" si="50"/>
        <v>0</v>
      </c>
      <c r="AB221" s="434">
        <f t="shared" si="51"/>
        <v>0</v>
      </c>
      <c r="AC221" s="434">
        <f t="shared" si="52"/>
        <v>0</v>
      </c>
      <c r="AD221" s="373" t="str">
        <f>IF(S221="","",IFERROR(SUM(T221:U221:W221:X221)+LARGE(T221:U221:W221:X221,1)/100+LARGE(T221:U221:W221:X221,2)/1000+LARGE(T221:U221:W221:X221,4)/10000+LARGE(T221:U221:W221:X221,5)/100000-0.01/R221,0))</f>
        <v/>
      </c>
      <c r="AE221" s="374"/>
      <c r="AF221" s="374"/>
      <c r="AG221" s="374"/>
      <c r="AH221" s="374"/>
      <c r="AI221" s="374"/>
      <c r="AJ221" s="374"/>
    </row>
    <row r="222" spans="1:36" ht="19.95" customHeight="1" thickBot="1" x14ac:dyDescent="0.35">
      <c r="A222" s="214" t="str">
        <f t="shared" si="40"/>
        <v/>
      </c>
      <c r="B222" s="58" t="str">
        <f>IF(ISNA(VLOOKUP($D222,'L. Des E.'!$A$4:$C$362,2,FALSE)),"",(VLOOKUP($D222,'L. Des E.'!$A$4:$C$362,2,FALSE)))</f>
        <v/>
      </c>
      <c r="C222" s="80" t="str">
        <f>IF(ISNA(VLOOKUP($D222,'L. Des E.'!$A$4:$C$362,3,FALSE)),"",(VLOOKUP($D222,'L. Des E.'!$A$4:$C$362,3,FALSE)))</f>
        <v/>
      </c>
      <c r="D222" s="59"/>
      <c r="E222" s="60"/>
      <c r="F222" s="60"/>
      <c r="G222" s="290" t="str">
        <f t="shared" si="41"/>
        <v/>
      </c>
      <c r="H222" s="60"/>
      <c r="I222" s="60"/>
      <c r="J222" s="60"/>
      <c r="K222" s="60"/>
      <c r="L222" s="60"/>
      <c r="M222" s="60"/>
      <c r="N222" s="60"/>
      <c r="O222" s="60"/>
      <c r="P222" s="60"/>
      <c r="Q222" s="226"/>
      <c r="R222" s="434">
        <v>220</v>
      </c>
      <c r="S222" s="434" t="str">
        <f t="shared" si="42"/>
        <v/>
      </c>
      <c r="T222" s="434">
        <f t="shared" si="43"/>
        <v>0</v>
      </c>
      <c r="U222" s="434">
        <f t="shared" si="44"/>
        <v>0</v>
      </c>
      <c r="V222" s="434">
        <f t="shared" si="45"/>
        <v>0</v>
      </c>
      <c r="W222" s="434">
        <f t="shared" si="46"/>
        <v>0</v>
      </c>
      <c r="X222" s="434">
        <f t="shared" si="47"/>
        <v>0</v>
      </c>
      <c r="Y222" s="434">
        <f t="shared" si="48"/>
        <v>0</v>
      </c>
      <c r="Z222" s="468">
        <f t="shared" si="49"/>
        <v>0</v>
      </c>
      <c r="AA222" s="434">
        <f t="shared" si="50"/>
        <v>0</v>
      </c>
      <c r="AB222" s="434">
        <f t="shared" si="51"/>
        <v>0</v>
      </c>
      <c r="AC222" s="434">
        <f t="shared" si="52"/>
        <v>0</v>
      </c>
      <c r="AD222" s="373" t="str">
        <f>IF(S222="","",IFERROR(SUM(T222:U222:W222:X222)+LARGE(T222:U222:W222:X222,1)/100+LARGE(T222:U222:W222:X222,2)/1000+LARGE(T222:U222:W222:X222,4)/10000+LARGE(T222:U222:W222:X222,5)/100000-0.01/R222,0))</f>
        <v/>
      </c>
      <c r="AE222" s="374"/>
      <c r="AF222" s="374"/>
      <c r="AG222" s="374"/>
      <c r="AH222" s="374"/>
      <c r="AI222" s="374"/>
      <c r="AJ222" s="374"/>
    </row>
    <row r="223" spans="1:36" ht="19.95" customHeight="1" thickBot="1" x14ac:dyDescent="0.35">
      <c r="A223" s="214" t="str">
        <f t="shared" si="40"/>
        <v/>
      </c>
      <c r="B223" s="58" t="str">
        <f>IF(ISNA(VLOOKUP($D223,'L. Des E.'!$A$4:$C$362,2,FALSE)),"",(VLOOKUP($D223,'L. Des E.'!$A$4:$C$362,2,FALSE)))</f>
        <v/>
      </c>
      <c r="C223" s="80" t="str">
        <f>IF(ISNA(VLOOKUP($D223,'L. Des E.'!$A$4:$C$362,3,FALSE)),"",(VLOOKUP($D223,'L. Des E.'!$A$4:$C$362,3,FALSE)))</f>
        <v/>
      </c>
      <c r="D223" s="59"/>
      <c r="E223" s="60"/>
      <c r="F223" s="60"/>
      <c r="G223" s="290" t="str">
        <f t="shared" si="41"/>
        <v/>
      </c>
      <c r="H223" s="60"/>
      <c r="I223" s="60"/>
      <c r="J223" s="60"/>
      <c r="K223" s="60"/>
      <c r="L223" s="60"/>
      <c r="M223" s="60"/>
      <c r="N223" s="60"/>
      <c r="O223" s="60"/>
      <c r="P223" s="60"/>
      <c r="Q223" s="226"/>
      <c r="R223" s="434">
        <v>221</v>
      </c>
      <c r="S223" s="434" t="str">
        <f t="shared" si="42"/>
        <v/>
      </c>
      <c r="T223" s="434">
        <f t="shared" si="43"/>
        <v>0</v>
      </c>
      <c r="U223" s="434">
        <f t="shared" si="44"/>
        <v>0</v>
      </c>
      <c r="V223" s="434">
        <f t="shared" si="45"/>
        <v>0</v>
      </c>
      <c r="W223" s="434">
        <f t="shared" si="46"/>
        <v>0</v>
      </c>
      <c r="X223" s="434">
        <f t="shared" si="47"/>
        <v>0</v>
      </c>
      <c r="Y223" s="434">
        <f t="shared" si="48"/>
        <v>0</v>
      </c>
      <c r="Z223" s="468">
        <f t="shared" si="49"/>
        <v>0</v>
      </c>
      <c r="AA223" s="434">
        <f t="shared" si="50"/>
        <v>0</v>
      </c>
      <c r="AB223" s="434">
        <f t="shared" si="51"/>
        <v>0</v>
      </c>
      <c r="AC223" s="434">
        <f t="shared" si="52"/>
        <v>0</v>
      </c>
      <c r="AD223" s="373" t="str">
        <f>IF(S223="","",IFERROR(SUM(T223:U223:W223:X223)+LARGE(T223:U223:W223:X223,1)/100+LARGE(T223:U223:W223:X223,2)/1000+LARGE(T223:U223:W223:X223,4)/10000+LARGE(T223:U223:W223:X223,5)/100000-0.01/R223,0))</f>
        <v/>
      </c>
      <c r="AE223" s="374"/>
      <c r="AF223" s="374"/>
      <c r="AG223" s="374"/>
      <c r="AH223" s="374"/>
      <c r="AI223" s="374"/>
      <c r="AJ223" s="374"/>
    </row>
    <row r="224" spans="1:36" ht="19.95" customHeight="1" thickBot="1" x14ac:dyDescent="0.35">
      <c r="A224" s="214" t="str">
        <f t="shared" si="40"/>
        <v/>
      </c>
      <c r="B224" s="58" t="str">
        <f>IF(ISNA(VLOOKUP($D224,'L. Des E.'!$A$4:$C$362,2,FALSE)),"",(VLOOKUP($D224,'L. Des E.'!$A$4:$C$362,2,FALSE)))</f>
        <v/>
      </c>
      <c r="C224" s="80" t="str">
        <f>IF(ISNA(VLOOKUP($D224,'L. Des E.'!$A$4:$C$362,3,FALSE)),"",(VLOOKUP($D224,'L. Des E.'!$A$4:$C$362,3,FALSE)))</f>
        <v/>
      </c>
      <c r="D224" s="59"/>
      <c r="E224" s="60"/>
      <c r="F224" s="60"/>
      <c r="G224" s="290" t="str">
        <f t="shared" si="41"/>
        <v/>
      </c>
      <c r="H224" s="60"/>
      <c r="I224" s="60"/>
      <c r="J224" s="60"/>
      <c r="K224" s="60"/>
      <c r="L224" s="60"/>
      <c r="M224" s="60"/>
      <c r="N224" s="60"/>
      <c r="O224" s="60"/>
      <c r="P224" s="60"/>
      <c r="Q224" s="226"/>
      <c r="R224" s="434">
        <v>222</v>
      </c>
      <c r="S224" s="434" t="str">
        <f t="shared" si="42"/>
        <v/>
      </c>
      <c r="T224" s="434">
        <f t="shared" si="43"/>
        <v>0</v>
      </c>
      <c r="U224" s="434">
        <f t="shared" si="44"/>
        <v>0</v>
      </c>
      <c r="V224" s="434">
        <f t="shared" si="45"/>
        <v>0</v>
      </c>
      <c r="W224" s="434">
        <f t="shared" si="46"/>
        <v>0</v>
      </c>
      <c r="X224" s="434">
        <f t="shared" si="47"/>
        <v>0</v>
      </c>
      <c r="Y224" s="434">
        <f t="shared" si="48"/>
        <v>0</v>
      </c>
      <c r="Z224" s="468">
        <f t="shared" si="49"/>
        <v>0</v>
      </c>
      <c r="AA224" s="434">
        <f t="shared" si="50"/>
        <v>0</v>
      </c>
      <c r="AB224" s="434">
        <f t="shared" si="51"/>
        <v>0</v>
      </c>
      <c r="AC224" s="434">
        <f t="shared" si="52"/>
        <v>0</v>
      </c>
      <c r="AD224" s="373" t="str">
        <f>IF(S224="","",IFERROR(SUM(T224:U224:W224:X224)+LARGE(T224:U224:W224:X224,1)/100+LARGE(T224:U224:W224:X224,2)/1000+LARGE(T224:U224:W224:X224,4)/10000+LARGE(T224:U224:W224:X224,5)/100000-0.01/R224,0))</f>
        <v/>
      </c>
      <c r="AE224" s="374"/>
      <c r="AF224" s="374"/>
      <c r="AG224" s="374"/>
      <c r="AH224" s="374"/>
      <c r="AI224" s="374"/>
      <c r="AJ224" s="374"/>
    </row>
    <row r="225" spans="1:36" ht="19.95" customHeight="1" thickBot="1" x14ac:dyDescent="0.35">
      <c r="A225" s="214" t="str">
        <f t="shared" si="40"/>
        <v/>
      </c>
      <c r="B225" s="58" t="str">
        <f>IF(ISNA(VLOOKUP($D225,'L. Des E.'!$A$4:$C$362,2,FALSE)),"",(VLOOKUP($D225,'L. Des E.'!$A$4:$C$362,2,FALSE)))</f>
        <v/>
      </c>
      <c r="C225" s="80" t="str">
        <f>IF(ISNA(VLOOKUP($D225,'L. Des E.'!$A$4:$C$362,3,FALSE)),"",(VLOOKUP($D225,'L. Des E.'!$A$4:$C$362,3,FALSE)))</f>
        <v/>
      </c>
      <c r="D225" s="59"/>
      <c r="E225" s="60"/>
      <c r="F225" s="60"/>
      <c r="G225" s="290" t="str">
        <f t="shared" si="41"/>
        <v/>
      </c>
      <c r="H225" s="60"/>
      <c r="I225" s="60"/>
      <c r="J225" s="60"/>
      <c r="K225" s="60"/>
      <c r="L225" s="60"/>
      <c r="M225" s="60"/>
      <c r="N225" s="60"/>
      <c r="O225" s="60"/>
      <c r="P225" s="60"/>
      <c r="Q225" s="226"/>
      <c r="R225" s="434">
        <v>223</v>
      </c>
      <c r="S225" s="434" t="str">
        <f t="shared" si="42"/>
        <v/>
      </c>
      <c r="T225" s="434">
        <f t="shared" si="43"/>
        <v>0</v>
      </c>
      <c r="U225" s="434">
        <f t="shared" si="44"/>
        <v>0</v>
      </c>
      <c r="V225" s="434">
        <f t="shared" si="45"/>
        <v>0</v>
      </c>
      <c r="W225" s="434">
        <f t="shared" si="46"/>
        <v>0</v>
      </c>
      <c r="X225" s="434">
        <f t="shared" si="47"/>
        <v>0</v>
      </c>
      <c r="Y225" s="434">
        <f t="shared" si="48"/>
        <v>0</v>
      </c>
      <c r="Z225" s="468">
        <f t="shared" si="49"/>
        <v>0</v>
      </c>
      <c r="AA225" s="434">
        <f t="shared" si="50"/>
        <v>0</v>
      </c>
      <c r="AB225" s="434">
        <f t="shared" si="51"/>
        <v>0</v>
      </c>
      <c r="AC225" s="434">
        <f t="shared" si="52"/>
        <v>0</v>
      </c>
      <c r="AD225" s="373" t="str">
        <f>IF(S225="","",IFERROR(SUM(T225:U225:W225:X225)+LARGE(T225:U225:W225:X225,1)/100+LARGE(T225:U225:W225:X225,2)/1000+LARGE(T225:U225:W225:X225,4)/10000+LARGE(T225:U225:W225:X225,5)/100000-0.01/R225,0))</f>
        <v/>
      </c>
      <c r="AE225" s="374"/>
      <c r="AF225" s="374"/>
      <c r="AG225" s="374"/>
      <c r="AH225" s="374"/>
      <c r="AI225" s="374"/>
      <c r="AJ225" s="374"/>
    </row>
    <row r="226" spans="1:36" ht="19.95" customHeight="1" thickBot="1" x14ac:dyDescent="0.35">
      <c r="A226" s="214" t="str">
        <f t="shared" si="40"/>
        <v/>
      </c>
      <c r="B226" s="58" t="str">
        <f>IF(ISNA(VLOOKUP($D226,'L. Des E.'!$A$4:$C$362,2,FALSE)),"",(VLOOKUP($D226,'L. Des E.'!$A$4:$C$362,2,FALSE)))</f>
        <v/>
      </c>
      <c r="C226" s="80" t="str">
        <f>IF(ISNA(VLOOKUP($D226,'L. Des E.'!$A$4:$C$362,3,FALSE)),"",(VLOOKUP($D226,'L. Des E.'!$A$4:$C$362,3,FALSE)))</f>
        <v/>
      </c>
      <c r="D226" s="59"/>
      <c r="E226" s="60"/>
      <c r="F226" s="60"/>
      <c r="G226" s="290" t="str">
        <f t="shared" si="41"/>
        <v/>
      </c>
      <c r="H226" s="60"/>
      <c r="I226" s="60"/>
      <c r="J226" s="60"/>
      <c r="K226" s="60"/>
      <c r="L226" s="60"/>
      <c r="M226" s="60"/>
      <c r="N226" s="60"/>
      <c r="O226" s="60"/>
      <c r="P226" s="60"/>
      <c r="Q226" s="226"/>
      <c r="R226" s="434">
        <v>224</v>
      </c>
      <c r="S226" s="434" t="str">
        <f t="shared" si="42"/>
        <v/>
      </c>
      <c r="T226" s="434">
        <f t="shared" si="43"/>
        <v>0</v>
      </c>
      <c r="U226" s="434">
        <f t="shared" si="44"/>
        <v>0</v>
      </c>
      <c r="V226" s="434">
        <f t="shared" si="45"/>
        <v>0</v>
      </c>
      <c r="W226" s="434">
        <f t="shared" si="46"/>
        <v>0</v>
      </c>
      <c r="X226" s="434">
        <f t="shared" si="47"/>
        <v>0</v>
      </c>
      <c r="Y226" s="434">
        <f t="shared" si="48"/>
        <v>0</v>
      </c>
      <c r="Z226" s="468">
        <f t="shared" si="49"/>
        <v>0</v>
      </c>
      <c r="AA226" s="434">
        <f t="shared" si="50"/>
        <v>0</v>
      </c>
      <c r="AB226" s="434">
        <f t="shared" si="51"/>
        <v>0</v>
      </c>
      <c r="AC226" s="434">
        <f t="shared" si="52"/>
        <v>0</v>
      </c>
      <c r="AD226" s="373" t="str">
        <f>IF(S226="","",IFERROR(SUM(T226:U226:W226:X226)+LARGE(T226:U226:W226:X226,1)/100+LARGE(T226:U226:W226:X226,2)/1000+LARGE(T226:U226:W226:X226,4)/10000+LARGE(T226:U226:W226:X226,5)/100000-0.01/R226,0))</f>
        <v/>
      </c>
      <c r="AE226" s="374"/>
      <c r="AF226" s="374"/>
      <c r="AG226" s="374"/>
      <c r="AH226" s="374"/>
      <c r="AI226" s="374"/>
      <c r="AJ226" s="374"/>
    </row>
    <row r="227" spans="1:36" ht="19.95" customHeight="1" thickBot="1" x14ac:dyDescent="0.35">
      <c r="A227" s="214" t="str">
        <f t="shared" si="40"/>
        <v/>
      </c>
      <c r="B227" s="58" t="str">
        <f>IF(ISNA(VLOOKUP($D227,'L. Des E.'!$A$4:$C$362,2,FALSE)),"",(VLOOKUP($D227,'L. Des E.'!$A$4:$C$362,2,FALSE)))</f>
        <v/>
      </c>
      <c r="C227" s="80" t="str">
        <f>IF(ISNA(VLOOKUP($D227,'L. Des E.'!$A$4:$C$362,3,FALSE)),"",(VLOOKUP($D227,'L. Des E.'!$A$4:$C$362,3,FALSE)))</f>
        <v/>
      </c>
      <c r="D227" s="59"/>
      <c r="E227" s="60"/>
      <c r="F227" s="60"/>
      <c r="G227" s="290" t="str">
        <f t="shared" si="41"/>
        <v/>
      </c>
      <c r="H227" s="60"/>
      <c r="I227" s="60"/>
      <c r="J227" s="60"/>
      <c r="K227" s="60"/>
      <c r="L227" s="60"/>
      <c r="M227" s="60"/>
      <c r="N227" s="60"/>
      <c r="O227" s="60"/>
      <c r="P227" s="60"/>
      <c r="Q227" s="226"/>
      <c r="R227" s="434">
        <v>225</v>
      </c>
      <c r="S227" s="434" t="str">
        <f t="shared" si="42"/>
        <v/>
      </c>
      <c r="T227" s="434">
        <f t="shared" si="43"/>
        <v>0</v>
      </c>
      <c r="U227" s="434">
        <f t="shared" si="44"/>
        <v>0</v>
      </c>
      <c r="V227" s="434">
        <f t="shared" si="45"/>
        <v>0</v>
      </c>
      <c r="W227" s="434">
        <f t="shared" si="46"/>
        <v>0</v>
      </c>
      <c r="X227" s="434">
        <f t="shared" si="47"/>
        <v>0</v>
      </c>
      <c r="Y227" s="434">
        <f t="shared" si="48"/>
        <v>0</v>
      </c>
      <c r="Z227" s="468">
        <f t="shared" si="49"/>
        <v>0</v>
      </c>
      <c r="AA227" s="434">
        <f t="shared" si="50"/>
        <v>0</v>
      </c>
      <c r="AB227" s="434">
        <f t="shared" si="51"/>
        <v>0</v>
      </c>
      <c r="AC227" s="434">
        <f t="shared" si="52"/>
        <v>0</v>
      </c>
      <c r="AD227" s="373" t="str">
        <f>IF(S227="","",IFERROR(SUM(T227:U227:W227:X227)+LARGE(T227:U227:W227:X227,1)/100+LARGE(T227:U227:W227:X227,2)/1000+LARGE(T227:U227:W227:X227,4)/10000+LARGE(T227:U227:W227:X227,5)/100000-0.01/R227,0))</f>
        <v/>
      </c>
      <c r="AE227" s="374"/>
      <c r="AF227" s="374"/>
      <c r="AG227" s="374"/>
      <c r="AH227" s="374"/>
      <c r="AI227" s="374"/>
      <c r="AJ227" s="374"/>
    </row>
    <row r="228" spans="1:36" ht="19.95" customHeight="1" thickBot="1" x14ac:dyDescent="0.35">
      <c r="A228" s="214" t="str">
        <f t="shared" si="40"/>
        <v/>
      </c>
      <c r="B228" s="58" t="str">
        <f>IF(ISNA(VLOOKUP($D228,'L. Des E.'!$A$4:$C$362,2,FALSE)),"",(VLOOKUP($D228,'L. Des E.'!$A$4:$C$362,2,FALSE)))</f>
        <v/>
      </c>
      <c r="C228" s="80" t="str">
        <f>IF(ISNA(VLOOKUP($D228,'L. Des E.'!$A$4:$C$362,3,FALSE)),"",(VLOOKUP($D228,'L. Des E.'!$A$4:$C$362,3,FALSE)))</f>
        <v/>
      </c>
      <c r="D228" s="59"/>
      <c r="E228" s="60"/>
      <c r="F228" s="60"/>
      <c r="G228" s="290" t="str">
        <f t="shared" si="41"/>
        <v/>
      </c>
      <c r="H228" s="60"/>
      <c r="I228" s="60"/>
      <c r="J228" s="60"/>
      <c r="K228" s="60"/>
      <c r="L228" s="60"/>
      <c r="M228" s="60"/>
      <c r="N228" s="60"/>
      <c r="O228" s="60"/>
      <c r="P228" s="60"/>
      <c r="Q228" s="226"/>
      <c r="R228" s="434">
        <v>226</v>
      </c>
      <c r="S228" s="434" t="str">
        <f t="shared" si="42"/>
        <v/>
      </c>
      <c r="T228" s="434">
        <f t="shared" si="43"/>
        <v>0</v>
      </c>
      <c r="U228" s="434">
        <f t="shared" si="44"/>
        <v>0</v>
      </c>
      <c r="V228" s="434">
        <f t="shared" si="45"/>
        <v>0</v>
      </c>
      <c r="W228" s="434">
        <f t="shared" si="46"/>
        <v>0</v>
      </c>
      <c r="X228" s="434">
        <f t="shared" si="47"/>
        <v>0</v>
      </c>
      <c r="Y228" s="434">
        <f t="shared" si="48"/>
        <v>0</v>
      </c>
      <c r="Z228" s="468">
        <f t="shared" si="49"/>
        <v>0</v>
      </c>
      <c r="AA228" s="434">
        <f t="shared" si="50"/>
        <v>0</v>
      </c>
      <c r="AB228" s="434">
        <f t="shared" si="51"/>
        <v>0</v>
      </c>
      <c r="AC228" s="434">
        <f t="shared" si="52"/>
        <v>0</v>
      </c>
      <c r="AD228" s="373" t="str">
        <f>IF(S228="","",IFERROR(SUM(T228:U228:W228:X228)+LARGE(T228:U228:W228:X228,1)/100+LARGE(T228:U228:W228:X228,2)/1000+LARGE(T228:U228:W228:X228,4)/10000+LARGE(T228:U228:W228:X228,5)/100000-0.01/R228,0))</f>
        <v/>
      </c>
      <c r="AE228" s="374"/>
      <c r="AF228" s="374"/>
      <c r="AG228" s="374"/>
      <c r="AH228" s="374"/>
      <c r="AI228" s="374"/>
      <c r="AJ228" s="374"/>
    </row>
    <row r="229" spans="1:36" ht="19.95" customHeight="1" thickBot="1" x14ac:dyDescent="0.35">
      <c r="A229" s="214" t="str">
        <f t="shared" si="40"/>
        <v/>
      </c>
      <c r="B229" s="58" t="str">
        <f>IF(ISNA(VLOOKUP($D229,'L. Des E.'!$A$4:$C$362,2,FALSE)),"",(VLOOKUP($D229,'L. Des E.'!$A$4:$C$362,2,FALSE)))</f>
        <v/>
      </c>
      <c r="C229" s="80" t="str">
        <f>IF(ISNA(VLOOKUP($D229,'L. Des E.'!$A$4:$C$362,3,FALSE)),"",(VLOOKUP($D229,'L. Des E.'!$A$4:$C$362,3,FALSE)))</f>
        <v/>
      </c>
      <c r="D229" s="59"/>
      <c r="E229" s="60"/>
      <c r="F229" s="60"/>
      <c r="G229" s="290" t="str">
        <f t="shared" si="41"/>
        <v/>
      </c>
      <c r="H229" s="60"/>
      <c r="I229" s="60"/>
      <c r="J229" s="60"/>
      <c r="K229" s="60"/>
      <c r="L229" s="60"/>
      <c r="M229" s="60"/>
      <c r="N229" s="60"/>
      <c r="O229" s="60"/>
      <c r="P229" s="60"/>
      <c r="Q229" s="226"/>
      <c r="R229" s="434">
        <v>227</v>
      </c>
      <c r="S229" s="434" t="str">
        <f t="shared" si="42"/>
        <v/>
      </c>
      <c r="T229" s="434">
        <f t="shared" si="43"/>
        <v>0</v>
      </c>
      <c r="U229" s="434">
        <f t="shared" si="44"/>
        <v>0</v>
      </c>
      <c r="V229" s="434">
        <f t="shared" si="45"/>
        <v>0</v>
      </c>
      <c r="W229" s="434">
        <f t="shared" si="46"/>
        <v>0</v>
      </c>
      <c r="X229" s="434">
        <f t="shared" si="47"/>
        <v>0</v>
      </c>
      <c r="Y229" s="434">
        <f t="shared" si="48"/>
        <v>0</v>
      </c>
      <c r="Z229" s="468">
        <f t="shared" si="49"/>
        <v>0</v>
      </c>
      <c r="AA229" s="434">
        <f t="shared" si="50"/>
        <v>0</v>
      </c>
      <c r="AB229" s="434">
        <f t="shared" si="51"/>
        <v>0</v>
      </c>
      <c r="AC229" s="434">
        <f t="shared" si="52"/>
        <v>0</v>
      </c>
      <c r="AD229" s="373" t="str">
        <f>IF(S229="","",IFERROR(SUM(T229:U229:W229:X229)+LARGE(T229:U229:W229:X229,1)/100+LARGE(T229:U229:W229:X229,2)/1000+LARGE(T229:U229:W229:X229,4)/10000+LARGE(T229:U229:W229:X229,5)/100000-0.01/R229,0))</f>
        <v/>
      </c>
      <c r="AE229" s="374"/>
      <c r="AF229" s="374"/>
      <c r="AG229" s="374"/>
      <c r="AH229" s="374"/>
      <c r="AI229" s="374"/>
      <c r="AJ229" s="374"/>
    </row>
    <row r="230" spans="1:36" ht="19.95" customHeight="1" thickBot="1" x14ac:dyDescent="0.35">
      <c r="A230" s="214" t="str">
        <f t="shared" si="40"/>
        <v/>
      </c>
      <c r="B230" s="58" t="str">
        <f>IF(ISNA(VLOOKUP($D230,'L. Des E.'!$A$4:$C$362,2,FALSE)),"",(VLOOKUP($D230,'L. Des E.'!$A$4:$C$362,2,FALSE)))</f>
        <v/>
      </c>
      <c r="C230" s="80" t="str">
        <f>IF(ISNA(VLOOKUP($D230,'L. Des E.'!$A$4:$C$362,3,FALSE)),"",(VLOOKUP($D230,'L. Des E.'!$A$4:$C$362,3,FALSE)))</f>
        <v/>
      </c>
      <c r="D230" s="59"/>
      <c r="E230" s="60"/>
      <c r="F230" s="60"/>
      <c r="G230" s="290" t="str">
        <f t="shared" si="41"/>
        <v/>
      </c>
      <c r="H230" s="60"/>
      <c r="I230" s="60"/>
      <c r="J230" s="60"/>
      <c r="K230" s="60"/>
      <c r="L230" s="60"/>
      <c r="M230" s="60"/>
      <c r="N230" s="60"/>
      <c r="O230" s="60"/>
      <c r="P230" s="60"/>
      <c r="Q230" s="226"/>
      <c r="R230" s="434">
        <v>228</v>
      </c>
      <c r="S230" s="434" t="str">
        <f t="shared" si="42"/>
        <v/>
      </c>
      <c r="T230" s="434">
        <f t="shared" si="43"/>
        <v>0</v>
      </c>
      <c r="U230" s="434">
        <f t="shared" si="44"/>
        <v>0</v>
      </c>
      <c r="V230" s="434">
        <f t="shared" si="45"/>
        <v>0</v>
      </c>
      <c r="W230" s="434">
        <f t="shared" si="46"/>
        <v>0</v>
      </c>
      <c r="X230" s="434">
        <f t="shared" si="47"/>
        <v>0</v>
      </c>
      <c r="Y230" s="434">
        <f t="shared" si="48"/>
        <v>0</v>
      </c>
      <c r="Z230" s="468">
        <f t="shared" si="49"/>
        <v>0</v>
      </c>
      <c r="AA230" s="434">
        <f t="shared" si="50"/>
        <v>0</v>
      </c>
      <c r="AB230" s="434">
        <f t="shared" si="51"/>
        <v>0</v>
      </c>
      <c r="AC230" s="434">
        <f t="shared" si="52"/>
        <v>0</v>
      </c>
      <c r="AD230" s="373" t="str">
        <f>IF(S230="","",IFERROR(SUM(T230:U230:W230:X230)+LARGE(T230:U230:W230:X230,1)/100+LARGE(T230:U230:W230:X230,2)/1000+LARGE(T230:U230:W230:X230,4)/10000+LARGE(T230:U230:W230:X230,5)/100000-0.01/R230,0))</f>
        <v/>
      </c>
      <c r="AE230" s="374"/>
      <c r="AF230" s="374"/>
      <c r="AG230" s="374"/>
      <c r="AH230" s="374"/>
      <c r="AI230" s="374"/>
      <c r="AJ230" s="374"/>
    </row>
    <row r="231" spans="1:36" ht="19.95" customHeight="1" thickBot="1" x14ac:dyDescent="0.35">
      <c r="A231" s="214" t="str">
        <f t="shared" si="40"/>
        <v/>
      </c>
      <c r="B231" s="58" t="str">
        <f>IF(ISNA(VLOOKUP($D231,'L. Des E.'!$A$4:$C$362,2,FALSE)),"",(VLOOKUP($D231,'L. Des E.'!$A$4:$C$362,2,FALSE)))</f>
        <v/>
      </c>
      <c r="C231" s="80" t="str">
        <f>IF(ISNA(VLOOKUP($D231,'L. Des E.'!$A$4:$C$362,3,FALSE)),"",(VLOOKUP($D231,'L. Des E.'!$A$4:$C$362,3,FALSE)))</f>
        <v/>
      </c>
      <c r="D231" s="59"/>
      <c r="E231" s="60"/>
      <c r="F231" s="60"/>
      <c r="G231" s="290" t="str">
        <f t="shared" si="41"/>
        <v/>
      </c>
      <c r="H231" s="60"/>
      <c r="I231" s="60"/>
      <c r="J231" s="60"/>
      <c r="K231" s="60"/>
      <c r="L231" s="60"/>
      <c r="M231" s="60"/>
      <c r="N231" s="60"/>
      <c r="O231" s="60"/>
      <c r="P231" s="60"/>
      <c r="Q231" s="226"/>
      <c r="R231" s="434">
        <v>229</v>
      </c>
      <c r="S231" s="434" t="str">
        <f t="shared" si="42"/>
        <v/>
      </c>
      <c r="T231" s="434">
        <f t="shared" si="43"/>
        <v>0</v>
      </c>
      <c r="U231" s="434">
        <f t="shared" si="44"/>
        <v>0</v>
      </c>
      <c r="V231" s="434">
        <f t="shared" si="45"/>
        <v>0</v>
      </c>
      <c r="W231" s="434">
        <f t="shared" si="46"/>
        <v>0</v>
      </c>
      <c r="X231" s="434">
        <f t="shared" si="47"/>
        <v>0</v>
      </c>
      <c r="Y231" s="434">
        <f t="shared" si="48"/>
        <v>0</v>
      </c>
      <c r="Z231" s="468">
        <f t="shared" si="49"/>
        <v>0</v>
      </c>
      <c r="AA231" s="434">
        <f t="shared" si="50"/>
        <v>0</v>
      </c>
      <c r="AB231" s="434">
        <f t="shared" si="51"/>
        <v>0</v>
      </c>
      <c r="AC231" s="434">
        <f t="shared" si="52"/>
        <v>0</v>
      </c>
      <c r="AD231" s="373" t="str">
        <f>IF(S231="","",IFERROR(SUM(T231:U231:W231:X231)+LARGE(T231:U231:W231:X231,1)/100+LARGE(T231:U231:W231:X231,2)/1000+LARGE(T231:U231:W231:X231,4)/10000+LARGE(T231:U231:W231:X231,5)/100000-0.01/R231,0))</f>
        <v/>
      </c>
      <c r="AE231" s="374"/>
      <c r="AF231" s="374"/>
      <c r="AG231" s="374"/>
      <c r="AH231" s="374"/>
      <c r="AI231" s="374"/>
      <c r="AJ231" s="374"/>
    </row>
    <row r="232" spans="1:36" ht="19.95" customHeight="1" thickBot="1" x14ac:dyDescent="0.35">
      <c r="A232" s="214" t="str">
        <f t="shared" si="40"/>
        <v/>
      </c>
      <c r="B232" s="58" t="str">
        <f>IF(ISNA(VLOOKUP($D232,'L. Des E.'!$A$4:$C$362,2,FALSE)),"",(VLOOKUP($D232,'L. Des E.'!$A$4:$C$362,2,FALSE)))</f>
        <v/>
      </c>
      <c r="C232" s="80" t="str">
        <f>IF(ISNA(VLOOKUP($D232,'L. Des E.'!$A$4:$C$362,3,FALSE)),"",(VLOOKUP($D232,'L. Des E.'!$A$4:$C$362,3,FALSE)))</f>
        <v/>
      </c>
      <c r="D232" s="59"/>
      <c r="E232" s="60"/>
      <c r="F232" s="60"/>
      <c r="G232" s="290" t="str">
        <f t="shared" si="41"/>
        <v/>
      </c>
      <c r="H232" s="60"/>
      <c r="I232" s="60"/>
      <c r="J232" s="60"/>
      <c r="K232" s="60"/>
      <c r="L232" s="60"/>
      <c r="M232" s="60"/>
      <c r="N232" s="60"/>
      <c r="O232" s="60"/>
      <c r="P232" s="60"/>
      <c r="Q232" s="226"/>
      <c r="R232" s="434">
        <v>230</v>
      </c>
      <c r="S232" s="434" t="str">
        <f t="shared" si="42"/>
        <v/>
      </c>
      <c r="T232" s="434">
        <f t="shared" si="43"/>
        <v>0</v>
      </c>
      <c r="U232" s="434">
        <f t="shared" si="44"/>
        <v>0</v>
      </c>
      <c r="V232" s="434">
        <f t="shared" si="45"/>
        <v>0</v>
      </c>
      <c r="W232" s="434">
        <f t="shared" si="46"/>
        <v>0</v>
      </c>
      <c r="X232" s="434">
        <f t="shared" si="47"/>
        <v>0</v>
      </c>
      <c r="Y232" s="434">
        <f t="shared" si="48"/>
        <v>0</v>
      </c>
      <c r="Z232" s="468">
        <f t="shared" si="49"/>
        <v>0</v>
      </c>
      <c r="AA232" s="434">
        <f t="shared" si="50"/>
        <v>0</v>
      </c>
      <c r="AB232" s="434">
        <f t="shared" si="51"/>
        <v>0</v>
      </c>
      <c r="AC232" s="434">
        <f t="shared" si="52"/>
        <v>0</v>
      </c>
      <c r="AD232" s="373" t="str">
        <f>IF(S232="","",IFERROR(SUM(T232:U232:W232:X232)+LARGE(T232:U232:W232:X232,1)/100+LARGE(T232:U232:W232:X232,2)/1000+LARGE(T232:U232:W232:X232,4)/10000+LARGE(T232:U232:W232:X232,5)/100000-0.01/R232,0))</f>
        <v/>
      </c>
      <c r="AE232" s="374"/>
      <c r="AF232" s="374"/>
      <c r="AG232" s="374"/>
      <c r="AH232" s="374"/>
      <c r="AI232" s="374"/>
      <c r="AJ232" s="374"/>
    </row>
    <row r="233" spans="1:36" ht="19.95" customHeight="1" thickBot="1" x14ac:dyDescent="0.35">
      <c r="A233" s="214" t="str">
        <f t="shared" si="40"/>
        <v/>
      </c>
      <c r="B233" s="58" t="str">
        <f>IF(ISNA(VLOOKUP($D233,'L. Des E.'!$A$4:$C$362,2,FALSE)),"",(VLOOKUP($D233,'L. Des E.'!$A$4:$C$362,2,FALSE)))</f>
        <v/>
      </c>
      <c r="C233" s="80" t="str">
        <f>IF(ISNA(VLOOKUP($D233,'L. Des E.'!$A$4:$C$362,3,FALSE)),"",(VLOOKUP($D233,'L. Des E.'!$A$4:$C$362,3,FALSE)))</f>
        <v/>
      </c>
      <c r="D233" s="59"/>
      <c r="E233" s="60"/>
      <c r="F233" s="60"/>
      <c r="G233" s="290" t="str">
        <f t="shared" si="41"/>
        <v/>
      </c>
      <c r="H233" s="60"/>
      <c r="I233" s="60"/>
      <c r="J233" s="60"/>
      <c r="K233" s="60"/>
      <c r="L233" s="60"/>
      <c r="M233" s="60"/>
      <c r="N233" s="60"/>
      <c r="O233" s="60"/>
      <c r="P233" s="60"/>
      <c r="Q233" s="226"/>
      <c r="R233" s="434">
        <v>231</v>
      </c>
      <c r="S233" s="434" t="str">
        <f t="shared" si="42"/>
        <v/>
      </c>
      <c r="T233" s="434">
        <f t="shared" si="43"/>
        <v>0</v>
      </c>
      <c r="U233" s="434">
        <f t="shared" si="44"/>
        <v>0</v>
      </c>
      <c r="V233" s="434">
        <f t="shared" si="45"/>
        <v>0</v>
      </c>
      <c r="W233" s="434">
        <f t="shared" si="46"/>
        <v>0</v>
      </c>
      <c r="X233" s="434">
        <f t="shared" si="47"/>
        <v>0</v>
      </c>
      <c r="Y233" s="434">
        <f t="shared" si="48"/>
        <v>0</v>
      </c>
      <c r="Z233" s="468">
        <f t="shared" si="49"/>
        <v>0</v>
      </c>
      <c r="AA233" s="434">
        <f t="shared" si="50"/>
        <v>0</v>
      </c>
      <c r="AB233" s="434">
        <f t="shared" si="51"/>
        <v>0</v>
      </c>
      <c r="AC233" s="434">
        <f t="shared" si="52"/>
        <v>0</v>
      </c>
      <c r="AD233" s="373" t="str">
        <f>IF(S233="","",IFERROR(SUM(T233:U233:W233:X233)+LARGE(T233:U233:W233:X233,1)/100+LARGE(T233:U233:W233:X233,2)/1000+LARGE(T233:U233:W233:X233,4)/10000+LARGE(T233:U233:W233:X233,5)/100000-0.01/R233,0))</f>
        <v/>
      </c>
      <c r="AE233" s="374"/>
      <c r="AF233" s="374"/>
      <c r="AG233" s="374"/>
      <c r="AH233" s="374"/>
      <c r="AI233" s="374"/>
      <c r="AJ233" s="374"/>
    </row>
    <row r="234" spans="1:36" ht="19.95" customHeight="1" thickBot="1" x14ac:dyDescent="0.35">
      <c r="A234" s="214" t="str">
        <f t="shared" si="40"/>
        <v/>
      </c>
      <c r="B234" s="58" t="str">
        <f>IF(ISNA(VLOOKUP($D234,'L. Des E.'!$A$4:$C$362,2,FALSE)),"",(VLOOKUP($D234,'L. Des E.'!$A$4:$C$362,2,FALSE)))</f>
        <v/>
      </c>
      <c r="C234" s="80" t="str">
        <f>IF(ISNA(VLOOKUP($D234,'L. Des E.'!$A$4:$C$362,3,FALSE)),"",(VLOOKUP($D234,'L. Des E.'!$A$4:$C$362,3,FALSE)))</f>
        <v/>
      </c>
      <c r="D234" s="59"/>
      <c r="E234" s="60"/>
      <c r="F234" s="60"/>
      <c r="G234" s="290" t="str">
        <f t="shared" si="41"/>
        <v/>
      </c>
      <c r="H234" s="60"/>
      <c r="I234" s="60"/>
      <c r="J234" s="60"/>
      <c r="K234" s="60"/>
      <c r="L234" s="60"/>
      <c r="M234" s="60"/>
      <c r="N234" s="60"/>
      <c r="O234" s="60"/>
      <c r="P234" s="60"/>
      <c r="Q234" s="226"/>
      <c r="R234" s="434">
        <v>232</v>
      </c>
      <c r="S234" s="434" t="str">
        <f t="shared" si="42"/>
        <v/>
      </c>
      <c r="T234" s="434">
        <f t="shared" si="43"/>
        <v>0</v>
      </c>
      <c r="U234" s="434">
        <f t="shared" si="44"/>
        <v>0</v>
      </c>
      <c r="V234" s="434">
        <f t="shared" si="45"/>
        <v>0</v>
      </c>
      <c r="W234" s="434">
        <f t="shared" si="46"/>
        <v>0</v>
      </c>
      <c r="X234" s="434">
        <f t="shared" si="47"/>
        <v>0</v>
      </c>
      <c r="Y234" s="434">
        <f t="shared" si="48"/>
        <v>0</v>
      </c>
      <c r="Z234" s="468">
        <f t="shared" si="49"/>
        <v>0</v>
      </c>
      <c r="AA234" s="434">
        <f t="shared" si="50"/>
        <v>0</v>
      </c>
      <c r="AB234" s="434">
        <f t="shared" si="51"/>
        <v>0</v>
      </c>
      <c r="AC234" s="434">
        <f t="shared" si="52"/>
        <v>0</v>
      </c>
      <c r="AD234" s="373" t="str">
        <f>IF(S234="","",IFERROR(SUM(T234:U234:W234:X234)+LARGE(T234:U234:W234:X234,1)/100+LARGE(T234:U234:W234:X234,2)/1000+LARGE(T234:U234:W234:X234,4)/10000+LARGE(T234:U234:W234:X234,5)/100000-0.01/R234,0))</f>
        <v/>
      </c>
      <c r="AE234" s="374"/>
      <c r="AF234" s="374"/>
      <c r="AG234" s="374"/>
      <c r="AH234" s="374"/>
      <c r="AI234" s="374"/>
      <c r="AJ234" s="374"/>
    </row>
    <row r="235" spans="1:36" ht="19.95" customHeight="1" thickBot="1" x14ac:dyDescent="0.35">
      <c r="A235" s="214" t="str">
        <f t="shared" si="40"/>
        <v/>
      </c>
      <c r="B235" s="58" t="str">
        <f>IF(ISNA(VLOOKUP($D235,'L. Des E.'!$A$4:$C$362,2,FALSE)),"",(VLOOKUP($D235,'L. Des E.'!$A$4:$C$362,2,FALSE)))</f>
        <v/>
      </c>
      <c r="C235" s="80" t="str">
        <f>IF(ISNA(VLOOKUP($D235,'L. Des E.'!$A$4:$C$362,3,FALSE)),"",(VLOOKUP($D235,'L. Des E.'!$A$4:$C$362,3,FALSE)))</f>
        <v/>
      </c>
      <c r="D235" s="59"/>
      <c r="E235" s="60"/>
      <c r="F235" s="60"/>
      <c r="G235" s="290" t="str">
        <f t="shared" si="41"/>
        <v/>
      </c>
      <c r="H235" s="60"/>
      <c r="I235" s="60"/>
      <c r="J235" s="60"/>
      <c r="K235" s="60"/>
      <c r="L235" s="60"/>
      <c r="M235" s="60"/>
      <c r="N235" s="60"/>
      <c r="O235" s="60"/>
      <c r="P235" s="60"/>
      <c r="Q235" s="226"/>
      <c r="R235" s="434">
        <v>233</v>
      </c>
      <c r="S235" s="434" t="str">
        <f t="shared" si="42"/>
        <v/>
      </c>
      <c r="T235" s="434">
        <f t="shared" si="43"/>
        <v>0</v>
      </c>
      <c r="U235" s="434">
        <f t="shared" si="44"/>
        <v>0</v>
      </c>
      <c r="V235" s="434">
        <f t="shared" si="45"/>
        <v>0</v>
      </c>
      <c r="W235" s="434">
        <f t="shared" si="46"/>
        <v>0</v>
      </c>
      <c r="X235" s="434">
        <f t="shared" si="47"/>
        <v>0</v>
      </c>
      <c r="Y235" s="434">
        <f t="shared" si="48"/>
        <v>0</v>
      </c>
      <c r="Z235" s="468">
        <f t="shared" si="49"/>
        <v>0</v>
      </c>
      <c r="AA235" s="434">
        <f t="shared" si="50"/>
        <v>0</v>
      </c>
      <c r="AB235" s="434">
        <f t="shared" si="51"/>
        <v>0</v>
      </c>
      <c r="AC235" s="434">
        <f t="shared" si="52"/>
        <v>0</v>
      </c>
      <c r="AD235" s="373" t="str">
        <f>IF(S235="","",IFERROR(SUM(T235:U235:W235:X235)+LARGE(T235:U235:W235:X235,1)/100+LARGE(T235:U235:W235:X235,2)/1000+LARGE(T235:U235:W235:X235,4)/10000+LARGE(T235:U235:W235:X235,5)/100000-0.01/R235,0))</f>
        <v/>
      </c>
      <c r="AE235" s="374"/>
      <c r="AF235" s="374"/>
      <c r="AG235" s="374"/>
      <c r="AH235" s="374"/>
      <c r="AI235" s="374"/>
      <c r="AJ235" s="374"/>
    </row>
    <row r="236" spans="1:36" ht="19.95" customHeight="1" thickBot="1" x14ac:dyDescent="0.35">
      <c r="A236" s="214" t="str">
        <f t="shared" si="40"/>
        <v/>
      </c>
      <c r="B236" s="58" t="str">
        <f>IF(ISNA(VLOOKUP($D236,'L. Des E.'!$A$4:$C$362,2,FALSE)),"",(VLOOKUP($D236,'L. Des E.'!$A$4:$C$362,2,FALSE)))</f>
        <v/>
      </c>
      <c r="C236" s="80" t="str">
        <f>IF(ISNA(VLOOKUP($D236,'L. Des E.'!$A$4:$C$362,3,FALSE)),"",(VLOOKUP($D236,'L. Des E.'!$A$4:$C$362,3,FALSE)))</f>
        <v/>
      </c>
      <c r="D236" s="59"/>
      <c r="E236" s="60"/>
      <c r="F236" s="60"/>
      <c r="G236" s="290" t="str">
        <f t="shared" si="41"/>
        <v/>
      </c>
      <c r="H236" s="60"/>
      <c r="I236" s="60"/>
      <c r="J236" s="60"/>
      <c r="K236" s="60"/>
      <c r="L236" s="60"/>
      <c r="M236" s="60"/>
      <c r="N236" s="60"/>
      <c r="O236" s="60"/>
      <c r="P236" s="60"/>
      <c r="Q236" s="226"/>
      <c r="R236" s="434">
        <v>234</v>
      </c>
      <c r="S236" s="434" t="str">
        <f t="shared" si="42"/>
        <v/>
      </c>
      <c r="T236" s="434">
        <f t="shared" si="43"/>
        <v>0</v>
      </c>
      <c r="U236" s="434">
        <f t="shared" si="44"/>
        <v>0</v>
      </c>
      <c r="V236" s="434">
        <f t="shared" si="45"/>
        <v>0</v>
      </c>
      <c r="W236" s="434">
        <f t="shared" si="46"/>
        <v>0</v>
      </c>
      <c r="X236" s="434">
        <f t="shared" si="47"/>
        <v>0</v>
      </c>
      <c r="Y236" s="434">
        <f t="shared" si="48"/>
        <v>0</v>
      </c>
      <c r="Z236" s="468">
        <f t="shared" si="49"/>
        <v>0</v>
      </c>
      <c r="AA236" s="434">
        <f t="shared" si="50"/>
        <v>0</v>
      </c>
      <c r="AB236" s="434">
        <f t="shared" si="51"/>
        <v>0</v>
      </c>
      <c r="AC236" s="434">
        <f t="shared" si="52"/>
        <v>0</v>
      </c>
      <c r="AD236" s="373" t="str">
        <f>IF(S236="","",IFERROR(SUM(T236:U236:W236:X236)+LARGE(T236:U236:W236:X236,1)/100+LARGE(T236:U236:W236:X236,2)/1000+LARGE(T236:U236:W236:X236,4)/10000+LARGE(T236:U236:W236:X236,5)/100000-0.01/R236,0))</f>
        <v/>
      </c>
      <c r="AE236" s="374"/>
      <c r="AF236" s="374"/>
      <c r="AG236" s="374"/>
      <c r="AH236" s="374"/>
      <c r="AI236" s="374"/>
      <c r="AJ236" s="374"/>
    </row>
    <row r="237" spans="1:36" ht="19.95" customHeight="1" thickBot="1" x14ac:dyDescent="0.35">
      <c r="A237" s="214" t="str">
        <f t="shared" si="40"/>
        <v/>
      </c>
      <c r="B237" s="58" t="str">
        <f>IF(ISNA(VLOOKUP($D237,'L. Des E.'!$A$4:$C$362,2,FALSE)),"",(VLOOKUP($D237,'L. Des E.'!$A$4:$C$362,2,FALSE)))</f>
        <v/>
      </c>
      <c r="C237" s="80" t="str">
        <f>IF(ISNA(VLOOKUP($D237,'L. Des E.'!$A$4:$C$362,3,FALSE)),"",(VLOOKUP($D237,'L. Des E.'!$A$4:$C$362,3,FALSE)))</f>
        <v/>
      </c>
      <c r="D237" s="59"/>
      <c r="E237" s="60"/>
      <c r="F237" s="60"/>
      <c r="G237" s="290" t="str">
        <f t="shared" si="41"/>
        <v/>
      </c>
      <c r="H237" s="60"/>
      <c r="I237" s="60"/>
      <c r="J237" s="60"/>
      <c r="K237" s="60"/>
      <c r="L237" s="60"/>
      <c r="M237" s="60"/>
      <c r="N237" s="60"/>
      <c r="O237" s="60"/>
      <c r="P237" s="60"/>
      <c r="Q237" s="226"/>
      <c r="R237" s="434">
        <v>235</v>
      </c>
      <c r="S237" s="434" t="str">
        <f t="shared" si="42"/>
        <v/>
      </c>
      <c r="T237" s="434">
        <f t="shared" si="43"/>
        <v>0</v>
      </c>
      <c r="U237" s="434">
        <f t="shared" si="44"/>
        <v>0</v>
      </c>
      <c r="V237" s="434">
        <f t="shared" si="45"/>
        <v>0</v>
      </c>
      <c r="W237" s="434">
        <f t="shared" si="46"/>
        <v>0</v>
      </c>
      <c r="X237" s="434">
        <f t="shared" si="47"/>
        <v>0</v>
      </c>
      <c r="Y237" s="434">
        <f t="shared" si="48"/>
        <v>0</v>
      </c>
      <c r="Z237" s="468">
        <f t="shared" si="49"/>
        <v>0</v>
      </c>
      <c r="AA237" s="434">
        <f t="shared" si="50"/>
        <v>0</v>
      </c>
      <c r="AB237" s="434">
        <f t="shared" si="51"/>
        <v>0</v>
      </c>
      <c r="AC237" s="434">
        <f t="shared" si="52"/>
        <v>0</v>
      </c>
      <c r="AD237" s="373" t="str">
        <f>IF(S237="","",IFERROR(SUM(T237:U237:W237:X237)+LARGE(T237:U237:W237:X237,1)/100+LARGE(T237:U237:W237:X237,2)/1000+LARGE(T237:U237:W237:X237,4)/10000+LARGE(T237:U237:W237:X237,5)/100000-0.01/R237,0))</f>
        <v/>
      </c>
      <c r="AE237" s="374"/>
      <c r="AF237" s="374"/>
      <c r="AG237" s="374"/>
      <c r="AH237" s="374"/>
      <c r="AI237" s="374"/>
      <c r="AJ237" s="374"/>
    </row>
    <row r="238" spans="1:36" ht="19.95" customHeight="1" thickBot="1" x14ac:dyDescent="0.35">
      <c r="A238" s="214" t="str">
        <f t="shared" si="40"/>
        <v/>
      </c>
      <c r="B238" s="58" t="str">
        <f>IF(ISNA(VLOOKUP($D238,'L. Des E.'!$A$4:$C$362,2,FALSE)),"",(VLOOKUP($D238,'L. Des E.'!$A$4:$C$362,2,FALSE)))</f>
        <v/>
      </c>
      <c r="C238" s="80" t="str">
        <f>IF(ISNA(VLOOKUP($D238,'L. Des E.'!$A$4:$C$362,3,FALSE)),"",(VLOOKUP($D238,'L. Des E.'!$A$4:$C$362,3,FALSE)))</f>
        <v/>
      </c>
      <c r="D238" s="59"/>
      <c r="E238" s="60"/>
      <c r="F238" s="60"/>
      <c r="G238" s="290" t="str">
        <f t="shared" si="41"/>
        <v/>
      </c>
      <c r="H238" s="60"/>
      <c r="I238" s="60"/>
      <c r="J238" s="60"/>
      <c r="K238" s="60"/>
      <c r="L238" s="60"/>
      <c r="M238" s="60"/>
      <c r="N238" s="60"/>
      <c r="O238" s="60"/>
      <c r="P238" s="60"/>
      <c r="Q238" s="226"/>
      <c r="R238" s="434">
        <v>236</v>
      </c>
      <c r="S238" s="434" t="str">
        <f t="shared" si="42"/>
        <v/>
      </c>
      <c r="T238" s="434">
        <f t="shared" si="43"/>
        <v>0</v>
      </c>
      <c r="U238" s="434">
        <f t="shared" si="44"/>
        <v>0</v>
      </c>
      <c r="V238" s="434">
        <f t="shared" si="45"/>
        <v>0</v>
      </c>
      <c r="W238" s="434">
        <f t="shared" si="46"/>
        <v>0</v>
      </c>
      <c r="X238" s="434">
        <f t="shared" si="47"/>
        <v>0</v>
      </c>
      <c r="Y238" s="434">
        <f t="shared" si="48"/>
        <v>0</v>
      </c>
      <c r="Z238" s="468">
        <f t="shared" si="49"/>
        <v>0</v>
      </c>
      <c r="AA238" s="434">
        <f t="shared" si="50"/>
        <v>0</v>
      </c>
      <c r="AB238" s="434">
        <f t="shared" si="51"/>
        <v>0</v>
      </c>
      <c r="AC238" s="434">
        <f t="shared" si="52"/>
        <v>0</v>
      </c>
      <c r="AD238" s="373" t="str">
        <f>IF(S238="","",IFERROR(SUM(T238:U238:W238:X238)+LARGE(T238:U238:W238:X238,1)/100+LARGE(T238:U238:W238:X238,2)/1000+LARGE(T238:U238:W238:X238,4)/10000+LARGE(T238:U238:W238:X238,5)/100000-0.01/R238,0))</f>
        <v/>
      </c>
      <c r="AE238" s="374"/>
      <c r="AF238" s="374"/>
      <c r="AG238" s="374"/>
      <c r="AH238" s="374"/>
      <c r="AI238" s="374"/>
      <c r="AJ238" s="374"/>
    </row>
    <row r="239" spans="1:36" ht="19.95" customHeight="1" thickBot="1" x14ac:dyDescent="0.35">
      <c r="A239" s="214" t="str">
        <f t="shared" si="40"/>
        <v/>
      </c>
      <c r="B239" s="58" t="str">
        <f>IF(ISNA(VLOOKUP($D239,'L. Des E.'!$A$4:$C$362,2,FALSE)),"",(VLOOKUP($D239,'L. Des E.'!$A$4:$C$362,2,FALSE)))</f>
        <v/>
      </c>
      <c r="C239" s="80" t="str">
        <f>IF(ISNA(VLOOKUP($D239,'L. Des E.'!$A$4:$C$362,3,FALSE)),"",(VLOOKUP($D239,'L. Des E.'!$A$4:$C$362,3,FALSE)))</f>
        <v/>
      </c>
      <c r="D239" s="59"/>
      <c r="E239" s="60"/>
      <c r="F239" s="60"/>
      <c r="G239" s="290" t="str">
        <f t="shared" si="41"/>
        <v/>
      </c>
      <c r="H239" s="60"/>
      <c r="I239" s="60"/>
      <c r="J239" s="60"/>
      <c r="K239" s="60"/>
      <c r="L239" s="60"/>
      <c r="M239" s="60"/>
      <c r="N239" s="60"/>
      <c r="O239" s="60"/>
      <c r="P239" s="60"/>
      <c r="Q239" s="226"/>
      <c r="R239" s="434">
        <v>237</v>
      </c>
      <c r="S239" s="434" t="str">
        <f t="shared" si="42"/>
        <v/>
      </c>
      <c r="T239" s="434">
        <f t="shared" si="43"/>
        <v>0</v>
      </c>
      <c r="U239" s="434">
        <f t="shared" si="44"/>
        <v>0</v>
      </c>
      <c r="V239" s="434">
        <f t="shared" si="45"/>
        <v>0</v>
      </c>
      <c r="W239" s="434">
        <f t="shared" si="46"/>
        <v>0</v>
      </c>
      <c r="X239" s="434">
        <f t="shared" si="47"/>
        <v>0</v>
      </c>
      <c r="Y239" s="434">
        <f t="shared" si="48"/>
        <v>0</v>
      </c>
      <c r="Z239" s="468">
        <f t="shared" si="49"/>
        <v>0</v>
      </c>
      <c r="AA239" s="434">
        <f t="shared" si="50"/>
        <v>0</v>
      </c>
      <c r="AB239" s="434">
        <f t="shared" si="51"/>
        <v>0</v>
      </c>
      <c r="AC239" s="434">
        <f t="shared" si="52"/>
        <v>0</v>
      </c>
      <c r="AD239" s="373" t="str">
        <f>IF(S239="","",IFERROR(SUM(T239:U239:W239:X239)+LARGE(T239:U239:W239:X239,1)/100+LARGE(T239:U239:W239:X239,2)/1000+LARGE(T239:U239:W239:X239,4)/10000+LARGE(T239:U239:W239:X239,5)/100000-0.01/R239,0))</f>
        <v/>
      </c>
      <c r="AE239" s="374"/>
      <c r="AF239" s="374"/>
      <c r="AG239" s="374"/>
      <c r="AH239" s="374"/>
      <c r="AI239" s="374"/>
      <c r="AJ239" s="374"/>
    </row>
    <row r="240" spans="1:36" ht="19.95" customHeight="1" thickBot="1" x14ac:dyDescent="0.35">
      <c r="A240" s="214" t="str">
        <f t="shared" si="40"/>
        <v/>
      </c>
      <c r="B240" s="58" t="str">
        <f>IF(ISNA(VLOOKUP($D240,'L. Des E.'!$A$4:$C$362,2,FALSE)),"",(VLOOKUP($D240,'L. Des E.'!$A$4:$C$362,2,FALSE)))</f>
        <v/>
      </c>
      <c r="C240" s="80" t="str">
        <f>IF(ISNA(VLOOKUP($D240,'L. Des E.'!$A$4:$C$362,3,FALSE)),"",(VLOOKUP($D240,'L. Des E.'!$A$4:$C$362,3,FALSE)))</f>
        <v/>
      </c>
      <c r="D240" s="59"/>
      <c r="E240" s="60"/>
      <c r="F240" s="60"/>
      <c r="G240" s="290" t="str">
        <f t="shared" si="41"/>
        <v/>
      </c>
      <c r="H240" s="60"/>
      <c r="I240" s="60"/>
      <c r="J240" s="60"/>
      <c r="K240" s="60"/>
      <c r="L240" s="60"/>
      <c r="M240" s="60"/>
      <c r="N240" s="60"/>
      <c r="O240" s="60"/>
      <c r="P240" s="60"/>
      <c r="Q240" s="226"/>
      <c r="R240" s="434">
        <v>238</v>
      </c>
      <c r="S240" s="434" t="str">
        <f t="shared" si="42"/>
        <v/>
      </c>
      <c r="T240" s="434">
        <f t="shared" si="43"/>
        <v>0</v>
      </c>
      <c r="U240" s="434">
        <f t="shared" si="44"/>
        <v>0</v>
      </c>
      <c r="V240" s="434">
        <f t="shared" si="45"/>
        <v>0</v>
      </c>
      <c r="W240" s="434">
        <f t="shared" si="46"/>
        <v>0</v>
      </c>
      <c r="X240" s="434">
        <f t="shared" si="47"/>
        <v>0</v>
      </c>
      <c r="Y240" s="434">
        <f t="shared" si="48"/>
        <v>0</v>
      </c>
      <c r="Z240" s="468">
        <f t="shared" si="49"/>
        <v>0</v>
      </c>
      <c r="AA240" s="434">
        <f t="shared" si="50"/>
        <v>0</v>
      </c>
      <c r="AB240" s="434">
        <f t="shared" si="51"/>
        <v>0</v>
      </c>
      <c r="AC240" s="434">
        <f t="shared" si="52"/>
        <v>0</v>
      </c>
      <c r="AD240" s="373" t="str">
        <f>IF(S240="","",IFERROR(SUM(T240:U240:W240:X240)+LARGE(T240:U240:W240:X240,1)/100+LARGE(T240:U240:W240:X240,2)/1000+LARGE(T240:U240:W240:X240,4)/10000+LARGE(T240:U240:W240:X240,5)/100000-0.01/R240,0))</f>
        <v/>
      </c>
      <c r="AE240" s="374"/>
      <c r="AF240" s="374"/>
      <c r="AG240" s="374"/>
      <c r="AH240" s="374"/>
      <c r="AI240" s="374"/>
      <c r="AJ240" s="374"/>
    </row>
    <row r="241" spans="1:36" ht="19.95" customHeight="1" thickBot="1" x14ac:dyDescent="0.35">
      <c r="A241" s="214" t="str">
        <f t="shared" si="40"/>
        <v/>
      </c>
      <c r="B241" s="58" t="str">
        <f>IF(ISNA(VLOOKUP($D241,'L. Des E.'!$A$4:$C$362,2,FALSE)),"",(VLOOKUP($D241,'L. Des E.'!$A$4:$C$362,2,FALSE)))</f>
        <v/>
      </c>
      <c r="C241" s="80" t="str">
        <f>IF(ISNA(VLOOKUP($D241,'L. Des E.'!$A$4:$C$362,3,FALSE)),"",(VLOOKUP($D241,'L. Des E.'!$A$4:$C$362,3,FALSE)))</f>
        <v/>
      </c>
      <c r="D241" s="59"/>
      <c r="E241" s="60"/>
      <c r="F241" s="60"/>
      <c r="G241" s="290" t="str">
        <f t="shared" si="41"/>
        <v/>
      </c>
      <c r="H241" s="60"/>
      <c r="I241" s="60"/>
      <c r="J241" s="60"/>
      <c r="K241" s="60"/>
      <c r="L241" s="60"/>
      <c r="M241" s="60"/>
      <c r="N241" s="60"/>
      <c r="O241" s="60"/>
      <c r="P241" s="60"/>
      <c r="Q241" s="226"/>
      <c r="R241" s="434">
        <v>239</v>
      </c>
      <c r="S241" s="434" t="str">
        <f t="shared" si="42"/>
        <v/>
      </c>
      <c r="T241" s="434">
        <f t="shared" si="43"/>
        <v>0</v>
      </c>
      <c r="U241" s="434">
        <f t="shared" si="44"/>
        <v>0</v>
      </c>
      <c r="V241" s="434">
        <f t="shared" si="45"/>
        <v>0</v>
      </c>
      <c r="W241" s="434">
        <f t="shared" si="46"/>
        <v>0</v>
      </c>
      <c r="X241" s="434">
        <f t="shared" si="47"/>
        <v>0</v>
      </c>
      <c r="Y241" s="434">
        <f t="shared" si="48"/>
        <v>0</v>
      </c>
      <c r="Z241" s="468">
        <f t="shared" si="49"/>
        <v>0</v>
      </c>
      <c r="AA241" s="434">
        <f t="shared" si="50"/>
        <v>0</v>
      </c>
      <c r="AB241" s="434">
        <f t="shared" si="51"/>
        <v>0</v>
      </c>
      <c r="AC241" s="434">
        <f t="shared" si="52"/>
        <v>0</v>
      </c>
      <c r="AD241" s="373" t="str">
        <f>IF(S241="","",IFERROR(SUM(T241:U241:W241:X241)+LARGE(T241:U241:W241:X241,1)/100+LARGE(T241:U241:W241:X241,2)/1000+LARGE(T241:U241:W241:X241,4)/10000+LARGE(T241:U241:W241:X241,5)/100000-0.01/R241,0))</f>
        <v/>
      </c>
      <c r="AE241" s="374"/>
      <c r="AF241" s="374"/>
      <c r="AG241" s="374"/>
      <c r="AH241" s="374"/>
      <c r="AI241" s="374"/>
      <c r="AJ241" s="374"/>
    </row>
    <row r="242" spans="1:36" ht="19.95" customHeight="1" thickBot="1" x14ac:dyDescent="0.35">
      <c r="A242" s="214" t="str">
        <f t="shared" si="40"/>
        <v/>
      </c>
      <c r="B242" s="58" t="str">
        <f>IF(ISNA(VLOOKUP($D242,'L. Des E.'!$A$4:$C$362,2,FALSE)),"",(VLOOKUP($D242,'L. Des E.'!$A$4:$C$362,2,FALSE)))</f>
        <v/>
      </c>
      <c r="C242" s="80" t="str">
        <f>IF(ISNA(VLOOKUP($D242,'L. Des E.'!$A$4:$C$362,3,FALSE)),"",(VLOOKUP($D242,'L. Des E.'!$A$4:$C$362,3,FALSE)))</f>
        <v/>
      </c>
      <c r="D242" s="59"/>
      <c r="E242" s="60"/>
      <c r="F242" s="60"/>
      <c r="G242" s="290" t="str">
        <f t="shared" si="41"/>
        <v/>
      </c>
      <c r="H242" s="60"/>
      <c r="I242" s="60"/>
      <c r="J242" s="60"/>
      <c r="K242" s="60"/>
      <c r="L242" s="60"/>
      <c r="M242" s="60"/>
      <c r="N242" s="60"/>
      <c r="O242" s="60"/>
      <c r="P242" s="60"/>
      <c r="Q242" s="226"/>
      <c r="R242" s="434">
        <v>240</v>
      </c>
      <c r="S242" s="434" t="str">
        <f t="shared" si="42"/>
        <v/>
      </c>
      <c r="T242" s="434">
        <f t="shared" si="43"/>
        <v>0</v>
      </c>
      <c r="U242" s="434">
        <f t="shared" si="44"/>
        <v>0</v>
      </c>
      <c r="V242" s="434">
        <f t="shared" si="45"/>
        <v>0</v>
      </c>
      <c r="W242" s="434">
        <f t="shared" si="46"/>
        <v>0</v>
      </c>
      <c r="X242" s="434">
        <f t="shared" si="47"/>
        <v>0</v>
      </c>
      <c r="Y242" s="434">
        <f t="shared" si="48"/>
        <v>0</v>
      </c>
      <c r="Z242" s="468">
        <f t="shared" si="49"/>
        <v>0</v>
      </c>
      <c r="AA242" s="434">
        <f t="shared" si="50"/>
        <v>0</v>
      </c>
      <c r="AB242" s="434">
        <f t="shared" si="51"/>
        <v>0</v>
      </c>
      <c r="AC242" s="434">
        <f t="shared" si="52"/>
        <v>0</v>
      </c>
      <c r="AD242" s="373" t="str">
        <f>IF(S242="","",IFERROR(SUM(T242:U242:W242:X242)+LARGE(T242:U242:W242:X242,1)/100+LARGE(T242:U242:W242:X242,2)/1000+LARGE(T242:U242:W242:X242,4)/10000+LARGE(T242:U242:W242:X242,5)/100000-0.01/R242,0))</f>
        <v/>
      </c>
      <c r="AE242" s="374"/>
      <c r="AF242" s="374"/>
      <c r="AG242" s="374"/>
      <c r="AH242" s="374"/>
      <c r="AI242" s="374"/>
      <c r="AJ242" s="374"/>
    </row>
    <row r="243" spans="1:36" ht="19.95" customHeight="1" thickBot="1" x14ac:dyDescent="0.35">
      <c r="A243" s="214" t="str">
        <f t="shared" si="40"/>
        <v/>
      </c>
      <c r="B243" s="58" t="str">
        <f>IF(ISNA(VLOOKUP($D243,'L. Des E.'!$A$4:$C$362,2,FALSE)),"",(VLOOKUP($D243,'L. Des E.'!$A$4:$C$362,2,FALSE)))</f>
        <v/>
      </c>
      <c r="C243" s="80" t="str">
        <f>IF(ISNA(VLOOKUP($D243,'L. Des E.'!$A$4:$C$362,3,FALSE)),"",(VLOOKUP($D243,'L. Des E.'!$A$4:$C$362,3,FALSE)))</f>
        <v/>
      </c>
      <c r="D243" s="59"/>
      <c r="E243" s="60"/>
      <c r="F243" s="60"/>
      <c r="G243" s="290" t="str">
        <f t="shared" si="41"/>
        <v/>
      </c>
      <c r="H243" s="60"/>
      <c r="I243" s="60"/>
      <c r="J243" s="60"/>
      <c r="K243" s="60"/>
      <c r="L243" s="60"/>
      <c r="M243" s="60"/>
      <c r="N243" s="60"/>
      <c r="O243" s="60"/>
      <c r="P243" s="60"/>
      <c r="Q243" s="226"/>
      <c r="R243" s="434">
        <v>241</v>
      </c>
      <c r="S243" s="434" t="str">
        <f t="shared" si="42"/>
        <v/>
      </c>
      <c r="T243" s="434">
        <f t="shared" si="43"/>
        <v>0</v>
      </c>
      <c r="U243" s="434">
        <f t="shared" si="44"/>
        <v>0</v>
      </c>
      <c r="V243" s="434">
        <f t="shared" si="45"/>
        <v>0</v>
      </c>
      <c r="W243" s="434">
        <f t="shared" si="46"/>
        <v>0</v>
      </c>
      <c r="X243" s="434">
        <f t="shared" si="47"/>
        <v>0</v>
      </c>
      <c r="Y243" s="434">
        <f t="shared" si="48"/>
        <v>0</v>
      </c>
      <c r="Z243" s="468">
        <f t="shared" si="49"/>
        <v>0</v>
      </c>
      <c r="AA243" s="434">
        <f t="shared" si="50"/>
        <v>0</v>
      </c>
      <c r="AB243" s="434">
        <f t="shared" si="51"/>
        <v>0</v>
      </c>
      <c r="AC243" s="434">
        <f t="shared" si="52"/>
        <v>0</v>
      </c>
      <c r="AD243" s="373" t="str">
        <f>IF(S243="","",IFERROR(SUM(T243:U243:W243:X243)+LARGE(T243:U243:W243:X243,1)/100+LARGE(T243:U243:W243:X243,2)/1000+LARGE(T243:U243:W243:X243,4)/10000+LARGE(T243:U243:W243:X243,5)/100000-0.01/R243,0))</f>
        <v/>
      </c>
      <c r="AE243" s="374"/>
      <c r="AF243" s="374"/>
      <c r="AG243" s="374"/>
      <c r="AH243" s="374"/>
      <c r="AI243" s="374"/>
      <c r="AJ243" s="374"/>
    </row>
    <row r="244" spans="1:36" ht="19.95" customHeight="1" thickBot="1" x14ac:dyDescent="0.35">
      <c r="A244" s="214" t="str">
        <f t="shared" si="40"/>
        <v/>
      </c>
      <c r="B244" s="58" t="str">
        <f>IF(ISNA(VLOOKUP($D244,'L. Des E.'!$A$4:$C$362,2,FALSE)),"",(VLOOKUP($D244,'L. Des E.'!$A$4:$C$362,2,FALSE)))</f>
        <v/>
      </c>
      <c r="C244" s="80" t="str">
        <f>IF(ISNA(VLOOKUP($D244,'L. Des E.'!$A$4:$C$362,3,FALSE)),"",(VLOOKUP($D244,'L. Des E.'!$A$4:$C$362,3,FALSE)))</f>
        <v/>
      </c>
      <c r="D244" s="59"/>
      <c r="E244" s="60"/>
      <c r="F244" s="60"/>
      <c r="G244" s="290" t="str">
        <f t="shared" si="41"/>
        <v/>
      </c>
      <c r="H244" s="60"/>
      <c r="I244" s="60"/>
      <c r="J244" s="60"/>
      <c r="K244" s="60"/>
      <c r="L244" s="60"/>
      <c r="M244" s="60"/>
      <c r="N244" s="60"/>
      <c r="O244" s="60"/>
      <c r="P244" s="60"/>
      <c r="Q244" s="226"/>
      <c r="R244" s="434">
        <v>242</v>
      </c>
      <c r="S244" s="434" t="str">
        <f t="shared" si="42"/>
        <v/>
      </c>
      <c r="T244" s="434">
        <f t="shared" si="43"/>
        <v>0</v>
      </c>
      <c r="U244" s="434">
        <f t="shared" si="44"/>
        <v>0</v>
      </c>
      <c r="V244" s="434">
        <f t="shared" si="45"/>
        <v>0</v>
      </c>
      <c r="W244" s="434">
        <f t="shared" si="46"/>
        <v>0</v>
      </c>
      <c r="X244" s="434">
        <f t="shared" si="47"/>
        <v>0</v>
      </c>
      <c r="Y244" s="434">
        <f t="shared" si="48"/>
        <v>0</v>
      </c>
      <c r="Z244" s="468">
        <f t="shared" si="49"/>
        <v>0</v>
      </c>
      <c r="AA244" s="434">
        <f t="shared" si="50"/>
        <v>0</v>
      </c>
      <c r="AB244" s="434">
        <f t="shared" si="51"/>
        <v>0</v>
      </c>
      <c r="AC244" s="434">
        <f t="shared" si="52"/>
        <v>0</v>
      </c>
      <c r="AD244" s="373" t="str">
        <f>IF(S244="","",IFERROR(SUM(T244:U244:W244:X244)+LARGE(T244:U244:W244:X244,1)/100+LARGE(T244:U244:W244:X244,2)/1000+LARGE(T244:U244:W244:X244,4)/10000+LARGE(T244:U244:W244:X244,5)/100000-0.01/R244,0))</f>
        <v/>
      </c>
      <c r="AE244" s="374"/>
      <c r="AF244" s="374"/>
      <c r="AG244" s="374"/>
      <c r="AH244" s="374"/>
      <c r="AI244" s="374"/>
      <c r="AJ244" s="374"/>
    </row>
    <row r="245" spans="1:36" ht="19.95" customHeight="1" thickBot="1" x14ac:dyDescent="0.35">
      <c r="A245" s="214" t="str">
        <f t="shared" si="40"/>
        <v/>
      </c>
      <c r="B245" s="58" t="str">
        <f>IF(ISNA(VLOOKUP($D245,'L. Des E.'!$A$4:$C$362,2,FALSE)),"",(VLOOKUP($D245,'L. Des E.'!$A$4:$C$362,2,FALSE)))</f>
        <v/>
      </c>
      <c r="C245" s="80" t="str">
        <f>IF(ISNA(VLOOKUP($D245,'L. Des E.'!$A$4:$C$362,3,FALSE)),"",(VLOOKUP($D245,'L. Des E.'!$A$4:$C$362,3,FALSE)))</f>
        <v/>
      </c>
      <c r="D245" s="59"/>
      <c r="E245" s="60"/>
      <c r="F245" s="60"/>
      <c r="G245" s="290" t="str">
        <f t="shared" si="41"/>
        <v/>
      </c>
      <c r="H245" s="60"/>
      <c r="I245" s="60"/>
      <c r="J245" s="60"/>
      <c r="K245" s="60"/>
      <c r="L245" s="60"/>
      <c r="M245" s="60"/>
      <c r="N245" s="60"/>
      <c r="O245" s="60"/>
      <c r="P245" s="60"/>
      <c r="Q245" s="226"/>
      <c r="R245" s="434">
        <v>243</v>
      </c>
      <c r="S245" s="434" t="str">
        <f t="shared" si="42"/>
        <v/>
      </c>
      <c r="T245" s="434">
        <f t="shared" si="43"/>
        <v>0</v>
      </c>
      <c r="U245" s="434">
        <f t="shared" si="44"/>
        <v>0</v>
      </c>
      <c r="V245" s="434">
        <f t="shared" si="45"/>
        <v>0</v>
      </c>
      <c r="W245" s="434">
        <f t="shared" si="46"/>
        <v>0</v>
      </c>
      <c r="X245" s="434">
        <f t="shared" si="47"/>
        <v>0</v>
      </c>
      <c r="Y245" s="434">
        <f t="shared" si="48"/>
        <v>0</v>
      </c>
      <c r="Z245" s="468">
        <f t="shared" si="49"/>
        <v>0</v>
      </c>
      <c r="AA245" s="434">
        <f t="shared" si="50"/>
        <v>0</v>
      </c>
      <c r="AB245" s="434">
        <f t="shared" si="51"/>
        <v>0</v>
      </c>
      <c r="AC245" s="434">
        <f t="shared" si="52"/>
        <v>0</v>
      </c>
      <c r="AD245" s="373" t="str">
        <f>IF(S245="","",IFERROR(SUM(T245:U245:W245:X245)+LARGE(T245:U245:W245:X245,1)/100+LARGE(T245:U245:W245:X245,2)/1000+LARGE(T245:U245:W245:X245,4)/10000+LARGE(T245:U245:W245:X245,5)/100000-0.01/R245,0))</f>
        <v/>
      </c>
      <c r="AE245" s="374"/>
      <c r="AF245" s="374"/>
      <c r="AG245" s="374"/>
      <c r="AH245" s="374"/>
      <c r="AI245" s="374"/>
      <c r="AJ245" s="374"/>
    </row>
    <row r="246" spans="1:36" ht="19.95" customHeight="1" thickBot="1" x14ac:dyDescent="0.35">
      <c r="A246" s="214" t="str">
        <f t="shared" si="40"/>
        <v/>
      </c>
      <c r="B246" s="58" t="str">
        <f>IF(ISNA(VLOOKUP($D246,'L. Des E.'!$A$4:$C$362,2,FALSE)),"",(VLOOKUP($D246,'L. Des E.'!$A$4:$C$362,2,FALSE)))</f>
        <v/>
      </c>
      <c r="C246" s="80" t="str">
        <f>IF(ISNA(VLOOKUP($D246,'L. Des E.'!$A$4:$C$362,3,FALSE)),"",(VLOOKUP($D246,'L. Des E.'!$A$4:$C$362,3,FALSE)))</f>
        <v/>
      </c>
      <c r="D246" s="59"/>
      <c r="E246" s="60"/>
      <c r="F246" s="60"/>
      <c r="G246" s="290" t="str">
        <f t="shared" si="41"/>
        <v/>
      </c>
      <c r="H246" s="60"/>
      <c r="I246" s="60"/>
      <c r="J246" s="60"/>
      <c r="K246" s="60"/>
      <c r="L246" s="60"/>
      <c r="M246" s="60"/>
      <c r="N246" s="60"/>
      <c r="O246" s="60"/>
      <c r="P246" s="60"/>
      <c r="Q246" s="226"/>
      <c r="R246" s="434">
        <v>244</v>
      </c>
      <c r="S246" s="434" t="str">
        <f t="shared" si="42"/>
        <v/>
      </c>
      <c r="T246" s="434">
        <f t="shared" si="43"/>
        <v>0</v>
      </c>
      <c r="U246" s="434">
        <f t="shared" si="44"/>
        <v>0</v>
      </c>
      <c r="V246" s="434">
        <f t="shared" si="45"/>
        <v>0</v>
      </c>
      <c r="W246" s="434">
        <f t="shared" si="46"/>
        <v>0</v>
      </c>
      <c r="X246" s="434">
        <f t="shared" si="47"/>
        <v>0</v>
      </c>
      <c r="Y246" s="434">
        <f t="shared" si="48"/>
        <v>0</v>
      </c>
      <c r="Z246" s="468">
        <f t="shared" si="49"/>
        <v>0</v>
      </c>
      <c r="AA246" s="434">
        <f t="shared" si="50"/>
        <v>0</v>
      </c>
      <c r="AB246" s="434">
        <f t="shared" si="51"/>
        <v>0</v>
      </c>
      <c r="AC246" s="434">
        <f t="shared" si="52"/>
        <v>0</v>
      </c>
      <c r="AD246" s="373" t="str">
        <f>IF(S246="","",IFERROR(SUM(T246:U246:W246:X246)+LARGE(T246:U246:W246:X246,1)/100+LARGE(T246:U246:W246:X246,2)/1000+LARGE(T246:U246:W246:X246,4)/10000+LARGE(T246:U246:W246:X246,5)/100000-0.01/R246,0))</f>
        <v/>
      </c>
      <c r="AE246" s="374"/>
      <c r="AF246" s="374"/>
      <c r="AG246" s="374"/>
      <c r="AH246" s="374"/>
      <c r="AI246" s="374"/>
      <c r="AJ246" s="374"/>
    </row>
    <row r="247" spans="1:36" ht="19.95" customHeight="1" thickBot="1" x14ac:dyDescent="0.35">
      <c r="A247" s="214" t="str">
        <f t="shared" si="40"/>
        <v/>
      </c>
      <c r="B247" s="58" t="str">
        <f>IF(ISNA(VLOOKUP($D247,'L. Des E.'!$A$4:$C$362,2,FALSE)),"",(VLOOKUP($D247,'L. Des E.'!$A$4:$C$362,2,FALSE)))</f>
        <v/>
      </c>
      <c r="C247" s="80" t="str">
        <f>IF(ISNA(VLOOKUP($D247,'L. Des E.'!$A$4:$C$362,3,FALSE)),"",(VLOOKUP($D247,'L. Des E.'!$A$4:$C$362,3,FALSE)))</f>
        <v/>
      </c>
      <c r="D247" s="59"/>
      <c r="E247" s="60"/>
      <c r="F247" s="60"/>
      <c r="G247" s="290" t="str">
        <f t="shared" si="41"/>
        <v/>
      </c>
      <c r="H247" s="60"/>
      <c r="I247" s="60"/>
      <c r="J247" s="60"/>
      <c r="K247" s="60"/>
      <c r="L247" s="60"/>
      <c r="M247" s="60"/>
      <c r="N247" s="60"/>
      <c r="O247" s="60"/>
      <c r="P247" s="60"/>
      <c r="Q247" s="226"/>
      <c r="R247" s="434">
        <v>245</v>
      </c>
      <c r="S247" s="434" t="str">
        <f t="shared" si="42"/>
        <v/>
      </c>
      <c r="T247" s="434">
        <f t="shared" si="43"/>
        <v>0</v>
      </c>
      <c r="U247" s="434">
        <f t="shared" si="44"/>
        <v>0</v>
      </c>
      <c r="V247" s="434">
        <f t="shared" si="45"/>
        <v>0</v>
      </c>
      <c r="W247" s="434">
        <f t="shared" si="46"/>
        <v>0</v>
      </c>
      <c r="X247" s="434">
        <f t="shared" si="47"/>
        <v>0</v>
      </c>
      <c r="Y247" s="434">
        <f t="shared" si="48"/>
        <v>0</v>
      </c>
      <c r="Z247" s="468">
        <f t="shared" si="49"/>
        <v>0</v>
      </c>
      <c r="AA247" s="434">
        <f t="shared" si="50"/>
        <v>0</v>
      </c>
      <c r="AB247" s="434">
        <f t="shared" si="51"/>
        <v>0</v>
      </c>
      <c r="AC247" s="434">
        <f t="shared" si="52"/>
        <v>0</v>
      </c>
      <c r="AD247" s="373" t="str">
        <f>IF(S247="","",IFERROR(SUM(T247:U247:W247:X247)+LARGE(T247:U247:W247:X247,1)/100+LARGE(T247:U247:W247:X247,2)/1000+LARGE(T247:U247:W247:X247,4)/10000+LARGE(T247:U247:W247:X247,5)/100000-0.01/R247,0))</f>
        <v/>
      </c>
      <c r="AE247" s="374"/>
      <c r="AF247" s="374"/>
      <c r="AG247" s="374"/>
      <c r="AH247" s="374"/>
      <c r="AI247" s="374"/>
      <c r="AJ247" s="374"/>
    </row>
    <row r="248" spans="1:36" ht="19.95" customHeight="1" thickBot="1" x14ac:dyDescent="0.35">
      <c r="A248" s="214" t="str">
        <f t="shared" si="40"/>
        <v/>
      </c>
      <c r="B248" s="58" t="str">
        <f>IF(ISNA(VLOOKUP($D248,'L. Des E.'!$A$4:$C$362,2,FALSE)),"",(VLOOKUP($D248,'L. Des E.'!$A$4:$C$362,2,FALSE)))</f>
        <v/>
      </c>
      <c r="C248" s="80" t="str">
        <f>IF(ISNA(VLOOKUP($D248,'L. Des E.'!$A$4:$C$362,3,FALSE)),"",(VLOOKUP($D248,'L. Des E.'!$A$4:$C$362,3,FALSE)))</f>
        <v/>
      </c>
      <c r="D248" s="59"/>
      <c r="E248" s="60"/>
      <c r="F248" s="60"/>
      <c r="G248" s="290" t="str">
        <f t="shared" si="41"/>
        <v/>
      </c>
      <c r="H248" s="60"/>
      <c r="I248" s="60"/>
      <c r="J248" s="60"/>
      <c r="K248" s="60"/>
      <c r="L248" s="60"/>
      <c r="M248" s="60"/>
      <c r="N248" s="60"/>
      <c r="O248" s="60"/>
      <c r="P248" s="60"/>
      <c r="Q248" s="226"/>
      <c r="R248" s="434">
        <v>246</v>
      </c>
      <c r="S248" s="434" t="str">
        <f t="shared" si="42"/>
        <v/>
      </c>
      <c r="T248" s="434">
        <f t="shared" si="43"/>
        <v>0</v>
      </c>
      <c r="U248" s="434">
        <f t="shared" si="44"/>
        <v>0</v>
      </c>
      <c r="V248" s="434">
        <f t="shared" si="45"/>
        <v>0</v>
      </c>
      <c r="W248" s="434">
        <f t="shared" si="46"/>
        <v>0</v>
      </c>
      <c r="X248" s="434">
        <f t="shared" si="47"/>
        <v>0</v>
      </c>
      <c r="Y248" s="434">
        <f t="shared" si="48"/>
        <v>0</v>
      </c>
      <c r="Z248" s="468">
        <f t="shared" si="49"/>
        <v>0</v>
      </c>
      <c r="AA248" s="434">
        <f t="shared" si="50"/>
        <v>0</v>
      </c>
      <c r="AB248" s="434">
        <f t="shared" si="51"/>
        <v>0</v>
      </c>
      <c r="AC248" s="434">
        <f t="shared" si="52"/>
        <v>0</v>
      </c>
      <c r="AD248" s="373" t="str">
        <f>IF(S248="","",IFERROR(SUM(T248:U248:W248:X248)+LARGE(T248:U248:W248:X248,1)/100+LARGE(T248:U248:W248:X248,2)/1000+LARGE(T248:U248:W248:X248,4)/10000+LARGE(T248:U248:W248:X248,5)/100000-0.01/R248,0))</f>
        <v/>
      </c>
      <c r="AE248" s="374"/>
      <c r="AF248" s="374"/>
      <c r="AG248" s="374"/>
      <c r="AH248" s="374"/>
      <c r="AI248" s="374"/>
      <c r="AJ248" s="374"/>
    </row>
    <row r="249" spans="1:36" ht="19.95" customHeight="1" thickBot="1" x14ac:dyDescent="0.35">
      <c r="A249" s="214" t="str">
        <f t="shared" si="40"/>
        <v/>
      </c>
      <c r="B249" s="58" t="str">
        <f>IF(ISNA(VLOOKUP($D249,'L. Des E.'!$A$4:$C$362,2,FALSE)),"",(VLOOKUP($D249,'L. Des E.'!$A$4:$C$362,2,FALSE)))</f>
        <v/>
      </c>
      <c r="C249" s="80" t="str">
        <f>IF(ISNA(VLOOKUP($D249,'L. Des E.'!$A$4:$C$362,3,FALSE)),"",(VLOOKUP($D249,'L. Des E.'!$A$4:$C$362,3,FALSE)))</f>
        <v/>
      </c>
      <c r="D249" s="59"/>
      <c r="E249" s="60"/>
      <c r="F249" s="60"/>
      <c r="G249" s="290" t="str">
        <f t="shared" si="41"/>
        <v/>
      </c>
      <c r="H249" s="60"/>
      <c r="I249" s="60"/>
      <c r="J249" s="60"/>
      <c r="K249" s="60"/>
      <c r="L249" s="60"/>
      <c r="M249" s="60"/>
      <c r="N249" s="60"/>
      <c r="O249" s="60"/>
      <c r="P249" s="60"/>
      <c r="Q249" s="226"/>
      <c r="R249" s="434">
        <v>247</v>
      </c>
      <c r="S249" s="434" t="str">
        <f t="shared" si="42"/>
        <v/>
      </c>
      <c r="T249" s="434">
        <f t="shared" si="43"/>
        <v>0</v>
      </c>
      <c r="U249" s="434">
        <f t="shared" si="44"/>
        <v>0</v>
      </c>
      <c r="V249" s="434">
        <f t="shared" si="45"/>
        <v>0</v>
      </c>
      <c r="W249" s="434">
        <f t="shared" si="46"/>
        <v>0</v>
      </c>
      <c r="X249" s="434">
        <f t="shared" si="47"/>
        <v>0</v>
      </c>
      <c r="Y249" s="434">
        <f t="shared" si="48"/>
        <v>0</v>
      </c>
      <c r="Z249" s="468">
        <f t="shared" si="49"/>
        <v>0</v>
      </c>
      <c r="AA249" s="434">
        <f t="shared" si="50"/>
        <v>0</v>
      </c>
      <c r="AB249" s="434">
        <f t="shared" si="51"/>
        <v>0</v>
      </c>
      <c r="AC249" s="434">
        <f t="shared" si="52"/>
        <v>0</v>
      </c>
      <c r="AD249" s="373" t="str">
        <f>IF(S249="","",IFERROR(SUM(T249:U249:W249:X249)+LARGE(T249:U249:W249:X249,1)/100+LARGE(T249:U249:W249:X249,2)/1000+LARGE(T249:U249:W249:X249,4)/10000+LARGE(T249:U249:W249:X249,5)/100000-0.01/R249,0))</f>
        <v/>
      </c>
      <c r="AE249" s="374"/>
      <c r="AF249" s="374"/>
      <c r="AG249" s="374"/>
      <c r="AH249" s="374"/>
      <c r="AI249" s="374"/>
      <c r="AJ249" s="374"/>
    </row>
    <row r="250" spans="1:36" ht="19.95" customHeight="1" thickBot="1" x14ac:dyDescent="0.35">
      <c r="A250" s="214" t="str">
        <f t="shared" si="40"/>
        <v/>
      </c>
      <c r="B250" s="58" t="str">
        <f>IF(ISNA(VLOOKUP($D250,'L. Des E.'!$A$4:$C$362,2,FALSE)),"",(VLOOKUP($D250,'L. Des E.'!$A$4:$C$362,2,FALSE)))</f>
        <v/>
      </c>
      <c r="C250" s="80" t="str">
        <f>IF(ISNA(VLOOKUP($D250,'L. Des E.'!$A$4:$C$362,3,FALSE)),"",(VLOOKUP($D250,'L. Des E.'!$A$4:$C$362,3,FALSE)))</f>
        <v/>
      </c>
      <c r="D250" s="59"/>
      <c r="E250" s="60"/>
      <c r="F250" s="60"/>
      <c r="G250" s="290" t="str">
        <f t="shared" si="41"/>
        <v/>
      </c>
      <c r="H250" s="60"/>
      <c r="I250" s="60"/>
      <c r="J250" s="60"/>
      <c r="K250" s="60"/>
      <c r="L250" s="60"/>
      <c r="M250" s="60"/>
      <c r="N250" s="60"/>
      <c r="O250" s="60"/>
      <c r="P250" s="60"/>
      <c r="Q250" s="226"/>
      <c r="R250" s="434">
        <v>248</v>
      </c>
      <c r="S250" s="434" t="str">
        <f t="shared" si="42"/>
        <v/>
      </c>
      <c r="T250" s="434">
        <f t="shared" si="43"/>
        <v>0</v>
      </c>
      <c r="U250" s="434">
        <f t="shared" si="44"/>
        <v>0</v>
      </c>
      <c r="V250" s="434">
        <f t="shared" si="45"/>
        <v>0</v>
      </c>
      <c r="W250" s="434">
        <f t="shared" si="46"/>
        <v>0</v>
      </c>
      <c r="X250" s="434">
        <f t="shared" si="47"/>
        <v>0</v>
      </c>
      <c r="Y250" s="434">
        <f t="shared" si="48"/>
        <v>0</v>
      </c>
      <c r="Z250" s="468">
        <f t="shared" si="49"/>
        <v>0</v>
      </c>
      <c r="AA250" s="434">
        <f t="shared" si="50"/>
        <v>0</v>
      </c>
      <c r="AB250" s="434">
        <f t="shared" si="51"/>
        <v>0</v>
      </c>
      <c r="AC250" s="434">
        <f t="shared" si="52"/>
        <v>0</v>
      </c>
      <c r="AD250" s="373" t="str">
        <f>IF(S250="","",IFERROR(SUM(T250:U250:W250:X250)+LARGE(T250:U250:W250:X250,1)/100+LARGE(T250:U250:W250:X250,2)/1000+LARGE(T250:U250:W250:X250,4)/10000+LARGE(T250:U250:W250:X250,5)/100000-0.01/R250,0))</f>
        <v/>
      </c>
      <c r="AE250" s="374"/>
      <c r="AF250" s="374"/>
      <c r="AG250" s="374"/>
      <c r="AH250" s="374"/>
      <c r="AI250" s="374"/>
      <c r="AJ250" s="374"/>
    </row>
    <row r="251" spans="1:36" ht="19.95" customHeight="1" thickBot="1" x14ac:dyDescent="0.35">
      <c r="A251" s="214" t="str">
        <f t="shared" si="40"/>
        <v/>
      </c>
      <c r="B251" s="58" t="str">
        <f>IF(ISNA(VLOOKUP($D251,'L. Des E.'!$A$4:$C$362,2,FALSE)),"",(VLOOKUP($D251,'L. Des E.'!$A$4:$C$362,2,FALSE)))</f>
        <v/>
      </c>
      <c r="C251" s="80" t="str">
        <f>IF(ISNA(VLOOKUP($D251,'L. Des E.'!$A$4:$C$362,3,FALSE)),"",(VLOOKUP($D251,'L. Des E.'!$A$4:$C$362,3,FALSE)))</f>
        <v/>
      </c>
      <c r="D251" s="59"/>
      <c r="E251" s="60"/>
      <c r="F251" s="60"/>
      <c r="G251" s="290" t="str">
        <f t="shared" si="41"/>
        <v/>
      </c>
      <c r="H251" s="60"/>
      <c r="I251" s="60"/>
      <c r="J251" s="60"/>
      <c r="K251" s="60"/>
      <c r="L251" s="60"/>
      <c r="M251" s="60"/>
      <c r="N251" s="60"/>
      <c r="O251" s="60"/>
      <c r="P251" s="60"/>
      <c r="Q251" s="226"/>
      <c r="R251" s="434">
        <v>249</v>
      </c>
      <c r="S251" s="434" t="str">
        <f t="shared" si="42"/>
        <v/>
      </c>
      <c r="T251" s="434">
        <f t="shared" si="43"/>
        <v>0</v>
      </c>
      <c r="U251" s="434">
        <f t="shared" si="44"/>
        <v>0</v>
      </c>
      <c r="V251" s="434">
        <f t="shared" si="45"/>
        <v>0</v>
      </c>
      <c r="W251" s="434">
        <f t="shared" si="46"/>
        <v>0</v>
      </c>
      <c r="X251" s="434">
        <f t="shared" si="47"/>
        <v>0</v>
      </c>
      <c r="Y251" s="434">
        <f t="shared" si="48"/>
        <v>0</v>
      </c>
      <c r="Z251" s="468">
        <f t="shared" si="49"/>
        <v>0</v>
      </c>
      <c r="AA251" s="434">
        <f t="shared" si="50"/>
        <v>0</v>
      </c>
      <c r="AB251" s="434">
        <f t="shared" si="51"/>
        <v>0</v>
      </c>
      <c r="AC251" s="434">
        <f t="shared" si="52"/>
        <v>0</v>
      </c>
      <c r="AD251" s="373" t="str">
        <f>IF(S251="","",IFERROR(SUM(T251:U251:W251:X251)+LARGE(T251:U251:W251:X251,1)/100+LARGE(T251:U251:W251:X251,2)/1000+LARGE(T251:U251:W251:X251,4)/10000+LARGE(T251:U251:W251:X251,5)/100000-0.01/R251,0))</f>
        <v/>
      </c>
      <c r="AE251" s="374"/>
      <c r="AF251" s="374"/>
      <c r="AG251" s="374"/>
      <c r="AH251" s="374"/>
      <c r="AI251" s="374"/>
      <c r="AJ251" s="374"/>
    </row>
    <row r="252" spans="1:36" ht="19.95" customHeight="1" thickBot="1" x14ac:dyDescent="0.35">
      <c r="A252" s="214" t="str">
        <f t="shared" si="40"/>
        <v/>
      </c>
      <c r="B252" s="58" t="str">
        <f>IF(ISNA(VLOOKUP($D252,'L. Des E.'!$A$4:$C$362,2,FALSE)),"",(VLOOKUP($D252,'L. Des E.'!$A$4:$C$362,2,FALSE)))</f>
        <v/>
      </c>
      <c r="C252" s="80" t="str">
        <f>IF(ISNA(VLOOKUP($D252,'L. Des E.'!$A$4:$C$362,3,FALSE)),"",(VLOOKUP($D252,'L. Des E.'!$A$4:$C$362,3,FALSE)))</f>
        <v/>
      </c>
      <c r="D252" s="59"/>
      <c r="E252" s="60"/>
      <c r="F252" s="60"/>
      <c r="G252" s="290" t="str">
        <f t="shared" si="41"/>
        <v/>
      </c>
      <c r="H252" s="60"/>
      <c r="I252" s="60"/>
      <c r="J252" s="60"/>
      <c r="K252" s="60"/>
      <c r="L252" s="60"/>
      <c r="M252" s="60"/>
      <c r="N252" s="60"/>
      <c r="O252" s="60"/>
      <c r="P252" s="60"/>
      <c r="Q252" s="226"/>
      <c r="R252" s="434">
        <v>250</v>
      </c>
      <c r="S252" s="434" t="str">
        <f t="shared" si="42"/>
        <v/>
      </c>
      <c r="T252" s="434">
        <f t="shared" si="43"/>
        <v>0</v>
      </c>
      <c r="U252" s="434">
        <f t="shared" si="44"/>
        <v>0</v>
      </c>
      <c r="V252" s="434">
        <f t="shared" si="45"/>
        <v>0</v>
      </c>
      <c r="W252" s="434">
        <f t="shared" si="46"/>
        <v>0</v>
      </c>
      <c r="X252" s="434">
        <f t="shared" si="47"/>
        <v>0</v>
      </c>
      <c r="Y252" s="434">
        <f t="shared" si="48"/>
        <v>0</v>
      </c>
      <c r="Z252" s="468">
        <f t="shared" si="49"/>
        <v>0</v>
      </c>
      <c r="AA252" s="434">
        <f t="shared" si="50"/>
        <v>0</v>
      </c>
      <c r="AB252" s="434">
        <f t="shared" si="51"/>
        <v>0</v>
      </c>
      <c r="AC252" s="434">
        <f t="shared" si="52"/>
        <v>0</v>
      </c>
      <c r="AD252" s="373" t="str">
        <f>IF(S252="","",IFERROR(SUM(T252:U252:W252:X252)+LARGE(T252:U252:W252:X252,1)/100+LARGE(T252:U252:W252:X252,2)/1000+LARGE(T252:U252:W252:X252,4)/10000+LARGE(T252:U252:W252:X252,5)/100000-0.01/R252,0))</f>
        <v/>
      </c>
      <c r="AE252" s="374"/>
      <c r="AF252" s="374"/>
      <c r="AG252" s="374"/>
      <c r="AH252" s="374"/>
      <c r="AI252" s="374"/>
      <c r="AJ252" s="374"/>
    </row>
    <row r="253" spans="1:36" ht="19.95" customHeight="1" thickBot="1" x14ac:dyDescent="0.35">
      <c r="A253" s="214" t="str">
        <f t="shared" si="40"/>
        <v/>
      </c>
      <c r="B253" s="58" t="str">
        <f>IF(ISNA(VLOOKUP($D253,'L. Des E.'!$A$4:$C$362,2,FALSE)),"",(VLOOKUP($D253,'L. Des E.'!$A$4:$C$362,2,FALSE)))</f>
        <v/>
      </c>
      <c r="C253" s="80" t="str">
        <f>IF(ISNA(VLOOKUP($D253,'L. Des E.'!$A$4:$C$362,3,FALSE)),"",(VLOOKUP($D253,'L. Des E.'!$A$4:$C$362,3,FALSE)))</f>
        <v/>
      </c>
      <c r="D253" s="59"/>
      <c r="E253" s="60"/>
      <c r="F253" s="60"/>
      <c r="G253" s="290" t="str">
        <f t="shared" si="41"/>
        <v/>
      </c>
      <c r="H253" s="60"/>
      <c r="I253" s="60"/>
      <c r="J253" s="60"/>
      <c r="K253" s="60"/>
      <c r="L253" s="60"/>
      <c r="M253" s="60"/>
      <c r="N253" s="60"/>
      <c r="O253" s="60"/>
      <c r="P253" s="60"/>
      <c r="Q253" s="226"/>
      <c r="R253" s="434">
        <v>251</v>
      </c>
      <c r="S253" s="434" t="str">
        <f t="shared" si="42"/>
        <v/>
      </c>
      <c r="T253" s="434">
        <f t="shared" si="43"/>
        <v>0</v>
      </c>
      <c r="U253" s="434">
        <f t="shared" si="44"/>
        <v>0</v>
      </c>
      <c r="V253" s="434">
        <f t="shared" si="45"/>
        <v>0</v>
      </c>
      <c r="W253" s="434">
        <f t="shared" si="46"/>
        <v>0</v>
      </c>
      <c r="X253" s="434">
        <f t="shared" si="47"/>
        <v>0</v>
      </c>
      <c r="Y253" s="434">
        <f t="shared" si="48"/>
        <v>0</v>
      </c>
      <c r="Z253" s="468">
        <f t="shared" si="49"/>
        <v>0</v>
      </c>
      <c r="AA253" s="434">
        <f t="shared" si="50"/>
        <v>0</v>
      </c>
      <c r="AB253" s="434">
        <f t="shared" si="51"/>
        <v>0</v>
      </c>
      <c r="AC253" s="434">
        <f t="shared" si="52"/>
        <v>0</v>
      </c>
      <c r="AD253" s="373" t="str">
        <f>IF(S253="","",IFERROR(SUM(T253:U253:W253:X253)+LARGE(T253:U253:W253:X253,1)/100+LARGE(T253:U253:W253:X253,2)/1000+LARGE(T253:U253:W253:X253,4)/10000+LARGE(T253:U253:W253:X253,5)/100000-0.01/R253,0))</f>
        <v/>
      </c>
      <c r="AE253" s="374"/>
      <c r="AF253" s="374"/>
      <c r="AG253" s="374"/>
      <c r="AH253" s="374"/>
      <c r="AI253" s="374"/>
      <c r="AJ253" s="374"/>
    </row>
    <row r="254" spans="1:36" ht="19.95" customHeight="1" thickBot="1" x14ac:dyDescent="0.35">
      <c r="A254" s="214" t="str">
        <f t="shared" si="40"/>
        <v/>
      </c>
      <c r="B254" s="58" t="str">
        <f>IF(ISNA(VLOOKUP($D254,'L. Des E.'!$A$4:$C$362,2,FALSE)),"",(VLOOKUP($D254,'L. Des E.'!$A$4:$C$362,2,FALSE)))</f>
        <v/>
      </c>
      <c r="C254" s="80" t="str">
        <f>IF(ISNA(VLOOKUP($D254,'L. Des E.'!$A$4:$C$362,3,FALSE)),"",(VLOOKUP($D254,'L. Des E.'!$A$4:$C$362,3,FALSE)))</f>
        <v/>
      </c>
      <c r="D254" s="59"/>
      <c r="E254" s="60"/>
      <c r="F254" s="60"/>
      <c r="G254" s="290" t="str">
        <f t="shared" si="41"/>
        <v/>
      </c>
      <c r="H254" s="60"/>
      <c r="I254" s="60"/>
      <c r="J254" s="60"/>
      <c r="K254" s="60"/>
      <c r="L254" s="60"/>
      <c r="M254" s="60"/>
      <c r="N254" s="60"/>
      <c r="O254" s="60"/>
      <c r="P254" s="60"/>
      <c r="Q254" s="226"/>
      <c r="R254" s="434">
        <v>252</v>
      </c>
      <c r="S254" s="434" t="str">
        <f t="shared" si="42"/>
        <v/>
      </c>
      <c r="T254" s="434">
        <f t="shared" si="43"/>
        <v>0</v>
      </c>
      <c r="U254" s="434">
        <f t="shared" si="44"/>
        <v>0</v>
      </c>
      <c r="V254" s="434">
        <f t="shared" si="45"/>
        <v>0</v>
      </c>
      <c r="W254" s="434">
        <f t="shared" si="46"/>
        <v>0</v>
      </c>
      <c r="X254" s="434">
        <f t="shared" si="47"/>
        <v>0</v>
      </c>
      <c r="Y254" s="434">
        <f t="shared" si="48"/>
        <v>0</v>
      </c>
      <c r="Z254" s="468">
        <f t="shared" si="49"/>
        <v>0</v>
      </c>
      <c r="AA254" s="434">
        <f t="shared" si="50"/>
        <v>0</v>
      </c>
      <c r="AB254" s="434">
        <f t="shared" si="51"/>
        <v>0</v>
      </c>
      <c r="AC254" s="434">
        <f t="shared" si="52"/>
        <v>0</v>
      </c>
      <c r="AD254" s="373" t="str">
        <f>IF(S254="","",IFERROR(SUM(T254:U254:W254:X254)+LARGE(T254:U254:W254:X254,1)/100+LARGE(T254:U254:W254:X254,2)/1000+LARGE(T254:U254:W254:X254,4)/10000+LARGE(T254:U254:W254:X254,5)/100000-0.01/R254,0))</f>
        <v/>
      </c>
      <c r="AE254" s="374"/>
      <c r="AF254" s="374"/>
      <c r="AG254" s="374"/>
      <c r="AH254" s="374"/>
      <c r="AI254" s="374"/>
      <c r="AJ254" s="374"/>
    </row>
    <row r="255" spans="1:36" ht="19.95" customHeight="1" thickBot="1" x14ac:dyDescent="0.35">
      <c r="A255" s="214" t="str">
        <f t="shared" si="40"/>
        <v/>
      </c>
      <c r="B255" s="58" t="str">
        <f>IF(ISNA(VLOOKUP($D255,'L. Des E.'!$A$4:$C$362,2,FALSE)),"",(VLOOKUP($D255,'L. Des E.'!$A$4:$C$362,2,FALSE)))</f>
        <v/>
      </c>
      <c r="C255" s="80" t="str">
        <f>IF(ISNA(VLOOKUP($D255,'L. Des E.'!$A$4:$C$362,3,FALSE)),"",(VLOOKUP($D255,'L. Des E.'!$A$4:$C$362,3,FALSE)))</f>
        <v/>
      </c>
      <c r="D255" s="59"/>
      <c r="E255" s="60"/>
      <c r="F255" s="60"/>
      <c r="G255" s="290" t="str">
        <f t="shared" si="41"/>
        <v/>
      </c>
      <c r="H255" s="60"/>
      <c r="I255" s="60"/>
      <c r="J255" s="60"/>
      <c r="K255" s="60"/>
      <c r="L255" s="60"/>
      <c r="M255" s="60"/>
      <c r="N255" s="60"/>
      <c r="O255" s="60"/>
      <c r="P255" s="60"/>
      <c r="Q255" s="226"/>
      <c r="R255" s="434">
        <v>253</v>
      </c>
      <c r="S255" s="434" t="str">
        <f t="shared" si="42"/>
        <v/>
      </c>
      <c r="T255" s="434">
        <f t="shared" si="43"/>
        <v>0</v>
      </c>
      <c r="U255" s="434">
        <f t="shared" si="44"/>
        <v>0</v>
      </c>
      <c r="V255" s="434">
        <f t="shared" si="45"/>
        <v>0</v>
      </c>
      <c r="W255" s="434">
        <f t="shared" si="46"/>
        <v>0</v>
      </c>
      <c r="X255" s="434">
        <f t="shared" si="47"/>
        <v>0</v>
      </c>
      <c r="Y255" s="434">
        <f t="shared" si="48"/>
        <v>0</v>
      </c>
      <c r="Z255" s="468">
        <f t="shared" si="49"/>
        <v>0</v>
      </c>
      <c r="AA255" s="434">
        <f t="shared" si="50"/>
        <v>0</v>
      </c>
      <c r="AB255" s="434">
        <f t="shared" si="51"/>
        <v>0</v>
      </c>
      <c r="AC255" s="434">
        <f t="shared" si="52"/>
        <v>0</v>
      </c>
      <c r="AD255" s="373" t="str">
        <f>IF(S255="","",IFERROR(SUM(T255:U255:W255:X255)+LARGE(T255:U255:W255:X255,1)/100+LARGE(T255:U255:W255:X255,2)/1000+LARGE(T255:U255:W255:X255,4)/10000+LARGE(T255:U255:W255:X255,5)/100000-0.01/R255,0))</f>
        <v/>
      </c>
      <c r="AE255" s="374"/>
      <c r="AF255" s="374"/>
      <c r="AG255" s="374"/>
      <c r="AH255" s="374"/>
      <c r="AI255" s="374"/>
      <c r="AJ255" s="374"/>
    </row>
    <row r="256" spans="1:36" ht="19.95" customHeight="1" thickBot="1" x14ac:dyDescent="0.35">
      <c r="A256" s="214" t="str">
        <f t="shared" si="40"/>
        <v/>
      </c>
      <c r="B256" s="58" t="str">
        <f>IF(ISNA(VLOOKUP($D256,'L. Des E.'!$A$4:$C$362,2,FALSE)),"",(VLOOKUP($D256,'L. Des E.'!$A$4:$C$362,2,FALSE)))</f>
        <v/>
      </c>
      <c r="C256" s="80" t="str">
        <f>IF(ISNA(VLOOKUP($D256,'L. Des E.'!$A$4:$C$362,3,FALSE)),"",(VLOOKUP($D256,'L. Des E.'!$A$4:$C$362,3,FALSE)))</f>
        <v/>
      </c>
      <c r="D256" s="59"/>
      <c r="E256" s="60"/>
      <c r="F256" s="60"/>
      <c r="G256" s="290" t="str">
        <f t="shared" si="41"/>
        <v/>
      </c>
      <c r="H256" s="60"/>
      <c r="I256" s="60"/>
      <c r="J256" s="60"/>
      <c r="K256" s="60"/>
      <c r="L256" s="60"/>
      <c r="M256" s="60"/>
      <c r="N256" s="60"/>
      <c r="O256" s="60"/>
      <c r="P256" s="60"/>
      <c r="Q256" s="226"/>
      <c r="R256" s="434">
        <v>254</v>
      </c>
      <c r="S256" s="434" t="str">
        <f t="shared" si="42"/>
        <v/>
      </c>
      <c r="T256" s="434">
        <f t="shared" si="43"/>
        <v>0</v>
      </c>
      <c r="U256" s="434">
        <f t="shared" si="44"/>
        <v>0</v>
      </c>
      <c r="V256" s="434">
        <f t="shared" si="45"/>
        <v>0</v>
      </c>
      <c r="W256" s="434">
        <f t="shared" si="46"/>
        <v>0</v>
      </c>
      <c r="X256" s="434">
        <f t="shared" si="47"/>
        <v>0</v>
      </c>
      <c r="Y256" s="434">
        <f t="shared" si="48"/>
        <v>0</v>
      </c>
      <c r="Z256" s="468">
        <f t="shared" si="49"/>
        <v>0</v>
      </c>
      <c r="AA256" s="434">
        <f t="shared" si="50"/>
        <v>0</v>
      </c>
      <c r="AB256" s="434">
        <f t="shared" si="51"/>
        <v>0</v>
      </c>
      <c r="AC256" s="434">
        <f t="shared" si="52"/>
        <v>0</v>
      </c>
      <c r="AD256" s="373" t="str">
        <f>IF(S256="","",IFERROR(SUM(T256:U256:W256:X256)+LARGE(T256:U256:W256:X256,1)/100+LARGE(T256:U256:W256:X256,2)/1000+LARGE(T256:U256:W256:X256,4)/10000+LARGE(T256:U256:W256:X256,5)/100000-0.01/R256,0))</f>
        <v/>
      </c>
      <c r="AE256" s="374"/>
      <c r="AF256" s="374"/>
      <c r="AG256" s="374"/>
      <c r="AH256" s="374"/>
      <c r="AI256" s="374"/>
      <c r="AJ256" s="374"/>
    </row>
    <row r="257" spans="1:36" ht="19.95" customHeight="1" thickBot="1" x14ac:dyDescent="0.35">
      <c r="A257" s="214" t="str">
        <f t="shared" si="40"/>
        <v/>
      </c>
      <c r="B257" s="58" t="str">
        <f>IF(ISNA(VLOOKUP($D257,'L. Des E.'!$A$4:$C$362,2,FALSE)),"",(VLOOKUP($D257,'L. Des E.'!$A$4:$C$362,2,FALSE)))</f>
        <v/>
      </c>
      <c r="C257" s="80" t="str">
        <f>IF(ISNA(VLOOKUP($D257,'L. Des E.'!$A$4:$C$362,3,FALSE)),"",(VLOOKUP($D257,'L. Des E.'!$A$4:$C$362,3,FALSE)))</f>
        <v/>
      </c>
      <c r="D257" s="59"/>
      <c r="E257" s="60"/>
      <c r="F257" s="60"/>
      <c r="G257" s="290" t="str">
        <f t="shared" si="41"/>
        <v/>
      </c>
      <c r="H257" s="60"/>
      <c r="I257" s="60"/>
      <c r="J257" s="60"/>
      <c r="K257" s="60"/>
      <c r="L257" s="60"/>
      <c r="M257" s="60"/>
      <c r="N257" s="60"/>
      <c r="O257" s="60"/>
      <c r="P257" s="60"/>
      <c r="Q257" s="226"/>
      <c r="R257" s="434">
        <v>255</v>
      </c>
      <c r="S257" s="434" t="str">
        <f t="shared" si="42"/>
        <v/>
      </c>
      <c r="T257" s="434">
        <f t="shared" si="43"/>
        <v>0</v>
      </c>
      <c r="U257" s="434">
        <f t="shared" si="44"/>
        <v>0</v>
      </c>
      <c r="V257" s="434">
        <f t="shared" si="45"/>
        <v>0</v>
      </c>
      <c r="W257" s="434">
        <f t="shared" si="46"/>
        <v>0</v>
      </c>
      <c r="X257" s="434">
        <f t="shared" si="47"/>
        <v>0</v>
      </c>
      <c r="Y257" s="434">
        <f t="shared" si="48"/>
        <v>0</v>
      </c>
      <c r="Z257" s="468">
        <f t="shared" si="49"/>
        <v>0</v>
      </c>
      <c r="AA257" s="434">
        <f t="shared" si="50"/>
        <v>0</v>
      </c>
      <c r="AB257" s="434">
        <f t="shared" si="51"/>
        <v>0</v>
      </c>
      <c r="AC257" s="434">
        <f t="shared" si="52"/>
        <v>0</v>
      </c>
      <c r="AD257" s="373" t="str">
        <f>IF(S257="","",IFERROR(SUM(T257:U257:W257:X257)+LARGE(T257:U257:W257:X257,1)/100+LARGE(T257:U257:W257:X257,2)/1000+LARGE(T257:U257:W257:X257,4)/10000+LARGE(T257:U257:W257:X257,5)/100000-0.01/R257,0))</f>
        <v/>
      </c>
      <c r="AE257" s="374"/>
      <c r="AF257" s="374"/>
      <c r="AG257" s="374"/>
      <c r="AH257" s="374"/>
      <c r="AI257" s="374"/>
      <c r="AJ257" s="374"/>
    </row>
    <row r="258" spans="1:36" ht="19.95" customHeight="1" thickBot="1" x14ac:dyDescent="0.35">
      <c r="A258" s="214" t="str">
        <f t="shared" si="40"/>
        <v/>
      </c>
      <c r="B258" s="58" t="str">
        <f>IF(ISNA(VLOOKUP($D258,'L. Des E.'!$A$4:$C$362,2,FALSE)),"",(VLOOKUP($D258,'L. Des E.'!$A$4:$C$362,2,FALSE)))</f>
        <v/>
      </c>
      <c r="C258" s="80" t="str">
        <f>IF(ISNA(VLOOKUP($D258,'L. Des E.'!$A$4:$C$362,3,FALSE)),"",(VLOOKUP($D258,'L. Des E.'!$A$4:$C$362,3,FALSE)))</f>
        <v/>
      </c>
      <c r="D258" s="59"/>
      <c r="E258" s="60"/>
      <c r="F258" s="60"/>
      <c r="G258" s="290" t="str">
        <f t="shared" si="41"/>
        <v/>
      </c>
      <c r="H258" s="60"/>
      <c r="I258" s="60"/>
      <c r="J258" s="60"/>
      <c r="K258" s="60"/>
      <c r="L258" s="60"/>
      <c r="M258" s="60"/>
      <c r="N258" s="60"/>
      <c r="O258" s="60"/>
      <c r="P258" s="60"/>
      <c r="Q258" s="226"/>
      <c r="R258" s="434">
        <v>256</v>
      </c>
      <c r="S258" s="434" t="str">
        <f t="shared" si="42"/>
        <v/>
      </c>
      <c r="T258" s="434">
        <f t="shared" si="43"/>
        <v>0</v>
      </c>
      <c r="U258" s="434">
        <f t="shared" si="44"/>
        <v>0</v>
      </c>
      <c r="V258" s="434">
        <f t="shared" si="45"/>
        <v>0</v>
      </c>
      <c r="W258" s="434">
        <f t="shared" si="46"/>
        <v>0</v>
      </c>
      <c r="X258" s="434">
        <f t="shared" si="47"/>
        <v>0</v>
      </c>
      <c r="Y258" s="434">
        <f t="shared" si="48"/>
        <v>0</v>
      </c>
      <c r="Z258" s="468">
        <f t="shared" si="49"/>
        <v>0</v>
      </c>
      <c r="AA258" s="434">
        <f t="shared" si="50"/>
        <v>0</v>
      </c>
      <c r="AB258" s="434">
        <f t="shared" si="51"/>
        <v>0</v>
      </c>
      <c r="AC258" s="434">
        <f t="shared" si="52"/>
        <v>0</v>
      </c>
      <c r="AD258" s="373" t="str">
        <f>IF(S258="","",IFERROR(SUM(T258:U258:W258:X258)+LARGE(T258:U258:W258:X258,1)/100+LARGE(T258:U258:W258:X258,2)/1000+LARGE(T258:U258:W258:X258,4)/10000+LARGE(T258:U258:W258:X258,5)/100000-0.01/R258,0))</f>
        <v/>
      </c>
      <c r="AE258" s="374"/>
      <c r="AF258" s="374"/>
      <c r="AG258" s="374"/>
      <c r="AH258" s="374"/>
      <c r="AI258" s="374"/>
      <c r="AJ258" s="374"/>
    </row>
    <row r="259" spans="1:36" ht="19.95" customHeight="1" thickBot="1" x14ac:dyDescent="0.35">
      <c r="A259" s="214" t="str">
        <f t="shared" si="40"/>
        <v/>
      </c>
      <c r="B259" s="58" t="str">
        <f>IF(ISNA(VLOOKUP($D259,'L. Des E.'!$A$4:$C$362,2,FALSE)),"",(VLOOKUP($D259,'L. Des E.'!$A$4:$C$362,2,FALSE)))</f>
        <v/>
      </c>
      <c r="C259" s="80" t="str">
        <f>IF(ISNA(VLOOKUP($D259,'L. Des E.'!$A$4:$C$362,3,FALSE)),"",(VLOOKUP($D259,'L. Des E.'!$A$4:$C$362,3,FALSE)))</f>
        <v/>
      </c>
      <c r="D259" s="59"/>
      <c r="E259" s="60"/>
      <c r="F259" s="60"/>
      <c r="G259" s="290" t="str">
        <f t="shared" si="41"/>
        <v/>
      </c>
      <c r="H259" s="60"/>
      <c r="I259" s="60"/>
      <c r="J259" s="60"/>
      <c r="K259" s="60"/>
      <c r="L259" s="60"/>
      <c r="M259" s="60"/>
      <c r="N259" s="60"/>
      <c r="O259" s="60"/>
      <c r="P259" s="60"/>
      <c r="Q259" s="226"/>
      <c r="R259" s="434">
        <v>257</v>
      </c>
      <c r="S259" s="434" t="str">
        <f t="shared" si="42"/>
        <v/>
      </c>
      <c r="T259" s="434">
        <f t="shared" si="43"/>
        <v>0</v>
      </c>
      <c r="U259" s="434">
        <f t="shared" si="44"/>
        <v>0</v>
      </c>
      <c r="V259" s="434">
        <f t="shared" si="45"/>
        <v>0</v>
      </c>
      <c r="W259" s="434">
        <f t="shared" si="46"/>
        <v>0</v>
      </c>
      <c r="X259" s="434">
        <f t="shared" si="47"/>
        <v>0</v>
      </c>
      <c r="Y259" s="434">
        <f t="shared" si="48"/>
        <v>0</v>
      </c>
      <c r="Z259" s="468">
        <f t="shared" si="49"/>
        <v>0</v>
      </c>
      <c r="AA259" s="434">
        <f t="shared" si="50"/>
        <v>0</v>
      </c>
      <c r="AB259" s="434">
        <f t="shared" si="51"/>
        <v>0</v>
      </c>
      <c r="AC259" s="434">
        <f t="shared" si="52"/>
        <v>0</v>
      </c>
      <c r="AD259" s="373" t="str">
        <f>IF(S259="","",IFERROR(SUM(T259:U259:W259:X259)+LARGE(T259:U259:W259:X259,1)/100+LARGE(T259:U259:W259:X259,2)/1000+LARGE(T259:U259:W259:X259,4)/10000+LARGE(T259:U259:W259:X259,5)/100000-0.01/R259,0))</f>
        <v/>
      </c>
      <c r="AE259" s="374"/>
      <c r="AF259" s="374"/>
      <c r="AG259" s="374"/>
      <c r="AH259" s="374"/>
      <c r="AI259" s="374"/>
      <c r="AJ259" s="374"/>
    </row>
    <row r="260" spans="1:36" ht="19.95" customHeight="1" thickBot="1" x14ac:dyDescent="0.35">
      <c r="A260" s="214" t="str">
        <f t="shared" ref="A260:A301" si="53">IF(ISERROR(RANK(AD260,$AD$3:$AD$301,0)),"",(RANK(AD260,$AD$3:$AD$301,0)))</f>
        <v/>
      </c>
      <c r="B260" s="58" t="str">
        <f>IF(ISNA(VLOOKUP($D260,'L. Des E.'!$A$4:$C$362,2,FALSE)),"",(VLOOKUP($D260,'L. Des E.'!$A$4:$C$362,2,FALSE)))</f>
        <v/>
      </c>
      <c r="C260" s="80" t="str">
        <f>IF(ISNA(VLOOKUP($D260,'L. Des E.'!$A$4:$C$362,3,FALSE)),"",(VLOOKUP($D260,'L. Des E.'!$A$4:$C$362,3,FALSE)))</f>
        <v/>
      </c>
      <c r="D260" s="59"/>
      <c r="E260" s="60"/>
      <c r="F260" s="60"/>
      <c r="G260" s="290" t="str">
        <f t="shared" ref="G260:G301" si="54">IF(F260="","",IF(MIN(90,SUM(H260:Q260))=0,"PC",(MIN(90,SUM(H260:Q260)))))</f>
        <v/>
      </c>
      <c r="H260" s="60"/>
      <c r="I260" s="60"/>
      <c r="J260" s="60"/>
      <c r="K260" s="60"/>
      <c r="L260" s="60"/>
      <c r="M260" s="60"/>
      <c r="N260" s="60"/>
      <c r="O260" s="60"/>
      <c r="P260" s="60"/>
      <c r="Q260" s="226"/>
      <c r="R260" s="434">
        <v>258</v>
      </c>
      <c r="S260" s="434" t="str">
        <f t="shared" ref="S260:S301" si="55">G260</f>
        <v/>
      </c>
      <c r="T260" s="434">
        <f t="shared" ref="T260:T301" si="56">H260</f>
        <v>0</v>
      </c>
      <c r="U260" s="434">
        <f t="shared" ref="U260:U301" si="57">I260</f>
        <v>0</v>
      </c>
      <c r="V260" s="434">
        <f t="shared" ref="V260:V301" si="58">J260</f>
        <v>0</v>
      </c>
      <c r="W260" s="434">
        <f t="shared" ref="W260:W301" si="59">K260</f>
        <v>0</v>
      </c>
      <c r="X260" s="434">
        <f t="shared" ref="X260:X301" si="60">L260</f>
        <v>0</v>
      </c>
      <c r="Y260" s="434">
        <f t="shared" ref="Y260:Y301" si="61">M260</f>
        <v>0</v>
      </c>
      <c r="Z260" s="468">
        <f t="shared" ref="Z260:Z301" si="62">N260</f>
        <v>0</v>
      </c>
      <c r="AA260" s="434">
        <f t="shared" ref="AA260:AA301" si="63">O260</f>
        <v>0</v>
      </c>
      <c r="AB260" s="434">
        <f t="shared" ref="AB260:AB301" si="64">P260</f>
        <v>0</v>
      </c>
      <c r="AC260" s="434">
        <f t="shared" ref="AC260:AC301" si="65">Q260</f>
        <v>0</v>
      </c>
      <c r="AD260" s="373" t="str">
        <f>IF(S260="","",IFERROR(SUM(T260:U260:W260:X260)+LARGE(T260:U260:W260:X260,1)/100+LARGE(T260:U260:W260:X260,2)/1000+LARGE(T260:U260:W260:X260,4)/10000+LARGE(T260:U260:W260:X260,5)/100000-0.01/R260,0))</f>
        <v/>
      </c>
      <c r="AE260" s="374"/>
      <c r="AF260" s="374"/>
      <c r="AG260" s="374"/>
      <c r="AH260" s="374"/>
      <c r="AI260" s="374"/>
      <c r="AJ260" s="374"/>
    </row>
    <row r="261" spans="1:36" ht="19.95" customHeight="1" thickBot="1" x14ac:dyDescent="0.35">
      <c r="A261" s="214" t="str">
        <f t="shared" si="53"/>
        <v/>
      </c>
      <c r="B261" s="58" t="str">
        <f>IF(ISNA(VLOOKUP($D261,'L. Des E.'!$A$4:$C$362,2,FALSE)),"",(VLOOKUP($D261,'L. Des E.'!$A$4:$C$362,2,FALSE)))</f>
        <v/>
      </c>
      <c r="C261" s="80" t="str">
        <f>IF(ISNA(VLOOKUP($D261,'L. Des E.'!$A$4:$C$362,3,FALSE)),"",(VLOOKUP($D261,'L. Des E.'!$A$4:$C$362,3,FALSE)))</f>
        <v/>
      </c>
      <c r="D261" s="59"/>
      <c r="E261" s="60"/>
      <c r="F261" s="60"/>
      <c r="G261" s="290" t="str">
        <f t="shared" si="54"/>
        <v/>
      </c>
      <c r="H261" s="60"/>
      <c r="I261" s="60"/>
      <c r="J261" s="60"/>
      <c r="K261" s="60"/>
      <c r="L261" s="60"/>
      <c r="M261" s="60"/>
      <c r="N261" s="60"/>
      <c r="O261" s="60"/>
      <c r="P261" s="60"/>
      <c r="Q261" s="226"/>
      <c r="R261" s="434">
        <v>259</v>
      </c>
      <c r="S261" s="434" t="str">
        <f t="shared" si="55"/>
        <v/>
      </c>
      <c r="T261" s="434">
        <f t="shared" si="56"/>
        <v>0</v>
      </c>
      <c r="U261" s="434">
        <f t="shared" si="57"/>
        <v>0</v>
      </c>
      <c r="V261" s="434">
        <f t="shared" si="58"/>
        <v>0</v>
      </c>
      <c r="W261" s="434">
        <f t="shared" si="59"/>
        <v>0</v>
      </c>
      <c r="X261" s="434">
        <f t="shared" si="60"/>
        <v>0</v>
      </c>
      <c r="Y261" s="434">
        <f t="shared" si="61"/>
        <v>0</v>
      </c>
      <c r="Z261" s="468">
        <f t="shared" si="62"/>
        <v>0</v>
      </c>
      <c r="AA261" s="434">
        <f t="shared" si="63"/>
        <v>0</v>
      </c>
      <c r="AB261" s="434">
        <f t="shared" si="64"/>
        <v>0</v>
      </c>
      <c r="AC261" s="434">
        <f t="shared" si="65"/>
        <v>0</v>
      </c>
      <c r="AD261" s="373" t="str">
        <f>IF(S261="","",IFERROR(SUM(T261:U261:W261:X261)+LARGE(T261:U261:W261:X261,1)/100+LARGE(T261:U261:W261:X261,2)/1000+LARGE(T261:U261:W261:X261,4)/10000+LARGE(T261:U261:W261:X261,5)/100000-0.01/R261,0))</f>
        <v/>
      </c>
      <c r="AE261" s="374"/>
      <c r="AF261" s="374"/>
      <c r="AG261" s="374"/>
      <c r="AH261" s="374"/>
      <c r="AI261" s="374"/>
      <c r="AJ261" s="374"/>
    </row>
    <row r="262" spans="1:36" ht="19.95" customHeight="1" thickBot="1" x14ac:dyDescent="0.35">
      <c r="A262" s="214" t="str">
        <f t="shared" si="53"/>
        <v/>
      </c>
      <c r="B262" s="58" t="str">
        <f>IF(ISNA(VLOOKUP($D262,'L. Des E.'!$A$4:$C$362,2,FALSE)),"",(VLOOKUP($D262,'L. Des E.'!$A$4:$C$362,2,FALSE)))</f>
        <v/>
      </c>
      <c r="C262" s="80" t="str">
        <f>IF(ISNA(VLOOKUP($D262,'L. Des E.'!$A$4:$C$362,3,FALSE)),"",(VLOOKUP($D262,'L. Des E.'!$A$4:$C$362,3,FALSE)))</f>
        <v/>
      </c>
      <c r="D262" s="59"/>
      <c r="E262" s="60"/>
      <c r="F262" s="60"/>
      <c r="G262" s="290" t="str">
        <f t="shared" si="54"/>
        <v/>
      </c>
      <c r="H262" s="60"/>
      <c r="I262" s="60"/>
      <c r="J262" s="60"/>
      <c r="K262" s="60"/>
      <c r="L262" s="60"/>
      <c r="M262" s="60"/>
      <c r="N262" s="60"/>
      <c r="O262" s="60"/>
      <c r="P262" s="60"/>
      <c r="Q262" s="226"/>
      <c r="R262" s="434">
        <v>260</v>
      </c>
      <c r="S262" s="434" t="str">
        <f t="shared" si="55"/>
        <v/>
      </c>
      <c r="T262" s="434">
        <f t="shared" si="56"/>
        <v>0</v>
      </c>
      <c r="U262" s="434">
        <f t="shared" si="57"/>
        <v>0</v>
      </c>
      <c r="V262" s="434">
        <f t="shared" si="58"/>
        <v>0</v>
      </c>
      <c r="W262" s="434">
        <f t="shared" si="59"/>
        <v>0</v>
      </c>
      <c r="X262" s="434">
        <f t="shared" si="60"/>
        <v>0</v>
      </c>
      <c r="Y262" s="434">
        <f t="shared" si="61"/>
        <v>0</v>
      </c>
      <c r="Z262" s="468">
        <f t="shared" si="62"/>
        <v>0</v>
      </c>
      <c r="AA262" s="434">
        <f t="shared" si="63"/>
        <v>0</v>
      </c>
      <c r="AB262" s="434">
        <f t="shared" si="64"/>
        <v>0</v>
      </c>
      <c r="AC262" s="434">
        <f t="shared" si="65"/>
        <v>0</v>
      </c>
      <c r="AD262" s="373" t="str">
        <f>IF(S262="","",IFERROR(SUM(T262:U262:W262:X262)+LARGE(T262:U262:W262:X262,1)/100+LARGE(T262:U262:W262:X262,2)/1000+LARGE(T262:U262:W262:X262,4)/10000+LARGE(T262:U262:W262:X262,5)/100000-0.01/R262,0))</f>
        <v/>
      </c>
      <c r="AE262" s="374"/>
      <c r="AF262" s="374"/>
      <c r="AG262" s="374"/>
      <c r="AH262" s="374"/>
      <c r="AI262" s="374"/>
      <c r="AJ262" s="374"/>
    </row>
    <row r="263" spans="1:36" ht="19.95" customHeight="1" thickBot="1" x14ac:dyDescent="0.35">
      <c r="A263" s="214" t="str">
        <f t="shared" si="53"/>
        <v/>
      </c>
      <c r="B263" s="58" t="str">
        <f>IF(ISNA(VLOOKUP($D263,'L. Des E.'!$A$4:$C$362,2,FALSE)),"",(VLOOKUP($D263,'L. Des E.'!$A$4:$C$362,2,FALSE)))</f>
        <v/>
      </c>
      <c r="C263" s="80" t="str">
        <f>IF(ISNA(VLOOKUP($D263,'L. Des E.'!$A$4:$C$362,3,FALSE)),"",(VLOOKUP($D263,'L. Des E.'!$A$4:$C$362,3,FALSE)))</f>
        <v/>
      </c>
      <c r="D263" s="59"/>
      <c r="E263" s="60"/>
      <c r="F263" s="60"/>
      <c r="G263" s="290" t="str">
        <f t="shared" si="54"/>
        <v/>
      </c>
      <c r="H263" s="60"/>
      <c r="I263" s="60"/>
      <c r="J263" s="60"/>
      <c r="K263" s="60"/>
      <c r="L263" s="60"/>
      <c r="M263" s="60"/>
      <c r="N263" s="60"/>
      <c r="O263" s="60"/>
      <c r="P263" s="60"/>
      <c r="Q263" s="226"/>
      <c r="R263" s="434">
        <v>261</v>
      </c>
      <c r="S263" s="434" t="str">
        <f t="shared" si="55"/>
        <v/>
      </c>
      <c r="T263" s="434">
        <f t="shared" si="56"/>
        <v>0</v>
      </c>
      <c r="U263" s="434">
        <f t="shared" si="57"/>
        <v>0</v>
      </c>
      <c r="V263" s="434">
        <f t="shared" si="58"/>
        <v>0</v>
      </c>
      <c r="W263" s="434">
        <f t="shared" si="59"/>
        <v>0</v>
      </c>
      <c r="X263" s="434">
        <f t="shared" si="60"/>
        <v>0</v>
      </c>
      <c r="Y263" s="434">
        <f t="shared" si="61"/>
        <v>0</v>
      </c>
      <c r="Z263" s="468">
        <f t="shared" si="62"/>
        <v>0</v>
      </c>
      <c r="AA263" s="434">
        <f t="shared" si="63"/>
        <v>0</v>
      </c>
      <c r="AB263" s="434">
        <f t="shared" si="64"/>
        <v>0</v>
      </c>
      <c r="AC263" s="434">
        <f t="shared" si="65"/>
        <v>0</v>
      </c>
      <c r="AD263" s="373" t="str">
        <f>IF(S263="","",IFERROR(SUM(T263:U263:W263:X263)+LARGE(T263:U263:W263:X263,1)/100+LARGE(T263:U263:W263:X263,2)/1000+LARGE(T263:U263:W263:X263,4)/10000+LARGE(T263:U263:W263:X263,5)/100000-0.01/R263,0))</f>
        <v/>
      </c>
      <c r="AE263" s="374"/>
      <c r="AF263" s="374"/>
      <c r="AG263" s="374"/>
      <c r="AH263" s="374"/>
      <c r="AI263" s="374"/>
      <c r="AJ263" s="374"/>
    </row>
    <row r="264" spans="1:36" ht="19.95" customHeight="1" thickBot="1" x14ac:dyDescent="0.35">
      <c r="A264" s="214" t="str">
        <f t="shared" si="53"/>
        <v/>
      </c>
      <c r="B264" s="58" t="str">
        <f>IF(ISNA(VLOOKUP($D264,'L. Des E.'!$A$4:$C$362,2,FALSE)),"",(VLOOKUP($D264,'L. Des E.'!$A$4:$C$362,2,FALSE)))</f>
        <v/>
      </c>
      <c r="C264" s="80" t="str">
        <f>IF(ISNA(VLOOKUP($D264,'L. Des E.'!$A$4:$C$362,3,FALSE)),"",(VLOOKUP($D264,'L. Des E.'!$A$4:$C$362,3,FALSE)))</f>
        <v/>
      </c>
      <c r="D264" s="59"/>
      <c r="E264" s="60"/>
      <c r="F264" s="60"/>
      <c r="G264" s="290" t="str">
        <f t="shared" si="54"/>
        <v/>
      </c>
      <c r="H264" s="60"/>
      <c r="I264" s="60"/>
      <c r="J264" s="60"/>
      <c r="K264" s="60"/>
      <c r="L264" s="60"/>
      <c r="M264" s="60"/>
      <c r="N264" s="60"/>
      <c r="O264" s="60"/>
      <c r="P264" s="60"/>
      <c r="Q264" s="226"/>
      <c r="R264" s="434">
        <v>262</v>
      </c>
      <c r="S264" s="434" t="str">
        <f t="shared" si="55"/>
        <v/>
      </c>
      <c r="T264" s="434">
        <f t="shared" si="56"/>
        <v>0</v>
      </c>
      <c r="U264" s="434">
        <f t="shared" si="57"/>
        <v>0</v>
      </c>
      <c r="V264" s="434">
        <f t="shared" si="58"/>
        <v>0</v>
      </c>
      <c r="W264" s="434">
        <f t="shared" si="59"/>
        <v>0</v>
      </c>
      <c r="X264" s="434">
        <f t="shared" si="60"/>
        <v>0</v>
      </c>
      <c r="Y264" s="434">
        <f t="shared" si="61"/>
        <v>0</v>
      </c>
      <c r="Z264" s="468">
        <f t="shared" si="62"/>
        <v>0</v>
      </c>
      <c r="AA264" s="434">
        <f t="shared" si="63"/>
        <v>0</v>
      </c>
      <c r="AB264" s="434">
        <f t="shared" si="64"/>
        <v>0</v>
      </c>
      <c r="AC264" s="434">
        <f t="shared" si="65"/>
        <v>0</v>
      </c>
      <c r="AD264" s="373" t="str">
        <f>IF(S264="","",IFERROR(SUM(T264:U264:W264:X264)+LARGE(T264:U264:W264:X264,1)/100+LARGE(T264:U264:W264:X264,2)/1000+LARGE(T264:U264:W264:X264,4)/10000+LARGE(T264:U264:W264:X264,5)/100000-0.01/R264,0))</f>
        <v/>
      </c>
      <c r="AE264" s="374"/>
      <c r="AF264" s="374"/>
      <c r="AG264" s="374"/>
      <c r="AH264" s="374"/>
      <c r="AI264" s="374"/>
      <c r="AJ264" s="374"/>
    </row>
    <row r="265" spans="1:36" ht="19.95" customHeight="1" thickBot="1" x14ac:dyDescent="0.35">
      <c r="A265" s="214" t="str">
        <f t="shared" si="53"/>
        <v/>
      </c>
      <c r="B265" s="58" t="str">
        <f>IF(ISNA(VLOOKUP($D265,'L. Des E.'!$A$4:$C$362,2,FALSE)),"",(VLOOKUP($D265,'L. Des E.'!$A$4:$C$362,2,FALSE)))</f>
        <v/>
      </c>
      <c r="C265" s="80" t="str">
        <f>IF(ISNA(VLOOKUP($D265,'L. Des E.'!$A$4:$C$362,3,FALSE)),"",(VLOOKUP($D265,'L. Des E.'!$A$4:$C$362,3,FALSE)))</f>
        <v/>
      </c>
      <c r="D265" s="59"/>
      <c r="E265" s="60"/>
      <c r="F265" s="60"/>
      <c r="G265" s="290" t="str">
        <f t="shared" si="54"/>
        <v/>
      </c>
      <c r="H265" s="60"/>
      <c r="I265" s="60"/>
      <c r="J265" s="60"/>
      <c r="K265" s="60"/>
      <c r="L265" s="60"/>
      <c r="M265" s="60"/>
      <c r="N265" s="60"/>
      <c r="O265" s="60"/>
      <c r="P265" s="60"/>
      <c r="Q265" s="226"/>
      <c r="R265" s="434">
        <v>263</v>
      </c>
      <c r="S265" s="434" t="str">
        <f t="shared" si="55"/>
        <v/>
      </c>
      <c r="T265" s="434">
        <f t="shared" si="56"/>
        <v>0</v>
      </c>
      <c r="U265" s="434">
        <f t="shared" si="57"/>
        <v>0</v>
      </c>
      <c r="V265" s="434">
        <f t="shared" si="58"/>
        <v>0</v>
      </c>
      <c r="W265" s="434">
        <f t="shared" si="59"/>
        <v>0</v>
      </c>
      <c r="X265" s="434">
        <f t="shared" si="60"/>
        <v>0</v>
      </c>
      <c r="Y265" s="434">
        <f t="shared" si="61"/>
        <v>0</v>
      </c>
      <c r="Z265" s="468">
        <f t="shared" si="62"/>
        <v>0</v>
      </c>
      <c r="AA265" s="434">
        <f t="shared" si="63"/>
        <v>0</v>
      </c>
      <c r="AB265" s="434">
        <f t="shared" si="64"/>
        <v>0</v>
      </c>
      <c r="AC265" s="434">
        <f t="shared" si="65"/>
        <v>0</v>
      </c>
      <c r="AD265" s="373" t="str">
        <f>IF(S265="","",IFERROR(SUM(T265:U265:W265:X265)+LARGE(T265:U265:W265:X265,1)/100+LARGE(T265:U265:W265:X265,2)/1000+LARGE(T265:U265:W265:X265,4)/10000+LARGE(T265:U265:W265:X265,5)/100000-0.01/R265,0))</f>
        <v/>
      </c>
      <c r="AE265" s="374"/>
      <c r="AF265" s="374"/>
      <c r="AG265" s="374"/>
      <c r="AH265" s="374"/>
      <c r="AI265" s="374"/>
      <c r="AJ265" s="374"/>
    </row>
    <row r="266" spans="1:36" ht="19.95" customHeight="1" thickBot="1" x14ac:dyDescent="0.35">
      <c r="A266" s="214" t="str">
        <f t="shared" si="53"/>
        <v/>
      </c>
      <c r="B266" s="58" t="str">
        <f>IF(ISNA(VLOOKUP($D266,'L. Des E.'!$A$4:$C$362,2,FALSE)),"",(VLOOKUP($D266,'L. Des E.'!$A$4:$C$362,2,FALSE)))</f>
        <v/>
      </c>
      <c r="C266" s="80" t="str">
        <f>IF(ISNA(VLOOKUP($D266,'L. Des E.'!$A$4:$C$362,3,FALSE)),"",(VLOOKUP($D266,'L. Des E.'!$A$4:$C$362,3,FALSE)))</f>
        <v/>
      </c>
      <c r="D266" s="59"/>
      <c r="E266" s="60"/>
      <c r="F266" s="60"/>
      <c r="G266" s="290" t="str">
        <f t="shared" si="54"/>
        <v/>
      </c>
      <c r="H266" s="60"/>
      <c r="I266" s="60"/>
      <c r="J266" s="60"/>
      <c r="K266" s="60"/>
      <c r="L266" s="60"/>
      <c r="M266" s="60"/>
      <c r="N266" s="60"/>
      <c r="O266" s="60"/>
      <c r="P266" s="60"/>
      <c r="Q266" s="226"/>
      <c r="R266" s="434">
        <v>264</v>
      </c>
      <c r="S266" s="434" t="str">
        <f t="shared" si="55"/>
        <v/>
      </c>
      <c r="T266" s="434">
        <f t="shared" si="56"/>
        <v>0</v>
      </c>
      <c r="U266" s="434">
        <f t="shared" si="57"/>
        <v>0</v>
      </c>
      <c r="V266" s="434">
        <f t="shared" si="58"/>
        <v>0</v>
      </c>
      <c r="W266" s="434">
        <f t="shared" si="59"/>
        <v>0</v>
      </c>
      <c r="X266" s="434">
        <f t="shared" si="60"/>
        <v>0</v>
      </c>
      <c r="Y266" s="434">
        <f t="shared" si="61"/>
        <v>0</v>
      </c>
      <c r="Z266" s="468">
        <f t="shared" si="62"/>
        <v>0</v>
      </c>
      <c r="AA266" s="434">
        <f t="shared" si="63"/>
        <v>0</v>
      </c>
      <c r="AB266" s="434">
        <f t="shared" si="64"/>
        <v>0</v>
      </c>
      <c r="AC266" s="434">
        <f t="shared" si="65"/>
        <v>0</v>
      </c>
      <c r="AD266" s="373" t="str">
        <f>IF(S266="","",IFERROR(SUM(T266:U266:W266:X266)+LARGE(T266:U266:W266:X266,1)/100+LARGE(T266:U266:W266:X266,2)/1000+LARGE(T266:U266:W266:X266,4)/10000+LARGE(T266:U266:W266:X266,5)/100000-0.01/R266,0))</f>
        <v/>
      </c>
      <c r="AE266" s="374"/>
      <c r="AF266" s="374"/>
      <c r="AG266" s="374"/>
      <c r="AH266" s="374"/>
      <c r="AI266" s="374"/>
      <c r="AJ266" s="374"/>
    </row>
    <row r="267" spans="1:36" ht="19.95" customHeight="1" thickBot="1" x14ac:dyDescent="0.35">
      <c r="A267" s="214" t="str">
        <f t="shared" si="53"/>
        <v/>
      </c>
      <c r="B267" s="58" t="str">
        <f>IF(ISNA(VLOOKUP($D267,'L. Des E.'!$A$4:$C$362,2,FALSE)),"",(VLOOKUP($D267,'L. Des E.'!$A$4:$C$362,2,FALSE)))</f>
        <v/>
      </c>
      <c r="C267" s="80" t="str">
        <f>IF(ISNA(VLOOKUP($D267,'L. Des E.'!$A$4:$C$362,3,FALSE)),"",(VLOOKUP($D267,'L. Des E.'!$A$4:$C$362,3,FALSE)))</f>
        <v/>
      </c>
      <c r="D267" s="59"/>
      <c r="E267" s="60"/>
      <c r="F267" s="60"/>
      <c r="G267" s="290" t="str">
        <f t="shared" si="54"/>
        <v/>
      </c>
      <c r="H267" s="60"/>
      <c r="I267" s="60"/>
      <c r="J267" s="60"/>
      <c r="K267" s="60"/>
      <c r="L267" s="60"/>
      <c r="M267" s="60"/>
      <c r="N267" s="60"/>
      <c r="O267" s="60"/>
      <c r="P267" s="60"/>
      <c r="Q267" s="226"/>
      <c r="R267" s="434">
        <v>265</v>
      </c>
      <c r="S267" s="434" t="str">
        <f t="shared" si="55"/>
        <v/>
      </c>
      <c r="T267" s="434">
        <f t="shared" si="56"/>
        <v>0</v>
      </c>
      <c r="U267" s="434">
        <f t="shared" si="57"/>
        <v>0</v>
      </c>
      <c r="V267" s="434">
        <f t="shared" si="58"/>
        <v>0</v>
      </c>
      <c r="W267" s="434">
        <f t="shared" si="59"/>
        <v>0</v>
      </c>
      <c r="X267" s="434">
        <f t="shared" si="60"/>
        <v>0</v>
      </c>
      <c r="Y267" s="434">
        <f t="shared" si="61"/>
        <v>0</v>
      </c>
      <c r="Z267" s="468">
        <f t="shared" si="62"/>
        <v>0</v>
      </c>
      <c r="AA267" s="434">
        <f t="shared" si="63"/>
        <v>0</v>
      </c>
      <c r="AB267" s="434">
        <f t="shared" si="64"/>
        <v>0</v>
      </c>
      <c r="AC267" s="434">
        <f t="shared" si="65"/>
        <v>0</v>
      </c>
      <c r="AD267" s="373" t="str">
        <f>IF(S267="","",IFERROR(SUM(T267:U267:W267:X267)+LARGE(T267:U267:W267:X267,1)/100+LARGE(T267:U267:W267:X267,2)/1000+LARGE(T267:U267:W267:X267,4)/10000+LARGE(T267:U267:W267:X267,5)/100000-0.01/R267,0))</f>
        <v/>
      </c>
      <c r="AE267" s="374"/>
      <c r="AF267" s="374"/>
      <c r="AG267" s="374"/>
      <c r="AH267" s="374"/>
      <c r="AI267" s="374"/>
      <c r="AJ267" s="374"/>
    </row>
    <row r="268" spans="1:36" ht="19.95" customHeight="1" thickBot="1" x14ac:dyDescent="0.35">
      <c r="A268" s="214" t="str">
        <f t="shared" si="53"/>
        <v/>
      </c>
      <c r="B268" s="58" t="str">
        <f>IF(ISNA(VLOOKUP($D268,'L. Des E.'!$A$4:$C$362,2,FALSE)),"",(VLOOKUP($D268,'L. Des E.'!$A$4:$C$362,2,FALSE)))</f>
        <v/>
      </c>
      <c r="C268" s="80" t="str">
        <f>IF(ISNA(VLOOKUP($D268,'L. Des E.'!$A$4:$C$362,3,FALSE)),"",(VLOOKUP($D268,'L. Des E.'!$A$4:$C$362,3,FALSE)))</f>
        <v/>
      </c>
      <c r="D268" s="59"/>
      <c r="E268" s="60"/>
      <c r="F268" s="60"/>
      <c r="G268" s="290" t="str">
        <f t="shared" si="54"/>
        <v/>
      </c>
      <c r="H268" s="60"/>
      <c r="I268" s="60"/>
      <c r="J268" s="60"/>
      <c r="K268" s="60"/>
      <c r="L268" s="60"/>
      <c r="M268" s="60"/>
      <c r="N268" s="60"/>
      <c r="O268" s="60"/>
      <c r="P268" s="60"/>
      <c r="Q268" s="226"/>
      <c r="R268" s="434">
        <v>266</v>
      </c>
      <c r="S268" s="434" t="str">
        <f t="shared" si="55"/>
        <v/>
      </c>
      <c r="T268" s="434">
        <f t="shared" si="56"/>
        <v>0</v>
      </c>
      <c r="U268" s="434">
        <f t="shared" si="57"/>
        <v>0</v>
      </c>
      <c r="V268" s="434">
        <f t="shared" si="58"/>
        <v>0</v>
      </c>
      <c r="W268" s="434">
        <f t="shared" si="59"/>
        <v>0</v>
      </c>
      <c r="X268" s="434">
        <f t="shared" si="60"/>
        <v>0</v>
      </c>
      <c r="Y268" s="434">
        <f t="shared" si="61"/>
        <v>0</v>
      </c>
      <c r="Z268" s="468">
        <f t="shared" si="62"/>
        <v>0</v>
      </c>
      <c r="AA268" s="434">
        <f t="shared" si="63"/>
        <v>0</v>
      </c>
      <c r="AB268" s="434">
        <f t="shared" si="64"/>
        <v>0</v>
      </c>
      <c r="AC268" s="434">
        <f t="shared" si="65"/>
        <v>0</v>
      </c>
      <c r="AD268" s="373" t="str">
        <f>IF(S268="","",IFERROR(SUM(T268:U268:W268:X268)+LARGE(T268:U268:W268:X268,1)/100+LARGE(T268:U268:W268:X268,2)/1000+LARGE(T268:U268:W268:X268,4)/10000+LARGE(T268:U268:W268:X268,5)/100000-0.01/R268,0))</f>
        <v/>
      </c>
      <c r="AE268" s="374"/>
      <c r="AF268" s="374"/>
      <c r="AG268" s="374"/>
      <c r="AH268" s="374"/>
      <c r="AI268" s="374"/>
      <c r="AJ268" s="374"/>
    </row>
    <row r="269" spans="1:36" ht="19.95" customHeight="1" thickBot="1" x14ac:dyDescent="0.35">
      <c r="A269" s="214" t="str">
        <f t="shared" si="53"/>
        <v/>
      </c>
      <c r="B269" s="58" t="str">
        <f>IF(ISNA(VLOOKUP($D269,'L. Des E.'!$A$4:$C$362,2,FALSE)),"",(VLOOKUP($D269,'L. Des E.'!$A$4:$C$362,2,FALSE)))</f>
        <v/>
      </c>
      <c r="C269" s="80" t="str">
        <f>IF(ISNA(VLOOKUP($D269,'L. Des E.'!$A$4:$C$362,3,FALSE)),"",(VLOOKUP($D269,'L. Des E.'!$A$4:$C$362,3,FALSE)))</f>
        <v/>
      </c>
      <c r="D269" s="59"/>
      <c r="E269" s="60"/>
      <c r="F269" s="60"/>
      <c r="G269" s="290" t="str">
        <f t="shared" si="54"/>
        <v/>
      </c>
      <c r="H269" s="60"/>
      <c r="I269" s="60"/>
      <c r="J269" s="60"/>
      <c r="K269" s="60"/>
      <c r="L269" s="60"/>
      <c r="M269" s="60"/>
      <c r="N269" s="60"/>
      <c r="O269" s="60"/>
      <c r="P269" s="60"/>
      <c r="Q269" s="226"/>
      <c r="R269" s="434">
        <v>267</v>
      </c>
      <c r="S269" s="434" t="str">
        <f t="shared" si="55"/>
        <v/>
      </c>
      <c r="T269" s="434">
        <f t="shared" si="56"/>
        <v>0</v>
      </c>
      <c r="U269" s="434">
        <f t="shared" si="57"/>
        <v>0</v>
      </c>
      <c r="V269" s="434">
        <f t="shared" si="58"/>
        <v>0</v>
      </c>
      <c r="W269" s="434">
        <f t="shared" si="59"/>
        <v>0</v>
      </c>
      <c r="X269" s="434">
        <f t="shared" si="60"/>
        <v>0</v>
      </c>
      <c r="Y269" s="434">
        <f t="shared" si="61"/>
        <v>0</v>
      </c>
      <c r="Z269" s="468">
        <f t="shared" si="62"/>
        <v>0</v>
      </c>
      <c r="AA269" s="434">
        <f t="shared" si="63"/>
        <v>0</v>
      </c>
      <c r="AB269" s="434">
        <f t="shared" si="64"/>
        <v>0</v>
      </c>
      <c r="AC269" s="434">
        <f t="shared" si="65"/>
        <v>0</v>
      </c>
      <c r="AD269" s="373" t="str">
        <f>IF(S269="","",IFERROR(SUM(T269:U269:W269:X269)+LARGE(T269:U269:W269:X269,1)/100+LARGE(T269:U269:W269:X269,2)/1000+LARGE(T269:U269:W269:X269,4)/10000+LARGE(T269:U269:W269:X269,5)/100000-0.01/R269,0))</f>
        <v/>
      </c>
      <c r="AE269" s="374"/>
      <c r="AF269" s="374"/>
      <c r="AG269" s="374"/>
      <c r="AH269" s="374"/>
      <c r="AI269" s="374"/>
      <c r="AJ269" s="374"/>
    </row>
    <row r="270" spans="1:36" ht="19.95" customHeight="1" thickBot="1" x14ac:dyDescent="0.35">
      <c r="A270" s="214" t="str">
        <f t="shared" si="53"/>
        <v/>
      </c>
      <c r="B270" s="58" t="str">
        <f>IF(ISNA(VLOOKUP($D270,'L. Des E.'!$A$4:$C$362,2,FALSE)),"",(VLOOKUP($D270,'L. Des E.'!$A$4:$C$362,2,FALSE)))</f>
        <v/>
      </c>
      <c r="C270" s="80" t="str">
        <f>IF(ISNA(VLOOKUP($D270,'L. Des E.'!$A$4:$C$362,3,FALSE)),"",(VLOOKUP($D270,'L. Des E.'!$A$4:$C$362,3,FALSE)))</f>
        <v/>
      </c>
      <c r="D270" s="59"/>
      <c r="E270" s="60"/>
      <c r="F270" s="60"/>
      <c r="G270" s="290" t="str">
        <f t="shared" si="54"/>
        <v/>
      </c>
      <c r="H270" s="60"/>
      <c r="I270" s="60"/>
      <c r="J270" s="60"/>
      <c r="K270" s="60"/>
      <c r="L270" s="60"/>
      <c r="M270" s="60"/>
      <c r="N270" s="60"/>
      <c r="O270" s="60"/>
      <c r="P270" s="60"/>
      <c r="Q270" s="226"/>
      <c r="R270" s="434">
        <v>268</v>
      </c>
      <c r="S270" s="434" t="str">
        <f t="shared" si="55"/>
        <v/>
      </c>
      <c r="T270" s="434">
        <f t="shared" si="56"/>
        <v>0</v>
      </c>
      <c r="U270" s="434">
        <f t="shared" si="57"/>
        <v>0</v>
      </c>
      <c r="V270" s="434">
        <f t="shared" si="58"/>
        <v>0</v>
      </c>
      <c r="W270" s="434">
        <f t="shared" si="59"/>
        <v>0</v>
      </c>
      <c r="X270" s="434">
        <f t="shared" si="60"/>
        <v>0</v>
      </c>
      <c r="Y270" s="434">
        <f t="shared" si="61"/>
        <v>0</v>
      </c>
      <c r="Z270" s="468">
        <f t="shared" si="62"/>
        <v>0</v>
      </c>
      <c r="AA270" s="434">
        <f t="shared" si="63"/>
        <v>0</v>
      </c>
      <c r="AB270" s="434">
        <f t="shared" si="64"/>
        <v>0</v>
      </c>
      <c r="AC270" s="434">
        <f t="shared" si="65"/>
        <v>0</v>
      </c>
      <c r="AD270" s="373" t="str">
        <f>IF(S270="","",IFERROR(SUM(T270:U270:W270:X270)+LARGE(T270:U270:W270:X270,1)/100+LARGE(T270:U270:W270:X270,2)/1000+LARGE(T270:U270:W270:X270,4)/10000+LARGE(T270:U270:W270:X270,5)/100000-0.01/R270,0))</f>
        <v/>
      </c>
      <c r="AE270" s="374"/>
      <c r="AF270" s="374"/>
      <c r="AG270" s="374"/>
      <c r="AH270" s="374"/>
      <c r="AI270" s="374"/>
      <c r="AJ270" s="374"/>
    </row>
    <row r="271" spans="1:36" ht="19.95" customHeight="1" thickBot="1" x14ac:dyDescent="0.35">
      <c r="A271" s="214" t="str">
        <f t="shared" si="53"/>
        <v/>
      </c>
      <c r="B271" s="58" t="str">
        <f>IF(ISNA(VLOOKUP($D271,'L. Des E.'!$A$4:$C$362,2,FALSE)),"",(VLOOKUP($D271,'L. Des E.'!$A$4:$C$362,2,FALSE)))</f>
        <v/>
      </c>
      <c r="C271" s="80" t="str">
        <f>IF(ISNA(VLOOKUP($D271,'L. Des E.'!$A$4:$C$362,3,FALSE)),"",(VLOOKUP($D271,'L. Des E.'!$A$4:$C$362,3,FALSE)))</f>
        <v/>
      </c>
      <c r="D271" s="59"/>
      <c r="E271" s="60"/>
      <c r="F271" s="60"/>
      <c r="G271" s="290" t="str">
        <f t="shared" si="54"/>
        <v/>
      </c>
      <c r="H271" s="60"/>
      <c r="I271" s="60"/>
      <c r="J271" s="60"/>
      <c r="K271" s="60"/>
      <c r="L271" s="60"/>
      <c r="M271" s="60"/>
      <c r="N271" s="60"/>
      <c r="O271" s="60"/>
      <c r="P271" s="60"/>
      <c r="Q271" s="226"/>
      <c r="R271" s="434">
        <v>269</v>
      </c>
      <c r="S271" s="434" t="str">
        <f t="shared" si="55"/>
        <v/>
      </c>
      <c r="T271" s="434">
        <f t="shared" si="56"/>
        <v>0</v>
      </c>
      <c r="U271" s="434">
        <f t="shared" si="57"/>
        <v>0</v>
      </c>
      <c r="V271" s="434">
        <f t="shared" si="58"/>
        <v>0</v>
      </c>
      <c r="W271" s="434">
        <f t="shared" si="59"/>
        <v>0</v>
      </c>
      <c r="X271" s="434">
        <f t="shared" si="60"/>
        <v>0</v>
      </c>
      <c r="Y271" s="434">
        <f t="shared" si="61"/>
        <v>0</v>
      </c>
      <c r="Z271" s="468">
        <f t="shared" si="62"/>
        <v>0</v>
      </c>
      <c r="AA271" s="434">
        <f t="shared" si="63"/>
        <v>0</v>
      </c>
      <c r="AB271" s="434">
        <f t="shared" si="64"/>
        <v>0</v>
      </c>
      <c r="AC271" s="434">
        <f t="shared" si="65"/>
        <v>0</v>
      </c>
      <c r="AD271" s="373" t="str">
        <f>IF(S271="","",IFERROR(SUM(T271:U271:W271:X271)+LARGE(T271:U271:W271:X271,1)/100+LARGE(T271:U271:W271:X271,2)/1000+LARGE(T271:U271:W271:X271,4)/10000+LARGE(T271:U271:W271:X271,5)/100000-0.01/R271,0))</f>
        <v/>
      </c>
      <c r="AE271" s="374"/>
      <c r="AF271" s="374"/>
      <c r="AG271" s="374"/>
      <c r="AH271" s="374"/>
      <c r="AI271" s="374"/>
      <c r="AJ271" s="374"/>
    </row>
    <row r="272" spans="1:36" ht="19.95" customHeight="1" thickBot="1" x14ac:dyDescent="0.35">
      <c r="A272" s="214" t="str">
        <f t="shared" si="53"/>
        <v/>
      </c>
      <c r="B272" s="58" t="str">
        <f>IF(ISNA(VLOOKUP($D272,'L. Des E.'!$A$4:$C$362,2,FALSE)),"",(VLOOKUP($D272,'L. Des E.'!$A$4:$C$362,2,FALSE)))</f>
        <v/>
      </c>
      <c r="C272" s="80" t="str">
        <f>IF(ISNA(VLOOKUP($D272,'L. Des E.'!$A$4:$C$362,3,FALSE)),"",(VLOOKUP($D272,'L. Des E.'!$A$4:$C$362,3,FALSE)))</f>
        <v/>
      </c>
      <c r="D272" s="59"/>
      <c r="E272" s="60"/>
      <c r="F272" s="60"/>
      <c r="G272" s="290" t="str">
        <f t="shared" si="54"/>
        <v/>
      </c>
      <c r="H272" s="60"/>
      <c r="I272" s="60"/>
      <c r="J272" s="60"/>
      <c r="K272" s="60"/>
      <c r="L272" s="60"/>
      <c r="M272" s="60"/>
      <c r="N272" s="60"/>
      <c r="O272" s="60"/>
      <c r="P272" s="60"/>
      <c r="Q272" s="226"/>
      <c r="R272" s="434">
        <v>270</v>
      </c>
      <c r="S272" s="434" t="str">
        <f t="shared" si="55"/>
        <v/>
      </c>
      <c r="T272" s="434">
        <f t="shared" si="56"/>
        <v>0</v>
      </c>
      <c r="U272" s="434">
        <f t="shared" si="57"/>
        <v>0</v>
      </c>
      <c r="V272" s="434">
        <f t="shared" si="58"/>
        <v>0</v>
      </c>
      <c r="W272" s="434">
        <f t="shared" si="59"/>
        <v>0</v>
      </c>
      <c r="X272" s="434">
        <f t="shared" si="60"/>
        <v>0</v>
      </c>
      <c r="Y272" s="434">
        <f t="shared" si="61"/>
        <v>0</v>
      </c>
      <c r="Z272" s="468">
        <f t="shared" si="62"/>
        <v>0</v>
      </c>
      <c r="AA272" s="434">
        <f t="shared" si="63"/>
        <v>0</v>
      </c>
      <c r="AB272" s="434">
        <f t="shared" si="64"/>
        <v>0</v>
      </c>
      <c r="AC272" s="434">
        <f t="shared" si="65"/>
        <v>0</v>
      </c>
      <c r="AD272" s="373" t="str">
        <f>IF(S272="","",IFERROR(SUM(T272:U272:W272:X272)+LARGE(T272:U272:W272:X272,1)/100+LARGE(T272:U272:W272:X272,2)/1000+LARGE(T272:U272:W272:X272,4)/10000+LARGE(T272:U272:W272:X272,5)/100000-0.01/R272,0))</f>
        <v/>
      </c>
      <c r="AE272" s="374"/>
      <c r="AF272" s="374"/>
      <c r="AG272" s="374"/>
      <c r="AH272" s="374"/>
      <c r="AI272" s="374"/>
      <c r="AJ272" s="374"/>
    </row>
    <row r="273" spans="1:36" ht="19.95" customHeight="1" thickBot="1" x14ac:dyDescent="0.35">
      <c r="A273" s="214" t="str">
        <f t="shared" si="53"/>
        <v/>
      </c>
      <c r="B273" s="58" t="str">
        <f>IF(ISNA(VLOOKUP($D273,'L. Des E.'!$A$4:$C$362,2,FALSE)),"",(VLOOKUP($D273,'L. Des E.'!$A$4:$C$362,2,FALSE)))</f>
        <v/>
      </c>
      <c r="C273" s="80" t="str">
        <f>IF(ISNA(VLOOKUP($D273,'L. Des E.'!$A$4:$C$362,3,FALSE)),"",(VLOOKUP($D273,'L. Des E.'!$A$4:$C$362,3,FALSE)))</f>
        <v/>
      </c>
      <c r="D273" s="59"/>
      <c r="E273" s="60"/>
      <c r="F273" s="60"/>
      <c r="G273" s="290" t="str">
        <f t="shared" si="54"/>
        <v/>
      </c>
      <c r="H273" s="60"/>
      <c r="I273" s="60"/>
      <c r="J273" s="60"/>
      <c r="K273" s="60"/>
      <c r="L273" s="60"/>
      <c r="M273" s="60"/>
      <c r="N273" s="60"/>
      <c r="O273" s="60"/>
      <c r="P273" s="60"/>
      <c r="Q273" s="226"/>
      <c r="R273" s="434">
        <v>271</v>
      </c>
      <c r="S273" s="434" t="str">
        <f t="shared" si="55"/>
        <v/>
      </c>
      <c r="T273" s="434">
        <f t="shared" si="56"/>
        <v>0</v>
      </c>
      <c r="U273" s="434">
        <f t="shared" si="57"/>
        <v>0</v>
      </c>
      <c r="V273" s="434">
        <f t="shared" si="58"/>
        <v>0</v>
      </c>
      <c r="W273" s="434">
        <f t="shared" si="59"/>
        <v>0</v>
      </c>
      <c r="X273" s="434">
        <f t="shared" si="60"/>
        <v>0</v>
      </c>
      <c r="Y273" s="434">
        <f t="shared" si="61"/>
        <v>0</v>
      </c>
      <c r="Z273" s="468">
        <f t="shared" si="62"/>
        <v>0</v>
      </c>
      <c r="AA273" s="434">
        <f t="shared" si="63"/>
        <v>0</v>
      </c>
      <c r="AB273" s="434">
        <f t="shared" si="64"/>
        <v>0</v>
      </c>
      <c r="AC273" s="434">
        <f t="shared" si="65"/>
        <v>0</v>
      </c>
      <c r="AD273" s="373" t="str">
        <f>IF(S273="","",IFERROR(SUM(T273:U273:W273:X273)+LARGE(T273:U273:W273:X273,1)/100+LARGE(T273:U273:W273:X273,2)/1000+LARGE(T273:U273:W273:X273,4)/10000+LARGE(T273:U273:W273:X273,5)/100000-0.01/R273,0))</f>
        <v/>
      </c>
      <c r="AE273" s="374"/>
      <c r="AF273" s="374"/>
      <c r="AG273" s="374"/>
      <c r="AH273" s="374"/>
      <c r="AI273" s="374"/>
      <c r="AJ273" s="374"/>
    </row>
    <row r="274" spans="1:36" ht="19.95" customHeight="1" thickBot="1" x14ac:dyDescent="0.35">
      <c r="A274" s="214" t="str">
        <f t="shared" si="53"/>
        <v/>
      </c>
      <c r="B274" s="58" t="str">
        <f>IF(ISNA(VLOOKUP($D274,'L. Des E.'!$A$4:$C$362,2,FALSE)),"",(VLOOKUP($D274,'L. Des E.'!$A$4:$C$362,2,FALSE)))</f>
        <v/>
      </c>
      <c r="C274" s="80" t="str">
        <f>IF(ISNA(VLOOKUP($D274,'L. Des E.'!$A$4:$C$362,3,FALSE)),"",(VLOOKUP($D274,'L. Des E.'!$A$4:$C$362,3,FALSE)))</f>
        <v/>
      </c>
      <c r="D274" s="59"/>
      <c r="E274" s="60"/>
      <c r="F274" s="60"/>
      <c r="G274" s="290" t="str">
        <f t="shared" si="54"/>
        <v/>
      </c>
      <c r="H274" s="60"/>
      <c r="I274" s="60"/>
      <c r="J274" s="60"/>
      <c r="K274" s="60"/>
      <c r="L274" s="60"/>
      <c r="M274" s="60"/>
      <c r="N274" s="60"/>
      <c r="O274" s="60"/>
      <c r="P274" s="60"/>
      <c r="Q274" s="226"/>
      <c r="R274" s="434">
        <v>272</v>
      </c>
      <c r="S274" s="434" t="str">
        <f t="shared" si="55"/>
        <v/>
      </c>
      <c r="T274" s="434">
        <f t="shared" si="56"/>
        <v>0</v>
      </c>
      <c r="U274" s="434">
        <f t="shared" si="57"/>
        <v>0</v>
      </c>
      <c r="V274" s="434">
        <f t="shared" si="58"/>
        <v>0</v>
      </c>
      <c r="W274" s="434">
        <f t="shared" si="59"/>
        <v>0</v>
      </c>
      <c r="X274" s="434">
        <f t="shared" si="60"/>
        <v>0</v>
      </c>
      <c r="Y274" s="434">
        <f t="shared" si="61"/>
        <v>0</v>
      </c>
      <c r="Z274" s="468">
        <f t="shared" si="62"/>
        <v>0</v>
      </c>
      <c r="AA274" s="434">
        <f t="shared" si="63"/>
        <v>0</v>
      </c>
      <c r="AB274" s="434">
        <f t="shared" si="64"/>
        <v>0</v>
      </c>
      <c r="AC274" s="434">
        <f t="shared" si="65"/>
        <v>0</v>
      </c>
      <c r="AD274" s="373" t="str">
        <f>IF(S274="","",IFERROR(SUM(T274:U274:W274:X274)+LARGE(T274:U274:W274:X274,1)/100+LARGE(T274:U274:W274:X274,2)/1000+LARGE(T274:U274:W274:X274,4)/10000+LARGE(T274:U274:W274:X274,5)/100000-0.01/R274,0))</f>
        <v/>
      </c>
      <c r="AE274" s="374"/>
      <c r="AF274" s="374"/>
      <c r="AG274" s="374"/>
      <c r="AH274" s="374"/>
      <c r="AI274" s="374"/>
      <c r="AJ274" s="374"/>
    </row>
    <row r="275" spans="1:36" ht="19.95" customHeight="1" thickBot="1" x14ac:dyDescent="0.35">
      <c r="A275" s="214" t="str">
        <f t="shared" si="53"/>
        <v/>
      </c>
      <c r="B275" s="58" t="str">
        <f>IF(ISNA(VLOOKUP($D275,'L. Des E.'!$A$4:$C$362,2,FALSE)),"",(VLOOKUP($D275,'L. Des E.'!$A$4:$C$362,2,FALSE)))</f>
        <v/>
      </c>
      <c r="C275" s="80" t="str">
        <f>IF(ISNA(VLOOKUP($D275,'L. Des E.'!$A$4:$C$362,3,FALSE)),"",(VLOOKUP($D275,'L. Des E.'!$A$4:$C$362,3,FALSE)))</f>
        <v/>
      </c>
      <c r="D275" s="59"/>
      <c r="E275" s="60"/>
      <c r="F275" s="60"/>
      <c r="G275" s="290" t="str">
        <f t="shared" si="54"/>
        <v/>
      </c>
      <c r="H275" s="60"/>
      <c r="I275" s="60"/>
      <c r="J275" s="60"/>
      <c r="K275" s="60"/>
      <c r="L275" s="60"/>
      <c r="M275" s="60"/>
      <c r="N275" s="60"/>
      <c r="O275" s="60"/>
      <c r="P275" s="60"/>
      <c r="Q275" s="226"/>
      <c r="R275" s="434">
        <v>273</v>
      </c>
      <c r="S275" s="434" t="str">
        <f t="shared" si="55"/>
        <v/>
      </c>
      <c r="T275" s="434">
        <f t="shared" si="56"/>
        <v>0</v>
      </c>
      <c r="U275" s="434">
        <f t="shared" si="57"/>
        <v>0</v>
      </c>
      <c r="V275" s="434">
        <f t="shared" si="58"/>
        <v>0</v>
      </c>
      <c r="W275" s="434">
        <f t="shared" si="59"/>
        <v>0</v>
      </c>
      <c r="X275" s="434">
        <f t="shared" si="60"/>
        <v>0</v>
      </c>
      <c r="Y275" s="434">
        <f t="shared" si="61"/>
        <v>0</v>
      </c>
      <c r="Z275" s="468">
        <f t="shared" si="62"/>
        <v>0</v>
      </c>
      <c r="AA275" s="434">
        <f t="shared" si="63"/>
        <v>0</v>
      </c>
      <c r="AB275" s="434">
        <f t="shared" si="64"/>
        <v>0</v>
      </c>
      <c r="AC275" s="434">
        <f t="shared" si="65"/>
        <v>0</v>
      </c>
      <c r="AD275" s="373" t="str">
        <f>IF(S275="","",IFERROR(SUM(T275:U275:W275:X275)+LARGE(T275:U275:W275:X275,1)/100+LARGE(T275:U275:W275:X275,2)/1000+LARGE(T275:U275:W275:X275,4)/10000+LARGE(T275:U275:W275:X275,5)/100000-0.01/R275,0))</f>
        <v/>
      </c>
      <c r="AE275" s="374"/>
      <c r="AF275" s="374"/>
      <c r="AG275" s="374"/>
      <c r="AH275" s="374"/>
      <c r="AI275" s="374"/>
      <c r="AJ275" s="374"/>
    </row>
    <row r="276" spans="1:36" ht="19.95" customHeight="1" thickBot="1" x14ac:dyDescent="0.35">
      <c r="A276" s="214" t="str">
        <f t="shared" si="53"/>
        <v/>
      </c>
      <c r="B276" s="58" t="str">
        <f>IF(ISNA(VLOOKUP($D276,'L. Des E.'!$A$4:$C$362,2,FALSE)),"",(VLOOKUP($D276,'L. Des E.'!$A$4:$C$362,2,FALSE)))</f>
        <v/>
      </c>
      <c r="C276" s="80" t="str">
        <f>IF(ISNA(VLOOKUP($D276,'L. Des E.'!$A$4:$C$362,3,FALSE)),"",(VLOOKUP($D276,'L. Des E.'!$A$4:$C$362,3,FALSE)))</f>
        <v/>
      </c>
      <c r="D276" s="59"/>
      <c r="E276" s="60"/>
      <c r="F276" s="60"/>
      <c r="G276" s="290" t="str">
        <f t="shared" si="54"/>
        <v/>
      </c>
      <c r="H276" s="60"/>
      <c r="I276" s="60"/>
      <c r="J276" s="60"/>
      <c r="K276" s="60"/>
      <c r="L276" s="60"/>
      <c r="M276" s="60"/>
      <c r="N276" s="60"/>
      <c r="O276" s="60"/>
      <c r="P276" s="60"/>
      <c r="Q276" s="226"/>
      <c r="R276" s="434">
        <v>274</v>
      </c>
      <c r="S276" s="434" t="str">
        <f t="shared" si="55"/>
        <v/>
      </c>
      <c r="T276" s="434">
        <f t="shared" si="56"/>
        <v>0</v>
      </c>
      <c r="U276" s="434">
        <f t="shared" si="57"/>
        <v>0</v>
      </c>
      <c r="V276" s="434">
        <f t="shared" si="58"/>
        <v>0</v>
      </c>
      <c r="W276" s="434">
        <f t="shared" si="59"/>
        <v>0</v>
      </c>
      <c r="X276" s="434">
        <f t="shared" si="60"/>
        <v>0</v>
      </c>
      <c r="Y276" s="434">
        <f t="shared" si="61"/>
        <v>0</v>
      </c>
      <c r="Z276" s="468">
        <f t="shared" si="62"/>
        <v>0</v>
      </c>
      <c r="AA276" s="434">
        <f t="shared" si="63"/>
        <v>0</v>
      </c>
      <c r="AB276" s="434">
        <f t="shared" si="64"/>
        <v>0</v>
      </c>
      <c r="AC276" s="434">
        <f t="shared" si="65"/>
        <v>0</v>
      </c>
      <c r="AD276" s="373" t="str">
        <f>IF(S276="","",IFERROR(SUM(T276:U276:W276:X276)+LARGE(T276:U276:W276:X276,1)/100+LARGE(T276:U276:W276:X276,2)/1000+LARGE(T276:U276:W276:X276,4)/10000+LARGE(T276:U276:W276:X276,5)/100000-0.01/R276,0))</f>
        <v/>
      </c>
      <c r="AE276" s="374"/>
      <c r="AF276" s="374"/>
      <c r="AG276" s="374"/>
      <c r="AH276" s="374"/>
      <c r="AI276" s="374"/>
      <c r="AJ276" s="374"/>
    </row>
    <row r="277" spans="1:36" ht="19.95" customHeight="1" thickBot="1" x14ac:dyDescent="0.35">
      <c r="A277" s="214" t="str">
        <f t="shared" si="53"/>
        <v/>
      </c>
      <c r="B277" s="58" t="str">
        <f>IF(ISNA(VLOOKUP($D277,'L. Des E.'!$A$4:$C$362,2,FALSE)),"",(VLOOKUP($D277,'L. Des E.'!$A$4:$C$362,2,FALSE)))</f>
        <v/>
      </c>
      <c r="C277" s="80" t="str">
        <f>IF(ISNA(VLOOKUP($D277,'L. Des E.'!$A$4:$C$362,3,FALSE)),"",(VLOOKUP($D277,'L. Des E.'!$A$4:$C$362,3,FALSE)))</f>
        <v/>
      </c>
      <c r="D277" s="59"/>
      <c r="E277" s="60"/>
      <c r="F277" s="60"/>
      <c r="G277" s="290" t="str">
        <f t="shared" si="54"/>
        <v/>
      </c>
      <c r="H277" s="60"/>
      <c r="I277" s="60"/>
      <c r="J277" s="60"/>
      <c r="K277" s="60"/>
      <c r="L277" s="60"/>
      <c r="M277" s="60"/>
      <c r="N277" s="60"/>
      <c r="O277" s="60"/>
      <c r="P277" s="60"/>
      <c r="Q277" s="226"/>
      <c r="R277" s="434">
        <v>275</v>
      </c>
      <c r="S277" s="434" t="str">
        <f t="shared" si="55"/>
        <v/>
      </c>
      <c r="T277" s="434">
        <f t="shared" si="56"/>
        <v>0</v>
      </c>
      <c r="U277" s="434">
        <f t="shared" si="57"/>
        <v>0</v>
      </c>
      <c r="V277" s="434">
        <f t="shared" si="58"/>
        <v>0</v>
      </c>
      <c r="W277" s="434">
        <f t="shared" si="59"/>
        <v>0</v>
      </c>
      <c r="X277" s="434">
        <f t="shared" si="60"/>
        <v>0</v>
      </c>
      <c r="Y277" s="434">
        <f t="shared" si="61"/>
        <v>0</v>
      </c>
      <c r="Z277" s="468">
        <f t="shared" si="62"/>
        <v>0</v>
      </c>
      <c r="AA277" s="434">
        <f t="shared" si="63"/>
        <v>0</v>
      </c>
      <c r="AB277" s="434">
        <f t="shared" si="64"/>
        <v>0</v>
      </c>
      <c r="AC277" s="434">
        <f t="shared" si="65"/>
        <v>0</v>
      </c>
      <c r="AD277" s="373" t="str">
        <f>IF(S277="","",IFERROR(SUM(T277:U277:W277:X277)+LARGE(T277:U277:W277:X277,1)/100+LARGE(T277:U277:W277:X277,2)/1000+LARGE(T277:U277:W277:X277,4)/10000+LARGE(T277:U277:W277:X277,5)/100000-0.01/R277,0))</f>
        <v/>
      </c>
      <c r="AE277" s="374"/>
      <c r="AF277" s="374"/>
      <c r="AG277" s="374"/>
      <c r="AH277" s="374"/>
      <c r="AI277" s="374"/>
      <c r="AJ277" s="374"/>
    </row>
    <row r="278" spans="1:36" ht="19.95" customHeight="1" thickBot="1" x14ac:dyDescent="0.35">
      <c r="A278" s="214" t="str">
        <f t="shared" si="53"/>
        <v/>
      </c>
      <c r="B278" s="58" t="str">
        <f>IF(ISNA(VLOOKUP($D278,'L. Des E.'!$A$4:$C$362,2,FALSE)),"",(VLOOKUP($D278,'L. Des E.'!$A$4:$C$362,2,FALSE)))</f>
        <v/>
      </c>
      <c r="C278" s="80" t="str">
        <f>IF(ISNA(VLOOKUP($D278,'L. Des E.'!$A$4:$C$362,3,FALSE)),"",(VLOOKUP($D278,'L. Des E.'!$A$4:$C$362,3,FALSE)))</f>
        <v/>
      </c>
      <c r="D278" s="59"/>
      <c r="E278" s="60"/>
      <c r="F278" s="60"/>
      <c r="G278" s="290" t="str">
        <f t="shared" si="54"/>
        <v/>
      </c>
      <c r="H278" s="60"/>
      <c r="I278" s="60"/>
      <c r="J278" s="60"/>
      <c r="K278" s="60"/>
      <c r="L278" s="60"/>
      <c r="M278" s="60"/>
      <c r="N278" s="60"/>
      <c r="O278" s="60"/>
      <c r="P278" s="60"/>
      <c r="Q278" s="226"/>
      <c r="R278" s="434">
        <v>276</v>
      </c>
      <c r="S278" s="434" t="str">
        <f t="shared" si="55"/>
        <v/>
      </c>
      <c r="T278" s="434">
        <f t="shared" si="56"/>
        <v>0</v>
      </c>
      <c r="U278" s="434">
        <f t="shared" si="57"/>
        <v>0</v>
      </c>
      <c r="V278" s="434">
        <f t="shared" si="58"/>
        <v>0</v>
      </c>
      <c r="W278" s="434">
        <f t="shared" si="59"/>
        <v>0</v>
      </c>
      <c r="X278" s="434">
        <f t="shared" si="60"/>
        <v>0</v>
      </c>
      <c r="Y278" s="434">
        <f t="shared" si="61"/>
        <v>0</v>
      </c>
      <c r="Z278" s="468">
        <f t="shared" si="62"/>
        <v>0</v>
      </c>
      <c r="AA278" s="434">
        <f t="shared" si="63"/>
        <v>0</v>
      </c>
      <c r="AB278" s="434">
        <f t="shared" si="64"/>
        <v>0</v>
      </c>
      <c r="AC278" s="434">
        <f t="shared" si="65"/>
        <v>0</v>
      </c>
      <c r="AD278" s="373" t="str">
        <f>IF(S278="","",IFERROR(SUM(T278:U278:W278:X278)+LARGE(T278:U278:W278:X278,1)/100+LARGE(T278:U278:W278:X278,2)/1000+LARGE(T278:U278:W278:X278,4)/10000+LARGE(T278:U278:W278:X278,5)/100000-0.01/R278,0))</f>
        <v/>
      </c>
      <c r="AE278" s="374"/>
      <c r="AF278" s="374"/>
      <c r="AG278" s="374"/>
      <c r="AH278" s="374"/>
      <c r="AI278" s="374"/>
      <c r="AJ278" s="374"/>
    </row>
    <row r="279" spans="1:36" ht="19.95" customHeight="1" thickBot="1" x14ac:dyDescent="0.35">
      <c r="A279" s="214" t="str">
        <f t="shared" si="53"/>
        <v/>
      </c>
      <c r="B279" s="58" t="str">
        <f>IF(ISNA(VLOOKUP($D279,'L. Des E.'!$A$4:$C$362,2,FALSE)),"",(VLOOKUP($D279,'L. Des E.'!$A$4:$C$362,2,FALSE)))</f>
        <v/>
      </c>
      <c r="C279" s="80" t="str">
        <f>IF(ISNA(VLOOKUP($D279,'L. Des E.'!$A$4:$C$362,3,FALSE)),"",(VLOOKUP($D279,'L. Des E.'!$A$4:$C$362,3,FALSE)))</f>
        <v/>
      </c>
      <c r="D279" s="59"/>
      <c r="E279" s="60"/>
      <c r="F279" s="60"/>
      <c r="G279" s="290" t="str">
        <f t="shared" si="54"/>
        <v/>
      </c>
      <c r="H279" s="60"/>
      <c r="I279" s="60"/>
      <c r="J279" s="60"/>
      <c r="K279" s="60"/>
      <c r="L279" s="60"/>
      <c r="M279" s="60"/>
      <c r="N279" s="60"/>
      <c r="O279" s="60"/>
      <c r="P279" s="60"/>
      <c r="Q279" s="226"/>
      <c r="R279" s="434">
        <v>277</v>
      </c>
      <c r="S279" s="434" t="str">
        <f t="shared" si="55"/>
        <v/>
      </c>
      <c r="T279" s="434">
        <f t="shared" si="56"/>
        <v>0</v>
      </c>
      <c r="U279" s="434">
        <f t="shared" si="57"/>
        <v>0</v>
      </c>
      <c r="V279" s="434">
        <f t="shared" si="58"/>
        <v>0</v>
      </c>
      <c r="W279" s="434">
        <f t="shared" si="59"/>
        <v>0</v>
      </c>
      <c r="X279" s="434">
        <f t="shared" si="60"/>
        <v>0</v>
      </c>
      <c r="Y279" s="434">
        <f t="shared" si="61"/>
        <v>0</v>
      </c>
      <c r="Z279" s="468">
        <f t="shared" si="62"/>
        <v>0</v>
      </c>
      <c r="AA279" s="434">
        <f t="shared" si="63"/>
        <v>0</v>
      </c>
      <c r="AB279" s="434">
        <f t="shared" si="64"/>
        <v>0</v>
      </c>
      <c r="AC279" s="434">
        <f t="shared" si="65"/>
        <v>0</v>
      </c>
      <c r="AD279" s="373" t="str">
        <f>IF(S279="","",IFERROR(SUM(T279:U279:W279:X279)+LARGE(T279:U279:W279:X279,1)/100+LARGE(T279:U279:W279:X279,2)/1000+LARGE(T279:U279:W279:X279,4)/10000+LARGE(T279:U279:W279:X279,5)/100000-0.01/R279,0))</f>
        <v/>
      </c>
      <c r="AE279" s="374"/>
      <c r="AF279" s="374"/>
      <c r="AG279" s="374"/>
      <c r="AH279" s="374"/>
      <c r="AI279" s="374"/>
      <c r="AJ279" s="374"/>
    </row>
    <row r="280" spans="1:36" ht="19.95" customHeight="1" thickBot="1" x14ac:dyDescent="0.35">
      <c r="A280" s="214" t="str">
        <f t="shared" si="53"/>
        <v/>
      </c>
      <c r="B280" s="58" t="str">
        <f>IF(ISNA(VLOOKUP($D280,'L. Des E.'!$A$4:$C$362,2,FALSE)),"",(VLOOKUP($D280,'L. Des E.'!$A$4:$C$362,2,FALSE)))</f>
        <v/>
      </c>
      <c r="C280" s="80" t="str">
        <f>IF(ISNA(VLOOKUP($D280,'L. Des E.'!$A$4:$C$362,3,FALSE)),"",(VLOOKUP($D280,'L. Des E.'!$A$4:$C$362,3,FALSE)))</f>
        <v/>
      </c>
      <c r="D280" s="59"/>
      <c r="E280" s="60"/>
      <c r="F280" s="60"/>
      <c r="G280" s="290" t="str">
        <f t="shared" si="54"/>
        <v/>
      </c>
      <c r="H280" s="60"/>
      <c r="I280" s="60"/>
      <c r="J280" s="60"/>
      <c r="K280" s="60"/>
      <c r="L280" s="60"/>
      <c r="M280" s="60"/>
      <c r="N280" s="60"/>
      <c r="O280" s="60"/>
      <c r="P280" s="60"/>
      <c r="Q280" s="226"/>
      <c r="R280" s="434">
        <v>278</v>
      </c>
      <c r="S280" s="434" t="str">
        <f t="shared" si="55"/>
        <v/>
      </c>
      <c r="T280" s="434">
        <f t="shared" si="56"/>
        <v>0</v>
      </c>
      <c r="U280" s="434">
        <f t="shared" si="57"/>
        <v>0</v>
      </c>
      <c r="V280" s="434">
        <f t="shared" si="58"/>
        <v>0</v>
      </c>
      <c r="W280" s="434">
        <f t="shared" si="59"/>
        <v>0</v>
      </c>
      <c r="X280" s="434">
        <f t="shared" si="60"/>
        <v>0</v>
      </c>
      <c r="Y280" s="434">
        <f t="shared" si="61"/>
        <v>0</v>
      </c>
      <c r="Z280" s="468">
        <f t="shared" si="62"/>
        <v>0</v>
      </c>
      <c r="AA280" s="434">
        <f t="shared" si="63"/>
        <v>0</v>
      </c>
      <c r="AB280" s="434">
        <f t="shared" si="64"/>
        <v>0</v>
      </c>
      <c r="AC280" s="434">
        <f t="shared" si="65"/>
        <v>0</v>
      </c>
      <c r="AD280" s="373" t="str">
        <f>IF(S280="","",IFERROR(SUM(T280:U280:W280:X280)+LARGE(T280:U280:W280:X280,1)/100+LARGE(T280:U280:W280:X280,2)/1000+LARGE(T280:U280:W280:X280,4)/10000+LARGE(T280:U280:W280:X280,5)/100000-0.01/R280,0))</f>
        <v/>
      </c>
      <c r="AE280" s="374"/>
      <c r="AF280" s="374"/>
      <c r="AG280" s="374"/>
      <c r="AH280" s="374"/>
      <c r="AI280" s="374"/>
      <c r="AJ280" s="374"/>
    </row>
    <row r="281" spans="1:36" ht="19.95" customHeight="1" thickBot="1" x14ac:dyDescent="0.35">
      <c r="A281" s="214" t="str">
        <f t="shared" si="53"/>
        <v/>
      </c>
      <c r="B281" s="58" t="str">
        <f>IF(ISNA(VLOOKUP($D281,'L. Des E.'!$A$4:$C$362,2,FALSE)),"",(VLOOKUP($D281,'L. Des E.'!$A$4:$C$362,2,FALSE)))</f>
        <v/>
      </c>
      <c r="C281" s="80" t="str">
        <f>IF(ISNA(VLOOKUP($D281,'L. Des E.'!$A$4:$C$362,3,FALSE)),"",(VLOOKUP($D281,'L. Des E.'!$A$4:$C$362,3,FALSE)))</f>
        <v/>
      </c>
      <c r="D281" s="59"/>
      <c r="E281" s="60"/>
      <c r="F281" s="60"/>
      <c r="G281" s="290" t="str">
        <f t="shared" si="54"/>
        <v/>
      </c>
      <c r="H281" s="60"/>
      <c r="I281" s="60"/>
      <c r="J281" s="60"/>
      <c r="K281" s="60"/>
      <c r="L281" s="60"/>
      <c r="M281" s="60"/>
      <c r="N281" s="60"/>
      <c r="O281" s="60"/>
      <c r="P281" s="60"/>
      <c r="Q281" s="226"/>
      <c r="R281" s="434">
        <v>279</v>
      </c>
      <c r="S281" s="434" t="str">
        <f t="shared" si="55"/>
        <v/>
      </c>
      <c r="T281" s="434">
        <f t="shared" si="56"/>
        <v>0</v>
      </c>
      <c r="U281" s="434">
        <f t="shared" si="57"/>
        <v>0</v>
      </c>
      <c r="V281" s="434">
        <f t="shared" si="58"/>
        <v>0</v>
      </c>
      <c r="W281" s="434">
        <f t="shared" si="59"/>
        <v>0</v>
      </c>
      <c r="X281" s="434">
        <f t="shared" si="60"/>
        <v>0</v>
      </c>
      <c r="Y281" s="434">
        <f t="shared" si="61"/>
        <v>0</v>
      </c>
      <c r="Z281" s="468">
        <f t="shared" si="62"/>
        <v>0</v>
      </c>
      <c r="AA281" s="434">
        <f t="shared" si="63"/>
        <v>0</v>
      </c>
      <c r="AB281" s="434">
        <f t="shared" si="64"/>
        <v>0</v>
      </c>
      <c r="AC281" s="434">
        <f t="shared" si="65"/>
        <v>0</v>
      </c>
      <c r="AD281" s="373" t="str">
        <f>IF(S281="","",IFERROR(SUM(T281:U281:W281:X281)+LARGE(T281:U281:W281:X281,1)/100+LARGE(T281:U281:W281:X281,2)/1000+LARGE(T281:U281:W281:X281,4)/10000+LARGE(T281:U281:W281:X281,5)/100000-0.01/R281,0))</f>
        <v/>
      </c>
      <c r="AE281" s="374"/>
      <c r="AF281" s="374"/>
      <c r="AG281" s="374"/>
      <c r="AH281" s="374"/>
      <c r="AI281" s="374"/>
      <c r="AJ281" s="374"/>
    </row>
    <row r="282" spans="1:36" ht="19.95" customHeight="1" thickBot="1" x14ac:dyDescent="0.35">
      <c r="A282" s="214" t="str">
        <f t="shared" si="53"/>
        <v/>
      </c>
      <c r="B282" s="58" t="str">
        <f>IF(ISNA(VLOOKUP($D282,'L. Des E.'!$A$4:$C$362,2,FALSE)),"",(VLOOKUP($D282,'L. Des E.'!$A$4:$C$362,2,FALSE)))</f>
        <v/>
      </c>
      <c r="C282" s="80" t="str">
        <f>IF(ISNA(VLOOKUP($D282,'L. Des E.'!$A$4:$C$362,3,FALSE)),"",(VLOOKUP($D282,'L. Des E.'!$A$4:$C$362,3,FALSE)))</f>
        <v/>
      </c>
      <c r="D282" s="59"/>
      <c r="E282" s="60"/>
      <c r="F282" s="60"/>
      <c r="G282" s="290" t="str">
        <f t="shared" si="54"/>
        <v/>
      </c>
      <c r="H282" s="60"/>
      <c r="I282" s="60"/>
      <c r="J282" s="60"/>
      <c r="K282" s="60"/>
      <c r="L282" s="60"/>
      <c r="M282" s="60"/>
      <c r="N282" s="60"/>
      <c r="O282" s="60"/>
      <c r="P282" s="60"/>
      <c r="Q282" s="226"/>
      <c r="R282" s="434">
        <v>280</v>
      </c>
      <c r="S282" s="434" t="str">
        <f t="shared" si="55"/>
        <v/>
      </c>
      <c r="T282" s="434">
        <f t="shared" si="56"/>
        <v>0</v>
      </c>
      <c r="U282" s="434">
        <f t="shared" si="57"/>
        <v>0</v>
      </c>
      <c r="V282" s="434">
        <f t="shared" si="58"/>
        <v>0</v>
      </c>
      <c r="W282" s="434">
        <f t="shared" si="59"/>
        <v>0</v>
      </c>
      <c r="X282" s="434">
        <f t="shared" si="60"/>
        <v>0</v>
      </c>
      <c r="Y282" s="434">
        <f t="shared" si="61"/>
        <v>0</v>
      </c>
      <c r="Z282" s="468">
        <f t="shared" si="62"/>
        <v>0</v>
      </c>
      <c r="AA282" s="434">
        <f t="shared" si="63"/>
        <v>0</v>
      </c>
      <c r="AB282" s="434">
        <f t="shared" si="64"/>
        <v>0</v>
      </c>
      <c r="AC282" s="434">
        <f t="shared" si="65"/>
        <v>0</v>
      </c>
      <c r="AD282" s="373" t="str">
        <f>IF(S282="","",IFERROR(SUM(T282:U282:W282:X282)+LARGE(T282:U282:W282:X282,1)/100+LARGE(T282:U282:W282:X282,2)/1000+LARGE(T282:U282:W282:X282,4)/10000+LARGE(T282:U282:W282:X282,5)/100000-0.01/R282,0))</f>
        <v/>
      </c>
      <c r="AE282" s="374"/>
      <c r="AF282" s="374"/>
      <c r="AG282" s="374"/>
      <c r="AH282" s="374"/>
      <c r="AI282" s="374"/>
      <c r="AJ282" s="374"/>
    </row>
    <row r="283" spans="1:36" ht="19.95" customHeight="1" thickBot="1" x14ac:dyDescent="0.35">
      <c r="A283" s="214" t="str">
        <f t="shared" si="53"/>
        <v/>
      </c>
      <c r="B283" s="58" t="str">
        <f>IF(ISNA(VLOOKUP($D283,'L. Des E.'!$A$4:$C$362,2,FALSE)),"",(VLOOKUP($D283,'L. Des E.'!$A$4:$C$362,2,FALSE)))</f>
        <v/>
      </c>
      <c r="C283" s="80" t="str">
        <f>IF(ISNA(VLOOKUP($D283,'L. Des E.'!$A$4:$C$362,3,FALSE)),"",(VLOOKUP($D283,'L. Des E.'!$A$4:$C$362,3,FALSE)))</f>
        <v/>
      </c>
      <c r="D283" s="59"/>
      <c r="E283" s="60"/>
      <c r="F283" s="60"/>
      <c r="G283" s="290" t="str">
        <f t="shared" si="54"/>
        <v/>
      </c>
      <c r="H283" s="60"/>
      <c r="I283" s="60"/>
      <c r="J283" s="60"/>
      <c r="K283" s="60"/>
      <c r="L283" s="60"/>
      <c r="M283" s="60"/>
      <c r="N283" s="60"/>
      <c r="O283" s="60"/>
      <c r="P283" s="60"/>
      <c r="Q283" s="226"/>
      <c r="R283" s="434">
        <v>281</v>
      </c>
      <c r="S283" s="434" t="str">
        <f t="shared" si="55"/>
        <v/>
      </c>
      <c r="T283" s="434">
        <f t="shared" si="56"/>
        <v>0</v>
      </c>
      <c r="U283" s="434">
        <f t="shared" si="57"/>
        <v>0</v>
      </c>
      <c r="V283" s="434">
        <f t="shared" si="58"/>
        <v>0</v>
      </c>
      <c r="W283" s="434">
        <f t="shared" si="59"/>
        <v>0</v>
      </c>
      <c r="X283" s="434">
        <f t="shared" si="60"/>
        <v>0</v>
      </c>
      <c r="Y283" s="434">
        <f t="shared" si="61"/>
        <v>0</v>
      </c>
      <c r="Z283" s="468">
        <f t="shared" si="62"/>
        <v>0</v>
      </c>
      <c r="AA283" s="434">
        <f t="shared" si="63"/>
        <v>0</v>
      </c>
      <c r="AB283" s="434">
        <f t="shared" si="64"/>
        <v>0</v>
      </c>
      <c r="AC283" s="434">
        <f t="shared" si="65"/>
        <v>0</v>
      </c>
      <c r="AD283" s="373" t="str">
        <f>IF(S283="","",IFERROR(SUM(T283:U283:W283:X283)+LARGE(T283:U283:W283:X283,1)/100+LARGE(T283:U283:W283:X283,2)/1000+LARGE(T283:U283:W283:X283,4)/10000+LARGE(T283:U283:W283:X283,5)/100000-0.01/R283,0))</f>
        <v/>
      </c>
      <c r="AE283" s="374"/>
      <c r="AF283" s="374"/>
      <c r="AG283" s="374"/>
      <c r="AH283" s="374"/>
      <c r="AI283" s="374"/>
      <c r="AJ283" s="374"/>
    </row>
    <row r="284" spans="1:36" ht="19.95" customHeight="1" thickBot="1" x14ac:dyDescent="0.35">
      <c r="A284" s="214" t="str">
        <f t="shared" si="53"/>
        <v/>
      </c>
      <c r="B284" s="58" t="str">
        <f>IF(ISNA(VLOOKUP($D284,'L. Des E.'!$A$4:$C$362,2,FALSE)),"",(VLOOKUP($D284,'L. Des E.'!$A$4:$C$362,2,FALSE)))</f>
        <v/>
      </c>
      <c r="C284" s="80" t="str">
        <f>IF(ISNA(VLOOKUP($D284,'L. Des E.'!$A$4:$C$362,3,FALSE)),"",(VLOOKUP($D284,'L. Des E.'!$A$4:$C$362,3,FALSE)))</f>
        <v/>
      </c>
      <c r="D284" s="59"/>
      <c r="E284" s="60"/>
      <c r="F284" s="60"/>
      <c r="G284" s="290" t="str">
        <f t="shared" si="54"/>
        <v/>
      </c>
      <c r="H284" s="60"/>
      <c r="I284" s="60"/>
      <c r="J284" s="60"/>
      <c r="K284" s="60"/>
      <c r="L284" s="60"/>
      <c r="M284" s="60"/>
      <c r="N284" s="60"/>
      <c r="O284" s="60"/>
      <c r="P284" s="60"/>
      <c r="Q284" s="226"/>
      <c r="R284" s="434">
        <v>282</v>
      </c>
      <c r="S284" s="434" t="str">
        <f t="shared" si="55"/>
        <v/>
      </c>
      <c r="T284" s="434">
        <f t="shared" si="56"/>
        <v>0</v>
      </c>
      <c r="U284" s="434">
        <f t="shared" si="57"/>
        <v>0</v>
      </c>
      <c r="V284" s="434">
        <f t="shared" si="58"/>
        <v>0</v>
      </c>
      <c r="W284" s="434">
        <f t="shared" si="59"/>
        <v>0</v>
      </c>
      <c r="X284" s="434">
        <f t="shared" si="60"/>
        <v>0</v>
      </c>
      <c r="Y284" s="434">
        <f t="shared" si="61"/>
        <v>0</v>
      </c>
      <c r="Z284" s="468">
        <f t="shared" si="62"/>
        <v>0</v>
      </c>
      <c r="AA284" s="434">
        <f t="shared" si="63"/>
        <v>0</v>
      </c>
      <c r="AB284" s="434">
        <f t="shared" si="64"/>
        <v>0</v>
      </c>
      <c r="AC284" s="434">
        <f t="shared" si="65"/>
        <v>0</v>
      </c>
      <c r="AD284" s="373" t="str">
        <f>IF(S284="","",IFERROR(SUM(T284:U284:W284:X284)+LARGE(T284:U284:W284:X284,1)/100+LARGE(T284:U284:W284:X284,2)/1000+LARGE(T284:U284:W284:X284,4)/10000+LARGE(T284:U284:W284:X284,5)/100000-0.01/R284,0))</f>
        <v/>
      </c>
      <c r="AE284" s="374"/>
      <c r="AF284" s="374"/>
      <c r="AG284" s="374"/>
      <c r="AH284" s="374"/>
      <c r="AI284" s="374"/>
      <c r="AJ284" s="374"/>
    </row>
    <row r="285" spans="1:36" ht="19.95" customHeight="1" thickBot="1" x14ac:dyDescent="0.35">
      <c r="A285" s="214" t="str">
        <f t="shared" si="53"/>
        <v/>
      </c>
      <c r="B285" s="58" t="str">
        <f>IF(ISNA(VLOOKUP($D285,'L. Des E.'!$A$4:$C$362,2,FALSE)),"",(VLOOKUP($D285,'L. Des E.'!$A$4:$C$362,2,FALSE)))</f>
        <v/>
      </c>
      <c r="C285" s="80" t="str">
        <f>IF(ISNA(VLOOKUP($D285,'L. Des E.'!$A$4:$C$362,3,FALSE)),"",(VLOOKUP($D285,'L. Des E.'!$A$4:$C$362,3,FALSE)))</f>
        <v/>
      </c>
      <c r="D285" s="59"/>
      <c r="E285" s="60"/>
      <c r="F285" s="60"/>
      <c r="G285" s="290" t="str">
        <f t="shared" si="54"/>
        <v/>
      </c>
      <c r="H285" s="60"/>
      <c r="I285" s="60"/>
      <c r="J285" s="60"/>
      <c r="K285" s="60"/>
      <c r="L285" s="60"/>
      <c r="M285" s="60"/>
      <c r="N285" s="60"/>
      <c r="O285" s="60"/>
      <c r="P285" s="60"/>
      <c r="Q285" s="226"/>
      <c r="R285" s="434">
        <v>283</v>
      </c>
      <c r="S285" s="434" t="str">
        <f t="shared" si="55"/>
        <v/>
      </c>
      <c r="T285" s="434">
        <f t="shared" si="56"/>
        <v>0</v>
      </c>
      <c r="U285" s="434">
        <f t="shared" si="57"/>
        <v>0</v>
      </c>
      <c r="V285" s="434">
        <f t="shared" si="58"/>
        <v>0</v>
      </c>
      <c r="W285" s="434">
        <f t="shared" si="59"/>
        <v>0</v>
      </c>
      <c r="X285" s="434">
        <f t="shared" si="60"/>
        <v>0</v>
      </c>
      <c r="Y285" s="434">
        <f t="shared" si="61"/>
        <v>0</v>
      </c>
      <c r="Z285" s="468">
        <f t="shared" si="62"/>
        <v>0</v>
      </c>
      <c r="AA285" s="434">
        <f t="shared" si="63"/>
        <v>0</v>
      </c>
      <c r="AB285" s="434">
        <f t="shared" si="64"/>
        <v>0</v>
      </c>
      <c r="AC285" s="434">
        <f t="shared" si="65"/>
        <v>0</v>
      </c>
      <c r="AD285" s="373" t="str">
        <f>IF(S285="","",IFERROR(SUM(T285:U285:W285:X285)+LARGE(T285:U285:W285:X285,1)/100+LARGE(T285:U285:W285:X285,2)/1000+LARGE(T285:U285:W285:X285,4)/10000+LARGE(T285:U285:W285:X285,5)/100000-0.01/R285,0))</f>
        <v/>
      </c>
      <c r="AE285" s="374"/>
      <c r="AF285" s="374"/>
      <c r="AG285" s="374"/>
      <c r="AH285" s="374"/>
      <c r="AI285" s="374"/>
      <c r="AJ285" s="374"/>
    </row>
    <row r="286" spans="1:36" ht="19.95" customHeight="1" thickBot="1" x14ac:dyDescent="0.35">
      <c r="A286" s="214" t="str">
        <f t="shared" si="53"/>
        <v/>
      </c>
      <c r="B286" s="58" t="str">
        <f>IF(ISNA(VLOOKUP($D286,'L. Des E.'!$A$4:$C$362,2,FALSE)),"",(VLOOKUP($D286,'L. Des E.'!$A$4:$C$362,2,FALSE)))</f>
        <v/>
      </c>
      <c r="C286" s="80" t="str">
        <f>IF(ISNA(VLOOKUP($D286,'L. Des E.'!$A$4:$C$362,3,FALSE)),"",(VLOOKUP($D286,'L. Des E.'!$A$4:$C$362,3,FALSE)))</f>
        <v/>
      </c>
      <c r="D286" s="59"/>
      <c r="E286" s="60"/>
      <c r="F286" s="60"/>
      <c r="G286" s="290" t="str">
        <f t="shared" si="54"/>
        <v/>
      </c>
      <c r="H286" s="60"/>
      <c r="I286" s="60"/>
      <c r="J286" s="60"/>
      <c r="K286" s="60"/>
      <c r="L286" s="60"/>
      <c r="M286" s="60"/>
      <c r="N286" s="60"/>
      <c r="O286" s="60"/>
      <c r="P286" s="60"/>
      <c r="Q286" s="226"/>
      <c r="R286" s="434">
        <v>284</v>
      </c>
      <c r="S286" s="434" t="str">
        <f t="shared" si="55"/>
        <v/>
      </c>
      <c r="T286" s="434">
        <f t="shared" si="56"/>
        <v>0</v>
      </c>
      <c r="U286" s="434">
        <f t="shared" si="57"/>
        <v>0</v>
      </c>
      <c r="V286" s="434">
        <f t="shared" si="58"/>
        <v>0</v>
      </c>
      <c r="W286" s="434">
        <f t="shared" si="59"/>
        <v>0</v>
      </c>
      <c r="X286" s="434">
        <f t="shared" si="60"/>
        <v>0</v>
      </c>
      <c r="Y286" s="434">
        <f t="shared" si="61"/>
        <v>0</v>
      </c>
      <c r="Z286" s="468">
        <f t="shared" si="62"/>
        <v>0</v>
      </c>
      <c r="AA286" s="434">
        <f t="shared" si="63"/>
        <v>0</v>
      </c>
      <c r="AB286" s="434">
        <f t="shared" si="64"/>
        <v>0</v>
      </c>
      <c r="AC286" s="434">
        <f t="shared" si="65"/>
        <v>0</v>
      </c>
      <c r="AD286" s="373" t="str">
        <f>IF(S286="","",IFERROR(SUM(T286:U286:W286:X286)+LARGE(T286:U286:W286:X286,1)/100+LARGE(T286:U286:W286:X286,2)/1000+LARGE(T286:U286:W286:X286,4)/10000+LARGE(T286:U286:W286:X286,5)/100000-0.01/R286,0))</f>
        <v/>
      </c>
      <c r="AE286" s="374"/>
      <c r="AF286" s="374"/>
      <c r="AG286" s="374"/>
      <c r="AH286" s="374"/>
      <c r="AI286" s="374"/>
      <c r="AJ286" s="374"/>
    </row>
    <row r="287" spans="1:36" ht="19.95" customHeight="1" thickBot="1" x14ac:dyDescent="0.35">
      <c r="A287" s="214" t="str">
        <f t="shared" si="53"/>
        <v/>
      </c>
      <c r="B287" s="58" t="str">
        <f>IF(ISNA(VLOOKUP($D287,'L. Des E.'!$A$4:$C$362,2,FALSE)),"",(VLOOKUP($D287,'L. Des E.'!$A$4:$C$362,2,FALSE)))</f>
        <v/>
      </c>
      <c r="C287" s="80" t="str">
        <f>IF(ISNA(VLOOKUP($D287,'L. Des E.'!$A$4:$C$362,3,FALSE)),"",(VLOOKUP($D287,'L. Des E.'!$A$4:$C$362,3,FALSE)))</f>
        <v/>
      </c>
      <c r="D287" s="59"/>
      <c r="E287" s="60"/>
      <c r="F287" s="60"/>
      <c r="G287" s="290" t="str">
        <f t="shared" si="54"/>
        <v/>
      </c>
      <c r="H287" s="60"/>
      <c r="I287" s="60"/>
      <c r="J287" s="60"/>
      <c r="K287" s="60"/>
      <c r="L287" s="60"/>
      <c r="M287" s="60"/>
      <c r="N287" s="60"/>
      <c r="O287" s="60"/>
      <c r="P287" s="60"/>
      <c r="Q287" s="226"/>
      <c r="R287" s="434">
        <v>285</v>
      </c>
      <c r="S287" s="434" t="str">
        <f t="shared" si="55"/>
        <v/>
      </c>
      <c r="T287" s="434">
        <f t="shared" si="56"/>
        <v>0</v>
      </c>
      <c r="U287" s="434">
        <f t="shared" si="57"/>
        <v>0</v>
      </c>
      <c r="V287" s="434">
        <f t="shared" si="58"/>
        <v>0</v>
      </c>
      <c r="W287" s="434">
        <f t="shared" si="59"/>
        <v>0</v>
      </c>
      <c r="X287" s="434">
        <f t="shared" si="60"/>
        <v>0</v>
      </c>
      <c r="Y287" s="434">
        <f t="shared" si="61"/>
        <v>0</v>
      </c>
      <c r="Z287" s="468">
        <f t="shared" si="62"/>
        <v>0</v>
      </c>
      <c r="AA287" s="434">
        <f t="shared" si="63"/>
        <v>0</v>
      </c>
      <c r="AB287" s="434">
        <f t="shared" si="64"/>
        <v>0</v>
      </c>
      <c r="AC287" s="434">
        <f t="shared" si="65"/>
        <v>0</v>
      </c>
      <c r="AD287" s="373" t="str">
        <f>IF(S287="","",IFERROR(SUM(T287:U287:W287:X287)+LARGE(T287:U287:W287:X287,1)/100+LARGE(T287:U287:W287:X287,2)/1000+LARGE(T287:U287:W287:X287,4)/10000+LARGE(T287:U287:W287:X287,5)/100000-0.01/R287,0))</f>
        <v/>
      </c>
      <c r="AE287" s="374"/>
      <c r="AF287" s="374"/>
      <c r="AG287" s="374"/>
      <c r="AH287" s="374"/>
      <c r="AI287" s="374"/>
      <c r="AJ287" s="374"/>
    </row>
    <row r="288" spans="1:36" ht="19.95" customHeight="1" thickBot="1" x14ac:dyDescent="0.35">
      <c r="A288" s="214" t="str">
        <f t="shared" si="53"/>
        <v/>
      </c>
      <c r="B288" s="58" t="str">
        <f>IF(ISNA(VLOOKUP($D288,'L. Des E.'!$A$4:$C$362,2,FALSE)),"",(VLOOKUP($D288,'L. Des E.'!$A$4:$C$362,2,FALSE)))</f>
        <v/>
      </c>
      <c r="C288" s="80" t="str">
        <f>IF(ISNA(VLOOKUP($D288,'L. Des E.'!$A$4:$C$362,3,FALSE)),"",(VLOOKUP($D288,'L. Des E.'!$A$4:$C$362,3,FALSE)))</f>
        <v/>
      </c>
      <c r="D288" s="59"/>
      <c r="E288" s="60"/>
      <c r="F288" s="60"/>
      <c r="G288" s="290" t="str">
        <f t="shared" si="54"/>
        <v/>
      </c>
      <c r="H288" s="60"/>
      <c r="I288" s="60"/>
      <c r="J288" s="60"/>
      <c r="K288" s="60"/>
      <c r="L288" s="60"/>
      <c r="M288" s="60"/>
      <c r="N288" s="60"/>
      <c r="O288" s="60"/>
      <c r="P288" s="60"/>
      <c r="Q288" s="226"/>
      <c r="R288" s="434">
        <v>286</v>
      </c>
      <c r="S288" s="434" t="str">
        <f t="shared" si="55"/>
        <v/>
      </c>
      <c r="T288" s="434">
        <f t="shared" si="56"/>
        <v>0</v>
      </c>
      <c r="U288" s="434">
        <f t="shared" si="57"/>
        <v>0</v>
      </c>
      <c r="V288" s="434">
        <f t="shared" si="58"/>
        <v>0</v>
      </c>
      <c r="W288" s="434">
        <f t="shared" si="59"/>
        <v>0</v>
      </c>
      <c r="X288" s="434">
        <f t="shared" si="60"/>
        <v>0</v>
      </c>
      <c r="Y288" s="434">
        <f t="shared" si="61"/>
        <v>0</v>
      </c>
      <c r="Z288" s="468">
        <f t="shared" si="62"/>
        <v>0</v>
      </c>
      <c r="AA288" s="434">
        <f t="shared" si="63"/>
        <v>0</v>
      </c>
      <c r="AB288" s="434">
        <f t="shared" si="64"/>
        <v>0</v>
      </c>
      <c r="AC288" s="434">
        <f t="shared" si="65"/>
        <v>0</v>
      </c>
      <c r="AD288" s="373" t="str">
        <f>IF(S288="","",IFERROR(SUM(T288:U288:W288:X288)+LARGE(T288:U288:W288:X288,1)/100+LARGE(T288:U288:W288:X288,2)/1000+LARGE(T288:U288:W288:X288,4)/10000+LARGE(T288:U288:W288:X288,5)/100000-0.01/R288,0))</f>
        <v/>
      </c>
      <c r="AE288" s="374"/>
      <c r="AF288" s="374"/>
      <c r="AG288" s="374"/>
      <c r="AH288" s="374"/>
      <c r="AI288" s="374"/>
      <c r="AJ288" s="374"/>
    </row>
    <row r="289" spans="1:36" ht="19.95" customHeight="1" thickBot="1" x14ac:dyDescent="0.35">
      <c r="A289" s="214" t="str">
        <f t="shared" si="53"/>
        <v/>
      </c>
      <c r="B289" s="58" t="str">
        <f>IF(ISNA(VLOOKUP($D289,'L. Des E.'!$A$4:$C$362,2,FALSE)),"",(VLOOKUP($D289,'L. Des E.'!$A$4:$C$362,2,FALSE)))</f>
        <v/>
      </c>
      <c r="C289" s="80" t="str">
        <f>IF(ISNA(VLOOKUP($D289,'L. Des E.'!$A$4:$C$362,3,FALSE)),"",(VLOOKUP($D289,'L. Des E.'!$A$4:$C$362,3,FALSE)))</f>
        <v/>
      </c>
      <c r="D289" s="59"/>
      <c r="E289" s="60"/>
      <c r="F289" s="60"/>
      <c r="G289" s="290" t="str">
        <f t="shared" si="54"/>
        <v/>
      </c>
      <c r="H289" s="60"/>
      <c r="I289" s="60"/>
      <c r="J289" s="60"/>
      <c r="K289" s="60"/>
      <c r="L289" s="60"/>
      <c r="M289" s="60"/>
      <c r="N289" s="60"/>
      <c r="O289" s="60"/>
      <c r="P289" s="60"/>
      <c r="Q289" s="226"/>
      <c r="R289" s="434">
        <v>287</v>
      </c>
      <c r="S289" s="434" t="str">
        <f t="shared" si="55"/>
        <v/>
      </c>
      <c r="T289" s="434">
        <f t="shared" si="56"/>
        <v>0</v>
      </c>
      <c r="U289" s="434">
        <f t="shared" si="57"/>
        <v>0</v>
      </c>
      <c r="V289" s="434">
        <f t="shared" si="58"/>
        <v>0</v>
      </c>
      <c r="W289" s="434">
        <f t="shared" si="59"/>
        <v>0</v>
      </c>
      <c r="X289" s="434">
        <f t="shared" si="60"/>
        <v>0</v>
      </c>
      <c r="Y289" s="434">
        <f t="shared" si="61"/>
        <v>0</v>
      </c>
      <c r="Z289" s="468">
        <f t="shared" si="62"/>
        <v>0</v>
      </c>
      <c r="AA289" s="434">
        <f t="shared" si="63"/>
        <v>0</v>
      </c>
      <c r="AB289" s="434">
        <f t="shared" si="64"/>
        <v>0</v>
      </c>
      <c r="AC289" s="434">
        <f t="shared" si="65"/>
        <v>0</v>
      </c>
      <c r="AD289" s="373" t="str">
        <f>IF(S289="","",IFERROR(SUM(T289:U289:W289:X289)+LARGE(T289:U289:W289:X289,1)/100+LARGE(T289:U289:W289:X289,2)/1000+LARGE(T289:U289:W289:X289,4)/10000+LARGE(T289:U289:W289:X289,5)/100000-0.01/R289,0))</f>
        <v/>
      </c>
      <c r="AE289" s="374"/>
      <c r="AF289" s="374"/>
      <c r="AG289" s="374"/>
      <c r="AH289" s="374"/>
      <c r="AI289" s="374"/>
      <c r="AJ289" s="374"/>
    </row>
    <row r="290" spans="1:36" ht="19.95" customHeight="1" thickBot="1" x14ac:dyDescent="0.35">
      <c r="A290" s="214" t="str">
        <f t="shared" si="53"/>
        <v/>
      </c>
      <c r="B290" s="58" t="str">
        <f>IF(ISNA(VLOOKUP($D290,'L. Des E.'!$A$4:$C$362,2,FALSE)),"",(VLOOKUP($D290,'L. Des E.'!$A$4:$C$362,2,FALSE)))</f>
        <v/>
      </c>
      <c r="C290" s="80" t="str">
        <f>IF(ISNA(VLOOKUP($D290,'L. Des E.'!$A$4:$C$362,3,FALSE)),"",(VLOOKUP($D290,'L. Des E.'!$A$4:$C$362,3,FALSE)))</f>
        <v/>
      </c>
      <c r="D290" s="59"/>
      <c r="E290" s="60"/>
      <c r="F290" s="60"/>
      <c r="G290" s="290" t="str">
        <f t="shared" si="54"/>
        <v/>
      </c>
      <c r="H290" s="60"/>
      <c r="I290" s="60"/>
      <c r="J290" s="60"/>
      <c r="K290" s="60"/>
      <c r="L290" s="60"/>
      <c r="M290" s="60"/>
      <c r="N290" s="60"/>
      <c r="O290" s="60"/>
      <c r="P290" s="60"/>
      <c r="Q290" s="226"/>
      <c r="R290" s="434">
        <v>288</v>
      </c>
      <c r="S290" s="434" t="str">
        <f t="shared" si="55"/>
        <v/>
      </c>
      <c r="T290" s="434">
        <f t="shared" si="56"/>
        <v>0</v>
      </c>
      <c r="U290" s="434">
        <f t="shared" si="57"/>
        <v>0</v>
      </c>
      <c r="V290" s="434">
        <f t="shared" si="58"/>
        <v>0</v>
      </c>
      <c r="W290" s="434">
        <f t="shared" si="59"/>
        <v>0</v>
      </c>
      <c r="X290" s="434">
        <f t="shared" si="60"/>
        <v>0</v>
      </c>
      <c r="Y290" s="434">
        <f t="shared" si="61"/>
        <v>0</v>
      </c>
      <c r="Z290" s="468">
        <f t="shared" si="62"/>
        <v>0</v>
      </c>
      <c r="AA290" s="434">
        <f t="shared" si="63"/>
        <v>0</v>
      </c>
      <c r="AB290" s="434">
        <f t="shared" si="64"/>
        <v>0</v>
      </c>
      <c r="AC290" s="434">
        <f t="shared" si="65"/>
        <v>0</v>
      </c>
      <c r="AD290" s="373" t="str">
        <f>IF(S290="","",IFERROR(SUM(T290:U290:W290:X290)+LARGE(T290:U290:W290:X290,1)/100+LARGE(T290:U290:W290:X290,2)/1000+LARGE(T290:U290:W290:X290,4)/10000+LARGE(T290:U290:W290:X290,5)/100000-0.01/R290,0))</f>
        <v/>
      </c>
      <c r="AE290" s="374"/>
      <c r="AF290" s="374"/>
      <c r="AG290" s="374"/>
      <c r="AH290" s="374"/>
      <c r="AI290" s="374"/>
      <c r="AJ290" s="374"/>
    </row>
    <row r="291" spans="1:36" ht="19.95" customHeight="1" thickBot="1" x14ac:dyDescent="0.35">
      <c r="A291" s="214" t="str">
        <f t="shared" si="53"/>
        <v/>
      </c>
      <c r="B291" s="58" t="str">
        <f>IF(ISNA(VLOOKUP($D291,'L. Des E.'!$A$4:$C$362,2,FALSE)),"",(VLOOKUP($D291,'L. Des E.'!$A$4:$C$362,2,FALSE)))</f>
        <v/>
      </c>
      <c r="C291" s="80" t="str">
        <f>IF(ISNA(VLOOKUP($D291,'L. Des E.'!$A$4:$C$362,3,FALSE)),"",(VLOOKUP($D291,'L. Des E.'!$A$4:$C$362,3,FALSE)))</f>
        <v/>
      </c>
      <c r="D291" s="59"/>
      <c r="E291" s="60"/>
      <c r="F291" s="60"/>
      <c r="G291" s="290" t="str">
        <f t="shared" si="54"/>
        <v/>
      </c>
      <c r="H291" s="60"/>
      <c r="I291" s="60"/>
      <c r="J291" s="60"/>
      <c r="K291" s="60"/>
      <c r="L291" s="60"/>
      <c r="M291" s="60"/>
      <c r="N291" s="60"/>
      <c r="O291" s="60"/>
      <c r="P291" s="60"/>
      <c r="Q291" s="226"/>
      <c r="R291" s="434">
        <v>289</v>
      </c>
      <c r="S291" s="434" t="str">
        <f t="shared" si="55"/>
        <v/>
      </c>
      <c r="T291" s="434">
        <f t="shared" si="56"/>
        <v>0</v>
      </c>
      <c r="U291" s="434">
        <f t="shared" si="57"/>
        <v>0</v>
      </c>
      <c r="V291" s="434">
        <f t="shared" si="58"/>
        <v>0</v>
      </c>
      <c r="W291" s="434">
        <f t="shared" si="59"/>
        <v>0</v>
      </c>
      <c r="X291" s="434">
        <f t="shared" si="60"/>
        <v>0</v>
      </c>
      <c r="Y291" s="434">
        <f t="shared" si="61"/>
        <v>0</v>
      </c>
      <c r="Z291" s="468">
        <f t="shared" si="62"/>
        <v>0</v>
      </c>
      <c r="AA291" s="434">
        <f t="shared" si="63"/>
        <v>0</v>
      </c>
      <c r="AB291" s="434">
        <f t="shared" si="64"/>
        <v>0</v>
      </c>
      <c r="AC291" s="434">
        <f t="shared" si="65"/>
        <v>0</v>
      </c>
      <c r="AD291" s="373" t="str">
        <f>IF(S291="","",IFERROR(SUM(T291:U291:W291:X291)+LARGE(T291:U291:W291:X291,1)/100+LARGE(T291:U291:W291:X291,2)/1000+LARGE(T291:U291:W291:X291,4)/10000+LARGE(T291:U291:W291:X291,5)/100000-0.01/R291,0))</f>
        <v/>
      </c>
      <c r="AE291" s="374"/>
      <c r="AF291" s="374"/>
      <c r="AG291" s="374"/>
      <c r="AH291" s="374"/>
      <c r="AI291" s="374"/>
      <c r="AJ291" s="374"/>
    </row>
    <row r="292" spans="1:36" ht="19.95" customHeight="1" thickBot="1" x14ac:dyDescent="0.35">
      <c r="A292" s="214" t="str">
        <f t="shared" si="53"/>
        <v/>
      </c>
      <c r="B292" s="58" t="str">
        <f>IF(ISNA(VLOOKUP($D292,'L. Des E.'!$A$4:$C$362,2,FALSE)),"",(VLOOKUP($D292,'L. Des E.'!$A$4:$C$362,2,FALSE)))</f>
        <v/>
      </c>
      <c r="C292" s="80" t="str">
        <f>IF(ISNA(VLOOKUP($D292,'L. Des E.'!$A$4:$C$362,3,FALSE)),"",(VLOOKUP($D292,'L. Des E.'!$A$4:$C$362,3,FALSE)))</f>
        <v/>
      </c>
      <c r="D292" s="59"/>
      <c r="E292" s="60"/>
      <c r="F292" s="60"/>
      <c r="G292" s="290" t="str">
        <f t="shared" si="54"/>
        <v/>
      </c>
      <c r="H292" s="60"/>
      <c r="I292" s="60"/>
      <c r="J292" s="60"/>
      <c r="K292" s="60"/>
      <c r="L292" s="60"/>
      <c r="M292" s="60"/>
      <c r="N292" s="60"/>
      <c r="O292" s="60"/>
      <c r="P292" s="60"/>
      <c r="Q292" s="226"/>
      <c r="R292" s="434">
        <v>290</v>
      </c>
      <c r="S292" s="434" t="str">
        <f t="shared" si="55"/>
        <v/>
      </c>
      <c r="T292" s="434">
        <f t="shared" si="56"/>
        <v>0</v>
      </c>
      <c r="U292" s="434">
        <f t="shared" si="57"/>
        <v>0</v>
      </c>
      <c r="V292" s="434">
        <f t="shared" si="58"/>
        <v>0</v>
      </c>
      <c r="W292" s="434">
        <f t="shared" si="59"/>
        <v>0</v>
      </c>
      <c r="X292" s="434">
        <f t="shared" si="60"/>
        <v>0</v>
      </c>
      <c r="Y292" s="434">
        <f t="shared" si="61"/>
        <v>0</v>
      </c>
      <c r="Z292" s="468">
        <f t="shared" si="62"/>
        <v>0</v>
      </c>
      <c r="AA292" s="434">
        <f t="shared" si="63"/>
        <v>0</v>
      </c>
      <c r="AB292" s="434">
        <f t="shared" si="64"/>
        <v>0</v>
      </c>
      <c r="AC292" s="434">
        <f t="shared" si="65"/>
        <v>0</v>
      </c>
      <c r="AD292" s="373" t="str">
        <f>IF(S292="","",IFERROR(SUM(T292:U292:W292:X292)+LARGE(T292:U292:W292:X292,1)/100+LARGE(T292:U292:W292:X292,2)/1000+LARGE(T292:U292:W292:X292,4)/10000+LARGE(T292:U292:W292:X292,5)/100000-0.01/R292,0))</f>
        <v/>
      </c>
      <c r="AE292" s="374"/>
      <c r="AF292" s="374"/>
      <c r="AG292" s="374"/>
      <c r="AH292" s="374"/>
      <c r="AI292" s="374"/>
      <c r="AJ292" s="374"/>
    </row>
    <row r="293" spans="1:36" ht="19.95" customHeight="1" thickBot="1" x14ac:dyDescent="0.35">
      <c r="A293" s="214" t="str">
        <f t="shared" si="53"/>
        <v/>
      </c>
      <c r="B293" s="58" t="str">
        <f>IF(ISNA(VLOOKUP($D293,'L. Des E.'!$A$4:$C$362,2,FALSE)),"",(VLOOKUP($D293,'L. Des E.'!$A$4:$C$362,2,FALSE)))</f>
        <v/>
      </c>
      <c r="C293" s="80" t="str">
        <f>IF(ISNA(VLOOKUP($D293,'L. Des E.'!$A$4:$C$362,3,FALSE)),"",(VLOOKUP($D293,'L. Des E.'!$A$4:$C$362,3,FALSE)))</f>
        <v/>
      </c>
      <c r="D293" s="59"/>
      <c r="E293" s="60"/>
      <c r="F293" s="60"/>
      <c r="G293" s="290" t="str">
        <f t="shared" si="54"/>
        <v/>
      </c>
      <c r="H293" s="60"/>
      <c r="I293" s="60"/>
      <c r="J293" s="60"/>
      <c r="K293" s="60"/>
      <c r="L293" s="60"/>
      <c r="M293" s="60"/>
      <c r="N293" s="60"/>
      <c r="O293" s="60"/>
      <c r="P293" s="60"/>
      <c r="Q293" s="226"/>
      <c r="R293" s="434">
        <v>291</v>
      </c>
      <c r="S293" s="434" t="str">
        <f t="shared" si="55"/>
        <v/>
      </c>
      <c r="T293" s="434">
        <f t="shared" si="56"/>
        <v>0</v>
      </c>
      <c r="U293" s="434">
        <f t="shared" si="57"/>
        <v>0</v>
      </c>
      <c r="V293" s="434">
        <f t="shared" si="58"/>
        <v>0</v>
      </c>
      <c r="W293" s="434">
        <f t="shared" si="59"/>
        <v>0</v>
      </c>
      <c r="X293" s="434">
        <f t="shared" si="60"/>
        <v>0</v>
      </c>
      <c r="Y293" s="434">
        <f t="shared" si="61"/>
        <v>0</v>
      </c>
      <c r="Z293" s="468">
        <f t="shared" si="62"/>
        <v>0</v>
      </c>
      <c r="AA293" s="434">
        <f t="shared" si="63"/>
        <v>0</v>
      </c>
      <c r="AB293" s="434">
        <f t="shared" si="64"/>
        <v>0</v>
      </c>
      <c r="AC293" s="434">
        <f t="shared" si="65"/>
        <v>0</v>
      </c>
      <c r="AD293" s="373" t="str">
        <f>IF(S293="","",IFERROR(SUM(T293:U293:W293:X293)+LARGE(T293:U293:W293:X293,1)/100+LARGE(T293:U293:W293:X293,2)/1000+LARGE(T293:U293:W293:X293,4)/10000+LARGE(T293:U293:W293:X293,5)/100000-0.01/R293,0))</f>
        <v/>
      </c>
      <c r="AE293" s="374"/>
      <c r="AF293" s="374"/>
      <c r="AG293" s="374"/>
      <c r="AH293" s="374"/>
      <c r="AI293" s="374"/>
      <c r="AJ293" s="374"/>
    </row>
    <row r="294" spans="1:36" ht="19.95" customHeight="1" thickBot="1" x14ac:dyDescent="0.35">
      <c r="A294" s="214" t="str">
        <f t="shared" si="53"/>
        <v/>
      </c>
      <c r="B294" s="58" t="str">
        <f>IF(ISNA(VLOOKUP($D294,'L. Des E.'!$A$4:$C$362,2,FALSE)),"",(VLOOKUP($D294,'L. Des E.'!$A$4:$C$362,2,FALSE)))</f>
        <v/>
      </c>
      <c r="C294" s="80" t="str">
        <f>IF(ISNA(VLOOKUP($D294,'L. Des E.'!$A$4:$C$362,3,FALSE)),"",(VLOOKUP($D294,'L. Des E.'!$A$4:$C$362,3,FALSE)))</f>
        <v/>
      </c>
      <c r="D294" s="59"/>
      <c r="E294" s="60"/>
      <c r="F294" s="60"/>
      <c r="G294" s="290" t="str">
        <f t="shared" si="54"/>
        <v/>
      </c>
      <c r="H294" s="60"/>
      <c r="I294" s="60"/>
      <c r="J294" s="60"/>
      <c r="K294" s="60"/>
      <c r="L294" s="60"/>
      <c r="M294" s="60"/>
      <c r="N294" s="60"/>
      <c r="O294" s="60"/>
      <c r="P294" s="60"/>
      <c r="Q294" s="226"/>
      <c r="R294" s="434">
        <v>292</v>
      </c>
      <c r="S294" s="434" t="str">
        <f t="shared" si="55"/>
        <v/>
      </c>
      <c r="T294" s="434">
        <f t="shared" si="56"/>
        <v>0</v>
      </c>
      <c r="U294" s="434">
        <f t="shared" si="57"/>
        <v>0</v>
      </c>
      <c r="V294" s="434">
        <f t="shared" si="58"/>
        <v>0</v>
      </c>
      <c r="W294" s="434">
        <f t="shared" si="59"/>
        <v>0</v>
      </c>
      <c r="X294" s="434">
        <f t="shared" si="60"/>
        <v>0</v>
      </c>
      <c r="Y294" s="434">
        <f t="shared" si="61"/>
        <v>0</v>
      </c>
      <c r="Z294" s="468">
        <f t="shared" si="62"/>
        <v>0</v>
      </c>
      <c r="AA294" s="434">
        <f t="shared" si="63"/>
        <v>0</v>
      </c>
      <c r="AB294" s="434">
        <f t="shared" si="64"/>
        <v>0</v>
      </c>
      <c r="AC294" s="434">
        <f t="shared" si="65"/>
        <v>0</v>
      </c>
      <c r="AD294" s="373" t="str">
        <f>IF(S294="","",IFERROR(SUM(T294:U294:W294:X294)+LARGE(T294:U294:W294:X294,1)/100+LARGE(T294:U294:W294:X294,2)/1000+LARGE(T294:U294:W294:X294,4)/10000+LARGE(T294:U294:W294:X294,5)/100000-0.01/R294,0))</f>
        <v/>
      </c>
      <c r="AE294" s="374"/>
      <c r="AF294" s="374"/>
      <c r="AG294" s="374"/>
      <c r="AH294" s="374"/>
      <c r="AI294" s="374"/>
      <c r="AJ294" s="374"/>
    </row>
    <row r="295" spans="1:36" ht="19.95" customHeight="1" thickBot="1" x14ac:dyDescent="0.35">
      <c r="A295" s="214" t="str">
        <f t="shared" si="53"/>
        <v/>
      </c>
      <c r="B295" s="58" t="str">
        <f>IF(ISNA(VLOOKUP($D295,'L. Des E.'!$A$4:$C$362,2,FALSE)),"",(VLOOKUP($D295,'L. Des E.'!$A$4:$C$362,2,FALSE)))</f>
        <v/>
      </c>
      <c r="C295" s="80" t="str">
        <f>IF(ISNA(VLOOKUP($D295,'L. Des E.'!$A$4:$C$362,3,FALSE)),"",(VLOOKUP($D295,'L. Des E.'!$A$4:$C$362,3,FALSE)))</f>
        <v/>
      </c>
      <c r="D295" s="59"/>
      <c r="E295" s="60"/>
      <c r="F295" s="60"/>
      <c r="G295" s="290" t="str">
        <f t="shared" si="54"/>
        <v/>
      </c>
      <c r="H295" s="60"/>
      <c r="I295" s="60"/>
      <c r="J295" s="60"/>
      <c r="K295" s="60"/>
      <c r="L295" s="60"/>
      <c r="M295" s="60"/>
      <c r="N295" s="60"/>
      <c r="O295" s="60"/>
      <c r="P295" s="60"/>
      <c r="Q295" s="226"/>
      <c r="R295" s="434">
        <v>293</v>
      </c>
      <c r="S295" s="434" t="str">
        <f t="shared" si="55"/>
        <v/>
      </c>
      <c r="T295" s="434">
        <f t="shared" si="56"/>
        <v>0</v>
      </c>
      <c r="U295" s="434">
        <f t="shared" si="57"/>
        <v>0</v>
      </c>
      <c r="V295" s="434">
        <f t="shared" si="58"/>
        <v>0</v>
      </c>
      <c r="W295" s="434">
        <f t="shared" si="59"/>
        <v>0</v>
      </c>
      <c r="X295" s="434">
        <f t="shared" si="60"/>
        <v>0</v>
      </c>
      <c r="Y295" s="434">
        <f t="shared" si="61"/>
        <v>0</v>
      </c>
      <c r="Z295" s="468">
        <f t="shared" si="62"/>
        <v>0</v>
      </c>
      <c r="AA295" s="434">
        <f t="shared" si="63"/>
        <v>0</v>
      </c>
      <c r="AB295" s="434">
        <f t="shared" si="64"/>
        <v>0</v>
      </c>
      <c r="AC295" s="434">
        <f t="shared" si="65"/>
        <v>0</v>
      </c>
      <c r="AD295" s="373" t="str">
        <f>IF(S295="","",IFERROR(SUM(T295:U295:W295:X295)+LARGE(T295:U295:W295:X295,1)/100+LARGE(T295:U295:W295:X295,2)/1000+LARGE(T295:U295:W295:X295,4)/10000+LARGE(T295:U295:W295:X295,5)/100000-0.01/R295,0))</f>
        <v/>
      </c>
      <c r="AE295" s="374"/>
      <c r="AF295" s="374"/>
      <c r="AG295" s="374"/>
      <c r="AH295" s="374"/>
      <c r="AI295" s="374"/>
      <c r="AJ295" s="374"/>
    </row>
    <row r="296" spans="1:36" ht="19.95" customHeight="1" thickBot="1" x14ac:dyDescent="0.35">
      <c r="A296" s="214" t="str">
        <f t="shared" si="53"/>
        <v/>
      </c>
      <c r="B296" s="58" t="str">
        <f>IF(ISNA(VLOOKUP($D296,'L. Des E.'!$A$4:$C$362,2,FALSE)),"",(VLOOKUP($D296,'L. Des E.'!$A$4:$C$362,2,FALSE)))</f>
        <v/>
      </c>
      <c r="C296" s="80" t="str">
        <f>IF(ISNA(VLOOKUP($D296,'L. Des E.'!$A$4:$C$362,3,FALSE)),"",(VLOOKUP($D296,'L. Des E.'!$A$4:$C$362,3,FALSE)))</f>
        <v/>
      </c>
      <c r="D296" s="59"/>
      <c r="E296" s="60"/>
      <c r="F296" s="60"/>
      <c r="G296" s="290" t="str">
        <f t="shared" si="54"/>
        <v/>
      </c>
      <c r="H296" s="60"/>
      <c r="I296" s="60"/>
      <c r="J296" s="60"/>
      <c r="K296" s="60"/>
      <c r="L296" s="60"/>
      <c r="M296" s="60"/>
      <c r="N296" s="60"/>
      <c r="O296" s="60"/>
      <c r="P296" s="60"/>
      <c r="Q296" s="226"/>
      <c r="R296" s="434">
        <v>294</v>
      </c>
      <c r="S296" s="434" t="str">
        <f t="shared" si="55"/>
        <v/>
      </c>
      <c r="T296" s="434">
        <f t="shared" si="56"/>
        <v>0</v>
      </c>
      <c r="U296" s="434">
        <f t="shared" si="57"/>
        <v>0</v>
      </c>
      <c r="V296" s="434">
        <f t="shared" si="58"/>
        <v>0</v>
      </c>
      <c r="W296" s="434">
        <f t="shared" si="59"/>
        <v>0</v>
      </c>
      <c r="X296" s="434">
        <f t="shared" si="60"/>
        <v>0</v>
      </c>
      <c r="Y296" s="434">
        <f t="shared" si="61"/>
        <v>0</v>
      </c>
      <c r="Z296" s="468">
        <f t="shared" si="62"/>
        <v>0</v>
      </c>
      <c r="AA296" s="434">
        <f t="shared" si="63"/>
        <v>0</v>
      </c>
      <c r="AB296" s="434">
        <f t="shared" si="64"/>
        <v>0</v>
      </c>
      <c r="AC296" s="434">
        <f t="shared" si="65"/>
        <v>0</v>
      </c>
      <c r="AD296" s="373" t="str">
        <f>IF(S296="","",IFERROR(SUM(T296:U296:W296:X296)+LARGE(T296:U296:W296:X296,1)/100+LARGE(T296:U296:W296:X296,2)/1000+LARGE(T296:U296:W296:X296,4)/10000+LARGE(T296:U296:W296:X296,5)/100000-0.01/R296,0))</f>
        <v/>
      </c>
      <c r="AE296" s="374"/>
      <c r="AF296" s="374"/>
      <c r="AG296" s="374"/>
      <c r="AH296" s="374"/>
      <c r="AI296" s="374"/>
      <c r="AJ296" s="374"/>
    </row>
    <row r="297" spans="1:36" ht="19.95" customHeight="1" thickBot="1" x14ac:dyDescent="0.35">
      <c r="A297" s="214" t="str">
        <f t="shared" si="53"/>
        <v/>
      </c>
      <c r="B297" s="58" t="str">
        <f>IF(ISNA(VLOOKUP($D297,'L. Des E.'!$A$4:$C$362,2,FALSE)),"",(VLOOKUP($D297,'L. Des E.'!$A$4:$C$362,2,FALSE)))</f>
        <v/>
      </c>
      <c r="C297" s="80" t="str">
        <f>IF(ISNA(VLOOKUP($D297,'L. Des E.'!$A$4:$C$362,3,FALSE)),"",(VLOOKUP($D297,'L. Des E.'!$A$4:$C$362,3,FALSE)))</f>
        <v/>
      </c>
      <c r="D297" s="59"/>
      <c r="E297" s="60"/>
      <c r="F297" s="60"/>
      <c r="G297" s="290" t="str">
        <f t="shared" si="54"/>
        <v/>
      </c>
      <c r="H297" s="60"/>
      <c r="I297" s="60"/>
      <c r="J297" s="60"/>
      <c r="K297" s="60"/>
      <c r="L297" s="60"/>
      <c r="M297" s="60"/>
      <c r="N297" s="60"/>
      <c r="O297" s="60"/>
      <c r="P297" s="60"/>
      <c r="Q297" s="226"/>
      <c r="R297" s="434">
        <v>295</v>
      </c>
      <c r="S297" s="434" t="str">
        <f t="shared" si="55"/>
        <v/>
      </c>
      <c r="T297" s="434">
        <f t="shared" si="56"/>
        <v>0</v>
      </c>
      <c r="U297" s="434">
        <f t="shared" si="57"/>
        <v>0</v>
      </c>
      <c r="V297" s="434">
        <f t="shared" si="58"/>
        <v>0</v>
      </c>
      <c r="W297" s="434">
        <f t="shared" si="59"/>
        <v>0</v>
      </c>
      <c r="X297" s="434">
        <f t="shared" si="60"/>
        <v>0</v>
      </c>
      <c r="Y297" s="434">
        <f t="shared" si="61"/>
        <v>0</v>
      </c>
      <c r="Z297" s="468">
        <f t="shared" si="62"/>
        <v>0</v>
      </c>
      <c r="AA297" s="434">
        <f t="shared" si="63"/>
        <v>0</v>
      </c>
      <c r="AB297" s="434">
        <f t="shared" si="64"/>
        <v>0</v>
      </c>
      <c r="AC297" s="434">
        <f t="shared" si="65"/>
        <v>0</v>
      </c>
      <c r="AD297" s="373" t="str">
        <f>IF(S297="","",IFERROR(SUM(T297:U297:W297:X297)+LARGE(T297:U297:W297:X297,1)/100+LARGE(T297:U297:W297:X297,2)/1000+LARGE(T297:U297:W297:X297,4)/10000+LARGE(T297:U297:W297:X297,5)/100000-0.01/R297,0))</f>
        <v/>
      </c>
      <c r="AE297" s="374"/>
      <c r="AF297" s="374"/>
      <c r="AG297" s="374"/>
      <c r="AH297" s="374"/>
      <c r="AI297" s="374"/>
      <c r="AJ297" s="374"/>
    </row>
    <row r="298" spans="1:36" ht="19.95" customHeight="1" thickBot="1" x14ac:dyDescent="0.35">
      <c r="A298" s="214" t="str">
        <f t="shared" si="53"/>
        <v/>
      </c>
      <c r="B298" s="58" t="str">
        <f>IF(ISNA(VLOOKUP($D298,'L. Des E.'!$A$4:$C$362,2,FALSE)),"",(VLOOKUP($D298,'L. Des E.'!$A$4:$C$362,2,FALSE)))</f>
        <v/>
      </c>
      <c r="C298" s="80" t="str">
        <f>IF(ISNA(VLOOKUP($D298,'L. Des E.'!$A$4:$C$362,3,FALSE)),"",(VLOOKUP($D298,'L. Des E.'!$A$4:$C$362,3,FALSE)))</f>
        <v/>
      </c>
      <c r="D298" s="59"/>
      <c r="E298" s="60"/>
      <c r="F298" s="60"/>
      <c r="G298" s="290" t="str">
        <f t="shared" si="54"/>
        <v/>
      </c>
      <c r="H298" s="60"/>
      <c r="I298" s="60"/>
      <c r="J298" s="60"/>
      <c r="K298" s="60"/>
      <c r="L298" s="60"/>
      <c r="M298" s="60"/>
      <c r="N298" s="60"/>
      <c r="O298" s="60"/>
      <c r="P298" s="60"/>
      <c r="Q298" s="226"/>
      <c r="R298" s="434">
        <v>296</v>
      </c>
      <c r="S298" s="434" t="str">
        <f t="shared" si="55"/>
        <v/>
      </c>
      <c r="T298" s="434">
        <f t="shared" si="56"/>
        <v>0</v>
      </c>
      <c r="U298" s="434">
        <f t="shared" si="57"/>
        <v>0</v>
      </c>
      <c r="V298" s="434">
        <f t="shared" si="58"/>
        <v>0</v>
      </c>
      <c r="W298" s="434">
        <f t="shared" si="59"/>
        <v>0</v>
      </c>
      <c r="X298" s="434">
        <f t="shared" si="60"/>
        <v>0</v>
      </c>
      <c r="Y298" s="434">
        <f t="shared" si="61"/>
        <v>0</v>
      </c>
      <c r="Z298" s="468">
        <f t="shared" si="62"/>
        <v>0</v>
      </c>
      <c r="AA298" s="434">
        <f t="shared" si="63"/>
        <v>0</v>
      </c>
      <c r="AB298" s="434">
        <f t="shared" si="64"/>
        <v>0</v>
      </c>
      <c r="AC298" s="434">
        <f t="shared" si="65"/>
        <v>0</v>
      </c>
      <c r="AD298" s="373" t="str">
        <f>IF(S298="","",IFERROR(SUM(T298:U298:W298:X298)+LARGE(T298:U298:W298:X298,1)/100+LARGE(T298:U298:W298:X298,2)/1000+LARGE(T298:U298:W298:X298,4)/10000+LARGE(T298:U298:W298:X298,5)/100000-0.01/R298,0))</f>
        <v/>
      </c>
      <c r="AE298" s="374"/>
      <c r="AF298" s="374"/>
      <c r="AG298" s="374"/>
      <c r="AH298" s="374"/>
      <c r="AI298" s="374"/>
      <c r="AJ298" s="374"/>
    </row>
    <row r="299" spans="1:36" ht="19.95" customHeight="1" thickBot="1" x14ac:dyDescent="0.35">
      <c r="A299" s="214" t="str">
        <f t="shared" si="53"/>
        <v/>
      </c>
      <c r="B299" s="58" t="str">
        <f>IF(ISNA(VLOOKUP($D299,'L. Des E.'!$A$4:$C$362,2,FALSE)),"",(VLOOKUP($D299,'L. Des E.'!$A$4:$C$362,2,FALSE)))</f>
        <v/>
      </c>
      <c r="C299" s="80" t="str">
        <f>IF(ISNA(VLOOKUP($D299,'L. Des E.'!$A$4:$C$362,3,FALSE)),"",(VLOOKUP($D299,'L. Des E.'!$A$4:$C$362,3,FALSE)))</f>
        <v/>
      </c>
      <c r="D299" s="59"/>
      <c r="E299" s="60"/>
      <c r="F299" s="60"/>
      <c r="G299" s="290" t="str">
        <f t="shared" si="54"/>
        <v/>
      </c>
      <c r="H299" s="60"/>
      <c r="I299" s="60"/>
      <c r="J299" s="60"/>
      <c r="K299" s="60"/>
      <c r="L299" s="60"/>
      <c r="M299" s="60"/>
      <c r="N299" s="60"/>
      <c r="O299" s="60"/>
      <c r="P299" s="60"/>
      <c r="Q299" s="226"/>
      <c r="R299" s="434">
        <v>297</v>
      </c>
      <c r="S299" s="434" t="str">
        <f t="shared" si="55"/>
        <v/>
      </c>
      <c r="T299" s="434">
        <f t="shared" si="56"/>
        <v>0</v>
      </c>
      <c r="U299" s="434">
        <f t="shared" si="57"/>
        <v>0</v>
      </c>
      <c r="V299" s="434">
        <f t="shared" si="58"/>
        <v>0</v>
      </c>
      <c r="W299" s="434">
        <f t="shared" si="59"/>
        <v>0</v>
      </c>
      <c r="X299" s="434">
        <f t="shared" si="60"/>
        <v>0</v>
      </c>
      <c r="Y299" s="434">
        <f t="shared" si="61"/>
        <v>0</v>
      </c>
      <c r="Z299" s="468">
        <f t="shared" si="62"/>
        <v>0</v>
      </c>
      <c r="AA299" s="434">
        <f t="shared" si="63"/>
        <v>0</v>
      </c>
      <c r="AB299" s="434">
        <f t="shared" si="64"/>
        <v>0</v>
      </c>
      <c r="AC299" s="434">
        <f t="shared" si="65"/>
        <v>0</v>
      </c>
      <c r="AD299" s="373" t="str">
        <f>IF(S299="","",IFERROR(SUM(T299:U299:W299:X299)+LARGE(T299:U299:W299:X299,1)/100+LARGE(T299:U299:W299:X299,2)/1000+LARGE(T299:U299:W299:X299,4)/10000+LARGE(T299:U299:W299:X299,5)/100000-0.01/R299,0))</f>
        <v/>
      </c>
      <c r="AE299" s="374"/>
      <c r="AF299" s="374"/>
      <c r="AG299" s="374"/>
      <c r="AH299" s="374"/>
      <c r="AI299" s="374"/>
      <c r="AJ299" s="374"/>
    </row>
    <row r="300" spans="1:36" ht="19.95" customHeight="1" thickBot="1" x14ac:dyDescent="0.35">
      <c r="A300" s="214" t="str">
        <f t="shared" si="53"/>
        <v/>
      </c>
      <c r="B300" s="58" t="str">
        <f>IF(ISNA(VLOOKUP($D300,'L. Des E.'!$A$4:$C$362,2,FALSE)),"",(VLOOKUP($D300,'L. Des E.'!$A$4:$C$362,2,FALSE)))</f>
        <v/>
      </c>
      <c r="C300" s="80" t="str">
        <f>IF(ISNA(VLOOKUP($D300,'L. Des E.'!$A$4:$C$362,3,FALSE)),"",(VLOOKUP($D300,'L. Des E.'!$A$4:$C$362,3,FALSE)))</f>
        <v/>
      </c>
      <c r="D300" s="59"/>
      <c r="E300" s="60"/>
      <c r="F300" s="60"/>
      <c r="G300" s="290" t="str">
        <f t="shared" si="54"/>
        <v/>
      </c>
      <c r="H300" s="60"/>
      <c r="I300" s="60"/>
      <c r="J300" s="60"/>
      <c r="K300" s="60"/>
      <c r="L300" s="60"/>
      <c r="M300" s="60"/>
      <c r="N300" s="60"/>
      <c r="O300" s="60"/>
      <c r="P300" s="60"/>
      <c r="Q300" s="226"/>
      <c r="R300" s="434">
        <v>298</v>
      </c>
      <c r="S300" s="434" t="str">
        <f t="shared" si="55"/>
        <v/>
      </c>
      <c r="T300" s="434">
        <f t="shared" si="56"/>
        <v>0</v>
      </c>
      <c r="U300" s="434">
        <f t="shared" si="57"/>
        <v>0</v>
      </c>
      <c r="V300" s="434">
        <f t="shared" si="58"/>
        <v>0</v>
      </c>
      <c r="W300" s="434">
        <f t="shared" si="59"/>
        <v>0</v>
      </c>
      <c r="X300" s="434">
        <f t="shared" si="60"/>
        <v>0</v>
      </c>
      <c r="Y300" s="434">
        <f t="shared" si="61"/>
        <v>0</v>
      </c>
      <c r="Z300" s="468">
        <f t="shared" si="62"/>
        <v>0</v>
      </c>
      <c r="AA300" s="434">
        <f t="shared" si="63"/>
        <v>0</v>
      </c>
      <c r="AB300" s="434">
        <f t="shared" si="64"/>
        <v>0</v>
      </c>
      <c r="AC300" s="434">
        <f t="shared" si="65"/>
        <v>0</v>
      </c>
      <c r="AD300" s="373" t="str">
        <f>IF(S300="","",IFERROR(SUM(T300:U300:W300:X300)+LARGE(T300:U300:W300:X300,1)/100+LARGE(T300:U300:W300:X300,2)/1000+LARGE(T300:U300:W300:X300,4)/10000+LARGE(T300:U300:W300:X300,5)/100000-0.01/R300,0))</f>
        <v/>
      </c>
      <c r="AE300" s="374"/>
      <c r="AF300" s="374"/>
      <c r="AG300" s="374"/>
      <c r="AH300" s="374"/>
      <c r="AI300" s="374"/>
      <c r="AJ300" s="374"/>
    </row>
    <row r="301" spans="1:36" ht="19.95" customHeight="1" thickBot="1" x14ac:dyDescent="0.35">
      <c r="A301" s="215" t="str">
        <f t="shared" si="53"/>
        <v/>
      </c>
      <c r="B301" s="61" t="str">
        <f>IF(ISNA(VLOOKUP($D301,'L. Des E.'!$A$4:$C$362,2,FALSE)),"",(VLOOKUP($D301,'L. Des E.'!$A$4:$C$362,2,FALSE)))</f>
        <v/>
      </c>
      <c r="C301" s="81" t="str">
        <f>IF(ISNA(VLOOKUP($D301,'L. Des E.'!$A$4:$C$362,3,FALSE)),"",(VLOOKUP($D301,'L. Des E.'!$A$4:$C$362,3,FALSE)))</f>
        <v/>
      </c>
      <c r="D301" s="62"/>
      <c r="E301" s="63"/>
      <c r="F301" s="63"/>
      <c r="G301" s="290" t="str">
        <f t="shared" si="54"/>
        <v/>
      </c>
      <c r="H301" s="63"/>
      <c r="I301" s="63"/>
      <c r="J301" s="63"/>
      <c r="K301" s="63"/>
      <c r="L301" s="63"/>
      <c r="M301" s="63"/>
      <c r="N301" s="63"/>
      <c r="O301" s="63"/>
      <c r="P301" s="63"/>
      <c r="Q301" s="232"/>
      <c r="R301" s="434">
        <v>299</v>
      </c>
      <c r="S301" s="434" t="str">
        <f t="shared" si="55"/>
        <v/>
      </c>
      <c r="T301" s="434">
        <f t="shared" si="56"/>
        <v>0</v>
      </c>
      <c r="U301" s="434">
        <f t="shared" si="57"/>
        <v>0</v>
      </c>
      <c r="V301" s="434">
        <f t="shared" si="58"/>
        <v>0</v>
      </c>
      <c r="W301" s="434">
        <f t="shared" si="59"/>
        <v>0</v>
      </c>
      <c r="X301" s="434">
        <f t="shared" si="60"/>
        <v>0</v>
      </c>
      <c r="Y301" s="434">
        <f t="shared" si="61"/>
        <v>0</v>
      </c>
      <c r="Z301" s="468">
        <f t="shared" si="62"/>
        <v>0</v>
      </c>
      <c r="AA301" s="434">
        <f t="shared" si="63"/>
        <v>0</v>
      </c>
      <c r="AB301" s="434">
        <f t="shared" si="64"/>
        <v>0</v>
      </c>
      <c r="AC301" s="434">
        <f t="shared" si="65"/>
        <v>0</v>
      </c>
      <c r="AD301" s="373" t="str">
        <f>IF(S301="","",IFERROR(SUM(T301:U301:W301:X301)+LARGE(T301:U301:W301:X301,1)/100+LARGE(T301:U301:W301:X301,2)/1000+LARGE(T301:U301:W301:X301,4)/10000+LARGE(T301:U301:W301:X301,5)/100000-0.01/R301,0))</f>
        <v/>
      </c>
      <c r="AE301" s="374"/>
      <c r="AF301" s="374"/>
      <c r="AG301" s="374"/>
      <c r="AH301" s="374"/>
      <c r="AI301" s="374"/>
      <c r="AJ301" s="374"/>
    </row>
    <row r="302" spans="1:36" ht="15" thickTop="1" x14ac:dyDescent="0.3"/>
  </sheetData>
  <sheetProtection algorithmName="SHA-512" hashValue="VLyt4WAa44nZxDndmxkl8mBX6tHcjZsnfB645ckLj7nuffoDSYuiDIICMSOJRSum2uBzEPnihahDmfCHCbKWDw==" saltValue="znLj8FHgebmGegqHHskL9A==" spinCount="100000" sheet="1" objects="1" scenarios="1"/>
  <mergeCells count="6">
    <mergeCell ref="L1:Q1"/>
    <mergeCell ref="A1:B1"/>
    <mergeCell ref="C1:D1"/>
    <mergeCell ref="J1:K1"/>
    <mergeCell ref="E1:G1"/>
    <mergeCell ref="H1:I1"/>
  </mergeCells>
  <conditionalFormatting sqref="G2:G1048576">
    <cfRule type="cellIs" dxfId="43" priority="2" operator="equal">
      <formula>90</formula>
    </cfRule>
  </conditionalFormatting>
  <printOptions horizontalCentered="1" verticalCentered="1"/>
  <pageMargins left="0" right="0" top="0" bottom="0" header="0" footer="0"/>
  <pageSetup paperSize="9" scale="90" orientation="landscape"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tabColor rgb="FFFFF3CD"/>
  </sheetPr>
  <dimension ref="A1:AU302"/>
  <sheetViews>
    <sheetView showGridLines="0" showRowColHeaders="0" zoomScaleNormal="100" workbookViewId="0">
      <selection activeCell="D3" sqref="D3:D4"/>
    </sheetView>
  </sheetViews>
  <sheetFormatPr baseColWidth="10" defaultRowHeight="15.6" x14ac:dyDescent="0.3"/>
  <cols>
    <col min="1" max="1" width="7.77734375" style="45" customWidth="1"/>
    <col min="2" max="2" width="20.77734375" customWidth="1"/>
    <col min="3" max="3" width="15.77734375" style="8" customWidth="1"/>
    <col min="4" max="4" width="6.77734375" style="21" customWidth="1"/>
    <col min="5" max="5" width="7.77734375" style="14" customWidth="1"/>
    <col min="6" max="6" width="7.77734375" style="13" customWidth="1"/>
    <col min="7" max="7" width="7.77734375" style="12" customWidth="1"/>
    <col min="8" max="8" width="6.77734375" customWidth="1"/>
    <col min="9" max="14" width="3.77734375" style="13" customWidth="1"/>
    <col min="15" max="15" width="3.77734375" style="15" customWidth="1"/>
    <col min="16" max="18" width="3.77734375" style="13" customWidth="1"/>
    <col min="19" max="19" width="4.109375" hidden="1" customWidth="1"/>
    <col min="20" max="20" width="4.5546875" hidden="1" customWidth="1"/>
    <col min="21" max="40" width="3.77734375" hidden="1" customWidth="1"/>
    <col min="41" max="41" width="25.6640625" hidden="1" customWidth="1"/>
    <col min="42" max="42" width="5.77734375" customWidth="1"/>
    <col min="43" max="43" width="13.44140625" customWidth="1"/>
  </cols>
  <sheetData>
    <row r="1" spans="1:47" ht="45.6" customHeight="1" thickTop="1" thickBot="1" x14ac:dyDescent="0.35">
      <c r="A1" s="522" t="s">
        <v>880</v>
      </c>
      <c r="B1" s="511"/>
      <c r="C1" s="511" t="s">
        <v>699</v>
      </c>
      <c r="D1" s="511"/>
      <c r="E1" s="511" t="s">
        <v>700</v>
      </c>
      <c r="F1" s="511"/>
      <c r="G1" s="511"/>
      <c r="H1" s="353" t="str">
        <f>IF(COUNTA(F3:F302)=0,"",(COUNTA(F3:F302)))</f>
        <v/>
      </c>
      <c r="I1" s="511" t="s">
        <v>701</v>
      </c>
      <c r="J1" s="511"/>
      <c r="K1" s="511"/>
      <c r="L1" s="508"/>
      <c r="M1" s="508"/>
      <c r="N1" s="508"/>
      <c r="O1" s="508"/>
      <c r="P1" s="508"/>
      <c r="Q1" s="508"/>
      <c r="R1" s="509"/>
      <c r="S1" s="374"/>
      <c r="T1" s="374"/>
      <c r="U1" s="462" t="s">
        <v>799</v>
      </c>
      <c r="V1" s="462" t="s">
        <v>794</v>
      </c>
      <c r="W1" s="462" t="s">
        <v>799</v>
      </c>
      <c r="X1" s="462" t="s">
        <v>794</v>
      </c>
      <c r="Y1" s="462" t="s">
        <v>799</v>
      </c>
      <c r="Z1" s="462" t="s">
        <v>794</v>
      </c>
      <c r="AA1" s="462" t="s">
        <v>799</v>
      </c>
      <c r="AB1" s="462" t="s">
        <v>794</v>
      </c>
      <c r="AC1" s="462" t="s">
        <v>799</v>
      </c>
      <c r="AD1" s="462" t="s">
        <v>794</v>
      </c>
      <c r="AE1" s="462" t="s">
        <v>799</v>
      </c>
      <c r="AF1" s="462" t="s">
        <v>794</v>
      </c>
      <c r="AG1" s="462" t="s">
        <v>799</v>
      </c>
      <c r="AH1" s="462" t="s">
        <v>794</v>
      </c>
      <c r="AI1" s="462" t="s">
        <v>799</v>
      </c>
      <c r="AJ1" s="462" t="s">
        <v>794</v>
      </c>
      <c r="AK1" s="462" t="s">
        <v>799</v>
      </c>
      <c r="AL1" s="462" t="s">
        <v>794</v>
      </c>
      <c r="AM1" s="462" t="s">
        <v>799</v>
      </c>
      <c r="AN1" s="462" t="s">
        <v>794</v>
      </c>
      <c r="AO1" s="374"/>
      <c r="AP1" s="374"/>
      <c r="AQ1" s="374"/>
      <c r="AR1" s="374"/>
      <c r="AS1" s="374"/>
      <c r="AT1" s="374"/>
      <c r="AU1" s="374"/>
    </row>
    <row r="2" spans="1:47" ht="30" customHeight="1" thickTop="1" thickBot="1" x14ac:dyDescent="0.35">
      <c r="A2" s="109" t="s">
        <v>813</v>
      </c>
      <c r="B2" s="110" t="s">
        <v>1</v>
      </c>
      <c r="C2" s="114" t="s">
        <v>819</v>
      </c>
      <c r="D2" s="97" t="s">
        <v>0</v>
      </c>
      <c r="E2" s="98" t="s">
        <v>679</v>
      </c>
      <c r="F2" s="99" t="s">
        <v>695</v>
      </c>
      <c r="G2" s="100" t="s">
        <v>697</v>
      </c>
      <c r="H2" s="99" t="s">
        <v>680</v>
      </c>
      <c r="I2" s="202" t="s">
        <v>681</v>
      </c>
      <c r="J2" s="202" t="s">
        <v>682</v>
      </c>
      <c r="K2" s="202" t="s">
        <v>683</v>
      </c>
      <c r="L2" s="202" t="s">
        <v>684</v>
      </c>
      <c r="M2" s="202" t="s">
        <v>685</v>
      </c>
      <c r="N2" s="202" t="s">
        <v>686</v>
      </c>
      <c r="O2" s="203" t="s">
        <v>687</v>
      </c>
      <c r="P2" s="202" t="s">
        <v>688</v>
      </c>
      <c r="Q2" s="202" t="s">
        <v>689</v>
      </c>
      <c r="R2" s="204" t="s">
        <v>690</v>
      </c>
      <c r="S2" s="374"/>
      <c r="T2" s="463" t="s">
        <v>697</v>
      </c>
      <c r="U2" s="518" t="s">
        <v>681</v>
      </c>
      <c r="V2" s="518"/>
      <c r="W2" s="518" t="s">
        <v>682</v>
      </c>
      <c r="X2" s="518"/>
      <c r="Y2" s="518" t="s">
        <v>683</v>
      </c>
      <c r="Z2" s="518"/>
      <c r="AA2" s="518" t="s">
        <v>684</v>
      </c>
      <c r="AB2" s="518"/>
      <c r="AC2" s="518" t="s">
        <v>685</v>
      </c>
      <c r="AD2" s="518"/>
      <c r="AE2" s="518" t="s">
        <v>686</v>
      </c>
      <c r="AF2" s="518"/>
      <c r="AG2" s="518" t="s">
        <v>687</v>
      </c>
      <c r="AH2" s="518"/>
      <c r="AI2" s="518" t="s">
        <v>688</v>
      </c>
      <c r="AJ2" s="518"/>
      <c r="AK2" s="518" t="s">
        <v>689</v>
      </c>
      <c r="AL2" s="518"/>
      <c r="AM2" s="518" t="s">
        <v>690</v>
      </c>
      <c r="AN2" s="518"/>
      <c r="AO2" s="464" t="s">
        <v>798</v>
      </c>
      <c r="AP2" s="374"/>
      <c r="AQ2" s="374"/>
      <c r="AR2" s="374"/>
      <c r="AS2" s="374"/>
      <c r="AT2" s="374"/>
      <c r="AU2" s="374"/>
    </row>
    <row r="3" spans="1:47" ht="12" customHeight="1" x14ac:dyDescent="0.3">
      <c r="A3" s="529" t="str">
        <f>IF(ISERROR(RANK(AO3,$AO$3:$AO$302,0)),"",(RANK(AO3,$AO$3:$AO$302,0)))</f>
        <v/>
      </c>
      <c r="B3" s="523" t="str">
        <f>IF(ISNA(VLOOKUP($D3,'L. Des E.'!$A$3:$C$362,2,FALSE)),"",(VLOOKUP($D3,'L. Des E.'!$A$3:$C$362,2,FALSE)))</f>
        <v/>
      </c>
      <c r="C3" s="520" t="str">
        <f>IF(ISNA(VLOOKUP($D3,'L. Des E.'!$A$3:$C$362,3,FALSE)),"",(VLOOKUP($D3,'L. Des E.'!$A$3:$C$362,3,FALSE)))</f>
        <v/>
      </c>
      <c r="D3" s="525"/>
      <c r="E3" s="64"/>
      <c r="F3" s="65"/>
      <c r="G3" s="527" t="str">
        <f>IF(F3="","",IF(SUM(H3:H4)=0,"PC",(SUM(H3:H4))))</f>
        <v/>
      </c>
      <c r="H3" s="233" t="str">
        <f>IF(F3="","",IF(MIN(90,SUM(I3:R3))=0,"PC",(MIN(90,SUM(I3:R3)))))</f>
        <v/>
      </c>
      <c r="I3" s="65"/>
      <c r="J3" s="65"/>
      <c r="K3" s="65"/>
      <c r="L3" s="65"/>
      <c r="M3" s="65"/>
      <c r="N3" s="65"/>
      <c r="O3" s="316"/>
      <c r="P3" s="65"/>
      <c r="Q3" s="65"/>
      <c r="R3" s="317"/>
      <c r="S3" s="519">
        <v>1</v>
      </c>
      <c r="T3" s="516" t="str">
        <f>G3</f>
        <v/>
      </c>
      <c r="U3" s="516">
        <f>I3</f>
        <v>0</v>
      </c>
      <c r="V3" s="516">
        <f>I4</f>
        <v>0</v>
      </c>
      <c r="W3" s="516">
        <f>J3</f>
        <v>0</v>
      </c>
      <c r="X3" s="516">
        <f>J4</f>
        <v>0</v>
      </c>
      <c r="Y3" s="516">
        <f>K3</f>
        <v>0</v>
      </c>
      <c r="Z3" s="517">
        <f>K4</f>
        <v>0</v>
      </c>
      <c r="AA3" s="516">
        <f>L3</f>
        <v>0</v>
      </c>
      <c r="AB3" s="516">
        <f>L4</f>
        <v>0</v>
      </c>
      <c r="AC3" s="516">
        <f>M3</f>
        <v>0</v>
      </c>
      <c r="AD3" s="516">
        <f>M4</f>
        <v>0</v>
      </c>
      <c r="AE3" s="516">
        <f>N3</f>
        <v>0</v>
      </c>
      <c r="AF3" s="516">
        <f>N4</f>
        <v>0</v>
      </c>
      <c r="AG3" s="516">
        <f>O3</f>
        <v>0</v>
      </c>
      <c r="AH3" s="516">
        <f>O4</f>
        <v>0</v>
      </c>
      <c r="AI3" s="516">
        <f>P3</f>
        <v>0</v>
      </c>
      <c r="AJ3" s="516">
        <f>P4</f>
        <v>0</v>
      </c>
      <c r="AK3" s="516">
        <f>Q3</f>
        <v>0</v>
      </c>
      <c r="AL3" s="516">
        <f>Q4</f>
        <v>0</v>
      </c>
      <c r="AM3" s="516">
        <f>R3</f>
        <v>0</v>
      </c>
      <c r="AN3" s="516">
        <f>R4</f>
        <v>0</v>
      </c>
      <c r="AO3" s="516" t="str">
        <f>IF(T3="","",IFERROR(SUM(U3:AN3)+LARGE(U3:AN3,1)/100+LARGE(U3:AN3,2)/1000+LARGE(U3:AN3,3)/10000+LARGE(U3:AN3,4)/100000+LARGE(U3:AN3,5)/1000000+LARGE(U3:AN3,6)/10000000+LARGE(U3:AN3,7)/100000000+LARGE(U3:AN3,8)/1000000000+LARGE(U3:AN3,9)/10000000000+LARGE(U3:AN3,10)/100000000000+LARGE(U3:AN3,11)/1000000000000+LARGE(U3:AN3,12)/10000000000000+LARGE(U3:AN3,13)/100000000000000+LARGE(U3:AN3,14)/1000000000000000+LARGE(U3:AN3,15)/10000000000000000+LARGE(U3:AN3,16)/100000000000000000+LARGE(U3:AN3,17)/1000000000000000000+LARGE(U3:AN3,18)/10000000000000000000+LARGE(U3:AN3,19)/100000000000000000000+LARGE(U3:AN3,20)/1E+21-0.01/S3,0))</f>
        <v/>
      </c>
      <c r="AP3" s="374"/>
      <c r="AQ3" s="374"/>
      <c r="AR3" s="374"/>
      <c r="AS3" s="374"/>
      <c r="AT3" s="374"/>
      <c r="AU3" s="374"/>
    </row>
    <row r="4" spans="1:47" ht="12" customHeight="1" thickBot="1" x14ac:dyDescent="0.35">
      <c r="A4" s="530"/>
      <c r="B4" s="524"/>
      <c r="C4" s="521"/>
      <c r="D4" s="526"/>
      <c r="E4" s="69"/>
      <c r="F4" s="70"/>
      <c r="G4" s="528"/>
      <c r="H4" s="43" t="str">
        <f t="shared" ref="H4:H67" si="0">IF(F4="","",IF(MIN(90,SUM(I4:R4))=0,"PC",(MIN(90,SUM(I4:R4)))))</f>
        <v/>
      </c>
      <c r="I4" s="70"/>
      <c r="J4" s="70"/>
      <c r="K4" s="70"/>
      <c r="L4" s="70"/>
      <c r="M4" s="70"/>
      <c r="N4" s="70"/>
      <c r="O4" s="318"/>
      <c r="P4" s="70"/>
      <c r="Q4" s="70"/>
      <c r="R4" s="319"/>
      <c r="S4" s="519"/>
      <c r="T4" s="516"/>
      <c r="U4" s="516"/>
      <c r="V4" s="516"/>
      <c r="W4" s="516"/>
      <c r="X4" s="516"/>
      <c r="Y4" s="516"/>
      <c r="Z4" s="516"/>
      <c r="AA4" s="516"/>
      <c r="AB4" s="516"/>
      <c r="AC4" s="516"/>
      <c r="AD4" s="516"/>
      <c r="AE4" s="516"/>
      <c r="AF4" s="516"/>
      <c r="AG4" s="516"/>
      <c r="AH4" s="516"/>
      <c r="AI4" s="516"/>
      <c r="AJ4" s="516"/>
      <c r="AK4" s="516"/>
      <c r="AL4" s="516"/>
      <c r="AM4" s="516"/>
      <c r="AN4" s="516"/>
      <c r="AO4" s="516"/>
      <c r="AP4" s="374"/>
      <c r="AQ4" s="374"/>
      <c r="AR4" s="374"/>
      <c r="AS4" s="374"/>
      <c r="AT4" s="374"/>
      <c r="AU4" s="374"/>
    </row>
    <row r="5" spans="1:47" ht="12" customHeight="1" x14ac:dyDescent="0.3">
      <c r="A5" s="529" t="str">
        <f t="shared" ref="A5" si="1">IF(ISERROR(RANK(AO5,$AO$3:$AO$302,0)),"",(RANK(AO5,$AO$3:$AO$302,0)))</f>
        <v/>
      </c>
      <c r="B5" s="523" t="str">
        <f>IF(ISNA(VLOOKUP($D5,'L. Des E.'!$A$3:$C$362,2,FALSE)),"",(VLOOKUP($D5,'L. Des E.'!$A$3:$C$362,2,FALSE)))</f>
        <v/>
      </c>
      <c r="C5" s="520" t="str">
        <f>IF(ISNA(VLOOKUP($D5,'L. Des E.'!$A$3:$C$362,3,FALSE)),"",(VLOOKUP($D5,'L. Des E.'!$A$3:$C$362,3,FALSE)))</f>
        <v/>
      </c>
      <c r="D5" s="525"/>
      <c r="E5" s="64"/>
      <c r="F5" s="65"/>
      <c r="G5" s="527" t="str">
        <f t="shared" ref="G5" si="2">IF(F5="","",IF(SUM(H5:H6)=0,"PC",(SUM(H5:H6))))</f>
        <v/>
      </c>
      <c r="H5" s="503" t="str">
        <f t="shared" si="0"/>
        <v/>
      </c>
      <c r="I5" s="65"/>
      <c r="J5" s="65"/>
      <c r="K5" s="65"/>
      <c r="L5" s="65"/>
      <c r="M5" s="65"/>
      <c r="N5" s="65"/>
      <c r="O5" s="316"/>
      <c r="P5" s="65"/>
      <c r="Q5" s="65"/>
      <c r="R5" s="317"/>
      <c r="S5" s="519">
        <v>2</v>
      </c>
      <c r="T5" s="516" t="str">
        <f>G5</f>
        <v/>
      </c>
      <c r="U5" s="516">
        <f>I5</f>
        <v>0</v>
      </c>
      <c r="V5" s="516">
        <f t="shared" ref="V5" si="3">I6</f>
        <v>0</v>
      </c>
      <c r="W5" s="516">
        <f t="shared" ref="W5" si="4">J5</f>
        <v>0</v>
      </c>
      <c r="X5" s="516">
        <f t="shared" ref="X5" si="5">J6</f>
        <v>0</v>
      </c>
      <c r="Y5" s="516">
        <f t="shared" ref="Y5:Y67" si="6">K5</f>
        <v>0</v>
      </c>
      <c r="Z5" s="517">
        <f t="shared" ref="Z5" si="7">K6</f>
        <v>0</v>
      </c>
      <c r="AA5" s="516">
        <f t="shared" ref="AA5" si="8">L5</f>
        <v>0</v>
      </c>
      <c r="AB5" s="516">
        <f t="shared" ref="AB5" si="9">L6</f>
        <v>0</v>
      </c>
      <c r="AC5" s="516">
        <f t="shared" ref="AC5" si="10">M5</f>
        <v>0</v>
      </c>
      <c r="AD5" s="516">
        <f t="shared" ref="AD5" si="11">M6</f>
        <v>0</v>
      </c>
      <c r="AE5" s="516">
        <f t="shared" ref="AE5" si="12">N5</f>
        <v>0</v>
      </c>
      <c r="AF5" s="516">
        <f t="shared" ref="AF5" si="13">N6</f>
        <v>0</v>
      </c>
      <c r="AG5" s="516">
        <f t="shared" ref="AG5" si="14">O5</f>
        <v>0</v>
      </c>
      <c r="AH5" s="516">
        <f t="shared" ref="AH5" si="15">O6</f>
        <v>0</v>
      </c>
      <c r="AI5" s="516">
        <f t="shared" ref="AI5" si="16">P5</f>
        <v>0</v>
      </c>
      <c r="AJ5" s="516">
        <f t="shared" ref="AJ5" si="17">P6</f>
        <v>0</v>
      </c>
      <c r="AK5" s="516">
        <f t="shared" ref="AK5" si="18">Q5</f>
        <v>0</v>
      </c>
      <c r="AL5" s="516">
        <f t="shared" ref="AL5" si="19">Q6</f>
        <v>0</v>
      </c>
      <c r="AM5" s="516">
        <f t="shared" ref="AM5" si="20">R5</f>
        <v>0</v>
      </c>
      <c r="AN5" s="516">
        <f t="shared" ref="AN5" si="21">R6</f>
        <v>0</v>
      </c>
      <c r="AO5" s="516" t="str">
        <f t="shared" ref="AO5" si="22">IF(T5="","",IFERROR(SUM(U5:AN5)+LARGE(U5:AN5,1)/100+LARGE(U5:AN5,2)/1000+LARGE(U5:AN5,3)/10000+LARGE(U5:AN5,4)/100000+LARGE(U5:AN5,5)/1000000+LARGE(U5:AN5,6)/10000000+LARGE(U5:AN5,7)/100000000+LARGE(U5:AN5,8)/1000000000+LARGE(U5:AN5,9)/10000000000+LARGE(U5:AN5,10)/100000000000+LARGE(U5:AN5,11)/1000000000000+LARGE(U5:AN5,12)/10000000000000+LARGE(U5:AN5,13)/100000000000000+LARGE(U5:AN5,14)/1000000000000000+LARGE(U5:AN5,15)/10000000000000000+LARGE(U5:AN5,16)/100000000000000000+LARGE(U5:AN5,17)/1000000000000000000+LARGE(U5:AN5,18)/10000000000000000000+LARGE(U5:AN5,19)/100000000000000000000+LARGE(U5:AN5,20)/1E+21-0.01/S5,0))</f>
        <v/>
      </c>
      <c r="AP5" s="374"/>
      <c r="AQ5" s="374"/>
      <c r="AR5" s="374"/>
      <c r="AS5" s="374"/>
      <c r="AT5" s="374"/>
      <c r="AU5" s="374"/>
    </row>
    <row r="6" spans="1:47" ht="12" customHeight="1" thickBot="1" x14ac:dyDescent="0.35">
      <c r="A6" s="530"/>
      <c r="B6" s="524"/>
      <c r="C6" s="521"/>
      <c r="D6" s="526"/>
      <c r="E6" s="69"/>
      <c r="F6" s="70"/>
      <c r="G6" s="528"/>
      <c r="H6" s="43" t="str">
        <f t="shared" si="0"/>
        <v/>
      </c>
      <c r="I6" s="70"/>
      <c r="J6" s="70"/>
      <c r="K6" s="70"/>
      <c r="L6" s="70"/>
      <c r="M6" s="70"/>
      <c r="N6" s="70"/>
      <c r="O6" s="318"/>
      <c r="P6" s="70"/>
      <c r="Q6" s="70"/>
      <c r="R6" s="319"/>
      <c r="S6" s="519"/>
      <c r="T6" s="516"/>
      <c r="U6" s="516"/>
      <c r="V6" s="516"/>
      <c r="W6" s="516"/>
      <c r="X6" s="516"/>
      <c r="Y6" s="516"/>
      <c r="Z6" s="516"/>
      <c r="AA6" s="516"/>
      <c r="AB6" s="516"/>
      <c r="AC6" s="516"/>
      <c r="AD6" s="516"/>
      <c r="AE6" s="516"/>
      <c r="AF6" s="516"/>
      <c r="AG6" s="516"/>
      <c r="AH6" s="516"/>
      <c r="AI6" s="516"/>
      <c r="AJ6" s="516"/>
      <c r="AK6" s="516"/>
      <c r="AL6" s="516"/>
      <c r="AM6" s="516"/>
      <c r="AN6" s="516"/>
      <c r="AO6" s="516"/>
      <c r="AP6" s="374"/>
      <c r="AQ6" s="374"/>
      <c r="AR6" s="374"/>
      <c r="AS6" s="374"/>
      <c r="AT6" s="374"/>
      <c r="AU6" s="374"/>
    </row>
    <row r="7" spans="1:47" ht="12" customHeight="1" x14ac:dyDescent="0.3">
      <c r="A7" s="529" t="str">
        <f t="shared" ref="A7" si="23">IF(ISERROR(RANK(AO7,$AO$3:$AO$302,0)),"",(RANK(AO7,$AO$3:$AO$302,0)))</f>
        <v/>
      </c>
      <c r="B7" s="523" t="str">
        <f>IF(ISNA(VLOOKUP($D7,'L. Des E.'!$A$3:$C$362,2,FALSE)),"",(VLOOKUP($D7,'L. Des E.'!$A$3:$C$362,2,FALSE)))</f>
        <v/>
      </c>
      <c r="C7" s="520" t="str">
        <f>IF(ISNA(VLOOKUP($D7,'L. Des E.'!$A$3:$C$362,3,FALSE)),"",(VLOOKUP($D7,'L. Des E.'!$A$3:$C$362,3,FALSE)))</f>
        <v/>
      </c>
      <c r="D7" s="525"/>
      <c r="E7" s="64"/>
      <c r="F7" s="65"/>
      <c r="G7" s="527" t="str">
        <f t="shared" ref="G7" si="24">IF(F7="","",IF(SUM(H7:H8)=0,"PC",(SUM(H7:H8))))</f>
        <v/>
      </c>
      <c r="H7" s="503" t="str">
        <f t="shared" si="0"/>
        <v/>
      </c>
      <c r="I7" s="65"/>
      <c r="J7" s="65"/>
      <c r="K7" s="65"/>
      <c r="L7" s="65"/>
      <c r="M7" s="65"/>
      <c r="N7" s="65"/>
      <c r="O7" s="316"/>
      <c r="P7" s="65"/>
      <c r="Q7" s="65"/>
      <c r="R7" s="317"/>
      <c r="S7" s="519">
        <v>3</v>
      </c>
      <c r="T7" s="516" t="str">
        <f t="shared" ref="T7" si="25">G7</f>
        <v/>
      </c>
      <c r="U7" s="516">
        <f t="shared" ref="U7" si="26">I7</f>
        <v>0</v>
      </c>
      <c r="V7" s="516">
        <f t="shared" ref="V7" si="27">I8</f>
        <v>0</v>
      </c>
      <c r="W7" s="516">
        <f t="shared" ref="W7" si="28">J7</f>
        <v>0</v>
      </c>
      <c r="X7" s="516">
        <f t="shared" ref="X7" si="29">J8</f>
        <v>0</v>
      </c>
      <c r="Y7" s="516">
        <f t="shared" si="6"/>
        <v>0</v>
      </c>
      <c r="Z7" s="517">
        <f t="shared" ref="Z7" si="30">K8</f>
        <v>0</v>
      </c>
      <c r="AA7" s="516">
        <f t="shared" ref="AA7" si="31">L7</f>
        <v>0</v>
      </c>
      <c r="AB7" s="516">
        <f t="shared" ref="AB7" si="32">L8</f>
        <v>0</v>
      </c>
      <c r="AC7" s="516">
        <f t="shared" ref="AC7" si="33">M7</f>
        <v>0</v>
      </c>
      <c r="AD7" s="516">
        <f t="shared" ref="AD7" si="34">M8</f>
        <v>0</v>
      </c>
      <c r="AE7" s="516">
        <f t="shared" ref="AE7" si="35">N7</f>
        <v>0</v>
      </c>
      <c r="AF7" s="516">
        <f t="shared" ref="AF7" si="36">N8</f>
        <v>0</v>
      </c>
      <c r="AG7" s="516">
        <f t="shared" ref="AG7" si="37">O7</f>
        <v>0</v>
      </c>
      <c r="AH7" s="516">
        <f t="shared" ref="AH7" si="38">O8</f>
        <v>0</v>
      </c>
      <c r="AI7" s="516">
        <f t="shared" ref="AI7" si="39">P7</f>
        <v>0</v>
      </c>
      <c r="AJ7" s="516">
        <f t="shared" ref="AJ7" si="40">P8</f>
        <v>0</v>
      </c>
      <c r="AK7" s="516">
        <f t="shared" ref="AK7" si="41">Q7</f>
        <v>0</v>
      </c>
      <c r="AL7" s="516">
        <f t="shared" ref="AL7" si="42">Q8</f>
        <v>0</v>
      </c>
      <c r="AM7" s="516">
        <f t="shared" ref="AM7" si="43">R7</f>
        <v>0</v>
      </c>
      <c r="AN7" s="516">
        <f t="shared" ref="AN7" si="44">R8</f>
        <v>0</v>
      </c>
      <c r="AO7" s="516" t="str">
        <f t="shared" ref="AO7" si="45">IF(T7="","",IFERROR(SUM(U7:AN7)+LARGE(U7:AN7,1)/100+LARGE(U7:AN7,2)/1000+LARGE(U7:AN7,3)/10000+LARGE(U7:AN7,4)/100000+LARGE(U7:AN7,5)/1000000+LARGE(U7:AN7,6)/10000000+LARGE(U7:AN7,7)/100000000+LARGE(U7:AN7,8)/1000000000+LARGE(U7:AN7,9)/10000000000+LARGE(U7:AN7,10)/100000000000+LARGE(U7:AN7,11)/1000000000000+LARGE(U7:AN7,12)/10000000000000+LARGE(U7:AN7,13)/100000000000000+LARGE(U7:AN7,14)/1000000000000000+LARGE(U7:AN7,15)/10000000000000000+LARGE(U7:AN7,16)/100000000000000000+LARGE(U7:AN7,17)/1000000000000000000+LARGE(U7:AN7,18)/10000000000000000000+LARGE(U7:AN7,19)/100000000000000000000+LARGE(U7:AN7,20)/1E+21-0.01/S7,0))</f>
        <v/>
      </c>
      <c r="AP7" s="374"/>
      <c r="AQ7" s="374"/>
      <c r="AR7" s="374"/>
      <c r="AS7" s="374"/>
      <c r="AT7" s="374"/>
      <c r="AU7" s="374"/>
    </row>
    <row r="8" spans="1:47" ht="12" customHeight="1" thickBot="1" x14ac:dyDescent="0.35">
      <c r="A8" s="530"/>
      <c r="B8" s="524"/>
      <c r="C8" s="521"/>
      <c r="D8" s="526"/>
      <c r="E8" s="69"/>
      <c r="F8" s="70"/>
      <c r="G8" s="528"/>
      <c r="H8" s="43" t="str">
        <f t="shared" si="0"/>
        <v/>
      </c>
      <c r="I8" s="70"/>
      <c r="J8" s="70"/>
      <c r="K8" s="70"/>
      <c r="L8" s="70"/>
      <c r="M8" s="70"/>
      <c r="N8" s="70"/>
      <c r="O8" s="318"/>
      <c r="P8" s="70"/>
      <c r="Q8" s="70"/>
      <c r="R8" s="319"/>
      <c r="S8" s="519"/>
      <c r="T8" s="516"/>
      <c r="U8" s="516"/>
      <c r="V8" s="516"/>
      <c r="W8" s="516"/>
      <c r="X8" s="516"/>
      <c r="Y8" s="516"/>
      <c r="Z8" s="516"/>
      <c r="AA8" s="516"/>
      <c r="AB8" s="516"/>
      <c r="AC8" s="516"/>
      <c r="AD8" s="516"/>
      <c r="AE8" s="516"/>
      <c r="AF8" s="516"/>
      <c r="AG8" s="516"/>
      <c r="AH8" s="516"/>
      <c r="AI8" s="516"/>
      <c r="AJ8" s="516"/>
      <c r="AK8" s="516"/>
      <c r="AL8" s="516"/>
      <c r="AM8" s="516"/>
      <c r="AN8" s="516"/>
      <c r="AO8" s="516"/>
      <c r="AP8" s="374"/>
      <c r="AQ8" s="374"/>
      <c r="AR8" s="374"/>
      <c r="AS8" s="374"/>
      <c r="AT8" s="374"/>
      <c r="AU8" s="374"/>
    </row>
    <row r="9" spans="1:47" ht="12" customHeight="1" x14ac:dyDescent="0.3">
      <c r="A9" s="529" t="str">
        <f t="shared" ref="A9" si="46">IF(ISERROR(RANK(AO9,$AO$3:$AO$302,0)),"",(RANK(AO9,$AO$3:$AO$302,0)))</f>
        <v/>
      </c>
      <c r="B9" s="523" t="str">
        <f>IF(ISNA(VLOOKUP($D9,'L. Des E.'!$A$3:$C$362,2,FALSE)),"",(VLOOKUP($D9,'L. Des E.'!$A$3:$C$362,2,FALSE)))</f>
        <v/>
      </c>
      <c r="C9" s="520" t="str">
        <f>IF(ISNA(VLOOKUP($D9,'L. Des E.'!$A$3:$C$362,3,FALSE)),"",(VLOOKUP($D9,'L. Des E.'!$A$3:$C$362,3,FALSE)))</f>
        <v/>
      </c>
      <c r="D9" s="525"/>
      <c r="E9" s="64"/>
      <c r="F9" s="65"/>
      <c r="G9" s="527" t="str">
        <f t="shared" ref="G9" si="47">IF(F9="","",IF(SUM(H9:H10)=0,"PC",(SUM(H9:H10))))</f>
        <v/>
      </c>
      <c r="H9" s="503" t="str">
        <f t="shared" si="0"/>
        <v/>
      </c>
      <c r="I9" s="65"/>
      <c r="J9" s="65"/>
      <c r="K9" s="65"/>
      <c r="L9" s="65"/>
      <c r="M9" s="65"/>
      <c r="N9" s="65"/>
      <c r="O9" s="316"/>
      <c r="P9" s="65"/>
      <c r="Q9" s="65"/>
      <c r="R9" s="317"/>
      <c r="S9" s="519">
        <v>4</v>
      </c>
      <c r="T9" s="516" t="str">
        <f t="shared" ref="T9" si="48">G9</f>
        <v/>
      </c>
      <c r="U9" s="516">
        <f t="shared" ref="U9" si="49">I9</f>
        <v>0</v>
      </c>
      <c r="V9" s="516">
        <f t="shared" ref="V9" si="50">I10</f>
        <v>0</v>
      </c>
      <c r="W9" s="516">
        <f t="shared" ref="W9" si="51">J9</f>
        <v>0</v>
      </c>
      <c r="X9" s="516">
        <f t="shared" ref="X9" si="52">J10</f>
        <v>0</v>
      </c>
      <c r="Y9" s="516">
        <f t="shared" si="6"/>
        <v>0</v>
      </c>
      <c r="Z9" s="517">
        <f t="shared" ref="Z9" si="53">K10</f>
        <v>0</v>
      </c>
      <c r="AA9" s="516">
        <f t="shared" ref="AA9" si="54">L9</f>
        <v>0</v>
      </c>
      <c r="AB9" s="516">
        <f t="shared" ref="AB9" si="55">L10</f>
        <v>0</v>
      </c>
      <c r="AC9" s="516">
        <f t="shared" ref="AC9" si="56">M9</f>
        <v>0</v>
      </c>
      <c r="AD9" s="516">
        <f t="shared" ref="AD9" si="57">M10</f>
        <v>0</v>
      </c>
      <c r="AE9" s="516">
        <f t="shared" ref="AE9" si="58">N9</f>
        <v>0</v>
      </c>
      <c r="AF9" s="516">
        <f t="shared" ref="AF9" si="59">N10</f>
        <v>0</v>
      </c>
      <c r="AG9" s="516">
        <f t="shared" ref="AG9" si="60">O9</f>
        <v>0</v>
      </c>
      <c r="AH9" s="516">
        <f t="shared" ref="AH9" si="61">O10</f>
        <v>0</v>
      </c>
      <c r="AI9" s="516">
        <f t="shared" ref="AI9" si="62">P9</f>
        <v>0</v>
      </c>
      <c r="AJ9" s="516">
        <f t="shared" ref="AJ9" si="63">P10</f>
        <v>0</v>
      </c>
      <c r="AK9" s="516">
        <f t="shared" ref="AK9" si="64">Q9</f>
        <v>0</v>
      </c>
      <c r="AL9" s="516">
        <f t="shared" ref="AL9" si="65">Q10</f>
        <v>0</v>
      </c>
      <c r="AM9" s="516">
        <f t="shared" ref="AM9" si="66">R9</f>
        <v>0</v>
      </c>
      <c r="AN9" s="516">
        <f t="shared" ref="AN9" si="67">R10</f>
        <v>0</v>
      </c>
      <c r="AO9" s="516" t="str">
        <f t="shared" ref="AO9" si="68">IF(T9="","",IFERROR(SUM(U9:AN9)+LARGE(U9:AN9,1)/100+LARGE(U9:AN9,2)/1000+LARGE(U9:AN9,3)/10000+LARGE(U9:AN9,4)/100000+LARGE(U9:AN9,5)/1000000+LARGE(U9:AN9,6)/10000000+LARGE(U9:AN9,7)/100000000+LARGE(U9:AN9,8)/1000000000+LARGE(U9:AN9,9)/10000000000+LARGE(U9:AN9,10)/100000000000+LARGE(U9:AN9,11)/1000000000000+LARGE(U9:AN9,12)/10000000000000+LARGE(U9:AN9,13)/100000000000000+LARGE(U9:AN9,14)/1000000000000000+LARGE(U9:AN9,15)/10000000000000000+LARGE(U9:AN9,16)/100000000000000000+LARGE(U9:AN9,17)/1000000000000000000+LARGE(U9:AN9,18)/10000000000000000000+LARGE(U9:AN9,19)/100000000000000000000+LARGE(U9:AN9,20)/1E+21-0.01/S9,0))</f>
        <v/>
      </c>
      <c r="AP9" s="374"/>
      <c r="AQ9" s="374"/>
      <c r="AR9" s="374"/>
      <c r="AS9" s="374"/>
      <c r="AT9" s="374"/>
      <c r="AU9" s="374"/>
    </row>
    <row r="10" spans="1:47" ht="12" customHeight="1" thickBot="1" x14ac:dyDescent="0.35">
      <c r="A10" s="530"/>
      <c r="B10" s="524"/>
      <c r="C10" s="521"/>
      <c r="D10" s="526"/>
      <c r="E10" s="69"/>
      <c r="F10" s="70"/>
      <c r="G10" s="528"/>
      <c r="H10" s="43" t="str">
        <f t="shared" si="0"/>
        <v/>
      </c>
      <c r="I10" s="70"/>
      <c r="J10" s="70"/>
      <c r="K10" s="70"/>
      <c r="L10" s="70"/>
      <c r="M10" s="70"/>
      <c r="N10" s="70"/>
      <c r="O10" s="318"/>
      <c r="P10" s="70"/>
      <c r="Q10" s="70"/>
      <c r="R10" s="319"/>
      <c r="S10" s="519"/>
      <c r="T10" s="516"/>
      <c r="U10" s="516"/>
      <c r="V10" s="516"/>
      <c r="W10" s="516"/>
      <c r="X10" s="516"/>
      <c r="Y10" s="516"/>
      <c r="Z10" s="516"/>
      <c r="AA10" s="516"/>
      <c r="AB10" s="516"/>
      <c r="AC10" s="516"/>
      <c r="AD10" s="516"/>
      <c r="AE10" s="516"/>
      <c r="AF10" s="516"/>
      <c r="AG10" s="516"/>
      <c r="AH10" s="516"/>
      <c r="AI10" s="516"/>
      <c r="AJ10" s="516"/>
      <c r="AK10" s="516"/>
      <c r="AL10" s="516"/>
      <c r="AM10" s="516"/>
      <c r="AN10" s="516"/>
      <c r="AO10" s="516"/>
      <c r="AP10" s="374"/>
      <c r="AQ10" s="374"/>
      <c r="AR10" s="374"/>
      <c r="AS10" s="374"/>
      <c r="AT10" s="374"/>
      <c r="AU10" s="374"/>
    </row>
    <row r="11" spans="1:47" ht="12" customHeight="1" x14ac:dyDescent="0.3">
      <c r="A11" s="529" t="str">
        <f t="shared" ref="A11" si="69">IF(ISERROR(RANK(AO11,$AO$3:$AO$302,0)),"",(RANK(AO11,$AO$3:$AO$302,0)))</f>
        <v/>
      </c>
      <c r="B11" s="523" t="str">
        <f>IF(ISNA(VLOOKUP($D11,'L. Des E.'!$A$3:$C$362,2,FALSE)),"",(VLOOKUP($D11,'L. Des E.'!$A$3:$C$362,2,FALSE)))</f>
        <v/>
      </c>
      <c r="C11" s="520" t="str">
        <f>IF(ISNA(VLOOKUP($D11,'L. Des E.'!$A$3:$C$362,3,FALSE)),"",(VLOOKUP($D11,'L. Des E.'!$A$3:$C$362,3,FALSE)))</f>
        <v/>
      </c>
      <c r="D11" s="525"/>
      <c r="E11" s="64"/>
      <c r="F11" s="65"/>
      <c r="G11" s="527" t="str">
        <f t="shared" ref="G11" si="70">IF(F11="","",IF(SUM(H11:H12)=0,"PC",(SUM(H11:H12))))</f>
        <v/>
      </c>
      <c r="H11" s="503" t="str">
        <f t="shared" si="0"/>
        <v/>
      </c>
      <c r="I11" s="65"/>
      <c r="J11" s="65"/>
      <c r="K11" s="65"/>
      <c r="L11" s="65"/>
      <c r="M11" s="65"/>
      <c r="N11" s="65"/>
      <c r="O11" s="316"/>
      <c r="P11" s="65"/>
      <c r="Q11" s="65"/>
      <c r="R11" s="317"/>
      <c r="S11" s="519">
        <v>5</v>
      </c>
      <c r="T11" s="516" t="str">
        <f t="shared" ref="T11" si="71">G11</f>
        <v/>
      </c>
      <c r="U11" s="516">
        <f t="shared" ref="U11" si="72">I11</f>
        <v>0</v>
      </c>
      <c r="V11" s="516">
        <f t="shared" ref="V11" si="73">I12</f>
        <v>0</v>
      </c>
      <c r="W11" s="516">
        <f t="shared" ref="W11" si="74">J11</f>
        <v>0</v>
      </c>
      <c r="X11" s="516">
        <f t="shared" ref="X11" si="75">J12</f>
        <v>0</v>
      </c>
      <c r="Y11" s="516">
        <f t="shared" si="6"/>
        <v>0</v>
      </c>
      <c r="Z11" s="517">
        <f t="shared" ref="Z11" si="76">K12</f>
        <v>0</v>
      </c>
      <c r="AA11" s="516">
        <f t="shared" ref="AA11" si="77">L11</f>
        <v>0</v>
      </c>
      <c r="AB11" s="516">
        <f t="shared" ref="AB11" si="78">L12</f>
        <v>0</v>
      </c>
      <c r="AC11" s="516">
        <f t="shared" ref="AC11" si="79">M11</f>
        <v>0</v>
      </c>
      <c r="AD11" s="516">
        <f t="shared" ref="AD11" si="80">M12</f>
        <v>0</v>
      </c>
      <c r="AE11" s="516">
        <f t="shared" ref="AE11" si="81">N11</f>
        <v>0</v>
      </c>
      <c r="AF11" s="516">
        <f t="shared" ref="AF11" si="82">N12</f>
        <v>0</v>
      </c>
      <c r="AG11" s="516">
        <f t="shared" ref="AG11" si="83">O11</f>
        <v>0</v>
      </c>
      <c r="AH11" s="516">
        <f t="shared" ref="AH11" si="84">O12</f>
        <v>0</v>
      </c>
      <c r="AI11" s="516">
        <f t="shared" ref="AI11" si="85">P11</f>
        <v>0</v>
      </c>
      <c r="AJ11" s="516">
        <f t="shared" ref="AJ11" si="86">P12</f>
        <v>0</v>
      </c>
      <c r="AK11" s="516">
        <f t="shared" ref="AK11" si="87">Q11</f>
        <v>0</v>
      </c>
      <c r="AL11" s="516">
        <f t="shared" ref="AL11" si="88">Q12</f>
        <v>0</v>
      </c>
      <c r="AM11" s="516">
        <f t="shared" ref="AM11" si="89">R11</f>
        <v>0</v>
      </c>
      <c r="AN11" s="516">
        <f t="shared" ref="AN11" si="90">R12</f>
        <v>0</v>
      </c>
      <c r="AO11" s="516" t="str">
        <f t="shared" ref="AO11" si="91">IF(T11="","",IFERROR(SUM(U11:AN11)+LARGE(U11:AN11,1)/100+LARGE(U11:AN11,2)/1000+LARGE(U11:AN11,3)/10000+LARGE(U11:AN11,4)/100000+LARGE(U11:AN11,5)/1000000+LARGE(U11:AN11,6)/10000000+LARGE(U11:AN11,7)/100000000+LARGE(U11:AN11,8)/1000000000+LARGE(U11:AN11,9)/10000000000+LARGE(U11:AN11,10)/100000000000+LARGE(U11:AN11,11)/1000000000000+LARGE(U11:AN11,12)/10000000000000+LARGE(U11:AN11,13)/100000000000000+LARGE(U11:AN11,14)/1000000000000000+LARGE(U11:AN11,15)/10000000000000000+LARGE(U11:AN11,16)/100000000000000000+LARGE(U11:AN11,17)/1000000000000000000+LARGE(U11:AN11,18)/10000000000000000000+LARGE(U11:AN11,19)/100000000000000000000+LARGE(U11:AN11,20)/1E+21-0.01/S11,0))</f>
        <v/>
      </c>
      <c r="AP11" s="374"/>
      <c r="AQ11" s="374"/>
      <c r="AR11" s="374"/>
      <c r="AS11" s="374"/>
      <c r="AT11" s="374"/>
      <c r="AU11" s="374"/>
    </row>
    <row r="12" spans="1:47" ht="12" customHeight="1" thickBot="1" x14ac:dyDescent="0.35">
      <c r="A12" s="530"/>
      <c r="B12" s="524"/>
      <c r="C12" s="521"/>
      <c r="D12" s="526"/>
      <c r="E12" s="69"/>
      <c r="F12" s="70"/>
      <c r="G12" s="528"/>
      <c r="H12" s="43" t="str">
        <f t="shared" si="0"/>
        <v/>
      </c>
      <c r="I12" s="70"/>
      <c r="J12" s="70"/>
      <c r="K12" s="70"/>
      <c r="L12" s="70"/>
      <c r="M12" s="70"/>
      <c r="N12" s="70"/>
      <c r="O12" s="318"/>
      <c r="P12" s="70"/>
      <c r="Q12" s="70"/>
      <c r="R12" s="319"/>
      <c r="S12" s="519"/>
      <c r="T12" s="516"/>
      <c r="U12" s="516"/>
      <c r="V12" s="516"/>
      <c r="W12" s="516"/>
      <c r="X12" s="516"/>
      <c r="Y12" s="516"/>
      <c r="Z12" s="516"/>
      <c r="AA12" s="516"/>
      <c r="AB12" s="516"/>
      <c r="AC12" s="516"/>
      <c r="AD12" s="516"/>
      <c r="AE12" s="516"/>
      <c r="AF12" s="516"/>
      <c r="AG12" s="516"/>
      <c r="AH12" s="516"/>
      <c r="AI12" s="516"/>
      <c r="AJ12" s="516"/>
      <c r="AK12" s="516"/>
      <c r="AL12" s="516"/>
      <c r="AM12" s="516"/>
      <c r="AN12" s="516"/>
      <c r="AO12" s="516"/>
      <c r="AP12" s="374"/>
      <c r="AQ12" s="374"/>
      <c r="AR12" s="374"/>
      <c r="AS12" s="374"/>
      <c r="AT12" s="374"/>
      <c r="AU12" s="374"/>
    </row>
    <row r="13" spans="1:47" ht="12" customHeight="1" x14ac:dyDescent="0.3">
      <c r="A13" s="529" t="str">
        <f t="shared" ref="A13" si="92">IF(ISERROR(RANK(AO13,$AO$3:$AO$302,0)),"",(RANK(AO13,$AO$3:$AO$302,0)))</f>
        <v/>
      </c>
      <c r="B13" s="523" t="str">
        <f>IF(ISNA(VLOOKUP($D13,'L. Des E.'!$A$3:$C$362,2,FALSE)),"",(VLOOKUP($D13,'L. Des E.'!$A$3:$C$362,2,FALSE)))</f>
        <v/>
      </c>
      <c r="C13" s="520" t="str">
        <f>IF(ISNA(VLOOKUP($D13,'L. Des E.'!$A$3:$C$362,3,FALSE)),"",(VLOOKUP($D13,'L. Des E.'!$A$3:$C$362,3,FALSE)))</f>
        <v/>
      </c>
      <c r="D13" s="525"/>
      <c r="E13" s="64"/>
      <c r="F13" s="65"/>
      <c r="G13" s="527" t="str">
        <f t="shared" ref="G13" si="93">IF(F13="","",IF(SUM(H13:H14)=0,"PC",(SUM(H13:H14))))</f>
        <v/>
      </c>
      <c r="H13" s="503" t="str">
        <f t="shared" si="0"/>
        <v/>
      </c>
      <c r="I13" s="65"/>
      <c r="J13" s="65"/>
      <c r="K13" s="65"/>
      <c r="L13" s="65"/>
      <c r="M13" s="65"/>
      <c r="N13" s="65"/>
      <c r="O13" s="316"/>
      <c r="P13" s="65"/>
      <c r="Q13" s="65"/>
      <c r="R13" s="317"/>
      <c r="S13" s="519">
        <v>6</v>
      </c>
      <c r="T13" s="516" t="str">
        <f t="shared" ref="T13" si="94">G13</f>
        <v/>
      </c>
      <c r="U13" s="516">
        <f t="shared" ref="U13" si="95">I13</f>
        <v>0</v>
      </c>
      <c r="V13" s="516">
        <f t="shared" ref="V13" si="96">I14</f>
        <v>0</v>
      </c>
      <c r="W13" s="516">
        <f t="shared" ref="W13" si="97">J13</f>
        <v>0</v>
      </c>
      <c r="X13" s="516">
        <f t="shared" ref="X13" si="98">J14</f>
        <v>0</v>
      </c>
      <c r="Y13" s="516">
        <f t="shared" si="6"/>
        <v>0</v>
      </c>
      <c r="Z13" s="517">
        <f t="shared" ref="Z13" si="99">K14</f>
        <v>0</v>
      </c>
      <c r="AA13" s="516">
        <f t="shared" ref="AA13" si="100">L13</f>
        <v>0</v>
      </c>
      <c r="AB13" s="516">
        <f t="shared" ref="AB13" si="101">L14</f>
        <v>0</v>
      </c>
      <c r="AC13" s="516">
        <f t="shared" ref="AC13" si="102">M13</f>
        <v>0</v>
      </c>
      <c r="AD13" s="516">
        <f t="shared" ref="AD13" si="103">M14</f>
        <v>0</v>
      </c>
      <c r="AE13" s="516">
        <f t="shared" ref="AE13" si="104">N13</f>
        <v>0</v>
      </c>
      <c r="AF13" s="516">
        <f t="shared" ref="AF13" si="105">N14</f>
        <v>0</v>
      </c>
      <c r="AG13" s="516">
        <f t="shared" ref="AG13" si="106">O13</f>
        <v>0</v>
      </c>
      <c r="AH13" s="516">
        <f t="shared" ref="AH13" si="107">O14</f>
        <v>0</v>
      </c>
      <c r="AI13" s="516">
        <f t="shared" ref="AI13" si="108">P13</f>
        <v>0</v>
      </c>
      <c r="AJ13" s="516">
        <f t="shared" ref="AJ13" si="109">P14</f>
        <v>0</v>
      </c>
      <c r="AK13" s="516">
        <f t="shared" ref="AK13" si="110">Q13</f>
        <v>0</v>
      </c>
      <c r="AL13" s="516">
        <f t="shared" ref="AL13" si="111">Q14</f>
        <v>0</v>
      </c>
      <c r="AM13" s="516">
        <f t="shared" ref="AM13" si="112">R13</f>
        <v>0</v>
      </c>
      <c r="AN13" s="516">
        <f t="shared" ref="AN13" si="113">R14</f>
        <v>0</v>
      </c>
      <c r="AO13" s="516" t="str">
        <f t="shared" ref="AO13" si="114">IF(T13="","",IFERROR(SUM(U13:AN13)+LARGE(U13:AN13,1)/100+LARGE(U13:AN13,2)/1000+LARGE(U13:AN13,3)/10000+LARGE(U13:AN13,4)/100000+LARGE(U13:AN13,5)/1000000+LARGE(U13:AN13,6)/10000000+LARGE(U13:AN13,7)/100000000+LARGE(U13:AN13,8)/1000000000+LARGE(U13:AN13,9)/10000000000+LARGE(U13:AN13,10)/100000000000+LARGE(U13:AN13,11)/1000000000000+LARGE(U13:AN13,12)/10000000000000+LARGE(U13:AN13,13)/100000000000000+LARGE(U13:AN13,14)/1000000000000000+LARGE(U13:AN13,15)/10000000000000000+LARGE(U13:AN13,16)/100000000000000000+LARGE(U13:AN13,17)/1000000000000000000+LARGE(U13:AN13,18)/10000000000000000000+LARGE(U13:AN13,19)/100000000000000000000+LARGE(U13:AN13,20)/1E+21-0.01/S13,0))</f>
        <v/>
      </c>
      <c r="AP13" s="374"/>
      <c r="AQ13" s="374"/>
      <c r="AR13" s="374"/>
      <c r="AS13" s="374"/>
      <c r="AT13" s="374"/>
      <c r="AU13" s="374"/>
    </row>
    <row r="14" spans="1:47" ht="12" customHeight="1" thickBot="1" x14ac:dyDescent="0.35">
      <c r="A14" s="530"/>
      <c r="B14" s="524"/>
      <c r="C14" s="521"/>
      <c r="D14" s="526"/>
      <c r="E14" s="69"/>
      <c r="F14" s="70"/>
      <c r="G14" s="528"/>
      <c r="H14" s="43" t="str">
        <f t="shared" si="0"/>
        <v/>
      </c>
      <c r="I14" s="70"/>
      <c r="J14" s="70"/>
      <c r="K14" s="70"/>
      <c r="L14" s="70"/>
      <c r="M14" s="70"/>
      <c r="N14" s="70"/>
      <c r="O14" s="318"/>
      <c r="P14" s="70"/>
      <c r="Q14" s="70"/>
      <c r="R14" s="319"/>
      <c r="S14" s="519"/>
      <c r="T14" s="516"/>
      <c r="U14" s="516"/>
      <c r="V14" s="516"/>
      <c r="W14" s="516"/>
      <c r="X14" s="516"/>
      <c r="Y14" s="516"/>
      <c r="Z14" s="516"/>
      <c r="AA14" s="516"/>
      <c r="AB14" s="516"/>
      <c r="AC14" s="516"/>
      <c r="AD14" s="516"/>
      <c r="AE14" s="516"/>
      <c r="AF14" s="516"/>
      <c r="AG14" s="516"/>
      <c r="AH14" s="516"/>
      <c r="AI14" s="516"/>
      <c r="AJ14" s="516"/>
      <c r="AK14" s="516"/>
      <c r="AL14" s="516"/>
      <c r="AM14" s="516"/>
      <c r="AN14" s="516"/>
      <c r="AO14" s="516"/>
      <c r="AP14" s="374"/>
      <c r="AQ14" s="374"/>
      <c r="AR14" s="374"/>
      <c r="AS14" s="374"/>
      <c r="AT14" s="374"/>
      <c r="AU14" s="374"/>
    </row>
    <row r="15" spans="1:47" ht="12" customHeight="1" x14ac:dyDescent="0.3">
      <c r="A15" s="529" t="str">
        <f t="shared" ref="A15" si="115">IF(ISERROR(RANK(AO15,$AO$3:$AO$302,0)),"",(RANK(AO15,$AO$3:$AO$302,0)))</f>
        <v/>
      </c>
      <c r="B15" s="523" t="str">
        <f>IF(ISNA(VLOOKUP($D15,'L. Des E.'!$A$3:$C$362,2,FALSE)),"",(VLOOKUP($D15,'L. Des E.'!$A$3:$C$362,2,FALSE)))</f>
        <v/>
      </c>
      <c r="C15" s="520" t="str">
        <f>IF(ISNA(VLOOKUP($D15,'L. Des E.'!$A$3:$C$362,3,FALSE)),"",(VLOOKUP($D15,'L. Des E.'!$A$3:$C$362,3,FALSE)))</f>
        <v/>
      </c>
      <c r="D15" s="525"/>
      <c r="E15" s="64"/>
      <c r="F15" s="65"/>
      <c r="G15" s="527" t="str">
        <f t="shared" ref="G15" si="116">IF(F15="","",IF(SUM(H15:H16)=0,"PC",(SUM(H15:H16))))</f>
        <v/>
      </c>
      <c r="H15" s="503" t="str">
        <f t="shared" si="0"/>
        <v/>
      </c>
      <c r="I15" s="65"/>
      <c r="J15" s="65"/>
      <c r="K15" s="65"/>
      <c r="L15" s="65"/>
      <c r="M15" s="65"/>
      <c r="N15" s="65"/>
      <c r="O15" s="316"/>
      <c r="P15" s="65"/>
      <c r="Q15" s="65"/>
      <c r="R15" s="317"/>
      <c r="S15" s="519">
        <v>7</v>
      </c>
      <c r="T15" s="516" t="str">
        <f t="shared" ref="T15" si="117">G15</f>
        <v/>
      </c>
      <c r="U15" s="516">
        <f t="shared" ref="U15" si="118">I15</f>
        <v>0</v>
      </c>
      <c r="V15" s="516">
        <f t="shared" ref="V15" si="119">I16</f>
        <v>0</v>
      </c>
      <c r="W15" s="516">
        <f t="shared" ref="W15" si="120">J15</f>
        <v>0</v>
      </c>
      <c r="X15" s="516">
        <f t="shared" ref="X15" si="121">J16</f>
        <v>0</v>
      </c>
      <c r="Y15" s="516">
        <f t="shared" si="6"/>
        <v>0</v>
      </c>
      <c r="Z15" s="517">
        <f t="shared" ref="Z15" si="122">K16</f>
        <v>0</v>
      </c>
      <c r="AA15" s="516">
        <f t="shared" ref="AA15" si="123">L15</f>
        <v>0</v>
      </c>
      <c r="AB15" s="516">
        <f t="shared" ref="AB15" si="124">L16</f>
        <v>0</v>
      </c>
      <c r="AC15" s="516">
        <f t="shared" ref="AC15" si="125">M15</f>
        <v>0</v>
      </c>
      <c r="AD15" s="516">
        <f t="shared" ref="AD15" si="126">M16</f>
        <v>0</v>
      </c>
      <c r="AE15" s="516">
        <f t="shared" ref="AE15" si="127">N15</f>
        <v>0</v>
      </c>
      <c r="AF15" s="516">
        <f t="shared" ref="AF15" si="128">N16</f>
        <v>0</v>
      </c>
      <c r="AG15" s="516">
        <f t="shared" ref="AG15" si="129">O15</f>
        <v>0</v>
      </c>
      <c r="AH15" s="516">
        <f t="shared" ref="AH15" si="130">O16</f>
        <v>0</v>
      </c>
      <c r="AI15" s="516">
        <f t="shared" ref="AI15" si="131">P15</f>
        <v>0</v>
      </c>
      <c r="AJ15" s="516">
        <f t="shared" ref="AJ15" si="132">P16</f>
        <v>0</v>
      </c>
      <c r="AK15" s="516">
        <f t="shared" ref="AK15" si="133">Q15</f>
        <v>0</v>
      </c>
      <c r="AL15" s="516">
        <f t="shared" ref="AL15" si="134">Q16</f>
        <v>0</v>
      </c>
      <c r="AM15" s="516">
        <f t="shared" ref="AM15" si="135">R15</f>
        <v>0</v>
      </c>
      <c r="AN15" s="516">
        <f t="shared" ref="AN15" si="136">R16</f>
        <v>0</v>
      </c>
      <c r="AO15" s="516" t="str">
        <f t="shared" ref="AO15" si="137">IF(T15="","",IFERROR(SUM(U15:AN15)+LARGE(U15:AN15,1)/100+LARGE(U15:AN15,2)/1000+LARGE(U15:AN15,3)/10000+LARGE(U15:AN15,4)/100000+LARGE(U15:AN15,5)/1000000+LARGE(U15:AN15,6)/10000000+LARGE(U15:AN15,7)/100000000+LARGE(U15:AN15,8)/1000000000+LARGE(U15:AN15,9)/10000000000+LARGE(U15:AN15,10)/100000000000+LARGE(U15:AN15,11)/1000000000000+LARGE(U15:AN15,12)/10000000000000+LARGE(U15:AN15,13)/100000000000000+LARGE(U15:AN15,14)/1000000000000000+LARGE(U15:AN15,15)/10000000000000000+LARGE(U15:AN15,16)/100000000000000000+LARGE(U15:AN15,17)/1000000000000000000+LARGE(U15:AN15,18)/10000000000000000000+LARGE(U15:AN15,19)/100000000000000000000+LARGE(U15:AN15,20)/1E+21-0.01/S15,0))</f>
        <v/>
      </c>
      <c r="AP15" s="374"/>
      <c r="AQ15" s="374"/>
      <c r="AR15" s="374"/>
      <c r="AS15" s="374"/>
      <c r="AT15" s="374"/>
      <c r="AU15" s="374"/>
    </row>
    <row r="16" spans="1:47" ht="12" customHeight="1" thickBot="1" x14ac:dyDescent="0.35">
      <c r="A16" s="530"/>
      <c r="B16" s="524"/>
      <c r="C16" s="521"/>
      <c r="D16" s="526"/>
      <c r="E16" s="69"/>
      <c r="F16" s="70"/>
      <c r="G16" s="528"/>
      <c r="H16" s="43" t="str">
        <f t="shared" si="0"/>
        <v/>
      </c>
      <c r="I16" s="70"/>
      <c r="J16" s="70"/>
      <c r="K16" s="70"/>
      <c r="L16" s="70"/>
      <c r="M16" s="70"/>
      <c r="N16" s="70"/>
      <c r="O16" s="318"/>
      <c r="P16" s="70"/>
      <c r="Q16" s="70"/>
      <c r="R16" s="319"/>
      <c r="S16" s="519"/>
      <c r="T16" s="516"/>
      <c r="U16" s="516"/>
      <c r="V16" s="516"/>
      <c r="W16" s="516"/>
      <c r="X16" s="516"/>
      <c r="Y16" s="516"/>
      <c r="Z16" s="516"/>
      <c r="AA16" s="516"/>
      <c r="AB16" s="516"/>
      <c r="AC16" s="516"/>
      <c r="AD16" s="516"/>
      <c r="AE16" s="516"/>
      <c r="AF16" s="516"/>
      <c r="AG16" s="516"/>
      <c r="AH16" s="516"/>
      <c r="AI16" s="516"/>
      <c r="AJ16" s="516"/>
      <c r="AK16" s="516"/>
      <c r="AL16" s="516"/>
      <c r="AM16" s="516"/>
      <c r="AN16" s="516"/>
      <c r="AO16" s="516"/>
      <c r="AP16" s="374"/>
      <c r="AQ16" s="374"/>
      <c r="AR16" s="374"/>
      <c r="AS16" s="374"/>
      <c r="AT16" s="374"/>
      <c r="AU16" s="374"/>
    </row>
    <row r="17" spans="1:47" ht="12" customHeight="1" x14ac:dyDescent="0.3">
      <c r="A17" s="529" t="str">
        <f t="shared" ref="A17" si="138">IF(ISERROR(RANK(AO17,$AO$3:$AO$302,0)),"",(RANK(AO17,$AO$3:$AO$302,0)))</f>
        <v/>
      </c>
      <c r="B17" s="523" t="str">
        <f>IF(ISNA(VLOOKUP($D17,'L. Des E.'!$A$3:$C$362,2,FALSE)),"",(VLOOKUP($D17,'L. Des E.'!$A$3:$C$362,2,FALSE)))</f>
        <v/>
      </c>
      <c r="C17" s="520" t="str">
        <f>IF(ISNA(VLOOKUP($D17,'L. Des E.'!$A$3:$C$362,3,FALSE)),"",(VLOOKUP($D17,'L. Des E.'!$A$3:$C$362,3,FALSE)))</f>
        <v/>
      </c>
      <c r="D17" s="525"/>
      <c r="E17" s="64"/>
      <c r="F17" s="65"/>
      <c r="G17" s="527" t="str">
        <f t="shared" ref="G17" si="139">IF(F17="","",IF(SUM(H17:H18)=0,"PC",(SUM(H17:H18))))</f>
        <v/>
      </c>
      <c r="H17" s="503" t="str">
        <f t="shared" si="0"/>
        <v/>
      </c>
      <c r="I17" s="65"/>
      <c r="J17" s="65"/>
      <c r="K17" s="65"/>
      <c r="L17" s="65"/>
      <c r="M17" s="65"/>
      <c r="N17" s="65"/>
      <c r="O17" s="316"/>
      <c r="P17" s="65"/>
      <c r="Q17" s="65"/>
      <c r="R17" s="317"/>
      <c r="S17" s="519">
        <v>8</v>
      </c>
      <c r="T17" s="516" t="str">
        <f t="shared" ref="T17" si="140">G17</f>
        <v/>
      </c>
      <c r="U17" s="516">
        <f t="shared" ref="U17" si="141">I17</f>
        <v>0</v>
      </c>
      <c r="V17" s="516">
        <f t="shared" ref="V17" si="142">I18</f>
        <v>0</v>
      </c>
      <c r="W17" s="516">
        <f t="shared" ref="W17" si="143">J17</f>
        <v>0</v>
      </c>
      <c r="X17" s="516">
        <f t="shared" ref="X17" si="144">J18</f>
        <v>0</v>
      </c>
      <c r="Y17" s="516">
        <f t="shared" si="6"/>
        <v>0</v>
      </c>
      <c r="Z17" s="517">
        <f t="shared" ref="Z17" si="145">K18</f>
        <v>0</v>
      </c>
      <c r="AA17" s="516">
        <f t="shared" ref="AA17" si="146">L17</f>
        <v>0</v>
      </c>
      <c r="AB17" s="516">
        <f t="shared" ref="AB17" si="147">L18</f>
        <v>0</v>
      </c>
      <c r="AC17" s="516">
        <f t="shared" ref="AC17" si="148">M17</f>
        <v>0</v>
      </c>
      <c r="AD17" s="516">
        <f t="shared" ref="AD17" si="149">M18</f>
        <v>0</v>
      </c>
      <c r="AE17" s="516">
        <f t="shared" ref="AE17" si="150">N17</f>
        <v>0</v>
      </c>
      <c r="AF17" s="516">
        <f t="shared" ref="AF17" si="151">N18</f>
        <v>0</v>
      </c>
      <c r="AG17" s="516">
        <f t="shared" ref="AG17" si="152">O17</f>
        <v>0</v>
      </c>
      <c r="AH17" s="516">
        <f t="shared" ref="AH17" si="153">O18</f>
        <v>0</v>
      </c>
      <c r="AI17" s="516">
        <f t="shared" ref="AI17" si="154">P17</f>
        <v>0</v>
      </c>
      <c r="AJ17" s="516">
        <f t="shared" ref="AJ17" si="155">P18</f>
        <v>0</v>
      </c>
      <c r="AK17" s="516">
        <f t="shared" ref="AK17" si="156">Q17</f>
        <v>0</v>
      </c>
      <c r="AL17" s="516">
        <f t="shared" ref="AL17" si="157">Q18</f>
        <v>0</v>
      </c>
      <c r="AM17" s="516">
        <f t="shared" ref="AM17" si="158">R17</f>
        <v>0</v>
      </c>
      <c r="AN17" s="516">
        <f t="shared" ref="AN17" si="159">R18</f>
        <v>0</v>
      </c>
      <c r="AO17" s="516" t="str">
        <f t="shared" ref="AO17" si="160">IF(T17="","",IFERROR(SUM(U17:AN17)+LARGE(U17:AN17,1)/100+LARGE(U17:AN17,2)/1000+LARGE(U17:AN17,3)/10000+LARGE(U17:AN17,4)/100000+LARGE(U17:AN17,5)/1000000+LARGE(U17:AN17,6)/10000000+LARGE(U17:AN17,7)/100000000+LARGE(U17:AN17,8)/1000000000+LARGE(U17:AN17,9)/10000000000+LARGE(U17:AN17,10)/100000000000+LARGE(U17:AN17,11)/1000000000000+LARGE(U17:AN17,12)/10000000000000+LARGE(U17:AN17,13)/100000000000000+LARGE(U17:AN17,14)/1000000000000000+LARGE(U17:AN17,15)/10000000000000000+LARGE(U17:AN17,16)/100000000000000000+LARGE(U17:AN17,17)/1000000000000000000+LARGE(U17:AN17,18)/10000000000000000000+LARGE(U17:AN17,19)/100000000000000000000+LARGE(U17:AN17,20)/1E+21-0.01/S17,0))</f>
        <v/>
      </c>
      <c r="AP17" s="374"/>
      <c r="AQ17" s="374"/>
      <c r="AR17" s="374"/>
      <c r="AS17" s="374"/>
      <c r="AT17" s="374"/>
      <c r="AU17" s="374"/>
    </row>
    <row r="18" spans="1:47" ht="12" customHeight="1" thickBot="1" x14ac:dyDescent="0.35">
      <c r="A18" s="530"/>
      <c r="B18" s="524"/>
      <c r="C18" s="521"/>
      <c r="D18" s="526"/>
      <c r="E18" s="69"/>
      <c r="F18" s="70"/>
      <c r="G18" s="528"/>
      <c r="H18" s="43" t="str">
        <f t="shared" si="0"/>
        <v/>
      </c>
      <c r="I18" s="70"/>
      <c r="J18" s="70"/>
      <c r="K18" s="70"/>
      <c r="L18" s="70"/>
      <c r="M18" s="70"/>
      <c r="N18" s="70"/>
      <c r="O18" s="318"/>
      <c r="P18" s="70"/>
      <c r="Q18" s="70"/>
      <c r="R18" s="319"/>
      <c r="S18" s="519"/>
      <c r="T18" s="516"/>
      <c r="U18" s="516"/>
      <c r="V18" s="516"/>
      <c r="W18" s="516"/>
      <c r="X18" s="516"/>
      <c r="Y18" s="516"/>
      <c r="Z18" s="516"/>
      <c r="AA18" s="516"/>
      <c r="AB18" s="516"/>
      <c r="AC18" s="516"/>
      <c r="AD18" s="516"/>
      <c r="AE18" s="516"/>
      <c r="AF18" s="516"/>
      <c r="AG18" s="516"/>
      <c r="AH18" s="516"/>
      <c r="AI18" s="516"/>
      <c r="AJ18" s="516"/>
      <c r="AK18" s="516"/>
      <c r="AL18" s="516"/>
      <c r="AM18" s="516"/>
      <c r="AN18" s="516"/>
      <c r="AO18" s="516"/>
      <c r="AP18" s="374"/>
      <c r="AQ18" s="374"/>
      <c r="AR18" s="374"/>
      <c r="AS18" s="374"/>
      <c r="AT18" s="374"/>
      <c r="AU18" s="374"/>
    </row>
    <row r="19" spans="1:47" ht="12" customHeight="1" x14ac:dyDescent="0.3">
      <c r="A19" s="529" t="str">
        <f t="shared" ref="A19" si="161">IF(ISERROR(RANK(AO19,$AO$3:$AO$302,0)),"",(RANK(AO19,$AO$3:$AO$302,0)))</f>
        <v/>
      </c>
      <c r="B19" s="523" t="str">
        <f>IF(ISNA(VLOOKUP($D19,'L. Des E.'!$A$3:$C$362,2,FALSE)),"",(VLOOKUP($D19,'L. Des E.'!$A$3:$C$362,2,FALSE)))</f>
        <v/>
      </c>
      <c r="C19" s="520" t="str">
        <f>IF(ISNA(VLOOKUP($D19,'L. Des E.'!$A$3:$C$362,3,FALSE)),"",(VLOOKUP($D19,'L. Des E.'!$A$3:$C$362,3,FALSE)))</f>
        <v/>
      </c>
      <c r="D19" s="525"/>
      <c r="E19" s="64"/>
      <c r="F19" s="65"/>
      <c r="G19" s="527" t="str">
        <f t="shared" ref="G19" si="162">IF(F19="","",IF(SUM(H19:H20)=0,"PC",(SUM(H19:H20))))</f>
        <v/>
      </c>
      <c r="H19" s="503" t="str">
        <f t="shared" si="0"/>
        <v/>
      </c>
      <c r="I19" s="65"/>
      <c r="J19" s="65"/>
      <c r="K19" s="65"/>
      <c r="L19" s="65"/>
      <c r="M19" s="65"/>
      <c r="N19" s="65"/>
      <c r="O19" s="316"/>
      <c r="P19" s="65"/>
      <c r="Q19" s="65"/>
      <c r="R19" s="317"/>
      <c r="S19" s="519">
        <v>9</v>
      </c>
      <c r="T19" s="516" t="str">
        <f t="shared" ref="T19" si="163">G19</f>
        <v/>
      </c>
      <c r="U19" s="516">
        <f t="shared" ref="U19" si="164">I19</f>
        <v>0</v>
      </c>
      <c r="V19" s="516">
        <f t="shared" ref="V19" si="165">I20</f>
        <v>0</v>
      </c>
      <c r="W19" s="516">
        <f t="shared" ref="W19" si="166">J19</f>
        <v>0</v>
      </c>
      <c r="X19" s="516">
        <f t="shared" ref="X19" si="167">J20</f>
        <v>0</v>
      </c>
      <c r="Y19" s="516">
        <f t="shared" si="6"/>
        <v>0</v>
      </c>
      <c r="Z19" s="517">
        <f t="shared" ref="Z19" si="168">K20</f>
        <v>0</v>
      </c>
      <c r="AA19" s="516">
        <f t="shared" ref="AA19" si="169">L19</f>
        <v>0</v>
      </c>
      <c r="AB19" s="516">
        <f t="shared" ref="AB19" si="170">L20</f>
        <v>0</v>
      </c>
      <c r="AC19" s="516">
        <f t="shared" ref="AC19" si="171">M19</f>
        <v>0</v>
      </c>
      <c r="AD19" s="516">
        <f t="shared" ref="AD19" si="172">M20</f>
        <v>0</v>
      </c>
      <c r="AE19" s="516">
        <f t="shared" ref="AE19" si="173">N19</f>
        <v>0</v>
      </c>
      <c r="AF19" s="516">
        <f t="shared" ref="AF19" si="174">N20</f>
        <v>0</v>
      </c>
      <c r="AG19" s="516">
        <f t="shared" ref="AG19" si="175">O19</f>
        <v>0</v>
      </c>
      <c r="AH19" s="516">
        <f t="shared" ref="AH19" si="176">O20</f>
        <v>0</v>
      </c>
      <c r="AI19" s="516">
        <f t="shared" ref="AI19" si="177">P19</f>
        <v>0</v>
      </c>
      <c r="AJ19" s="516">
        <f t="shared" ref="AJ19" si="178">P20</f>
        <v>0</v>
      </c>
      <c r="AK19" s="516">
        <f t="shared" ref="AK19" si="179">Q19</f>
        <v>0</v>
      </c>
      <c r="AL19" s="516">
        <f t="shared" ref="AL19" si="180">Q20</f>
        <v>0</v>
      </c>
      <c r="AM19" s="516">
        <f t="shared" ref="AM19" si="181">R19</f>
        <v>0</v>
      </c>
      <c r="AN19" s="516">
        <f t="shared" ref="AN19" si="182">R20</f>
        <v>0</v>
      </c>
      <c r="AO19" s="516" t="str">
        <f t="shared" ref="AO19" si="183">IF(T19="","",IFERROR(SUM(U19:AN19)+LARGE(U19:AN19,1)/100+LARGE(U19:AN19,2)/1000+LARGE(U19:AN19,3)/10000+LARGE(U19:AN19,4)/100000+LARGE(U19:AN19,5)/1000000+LARGE(U19:AN19,6)/10000000+LARGE(U19:AN19,7)/100000000+LARGE(U19:AN19,8)/1000000000+LARGE(U19:AN19,9)/10000000000+LARGE(U19:AN19,10)/100000000000+LARGE(U19:AN19,11)/1000000000000+LARGE(U19:AN19,12)/10000000000000+LARGE(U19:AN19,13)/100000000000000+LARGE(U19:AN19,14)/1000000000000000+LARGE(U19:AN19,15)/10000000000000000+LARGE(U19:AN19,16)/100000000000000000+LARGE(U19:AN19,17)/1000000000000000000+LARGE(U19:AN19,18)/10000000000000000000+LARGE(U19:AN19,19)/100000000000000000000+LARGE(U19:AN19,20)/1E+21-0.01/S19,0))</f>
        <v/>
      </c>
      <c r="AP19" s="374"/>
      <c r="AQ19" s="374"/>
      <c r="AR19" s="374"/>
      <c r="AS19" s="374"/>
      <c r="AT19" s="374"/>
      <c r="AU19" s="374"/>
    </row>
    <row r="20" spans="1:47" ht="12" customHeight="1" thickBot="1" x14ac:dyDescent="0.35">
      <c r="A20" s="530"/>
      <c r="B20" s="524"/>
      <c r="C20" s="521"/>
      <c r="D20" s="526"/>
      <c r="E20" s="69"/>
      <c r="F20" s="70"/>
      <c r="G20" s="528"/>
      <c r="H20" s="43" t="str">
        <f t="shared" si="0"/>
        <v/>
      </c>
      <c r="I20" s="70"/>
      <c r="J20" s="70"/>
      <c r="K20" s="70"/>
      <c r="L20" s="70"/>
      <c r="M20" s="70"/>
      <c r="N20" s="70"/>
      <c r="O20" s="318"/>
      <c r="P20" s="70"/>
      <c r="Q20" s="70"/>
      <c r="R20" s="319"/>
      <c r="S20" s="519"/>
      <c r="T20" s="516"/>
      <c r="U20" s="516"/>
      <c r="V20" s="516"/>
      <c r="W20" s="516"/>
      <c r="X20" s="516"/>
      <c r="Y20" s="516"/>
      <c r="Z20" s="516"/>
      <c r="AA20" s="516"/>
      <c r="AB20" s="516"/>
      <c r="AC20" s="516"/>
      <c r="AD20" s="516"/>
      <c r="AE20" s="516"/>
      <c r="AF20" s="516"/>
      <c r="AG20" s="516"/>
      <c r="AH20" s="516"/>
      <c r="AI20" s="516"/>
      <c r="AJ20" s="516"/>
      <c r="AK20" s="516"/>
      <c r="AL20" s="516"/>
      <c r="AM20" s="516"/>
      <c r="AN20" s="516"/>
      <c r="AO20" s="516"/>
      <c r="AP20" s="374"/>
      <c r="AQ20" s="374"/>
      <c r="AR20" s="374"/>
      <c r="AS20" s="374"/>
      <c r="AT20" s="374"/>
      <c r="AU20" s="374"/>
    </row>
    <row r="21" spans="1:47" ht="12" customHeight="1" x14ac:dyDescent="0.3">
      <c r="A21" s="529" t="str">
        <f t="shared" ref="A21" si="184">IF(ISERROR(RANK(AO21,$AO$3:$AO$302,0)),"",(RANK(AO21,$AO$3:$AO$302,0)))</f>
        <v/>
      </c>
      <c r="B21" s="523" t="str">
        <f>IF(ISNA(VLOOKUP($D21,'L. Des E.'!$A$3:$C$362,2,FALSE)),"",(VLOOKUP($D21,'L. Des E.'!$A$3:$C$362,2,FALSE)))</f>
        <v/>
      </c>
      <c r="C21" s="520" t="str">
        <f>IF(ISNA(VLOOKUP($D21,'L. Des E.'!$A$3:$C$362,3,FALSE)),"",(VLOOKUP($D21,'L. Des E.'!$A$3:$C$362,3,FALSE)))</f>
        <v/>
      </c>
      <c r="D21" s="525"/>
      <c r="E21" s="64"/>
      <c r="F21" s="65"/>
      <c r="G21" s="527" t="str">
        <f t="shared" ref="G21" si="185">IF(F21="","",IF(SUM(H21:H22)=0,"PC",(SUM(H21:H22))))</f>
        <v/>
      </c>
      <c r="H21" s="503" t="str">
        <f t="shared" si="0"/>
        <v/>
      </c>
      <c r="I21" s="65"/>
      <c r="J21" s="65"/>
      <c r="K21" s="65"/>
      <c r="L21" s="65"/>
      <c r="M21" s="65"/>
      <c r="N21" s="65"/>
      <c r="O21" s="316"/>
      <c r="P21" s="65"/>
      <c r="Q21" s="65"/>
      <c r="R21" s="317"/>
      <c r="S21" s="519">
        <v>10</v>
      </c>
      <c r="T21" s="516" t="str">
        <f t="shared" ref="T21" si="186">G21</f>
        <v/>
      </c>
      <c r="U21" s="516">
        <f t="shared" ref="U21" si="187">I21</f>
        <v>0</v>
      </c>
      <c r="V21" s="516">
        <f t="shared" ref="V21" si="188">I22</f>
        <v>0</v>
      </c>
      <c r="W21" s="516">
        <f t="shared" ref="W21" si="189">J21</f>
        <v>0</v>
      </c>
      <c r="X21" s="516">
        <f t="shared" ref="X21" si="190">J22</f>
        <v>0</v>
      </c>
      <c r="Y21" s="516">
        <f t="shared" si="6"/>
        <v>0</v>
      </c>
      <c r="Z21" s="517">
        <f t="shared" ref="Z21" si="191">K22</f>
        <v>0</v>
      </c>
      <c r="AA21" s="516">
        <f t="shared" ref="AA21" si="192">L21</f>
        <v>0</v>
      </c>
      <c r="AB21" s="516">
        <f t="shared" ref="AB21" si="193">L22</f>
        <v>0</v>
      </c>
      <c r="AC21" s="516">
        <f t="shared" ref="AC21" si="194">M21</f>
        <v>0</v>
      </c>
      <c r="AD21" s="516">
        <f t="shared" ref="AD21" si="195">M22</f>
        <v>0</v>
      </c>
      <c r="AE21" s="516">
        <f t="shared" ref="AE21" si="196">N21</f>
        <v>0</v>
      </c>
      <c r="AF21" s="516">
        <f t="shared" ref="AF21" si="197">N22</f>
        <v>0</v>
      </c>
      <c r="AG21" s="516">
        <f t="shared" ref="AG21" si="198">O21</f>
        <v>0</v>
      </c>
      <c r="AH21" s="516">
        <f t="shared" ref="AH21" si="199">O22</f>
        <v>0</v>
      </c>
      <c r="AI21" s="516">
        <f t="shared" ref="AI21" si="200">P21</f>
        <v>0</v>
      </c>
      <c r="AJ21" s="516">
        <f t="shared" ref="AJ21" si="201">P22</f>
        <v>0</v>
      </c>
      <c r="AK21" s="516">
        <f t="shared" ref="AK21" si="202">Q21</f>
        <v>0</v>
      </c>
      <c r="AL21" s="516">
        <f t="shared" ref="AL21" si="203">Q22</f>
        <v>0</v>
      </c>
      <c r="AM21" s="516">
        <f t="shared" ref="AM21" si="204">R21</f>
        <v>0</v>
      </c>
      <c r="AN21" s="516">
        <f t="shared" ref="AN21" si="205">R22</f>
        <v>0</v>
      </c>
      <c r="AO21" s="516" t="str">
        <f t="shared" ref="AO21" si="206">IF(T21="","",IFERROR(SUM(U21:AN21)+LARGE(U21:AN21,1)/100+LARGE(U21:AN21,2)/1000+LARGE(U21:AN21,3)/10000+LARGE(U21:AN21,4)/100000+LARGE(U21:AN21,5)/1000000+LARGE(U21:AN21,6)/10000000+LARGE(U21:AN21,7)/100000000+LARGE(U21:AN21,8)/1000000000+LARGE(U21:AN21,9)/10000000000+LARGE(U21:AN21,10)/100000000000+LARGE(U21:AN21,11)/1000000000000+LARGE(U21:AN21,12)/10000000000000+LARGE(U21:AN21,13)/100000000000000+LARGE(U21:AN21,14)/1000000000000000+LARGE(U21:AN21,15)/10000000000000000+LARGE(U21:AN21,16)/100000000000000000+LARGE(U21:AN21,17)/1000000000000000000+LARGE(U21:AN21,18)/10000000000000000000+LARGE(U21:AN21,19)/100000000000000000000+LARGE(U21:AN21,20)/1E+21-0.01/S21,0))</f>
        <v/>
      </c>
      <c r="AP21" s="374"/>
      <c r="AQ21" s="374"/>
      <c r="AR21" s="374"/>
      <c r="AS21" s="374"/>
      <c r="AT21" s="374"/>
      <c r="AU21" s="374"/>
    </row>
    <row r="22" spans="1:47" ht="12" customHeight="1" thickBot="1" x14ac:dyDescent="0.35">
      <c r="A22" s="530"/>
      <c r="B22" s="524"/>
      <c r="C22" s="521"/>
      <c r="D22" s="526"/>
      <c r="E22" s="69"/>
      <c r="F22" s="70"/>
      <c r="G22" s="528"/>
      <c r="H22" s="43" t="str">
        <f t="shared" si="0"/>
        <v/>
      </c>
      <c r="I22" s="70"/>
      <c r="J22" s="70"/>
      <c r="K22" s="70"/>
      <c r="L22" s="70"/>
      <c r="M22" s="70"/>
      <c r="N22" s="70"/>
      <c r="O22" s="318"/>
      <c r="P22" s="70"/>
      <c r="Q22" s="70"/>
      <c r="R22" s="319"/>
      <c r="S22" s="519"/>
      <c r="T22" s="516"/>
      <c r="U22" s="516"/>
      <c r="V22" s="516"/>
      <c r="W22" s="516"/>
      <c r="X22" s="516"/>
      <c r="Y22" s="516"/>
      <c r="Z22" s="516"/>
      <c r="AA22" s="516"/>
      <c r="AB22" s="516"/>
      <c r="AC22" s="516"/>
      <c r="AD22" s="516"/>
      <c r="AE22" s="516"/>
      <c r="AF22" s="516"/>
      <c r="AG22" s="516"/>
      <c r="AH22" s="516"/>
      <c r="AI22" s="516"/>
      <c r="AJ22" s="516"/>
      <c r="AK22" s="516"/>
      <c r="AL22" s="516"/>
      <c r="AM22" s="516"/>
      <c r="AN22" s="516"/>
      <c r="AO22" s="516"/>
      <c r="AP22" s="374"/>
      <c r="AQ22" s="374"/>
      <c r="AR22" s="374"/>
      <c r="AS22" s="374"/>
      <c r="AT22" s="374"/>
      <c r="AU22" s="374"/>
    </row>
    <row r="23" spans="1:47" ht="12" customHeight="1" x14ac:dyDescent="0.3">
      <c r="A23" s="529" t="str">
        <f t="shared" ref="A23" si="207">IF(ISERROR(RANK(AO23,$AO$3:$AO$302,0)),"",(RANK(AO23,$AO$3:$AO$302,0)))</f>
        <v/>
      </c>
      <c r="B23" s="523" t="str">
        <f>IF(ISNA(VLOOKUP($D23,'L. Des E.'!$A$3:$C$362,2,FALSE)),"",(VLOOKUP($D23,'L. Des E.'!$A$3:$C$362,2,FALSE)))</f>
        <v/>
      </c>
      <c r="C23" s="520" t="str">
        <f>IF(ISNA(VLOOKUP($D23,'L. Des E.'!$A$3:$C$362,3,FALSE)),"",(VLOOKUP($D23,'L. Des E.'!$A$3:$C$362,3,FALSE)))</f>
        <v/>
      </c>
      <c r="D23" s="525"/>
      <c r="E23" s="64"/>
      <c r="F23" s="65"/>
      <c r="G23" s="527" t="str">
        <f t="shared" ref="G23" si="208">IF(F23="","",IF(SUM(H23:H24)=0,"PC",(SUM(H23:H24))))</f>
        <v/>
      </c>
      <c r="H23" s="503" t="str">
        <f t="shared" si="0"/>
        <v/>
      </c>
      <c r="I23" s="65"/>
      <c r="J23" s="65"/>
      <c r="K23" s="65"/>
      <c r="L23" s="65"/>
      <c r="M23" s="65"/>
      <c r="N23" s="65"/>
      <c r="O23" s="316"/>
      <c r="P23" s="65"/>
      <c r="Q23" s="65"/>
      <c r="R23" s="317"/>
      <c r="S23" s="519">
        <v>11</v>
      </c>
      <c r="T23" s="516" t="str">
        <f t="shared" ref="T23" si="209">G23</f>
        <v/>
      </c>
      <c r="U23" s="516">
        <f t="shared" ref="U23" si="210">I23</f>
        <v>0</v>
      </c>
      <c r="V23" s="516">
        <f t="shared" ref="V23" si="211">I24</f>
        <v>0</v>
      </c>
      <c r="W23" s="516">
        <f t="shared" ref="W23" si="212">J23</f>
        <v>0</v>
      </c>
      <c r="X23" s="516">
        <f t="shared" ref="X23" si="213">J24</f>
        <v>0</v>
      </c>
      <c r="Y23" s="516">
        <f t="shared" si="6"/>
        <v>0</v>
      </c>
      <c r="Z23" s="517">
        <f t="shared" ref="Z23" si="214">K24</f>
        <v>0</v>
      </c>
      <c r="AA23" s="516">
        <f t="shared" ref="AA23" si="215">L23</f>
        <v>0</v>
      </c>
      <c r="AB23" s="516">
        <f t="shared" ref="AB23" si="216">L24</f>
        <v>0</v>
      </c>
      <c r="AC23" s="516">
        <f t="shared" ref="AC23" si="217">M23</f>
        <v>0</v>
      </c>
      <c r="AD23" s="516">
        <f t="shared" ref="AD23" si="218">M24</f>
        <v>0</v>
      </c>
      <c r="AE23" s="516">
        <f t="shared" ref="AE23" si="219">N23</f>
        <v>0</v>
      </c>
      <c r="AF23" s="516">
        <f t="shared" ref="AF23" si="220">N24</f>
        <v>0</v>
      </c>
      <c r="AG23" s="516">
        <f t="shared" ref="AG23" si="221">O23</f>
        <v>0</v>
      </c>
      <c r="AH23" s="516">
        <f t="shared" ref="AH23" si="222">O24</f>
        <v>0</v>
      </c>
      <c r="AI23" s="516">
        <f t="shared" ref="AI23" si="223">P23</f>
        <v>0</v>
      </c>
      <c r="AJ23" s="516">
        <f t="shared" ref="AJ23" si="224">P24</f>
        <v>0</v>
      </c>
      <c r="AK23" s="516">
        <f t="shared" ref="AK23" si="225">Q23</f>
        <v>0</v>
      </c>
      <c r="AL23" s="516">
        <f t="shared" ref="AL23" si="226">Q24</f>
        <v>0</v>
      </c>
      <c r="AM23" s="516">
        <f t="shared" ref="AM23" si="227">R23</f>
        <v>0</v>
      </c>
      <c r="AN23" s="516">
        <f t="shared" ref="AN23" si="228">R24</f>
        <v>0</v>
      </c>
      <c r="AO23" s="516" t="str">
        <f t="shared" ref="AO23" si="229">IF(T23="","",IFERROR(SUM(U23:AN23)+LARGE(U23:AN23,1)/100+LARGE(U23:AN23,2)/1000+LARGE(U23:AN23,3)/10000+LARGE(U23:AN23,4)/100000+LARGE(U23:AN23,5)/1000000+LARGE(U23:AN23,6)/10000000+LARGE(U23:AN23,7)/100000000+LARGE(U23:AN23,8)/1000000000+LARGE(U23:AN23,9)/10000000000+LARGE(U23:AN23,10)/100000000000+LARGE(U23:AN23,11)/1000000000000+LARGE(U23:AN23,12)/10000000000000+LARGE(U23:AN23,13)/100000000000000+LARGE(U23:AN23,14)/1000000000000000+LARGE(U23:AN23,15)/10000000000000000+LARGE(U23:AN23,16)/100000000000000000+LARGE(U23:AN23,17)/1000000000000000000+LARGE(U23:AN23,18)/10000000000000000000+LARGE(U23:AN23,19)/100000000000000000000+LARGE(U23:AN23,20)/1E+21-0.01/S23,0))</f>
        <v/>
      </c>
      <c r="AP23" s="374"/>
      <c r="AQ23" s="374"/>
      <c r="AR23" s="374"/>
      <c r="AS23" s="374"/>
      <c r="AT23" s="374"/>
      <c r="AU23" s="374"/>
    </row>
    <row r="24" spans="1:47" ht="12" customHeight="1" thickBot="1" x14ac:dyDescent="0.35">
      <c r="A24" s="530"/>
      <c r="B24" s="524"/>
      <c r="C24" s="521"/>
      <c r="D24" s="526"/>
      <c r="E24" s="69"/>
      <c r="F24" s="70"/>
      <c r="G24" s="528"/>
      <c r="H24" s="43" t="str">
        <f t="shared" si="0"/>
        <v/>
      </c>
      <c r="I24" s="70"/>
      <c r="J24" s="70"/>
      <c r="K24" s="70"/>
      <c r="L24" s="70"/>
      <c r="M24" s="70"/>
      <c r="N24" s="70"/>
      <c r="O24" s="318"/>
      <c r="P24" s="70"/>
      <c r="Q24" s="70"/>
      <c r="R24" s="319"/>
      <c r="S24" s="519"/>
      <c r="T24" s="516"/>
      <c r="U24" s="516"/>
      <c r="V24" s="516"/>
      <c r="W24" s="516"/>
      <c r="X24" s="516"/>
      <c r="Y24" s="516"/>
      <c r="Z24" s="516"/>
      <c r="AA24" s="516"/>
      <c r="AB24" s="516"/>
      <c r="AC24" s="516"/>
      <c r="AD24" s="516"/>
      <c r="AE24" s="516"/>
      <c r="AF24" s="516"/>
      <c r="AG24" s="516"/>
      <c r="AH24" s="516"/>
      <c r="AI24" s="516"/>
      <c r="AJ24" s="516"/>
      <c r="AK24" s="516"/>
      <c r="AL24" s="516"/>
      <c r="AM24" s="516"/>
      <c r="AN24" s="516"/>
      <c r="AO24" s="516"/>
      <c r="AP24" s="374"/>
      <c r="AQ24" s="374"/>
      <c r="AR24" s="374"/>
      <c r="AS24" s="374"/>
      <c r="AT24" s="374"/>
      <c r="AU24" s="374"/>
    </row>
    <row r="25" spans="1:47" ht="12" customHeight="1" x14ac:dyDescent="0.3">
      <c r="A25" s="529" t="str">
        <f t="shared" ref="A25" si="230">IF(ISERROR(RANK(AO25,$AO$3:$AO$302,0)),"",(RANK(AO25,$AO$3:$AO$302,0)))</f>
        <v/>
      </c>
      <c r="B25" s="523" t="str">
        <f>IF(ISNA(VLOOKUP($D25,'L. Des E.'!$A$3:$C$362,2,FALSE)),"",(VLOOKUP($D25,'L. Des E.'!$A$3:$C$362,2,FALSE)))</f>
        <v/>
      </c>
      <c r="C25" s="520" t="str">
        <f>IF(ISNA(VLOOKUP($D25,'L. Des E.'!$A$3:$C$362,3,FALSE)),"",(VLOOKUP($D25,'L. Des E.'!$A$3:$C$362,3,FALSE)))</f>
        <v/>
      </c>
      <c r="D25" s="525"/>
      <c r="E25" s="64"/>
      <c r="F25" s="65"/>
      <c r="G25" s="527" t="str">
        <f t="shared" ref="G25" si="231">IF(F25="","",IF(SUM(H25:H26)=0,"PC",(SUM(H25:H26))))</f>
        <v/>
      </c>
      <c r="H25" s="503" t="str">
        <f t="shared" si="0"/>
        <v/>
      </c>
      <c r="I25" s="65"/>
      <c r="J25" s="65"/>
      <c r="K25" s="65"/>
      <c r="L25" s="65"/>
      <c r="M25" s="65"/>
      <c r="N25" s="65"/>
      <c r="O25" s="316"/>
      <c r="P25" s="65"/>
      <c r="Q25" s="65"/>
      <c r="R25" s="317"/>
      <c r="S25" s="519">
        <v>12</v>
      </c>
      <c r="T25" s="516" t="str">
        <f t="shared" ref="T25" si="232">G25</f>
        <v/>
      </c>
      <c r="U25" s="516">
        <f t="shared" ref="U25" si="233">I25</f>
        <v>0</v>
      </c>
      <c r="V25" s="516">
        <f t="shared" ref="V25" si="234">I26</f>
        <v>0</v>
      </c>
      <c r="W25" s="516">
        <f t="shared" ref="W25" si="235">J25</f>
        <v>0</v>
      </c>
      <c r="X25" s="516">
        <f t="shared" ref="X25" si="236">J26</f>
        <v>0</v>
      </c>
      <c r="Y25" s="516">
        <f t="shared" si="6"/>
        <v>0</v>
      </c>
      <c r="Z25" s="517">
        <f t="shared" ref="Z25" si="237">K26</f>
        <v>0</v>
      </c>
      <c r="AA25" s="516">
        <f t="shared" ref="AA25" si="238">L25</f>
        <v>0</v>
      </c>
      <c r="AB25" s="516">
        <f t="shared" ref="AB25" si="239">L26</f>
        <v>0</v>
      </c>
      <c r="AC25" s="516">
        <f t="shared" ref="AC25" si="240">M25</f>
        <v>0</v>
      </c>
      <c r="AD25" s="516">
        <f t="shared" ref="AD25" si="241">M26</f>
        <v>0</v>
      </c>
      <c r="AE25" s="516">
        <f t="shared" ref="AE25" si="242">N25</f>
        <v>0</v>
      </c>
      <c r="AF25" s="516">
        <f t="shared" ref="AF25" si="243">N26</f>
        <v>0</v>
      </c>
      <c r="AG25" s="516">
        <f t="shared" ref="AG25" si="244">O25</f>
        <v>0</v>
      </c>
      <c r="AH25" s="516">
        <f t="shared" ref="AH25" si="245">O26</f>
        <v>0</v>
      </c>
      <c r="AI25" s="516">
        <f t="shared" ref="AI25" si="246">P25</f>
        <v>0</v>
      </c>
      <c r="AJ25" s="516">
        <f t="shared" ref="AJ25" si="247">P26</f>
        <v>0</v>
      </c>
      <c r="AK25" s="516">
        <f t="shared" ref="AK25" si="248">Q25</f>
        <v>0</v>
      </c>
      <c r="AL25" s="516">
        <f t="shared" ref="AL25" si="249">Q26</f>
        <v>0</v>
      </c>
      <c r="AM25" s="516">
        <f t="shared" ref="AM25" si="250">R25</f>
        <v>0</v>
      </c>
      <c r="AN25" s="516">
        <f t="shared" ref="AN25" si="251">R26</f>
        <v>0</v>
      </c>
      <c r="AO25" s="516" t="str">
        <f t="shared" ref="AO25" si="252">IF(T25="","",IFERROR(SUM(U25:AN25)+LARGE(U25:AN25,1)/100+LARGE(U25:AN25,2)/1000+LARGE(U25:AN25,3)/10000+LARGE(U25:AN25,4)/100000+LARGE(U25:AN25,5)/1000000+LARGE(U25:AN25,6)/10000000+LARGE(U25:AN25,7)/100000000+LARGE(U25:AN25,8)/1000000000+LARGE(U25:AN25,9)/10000000000+LARGE(U25:AN25,10)/100000000000+LARGE(U25:AN25,11)/1000000000000+LARGE(U25:AN25,12)/10000000000000+LARGE(U25:AN25,13)/100000000000000+LARGE(U25:AN25,14)/1000000000000000+LARGE(U25:AN25,15)/10000000000000000+LARGE(U25:AN25,16)/100000000000000000+LARGE(U25:AN25,17)/1000000000000000000+LARGE(U25:AN25,18)/10000000000000000000+LARGE(U25:AN25,19)/100000000000000000000+LARGE(U25:AN25,20)/1E+21-0.01/S25,0))</f>
        <v/>
      </c>
      <c r="AP25" s="374"/>
      <c r="AQ25" s="374"/>
      <c r="AR25" s="374"/>
      <c r="AS25" s="374"/>
      <c r="AT25" s="374"/>
      <c r="AU25" s="374"/>
    </row>
    <row r="26" spans="1:47" ht="12" customHeight="1" thickBot="1" x14ac:dyDescent="0.35">
      <c r="A26" s="530"/>
      <c r="B26" s="524"/>
      <c r="C26" s="521"/>
      <c r="D26" s="526"/>
      <c r="E26" s="69"/>
      <c r="F26" s="70"/>
      <c r="G26" s="528"/>
      <c r="H26" s="43" t="str">
        <f t="shared" si="0"/>
        <v/>
      </c>
      <c r="I26" s="70"/>
      <c r="J26" s="70"/>
      <c r="K26" s="70"/>
      <c r="L26" s="70"/>
      <c r="M26" s="70"/>
      <c r="N26" s="70"/>
      <c r="O26" s="318"/>
      <c r="P26" s="70"/>
      <c r="Q26" s="70"/>
      <c r="R26" s="319"/>
      <c r="S26" s="519"/>
      <c r="T26" s="516"/>
      <c r="U26" s="516"/>
      <c r="V26" s="516"/>
      <c r="W26" s="516"/>
      <c r="X26" s="516"/>
      <c r="Y26" s="516"/>
      <c r="Z26" s="516"/>
      <c r="AA26" s="516"/>
      <c r="AB26" s="516"/>
      <c r="AC26" s="516"/>
      <c r="AD26" s="516"/>
      <c r="AE26" s="516"/>
      <c r="AF26" s="516"/>
      <c r="AG26" s="516"/>
      <c r="AH26" s="516"/>
      <c r="AI26" s="516"/>
      <c r="AJ26" s="516"/>
      <c r="AK26" s="516"/>
      <c r="AL26" s="516"/>
      <c r="AM26" s="516"/>
      <c r="AN26" s="516"/>
      <c r="AO26" s="516"/>
      <c r="AP26" s="374"/>
      <c r="AQ26" s="374"/>
      <c r="AR26" s="374"/>
      <c r="AS26" s="374"/>
      <c r="AT26" s="374"/>
      <c r="AU26" s="374"/>
    </row>
    <row r="27" spans="1:47" ht="12" customHeight="1" x14ac:dyDescent="0.3">
      <c r="A27" s="529" t="str">
        <f t="shared" ref="A27" si="253">IF(ISERROR(RANK(AO27,$AO$3:$AO$302,0)),"",(RANK(AO27,$AO$3:$AO$302,0)))</f>
        <v/>
      </c>
      <c r="B27" s="523" t="str">
        <f>IF(ISNA(VLOOKUP($D27,'L. Des E.'!$A$3:$C$362,2,FALSE)),"",(VLOOKUP($D27,'L. Des E.'!$A$3:$C$362,2,FALSE)))</f>
        <v/>
      </c>
      <c r="C27" s="520" t="str">
        <f>IF(ISNA(VLOOKUP($D27,'L. Des E.'!$A$3:$C$362,3,FALSE)),"",(VLOOKUP($D27,'L. Des E.'!$A$3:$C$362,3,FALSE)))</f>
        <v/>
      </c>
      <c r="D27" s="525"/>
      <c r="E27" s="64"/>
      <c r="F27" s="65"/>
      <c r="G27" s="527" t="str">
        <f t="shared" ref="G27" si="254">IF(F27="","",IF(SUM(H27:H28)=0,"PC",(SUM(H27:H28))))</f>
        <v/>
      </c>
      <c r="H27" s="503" t="str">
        <f t="shared" si="0"/>
        <v/>
      </c>
      <c r="I27" s="65"/>
      <c r="J27" s="65"/>
      <c r="K27" s="65"/>
      <c r="L27" s="65"/>
      <c r="M27" s="65"/>
      <c r="N27" s="65"/>
      <c r="O27" s="316"/>
      <c r="P27" s="65"/>
      <c r="Q27" s="65"/>
      <c r="R27" s="317"/>
      <c r="S27" s="519">
        <v>13</v>
      </c>
      <c r="T27" s="516" t="str">
        <f t="shared" ref="T27" si="255">G27</f>
        <v/>
      </c>
      <c r="U27" s="516">
        <f t="shared" ref="U27" si="256">I27</f>
        <v>0</v>
      </c>
      <c r="V27" s="516">
        <f t="shared" ref="V27" si="257">I28</f>
        <v>0</v>
      </c>
      <c r="W27" s="516">
        <f t="shared" ref="W27" si="258">J27</f>
        <v>0</v>
      </c>
      <c r="X27" s="516">
        <f t="shared" ref="X27" si="259">J28</f>
        <v>0</v>
      </c>
      <c r="Y27" s="516">
        <f t="shared" si="6"/>
        <v>0</v>
      </c>
      <c r="Z27" s="517">
        <f t="shared" ref="Z27" si="260">K28</f>
        <v>0</v>
      </c>
      <c r="AA27" s="516">
        <f t="shared" ref="AA27" si="261">L27</f>
        <v>0</v>
      </c>
      <c r="AB27" s="516">
        <f t="shared" ref="AB27" si="262">L28</f>
        <v>0</v>
      </c>
      <c r="AC27" s="516">
        <f t="shared" ref="AC27" si="263">M27</f>
        <v>0</v>
      </c>
      <c r="AD27" s="516">
        <f t="shared" ref="AD27" si="264">M28</f>
        <v>0</v>
      </c>
      <c r="AE27" s="516">
        <f t="shared" ref="AE27" si="265">N27</f>
        <v>0</v>
      </c>
      <c r="AF27" s="516">
        <f t="shared" ref="AF27" si="266">N28</f>
        <v>0</v>
      </c>
      <c r="AG27" s="516">
        <f t="shared" ref="AG27" si="267">O27</f>
        <v>0</v>
      </c>
      <c r="AH27" s="516">
        <f t="shared" ref="AH27" si="268">O28</f>
        <v>0</v>
      </c>
      <c r="AI27" s="516">
        <f t="shared" ref="AI27" si="269">P27</f>
        <v>0</v>
      </c>
      <c r="AJ27" s="516">
        <f t="shared" ref="AJ27" si="270">P28</f>
        <v>0</v>
      </c>
      <c r="AK27" s="516">
        <f t="shared" ref="AK27" si="271">Q27</f>
        <v>0</v>
      </c>
      <c r="AL27" s="516">
        <f t="shared" ref="AL27" si="272">Q28</f>
        <v>0</v>
      </c>
      <c r="AM27" s="516">
        <f t="shared" ref="AM27" si="273">R27</f>
        <v>0</v>
      </c>
      <c r="AN27" s="516">
        <f t="shared" ref="AN27" si="274">R28</f>
        <v>0</v>
      </c>
      <c r="AO27" s="516" t="str">
        <f t="shared" ref="AO27" si="275">IF(T27="","",IFERROR(SUM(U27:AN27)+LARGE(U27:AN27,1)/100+LARGE(U27:AN27,2)/1000+LARGE(U27:AN27,3)/10000+LARGE(U27:AN27,4)/100000+LARGE(U27:AN27,5)/1000000+LARGE(U27:AN27,6)/10000000+LARGE(U27:AN27,7)/100000000+LARGE(U27:AN27,8)/1000000000+LARGE(U27:AN27,9)/10000000000+LARGE(U27:AN27,10)/100000000000+LARGE(U27:AN27,11)/1000000000000+LARGE(U27:AN27,12)/10000000000000+LARGE(U27:AN27,13)/100000000000000+LARGE(U27:AN27,14)/1000000000000000+LARGE(U27:AN27,15)/10000000000000000+LARGE(U27:AN27,16)/100000000000000000+LARGE(U27:AN27,17)/1000000000000000000+LARGE(U27:AN27,18)/10000000000000000000+LARGE(U27:AN27,19)/100000000000000000000+LARGE(U27:AN27,20)/1E+21-0.01/S27,0))</f>
        <v/>
      </c>
      <c r="AP27" s="374"/>
      <c r="AQ27" s="374"/>
      <c r="AR27" s="374"/>
      <c r="AS27" s="374"/>
      <c r="AT27" s="374"/>
      <c r="AU27" s="374"/>
    </row>
    <row r="28" spans="1:47" ht="12" customHeight="1" thickBot="1" x14ac:dyDescent="0.35">
      <c r="A28" s="530"/>
      <c r="B28" s="524"/>
      <c r="C28" s="521"/>
      <c r="D28" s="526"/>
      <c r="E28" s="69"/>
      <c r="F28" s="70"/>
      <c r="G28" s="528"/>
      <c r="H28" s="43" t="str">
        <f t="shared" si="0"/>
        <v/>
      </c>
      <c r="I28" s="70"/>
      <c r="J28" s="70"/>
      <c r="K28" s="70"/>
      <c r="L28" s="70"/>
      <c r="M28" s="70"/>
      <c r="N28" s="70"/>
      <c r="O28" s="318"/>
      <c r="P28" s="70"/>
      <c r="Q28" s="70"/>
      <c r="R28" s="319"/>
      <c r="S28" s="519"/>
      <c r="T28" s="516"/>
      <c r="U28" s="516"/>
      <c r="V28" s="516"/>
      <c r="W28" s="516"/>
      <c r="X28" s="516"/>
      <c r="Y28" s="516"/>
      <c r="Z28" s="516"/>
      <c r="AA28" s="516"/>
      <c r="AB28" s="516"/>
      <c r="AC28" s="516"/>
      <c r="AD28" s="516"/>
      <c r="AE28" s="516"/>
      <c r="AF28" s="516"/>
      <c r="AG28" s="516"/>
      <c r="AH28" s="516"/>
      <c r="AI28" s="516"/>
      <c r="AJ28" s="516"/>
      <c r="AK28" s="516"/>
      <c r="AL28" s="516"/>
      <c r="AM28" s="516"/>
      <c r="AN28" s="516"/>
      <c r="AO28" s="516"/>
      <c r="AP28" s="374"/>
      <c r="AQ28" s="374"/>
      <c r="AR28" s="374"/>
      <c r="AS28" s="374"/>
      <c r="AT28" s="374"/>
      <c r="AU28" s="374"/>
    </row>
    <row r="29" spans="1:47" ht="12" customHeight="1" x14ac:dyDescent="0.3">
      <c r="A29" s="529" t="str">
        <f t="shared" ref="A29" si="276">IF(ISERROR(RANK(AO29,$AO$3:$AO$302,0)),"",(RANK(AO29,$AO$3:$AO$302,0)))</f>
        <v/>
      </c>
      <c r="B29" s="523" t="str">
        <f>IF(ISNA(VLOOKUP($D29,'L. Des E.'!$A$3:$C$362,2,FALSE)),"",(VLOOKUP($D29,'L. Des E.'!$A$3:$C$362,2,FALSE)))</f>
        <v/>
      </c>
      <c r="C29" s="520" t="str">
        <f>IF(ISNA(VLOOKUP($D29,'L. Des E.'!$A$3:$C$362,3,FALSE)),"",(VLOOKUP($D29,'L. Des E.'!$A$3:$C$362,3,FALSE)))</f>
        <v/>
      </c>
      <c r="D29" s="525"/>
      <c r="E29" s="64"/>
      <c r="F29" s="65"/>
      <c r="G29" s="527" t="str">
        <f t="shared" ref="G29" si="277">IF(F29="","",IF(SUM(H29:H30)=0,"PC",(SUM(H29:H30))))</f>
        <v/>
      </c>
      <c r="H29" s="503" t="str">
        <f t="shared" si="0"/>
        <v/>
      </c>
      <c r="I29" s="65"/>
      <c r="J29" s="65"/>
      <c r="K29" s="65"/>
      <c r="L29" s="65"/>
      <c r="M29" s="65"/>
      <c r="N29" s="65"/>
      <c r="O29" s="316"/>
      <c r="P29" s="65"/>
      <c r="Q29" s="65"/>
      <c r="R29" s="317"/>
      <c r="S29" s="519">
        <v>14</v>
      </c>
      <c r="T29" s="516" t="str">
        <f t="shared" ref="T29" si="278">G29</f>
        <v/>
      </c>
      <c r="U29" s="516">
        <f t="shared" ref="U29" si="279">I29</f>
        <v>0</v>
      </c>
      <c r="V29" s="516">
        <f t="shared" ref="V29" si="280">I30</f>
        <v>0</v>
      </c>
      <c r="W29" s="516">
        <f t="shared" ref="W29" si="281">J29</f>
        <v>0</v>
      </c>
      <c r="X29" s="516">
        <f t="shared" ref="X29" si="282">J30</f>
        <v>0</v>
      </c>
      <c r="Y29" s="516">
        <f t="shared" si="6"/>
        <v>0</v>
      </c>
      <c r="Z29" s="517">
        <f t="shared" ref="Z29" si="283">K30</f>
        <v>0</v>
      </c>
      <c r="AA29" s="516">
        <f t="shared" ref="AA29" si="284">L29</f>
        <v>0</v>
      </c>
      <c r="AB29" s="516">
        <f t="shared" ref="AB29" si="285">L30</f>
        <v>0</v>
      </c>
      <c r="AC29" s="516">
        <f t="shared" ref="AC29" si="286">M29</f>
        <v>0</v>
      </c>
      <c r="AD29" s="516">
        <f t="shared" ref="AD29" si="287">M30</f>
        <v>0</v>
      </c>
      <c r="AE29" s="516">
        <f t="shared" ref="AE29" si="288">N29</f>
        <v>0</v>
      </c>
      <c r="AF29" s="516">
        <f t="shared" ref="AF29" si="289">N30</f>
        <v>0</v>
      </c>
      <c r="AG29" s="516">
        <f t="shared" ref="AG29" si="290">O29</f>
        <v>0</v>
      </c>
      <c r="AH29" s="516">
        <f t="shared" ref="AH29" si="291">O30</f>
        <v>0</v>
      </c>
      <c r="AI29" s="516">
        <f t="shared" ref="AI29" si="292">P29</f>
        <v>0</v>
      </c>
      <c r="AJ29" s="516">
        <f t="shared" ref="AJ29" si="293">P30</f>
        <v>0</v>
      </c>
      <c r="AK29" s="516">
        <f t="shared" ref="AK29" si="294">Q29</f>
        <v>0</v>
      </c>
      <c r="AL29" s="516">
        <f t="shared" ref="AL29" si="295">Q30</f>
        <v>0</v>
      </c>
      <c r="AM29" s="516">
        <f t="shared" ref="AM29" si="296">R29</f>
        <v>0</v>
      </c>
      <c r="AN29" s="516">
        <f t="shared" ref="AN29" si="297">R30</f>
        <v>0</v>
      </c>
      <c r="AO29" s="516" t="str">
        <f t="shared" ref="AO29" si="298">IF(T29="","",IFERROR(SUM(U29:AN29)+LARGE(U29:AN29,1)/100+LARGE(U29:AN29,2)/1000+LARGE(U29:AN29,3)/10000+LARGE(U29:AN29,4)/100000+LARGE(U29:AN29,5)/1000000+LARGE(U29:AN29,6)/10000000+LARGE(U29:AN29,7)/100000000+LARGE(U29:AN29,8)/1000000000+LARGE(U29:AN29,9)/10000000000+LARGE(U29:AN29,10)/100000000000+LARGE(U29:AN29,11)/1000000000000+LARGE(U29:AN29,12)/10000000000000+LARGE(U29:AN29,13)/100000000000000+LARGE(U29:AN29,14)/1000000000000000+LARGE(U29:AN29,15)/10000000000000000+LARGE(U29:AN29,16)/100000000000000000+LARGE(U29:AN29,17)/1000000000000000000+LARGE(U29:AN29,18)/10000000000000000000+LARGE(U29:AN29,19)/100000000000000000000+LARGE(U29:AN29,20)/1E+21-0.01/S29,0))</f>
        <v/>
      </c>
      <c r="AP29" s="374"/>
      <c r="AQ29" s="374"/>
      <c r="AR29" s="374"/>
      <c r="AS29" s="374"/>
      <c r="AT29" s="374"/>
      <c r="AU29" s="374"/>
    </row>
    <row r="30" spans="1:47" ht="12" customHeight="1" thickBot="1" x14ac:dyDescent="0.35">
      <c r="A30" s="530"/>
      <c r="B30" s="524"/>
      <c r="C30" s="521"/>
      <c r="D30" s="526"/>
      <c r="E30" s="69"/>
      <c r="F30" s="70"/>
      <c r="G30" s="528"/>
      <c r="H30" s="43" t="str">
        <f t="shared" si="0"/>
        <v/>
      </c>
      <c r="I30" s="70"/>
      <c r="J30" s="70"/>
      <c r="K30" s="70"/>
      <c r="L30" s="70"/>
      <c r="M30" s="70"/>
      <c r="N30" s="70"/>
      <c r="O30" s="318"/>
      <c r="P30" s="70"/>
      <c r="Q30" s="70"/>
      <c r="R30" s="319"/>
      <c r="S30" s="519"/>
      <c r="T30" s="516"/>
      <c r="U30" s="516"/>
      <c r="V30" s="516"/>
      <c r="W30" s="516"/>
      <c r="X30" s="516"/>
      <c r="Y30" s="516"/>
      <c r="Z30" s="516"/>
      <c r="AA30" s="516"/>
      <c r="AB30" s="516"/>
      <c r="AC30" s="516"/>
      <c r="AD30" s="516"/>
      <c r="AE30" s="516"/>
      <c r="AF30" s="516"/>
      <c r="AG30" s="516"/>
      <c r="AH30" s="516"/>
      <c r="AI30" s="516"/>
      <c r="AJ30" s="516"/>
      <c r="AK30" s="516"/>
      <c r="AL30" s="516"/>
      <c r="AM30" s="516"/>
      <c r="AN30" s="516"/>
      <c r="AO30" s="516"/>
      <c r="AP30" s="374"/>
      <c r="AQ30" s="374"/>
      <c r="AR30" s="374"/>
      <c r="AS30" s="374"/>
      <c r="AT30" s="374"/>
      <c r="AU30" s="374"/>
    </row>
    <row r="31" spans="1:47" ht="12" customHeight="1" x14ac:dyDescent="0.3">
      <c r="A31" s="529" t="str">
        <f t="shared" ref="A31" si="299">IF(ISERROR(RANK(AO31,$AO$3:$AO$302,0)),"",(RANK(AO31,$AO$3:$AO$302,0)))</f>
        <v/>
      </c>
      <c r="B31" s="523" t="str">
        <f>IF(ISNA(VLOOKUP($D31,'L. Des E.'!$A$3:$C$362,2,FALSE)),"",(VLOOKUP($D31,'L. Des E.'!$A$3:$C$362,2,FALSE)))</f>
        <v/>
      </c>
      <c r="C31" s="520" t="str">
        <f>IF(ISNA(VLOOKUP($D31,'L. Des E.'!$A$3:$C$362,3,FALSE)),"",(VLOOKUP($D31,'L. Des E.'!$A$3:$C$362,3,FALSE)))</f>
        <v/>
      </c>
      <c r="D31" s="525"/>
      <c r="E31" s="64"/>
      <c r="F31" s="65"/>
      <c r="G31" s="527" t="str">
        <f t="shared" ref="G31" si="300">IF(F31="","",IF(SUM(H31:H32)=0,"PC",(SUM(H31:H32))))</f>
        <v/>
      </c>
      <c r="H31" s="503" t="str">
        <f t="shared" si="0"/>
        <v/>
      </c>
      <c r="I31" s="65"/>
      <c r="J31" s="65"/>
      <c r="K31" s="65"/>
      <c r="L31" s="65"/>
      <c r="M31" s="65"/>
      <c r="N31" s="65"/>
      <c r="O31" s="316"/>
      <c r="P31" s="65"/>
      <c r="Q31" s="65"/>
      <c r="R31" s="317"/>
      <c r="S31" s="519">
        <v>15</v>
      </c>
      <c r="T31" s="516" t="str">
        <f t="shared" ref="T31" si="301">G31</f>
        <v/>
      </c>
      <c r="U31" s="516">
        <f t="shared" ref="U31" si="302">I31</f>
        <v>0</v>
      </c>
      <c r="V31" s="516">
        <f t="shared" ref="V31" si="303">I32</f>
        <v>0</v>
      </c>
      <c r="W31" s="516">
        <f t="shared" ref="W31" si="304">J31</f>
        <v>0</v>
      </c>
      <c r="X31" s="516">
        <f t="shared" ref="X31" si="305">J32</f>
        <v>0</v>
      </c>
      <c r="Y31" s="516">
        <f t="shared" si="6"/>
        <v>0</v>
      </c>
      <c r="Z31" s="517">
        <f t="shared" ref="Z31" si="306">K32</f>
        <v>0</v>
      </c>
      <c r="AA31" s="516">
        <f t="shared" ref="AA31" si="307">L31</f>
        <v>0</v>
      </c>
      <c r="AB31" s="516">
        <f t="shared" ref="AB31" si="308">L32</f>
        <v>0</v>
      </c>
      <c r="AC31" s="516">
        <f t="shared" ref="AC31" si="309">M31</f>
        <v>0</v>
      </c>
      <c r="AD31" s="516">
        <f t="shared" ref="AD31" si="310">M32</f>
        <v>0</v>
      </c>
      <c r="AE31" s="516">
        <f t="shared" ref="AE31" si="311">N31</f>
        <v>0</v>
      </c>
      <c r="AF31" s="516">
        <f t="shared" ref="AF31" si="312">N32</f>
        <v>0</v>
      </c>
      <c r="AG31" s="516">
        <f t="shared" ref="AG31" si="313">O31</f>
        <v>0</v>
      </c>
      <c r="AH31" s="516">
        <f t="shared" ref="AH31" si="314">O32</f>
        <v>0</v>
      </c>
      <c r="AI31" s="516">
        <f t="shared" ref="AI31" si="315">P31</f>
        <v>0</v>
      </c>
      <c r="AJ31" s="516">
        <f t="shared" ref="AJ31" si="316">P32</f>
        <v>0</v>
      </c>
      <c r="AK31" s="516">
        <f t="shared" ref="AK31" si="317">Q31</f>
        <v>0</v>
      </c>
      <c r="AL31" s="516">
        <f t="shared" ref="AL31" si="318">Q32</f>
        <v>0</v>
      </c>
      <c r="AM31" s="516">
        <f t="shared" ref="AM31" si="319">R31</f>
        <v>0</v>
      </c>
      <c r="AN31" s="516">
        <f t="shared" ref="AN31" si="320">R32</f>
        <v>0</v>
      </c>
      <c r="AO31" s="516" t="str">
        <f t="shared" ref="AO31" si="321">IF(T31="","",IFERROR(SUM(U31:AN31)+LARGE(U31:AN31,1)/100+LARGE(U31:AN31,2)/1000+LARGE(U31:AN31,3)/10000+LARGE(U31:AN31,4)/100000+LARGE(U31:AN31,5)/1000000+LARGE(U31:AN31,6)/10000000+LARGE(U31:AN31,7)/100000000+LARGE(U31:AN31,8)/1000000000+LARGE(U31:AN31,9)/10000000000+LARGE(U31:AN31,10)/100000000000+LARGE(U31:AN31,11)/1000000000000+LARGE(U31:AN31,12)/10000000000000+LARGE(U31:AN31,13)/100000000000000+LARGE(U31:AN31,14)/1000000000000000+LARGE(U31:AN31,15)/10000000000000000+LARGE(U31:AN31,16)/100000000000000000+LARGE(U31:AN31,17)/1000000000000000000+LARGE(U31:AN31,18)/10000000000000000000+LARGE(U31:AN31,19)/100000000000000000000+LARGE(U31:AN31,20)/1E+21-0.01/S31,0))</f>
        <v/>
      </c>
      <c r="AP31" s="374"/>
      <c r="AQ31" s="374"/>
      <c r="AR31" s="374"/>
      <c r="AS31" s="374"/>
      <c r="AT31" s="374"/>
      <c r="AU31" s="374"/>
    </row>
    <row r="32" spans="1:47" ht="12" customHeight="1" thickBot="1" x14ac:dyDescent="0.35">
      <c r="A32" s="530"/>
      <c r="B32" s="524"/>
      <c r="C32" s="521"/>
      <c r="D32" s="526"/>
      <c r="E32" s="69"/>
      <c r="F32" s="70"/>
      <c r="G32" s="528"/>
      <c r="H32" s="43" t="str">
        <f t="shared" si="0"/>
        <v/>
      </c>
      <c r="I32" s="70"/>
      <c r="J32" s="70"/>
      <c r="K32" s="70"/>
      <c r="L32" s="70"/>
      <c r="M32" s="70"/>
      <c r="N32" s="70"/>
      <c r="O32" s="318"/>
      <c r="P32" s="70"/>
      <c r="Q32" s="70"/>
      <c r="R32" s="319"/>
      <c r="S32" s="519"/>
      <c r="T32" s="516"/>
      <c r="U32" s="516"/>
      <c r="V32" s="516"/>
      <c r="W32" s="516"/>
      <c r="X32" s="516"/>
      <c r="Y32" s="516"/>
      <c r="Z32" s="516"/>
      <c r="AA32" s="516"/>
      <c r="AB32" s="516"/>
      <c r="AC32" s="516"/>
      <c r="AD32" s="516"/>
      <c r="AE32" s="516"/>
      <c r="AF32" s="516"/>
      <c r="AG32" s="516"/>
      <c r="AH32" s="516"/>
      <c r="AI32" s="516"/>
      <c r="AJ32" s="516"/>
      <c r="AK32" s="516"/>
      <c r="AL32" s="516"/>
      <c r="AM32" s="516"/>
      <c r="AN32" s="516"/>
      <c r="AO32" s="516"/>
      <c r="AP32" s="374"/>
      <c r="AQ32" s="374"/>
      <c r="AR32" s="374"/>
      <c r="AS32" s="374"/>
      <c r="AT32" s="374"/>
      <c r="AU32" s="374"/>
    </row>
    <row r="33" spans="1:47" ht="12" customHeight="1" x14ac:dyDescent="0.3">
      <c r="A33" s="529" t="str">
        <f t="shared" ref="A33" si="322">IF(ISERROR(RANK(AO33,$AO$3:$AO$302,0)),"",(RANK(AO33,$AO$3:$AO$302,0)))</f>
        <v/>
      </c>
      <c r="B33" s="523" t="str">
        <f>IF(ISNA(VLOOKUP($D33,'L. Des E.'!$A$3:$C$362,2,FALSE)),"",(VLOOKUP($D33,'L. Des E.'!$A$3:$C$362,2,FALSE)))</f>
        <v/>
      </c>
      <c r="C33" s="520" t="str">
        <f>IF(ISNA(VLOOKUP($D33,'L. Des E.'!$A$3:$C$362,3,FALSE)),"",(VLOOKUP($D33,'L. Des E.'!$A$3:$C$362,3,FALSE)))</f>
        <v/>
      </c>
      <c r="D33" s="525"/>
      <c r="E33" s="64"/>
      <c r="F33" s="65"/>
      <c r="G33" s="527" t="str">
        <f t="shared" ref="G33" si="323">IF(F33="","",IF(SUM(H33:H34)=0,"PC",(SUM(H33:H34))))</f>
        <v/>
      </c>
      <c r="H33" s="503" t="str">
        <f t="shared" si="0"/>
        <v/>
      </c>
      <c r="I33" s="65"/>
      <c r="J33" s="65"/>
      <c r="K33" s="65"/>
      <c r="L33" s="65"/>
      <c r="M33" s="65"/>
      <c r="N33" s="65"/>
      <c r="O33" s="316"/>
      <c r="P33" s="65"/>
      <c r="Q33" s="65"/>
      <c r="R33" s="317"/>
      <c r="S33" s="519">
        <v>16</v>
      </c>
      <c r="T33" s="516" t="str">
        <f t="shared" ref="T33" si="324">G33</f>
        <v/>
      </c>
      <c r="U33" s="516">
        <f t="shared" ref="U33" si="325">I33</f>
        <v>0</v>
      </c>
      <c r="V33" s="516">
        <f t="shared" ref="V33" si="326">I34</f>
        <v>0</v>
      </c>
      <c r="W33" s="516">
        <f t="shared" ref="W33" si="327">J33</f>
        <v>0</v>
      </c>
      <c r="X33" s="516">
        <f t="shared" ref="X33" si="328">J34</f>
        <v>0</v>
      </c>
      <c r="Y33" s="516">
        <f t="shared" si="6"/>
        <v>0</v>
      </c>
      <c r="Z33" s="517">
        <f t="shared" ref="Z33" si="329">K34</f>
        <v>0</v>
      </c>
      <c r="AA33" s="516">
        <f t="shared" ref="AA33" si="330">L33</f>
        <v>0</v>
      </c>
      <c r="AB33" s="516">
        <f t="shared" ref="AB33" si="331">L34</f>
        <v>0</v>
      </c>
      <c r="AC33" s="516">
        <f t="shared" ref="AC33" si="332">M33</f>
        <v>0</v>
      </c>
      <c r="AD33" s="516">
        <f t="shared" ref="AD33" si="333">M34</f>
        <v>0</v>
      </c>
      <c r="AE33" s="516">
        <f t="shared" ref="AE33" si="334">N33</f>
        <v>0</v>
      </c>
      <c r="AF33" s="516">
        <f t="shared" ref="AF33" si="335">N34</f>
        <v>0</v>
      </c>
      <c r="AG33" s="516">
        <f t="shared" ref="AG33" si="336">O33</f>
        <v>0</v>
      </c>
      <c r="AH33" s="516">
        <f t="shared" ref="AH33" si="337">O34</f>
        <v>0</v>
      </c>
      <c r="AI33" s="516">
        <f t="shared" ref="AI33" si="338">P33</f>
        <v>0</v>
      </c>
      <c r="AJ33" s="516">
        <f t="shared" ref="AJ33" si="339">P34</f>
        <v>0</v>
      </c>
      <c r="AK33" s="516">
        <f t="shared" ref="AK33" si="340">Q33</f>
        <v>0</v>
      </c>
      <c r="AL33" s="516">
        <f t="shared" ref="AL33" si="341">Q34</f>
        <v>0</v>
      </c>
      <c r="AM33" s="516">
        <f t="shared" ref="AM33" si="342">R33</f>
        <v>0</v>
      </c>
      <c r="AN33" s="516">
        <f t="shared" ref="AN33" si="343">R34</f>
        <v>0</v>
      </c>
      <c r="AO33" s="516" t="str">
        <f t="shared" ref="AO33" si="344">IF(T33="","",IFERROR(SUM(U33:AN33)+LARGE(U33:AN33,1)/100+LARGE(U33:AN33,2)/1000+LARGE(U33:AN33,3)/10000+LARGE(U33:AN33,4)/100000+LARGE(U33:AN33,5)/1000000+LARGE(U33:AN33,6)/10000000+LARGE(U33:AN33,7)/100000000+LARGE(U33:AN33,8)/1000000000+LARGE(U33:AN33,9)/10000000000+LARGE(U33:AN33,10)/100000000000+LARGE(U33:AN33,11)/1000000000000+LARGE(U33:AN33,12)/10000000000000+LARGE(U33:AN33,13)/100000000000000+LARGE(U33:AN33,14)/1000000000000000+LARGE(U33:AN33,15)/10000000000000000+LARGE(U33:AN33,16)/100000000000000000+LARGE(U33:AN33,17)/1000000000000000000+LARGE(U33:AN33,18)/10000000000000000000+LARGE(U33:AN33,19)/100000000000000000000+LARGE(U33:AN33,20)/1E+21-0.01/S33,0))</f>
        <v/>
      </c>
      <c r="AP33" s="374"/>
      <c r="AQ33" s="374"/>
      <c r="AR33" s="374"/>
      <c r="AS33" s="374"/>
      <c r="AT33" s="374"/>
      <c r="AU33" s="374"/>
    </row>
    <row r="34" spans="1:47" ht="12" customHeight="1" thickBot="1" x14ac:dyDescent="0.35">
      <c r="A34" s="530"/>
      <c r="B34" s="524"/>
      <c r="C34" s="521"/>
      <c r="D34" s="526"/>
      <c r="E34" s="69"/>
      <c r="F34" s="70"/>
      <c r="G34" s="528"/>
      <c r="H34" s="43" t="str">
        <f t="shared" si="0"/>
        <v/>
      </c>
      <c r="I34" s="70"/>
      <c r="J34" s="70"/>
      <c r="K34" s="70"/>
      <c r="L34" s="70"/>
      <c r="M34" s="70"/>
      <c r="N34" s="70"/>
      <c r="O34" s="318"/>
      <c r="P34" s="70"/>
      <c r="Q34" s="70"/>
      <c r="R34" s="319"/>
      <c r="S34" s="519"/>
      <c r="T34" s="516"/>
      <c r="U34" s="516"/>
      <c r="V34" s="516"/>
      <c r="W34" s="516"/>
      <c r="X34" s="516"/>
      <c r="Y34" s="516"/>
      <c r="Z34" s="516"/>
      <c r="AA34" s="516"/>
      <c r="AB34" s="516"/>
      <c r="AC34" s="516"/>
      <c r="AD34" s="516"/>
      <c r="AE34" s="516"/>
      <c r="AF34" s="516"/>
      <c r="AG34" s="516"/>
      <c r="AH34" s="516"/>
      <c r="AI34" s="516"/>
      <c r="AJ34" s="516"/>
      <c r="AK34" s="516"/>
      <c r="AL34" s="516"/>
      <c r="AM34" s="516"/>
      <c r="AN34" s="516"/>
      <c r="AO34" s="516"/>
      <c r="AP34" s="374"/>
      <c r="AQ34" s="374"/>
      <c r="AR34" s="374"/>
      <c r="AS34" s="374"/>
      <c r="AT34" s="374"/>
      <c r="AU34" s="374"/>
    </row>
    <row r="35" spans="1:47" ht="12" customHeight="1" x14ac:dyDescent="0.3">
      <c r="A35" s="529" t="str">
        <f t="shared" ref="A35" si="345">IF(ISERROR(RANK(AO35,$AO$3:$AO$302,0)),"",(RANK(AO35,$AO$3:$AO$302,0)))</f>
        <v/>
      </c>
      <c r="B35" s="523" t="str">
        <f>IF(ISNA(VLOOKUP($D35,'L. Des E.'!$A$3:$C$362,2,FALSE)),"",(VLOOKUP($D35,'L. Des E.'!$A$3:$C$362,2,FALSE)))</f>
        <v/>
      </c>
      <c r="C35" s="520" t="str">
        <f>IF(ISNA(VLOOKUP($D35,'L. Des E.'!$A$3:$C$362,3,FALSE)),"",(VLOOKUP($D35,'L. Des E.'!$A$3:$C$362,3,FALSE)))</f>
        <v/>
      </c>
      <c r="D35" s="525"/>
      <c r="E35" s="64"/>
      <c r="F35" s="65"/>
      <c r="G35" s="527" t="str">
        <f t="shared" ref="G35" si="346">IF(F35="","",IF(SUM(H35:H36)=0,"PC",(SUM(H35:H36))))</f>
        <v/>
      </c>
      <c r="H35" s="503" t="str">
        <f t="shared" si="0"/>
        <v/>
      </c>
      <c r="I35" s="65"/>
      <c r="J35" s="65"/>
      <c r="K35" s="65"/>
      <c r="L35" s="65"/>
      <c r="M35" s="65"/>
      <c r="N35" s="65"/>
      <c r="O35" s="316"/>
      <c r="P35" s="65"/>
      <c r="Q35" s="65"/>
      <c r="R35" s="317"/>
      <c r="S35" s="519">
        <v>17</v>
      </c>
      <c r="T35" s="516" t="str">
        <f t="shared" ref="T35" si="347">G35</f>
        <v/>
      </c>
      <c r="U35" s="516">
        <f t="shared" ref="U35" si="348">I35</f>
        <v>0</v>
      </c>
      <c r="V35" s="516">
        <f t="shared" ref="V35" si="349">I36</f>
        <v>0</v>
      </c>
      <c r="W35" s="516">
        <f t="shared" ref="W35" si="350">J35</f>
        <v>0</v>
      </c>
      <c r="X35" s="516">
        <f t="shared" ref="X35" si="351">J36</f>
        <v>0</v>
      </c>
      <c r="Y35" s="516">
        <f t="shared" si="6"/>
        <v>0</v>
      </c>
      <c r="Z35" s="517">
        <f t="shared" ref="Z35" si="352">K36</f>
        <v>0</v>
      </c>
      <c r="AA35" s="516">
        <f t="shared" ref="AA35" si="353">L35</f>
        <v>0</v>
      </c>
      <c r="AB35" s="516">
        <f t="shared" ref="AB35" si="354">L36</f>
        <v>0</v>
      </c>
      <c r="AC35" s="516">
        <f t="shared" ref="AC35" si="355">M35</f>
        <v>0</v>
      </c>
      <c r="AD35" s="516">
        <f t="shared" ref="AD35" si="356">M36</f>
        <v>0</v>
      </c>
      <c r="AE35" s="516">
        <f t="shared" ref="AE35" si="357">N35</f>
        <v>0</v>
      </c>
      <c r="AF35" s="516">
        <f t="shared" ref="AF35" si="358">N36</f>
        <v>0</v>
      </c>
      <c r="AG35" s="516">
        <f t="shared" ref="AG35" si="359">O35</f>
        <v>0</v>
      </c>
      <c r="AH35" s="516">
        <f t="shared" ref="AH35" si="360">O36</f>
        <v>0</v>
      </c>
      <c r="AI35" s="516">
        <f t="shared" ref="AI35" si="361">P35</f>
        <v>0</v>
      </c>
      <c r="AJ35" s="516">
        <f t="shared" ref="AJ35" si="362">P36</f>
        <v>0</v>
      </c>
      <c r="AK35" s="516">
        <f t="shared" ref="AK35" si="363">Q35</f>
        <v>0</v>
      </c>
      <c r="AL35" s="516">
        <f t="shared" ref="AL35" si="364">Q36</f>
        <v>0</v>
      </c>
      <c r="AM35" s="516">
        <f t="shared" ref="AM35" si="365">R35</f>
        <v>0</v>
      </c>
      <c r="AN35" s="516">
        <f t="shared" ref="AN35" si="366">R36</f>
        <v>0</v>
      </c>
      <c r="AO35" s="516" t="str">
        <f t="shared" ref="AO35" si="367">IF(T35="","",IFERROR(SUM(U35:AN35)+LARGE(U35:AN35,1)/100+LARGE(U35:AN35,2)/1000+LARGE(U35:AN35,3)/10000+LARGE(U35:AN35,4)/100000+LARGE(U35:AN35,5)/1000000+LARGE(U35:AN35,6)/10000000+LARGE(U35:AN35,7)/100000000+LARGE(U35:AN35,8)/1000000000+LARGE(U35:AN35,9)/10000000000+LARGE(U35:AN35,10)/100000000000+LARGE(U35:AN35,11)/1000000000000+LARGE(U35:AN35,12)/10000000000000+LARGE(U35:AN35,13)/100000000000000+LARGE(U35:AN35,14)/1000000000000000+LARGE(U35:AN35,15)/10000000000000000+LARGE(U35:AN35,16)/100000000000000000+LARGE(U35:AN35,17)/1000000000000000000+LARGE(U35:AN35,18)/10000000000000000000+LARGE(U35:AN35,19)/100000000000000000000+LARGE(U35:AN35,20)/1E+21-0.01/S35,0))</f>
        <v/>
      </c>
      <c r="AP35" s="374"/>
      <c r="AQ35" s="374"/>
      <c r="AR35" s="374"/>
      <c r="AS35" s="374"/>
      <c r="AT35" s="374"/>
      <c r="AU35" s="374"/>
    </row>
    <row r="36" spans="1:47" ht="12" customHeight="1" thickBot="1" x14ac:dyDescent="0.35">
      <c r="A36" s="530"/>
      <c r="B36" s="524"/>
      <c r="C36" s="521"/>
      <c r="D36" s="526"/>
      <c r="E36" s="69"/>
      <c r="F36" s="70"/>
      <c r="G36" s="528"/>
      <c r="H36" s="43" t="str">
        <f t="shared" si="0"/>
        <v/>
      </c>
      <c r="I36" s="70"/>
      <c r="J36" s="70"/>
      <c r="K36" s="70"/>
      <c r="L36" s="70"/>
      <c r="M36" s="70"/>
      <c r="N36" s="70"/>
      <c r="O36" s="318"/>
      <c r="P36" s="70"/>
      <c r="Q36" s="70"/>
      <c r="R36" s="319"/>
      <c r="S36" s="519"/>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374"/>
      <c r="AQ36" s="374"/>
      <c r="AR36" s="374"/>
      <c r="AS36" s="374"/>
      <c r="AT36" s="374"/>
      <c r="AU36" s="374"/>
    </row>
    <row r="37" spans="1:47" ht="12" customHeight="1" x14ac:dyDescent="0.3">
      <c r="A37" s="529" t="str">
        <f t="shared" ref="A37" si="368">IF(ISERROR(RANK(AO37,$AO$3:$AO$302,0)),"",(RANK(AO37,$AO$3:$AO$302,0)))</f>
        <v/>
      </c>
      <c r="B37" s="523" t="str">
        <f>IF(ISNA(VLOOKUP($D37,'L. Des E.'!$A$3:$C$362,2,FALSE)),"",(VLOOKUP($D37,'L. Des E.'!$A$3:$C$362,2,FALSE)))</f>
        <v/>
      </c>
      <c r="C37" s="520" t="str">
        <f>IF(ISNA(VLOOKUP($D37,'L. Des E.'!$A$3:$C$362,3,FALSE)),"",(VLOOKUP($D37,'L. Des E.'!$A$3:$C$362,3,FALSE)))</f>
        <v/>
      </c>
      <c r="D37" s="525"/>
      <c r="E37" s="64"/>
      <c r="F37" s="65"/>
      <c r="G37" s="527" t="str">
        <f t="shared" ref="G37" si="369">IF(F37="","",IF(SUM(H37:H38)=0,"PC",(SUM(H37:H38))))</f>
        <v/>
      </c>
      <c r="H37" s="503" t="str">
        <f t="shared" si="0"/>
        <v/>
      </c>
      <c r="I37" s="65"/>
      <c r="J37" s="65"/>
      <c r="K37" s="65"/>
      <c r="L37" s="65"/>
      <c r="M37" s="65"/>
      <c r="N37" s="65"/>
      <c r="O37" s="316"/>
      <c r="P37" s="65"/>
      <c r="Q37" s="65"/>
      <c r="R37" s="317"/>
      <c r="S37" s="519">
        <v>18</v>
      </c>
      <c r="T37" s="516" t="str">
        <f t="shared" ref="T37" si="370">G37</f>
        <v/>
      </c>
      <c r="U37" s="516">
        <f t="shared" ref="U37" si="371">I37</f>
        <v>0</v>
      </c>
      <c r="V37" s="516">
        <f t="shared" ref="V37" si="372">I38</f>
        <v>0</v>
      </c>
      <c r="W37" s="516">
        <f t="shared" ref="W37" si="373">J37</f>
        <v>0</v>
      </c>
      <c r="X37" s="516">
        <f t="shared" ref="X37" si="374">J38</f>
        <v>0</v>
      </c>
      <c r="Y37" s="516">
        <f t="shared" si="6"/>
        <v>0</v>
      </c>
      <c r="Z37" s="517">
        <f t="shared" ref="Z37" si="375">K38</f>
        <v>0</v>
      </c>
      <c r="AA37" s="516">
        <f t="shared" ref="AA37" si="376">L37</f>
        <v>0</v>
      </c>
      <c r="AB37" s="516">
        <f t="shared" ref="AB37" si="377">L38</f>
        <v>0</v>
      </c>
      <c r="AC37" s="516">
        <f t="shared" ref="AC37" si="378">M37</f>
        <v>0</v>
      </c>
      <c r="AD37" s="516">
        <f t="shared" ref="AD37" si="379">M38</f>
        <v>0</v>
      </c>
      <c r="AE37" s="516">
        <f t="shared" ref="AE37" si="380">N37</f>
        <v>0</v>
      </c>
      <c r="AF37" s="516">
        <f t="shared" ref="AF37" si="381">N38</f>
        <v>0</v>
      </c>
      <c r="AG37" s="516">
        <f t="shared" ref="AG37" si="382">O37</f>
        <v>0</v>
      </c>
      <c r="AH37" s="516">
        <f t="shared" ref="AH37" si="383">O38</f>
        <v>0</v>
      </c>
      <c r="AI37" s="516">
        <f t="shared" ref="AI37" si="384">P37</f>
        <v>0</v>
      </c>
      <c r="AJ37" s="516">
        <f t="shared" ref="AJ37" si="385">P38</f>
        <v>0</v>
      </c>
      <c r="AK37" s="516">
        <f t="shared" ref="AK37" si="386">Q37</f>
        <v>0</v>
      </c>
      <c r="AL37" s="516">
        <f t="shared" ref="AL37" si="387">Q38</f>
        <v>0</v>
      </c>
      <c r="AM37" s="516">
        <f t="shared" ref="AM37" si="388">R37</f>
        <v>0</v>
      </c>
      <c r="AN37" s="516">
        <f t="shared" ref="AN37" si="389">R38</f>
        <v>0</v>
      </c>
      <c r="AO37" s="516" t="str">
        <f t="shared" ref="AO37" si="390">IF(T37="","",IFERROR(SUM(U37:AN37)+LARGE(U37:AN37,1)/100+LARGE(U37:AN37,2)/1000+LARGE(U37:AN37,3)/10000+LARGE(U37:AN37,4)/100000+LARGE(U37:AN37,5)/1000000+LARGE(U37:AN37,6)/10000000+LARGE(U37:AN37,7)/100000000+LARGE(U37:AN37,8)/1000000000+LARGE(U37:AN37,9)/10000000000+LARGE(U37:AN37,10)/100000000000+LARGE(U37:AN37,11)/1000000000000+LARGE(U37:AN37,12)/10000000000000+LARGE(U37:AN37,13)/100000000000000+LARGE(U37:AN37,14)/1000000000000000+LARGE(U37:AN37,15)/10000000000000000+LARGE(U37:AN37,16)/100000000000000000+LARGE(U37:AN37,17)/1000000000000000000+LARGE(U37:AN37,18)/10000000000000000000+LARGE(U37:AN37,19)/100000000000000000000+LARGE(U37:AN37,20)/1E+21-0.01/S37,0))</f>
        <v/>
      </c>
      <c r="AP37" s="374"/>
      <c r="AQ37" s="374"/>
      <c r="AR37" s="374"/>
      <c r="AS37" s="374"/>
      <c r="AT37" s="374"/>
      <c r="AU37" s="374"/>
    </row>
    <row r="38" spans="1:47" ht="12" customHeight="1" thickBot="1" x14ac:dyDescent="0.35">
      <c r="A38" s="530"/>
      <c r="B38" s="524"/>
      <c r="C38" s="521"/>
      <c r="D38" s="526"/>
      <c r="E38" s="69"/>
      <c r="F38" s="70"/>
      <c r="G38" s="528"/>
      <c r="H38" s="43" t="str">
        <f t="shared" si="0"/>
        <v/>
      </c>
      <c r="I38" s="70"/>
      <c r="J38" s="70"/>
      <c r="K38" s="70"/>
      <c r="L38" s="70"/>
      <c r="M38" s="70"/>
      <c r="N38" s="70"/>
      <c r="O38" s="318"/>
      <c r="P38" s="70"/>
      <c r="Q38" s="70"/>
      <c r="R38" s="319"/>
      <c r="S38" s="519"/>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374"/>
      <c r="AQ38" s="374"/>
      <c r="AR38" s="374"/>
      <c r="AS38" s="374"/>
      <c r="AT38" s="374"/>
      <c r="AU38" s="374"/>
    </row>
    <row r="39" spans="1:47" ht="12" customHeight="1" x14ac:dyDescent="0.3">
      <c r="A39" s="529" t="str">
        <f t="shared" ref="A39" si="391">IF(ISERROR(RANK(AO39,$AO$3:$AO$302,0)),"",(RANK(AO39,$AO$3:$AO$302,0)))</f>
        <v/>
      </c>
      <c r="B39" s="523" t="str">
        <f>IF(ISNA(VLOOKUP($D39,'L. Des E.'!$A$3:$C$362,2,FALSE)),"",(VLOOKUP($D39,'L. Des E.'!$A$3:$C$362,2,FALSE)))</f>
        <v/>
      </c>
      <c r="C39" s="520" t="str">
        <f>IF(ISNA(VLOOKUP($D39,'L. Des E.'!$A$3:$C$362,3,FALSE)),"",(VLOOKUP($D39,'L. Des E.'!$A$3:$C$362,3,FALSE)))</f>
        <v/>
      </c>
      <c r="D39" s="525"/>
      <c r="E39" s="64"/>
      <c r="F39" s="65"/>
      <c r="G39" s="527" t="str">
        <f t="shared" ref="G39" si="392">IF(F39="","",IF(SUM(H39:H40)=0,"PC",(SUM(H39:H40))))</f>
        <v/>
      </c>
      <c r="H39" s="503" t="str">
        <f t="shared" si="0"/>
        <v/>
      </c>
      <c r="I39" s="65"/>
      <c r="J39" s="65"/>
      <c r="K39" s="65"/>
      <c r="L39" s="65"/>
      <c r="M39" s="65"/>
      <c r="N39" s="65"/>
      <c r="O39" s="316"/>
      <c r="P39" s="65"/>
      <c r="Q39" s="65"/>
      <c r="R39" s="317"/>
      <c r="S39" s="519">
        <v>19</v>
      </c>
      <c r="T39" s="516" t="str">
        <f t="shared" ref="T39" si="393">G39</f>
        <v/>
      </c>
      <c r="U39" s="516">
        <f t="shared" ref="U39" si="394">I39</f>
        <v>0</v>
      </c>
      <c r="V39" s="516">
        <f t="shared" ref="V39" si="395">I40</f>
        <v>0</v>
      </c>
      <c r="W39" s="516">
        <f t="shared" ref="W39" si="396">J39</f>
        <v>0</v>
      </c>
      <c r="X39" s="516">
        <f t="shared" ref="X39" si="397">J40</f>
        <v>0</v>
      </c>
      <c r="Y39" s="516">
        <f t="shared" si="6"/>
        <v>0</v>
      </c>
      <c r="Z39" s="517">
        <f t="shared" ref="Z39" si="398">K40</f>
        <v>0</v>
      </c>
      <c r="AA39" s="516">
        <f t="shared" ref="AA39" si="399">L39</f>
        <v>0</v>
      </c>
      <c r="AB39" s="516">
        <f t="shared" ref="AB39" si="400">L40</f>
        <v>0</v>
      </c>
      <c r="AC39" s="516">
        <f t="shared" ref="AC39" si="401">M39</f>
        <v>0</v>
      </c>
      <c r="AD39" s="516">
        <f t="shared" ref="AD39" si="402">M40</f>
        <v>0</v>
      </c>
      <c r="AE39" s="516">
        <f t="shared" ref="AE39" si="403">N39</f>
        <v>0</v>
      </c>
      <c r="AF39" s="516">
        <f t="shared" ref="AF39" si="404">N40</f>
        <v>0</v>
      </c>
      <c r="AG39" s="516">
        <f t="shared" ref="AG39" si="405">O39</f>
        <v>0</v>
      </c>
      <c r="AH39" s="516">
        <f t="shared" ref="AH39" si="406">O40</f>
        <v>0</v>
      </c>
      <c r="AI39" s="516">
        <f t="shared" ref="AI39" si="407">P39</f>
        <v>0</v>
      </c>
      <c r="AJ39" s="516">
        <f t="shared" ref="AJ39" si="408">P40</f>
        <v>0</v>
      </c>
      <c r="AK39" s="516">
        <f t="shared" ref="AK39" si="409">Q39</f>
        <v>0</v>
      </c>
      <c r="AL39" s="516">
        <f t="shared" ref="AL39" si="410">Q40</f>
        <v>0</v>
      </c>
      <c r="AM39" s="516">
        <f t="shared" ref="AM39" si="411">R39</f>
        <v>0</v>
      </c>
      <c r="AN39" s="516">
        <f t="shared" ref="AN39" si="412">R40</f>
        <v>0</v>
      </c>
      <c r="AO39" s="516" t="str">
        <f t="shared" ref="AO39" si="413">IF(T39="","",IFERROR(SUM(U39:AN39)+LARGE(U39:AN39,1)/100+LARGE(U39:AN39,2)/1000+LARGE(U39:AN39,3)/10000+LARGE(U39:AN39,4)/100000+LARGE(U39:AN39,5)/1000000+LARGE(U39:AN39,6)/10000000+LARGE(U39:AN39,7)/100000000+LARGE(U39:AN39,8)/1000000000+LARGE(U39:AN39,9)/10000000000+LARGE(U39:AN39,10)/100000000000+LARGE(U39:AN39,11)/1000000000000+LARGE(U39:AN39,12)/10000000000000+LARGE(U39:AN39,13)/100000000000000+LARGE(U39:AN39,14)/1000000000000000+LARGE(U39:AN39,15)/10000000000000000+LARGE(U39:AN39,16)/100000000000000000+LARGE(U39:AN39,17)/1000000000000000000+LARGE(U39:AN39,18)/10000000000000000000+LARGE(U39:AN39,19)/100000000000000000000+LARGE(U39:AN39,20)/1E+21-0.01/S39,0))</f>
        <v/>
      </c>
      <c r="AP39" s="374"/>
      <c r="AQ39" s="374"/>
      <c r="AR39" s="374"/>
      <c r="AS39" s="374"/>
      <c r="AT39" s="374"/>
      <c r="AU39" s="374"/>
    </row>
    <row r="40" spans="1:47" ht="12" customHeight="1" thickBot="1" x14ac:dyDescent="0.35">
      <c r="A40" s="530"/>
      <c r="B40" s="524"/>
      <c r="C40" s="521"/>
      <c r="D40" s="526"/>
      <c r="E40" s="69"/>
      <c r="F40" s="70"/>
      <c r="G40" s="528"/>
      <c r="H40" s="43" t="str">
        <f t="shared" si="0"/>
        <v/>
      </c>
      <c r="I40" s="70"/>
      <c r="J40" s="70"/>
      <c r="K40" s="70"/>
      <c r="L40" s="70"/>
      <c r="M40" s="70"/>
      <c r="N40" s="70"/>
      <c r="O40" s="318"/>
      <c r="P40" s="70"/>
      <c r="Q40" s="70"/>
      <c r="R40" s="319"/>
      <c r="S40" s="519"/>
      <c r="T40" s="516"/>
      <c r="U40" s="516"/>
      <c r="V40" s="516"/>
      <c r="W40" s="516"/>
      <c r="X40" s="516"/>
      <c r="Y40" s="516"/>
      <c r="Z40" s="516"/>
      <c r="AA40" s="516"/>
      <c r="AB40" s="516"/>
      <c r="AC40" s="516"/>
      <c r="AD40" s="516"/>
      <c r="AE40" s="516"/>
      <c r="AF40" s="516"/>
      <c r="AG40" s="516"/>
      <c r="AH40" s="516"/>
      <c r="AI40" s="516"/>
      <c r="AJ40" s="516"/>
      <c r="AK40" s="516"/>
      <c r="AL40" s="516"/>
      <c r="AM40" s="516"/>
      <c r="AN40" s="516"/>
      <c r="AO40" s="516"/>
      <c r="AP40" s="374"/>
      <c r="AQ40" s="374"/>
      <c r="AR40" s="374"/>
      <c r="AS40" s="374"/>
      <c r="AT40" s="374"/>
      <c r="AU40" s="374"/>
    </row>
    <row r="41" spans="1:47" ht="12" customHeight="1" x14ac:dyDescent="0.3">
      <c r="A41" s="529" t="str">
        <f t="shared" ref="A41" si="414">IF(ISERROR(RANK(AO41,$AO$3:$AO$302,0)),"",(RANK(AO41,$AO$3:$AO$302,0)))</f>
        <v/>
      </c>
      <c r="B41" s="523" t="str">
        <f>IF(ISNA(VLOOKUP($D41,'L. Des E.'!$A$3:$C$362,2,FALSE)),"",(VLOOKUP($D41,'L. Des E.'!$A$3:$C$362,2,FALSE)))</f>
        <v/>
      </c>
      <c r="C41" s="520" t="str">
        <f>IF(ISNA(VLOOKUP($D41,'L. Des E.'!$A$3:$C$362,3,FALSE)),"",(VLOOKUP($D41,'L. Des E.'!$A$3:$C$362,3,FALSE)))</f>
        <v/>
      </c>
      <c r="D41" s="525"/>
      <c r="E41" s="64"/>
      <c r="F41" s="65"/>
      <c r="G41" s="527" t="str">
        <f t="shared" ref="G41" si="415">IF(F41="","",IF(SUM(H41:H42)=0,"PC",(SUM(H41:H42))))</f>
        <v/>
      </c>
      <c r="H41" s="503" t="str">
        <f t="shared" si="0"/>
        <v/>
      </c>
      <c r="I41" s="65"/>
      <c r="J41" s="65"/>
      <c r="K41" s="65"/>
      <c r="L41" s="65"/>
      <c r="M41" s="65"/>
      <c r="N41" s="65"/>
      <c r="O41" s="316"/>
      <c r="P41" s="65"/>
      <c r="Q41" s="65"/>
      <c r="R41" s="317"/>
      <c r="S41" s="519">
        <v>20</v>
      </c>
      <c r="T41" s="516" t="str">
        <f t="shared" ref="T41" si="416">G41</f>
        <v/>
      </c>
      <c r="U41" s="516">
        <f t="shared" ref="U41" si="417">I41</f>
        <v>0</v>
      </c>
      <c r="V41" s="516">
        <f t="shared" ref="V41" si="418">I42</f>
        <v>0</v>
      </c>
      <c r="W41" s="516">
        <f t="shared" ref="W41" si="419">J41</f>
        <v>0</v>
      </c>
      <c r="X41" s="516">
        <f t="shared" ref="X41" si="420">J42</f>
        <v>0</v>
      </c>
      <c r="Y41" s="516">
        <f t="shared" si="6"/>
        <v>0</v>
      </c>
      <c r="Z41" s="517">
        <f t="shared" ref="Z41" si="421">K42</f>
        <v>0</v>
      </c>
      <c r="AA41" s="516">
        <f t="shared" ref="AA41" si="422">L41</f>
        <v>0</v>
      </c>
      <c r="AB41" s="516">
        <f t="shared" ref="AB41" si="423">L42</f>
        <v>0</v>
      </c>
      <c r="AC41" s="516">
        <f t="shared" ref="AC41" si="424">M41</f>
        <v>0</v>
      </c>
      <c r="AD41" s="516">
        <f t="shared" ref="AD41" si="425">M42</f>
        <v>0</v>
      </c>
      <c r="AE41" s="516">
        <f t="shared" ref="AE41" si="426">N41</f>
        <v>0</v>
      </c>
      <c r="AF41" s="516">
        <f t="shared" ref="AF41" si="427">N42</f>
        <v>0</v>
      </c>
      <c r="AG41" s="516">
        <f t="shared" ref="AG41" si="428">O41</f>
        <v>0</v>
      </c>
      <c r="AH41" s="516">
        <f t="shared" ref="AH41" si="429">O42</f>
        <v>0</v>
      </c>
      <c r="AI41" s="516">
        <f t="shared" ref="AI41" si="430">P41</f>
        <v>0</v>
      </c>
      <c r="AJ41" s="516">
        <f t="shared" ref="AJ41" si="431">P42</f>
        <v>0</v>
      </c>
      <c r="AK41" s="516">
        <f t="shared" ref="AK41" si="432">Q41</f>
        <v>0</v>
      </c>
      <c r="AL41" s="516">
        <f t="shared" ref="AL41" si="433">Q42</f>
        <v>0</v>
      </c>
      <c r="AM41" s="516">
        <f t="shared" ref="AM41" si="434">R41</f>
        <v>0</v>
      </c>
      <c r="AN41" s="516">
        <f t="shared" ref="AN41" si="435">R42</f>
        <v>0</v>
      </c>
      <c r="AO41" s="516" t="str">
        <f t="shared" ref="AO41" si="436">IF(T41="","",IFERROR(SUM(U41:AN41)+LARGE(U41:AN41,1)/100+LARGE(U41:AN41,2)/1000+LARGE(U41:AN41,3)/10000+LARGE(U41:AN41,4)/100000+LARGE(U41:AN41,5)/1000000+LARGE(U41:AN41,6)/10000000+LARGE(U41:AN41,7)/100000000+LARGE(U41:AN41,8)/1000000000+LARGE(U41:AN41,9)/10000000000+LARGE(U41:AN41,10)/100000000000+LARGE(U41:AN41,11)/1000000000000+LARGE(U41:AN41,12)/10000000000000+LARGE(U41:AN41,13)/100000000000000+LARGE(U41:AN41,14)/1000000000000000+LARGE(U41:AN41,15)/10000000000000000+LARGE(U41:AN41,16)/100000000000000000+LARGE(U41:AN41,17)/1000000000000000000+LARGE(U41:AN41,18)/10000000000000000000+LARGE(U41:AN41,19)/100000000000000000000+LARGE(U41:AN41,20)/1E+21-0.01/S41,0))</f>
        <v/>
      </c>
      <c r="AP41" s="374"/>
      <c r="AQ41" s="374"/>
      <c r="AR41" s="374"/>
      <c r="AS41" s="374"/>
      <c r="AT41" s="374"/>
      <c r="AU41" s="374"/>
    </row>
    <row r="42" spans="1:47" ht="12" customHeight="1" thickBot="1" x14ac:dyDescent="0.35">
      <c r="A42" s="530"/>
      <c r="B42" s="524"/>
      <c r="C42" s="521"/>
      <c r="D42" s="526"/>
      <c r="E42" s="69"/>
      <c r="F42" s="70"/>
      <c r="G42" s="528"/>
      <c r="H42" s="43" t="str">
        <f t="shared" si="0"/>
        <v/>
      </c>
      <c r="I42" s="70"/>
      <c r="J42" s="70"/>
      <c r="K42" s="70"/>
      <c r="L42" s="70"/>
      <c r="M42" s="70"/>
      <c r="N42" s="70"/>
      <c r="O42" s="318"/>
      <c r="P42" s="70"/>
      <c r="Q42" s="70"/>
      <c r="R42" s="319"/>
      <c r="S42" s="519"/>
      <c r="T42" s="516"/>
      <c r="U42" s="516"/>
      <c r="V42" s="516"/>
      <c r="W42" s="516"/>
      <c r="X42" s="516"/>
      <c r="Y42" s="516"/>
      <c r="Z42" s="516"/>
      <c r="AA42" s="516"/>
      <c r="AB42" s="516"/>
      <c r="AC42" s="516"/>
      <c r="AD42" s="516"/>
      <c r="AE42" s="516"/>
      <c r="AF42" s="516"/>
      <c r="AG42" s="516"/>
      <c r="AH42" s="516"/>
      <c r="AI42" s="516"/>
      <c r="AJ42" s="516"/>
      <c r="AK42" s="516"/>
      <c r="AL42" s="516"/>
      <c r="AM42" s="516"/>
      <c r="AN42" s="516"/>
      <c r="AO42" s="516"/>
      <c r="AP42" s="374"/>
      <c r="AQ42" s="374"/>
      <c r="AR42" s="374"/>
      <c r="AS42" s="374"/>
      <c r="AT42" s="374"/>
      <c r="AU42" s="374"/>
    </row>
    <row r="43" spans="1:47" ht="12" customHeight="1" x14ac:dyDescent="0.3">
      <c r="A43" s="529" t="str">
        <f t="shared" ref="A43" si="437">IF(ISERROR(RANK(AO43,$AO$3:$AO$302,0)),"",(RANK(AO43,$AO$3:$AO$302,0)))</f>
        <v/>
      </c>
      <c r="B43" s="523" t="str">
        <f>IF(ISNA(VLOOKUP($D43,'L. Des E.'!$A$3:$C$362,2,FALSE)),"",(VLOOKUP($D43,'L. Des E.'!$A$3:$C$362,2,FALSE)))</f>
        <v/>
      </c>
      <c r="C43" s="520" t="str">
        <f>IF(ISNA(VLOOKUP($D43,'L. Des E.'!$A$3:$C$362,3,FALSE)),"",(VLOOKUP($D43,'L. Des E.'!$A$3:$C$362,3,FALSE)))</f>
        <v/>
      </c>
      <c r="D43" s="525"/>
      <c r="E43" s="64"/>
      <c r="F43" s="65"/>
      <c r="G43" s="527" t="str">
        <f t="shared" ref="G43" si="438">IF(F43="","",IF(SUM(H43:H44)=0,"PC",(SUM(H43:H44))))</f>
        <v/>
      </c>
      <c r="H43" s="503" t="str">
        <f t="shared" si="0"/>
        <v/>
      </c>
      <c r="I43" s="65"/>
      <c r="J43" s="65"/>
      <c r="K43" s="65"/>
      <c r="L43" s="65"/>
      <c r="M43" s="65"/>
      <c r="N43" s="65"/>
      <c r="O43" s="316"/>
      <c r="P43" s="65"/>
      <c r="Q43" s="65"/>
      <c r="R43" s="317"/>
      <c r="S43" s="519">
        <v>21</v>
      </c>
      <c r="T43" s="516" t="str">
        <f t="shared" ref="T43" si="439">G43</f>
        <v/>
      </c>
      <c r="U43" s="516">
        <f t="shared" ref="U43" si="440">I43</f>
        <v>0</v>
      </c>
      <c r="V43" s="516">
        <f t="shared" ref="V43" si="441">I44</f>
        <v>0</v>
      </c>
      <c r="W43" s="516">
        <f t="shared" ref="W43" si="442">J43</f>
        <v>0</v>
      </c>
      <c r="X43" s="516">
        <f t="shared" ref="X43" si="443">J44</f>
        <v>0</v>
      </c>
      <c r="Y43" s="516">
        <f t="shared" si="6"/>
        <v>0</v>
      </c>
      <c r="Z43" s="517">
        <f t="shared" ref="Z43" si="444">K44</f>
        <v>0</v>
      </c>
      <c r="AA43" s="516">
        <f t="shared" ref="AA43" si="445">L43</f>
        <v>0</v>
      </c>
      <c r="AB43" s="516">
        <f t="shared" ref="AB43" si="446">L44</f>
        <v>0</v>
      </c>
      <c r="AC43" s="516">
        <f t="shared" ref="AC43" si="447">M43</f>
        <v>0</v>
      </c>
      <c r="AD43" s="516">
        <f t="shared" ref="AD43" si="448">M44</f>
        <v>0</v>
      </c>
      <c r="AE43" s="516">
        <f t="shared" ref="AE43" si="449">N43</f>
        <v>0</v>
      </c>
      <c r="AF43" s="516">
        <f t="shared" ref="AF43" si="450">N44</f>
        <v>0</v>
      </c>
      <c r="AG43" s="516">
        <f t="shared" ref="AG43" si="451">O43</f>
        <v>0</v>
      </c>
      <c r="AH43" s="516">
        <f t="shared" ref="AH43" si="452">O44</f>
        <v>0</v>
      </c>
      <c r="AI43" s="516">
        <f t="shared" ref="AI43" si="453">P43</f>
        <v>0</v>
      </c>
      <c r="AJ43" s="516">
        <f t="shared" ref="AJ43" si="454">P44</f>
        <v>0</v>
      </c>
      <c r="AK43" s="516">
        <f t="shared" ref="AK43" si="455">Q43</f>
        <v>0</v>
      </c>
      <c r="AL43" s="516">
        <f t="shared" ref="AL43" si="456">Q44</f>
        <v>0</v>
      </c>
      <c r="AM43" s="516">
        <f t="shared" ref="AM43" si="457">R43</f>
        <v>0</v>
      </c>
      <c r="AN43" s="516">
        <f t="shared" ref="AN43" si="458">R44</f>
        <v>0</v>
      </c>
      <c r="AO43" s="516" t="str">
        <f t="shared" ref="AO43" si="459">IF(T43="","",IFERROR(SUM(U43:AN43)+LARGE(U43:AN43,1)/100+LARGE(U43:AN43,2)/1000+LARGE(U43:AN43,3)/10000+LARGE(U43:AN43,4)/100000+LARGE(U43:AN43,5)/1000000+LARGE(U43:AN43,6)/10000000+LARGE(U43:AN43,7)/100000000+LARGE(U43:AN43,8)/1000000000+LARGE(U43:AN43,9)/10000000000+LARGE(U43:AN43,10)/100000000000+LARGE(U43:AN43,11)/1000000000000+LARGE(U43:AN43,12)/10000000000000+LARGE(U43:AN43,13)/100000000000000+LARGE(U43:AN43,14)/1000000000000000+LARGE(U43:AN43,15)/10000000000000000+LARGE(U43:AN43,16)/100000000000000000+LARGE(U43:AN43,17)/1000000000000000000+LARGE(U43:AN43,18)/10000000000000000000+LARGE(U43:AN43,19)/100000000000000000000+LARGE(U43:AN43,20)/1E+21-0.01/S43,0))</f>
        <v/>
      </c>
      <c r="AP43" s="374"/>
      <c r="AQ43" s="374"/>
      <c r="AR43" s="374"/>
      <c r="AS43" s="374"/>
      <c r="AT43" s="374"/>
      <c r="AU43" s="374"/>
    </row>
    <row r="44" spans="1:47" ht="12" customHeight="1" thickBot="1" x14ac:dyDescent="0.35">
      <c r="A44" s="530"/>
      <c r="B44" s="524"/>
      <c r="C44" s="521"/>
      <c r="D44" s="526"/>
      <c r="E44" s="69"/>
      <c r="F44" s="70"/>
      <c r="G44" s="528"/>
      <c r="H44" s="43" t="str">
        <f t="shared" si="0"/>
        <v/>
      </c>
      <c r="I44" s="70"/>
      <c r="J44" s="70"/>
      <c r="K44" s="70"/>
      <c r="L44" s="70"/>
      <c r="M44" s="70"/>
      <c r="N44" s="70"/>
      <c r="O44" s="318"/>
      <c r="P44" s="70"/>
      <c r="Q44" s="70"/>
      <c r="R44" s="319"/>
      <c r="S44" s="519"/>
      <c r="T44" s="516"/>
      <c r="U44" s="516"/>
      <c r="V44" s="516"/>
      <c r="W44" s="516"/>
      <c r="X44" s="516"/>
      <c r="Y44" s="516"/>
      <c r="Z44" s="516"/>
      <c r="AA44" s="516"/>
      <c r="AB44" s="516"/>
      <c r="AC44" s="516"/>
      <c r="AD44" s="516"/>
      <c r="AE44" s="516"/>
      <c r="AF44" s="516"/>
      <c r="AG44" s="516"/>
      <c r="AH44" s="516"/>
      <c r="AI44" s="516"/>
      <c r="AJ44" s="516"/>
      <c r="AK44" s="516"/>
      <c r="AL44" s="516"/>
      <c r="AM44" s="516"/>
      <c r="AN44" s="516"/>
      <c r="AO44" s="516"/>
      <c r="AP44" s="374"/>
      <c r="AQ44" s="374"/>
      <c r="AR44" s="374"/>
      <c r="AS44" s="374"/>
      <c r="AT44" s="374"/>
      <c r="AU44" s="374"/>
    </row>
    <row r="45" spans="1:47" ht="12" customHeight="1" x14ac:dyDescent="0.3">
      <c r="A45" s="529" t="str">
        <f t="shared" ref="A45" si="460">IF(ISERROR(RANK(AO45,$AO$3:$AO$302,0)),"",(RANK(AO45,$AO$3:$AO$302,0)))</f>
        <v/>
      </c>
      <c r="B45" s="523" t="str">
        <f>IF(ISNA(VLOOKUP($D45,'L. Des E.'!$A$3:$C$362,2,FALSE)),"",(VLOOKUP($D45,'L. Des E.'!$A$3:$C$362,2,FALSE)))</f>
        <v/>
      </c>
      <c r="C45" s="520" t="str">
        <f>IF(ISNA(VLOOKUP($D45,'L. Des E.'!$A$3:$C$362,3,FALSE)),"",(VLOOKUP($D45,'L. Des E.'!$A$3:$C$362,3,FALSE)))</f>
        <v/>
      </c>
      <c r="D45" s="525"/>
      <c r="E45" s="64"/>
      <c r="F45" s="65"/>
      <c r="G45" s="527" t="str">
        <f t="shared" ref="G45" si="461">IF(F45="","",IF(SUM(H45:H46)=0,"PC",(SUM(H45:H46))))</f>
        <v/>
      </c>
      <c r="H45" s="503" t="str">
        <f t="shared" si="0"/>
        <v/>
      </c>
      <c r="I45" s="65"/>
      <c r="J45" s="65"/>
      <c r="K45" s="65"/>
      <c r="L45" s="65"/>
      <c r="M45" s="65"/>
      <c r="N45" s="65"/>
      <c r="O45" s="316"/>
      <c r="P45" s="65"/>
      <c r="Q45" s="65"/>
      <c r="R45" s="317"/>
      <c r="S45" s="519">
        <v>22</v>
      </c>
      <c r="T45" s="516" t="str">
        <f t="shared" ref="T45" si="462">G45</f>
        <v/>
      </c>
      <c r="U45" s="516">
        <f t="shared" ref="U45" si="463">I45</f>
        <v>0</v>
      </c>
      <c r="V45" s="516">
        <f t="shared" ref="V45" si="464">I46</f>
        <v>0</v>
      </c>
      <c r="W45" s="516">
        <f t="shared" ref="W45" si="465">J45</f>
        <v>0</v>
      </c>
      <c r="X45" s="516">
        <f t="shared" ref="X45" si="466">J46</f>
        <v>0</v>
      </c>
      <c r="Y45" s="516">
        <f t="shared" si="6"/>
        <v>0</v>
      </c>
      <c r="Z45" s="517">
        <f t="shared" ref="Z45" si="467">K46</f>
        <v>0</v>
      </c>
      <c r="AA45" s="516">
        <f t="shared" ref="AA45" si="468">L45</f>
        <v>0</v>
      </c>
      <c r="AB45" s="516">
        <f t="shared" ref="AB45" si="469">L46</f>
        <v>0</v>
      </c>
      <c r="AC45" s="516">
        <f t="shared" ref="AC45" si="470">M45</f>
        <v>0</v>
      </c>
      <c r="AD45" s="516">
        <f t="shared" ref="AD45" si="471">M46</f>
        <v>0</v>
      </c>
      <c r="AE45" s="516">
        <f t="shared" ref="AE45" si="472">N45</f>
        <v>0</v>
      </c>
      <c r="AF45" s="516">
        <f t="shared" ref="AF45" si="473">N46</f>
        <v>0</v>
      </c>
      <c r="AG45" s="516">
        <f t="shared" ref="AG45" si="474">O45</f>
        <v>0</v>
      </c>
      <c r="AH45" s="516">
        <f t="shared" ref="AH45" si="475">O46</f>
        <v>0</v>
      </c>
      <c r="AI45" s="516">
        <f t="shared" ref="AI45" si="476">P45</f>
        <v>0</v>
      </c>
      <c r="AJ45" s="516">
        <f t="shared" ref="AJ45" si="477">P46</f>
        <v>0</v>
      </c>
      <c r="AK45" s="516">
        <f t="shared" ref="AK45" si="478">Q45</f>
        <v>0</v>
      </c>
      <c r="AL45" s="516">
        <f t="shared" ref="AL45" si="479">Q46</f>
        <v>0</v>
      </c>
      <c r="AM45" s="516">
        <f t="shared" ref="AM45" si="480">R45</f>
        <v>0</v>
      </c>
      <c r="AN45" s="516">
        <f t="shared" ref="AN45" si="481">R46</f>
        <v>0</v>
      </c>
      <c r="AO45" s="516" t="str">
        <f t="shared" ref="AO45" si="482">IF(T45="","",IFERROR(SUM(U45:AN45)+LARGE(U45:AN45,1)/100+LARGE(U45:AN45,2)/1000+LARGE(U45:AN45,3)/10000+LARGE(U45:AN45,4)/100000+LARGE(U45:AN45,5)/1000000+LARGE(U45:AN45,6)/10000000+LARGE(U45:AN45,7)/100000000+LARGE(U45:AN45,8)/1000000000+LARGE(U45:AN45,9)/10000000000+LARGE(U45:AN45,10)/100000000000+LARGE(U45:AN45,11)/1000000000000+LARGE(U45:AN45,12)/10000000000000+LARGE(U45:AN45,13)/100000000000000+LARGE(U45:AN45,14)/1000000000000000+LARGE(U45:AN45,15)/10000000000000000+LARGE(U45:AN45,16)/100000000000000000+LARGE(U45:AN45,17)/1000000000000000000+LARGE(U45:AN45,18)/10000000000000000000+LARGE(U45:AN45,19)/100000000000000000000+LARGE(U45:AN45,20)/1E+21-0.01/S45,0))</f>
        <v/>
      </c>
      <c r="AP45" s="374"/>
      <c r="AQ45" s="374"/>
      <c r="AR45" s="374"/>
      <c r="AS45" s="374"/>
      <c r="AT45" s="374"/>
      <c r="AU45" s="374"/>
    </row>
    <row r="46" spans="1:47" ht="12" customHeight="1" thickBot="1" x14ac:dyDescent="0.35">
      <c r="A46" s="530"/>
      <c r="B46" s="524"/>
      <c r="C46" s="521"/>
      <c r="D46" s="526"/>
      <c r="E46" s="69"/>
      <c r="F46" s="70"/>
      <c r="G46" s="528"/>
      <c r="H46" s="43" t="str">
        <f t="shared" si="0"/>
        <v/>
      </c>
      <c r="I46" s="70"/>
      <c r="J46" s="70"/>
      <c r="K46" s="70"/>
      <c r="L46" s="70"/>
      <c r="M46" s="70"/>
      <c r="N46" s="70"/>
      <c r="O46" s="318"/>
      <c r="P46" s="70"/>
      <c r="Q46" s="70"/>
      <c r="R46" s="319"/>
      <c r="S46" s="519"/>
      <c r="T46" s="516"/>
      <c r="U46" s="516"/>
      <c r="V46" s="516"/>
      <c r="W46" s="516"/>
      <c r="X46" s="516"/>
      <c r="Y46" s="516"/>
      <c r="Z46" s="516"/>
      <c r="AA46" s="516"/>
      <c r="AB46" s="516"/>
      <c r="AC46" s="516"/>
      <c r="AD46" s="516"/>
      <c r="AE46" s="516"/>
      <c r="AF46" s="516"/>
      <c r="AG46" s="516"/>
      <c r="AH46" s="516"/>
      <c r="AI46" s="516"/>
      <c r="AJ46" s="516"/>
      <c r="AK46" s="516"/>
      <c r="AL46" s="516"/>
      <c r="AM46" s="516"/>
      <c r="AN46" s="516"/>
      <c r="AO46" s="516"/>
      <c r="AP46" s="374"/>
      <c r="AQ46" s="374"/>
      <c r="AR46" s="374"/>
      <c r="AS46" s="374"/>
      <c r="AT46" s="374"/>
      <c r="AU46" s="374"/>
    </row>
    <row r="47" spans="1:47" ht="12" customHeight="1" x14ac:dyDescent="0.3">
      <c r="A47" s="529" t="str">
        <f t="shared" ref="A47" si="483">IF(ISERROR(RANK(AO47,$AO$3:$AO$302,0)),"",(RANK(AO47,$AO$3:$AO$302,0)))</f>
        <v/>
      </c>
      <c r="B47" s="523" t="str">
        <f>IF(ISNA(VLOOKUP($D47,'L. Des E.'!$A$3:$C$362,2,FALSE)),"",(VLOOKUP($D47,'L. Des E.'!$A$3:$C$362,2,FALSE)))</f>
        <v/>
      </c>
      <c r="C47" s="520" t="str">
        <f>IF(ISNA(VLOOKUP($D47,'L. Des E.'!$A$3:$C$362,3,FALSE)),"",(VLOOKUP($D47,'L. Des E.'!$A$3:$C$362,3,FALSE)))</f>
        <v/>
      </c>
      <c r="D47" s="525"/>
      <c r="E47" s="64"/>
      <c r="F47" s="65"/>
      <c r="G47" s="527" t="str">
        <f t="shared" ref="G47" si="484">IF(F47="","",IF(SUM(H47:H48)=0,"PC",(SUM(H47:H48))))</f>
        <v/>
      </c>
      <c r="H47" s="503" t="str">
        <f t="shared" si="0"/>
        <v/>
      </c>
      <c r="I47" s="65"/>
      <c r="J47" s="65"/>
      <c r="K47" s="65"/>
      <c r="L47" s="65"/>
      <c r="M47" s="65"/>
      <c r="N47" s="65"/>
      <c r="O47" s="316"/>
      <c r="P47" s="65"/>
      <c r="Q47" s="65"/>
      <c r="R47" s="317"/>
      <c r="S47" s="519">
        <v>23</v>
      </c>
      <c r="T47" s="516" t="str">
        <f t="shared" ref="T47" si="485">G47</f>
        <v/>
      </c>
      <c r="U47" s="516">
        <f t="shared" ref="U47" si="486">I47</f>
        <v>0</v>
      </c>
      <c r="V47" s="516">
        <f t="shared" ref="V47" si="487">I48</f>
        <v>0</v>
      </c>
      <c r="W47" s="516">
        <f t="shared" ref="W47" si="488">J47</f>
        <v>0</v>
      </c>
      <c r="X47" s="516">
        <f t="shared" ref="X47" si="489">J48</f>
        <v>0</v>
      </c>
      <c r="Y47" s="516">
        <f t="shared" si="6"/>
        <v>0</v>
      </c>
      <c r="Z47" s="517">
        <f t="shared" ref="Z47" si="490">K48</f>
        <v>0</v>
      </c>
      <c r="AA47" s="516">
        <f t="shared" ref="AA47" si="491">L47</f>
        <v>0</v>
      </c>
      <c r="AB47" s="516">
        <f t="shared" ref="AB47" si="492">L48</f>
        <v>0</v>
      </c>
      <c r="AC47" s="516">
        <f t="shared" ref="AC47" si="493">M47</f>
        <v>0</v>
      </c>
      <c r="AD47" s="516">
        <f t="shared" ref="AD47" si="494">M48</f>
        <v>0</v>
      </c>
      <c r="AE47" s="516">
        <f t="shared" ref="AE47" si="495">N47</f>
        <v>0</v>
      </c>
      <c r="AF47" s="516">
        <f t="shared" ref="AF47" si="496">N48</f>
        <v>0</v>
      </c>
      <c r="AG47" s="516">
        <f t="shared" ref="AG47" si="497">O47</f>
        <v>0</v>
      </c>
      <c r="AH47" s="516">
        <f t="shared" ref="AH47" si="498">O48</f>
        <v>0</v>
      </c>
      <c r="AI47" s="516">
        <f t="shared" ref="AI47" si="499">P47</f>
        <v>0</v>
      </c>
      <c r="AJ47" s="516">
        <f t="shared" ref="AJ47" si="500">P48</f>
        <v>0</v>
      </c>
      <c r="AK47" s="516">
        <f t="shared" ref="AK47" si="501">Q47</f>
        <v>0</v>
      </c>
      <c r="AL47" s="516">
        <f t="shared" ref="AL47" si="502">Q48</f>
        <v>0</v>
      </c>
      <c r="AM47" s="516">
        <f t="shared" ref="AM47" si="503">R47</f>
        <v>0</v>
      </c>
      <c r="AN47" s="516">
        <f t="shared" ref="AN47" si="504">R48</f>
        <v>0</v>
      </c>
      <c r="AO47" s="516" t="str">
        <f t="shared" ref="AO47" si="505">IF(T47="","",IFERROR(SUM(U47:AN47)+LARGE(U47:AN47,1)/100+LARGE(U47:AN47,2)/1000+LARGE(U47:AN47,3)/10000+LARGE(U47:AN47,4)/100000+LARGE(U47:AN47,5)/1000000+LARGE(U47:AN47,6)/10000000+LARGE(U47:AN47,7)/100000000+LARGE(U47:AN47,8)/1000000000+LARGE(U47:AN47,9)/10000000000+LARGE(U47:AN47,10)/100000000000+LARGE(U47:AN47,11)/1000000000000+LARGE(U47:AN47,12)/10000000000000+LARGE(U47:AN47,13)/100000000000000+LARGE(U47:AN47,14)/1000000000000000+LARGE(U47:AN47,15)/10000000000000000+LARGE(U47:AN47,16)/100000000000000000+LARGE(U47:AN47,17)/1000000000000000000+LARGE(U47:AN47,18)/10000000000000000000+LARGE(U47:AN47,19)/100000000000000000000+LARGE(U47:AN47,20)/1E+21-0.01/S47,0))</f>
        <v/>
      </c>
      <c r="AP47" s="374"/>
      <c r="AQ47" s="374"/>
      <c r="AR47" s="374"/>
      <c r="AS47" s="374"/>
      <c r="AT47" s="374"/>
      <c r="AU47" s="374"/>
    </row>
    <row r="48" spans="1:47" ht="12" customHeight="1" thickBot="1" x14ac:dyDescent="0.35">
      <c r="A48" s="530"/>
      <c r="B48" s="524"/>
      <c r="C48" s="521"/>
      <c r="D48" s="526"/>
      <c r="E48" s="69"/>
      <c r="F48" s="70"/>
      <c r="G48" s="528"/>
      <c r="H48" s="43" t="str">
        <f t="shared" si="0"/>
        <v/>
      </c>
      <c r="I48" s="70"/>
      <c r="J48" s="70"/>
      <c r="K48" s="70"/>
      <c r="L48" s="70"/>
      <c r="M48" s="70"/>
      <c r="N48" s="70"/>
      <c r="O48" s="318"/>
      <c r="P48" s="70"/>
      <c r="Q48" s="70"/>
      <c r="R48" s="319"/>
      <c r="S48" s="519"/>
      <c r="T48" s="516"/>
      <c r="U48" s="516"/>
      <c r="V48" s="516"/>
      <c r="W48" s="516"/>
      <c r="X48" s="516"/>
      <c r="Y48" s="516"/>
      <c r="Z48" s="516"/>
      <c r="AA48" s="516"/>
      <c r="AB48" s="516"/>
      <c r="AC48" s="516"/>
      <c r="AD48" s="516"/>
      <c r="AE48" s="516"/>
      <c r="AF48" s="516"/>
      <c r="AG48" s="516"/>
      <c r="AH48" s="516"/>
      <c r="AI48" s="516"/>
      <c r="AJ48" s="516"/>
      <c r="AK48" s="516"/>
      <c r="AL48" s="516"/>
      <c r="AM48" s="516"/>
      <c r="AN48" s="516"/>
      <c r="AO48" s="516"/>
      <c r="AP48" s="374"/>
      <c r="AQ48" s="374"/>
      <c r="AR48" s="374"/>
      <c r="AS48" s="374"/>
      <c r="AT48" s="374"/>
      <c r="AU48" s="374"/>
    </row>
    <row r="49" spans="1:47" ht="12" customHeight="1" x14ac:dyDescent="0.3">
      <c r="A49" s="529" t="str">
        <f t="shared" ref="A49" si="506">IF(ISERROR(RANK(AO49,$AO$3:$AO$302,0)),"",(RANK(AO49,$AO$3:$AO$302,0)))</f>
        <v/>
      </c>
      <c r="B49" s="523" t="str">
        <f>IF(ISNA(VLOOKUP($D49,'L. Des E.'!$A$3:$C$362,2,FALSE)),"",(VLOOKUP($D49,'L. Des E.'!$A$3:$C$362,2,FALSE)))</f>
        <v/>
      </c>
      <c r="C49" s="520" t="str">
        <f>IF(ISNA(VLOOKUP($D49,'L. Des E.'!$A$3:$C$362,3,FALSE)),"",(VLOOKUP($D49,'L. Des E.'!$A$3:$C$362,3,FALSE)))</f>
        <v/>
      </c>
      <c r="D49" s="525"/>
      <c r="E49" s="64"/>
      <c r="F49" s="65"/>
      <c r="G49" s="527" t="str">
        <f t="shared" ref="G49" si="507">IF(F49="","",IF(SUM(H49:H50)=0,"PC",(SUM(H49:H50))))</f>
        <v/>
      </c>
      <c r="H49" s="503" t="str">
        <f t="shared" si="0"/>
        <v/>
      </c>
      <c r="I49" s="65"/>
      <c r="J49" s="65"/>
      <c r="K49" s="65"/>
      <c r="L49" s="65"/>
      <c r="M49" s="65"/>
      <c r="N49" s="65"/>
      <c r="O49" s="316"/>
      <c r="P49" s="65"/>
      <c r="Q49" s="65"/>
      <c r="R49" s="317"/>
      <c r="S49" s="519">
        <v>24</v>
      </c>
      <c r="T49" s="516" t="str">
        <f t="shared" ref="T49" si="508">G49</f>
        <v/>
      </c>
      <c r="U49" s="516">
        <f t="shared" ref="U49" si="509">I49</f>
        <v>0</v>
      </c>
      <c r="V49" s="516">
        <f t="shared" ref="V49" si="510">I50</f>
        <v>0</v>
      </c>
      <c r="W49" s="516">
        <f t="shared" ref="W49" si="511">J49</f>
        <v>0</v>
      </c>
      <c r="X49" s="516">
        <f t="shared" ref="X49" si="512">J50</f>
        <v>0</v>
      </c>
      <c r="Y49" s="516">
        <f t="shared" si="6"/>
        <v>0</v>
      </c>
      <c r="Z49" s="517">
        <f t="shared" ref="Z49" si="513">K50</f>
        <v>0</v>
      </c>
      <c r="AA49" s="516">
        <f t="shared" ref="AA49" si="514">L49</f>
        <v>0</v>
      </c>
      <c r="AB49" s="516">
        <f t="shared" ref="AB49" si="515">L50</f>
        <v>0</v>
      </c>
      <c r="AC49" s="516">
        <f t="shared" ref="AC49" si="516">M49</f>
        <v>0</v>
      </c>
      <c r="AD49" s="516">
        <f t="shared" ref="AD49" si="517">M50</f>
        <v>0</v>
      </c>
      <c r="AE49" s="516">
        <f t="shared" ref="AE49" si="518">N49</f>
        <v>0</v>
      </c>
      <c r="AF49" s="516">
        <f t="shared" ref="AF49" si="519">N50</f>
        <v>0</v>
      </c>
      <c r="AG49" s="516">
        <f t="shared" ref="AG49" si="520">O49</f>
        <v>0</v>
      </c>
      <c r="AH49" s="516">
        <f t="shared" ref="AH49" si="521">O50</f>
        <v>0</v>
      </c>
      <c r="AI49" s="516">
        <f t="shared" ref="AI49" si="522">P49</f>
        <v>0</v>
      </c>
      <c r="AJ49" s="516">
        <f t="shared" ref="AJ49" si="523">P50</f>
        <v>0</v>
      </c>
      <c r="AK49" s="516">
        <f t="shared" ref="AK49" si="524">Q49</f>
        <v>0</v>
      </c>
      <c r="AL49" s="516">
        <f t="shared" ref="AL49" si="525">Q50</f>
        <v>0</v>
      </c>
      <c r="AM49" s="516">
        <f t="shared" ref="AM49" si="526">R49</f>
        <v>0</v>
      </c>
      <c r="AN49" s="516">
        <f t="shared" ref="AN49" si="527">R50</f>
        <v>0</v>
      </c>
      <c r="AO49" s="516" t="str">
        <f t="shared" ref="AO49" si="528">IF(T49="","",IFERROR(SUM(U49:AN49)+LARGE(U49:AN49,1)/100+LARGE(U49:AN49,2)/1000+LARGE(U49:AN49,3)/10000+LARGE(U49:AN49,4)/100000+LARGE(U49:AN49,5)/1000000+LARGE(U49:AN49,6)/10000000+LARGE(U49:AN49,7)/100000000+LARGE(U49:AN49,8)/1000000000+LARGE(U49:AN49,9)/10000000000+LARGE(U49:AN49,10)/100000000000+LARGE(U49:AN49,11)/1000000000000+LARGE(U49:AN49,12)/10000000000000+LARGE(U49:AN49,13)/100000000000000+LARGE(U49:AN49,14)/1000000000000000+LARGE(U49:AN49,15)/10000000000000000+LARGE(U49:AN49,16)/100000000000000000+LARGE(U49:AN49,17)/1000000000000000000+LARGE(U49:AN49,18)/10000000000000000000+LARGE(U49:AN49,19)/100000000000000000000+LARGE(U49:AN49,20)/1E+21-0.01/S49,0))</f>
        <v/>
      </c>
      <c r="AP49" s="374"/>
      <c r="AQ49" s="374"/>
      <c r="AR49" s="374"/>
      <c r="AS49" s="374"/>
      <c r="AT49" s="374"/>
      <c r="AU49" s="374"/>
    </row>
    <row r="50" spans="1:47" ht="12" customHeight="1" thickBot="1" x14ac:dyDescent="0.35">
      <c r="A50" s="530"/>
      <c r="B50" s="524"/>
      <c r="C50" s="521"/>
      <c r="D50" s="526"/>
      <c r="E50" s="69"/>
      <c r="F50" s="70"/>
      <c r="G50" s="528"/>
      <c r="H50" s="43" t="str">
        <f t="shared" si="0"/>
        <v/>
      </c>
      <c r="I50" s="70"/>
      <c r="J50" s="70"/>
      <c r="K50" s="70"/>
      <c r="L50" s="70"/>
      <c r="M50" s="70"/>
      <c r="N50" s="70"/>
      <c r="O50" s="318"/>
      <c r="P50" s="70"/>
      <c r="Q50" s="70"/>
      <c r="R50" s="319"/>
      <c r="S50" s="519"/>
      <c r="T50" s="516"/>
      <c r="U50" s="516"/>
      <c r="V50" s="516"/>
      <c r="W50" s="516"/>
      <c r="X50" s="516"/>
      <c r="Y50" s="516"/>
      <c r="Z50" s="516"/>
      <c r="AA50" s="516"/>
      <c r="AB50" s="516"/>
      <c r="AC50" s="516"/>
      <c r="AD50" s="516"/>
      <c r="AE50" s="516"/>
      <c r="AF50" s="516"/>
      <c r="AG50" s="516"/>
      <c r="AH50" s="516"/>
      <c r="AI50" s="516"/>
      <c r="AJ50" s="516"/>
      <c r="AK50" s="516"/>
      <c r="AL50" s="516"/>
      <c r="AM50" s="516"/>
      <c r="AN50" s="516"/>
      <c r="AO50" s="516"/>
      <c r="AP50" s="374"/>
      <c r="AQ50" s="374"/>
      <c r="AR50" s="374"/>
      <c r="AS50" s="374"/>
      <c r="AT50" s="374"/>
      <c r="AU50" s="374"/>
    </row>
    <row r="51" spans="1:47" ht="12" customHeight="1" x14ac:dyDescent="0.3">
      <c r="A51" s="529" t="str">
        <f t="shared" ref="A51" si="529">IF(ISERROR(RANK(AO51,$AO$3:$AO$302,0)),"",(RANK(AO51,$AO$3:$AO$302,0)))</f>
        <v/>
      </c>
      <c r="B51" s="523" t="str">
        <f>IF(ISNA(VLOOKUP($D51,'L. Des E.'!$A$3:$C$362,2,FALSE)),"",(VLOOKUP($D51,'L. Des E.'!$A$3:$C$362,2,FALSE)))</f>
        <v/>
      </c>
      <c r="C51" s="520" t="str">
        <f>IF(ISNA(VLOOKUP($D51,'L. Des E.'!$A$3:$C$362,3,FALSE)),"",(VLOOKUP($D51,'L. Des E.'!$A$3:$C$362,3,FALSE)))</f>
        <v/>
      </c>
      <c r="D51" s="525"/>
      <c r="E51" s="64"/>
      <c r="F51" s="65"/>
      <c r="G51" s="527" t="str">
        <f t="shared" ref="G51" si="530">IF(F51="","",IF(SUM(H51:H52)=0,"PC",(SUM(H51:H52))))</f>
        <v/>
      </c>
      <c r="H51" s="503" t="str">
        <f t="shared" si="0"/>
        <v/>
      </c>
      <c r="I51" s="65"/>
      <c r="J51" s="65"/>
      <c r="K51" s="65"/>
      <c r="L51" s="65"/>
      <c r="M51" s="65"/>
      <c r="N51" s="65"/>
      <c r="O51" s="316"/>
      <c r="P51" s="65"/>
      <c r="Q51" s="65"/>
      <c r="R51" s="317"/>
      <c r="S51" s="519">
        <v>25</v>
      </c>
      <c r="T51" s="516" t="str">
        <f t="shared" ref="T51" si="531">G51</f>
        <v/>
      </c>
      <c r="U51" s="516">
        <f t="shared" ref="U51" si="532">I51</f>
        <v>0</v>
      </c>
      <c r="V51" s="516">
        <f t="shared" ref="V51" si="533">I52</f>
        <v>0</v>
      </c>
      <c r="W51" s="516">
        <f t="shared" ref="W51" si="534">J51</f>
        <v>0</v>
      </c>
      <c r="X51" s="516">
        <f t="shared" ref="X51" si="535">J52</f>
        <v>0</v>
      </c>
      <c r="Y51" s="516">
        <f t="shared" si="6"/>
        <v>0</v>
      </c>
      <c r="Z51" s="517">
        <f t="shared" ref="Z51" si="536">K52</f>
        <v>0</v>
      </c>
      <c r="AA51" s="516">
        <f t="shared" ref="AA51" si="537">L51</f>
        <v>0</v>
      </c>
      <c r="AB51" s="516">
        <f t="shared" ref="AB51" si="538">L52</f>
        <v>0</v>
      </c>
      <c r="AC51" s="516">
        <f t="shared" ref="AC51" si="539">M51</f>
        <v>0</v>
      </c>
      <c r="AD51" s="516">
        <f t="shared" ref="AD51" si="540">M52</f>
        <v>0</v>
      </c>
      <c r="AE51" s="516">
        <f t="shared" ref="AE51" si="541">N51</f>
        <v>0</v>
      </c>
      <c r="AF51" s="516">
        <f t="shared" ref="AF51" si="542">N52</f>
        <v>0</v>
      </c>
      <c r="AG51" s="516">
        <f t="shared" ref="AG51" si="543">O51</f>
        <v>0</v>
      </c>
      <c r="AH51" s="516">
        <f t="shared" ref="AH51" si="544">O52</f>
        <v>0</v>
      </c>
      <c r="AI51" s="516">
        <f t="shared" ref="AI51" si="545">P51</f>
        <v>0</v>
      </c>
      <c r="AJ51" s="516">
        <f t="shared" ref="AJ51" si="546">P52</f>
        <v>0</v>
      </c>
      <c r="AK51" s="516">
        <f t="shared" ref="AK51" si="547">Q51</f>
        <v>0</v>
      </c>
      <c r="AL51" s="516">
        <f t="shared" ref="AL51" si="548">Q52</f>
        <v>0</v>
      </c>
      <c r="AM51" s="516">
        <f t="shared" ref="AM51" si="549">R51</f>
        <v>0</v>
      </c>
      <c r="AN51" s="516">
        <f t="shared" ref="AN51" si="550">R52</f>
        <v>0</v>
      </c>
      <c r="AO51" s="516" t="str">
        <f t="shared" ref="AO51" si="551">IF(T51="","",IFERROR(SUM(U51:AN51)+LARGE(U51:AN51,1)/100+LARGE(U51:AN51,2)/1000+LARGE(U51:AN51,3)/10000+LARGE(U51:AN51,4)/100000+LARGE(U51:AN51,5)/1000000+LARGE(U51:AN51,6)/10000000+LARGE(U51:AN51,7)/100000000+LARGE(U51:AN51,8)/1000000000+LARGE(U51:AN51,9)/10000000000+LARGE(U51:AN51,10)/100000000000+LARGE(U51:AN51,11)/1000000000000+LARGE(U51:AN51,12)/10000000000000+LARGE(U51:AN51,13)/100000000000000+LARGE(U51:AN51,14)/1000000000000000+LARGE(U51:AN51,15)/10000000000000000+LARGE(U51:AN51,16)/100000000000000000+LARGE(U51:AN51,17)/1000000000000000000+LARGE(U51:AN51,18)/10000000000000000000+LARGE(U51:AN51,19)/100000000000000000000+LARGE(U51:AN51,20)/1E+21-0.01/S51,0))</f>
        <v/>
      </c>
      <c r="AP51" s="374"/>
      <c r="AQ51" s="374"/>
      <c r="AR51" s="374"/>
      <c r="AS51" s="374"/>
      <c r="AT51" s="374"/>
      <c r="AU51" s="374"/>
    </row>
    <row r="52" spans="1:47" ht="12" customHeight="1" thickBot="1" x14ac:dyDescent="0.35">
      <c r="A52" s="530"/>
      <c r="B52" s="524"/>
      <c r="C52" s="521"/>
      <c r="D52" s="526"/>
      <c r="E52" s="69"/>
      <c r="F52" s="70"/>
      <c r="G52" s="528"/>
      <c r="H52" s="43" t="str">
        <f t="shared" si="0"/>
        <v/>
      </c>
      <c r="I52" s="70"/>
      <c r="J52" s="70"/>
      <c r="K52" s="70"/>
      <c r="L52" s="70"/>
      <c r="M52" s="70"/>
      <c r="N52" s="70"/>
      <c r="O52" s="318"/>
      <c r="P52" s="70"/>
      <c r="Q52" s="70"/>
      <c r="R52" s="319"/>
      <c r="S52" s="519"/>
      <c r="T52" s="516"/>
      <c r="U52" s="516"/>
      <c r="V52" s="516"/>
      <c r="W52" s="516"/>
      <c r="X52" s="516"/>
      <c r="Y52" s="516"/>
      <c r="Z52" s="516"/>
      <c r="AA52" s="516"/>
      <c r="AB52" s="516"/>
      <c r="AC52" s="516"/>
      <c r="AD52" s="516"/>
      <c r="AE52" s="516"/>
      <c r="AF52" s="516"/>
      <c r="AG52" s="516"/>
      <c r="AH52" s="516"/>
      <c r="AI52" s="516"/>
      <c r="AJ52" s="516"/>
      <c r="AK52" s="516"/>
      <c r="AL52" s="516"/>
      <c r="AM52" s="516"/>
      <c r="AN52" s="516"/>
      <c r="AO52" s="516"/>
      <c r="AP52" s="374"/>
      <c r="AQ52" s="374"/>
      <c r="AR52" s="374"/>
      <c r="AS52" s="374"/>
      <c r="AT52" s="374"/>
      <c r="AU52" s="374"/>
    </row>
    <row r="53" spans="1:47" ht="12" customHeight="1" x14ac:dyDescent="0.3">
      <c r="A53" s="529" t="str">
        <f t="shared" ref="A53" si="552">IF(ISERROR(RANK(AO53,$AO$3:$AO$302,0)),"",(RANK(AO53,$AO$3:$AO$302,0)))</f>
        <v/>
      </c>
      <c r="B53" s="523" t="str">
        <f>IF(ISNA(VLOOKUP($D53,'L. Des E.'!$A$3:$C$362,2,FALSE)),"",(VLOOKUP($D53,'L. Des E.'!$A$3:$C$362,2,FALSE)))</f>
        <v/>
      </c>
      <c r="C53" s="520" t="str">
        <f>IF(ISNA(VLOOKUP($D53,'L. Des E.'!$A$3:$C$362,3,FALSE)),"",(VLOOKUP($D53,'L. Des E.'!$A$3:$C$362,3,FALSE)))</f>
        <v/>
      </c>
      <c r="D53" s="525"/>
      <c r="E53" s="64"/>
      <c r="F53" s="65"/>
      <c r="G53" s="527" t="str">
        <f t="shared" ref="G53" si="553">IF(F53="","",IF(SUM(H53:H54)=0,"PC",(SUM(H53:H54))))</f>
        <v/>
      </c>
      <c r="H53" s="503" t="str">
        <f t="shared" si="0"/>
        <v/>
      </c>
      <c r="I53" s="65"/>
      <c r="J53" s="65"/>
      <c r="K53" s="65"/>
      <c r="L53" s="65"/>
      <c r="M53" s="65"/>
      <c r="N53" s="65"/>
      <c r="O53" s="316"/>
      <c r="P53" s="65"/>
      <c r="Q53" s="65"/>
      <c r="R53" s="317"/>
      <c r="S53" s="519">
        <v>26</v>
      </c>
      <c r="T53" s="516" t="str">
        <f t="shared" ref="T53" si="554">G53</f>
        <v/>
      </c>
      <c r="U53" s="516">
        <f t="shared" ref="U53" si="555">I53</f>
        <v>0</v>
      </c>
      <c r="V53" s="516">
        <f t="shared" ref="V53" si="556">I54</f>
        <v>0</v>
      </c>
      <c r="W53" s="516">
        <f t="shared" ref="W53" si="557">J53</f>
        <v>0</v>
      </c>
      <c r="X53" s="516">
        <f t="shared" ref="X53" si="558">J54</f>
        <v>0</v>
      </c>
      <c r="Y53" s="516">
        <f t="shared" si="6"/>
        <v>0</v>
      </c>
      <c r="Z53" s="517">
        <f t="shared" ref="Z53" si="559">K54</f>
        <v>0</v>
      </c>
      <c r="AA53" s="516">
        <f t="shared" ref="AA53" si="560">L53</f>
        <v>0</v>
      </c>
      <c r="AB53" s="516">
        <f t="shared" ref="AB53" si="561">L54</f>
        <v>0</v>
      </c>
      <c r="AC53" s="516">
        <f t="shared" ref="AC53" si="562">M53</f>
        <v>0</v>
      </c>
      <c r="AD53" s="516">
        <f t="shared" ref="AD53" si="563">M54</f>
        <v>0</v>
      </c>
      <c r="AE53" s="516">
        <f t="shared" ref="AE53" si="564">N53</f>
        <v>0</v>
      </c>
      <c r="AF53" s="516">
        <f t="shared" ref="AF53" si="565">N54</f>
        <v>0</v>
      </c>
      <c r="AG53" s="516">
        <f t="shared" ref="AG53" si="566">O53</f>
        <v>0</v>
      </c>
      <c r="AH53" s="516">
        <f t="shared" ref="AH53" si="567">O54</f>
        <v>0</v>
      </c>
      <c r="AI53" s="516">
        <f t="shared" ref="AI53" si="568">P53</f>
        <v>0</v>
      </c>
      <c r="AJ53" s="516">
        <f t="shared" ref="AJ53" si="569">P54</f>
        <v>0</v>
      </c>
      <c r="AK53" s="516">
        <f t="shared" ref="AK53" si="570">Q53</f>
        <v>0</v>
      </c>
      <c r="AL53" s="516">
        <f t="shared" ref="AL53" si="571">Q54</f>
        <v>0</v>
      </c>
      <c r="AM53" s="516">
        <f t="shared" ref="AM53" si="572">R53</f>
        <v>0</v>
      </c>
      <c r="AN53" s="516">
        <f t="shared" ref="AN53" si="573">R54</f>
        <v>0</v>
      </c>
      <c r="AO53" s="516" t="str">
        <f t="shared" ref="AO53" si="574">IF(T53="","",IFERROR(SUM(U53:AN53)+LARGE(U53:AN53,1)/100+LARGE(U53:AN53,2)/1000+LARGE(U53:AN53,3)/10000+LARGE(U53:AN53,4)/100000+LARGE(U53:AN53,5)/1000000+LARGE(U53:AN53,6)/10000000+LARGE(U53:AN53,7)/100000000+LARGE(U53:AN53,8)/1000000000+LARGE(U53:AN53,9)/10000000000+LARGE(U53:AN53,10)/100000000000+LARGE(U53:AN53,11)/1000000000000+LARGE(U53:AN53,12)/10000000000000+LARGE(U53:AN53,13)/100000000000000+LARGE(U53:AN53,14)/1000000000000000+LARGE(U53:AN53,15)/10000000000000000+LARGE(U53:AN53,16)/100000000000000000+LARGE(U53:AN53,17)/1000000000000000000+LARGE(U53:AN53,18)/10000000000000000000+LARGE(U53:AN53,19)/100000000000000000000+LARGE(U53:AN53,20)/1E+21-0.01/S53,0))</f>
        <v/>
      </c>
      <c r="AP53" s="374"/>
      <c r="AQ53" s="374"/>
      <c r="AR53" s="374"/>
      <c r="AS53" s="374"/>
      <c r="AT53" s="374"/>
      <c r="AU53" s="374"/>
    </row>
    <row r="54" spans="1:47" ht="12" customHeight="1" thickBot="1" x14ac:dyDescent="0.35">
      <c r="A54" s="530"/>
      <c r="B54" s="524"/>
      <c r="C54" s="521"/>
      <c r="D54" s="526"/>
      <c r="E54" s="69"/>
      <c r="F54" s="70"/>
      <c r="G54" s="528"/>
      <c r="H54" s="43" t="str">
        <f t="shared" si="0"/>
        <v/>
      </c>
      <c r="I54" s="70"/>
      <c r="J54" s="70"/>
      <c r="K54" s="70"/>
      <c r="L54" s="70"/>
      <c r="M54" s="70"/>
      <c r="N54" s="70"/>
      <c r="O54" s="318"/>
      <c r="P54" s="70"/>
      <c r="Q54" s="70"/>
      <c r="R54" s="319"/>
      <c r="S54" s="519"/>
      <c r="T54" s="516"/>
      <c r="U54" s="516"/>
      <c r="V54" s="516"/>
      <c r="W54" s="516"/>
      <c r="X54" s="516"/>
      <c r="Y54" s="516"/>
      <c r="Z54" s="516"/>
      <c r="AA54" s="516"/>
      <c r="AB54" s="516"/>
      <c r="AC54" s="516"/>
      <c r="AD54" s="516"/>
      <c r="AE54" s="516"/>
      <c r="AF54" s="516"/>
      <c r="AG54" s="516"/>
      <c r="AH54" s="516"/>
      <c r="AI54" s="516"/>
      <c r="AJ54" s="516"/>
      <c r="AK54" s="516"/>
      <c r="AL54" s="516"/>
      <c r="AM54" s="516"/>
      <c r="AN54" s="516"/>
      <c r="AO54" s="516"/>
      <c r="AP54" s="374"/>
      <c r="AQ54" s="374"/>
      <c r="AR54" s="374"/>
      <c r="AS54" s="374"/>
      <c r="AT54" s="374"/>
      <c r="AU54" s="374"/>
    </row>
    <row r="55" spans="1:47" ht="12" customHeight="1" x14ac:dyDescent="0.3">
      <c r="A55" s="529" t="str">
        <f t="shared" ref="A55" si="575">IF(ISERROR(RANK(AO55,$AO$3:$AO$302,0)),"",(RANK(AO55,$AO$3:$AO$302,0)))</f>
        <v/>
      </c>
      <c r="B55" s="523" t="str">
        <f>IF(ISNA(VLOOKUP($D55,'L. Des E.'!$A$3:$C$362,2,FALSE)),"",(VLOOKUP($D55,'L. Des E.'!$A$3:$C$362,2,FALSE)))</f>
        <v/>
      </c>
      <c r="C55" s="520" t="str">
        <f>IF(ISNA(VLOOKUP($D55,'L. Des E.'!$A$3:$C$362,3,FALSE)),"",(VLOOKUP($D55,'L. Des E.'!$A$3:$C$362,3,FALSE)))</f>
        <v/>
      </c>
      <c r="D55" s="525"/>
      <c r="E55" s="64"/>
      <c r="F55" s="65"/>
      <c r="G55" s="527" t="str">
        <f t="shared" ref="G55" si="576">IF(F55="","",IF(SUM(H55:H56)=0,"PC",(SUM(H55:H56))))</f>
        <v/>
      </c>
      <c r="H55" s="503" t="str">
        <f t="shared" si="0"/>
        <v/>
      </c>
      <c r="I55" s="65"/>
      <c r="J55" s="65"/>
      <c r="K55" s="65"/>
      <c r="L55" s="65"/>
      <c r="M55" s="65"/>
      <c r="N55" s="65"/>
      <c r="O55" s="316"/>
      <c r="P55" s="65"/>
      <c r="Q55" s="65"/>
      <c r="R55" s="317"/>
      <c r="S55" s="519">
        <v>27</v>
      </c>
      <c r="T55" s="516" t="str">
        <f t="shared" ref="T55" si="577">G55</f>
        <v/>
      </c>
      <c r="U55" s="516">
        <f t="shared" ref="U55" si="578">I55</f>
        <v>0</v>
      </c>
      <c r="V55" s="516">
        <f t="shared" ref="V55" si="579">I56</f>
        <v>0</v>
      </c>
      <c r="W55" s="516">
        <f t="shared" ref="W55" si="580">J55</f>
        <v>0</v>
      </c>
      <c r="X55" s="516">
        <f t="shared" ref="X55" si="581">J56</f>
        <v>0</v>
      </c>
      <c r="Y55" s="516">
        <f t="shared" si="6"/>
        <v>0</v>
      </c>
      <c r="Z55" s="517">
        <f t="shared" ref="Z55" si="582">K56</f>
        <v>0</v>
      </c>
      <c r="AA55" s="516">
        <f t="shared" ref="AA55" si="583">L55</f>
        <v>0</v>
      </c>
      <c r="AB55" s="516">
        <f t="shared" ref="AB55" si="584">L56</f>
        <v>0</v>
      </c>
      <c r="AC55" s="516">
        <f t="shared" ref="AC55" si="585">M55</f>
        <v>0</v>
      </c>
      <c r="AD55" s="516">
        <f t="shared" ref="AD55" si="586">M56</f>
        <v>0</v>
      </c>
      <c r="AE55" s="516">
        <f t="shared" ref="AE55" si="587">N55</f>
        <v>0</v>
      </c>
      <c r="AF55" s="516">
        <f t="shared" ref="AF55" si="588">N56</f>
        <v>0</v>
      </c>
      <c r="AG55" s="516">
        <f t="shared" ref="AG55" si="589">O55</f>
        <v>0</v>
      </c>
      <c r="AH55" s="516">
        <f t="shared" ref="AH55" si="590">O56</f>
        <v>0</v>
      </c>
      <c r="AI55" s="516">
        <f t="shared" ref="AI55" si="591">P55</f>
        <v>0</v>
      </c>
      <c r="AJ55" s="516">
        <f t="shared" ref="AJ55" si="592">P56</f>
        <v>0</v>
      </c>
      <c r="AK55" s="516">
        <f t="shared" ref="AK55" si="593">Q55</f>
        <v>0</v>
      </c>
      <c r="AL55" s="516">
        <f t="shared" ref="AL55" si="594">Q56</f>
        <v>0</v>
      </c>
      <c r="AM55" s="516">
        <f t="shared" ref="AM55" si="595">R55</f>
        <v>0</v>
      </c>
      <c r="AN55" s="516">
        <f t="shared" ref="AN55" si="596">R56</f>
        <v>0</v>
      </c>
      <c r="AO55" s="516" t="str">
        <f t="shared" ref="AO55" si="597">IF(T55="","",IFERROR(SUM(U55:AN55)+LARGE(U55:AN55,1)/100+LARGE(U55:AN55,2)/1000+LARGE(U55:AN55,3)/10000+LARGE(U55:AN55,4)/100000+LARGE(U55:AN55,5)/1000000+LARGE(U55:AN55,6)/10000000+LARGE(U55:AN55,7)/100000000+LARGE(U55:AN55,8)/1000000000+LARGE(U55:AN55,9)/10000000000+LARGE(U55:AN55,10)/100000000000+LARGE(U55:AN55,11)/1000000000000+LARGE(U55:AN55,12)/10000000000000+LARGE(U55:AN55,13)/100000000000000+LARGE(U55:AN55,14)/1000000000000000+LARGE(U55:AN55,15)/10000000000000000+LARGE(U55:AN55,16)/100000000000000000+LARGE(U55:AN55,17)/1000000000000000000+LARGE(U55:AN55,18)/10000000000000000000+LARGE(U55:AN55,19)/100000000000000000000+LARGE(U55:AN55,20)/1E+21-0.01/S55,0))</f>
        <v/>
      </c>
      <c r="AP55" s="374"/>
      <c r="AQ55" s="374"/>
      <c r="AR55" s="374"/>
      <c r="AS55" s="374"/>
      <c r="AT55" s="374"/>
      <c r="AU55" s="374"/>
    </row>
    <row r="56" spans="1:47" ht="12" customHeight="1" thickBot="1" x14ac:dyDescent="0.35">
      <c r="A56" s="530"/>
      <c r="B56" s="524"/>
      <c r="C56" s="521"/>
      <c r="D56" s="526"/>
      <c r="E56" s="69"/>
      <c r="F56" s="70"/>
      <c r="G56" s="528"/>
      <c r="H56" s="43" t="str">
        <f t="shared" si="0"/>
        <v/>
      </c>
      <c r="I56" s="70"/>
      <c r="J56" s="70"/>
      <c r="K56" s="70"/>
      <c r="L56" s="70"/>
      <c r="M56" s="70"/>
      <c r="N56" s="70"/>
      <c r="O56" s="318"/>
      <c r="P56" s="70"/>
      <c r="Q56" s="70"/>
      <c r="R56" s="319"/>
      <c r="S56" s="519"/>
      <c r="T56" s="516"/>
      <c r="U56" s="516"/>
      <c r="V56" s="516"/>
      <c r="W56" s="516"/>
      <c r="X56" s="516"/>
      <c r="Y56" s="516"/>
      <c r="Z56" s="516"/>
      <c r="AA56" s="516"/>
      <c r="AB56" s="516"/>
      <c r="AC56" s="516"/>
      <c r="AD56" s="516"/>
      <c r="AE56" s="516"/>
      <c r="AF56" s="516"/>
      <c r="AG56" s="516"/>
      <c r="AH56" s="516"/>
      <c r="AI56" s="516"/>
      <c r="AJ56" s="516"/>
      <c r="AK56" s="516"/>
      <c r="AL56" s="516"/>
      <c r="AM56" s="516"/>
      <c r="AN56" s="516"/>
      <c r="AO56" s="516"/>
      <c r="AP56" s="374"/>
      <c r="AQ56" s="374"/>
      <c r="AR56" s="374"/>
      <c r="AS56" s="374"/>
      <c r="AT56" s="374"/>
      <c r="AU56" s="374"/>
    </row>
    <row r="57" spans="1:47" ht="12" customHeight="1" x14ac:dyDescent="0.3">
      <c r="A57" s="529" t="str">
        <f t="shared" ref="A57" si="598">IF(ISERROR(RANK(AO57,$AO$3:$AO$302,0)),"",(RANK(AO57,$AO$3:$AO$302,0)))</f>
        <v/>
      </c>
      <c r="B57" s="523" t="str">
        <f>IF(ISNA(VLOOKUP($D57,'L. Des E.'!$A$3:$C$362,2,FALSE)),"",(VLOOKUP($D57,'L. Des E.'!$A$3:$C$362,2,FALSE)))</f>
        <v/>
      </c>
      <c r="C57" s="520" t="str">
        <f>IF(ISNA(VLOOKUP($D57,'L. Des E.'!$A$3:$C$362,3,FALSE)),"",(VLOOKUP($D57,'L. Des E.'!$A$3:$C$362,3,FALSE)))</f>
        <v/>
      </c>
      <c r="D57" s="525"/>
      <c r="E57" s="64"/>
      <c r="F57" s="65"/>
      <c r="G57" s="527" t="str">
        <f t="shared" ref="G57" si="599">IF(F57="","",IF(SUM(H57:H58)=0,"PC",(SUM(H57:H58))))</f>
        <v/>
      </c>
      <c r="H57" s="503" t="str">
        <f t="shared" si="0"/>
        <v/>
      </c>
      <c r="I57" s="65"/>
      <c r="J57" s="65"/>
      <c r="K57" s="65"/>
      <c r="L57" s="65"/>
      <c r="M57" s="65"/>
      <c r="N57" s="65"/>
      <c r="O57" s="316"/>
      <c r="P57" s="65"/>
      <c r="Q57" s="65"/>
      <c r="R57" s="317"/>
      <c r="S57" s="519">
        <v>28</v>
      </c>
      <c r="T57" s="516" t="str">
        <f t="shared" ref="T57" si="600">G57</f>
        <v/>
      </c>
      <c r="U57" s="516">
        <f t="shared" ref="U57" si="601">I57</f>
        <v>0</v>
      </c>
      <c r="V57" s="516">
        <f t="shared" ref="V57" si="602">I58</f>
        <v>0</v>
      </c>
      <c r="W57" s="516">
        <f t="shared" ref="W57" si="603">J57</f>
        <v>0</v>
      </c>
      <c r="X57" s="516">
        <f t="shared" ref="X57" si="604">J58</f>
        <v>0</v>
      </c>
      <c r="Y57" s="516">
        <f t="shared" si="6"/>
        <v>0</v>
      </c>
      <c r="Z57" s="517">
        <f t="shared" ref="Z57" si="605">K58</f>
        <v>0</v>
      </c>
      <c r="AA57" s="516">
        <f t="shared" ref="AA57" si="606">L57</f>
        <v>0</v>
      </c>
      <c r="AB57" s="516">
        <f t="shared" ref="AB57" si="607">L58</f>
        <v>0</v>
      </c>
      <c r="AC57" s="516">
        <f t="shared" ref="AC57" si="608">M57</f>
        <v>0</v>
      </c>
      <c r="AD57" s="516">
        <f t="shared" ref="AD57" si="609">M58</f>
        <v>0</v>
      </c>
      <c r="AE57" s="516">
        <f t="shared" ref="AE57" si="610">N57</f>
        <v>0</v>
      </c>
      <c r="AF57" s="516">
        <f t="shared" ref="AF57" si="611">N58</f>
        <v>0</v>
      </c>
      <c r="AG57" s="516">
        <f t="shared" ref="AG57" si="612">O57</f>
        <v>0</v>
      </c>
      <c r="AH57" s="516">
        <f t="shared" ref="AH57" si="613">O58</f>
        <v>0</v>
      </c>
      <c r="AI57" s="516">
        <f t="shared" ref="AI57" si="614">P57</f>
        <v>0</v>
      </c>
      <c r="AJ57" s="516">
        <f t="shared" ref="AJ57" si="615">P58</f>
        <v>0</v>
      </c>
      <c r="AK57" s="516">
        <f t="shared" ref="AK57" si="616">Q57</f>
        <v>0</v>
      </c>
      <c r="AL57" s="516">
        <f t="shared" ref="AL57" si="617">Q58</f>
        <v>0</v>
      </c>
      <c r="AM57" s="516">
        <f t="shared" ref="AM57" si="618">R57</f>
        <v>0</v>
      </c>
      <c r="AN57" s="516">
        <f t="shared" ref="AN57" si="619">R58</f>
        <v>0</v>
      </c>
      <c r="AO57" s="516" t="str">
        <f t="shared" ref="AO57" si="620">IF(T57="","",IFERROR(SUM(U57:AN57)+LARGE(U57:AN57,1)/100+LARGE(U57:AN57,2)/1000+LARGE(U57:AN57,3)/10000+LARGE(U57:AN57,4)/100000+LARGE(U57:AN57,5)/1000000+LARGE(U57:AN57,6)/10000000+LARGE(U57:AN57,7)/100000000+LARGE(U57:AN57,8)/1000000000+LARGE(U57:AN57,9)/10000000000+LARGE(U57:AN57,10)/100000000000+LARGE(U57:AN57,11)/1000000000000+LARGE(U57:AN57,12)/10000000000000+LARGE(U57:AN57,13)/100000000000000+LARGE(U57:AN57,14)/1000000000000000+LARGE(U57:AN57,15)/10000000000000000+LARGE(U57:AN57,16)/100000000000000000+LARGE(U57:AN57,17)/1000000000000000000+LARGE(U57:AN57,18)/10000000000000000000+LARGE(U57:AN57,19)/100000000000000000000+LARGE(U57:AN57,20)/1E+21-0.01/S57,0))</f>
        <v/>
      </c>
      <c r="AP57" s="374"/>
      <c r="AQ57" s="374"/>
      <c r="AR57" s="374"/>
      <c r="AS57" s="374"/>
      <c r="AT57" s="374"/>
      <c r="AU57" s="374"/>
    </row>
    <row r="58" spans="1:47" ht="12" customHeight="1" thickBot="1" x14ac:dyDescent="0.35">
      <c r="A58" s="530"/>
      <c r="B58" s="524"/>
      <c r="C58" s="521"/>
      <c r="D58" s="526"/>
      <c r="E58" s="69"/>
      <c r="F58" s="70"/>
      <c r="G58" s="528"/>
      <c r="H58" s="43" t="str">
        <f t="shared" si="0"/>
        <v/>
      </c>
      <c r="I58" s="70"/>
      <c r="J58" s="70"/>
      <c r="K58" s="70"/>
      <c r="L58" s="70"/>
      <c r="M58" s="70"/>
      <c r="N58" s="70"/>
      <c r="O58" s="318"/>
      <c r="P58" s="70"/>
      <c r="Q58" s="70"/>
      <c r="R58" s="319"/>
      <c r="S58" s="519"/>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374"/>
      <c r="AQ58" s="374"/>
      <c r="AR58" s="374"/>
      <c r="AS58" s="374"/>
      <c r="AT58" s="374"/>
      <c r="AU58" s="374"/>
    </row>
    <row r="59" spans="1:47" ht="12" customHeight="1" x14ac:dyDescent="0.3">
      <c r="A59" s="529" t="str">
        <f t="shared" ref="A59" si="621">IF(ISERROR(RANK(AO59,$AO$3:$AO$302,0)),"",(RANK(AO59,$AO$3:$AO$302,0)))</f>
        <v/>
      </c>
      <c r="B59" s="523" t="str">
        <f>IF(ISNA(VLOOKUP($D59,'L. Des E.'!$A$3:$C$362,2,FALSE)),"",(VLOOKUP($D59,'L. Des E.'!$A$3:$C$362,2,FALSE)))</f>
        <v/>
      </c>
      <c r="C59" s="520" t="str">
        <f>IF(ISNA(VLOOKUP($D59,'L. Des E.'!$A$3:$C$362,3,FALSE)),"",(VLOOKUP($D59,'L. Des E.'!$A$3:$C$362,3,FALSE)))</f>
        <v/>
      </c>
      <c r="D59" s="525"/>
      <c r="E59" s="64"/>
      <c r="F59" s="65"/>
      <c r="G59" s="527" t="str">
        <f t="shared" ref="G59" si="622">IF(F59="","",IF(SUM(H59:H60)=0,"PC",(SUM(H59:H60))))</f>
        <v/>
      </c>
      <c r="H59" s="503" t="str">
        <f t="shared" si="0"/>
        <v/>
      </c>
      <c r="I59" s="65"/>
      <c r="J59" s="65"/>
      <c r="K59" s="65"/>
      <c r="L59" s="65"/>
      <c r="M59" s="65"/>
      <c r="N59" s="65"/>
      <c r="O59" s="316"/>
      <c r="P59" s="65"/>
      <c r="Q59" s="65"/>
      <c r="R59" s="317"/>
      <c r="S59" s="519">
        <v>29</v>
      </c>
      <c r="T59" s="516" t="str">
        <f t="shared" ref="T59" si="623">G59</f>
        <v/>
      </c>
      <c r="U59" s="516">
        <f t="shared" ref="U59" si="624">I59</f>
        <v>0</v>
      </c>
      <c r="V59" s="516">
        <f t="shared" ref="V59" si="625">I60</f>
        <v>0</v>
      </c>
      <c r="W59" s="516">
        <f t="shared" ref="W59" si="626">J59</f>
        <v>0</v>
      </c>
      <c r="X59" s="516">
        <f t="shared" ref="X59" si="627">J60</f>
        <v>0</v>
      </c>
      <c r="Y59" s="516">
        <f t="shared" si="6"/>
        <v>0</v>
      </c>
      <c r="Z59" s="517">
        <f t="shared" ref="Z59" si="628">K60</f>
        <v>0</v>
      </c>
      <c r="AA59" s="516">
        <f t="shared" ref="AA59" si="629">L59</f>
        <v>0</v>
      </c>
      <c r="AB59" s="516">
        <f t="shared" ref="AB59" si="630">L60</f>
        <v>0</v>
      </c>
      <c r="AC59" s="516">
        <f t="shared" ref="AC59" si="631">M59</f>
        <v>0</v>
      </c>
      <c r="AD59" s="516">
        <f t="shared" ref="AD59" si="632">M60</f>
        <v>0</v>
      </c>
      <c r="AE59" s="516">
        <f t="shared" ref="AE59" si="633">N59</f>
        <v>0</v>
      </c>
      <c r="AF59" s="516">
        <f t="shared" ref="AF59" si="634">N60</f>
        <v>0</v>
      </c>
      <c r="AG59" s="516">
        <f t="shared" ref="AG59" si="635">O59</f>
        <v>0</v>
      </c>
      <c r="AH59" s="516">
        <f t="shared" ref="AH59" si="636">O60</f>
        <v>0</v>
      </c>
      <c r="AI59" s="516">
        <f t="shared" ref="AI59" si="637">P59</f>
        <v>0</v>
      </c>
      <c r="AJ59" s="516">
        <f t="shared" ref="AJ59" si="638">P60</f>
        <v>0</v>
      </c>
      <c r="AK59" s="516">
        <f t="shared" ref="AK59" si="639">Q59</f>
        <v>0</v>
      </c>
      <c r="AL59" s="516">
        <f t="shared" ref="AL59" si="640">Q60</f>
        <v>0</v>
      </c>
      <c r="AM59" s="516">
        <f t="shared" ref="AM59" si="641">R59</f>
        <v>0</v>
      </c>
      <c r="AN59" s="516">
        <f t="shared" ref="AN59" si="642">R60</f>
        <v>0</v>
      </c>
      <c r="AO59" s="516" t="str">
        <f t="shared" ref="AO59" si="643">IF(T59="","",IFERROR(SUM(U59:AN59)+LARGE(U59:AN59,1)/100+LARGE(U59:AN59,2)/1000+LARGE(U59:AN59,3)/10000+LARGE(U59:AN59,4)/100000+LARGE(U59:AN59,5)/1000000+LARGE(U59:AN59,6)/10000000+LARGE(U59:AN59,7)/100000000+LARGE(U59:AN59,8)/1000000000+LARGE(U59:AN59,9)/10000000000+LARGE(U59:AN59,10)/100000000000+LARGE(U59:AN59,11)/1000000000000+LARGE(U59:AN59,12)/10000000000000+LARGE(U59:AN59,13)/100000000000000+LARGE(U59:AN59,14)/1000000000000000+LARGE(U59:AN59,15)/10000000000000000+LARGE(U59:AN59,16)/100000000000000000+LARGE(U59:AN59,17)/1000000000000000000+LARGE(U59:AN59,18)/10000000000000000000+LARGE(U59:AN59,19)/100000000000000000000+LARGE(U59:AN59,20)/1E+21-0.01/S59,0))</f>
        <v/>
      </c>
      <c r="AP59" s="374"/>
      <c r="AQ59" s="374"/>
      <c r="AR59" s="374"/>
      <c r="AS59" s="374"/>
      <c r="AT59" s="374"/>
      <c r="AU59" s="374"/>
    </row>
    <row r="60" spans="1:47" ht="12" customHeight="1" thickBot="1" x14ac:dyDescent="0.35">
      <c r="A60" s="530"/>
      <c r="B60" s="524"/>
      <c r="C60" s="521"/>
      <c r="D60" s="526"/>
      <c r="E60" s="69"/>
      <c r="F60" s="70"/>
      <c r="G60" s="528"/>
      <c r="H60" s="43" t="str">
        <f t="shared" si="0"/>
        <v/>
      </c>
      <c r="I60" s="70"/>
      <c r="J60" s="70"/>
      <c r="K60" s="70"/>
      <c r="L60" s="70"/>
      <c r="M60" s="70"/>
      <c r="N60" s="70"/>
      <c r="O60" s="318"/>
      <c r="P60" s="70"/>
      <c r="Q60" s="70"/>
      <c r="R60" s="319"/>
      <c r="S60" s="519"/>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374"/>
      <c r="AQ60" s="374"/>
      <c r="AR60" s="374"/>
      <c r="AS60" s="374"/>
      <c r="AT60" s="374"/>
      <c r="AU60" s="374"/>
    </row>
    <row r="61" spans="1:47" ht="12" customHeight="1" x14ac:dyDescent="0.3">
      <c r="A61" s="529" t="str">
        <f t="shared" ref="A61" si="644">IF(ISERROR(RANK(AO61,$AO$3:$AO$302,0)),"",(RANK(AO61,$AO$3:$AO$302,0)))</f>
        <v/>
      </c>
      <c r="B61" s="523" t="str">
        <f>IF(ISNA(VLOOKUP($D61,'L. Des E.'!$A$3:$C$362,2,FALSE)),"",(VLOOKUP($D61,'L. Des E.'!$A$3:$C$362,2,FALSE)))</f>
        <v/>
      </c>
      <c r="C61" s="520" t="str">
        <f>IF(ISNA(VLOOKUP($D61,'L. Des E.'!$A$3:$C$362,3,FALSE)),"",(VLOOKUP($D61,'L. Des E.'!$A$3:$C$362,3,FALSE)))</f>
        <v/>
      </c>
      <c r="D61" s="525"/>
      <c r="E61" s="64"/>
      <c r="F61" s="65"/>
      <c r="G61" s="527" t="str">
        <f t="shared" ref="G61" si="645">IF(F61="","",IF(SUM(H61:H62)=0,"PC",(SUM(H61:H62))))</f>
        <v/>
      </c>
      <c r="H61" s="503" t="str">
        <f t="shared" si="0"/>
        <v/>
      </c>
      <c r="I61" s="65"/>
      <c r="J61" s="65"/>
      <c r="K61" s="65"/>
      <c r="L61" s="65"/>
      <c r="M61" s="65"/>
      <c r="N61" s="65"/>
      <c r="O61" s="316"/>
      <c r="P61" s="65"/>
      <c r="Q61" s="65"/>
      <c r="R61" s="317"/>
      <c r="S61" s="519">
        <v>30</v>
      </c>
      <c r="T61" s="516" t="str">
        <f t="shared" ref="T61" si="646">G61</f>
        <v/>
      </c>
      <c r="U61" s="516">
        <f t="shared" ref="U61" si="647">I61</f>
        <v>0</v>
      </c>
      <c r="V61" s="516">
        <f t="shared" ref="V61" si="648">I62</f>
        <v>0</v>
      </c>
      <c r="W61" s="516">
        <f t="shared" ref="W61" si="649">J61</f>
        <v>0</v>
      </c>
      <c r="X61" s="516">
        <f t="shared" ref="X61" si="650">J62</f>
        <v>0</v>
      </c>
      <c r="Y61" s="516">
        <f t="shared" si="6"/>
        <v>0</v>
      </c>
      <c r="Z61" s="517">
        <f t="shared" ref="Z61" si="651">K62</f>
        <v>0</v>
      </c>
      <c r="AA61" s="516">
        <f t="shared" ref="AA61" si="652">L61</f>
        <v>0</v>
      </c>
      <c r="AB61" s="516">
        <f t="shared" ref="AB61" si="653">L62</f>
        <v>0</v>
      </c>
      <c r="AC61" s="516">
        <f t="shared" ref="AC61" si="654">M61</f>
        <v>0</v>
      </c>
      <c r="AD61" s="516">
        <f t="shared" ref="AD61" si="655">M62</f>
        <v>0</v>
      </c>
      <c r="AE61" s="516">
        <f t="shared" ref="AE61" si="656">N61</f>
        <v>0</v>
      </c>
      <c r="AF61" s="516">
        <f t="shared" ref="AF61" si="657">N62</f>
        <v>0</v>
      </c>
      <c r="AG61" s="516">
        <f t="shared" ref="AG61" si="658">O61</f>
        <v>0</v>
      </c>
      <c r="AH61" s="516">
        <f t="shared" ref="AH61" si="659">O62</f>
        <v>0</v>
      </c>
      <c r="AI61" s="516">
        <f t="shared" ref="AI61" si="660">P61</f>
        <v>0</v>
      </c>
      <c r="AJ61" s="516">
        <f t="shared" ref="AJ61" si="661">P62</f>
        <v>0</v>
      </c>
      <c r="AK61" s="516">
        <f t="shared" ref="AK61" si="662">Q61</f>
        <v>0</v>
      </c>
      <c r="AL61" s="516">
        <f t="shared" ref="AL61" si="663">Q62</f>
        <v>0</v>
      </c>
      <c r="AM61" s="516">
        <f t="shared" ref="AM61" si="664">R61</f>
        <v>0</v>
      </c>
      <c r="AN61" s="516">
        <f t="shared" ref="AN61" si="665">R62</f>
        <v>0</v>
      </c>
      <c r="AO61" s="516" t="str">
        <f t="shared" ref="AO61" si="666">IF(T61="","",IFERROR(SUM(U61:AN61)+LARGE(U61:AN61,1)/100+LARGE(U61:AN61,2)/1000+LARGE(U61:AN61,3)/10000+LARGE(U61:AN61,4)/100000+LARGE(U61:AN61,5)/1000000+LARGE(U61:AN61,6)/10000000+LARGE(U61:AN61,7)/100000000+LARGE(U61:AN61,8)/1000000000+LARGE(U61:AN61,9)/10000000000+LARGE(U61:AN61,10)/100000000000+LARGE(U61:AN61,11)/1000000000000+LARGE(U61:AN61,12)/10000000000000+LARGE(U61:AN61,13)/100000000000000+LARGE(U61:AN61,14)/1000000000000000+LARGE(U61:AN61,15)/10000000000000000+LARGE(U61:AN61,16)/100000000000000000+LARGE(U61:AN61,17)/1000000000000000000+LARGE(U61:AN61,18)/10000000000000000000+LARGE(U61:AN61,19)/100000000000000000000+LARGE(U61:AN61,20)/1E+21-0.01/S61,0))</f>
        <v/>
      </c>
      <c r="AP61" s="374"/>
      <c r="AQ61" s="374"/>
      <c r="AR61" s="374"/>
      <c r="AS61" s="374"/>
      <c r="AT61" s="374"/>
      <c r="AU61" s="374"/>
    </row>
    <row r="62" spans="1:47" ht="12" customHeight="1" thickBot="1" x14ac:dyDescent="0.35">
      <c r="A62" s="530"/>
      <c r="B62" s="524"/>
      <c r="C62" s="521"/>
      <c r="D62" s="526"/>
      <c r="E62" s="69"/>
      <c r="F62" s="70"/>
      <c r="G62" s="528"/>
      <c r="H62" s="43" t="str">
        <f t="shared" si="0"/>
        <v/>
      </c>
      <c r="I62" s="70"/>
      <c r="J62" s="70"/>
      <c r="K62" s="70"/>
      <c r="L62" s="70"/>
      <c r="M62" s="70"/>
      <c r="N62" s="70"/>
      <c r="O62" s="318"/>
      <c r="P62" s="70"/>
      <c r="Q62" s="70"/>
      <c r="R62" s="319"/>
      <c r="S62" s="519"/>
      <c r="T62" s="516"/>
      <c r="U62" s="516"/>
      <c r="V62" s="516"/>
      <c r="W62" s="516"/>
      <c r="X62" s="516"/>
      <c r="Y62" s="516"/>
      <c r="Z62" s="516"/>
      <c r="AA62" s="516"/>
      <c r="AB62" s="516"/>
      <c r="AC62" s="516"/>
      <c r="AD62" s="516"/>
      <c r="AE62" s="516"/>
      <c r="AF62" s="516"/>
      <c r="AG62" s="516"/>
      <c r="AH62" s="516"/>
      <c r="AI62" s="516"/>
      <c r="AJ62" s="516"/>
      <c r="AK62" s="516"/>
      <c r="AL62" s="516"/>
      <c r="AM62" s="516"/>
      <c r="AN62" s="516"/>
      <c r="AO62" s="516"/>
      <c r="AP62" s="374"/>
      <c r="AQ62" s="374"/>
      <c r="AR62" s="374"/>
      <c r="AS62" s="374"/>
      <c r="AT62" s="374"/>
      <c r="AU62" s="374"/>
    </row>
    <row r="63" spans="1:47" ht="12" customHeight="1" x14ac:dyDescent="0.3">
      <c r="A63" s="529" t="str">
        <f t="shared" ref="A63" si="667">IF(ISERROR(RANK(AO63,$AO$3:$AO$302,0)),"",(RANK(AO63,$AO$3:$AO$302,0)))</f>
        <v/>
      </c>
      <c r="B63" s="523" t="str">
        <f>IF(ISNA(VLOOKUP($D63,'L. Des E.'!$A$3:$C$362,2,FALSE)),"",(VLOOKUP($D63,'L. Des E.'!$A$3:$C$362,2,FALSE)))</f>
        <v/>
      </c>
      <c r="C63" s="520" t="str">
        <f>IF(ISNA(VLOOKUP($D63,'L. Des E.'!$A$3:$C$362,3,FALSE)),"",(VLOOKUP($D63,'L. Des E.'!$A$3:$C$362,3,FALSE)))</f>
        <v/>
      </c>
      <c r="D63" s="525"/>
      <c r="E63" s="64"/>
      <c r="F63" s="65"/>
      <c r="G63" s="527" t="str">
        <f t="shared" ref="G63" si="668">IF(F63="","",IF(SUM(H63:H64)=0,"PC",(SUM(H63:H64))))</f>
        <v/>
      </c>
      <c r="H63" s="503" t="str">
        <f t="shared" si="0"/>
        <v/>
      </c>
      <c r="I63" s="65"/>
      <c r="J63" s="65"/>
      <c r="K63" s="65"/>
      <c r="L63" s="65"/>
      <c r="M63" s="65"/>
      <c r="N63" s="65"/>
      <c r="O63" s="316"/>
      <c r="P63" s="65"/>
      <c r="Q63" s="65"/>
      <c r="R63" s="317"/>
      <c r="S63" s="519">
        <v>31</v>
      </c>
      <c r="T63" s="516" t="str">
        <f t="shared" ref="T63" si="669">G63</f>
        <v/>
      </c>
      <c r="U63" s="516">
        <f t="shared" ref="U63" si="670">I63</f>
        <v>0</v>
      </c>
      <c r="V63" s="516">
        <f t="shared" ref="V63" si="671">I64</f>
        <v>0</v>
      </c>
      <c r="W63" s="516">
        <f t="shared" ref="W63" si="672">J63</f>
        <v>0</v>
      </c>
      <c r="X63" s="516">
        <f t="shared" ref="X63" si="673">J64</f>
        <v>0</v>
      </c>
      <c r="Y63" s="516">
        <f t="shared" si="6"/>
        <v>0</v>
      </c>
      <c r="Z63" s="517">
        <f t="shared" ref="Z63" si="674">K64</f>
        <v>0</v>
      </c>
      <c r="AA63" s="516">
        <f t="shared" ref="AA63" si="675">L63</f>
        <v>0</v>
      </c>
      <c r="AB63" s="516">
        <f t="shared" ref="AB63" si="676">L64</f>
        <v>0</v>
      </c>
      <c r="AC63" s="516">
        <f t="shared" ref="AC63" si="677">M63</f>
        <v>0</v>
      </c>
      <c r="AD63" s="516">
        <f t="shared" ref="AD63" si="678">M64</f>
        <v>0</v>
      </c>
      <c r="AE63" s="516">
        <f t="shared" ref="AE63" si="679">N63</f>
        <v>0</v>
      </c>
      <c r="AF63" s="516">
        <f t="shared" ref="AF63" si="680">N64</f>
        <v>0</v>
      </c>
      <c r="AG63" s="516">
        <f t="shared" ref="AG63" si="681">O63</f>
        <v>0</v>
      </c>
      <c r="AH63" s="516">
        <f t="shared" ref="AH63" si="682">O64</f>
        <v>0</v>
      </c>
      <c r="AI63" s="516">
        <f t="shared" ref="AI63" si="683">P63</f>
        <v>0</v>
      </c>
      <c r="AJ63" s="516">
        <f t="shared" ref="AJ63" si="684">P64</f>
        <v>0</v>
      </c>
      <c r="AK63" s="516">
        <f t="shared" ref="AK63" si="685">Q63</f>
        <v>0</v>
      </c>
      <c r="AL63" s="516">
        <f t="shared" ref="AL63" si="686">Q64</f>
        <v>0</v>
      </c>
      <c r="AM63" s="516">
        <f t="shared" ref="AM63" si="687">R63</f>
        <v>0</v>
      </c>
      <c r="AN63" s="516">
        <f t="shared" ref="AN63" si="688">R64</f>
        <v>0</v>
      </c>
      <c r="AO63" s="516" t="str">
        <f t="shared" ref="AO63" si="689">IF(T63="","",IFERROR(SUM(U63:AN63)+LARGE(U63:AN63,1)/100+LARGE(U63:AN63,2)/1000+LARGE(U63:AN63,3)/10000+LARGE(U63:AN63,4)/100000+LARGE(U63:AN63,5)/1000000+LARGE(U63:AN63,6)/10000000+LARGE(U63:AN63,7)/100000000+LARGE(U63:AN63,8)/1000000000+LARGE(U63:AN63,9)/10000000000+LARGE(U63:AN63,10)/100000000000+LARGE(U63:AN63,11)/1000000000000+LARGE(U63:AN63,12)/10000000000000+LARGE(U63:AN63,13)/100000000000000+LARGE(U63:AN63,14)/1000000000000000+LARGE(U63:AN63,15)/10000000000000000+LARGE(U63:AN63,16)/100000000000000000+LARGE(U63:AN63,17)/1000000000000000000+LARGE(U63:AN63,18)/10000000000000000000+LARGE(U63:AN63,19)/100000000000000000000+LARGE(U63:AN63,20)/1E+21-0.01/S63,0))</f>
        <v/>
      </c>
      <c r="AP63" s="374"/>
      <c r="AQ63" s="374"/>
      <c r="AR63" s="374"/>
      <c r="AS63" s="374"/>
      <c r="AT63" s="374"/>
      <c r="AU63" s="374"/>
    </row>
    <row r="64" spans="1:47" ht="12" customHeight="1" thickBot="1" x14ac:dyDescent="0.35">
      <c r="A64" s="530"/>
      <c r="B64" s="524"/>
      <c r="C64" s="521"/>
      <c r="D64" s="526"/>
      <c r="E64" s="69"/>
      <c r="F64" s="70"/>
      <c r="G64" s="528"/>
      <c r="H64" s="43" t="str">
        <f t="shared" si="0"/>
        <v/>
      </c>
      <c r="I64" s="70"/>
      <c r="J64" s="70"/>
      <c r="K64" s="70"/>
      <c r="L64" s="70"/>
      <c r="M64" s="70"/>
      <c r="N64" s="70"/>
      <c r="O64" s="318"/>
      <c r="P64" s="70"/>
      <c r="Q64" s="70"/>
      <c r="R64" s="319"/>
      <c r="S64" s="519"/>
      <c r="T64" s="516"/>
      <c r="U64" s="516"/>
      <c r="V64" s="516"/>
      <c r="W64" s="516"/>
      <c r="X64" s="516"/>
      <c r="Y64" s="516"/>
      <c r="Z64" s="516"/>
      <c r="AA64" s="516"/>
      <c r="AB64" s="516"/>
      <c r="AC64" s="516"/>
      <c r="AD64" s="516"/>
      <c r="AE64" s="516"/>
      <c r="AF64" s="516"/>
      <c r="AG64" s="516"/>
      <c r="AH64" s="516"/>
      <c r="AI64" s="516"/>
      <c r="AJ64" s="516"/>
      <c r="AK64" s="516"/>
      <c r="AL64" s="516"/>
      <c r="AM64" s="516"/>
      <c r="AN64" s="516"/>
      <c r="AO64" s="516"/>
      <c r="AP64" s="374"/>
      <c r="AQ64" s="374"/>
      <c r="AR64" s="374"/>
      <c r="AS64" s="374"/>
      <c r="AT64" s="374"/>
      <c r="AU64" s="374"/>
    </row>
    <row r="65" spans="1:47" ht="12" customHeight="1" x14ac:dyDescent="0.3">
      <c r="A65" s="529" t="str">
        <f t="shared" ref="A65" si="690">IF(ISERROR(RANK(AO65,$AO$3:$AO$302,0)),"",(RANK(AO65,$AO$3:$AO$302,0)))</f>
        <v/>
      </c>
      <c r="B65" s="523" t="str">
        <f>IF(ISNA(VLOOKUP($D65,'L. Des E.'!$A$3:$C$362,2,FALSE)),"",(VLOOKUP($D65,'L. Des E.'!$A$3:$C$362,2,FALSE)))</f>
        <v/>
      </c>
      <c r="C65" s="520" t="str">
        <f>IF(ISNA(VLOOKUP($D65,'L. Des E.'!$A$3:$C$362,3,FALSE)),"",(VLOOKUP($D65,'L. Des E.'!$A$3:$C$362,3,FALSE)))</f>
        <v/>
      </c>
      <c r="D65" s="525"/>
      <c r="E65" s="64"/>
      <c r="F65" s="65"/>
      <c r="G65" s="527" t="str">
        <f t="shared" ref="G65" si="691">IF(F65="","",IF(SUM(H65:H66)=0,"PC",(SUM(H65:H66))))</f>
        <v/>
      </c>
      <c r="H65" s="503" t="str">
        <f t="shared" si="0"/>
        <v/>
      </c>
      <c r="I65" s="65"/>
      <c r="J65" s="65"/>
      <c r="K65" s="65"/>
      <c r="L65" s="65"/>
      <c r="M65" s="65"/>
      <c r="N65" s="65"/>
      <c r="O65" s="316"/>
      <c r="P65" s="65"/>
      <c r="Q65" s="65"/>
      <c r="R65" s="317"/>
      <c r="S65" s="519">
        <v>32</v>
      </c>
      <c r="T65" s="516" t="str">
        <f t="shared" ref="T65" si="692">G65</f>
        <v/>
      </c>
      <c r="U65" s="516">
        <f t="shared" ref="U65" si="693">I65</f>
        <v>0</v>
      </c>
      <c r="V65" s="516">
        <f t="shared" ref="V65" si="694">I66</f>
        <v>0</v>
      </c>
      <c r="W65" s="516">
        <f t="shared" ref="W65" si="695">J65</f>
        <v>0</v>
      </c>
      <c r="X65" s="516">
        <f t="shared" ref="X65" si="696">J66</f>
        <v>0</v>
      </c>
      <c r="Y65" s="516">
        <f t="shared" si="6"/>
        <v>0</v>
      </c>
      <c r="Z65" s="517">
        <f t="shared" ref="Z65" si="697">K66</f>
        <v>0</v>
      </c>
      <c r="AA65" s="516">
        <f t="shared" ref="AA65" si="698">L65</f>
        <v>0</v>
      </c>
      <c r="AB65" s="516">
        <f t="shared" ref="AB65" si="699">L66</f>
        <v>0</v>
      </c>
      <c r="AC65" s="516">
        <f t="shared" ref="AC65" si="700">M65</f>
        <v>0</v>
      </c>
      <c r="AD65" s="516">
        <f t="shared" ref="AD65" si="701">M66</f>
        <v>0</v>
      </c>
      <c r="AE65" s="516">
        <f t="shared" ref="AE65" si="702">N65</f>
        <v>0</v>
      </c>
      <c r="AF65" s="516">
        <f t="shared" ref="AF65" si="703">N66</f>
        <v>0</v>
      </c>
      <c r="AG65" s="516">
        <f t="shared" ref="AG65" si="704">O65</f>
        <v>0</v>
      </c>
      <c r="AH65" s="516">
        <f t="shared" ref="AH65" si="705">O66</f>
        <v>0</v>
      </c>
      <c r="AI65" s="516">
        <f t="shared" ref="AI65" si="706">P65</f>
        <v>0</v>
      </c>
      <c r="AJ65" s="516">
        <f t="shared" ref="AJ65" si="707">P66</f>
        <v>0</v>
      </c>
      <c r="AK65" s="516">
        <f t="shared" ref="AK65" si="708">Q65</f>
        <v>0</v>
      </c>
      <c r="AL65" s="516">
        <f t="shared" ref="AL65" si="709">Q66</f>
        <v>0</v>
      </c>
      <c r="AM65" s="516">
        <f t="shared" ref="AM65" si="710">R65</f>
        <v>0</v>
      </c>
      <c r="AN65" s="516">
        <f t="shared" ref="AN65" si="711">R66</f>
        <v>0</v>
      </c>
      <c r="AO65" s="516" t="str">
        <f t="shared" ref="AO65" si="712">IF(T65="","",IFERROR(SUM(U65:AN65)+LARGE(U65:AN65,1)/100+LARGE(U65:AN65,2)/1000+LARGE(U65:AN65,3)/10000+LARGE(U65:AN65,4)/100000+LARGE(U65:AN65,5)/1000000+LARGE(U65:AN65,6)/10000000+LARGE(U65:AN65,7)/100000000+LARGE(U65:AN65,8)/1000000000+LARGE(U65:AN65,9)/10000000000+LARGE(U65:AN65,10)/100000000000+LARGE(U65:AN65,11)/1000000000000+LARGE(U65:AN65,12)/10000000000000+LARGE(U65:AN65,13)/100000000000000+LARGE(U65:AN65,14)/1000000000000000+LARGE(U65:AN65,15)/10000000000000000+LARGE(U65:AN65,16)/100000000000000000+LARGE(U65:AN65,17)/1000000000000000000+LARGE(U65:AN65,18)/10000000000000000000+LARGE(U65:AN65,19)/100000000000000000000+LARGE(U65:AN65,20)/1E+21-0.01/S65,0))</f>
        <v/>
      </c>
      <c r="AP65" s="374"/>
      <c r="AQ65" s="374"/>
      <c r="AR65" s="374"/>
      <c r="AS65" s="374"/>
      <c r="AT65" s="374"/>
      <c r="AU65" s="374"/>
    </row>
    <row r="66" spans="1:47" ht="12" customHeight="1" thickBot="1" x14ac:dyDescent="0.35">
      <c r="A66" s="530"/>
      <c r="B66" s="524"/>
      <c r="C66" s="521"/>
      <c r="D66" s="526"/>
      <c r="E66" s="69"/>
      <c r="F66" s="70"/>
      <c r="G66" s="528"/>
      <c r="H66" s="43" t="str">
        <f t="shared" si="0"/>
        <v/>
      </c>
      <c r="I66" s="70"/>
      <c r="J66" s="70"/>
      <c r="K66" s="70"/>
      <c r="L66" s="70"/>
      <c r="M66" s="70"/>
      <c r="N66" s="70"/>
      <c r="O66" s="318"/>
      <c r="P66" s="70"/>
      <c r="Q66" s="70"/>
      <c r="R66" s="319"/>
      <c r="S66" s="519"/>
      <c r="T66" s="516"/>
      <c r="U66" s="516"/>
      <c r="V66" s="516"/>
      <c r="W66" s="516"/>
      <c r="X66" s="516"/>
      <c r="Y66" s="516"/>
      <c r="Z66" s="516"/>
      <c r="AA66" s="516"/>
      <c r="AB66" s="516"/>
      <c r="AC66" s="516"/>
      <c r="AD66" s="516"/>
      <c r="AE66" s="516"/>
      <c r="AF66" s="516"/>
      <c r="AG66" s="516"/>
      <c r="AH66" s="516"/>
      <c r="AI66" s="516"/>
      <c r="AJ66" s="516"/>
      <c r="AK66" s="516"/>
      <c r="AL66" s="516"/>
      <c r="AM66" s="516"/>
      <c r="AN66" s="516"/>
      <c r="AO66" s="516"/>
      <c r="AP66" s="374"/>
      <c r="AQ66" s="374"/>
      <c r="AR66" s="374"/>
      <c r="AS66" s="374"/>
      <c r="AT66" s="374"/>
      <c r="AU66" s="374"/>
    </row>
    <row r="67" spans="1:47" ht="12" customHeight="1" x14ac:dyDescent="0.3">
      <c r="A67" s="529" t="str">
        <f t="shared" ref="A67" si="713">IF(ISERROR(RANK(AO67,$AO$3:$AO$302,0)),"",(RANK(AO67,$AO$3:$AO$302,0)))</f>
        <v/>
      </c>
      <c r="B67" s="523" t="str">
        <f>IF(ISNA(VLOOKUP($D67,'L. Des E.'!$A$3:$C$362,2,FALSE)),"",(VLOOKUP($D67,'L. Des E.'!$A$3:$C$362,2,FALSE)))</f>
        <v/>
      </c>
      <c r="C67" s="520" t="str">
        <f>IF(ISNA(VLOOKUP($D67,'L. Des E.'!$A$3:$C$362,3,FALSE)),"",(VLOOKUP($D67,'L. Des E.'!$A$3:$C$362,3,FALSE)))</f>
        <v/>
      </c>
      <c r="D67" s="525"/>
      <c r="E67" s="64"/>
      <c r="F67" s="65"/>
      <c r="G67" s="527" t="str">
        <f t="shared" ref="G67" si="714">IF(F67="","",IF(SUM(H67:H68)=0,"PC",(SUM(H67:H68))))</f>
        <v/>
      </c>
      <c r="H67" s="503" t="str">
        <f t="shared" si="0"/>
        <v/>
      </c>
      <c r="I67" s="65"/>
      <c r="J67" s="65"/>
      <c r="K67" s="65"/>
      <c r="L67" s="65"/>
      <c r="M67" s="65"/>
      <c r="N67" s="65"/>
      <c r="O67" s="316"/>
      <c r="P67" s="65"/>
      <c r="Q67" s="65"/>
      <c r="R67" s="317"/>
      <c r="S67" s="519">
        <v>33</v>
      </c>
      <c r="T67" s="516" t="str">
        <f t="shared" ref="T67" si="715">G67</f>
        <v/>
      </c>
      <c r="U67" s="516">
        <f t="shared" ref="U67" si="716">I67</f>
        <v>0</v>
      </c>
      <c r="V67" s="516">
        <f t="shared" ref="V67" si="717">I68</f>
        <v>0</v>
      </c>
      <c r="W67" s="516">
        <f t="shared" ref="W67" si="718">J67</f>
        <v>0</v>
      </c>
      <c r="X67" s="516">
        <f t="shared" ref="X67" si="719">J68</f>
        <v>0</v>
      </c>
      <c r="Y67" s="516">
        <f t="shared" si="6"/>
        <v>0</v>
      </c>
      <c r="Z67" s="517">
        <f t="shared" ref="Z67" si="720">K68</f>
        <v>0</v>
      </c>
      <c r="AA67" s="516">
        <f t="shared" ref="AA67" si="721">L67</f>
        <v>0</v>
      </c>
      <c r="AB67" s="516">
        <f t="shared" ref="AB67" si="722">L68</f>
        <v>0</v>
      </c>
      <c r="AC67" s="516">
        <f t="shared" ref="AC67" si="723">M67</f>
        <v>0</v>
      </c>
      <c r="AD67" s="516">
        <f t="shared" ref="AD67" si="724">M68</f>
        <v>0</v>
      </c>
      <c r="AE67" s="516">
        <f t="shared" ref="AE67" si="725">N67</f>
        <v>0</v>
      </c>
      <c r="AF67" s="516">
        <f t="shared" ref="AF67" si="726">N68</f>
        <v>0</v>
      </c>
      <c r="AG67" s="516">
        <f t="shared" ref="AG67" si="727">O67</f>
        <v>0</v>
      </c>
      <c r="AH67" s="516">
        <f t="shared" ref="AH67" si="728">O68</f>
        <v>0</v>
      </c>
      <c r="AI67" s="516">
        <f t="shared" ref="AI67" si="729">P67</f>
        <v>0</v>
      </c>
      <c r="AJ67" s="516">
        <f t="shared" ref="AJ67" si="730">P68</f>
        <v>0</v>
      </c>
      <c r="AK67" s="516">
        <f t="shared" ref="AK67" si="731">Q67</f>
        <v>0</v>
      </c>
      <c r="AL67" s="516">
        <f t="shared" ref="AL67" si="732">Q68</f>
        <v>0</v>
      </c>
      <c r="AM67" s="516">
        <f t="shared" ref="AM67" si="733">R67</f>
        <v>0</v>
      </c>
      <c r="AN67" s="516">
        <f t="shared" ref="AN67" si="734">R68</f>
        <v>0</v>
      </c>
      <c r="AO67" s="516" t="str">
        <f t="shared" ref="AO67" si="735">IF(T67="","",IFERROR(SUM(U67:AN67)+LARGE(U67:AN67,1)/100+LARGE(U67:AN67,2)/1000+LARGE(U67:AN67,3)/10000+LARGE(U67:AN67,4)/100000+LARGE(U67:AN67,5)/1000000+LARGE(U67:AN67,6)/10000000+LARGE(U67:AN67,7)/100000000+LARGE(U67:AN67,8)/1000000000+LARGE(U67:AN67,9)/10000000000+LARGE(U67:AN67,10)/100000000000+LARGE(U67:AN67,11)/1000000000000+LARGE(U67:AN67,12)/10000000000000+LARGE(U67:AN67,13)/100000000000000+LARGE(U67:AN67,14)/1000000000000000+LARGE(U67:AN67,15)/10000000000000000+LARGE(U67:AN67,16)/100000000000000000+LARGE(U67:AN67,17)/1000000000000000000+LARGE(U67:AN67,18)/10000000000000000000+LARGE(U67:AN67,19)/100000000000000000000+LARGE(U67:AN67,20)/1E+21-0.01/S67,0))</f>
        <v/>
      </c>
      <c r="AP67" s="374"/>
      <c r="AQ67" s="374"/>
      <c r="AR67" s="374"/>
      <c r="AS67" s="374"/>
      <c r="AT67" s="374"/>
      <c r="AU67" s="374"/>
    </row>
    <row r="68" spans="1:47" ht="12" customHeight="1" thickBot="1" x14ac:dyDescent="0.35">
      <c r="A68" s="530"/>
      <c r="B68" s="524"/>
      <c r="C68" s="521"/>
      <c r="D68" s="526"/>
      <c r="E68" s="69"/>
      <c r="F68" s="70"/>
      <c r="G68" s="528"/>
      <c r="H68" s="43" t="str">
        <f t="shared" ref="H68:H131" si="736">IF(F68="","",IF(MIN(90,SUM(I68:R68))=0,"PC",(MIN(90,SUM(I68:R68)))))</f>
        <v/>
      </c>
      <c r="I68" s="70"/>
      <c r="J68" s="70"/>
      <c r="K68" s="70"/>
      <c r="L68" s="70"/>
      <c r="M68" s="70"/>
      <c r="N68" s="70"/>
      <c r="O68" s="318"/>
      <c r="P68" s="70"/>
      <c r="Q68" s="70"/>
      <c r="R68" s="319"/>
      <c r="S68" s="519"/>
      <c r="T68" s="516"/>
      <c r="U68" s="516"/>
      <c r="V68" s="516"/>
      <c r="W68" s="516"/>
      <c r="X68" s="516"/>
      <c r="Y68" s="516"/>
      <c r="Z68" s="516"/>
      <c r="AA68" s="516"/>
      <c r="AB68" s="516"/>
      <c r="AC68" s="516"/>
      <c r="AD68" s="516"/>
      <c r="AE68" s="516"/>
      <c r="AF68" s="516"/>
      <c r="AG68" s="516"/>
      <c r="AH68" s="516"/>
      <c r="AI68" s="516"/>
      <c r="AJ68" s="516"/>
      <c r="AK68" s="516"/>
      <c r="AL68" s="516"/>
      <c r="AM68" s="516"/>
      <c r="AN68" s="516"/>
      <c r="AO68" s="516"/>
      <c r="AP68" s="374"/>
      <c r="AQ68" s="374"/>
      <c r="AR68" s="374"/>
      <c r="AS68" s="374"/>
      <c r="AT68" s="374"/>
      <c r="AU68" s="374"/>
    </row>
    <row r="69" spans="1:47" ht="12" customHeight="1" x14ac:dyDescent="0.3">
      <c r="A69" s="529" t="str">
        <f t="shared" ref="A69" si="737">IF(ISERROR(RANK(AO69,$AO$3:$AO$302,0)),"",(RANK(AO69,$AO$3:$AO$302,0)))</f>
        <v/>
      </c>
      <c r="B69" s="523" t="str">
        <f>IF(ISNA(VLOOKUP($D69,'L. Des E.'!$A$3:$C$362,2,FALSE)),"",(VLOOKUP($D69,'L. Des E.'!$A$3:$C$362,2,FALSE)))</f>
        <v/>
      </c>
      <c r="C69" s="520" t="str">
        <f>IF(ISNA(VLOOKUP($D69,'L. Des E.'!$A$3:$C$362,3,FALSE)),"",(VLOOKUP($D69,'L. Des E.'!$A$3:$C$362,3,FALSE)))</f>
        <v/>
      </c>
      <c r="D69" s="525"/>
      <c r="E69" s="64"/>
      <c r="F69" s="65"/>
      <c r="G69" s="527" t="str">
        <f t="shared" ref="G69" si="738">IF(F69="","",IF(SUM(H69:H70)=0,"PC",(SUM(H69:H70))))</f>
        <v/>
      </c>
      <c r="H69" s="503" t="str">
        <f t="shared" si="736"/>
        <v/>
      </c>
      <c r="I69" s="65"/>
      <c r="J69" s="65"/>
      <c r="K69" s="65"/>
      <c r="L69" s="65"/>
      <c r="M69" s="65"/>
      <c r="N69" s="65"/>
      <c r="O69" s="316"/>
      <c r="P69" s="65"/>
      <c r="Q69" s="65"/>
      <c r="R69" s="317"/>
      <c r="S69" s="519">
        <v>34</v>
      </c>
      <c r="T69" s="516" t="str">
        <f t="shared" ref="T69" si="739">G69</f>
        <v/>
      </c>
      <c r="U69" s="516">
        <f t="shared" ref="U69" si="740">I69</f>
        <v>0</v>
      </c>
      <c r="V69" s="516">
        <f t="shared" ref="V69" si="741">I70</f>
        <v>0</v>
      </c>
      <c r="W69" s="516">
        <f t="shared" ref="W69" si="742">J69</f>
        <v>0</v>
      </c>
      <c r="X69" s="516">
        <f t="shared" ref="X69" si="743">J70</f>
        <v>0</v>
      </c>
      <c r="Y69" s="516">
        <f t="shared" ref="Y69:Y131" si="744">K69</f>
        <v>0</v>
      </c>
      <c r="Z69" s="517">
        <f t="shared" ref="Z69" si="745">K70</f>
        <v>0</v>
      </c>
      <c r="AA69" s="516">
        <f t="shared" ref="AA69" si="746">L69</f>
        <v>0</v>
      </c>
      <c r="AB69" s="516">
        <f t="shared" ref="AB69" si="747">L70</f>
        <v>0</v>
      </c>
      <c r="AC69" s="516">
        <f t="shared" ref="AC69" si="748">M69</f>
        <v>0</v>
      </c>
      <c r="AD69" s="516">
        <f t="shared" ref="AD69" si="749">M70</f>
        <v>0</v>
      </c>
      <c r="AE69" s="516">
        <f t="shared" ref="AE69" si="750">N69</f>
        <v>0</v>
      </c>
      <c r="AF69" s="516">
        <f t="shared" ref="AF69" si="751">N70</f>
        <v>0</v>
      </c>
      <c r="AG69" s="516">
        <f t="shared" ref="AG69" si="752">O69</f>
        <v>0</v>
      </c>
      <c r="AH69" s="516">
        <f t="shared" ref="AH69" si="753">O70</f>
        <v>0</v>
      </c>
      <c r="AI69" s="516">
        <f t="shared" ref="AI69" si="754">P69</f>
        <v>0</v>
      </c>
      <c r="AJ69" s="516">
        <f t="shared" ref="AJ69" si="755">P70</f>
        <v>0</v>
      </c>
      <c r="AK69" s="516">
        <f t="shared" ref="AK69" si="756">Q69</f>
        <v>0</v>
      </c>
      <c r="AL69" s="516">
        <f t="shared" ref="AL69" si="757">Q70</f>
        <v>0</v>
      </c>
      <c r="AM69" s="516">
        <f t="shared" ref="AM69" si="758">R69</f>
        <v>0</v>
      </c>
      <c r="AN69" s="516">
        <f t="shared" ref="AN69" si="759">R70</f>
        <v>0</v>
      </c>
      <c r="AO69" s="516" t="str">
        <f t="shared" ref="AO69" si="760">IF(T69="","",IFERROR(SUM(U69:AN69)+LARGE(U69:AN69,1)/100+LARGE(U69:AN69,2)/1000+LARGE(U69:AN69,3)/10000+LARGE(U69:AN69,4)/100000+LARGE(U69:AN69,5)/1000000+LARGE(U69:AN69,6)/10000000+LARGE(U69:AN69,7)/100000000+LARGE(U69:AN69,8)/1000000000+LARGE(U69:AN69,9)/10000000000+LARGE(U69:AN69,10)/100000000000+LARGE(U69:AN69,11)/1000000000000+LARGE(U69:AN69,12)/10000000000000+LARGE(U69:AN69,13)/100000000000000+LARGE(U69:AN69,14)/1000000000000000+LARGE(U69:AN69,15)/10000000000000000+LARGE(U69:AN69,16)/100000000000000000+LARGE(U69:AN69,17)/1000000000000000000+LARGE(U69:AN69,18)/10000000000000000000+LARGE(U69:AN69,19)/100000000000000000000+LARGE(U69:AN69,20)/1E+21-0.01/S69,0))</f>
        <v/>
      </c>
      <c r="AP69" s="374"/>
      <c r="AQ69" s="374"/>
      <c r="AR69" s="374"/>
      <c r="AS69" s="374"/>
      <c r="AT69" s="374"/>
      <c r="AU69" s="374"/>
    </row>
    <row r="70" spans="1:47" ht="12" customHeight="1" thickBot="1" x14ac:dyDescent="0.35">
      <c r="A70" s="530"/>
      <c r="B70" s="524"/>
      <c r="C70" s="521"/>
      <c r="D70" s="526"/>
      <c r="E70" s="69"/>
      <c r="F70" s="70"/>
      <c r="G70" s="528"/>
      <c r="H70" s="43" t="str">
        <f t="shared" si="736"/>
        <v/>
      </c>
      <c r="I70" s="70"/>
      <c r="J70" s="70"/>
      <c r="K70" s="70"/>
      <c r="L70" s="70"/>
      <c r="M70" s="70"/>
      <c r="N70" s="70"/>
      <c r="O70" s="318"/>
      <c r="P70" s="70"/>
      <c r="Q70" s="70"/>
      <c r="R70" s="319"/>
      <c r="S70" s="519"/>
      <c r="T70" s="516"/>
      <c r="U70" s="516"/>
      <c r="V70" s="516"/>
      <c r="W70" s="516"/>
      <c r="X70" s="516"/>
      <c r="Y70" s="516"/>
      <c r="Z70" s="516"/>
      <c r="AA70" s="516"/>
      <c r="AB70" s="516"/>
      <c r="AC70" s="516"/>
      <c r="AD70" s="516"/>
      <c r="AE70" s="516"/>
      <c r="AF70" s="516"/>
      <c r="AG70" s="516"/>
      <c r="AH70" s="516"/>
      <c r="AI70" s="516"/>
      <c r="AJ70" s="516"/>
      <c r="AK70" s="516"/>
      <c r="AL70" s="516"/>
      <c r="AM70" s="516"/>
      <c r="AN70" s="516"/>
      <c r="AO70" s="516"/>
      <c r="AP70" s="374"/>
      <c r="AQ70" s="374"/>
      <c r="AR70" s="374"/>
      <c r="AS70" s="374"/>
      <c r="AT70" s="374"/>
      <c r="AU70" s="374"/>
    </row>
    <row r="71" spans="1:47" ht="12" customHeight="1" x14ac:dyDescent="0.3">
      <c r="A71" s="529" t="str">
        <f t="shared" ref="A71" si="761">IF(ISERROR(RANK(AO71,$AO$3:$AO$302,0)),"",(RANK(AO71,$AO$3:$AO$302,0)))</f>
        <v/>
      </c>
      <c r="B71" s="523" t="str">
        <f>IF(ISNA(VLOOKUP($D71,'L. Des E.'!$A$3:$C$362,2,FALSE)),"",(VLOOKUP($D71,'L. Des E.'!$A$3:$C$362,2,FALSE)))</f>
        <v/>
      </c>
      <c r="C71" s="520" t="str">
        <f>IF(ISNA(VLOOKUP($D71,'L. Des E.'!$A$3:$C$362,3,FALSE)),"",(VLOOKUP($D71,'L. Des E.'!$A$3:$C$362,3,FALSE)))</f>
        <v/>
      </c>
      <c r="D71" s="525"/>
      <c r="E71" s="64"/>
      <c r="F71" s="65"/>
      <c r="G71" s="527" t="str">
        <f t="shared" ref="G71" si="762">IF(F71="","",IF(SUM(H71:H72)=0,"PC",(SUM(H71:H72))))</f>
        <v/>
      </c>
      <c r="H71" s="503" t="str">
        <f t="shared" si="736"/>
        <v/>
      </c>
      <c r="I71" s="65"/>
      <c r="J71" s="65"/>
      <c r="K71" s="65"/>
      <c r="L71" s="65"/>
      <c r="M71" s="65"/>
      <c r="N71" s="65"/>
      <c r="O71" s="316"/>
      <c r="P71" s="65"/>
      <c r="Q71" s="65"/>
      <c r="R71" s="317"/>
      <c r="S71" s="519">
        <v>35</v>
      </c>
      <c r="T71" s="516" t="str">
        <f t="shared" ref="T71" si="763">G71</f>
        <v/>
      </c>
      <c r="U71" s="516">
        <f t="shared" ref="U71" si="764">I71</f>
        <v>0</v>
      </c>
      <c r="V71" s="516">
        <f t="shared" ref="V71" si="765">I72</f>
        <v>0</v>
      </c>
      <c r="W71" s="516">
        <f t="shared" ref="W71" si="766">J71</f>
        <v>0</v>
      </c>
      <c r="X71" s="516">
        <f t="shared" ref="X71" si="767">J72</f>
        <v>0</v>
      </c>
      <c r="Y71" s="516">
        <f t="shared" si="744"/>
        <v>0</v>
      </c>
      <c r="Z71" s="517">
        <f t="shared" ref="Z71" si="768">K72</f>
        <v>0</v>
      </c>
      <c r="AA71" s="516">
        <f t="shared" ref="AA71" si="769">L71</f>
        <v>0</v>
      </c>
      <c r="AB71" s="516">
        <f t="shared" ref="AB71" si="770">L72</f>
        <v>0</v>
      </c>
      <c r="AC71" s="516">
        <f t="shared" ref="AC71" si="771">M71</f>
        <v>0</v>
      </c>
      <c r="AD71" s="516">
        <f t="shared" ref="AD71" si="772">M72</f>
        <v>0</v>
      </c>
      <c r="AE71" s="516">
        <f t="shared" ref="AE71" si="773">N71</f>
        <v>0</v>
      </c>
      <c r="AF71" s="516">
        <f t="shared" ref="AF71" si="774">N72</f>
        <v>0</v>
      </c>
      <c r="AG71" s="516">
        <f t="shared" ref="AG71" si="775">O71</f>
        <v>0</v>
      </c>
      <c r="AH71" s="516">
        <f t="shared" ref="AH71" si="776">O72</f>
        <v>0</v>
      </c>
      <c r="AI71" s="516">
        <f t="shared" ref="AI71" si="777">P71</f>
        <v>0</v>
      </c>
      <c r="AJ71" s="516">
        <f t="shared" ref="AJ71" si="778">P72</f>
        <v>0</v>
      </c>
      <c r="AK71" s="516">
        <f t="shared" ref="AK71" si="779">Q71</f>
        <v>0</v>
      </c>
      <c r="AL71" s="516">
        <f t="shared" ref="AL71" si="780">Q72</f>
        <v>0</v>
      </c>
      <c r="AM71" s="516">
        <f t="shared" ref="AM71" si="781">R71</f>
        <v>0</v>
      </c>
      <c r="AN71" s="516">
        <f t="shared" ref="AN71" si="782">R72</f>
        <v>0</v>
      </c>
      <c r="AO71" s="516" t="str">
        <f t="shared" ref="AO71" si="783">IF(T71="","",IFERROR(SUM(U71:AN71)+LARGE(U71:AN71,1)/100+LARGE(U71:AN71,2)/1000+LARGE(U71:AN71,3)/10000+LARGE(U71:AN71,4)/100000+LARGE(U71:AN71,5)/1000000+LARGE(U71:AN71,6)/10000000+LARGE(U71:AN71,7)/100000000+LARGE(U71:AN71,8)/1000000000+LARGE(U71:AN71,9)/10000000000+LARGE(U71:AN71,10)/100000000000+LARGE(U71:AN71,11)/1000000000000+LARGE(U71:AN71,12)/10000000000000+LARGE(U71:AN71,13)/100000000000000+LARGE(U71:AN71,14)/1000000000000000+LARGE(U71:AN71,15)/10000000000000000+LARGE(U71:AN71,16)/100000000000000000+LARGE(U71:AN71,17)/1000000000000000000+LARGE(U71:AN71,18)/10000000000000000000+LARGE(U71:AN71,19)/100000000000000000000+LARGE(U71:AN71,20)/1E+21-0.01/S71,0))</f>
        <v/>
      </c>
      <c r="AP71" s="374"/>
      <c r="AQ71" s="374"/>
      <c r="AR71" s="374"/>
      <c r="AS71" s="374"/>
      <c r="AT71" s="374"/>
      <c r="AU71" s="374"/>
    </row>
    <row r="72" spans="1:47" ht="12" customHeight="1" thickBot="1" x14ac:dyDescent="0.35">
      <c r="A72" s="530"/>
      <c r="B72" s="524"/>
      <c r="C72" s="521"/>
      <c r="D72" s="526"/>
      <c r="E72" s="69"/>
      <c r="F72" s="70"/>
      <c r="G72" s="528"/>
      <c r="H72" s="43" t="str">
        <f t="shared" si="736"/>
        <v/>
      </c>
      <c r="I72" s="70"/>
      <c r="J72" s="70"/>
      <c r="K72" s="70"/>
      <c r="L72" s="70"/>
      <c r="M72" s="70"/>
      <c r="N72" s="70"/>
      <c r="O72" s="318"/>
      <c r="P72" s="70"/>
      <c r="Q72" s="70"/>
      <c r="R72" s="319"/>
      <c r="S72" s="519"/>
      <c r="T72" s="516"/>
      <c r="U72" s="516"/>
      <c r="V72" s="516"/>
      <c r="W72" s="516"/>
      <c r="X72" s="516"/>
      <c r="Y72" s="516"/>
      <c r="Z72" s="516"/>
      <c r="AA72" s="516"/>
      <c r="AB72" s="516"/>
      <c r="AC72" s="516"/>
      <c r="AD72" s="516"/>
      <c r="AE72" s="516"/>
      <c r="AF72" s="516"/>
      <c r="AG72" s="516"/>
      <c r="AH72" s="516"/>
      <c r="AI72" s="516"/>
      <c r="AJ72" s="516"/>
      <c r="AK72" s="516"/>
      <c r="AL72" s="516"/>
      <c r="AM72" s="516"/>
      <c r="AN72" s="516"/>
      <c r="AO72" s="516"/>
      <c r="AP72" s="374"/>
      <c r="AQ72" s="374"/>
      <c r="AR72" s="374"/>
      <c r="AS72" s="374"/>
      <c r="AT72" s="374"/>
      <c r="AU72" s="374"/>
    </row>
    <row r="73" spans="1:47" ht="12" customHeight="1" x14ac:dyDescent="0.3">
      <c r="A73" s="529" t="str">
        <f t="shared" ref="A73" si="784">IF(ISERROR(RANK(AO73,$AO$3:$AO$302,0)),"",(RANK(AO73,$AO$3:$AO$302,0)))</f>
        <v/>
      </c>
      <c r="B73" s="523" t="str">
        <f>IF(ISNA(VLOOKUP($D73,'L. Des E.'!$A$3:$C$362,2,FALSE)),"",(VLOOKUP($D73,'L. Des E.'!$A$3:$C$362,2,FALSE)))</f>
        <v/>
      </c>
      <c r="C73" s="520" t="str">
        <f>IF(ISNA(VLOOKUP($D73,'L. Des E.'!$A$3:$C$362,3,FALSE)),"",(VLOOKUP($D73,'L. Des E.'!$A$3:$C$362,3,FALSE)))</f>
        <v/>
      </c>
      <c r="D73" s="525"/>
      <c r="E73" s="64"/>
      <c r="F73" s="65"/>
      <c r="G73" s="527" t="str">
        <f t="shared" ref="G73" si="785">IF(F73="","",IF(SUM(H73:H74)=0,"PC",(SUM(H73:H74))))</f>
        <v/>
      </c>
      <c r="H73" s="503" t="str">
        <f t="shared" si="736"/>
        <v/>
      </c>
      <c r="I73" s="65"/>
      <c r="J73" s="65"/>
      <c r="K73" s="65"/>
      <c r="L73" s="65"/>
      <c r="M73" s="65"/>
      <c r="N73" s="65"/>
      <c r="O73" s="316"/>
      <c r="P73" s="65"/>
      <c r="Q73" s="65"/>
      <c r="R73" s="317"/>
      <c r="S73" s="519">
        <v>36</v>
      </c>
      <c r="T73" s="516" t="str">
        <f t="shared" ref="T73" si="786">G73</f>
        <v/>
      </c>
      <c r="U73" s="516">
        <f t="shared" ref="U73" si="787">I73</f>
        <v>0</v>
      </c>
      <c r="V73" s="516">
        <f t="shared" ref="V73" si="788">I74</f>
        <v>0</v>
      </c>
      <c r="W73" s="516">
        <f t="shared" ref="W73" si="789">J73</f>
        <v>0</v>
      </c>
      <c r="X73" s="516">
        <f t="shared" ref="X73" si="790">J74</f>
        <v>0</v>
      </c>
      <c r="Y73" s="516">
        <f t="shared" si="744"/>
        <v>0</v>
      </c>
      <c r="Z73" s="517">
        <f t="shared" ref="Z73" si="791">K74</f>
        <v>0</v>
      </c>
      <c r="AA73" s="516">
        <f t="shared" ref="AA73" si="792">L73</f>
        <v>0</v>
      </c>
      <c r="AB73" s="516">
        <f t="shared" ref="AB73" si="793">L74</f>
        <v>0</v>
      </c>
      <c r="AC73" s="516">
        <f t="shared" ref="AC73" si="794">M73</f>
        <v>0</v>
      </c>
      <c r="AD73" s="516">
        <f t="shared" ref="AD73" si="795">M74</f>
        <v>0</v>
      </c>
      <c r="AE73" s="516">
        <f t="shared" ref="AE73" si="796">N73</f>
        <v>0</v>
      </c>
      <c r="AF73" s="516">
        <f t="shared" ref="AF73" si="797">N74</f>
        <v>0</v>
      </c>
      <c r="AG73" s="516">
        <f t="shared" ref="AG73" si="798">O73</f>
        <v>0</v>
      </c>
      <c r="AH73" s="516">
        <f t="shared" ref="AH73" si="799">O74</f>
        <v>0</v>
      </c>
      <c r="AI73" s="516">
        <f t="shared" ref="AI73" si="800">P73</f>
        <v>0</v>
      </c>
      <c r="AJ73" s="516">
        <f t="shared" ref="AJ73" si="801">P74</f>
        <v>0</v>
      </c>
      <c r="AK73" s="516">
        <f t="shared" ref="AK73" si="802">Q73</f>
        <v>0</v>
      </c>
      <c r="AL73" s="516">
        <f t="shared" ref="AL73" si="803">Q74</f>
        <v>0</v>
      </c>
      <c r="AM73" s="516">
        <f t="shared" ref="AM73" si="804">R73</f>
        <v>0</v>
      </c>
      <c r="AN73" s="516">
        <f t="shared" ref="AN73" si="805">R74</f>
        <v>0</v>
      </c>
      <c r="AO73" s="516" t="str">
        <f t="shared" ref="AO73" si="806">IF(T73="","",IFERROR(SUM(U73:AN73)+LARGE(U73:AN73,1)/100+LARGE(U73:AN73,2)/1000+LARGE(U73:AN73,3)/10000+LARGE(U73:AN73,4)/100000+LARGE(U73:AN73,5)/1000000+LARGE(U73:AN73,6)/10000000+LARGE(U73:AN73,7)/100000000+LARGE(U73:AN73,8)/1000000000+LARGE(U73:AN73,9)/10000000000+LARGE(U73:AN73,10)/100000000000+LARGE(U73:AN73,11)/1000000000000+LARGE(U73:AN73,12)/10000000000000+LARGE(U73:AN73,13)/100000000000000+LARGE(U73:AN73,14)/1000000000000000+LARGE(U73:AN73,15)/10000000000000000+LARGE(U73:AN73,16)/100000000000000000+LARGE(U73:AN73,17)/1000000000000000000+LARGE(U73:AN73,18)/10000000000000000000+LARGE(U73:AN73,19)/100000000000000000000+LARGE(U73:AN73,20)/1E+21-0.01/S73,0))</f>
        <v/>
      </c>
      <c r="AP73" s="374"/>
      <c r="AQ73" s="374"/>
      <c r="AR73" s="374"/>
      <c r="AS73" s="374"/>
      <c r="AT73" s="374"/>
      <c r="AU73" s="374"/>
    </row>
    <row r="74" spans="1:47" ht="12" customHeight="1" thickBot="1" x14ac:dyDescent="0.35">
      <c r="A74" s="530"/>
      <c r="B74" s="524"/>
      <c r="C74" s="521"/>
      <c r="D74" s="526"/>
      <c r="E74" s="69"/>
      <c r="F74" s="70"/>
      <c r="G74" s="528"/>
      <c r="H74" s="43" t="str">
        <f t="shared" si="736"/>
        <v/>
      </c>
      <c r="I74" s="70"/>
      <c r="J74" s="70"/>
      <c r="K74" s="70"/>
      <c r="L74" s="70"/>
      <c r="M74" s="70"/>
      <c r="N74" s="70"/>
      <c r="O74" s="318"/>
      <c r="P74" s="70"/>
      <c r="Q74" s="70"/>
      <c r="R74" s="319"/>
      <c r="S74" s="519"/>
      <c r="T74" s="516"/>
      <c r="U74" s="516"/>
      <c r="V74" s="516"/>
      <c r="W74" s="516"/>
      <c r="X74" s="516"/>
      <c r="Y74" s="516"/>
      <c r="Z74" s="516"/>
      <c r="AA74" s="516"/>
      <c r="AB74" s="516"/>
      <c r="AC74" s="516"/>
      <c r="AD74" s="516"/>
      <c r="AE74" s="516"/>
      <c r="AF74" s="516"/>
      <c r="AG74" s="516"/>
      <c r="AH74" s="516"/>
      <c r="AI74" s="516"/>
      <c r="AJ74" s="516"/>
      <c r="AK74" s="516"/>
      <c r="AL74" s="516"/>
      <c r="AM74" s="516"/>
      <c r="AN74" s="516"/>
      <c r="AO74" s="516"/>
      <c r="AP74" s="374"/>
      <c r="AQ74" s="374"/>
      <c r="AR74" s="374"/>
      <c r="AS74" s="374"/>
      <c r="AT74" s="374"/>
      <c r="AU74" s="374"/>
    </row>
    <row r="75" spans="1:47" ht="12" customHeight="1" x14ac:dyDescent="0.3">
      <c r="A75" s="529" t="str">
        <f t="shared" ref="A75" si="807">IF(ISERROR(RANK(AO75,$AO$3:$AO$302,0)),"",(RANK(AO75,$AO$3:$AO$302,0)))</f>
        <v/>
      </c>
      <c r="B75" s="523" t="str">
        <f>IF(ISNA(VLOOKUP($D75,'L. Des E.'!$A$3:$C$362,2,FALSE)),"",(VLOOKUP($D75,'L. Des E.'!$A$3:$C$362,2,FALSE)))</f>
        <v/>
      </c>
      <c r="C75" s="520" t="str">
        <f>IF(ISNA(VLOOKUP($D75,'L. Des E.'!$A$3:$C$362,3,FALSE)),"",(VLOOKUP($D75,'L. Des E.'!$A$3:$C$362,3,FALSE)))</f>
        <v/>
      </c>
      <c r="D75" s="525"/>
      <c r="E75" s="64"/>
      <c r="F75" s="65"/>
      <c r="G75" s="527" t="str">
        <f t="shared" ref="G75" si="808">IF(F75="","",IF(SUM(H75:H76)=0,"PC",(SUM(H75:H76))))</f>
        <v/>
      </c>
      <c r="H75" s="503" t="str">
        <f t="shared" si="736"/>
        <v/>
      </c>
      <c r="I75" s="65"/>
      <c r="J75" s="65"/>
      <c r="K75" s="65"/>
      <c r="L75" s="65"/>
      <c r="M75" s="65"/>
      <c r="N75" s="65"/>
      <c r="O75" s="316"/>
      <c r="P75" s="65"/>
      <c r="Q75" s="65"/>
      <c r="R75" s="317"/>
      <c r="S75" s="519">
        <v>37</v>
      </c>
      <c r="T75" s="516" t="str">
        <f t="shared" ref="T75" si="809">G75</f>
        <v/>
      </c>
      <c r="U75" s="516">
        <f t="shared" ref="U75" si="810">I75</f>
        <v>0</v>
      </c>
      <c r="V75" s="516">
        <f t="shared" ref="V75" si="811">I76</f>
        <v>0</v>
      </c>
      <c r="W75" s="516">
        <f t="shared" ref="W75" si="812">J75</f>
        <v>0</v>
      </c>
      <c r="X75" s="516">
        <f t="shared" ref="X75" si="813">J76</f>
        <v>0</v>
      </c>
      <c r="Y75" s="516">
        <f t="shared" si="744"/>
        <v>0</v>
      </c>
      <c r="Z75" s="517">
        <f t="shared" ref="Z75" si="814">K76</f>
        <v>0</v>
      </c>
      <c r="AA75" s="516">
        <f t="shared" ref="AA75" si="815">L75</f>
        <v>0</v>
      </c>
      <c r="AB75" s="516">
        <f t="shared" ref="AB75" si="816">L76</f>
        <v>0</v>
      </c>
      <c r="AC75" s="516">
        <f t="shared" ref="AC75" si="817">M75</f>
        <v>0</v>
      </c>
      <c r="AD75" s="516">
        <f t="shared" ref="AD75" si="818">M76</f>
        <v>0</v>
      </c>
      <c r="AE75" s="516">
        <f t="shared" ref="AE75" si="819">N75</f>
        <v>0</v>
      </c>
      <c r="AF75" s="516">
        <f t="shared" ref="AF75" si="820">N76</f>
        <v>0</v>
      </c>
      <c r="AG75" s="516">
        <f t="shared" ref="AG75" si="821">O75</f>
        <v>0</v>
      </c>
      <c r="AH75" s="516">
        <f t="shared" ref="AH75" si="822">O76</f>
        <v>0</v>
      </c>
      <c r="AI75" s="516">
        <f t="shared" ref="AI75" si="823">P75</f>
        <v>0</v>
      </c>
      <c r="AJ75" s="516">
        <f t="shared" ref="AJ75" si="824">P76</f>
        <v>0</v>
      </c>
      <c r="AK75" s="516">
        <f t="shared" ref="AK75" si="825">Q75</f>
        <v>0</v>
      </c>
      <c r="AL75" s="516">
        <f t="shared" ref="AL75" si="826">Q76</f>
        <v>0</v>
      </c>
      <c r="AM75" s="516">
        <f t="shared" ref="AM75" si="827">R75</f>
        <v>0</v>
      </c>
      <c r="AN75" s="516">
        <f t="shared" ref="AN75" si="828">R76</f>
        <v>0</v>
      </c>
      <c r="AO75" s="516" t="str">
        <f t="shared" ref="AO75" si="829">IF(T75="","",IFERROR(SUM(U75:AN75)+LARGE(U75:AN75,1)/100+LARGE(U75:AN75,2)/1000+LARGE(U75:AN75,3)/10000+LARGE(U75:AN75,4)/100000+LARGE(U75:AN75,5)/1000000+LARGE(U75:AN75,6)/10000000+LARGE(U75:AN75,7)/100000000+LARGE(U75:AN75,8)/1000000000+LARGE(U75:AN75,9)/10000000000+LARGE(U75:AN75,10)/100000000000+LARGE(U75:AN75,11)/1000000000000+LARGE(U75:AN75,12)/10000000000000+LARGE(U75:AN75,13)/100000000000000+LARGE(U75:AN75,14)/1000000000000000+LARGE(U75:AN75,15)/10000000000000000+LARGE(U75:AN75,16)/100000000000000000+LARGE(U75:AN75,17)/1000000000000000000+LARGE(U75:AN75,18)/10000000000000000000+LARGE(U75:AN75,19)/100000000000000000000+LARGE(U75:AN75,20)/1E+21-0.01/S75,0))</f>
        <v/>
      </c>
      <c r="AP75" s="374"/>
      <c r="AQ75" s="374"/>
      <c r="AR75" s="374"/>
      <c r="AS75" s="374"/>
      <c r="AT75" s="374"/>
      <c r="AU75" s="374"/>
    </row>
    <row r="76" spans="1:47" ht="12" customHeight="1" thickBot="1" x14ac:dyDescent="0.35">
      <c r="A76" s="530"/>
      <c r="B76" s="524"/>
      <c r="C76" s="521"/>
      <c r="D76" s="526"/>
      <c r="E76" s="69"/>
      <c r="F76" s="70"/>
      <c r="G76" s="528"/>
      <c r="H76" s="43" t="str">
        <f t="shared" si="736"/>
        <v/>
      </c>
      <c r="I76" s="70"/>
      <c r="J76" s="70"/>
      <c r="K76" s="70"/>
      <c r="L76" s="70"/>
      <c r="M76" s="70"/>
      <c r="N76" s="70"/>
      <c r="O76" s="318"/>
      <c r="P76" s="70"/>
      <c r="Q76" s="70"/>
      <c r="R76" s="319"/>
      <c r="S76" s="519"/>
      <c r="T76" s="516"/>
      <c r="U76" s="516"/>
      <c r="V76" s="516"/>
      <c r="W76" s="516"/>
      <c r="X76" s="516"/>
      <c r="Y76" s="516"/>
      <c r="Z76" s="516"/>
      <c r="AA76" s="516"/>
      <c r="AB76" s="516"/>
      <c r="AC76" s="516"/>
      <c r="AD76" s="516"/>
      <c r="AE76" s="516"/>
      <c r="AF76" s="516"/>
      <c r="AG76" s="516"/>
      <c r="AH76" s="516"/>
      <c r="AI76" s="516"/>
      <c r="AJ76" s="516"/>
      <c r="AK76" s="516"/>
      <c r="AL76" s="516"/>
      <c r="AM76" s="516"/>
      <c r="AN76" s="516"/>
      <c r="AO76" s="516"/>
      <c r="AP76" s="374"/>
      <c r="AQ76" s="374"/>
      <c r="AR76" s="374"/>
      <c r="AS76" s="374"/>
      <c r="AT76" s="374"/>
      <c r="AU76" s="374"/>
    </row>
    <row r="77" spans="1:47" ht="12" customHeight="1" x14ac:dyDescent="0.3">
      <c r="A77" s="529" t="str">
        <f t="shared" ref="A77" si="830">IF(ISERROR(RANK(AO77,$AO$3:$AO$302,0)),"",(RANK(AO77,$AO$3:$AO$302,0)))</f>
        <v/>
      </c>
      <c r="B77" s="523" t="str">
        <f>IF(ISNA(VLOOKUP($D77,'L. Des E.'!$A$3:$C$362,2,FALSE)),"",(VLOOKUP($D77,'L. Des E.'!$A$3:$C$362,2,FALSE)))</f>
        <v/>
      </c>
      <c r="C77" s="520" t="str">
        <f>IF(ISNA(VLOOKUP($D77,'L. Des E.'!$A$3:$C$362,3,FALSE)),"",(VLOOKUP($D77,'L. Des E.'!$A$3:$C$362,3,FALSE)))</f>
        <v/>
      </c>
      <c r="D77" s="525"/>
      <c r="E77" s="64"/>
      <c r="F77" s="65"/>
      <c r="G77" s="527" t="str">
        <f t="shared" ref="G77" si="831">IF(F77="","",IF(SUM(H77:H78)=0,"PC",(SUM(H77:H78))))</f>
        <v/>
      </c>
      <c r="H77" s="503" t="str">
        <f t="shared" si="736"/>
        <v/>
      </c>
      <c r="I77" s="65"/>
      <c r="J77" s="65"/>
      <c r="K77" s="65"/>
      <c r="L77" s="65"/>
      <c r="M77" s="65"/>
      <c r="N77" s="65"/>
      <c r="O77" s="316"/>
      <c r="P77" s="65"/>
      <c r="Q77" s="65"/>
      <c r="R77" s="317"/>
      <c r="S77" s="519">
        <v>38</v>
      </c>
      <c r="T77" s="516" t="str">
        <f t="shared" ref="T77" si="832">G77</f>
        <v/>
      </c>
      <c r="U77" s="516">
        <f t="shared" ref="U77" si="833">I77</f>
        <v>0</v>
      </c>
      <c r="V77" s="516">
        <f t="shared" ref="V77" si="834">I78</f>
        <v>0</v>
      </c>
      <c r="W77" s="516">
        <f t="shared" ref="W77" si="835">J77</f>
        <v>0</v>
      </c>
      <c r="X77" s="516">
        <f t="shared" ref="X77" si="836">J78</f>
        <v>0</v>
      </c>
      <c r="Y77" s="516">
        <f t="shared" si="744"/>
        <v>0</v>
      </c>
      <c r="Z77" s="517">
        <f t="shared" ref="Z77" si="837">K78</f>
        <v>0</v>
      </c>
      <c r="AA77" s="516">
        <f t="shared" ref="AA77" si="838">L77</f>
        <v>0</v>
      </c>
      <c r="AB77" s="516">
        <f t="shared" ref="AB77" si="839">L78</f>
        <v>0</v>
      </c>
      <c r="AC77" s="516">
        <f t="shared" ref="AC77" si="840">M77</f>
        <v>0</v>
      </c>
      <c r="AD77" s="516">
        <f t="shared" ref="AD77" si="841">M78</f>
        <v>0</v>
      </c>
      <c r="AE77" s="516">
        <f t="shared" ref="AE77" si="842">N77</f>
        <v>0</v>
      </c>
      <c r="AF77" s="516">
        <f t="shared" ref="AF77" si="843">N78</f>
        <v>0</v>
      </c>
      <c r="AG77" s="516">
        <f t="shared" ref="AG77" si="844">O77</f>
        <v>0</v>
      </c>
      <c r="AH77" s="516">
        <f t="shared" ref="AH77" si="845">O78</f>
        <v>0</v>
      </c>
      <c r="AI77" s="516">
        <f t="shared" ref="AI77" si="846">P77</f>
        <v>0</v>
      </c>
      <c r="AJ77" s="516">
        <f t="shared" ref="AJ77" si="847">P78</f>
        <v>0</v>
      </c>
      <c r="AK77" s="516">
        <f t="shared" ref="AK77" si="848">Q77</f>
        <v>0</v>
      </c>
      <c r="AL77" s="516">
        <f t="shared" ref="AL77" si="849">Q78</f>
        <v>0</v>
      </c>
      <c r="AM77" s="516">
        <f t="shared" ref="AM77" si="850">R77</f>
        <v>0</v>
      </c>
      <c r="AN77" s="516">
        <f t="shared" ref="AN77" si="851">R78</f>
        <v>0</v>
      </c>
      <c r="AO77" s="516" t="str">
        <f t="shared" ref="AO77" si="852">IF(T77="","",IFERROR(SUM(U77:AN77)+LARGE(U77:AN77,1)/100+LARGE(U77:AN77,2)/1000+LARGE(U77:AN77,3)/10000+LARGE(U77:AN77,4)/100000+LARGE(U77:AN77,5)/1000000+LARGE(U77:AN77,6)/10000000+LARGE(U77:AN77,7)/100000000+LARGE(U77:AN77,8)/1000000000+LARGE(U77:AN77,9)/10000000000+LARGE(U77:AN77,10)/100000000000+LARGE(U77:AN77,11)/1000000000000+LARGE(U77:AN77,12)/10000000000000+LARGE(U77:AN77,13)/100000000000000+LARGE(U77:AN77,14)/1000000000000000+LARGE(U77:AN77,15)/10000000000000000+LARGE(U77:AN77,16)/100000000000000000+LARGE(U77:AN77,17)/1000000000000000000+LARGE(U77:AN77,18)/10000000000000000000+LARGE(U77:AN77,19)/100000000000000000000+LARGE(U77:AN77,20)/1E+21-0.01/S77,0))</f>
        <v/>
      </c>
      <c r="AP77" s="374"/>
      <c r="AQ77" s="374"/>
      <c r="AR77" s="374"/>
      <c r="AS77" s="374"/>
      <c r="AT77" s="374"/>
      <c r="AU77" s="374"/>
    </row>
    <row r="78" spans="1:47" ht="12" customHeight="1" thickBot="1" x14ac:dyDescent="0.35">
      <c r="A78" s="530"/>
      <c r="B78" s="524"/>
      <c r="C78" s="521"/>
      <c r="D78" s="526"/>
      <c r="E78" s="69"/>
      <c r="F78" s="70"/>
      <c r="G78" s="528"/>
      <c r="H78" s="43" t="str">
        <f t="shared" si="736"/>
        <v/>
      </c>
      <c r="I78" s="70"/>
      <c r="J78" s="70"/>
      <c r="K78" s="70"/>
      <c r="L78" s="70"/>
      <c r="M78" s="70"/>
      <c r="N78" s="70"/>
      <c r="O78" s="318"/>
      <c r="P78" s="70"/>
      <c r="Q78" s="70"/>
      <c r="R78" s="319"/>
      <c r="S78" s="519"/>
      <c r="T78" s="516"/>
      <c r="U78" s="516"/>
      <c r="V78" s="516"/>
      <c r="W78" s="516"/>
      <c r="X78" s="516"/>
      <c r="Y78" s="516"/>
      <c r="Z78" s="516"/>
      <c r="AA78" s="516"/>
      <c r="AB78" s="516"/>
      <c r="AC78" s="516"/>
      <c r="AD78" s="516"/>
      <c r="AE78" s="516"/>
      <c r="AF78" s="516"/>
      <c r="AG78" s="516"/>
      <c r="AH78" s="516"/>
      <c r="AI78" s="516"/>
      <c r="AJ78" s="516"/>
      <c r="AK78" s="516"/>
      <c r="AL78" s="516"/>
      <c r="AM78" s="516"/>
      <c r="AN78" s="516"/>
      <c r="AO78" s="516"/>
      <c r="AP78" s="374"/>
      <c r="AQ78" s="374"/>
      <c r="AR78" s="374"/>
      <c r="AS78" s="374"/>
      <c r="AT78" s="374"/>
      <c r="AU78" s="374"/>
    </row>
    <row r="79" spans="1:47" ht="12" customHeight="1" x14ac:dyDescent="0.3">
      <c r="A79" s="529" t="str">
        <f t="shared" ref="A79" si="853">IF(ISERROR(RANK(AO79,$AO$3:$AO$302,0)),"",(RANK(AO79,$AO$3:$AO$302,0)))</f>
        <v/>
      </c>
      <c r="B79" s="523" t="str">
        <f>IF(ISNA(VLOOKUP($D79,'L. Des E.'!$A$3:$C$362,2,FALSE)),"",(VLOOKUP($D79,'L. Des E.'!$A$3:$C$362,2,FALSE)))</f>
        <v/>
      </c>
      <c r="C79" s="520" t="str">
        <f>IF(ISNA(VLOOKUP($D79,'L. Des E.'!$A$3:$C$362,3,FALSE)),"",(VLOOKUP($D79,'L. Des E.'!$A$3:$C$362,3,FALSE)))</f>
        <v/>
      </c>
      <c r="D79" s="525"/>
      <c r="E79" s="64"/>
      <c r="F79" s="65"/>
      <c r="G79" s="527" t="str">
        <f t="shared" ref="G79" si="854">IF(F79="","",IF(SUM(H79:H80)=0,"PC",(SUM(H79:H80))))</f>
        <v/>
      </c>
      <c r="H79" s="503" t="str">
        <f t="shared" si="736"/>
        <v/>
      </c>
      <c r="I79" s="65"/>
      <c r="J79" s="65"/>
      <c r="K79" s="65"/>
      <c r="L79" s="65"/>
      <c r="M79" s="65"/>
      <c r="N79" s="65"/>
      <c r="O79" s="316"/>
      <c r="P79" s="65"/>
      <c r="Q79" s="65"/>
      <c r="R79" s="317"/>
      <c r="S79" s="519">
        <v>39</v>
      </c>
      <c r="T79" s="516" t="str">
        <f t="shared" ref="T79" si="855">G79</f>
        <v/>
      </c>
      <c r="U79" s="516">
        <f t="shared" ref="U79" si="856">I79</f>
        <v>0</v>
      </c>
      <c r="V79" s="516">
        <f t="shared" ref="V79" si="857">I80</f>
        <v>0</v>
      </c>
      <c r="W79" s="516">
        <f t="shared" ref="W79" si="858">J79</f>
        <v>0</v>
      </c>
      <c r="X79" s="516">
        <f t="shared" ref="X79" si="859">J80</f>
        <v>0</v>
      </c>
      <c r="Y79" s="516">
        <f t="shared" si="744"/>
        <v>0</v>
      </c>
      <c r="Z79" s="517">
        <f t="shared" ref="Z79" si="860">K80</f>
        <v>0</v>
      </c>
      <c r="AA79" s="516">
        <f t="shared" ref="AA79" si="861">L79</f>
        <v>0</v>
      </c>
      <c r="AB79" s="516">
        <f t="shared" ref="AB79" si="862">L80</f>
        <v>0</v>
      </c>
      <c r="AC79" s="516">
        <f t="shared" ref="AC79" si="863">M79</f>
        <v>0</v>
      </c>
      <c r="AD79" s="516">
        <f t="shared" ref="AD79" si="864">M80</f>
        <v>0</v>
      </c>
      <c r="AE79" s="516">
        <f t="shared" ref="AE79" si="865">N79</f>
        <v>0</v>
      </c>
      <c r="AF79" s="516">
        <f t="shared" ref="AF79" si="866">N80</f>
        <v>0</v>
      </c>
      <c r="AG79" s="516">
        <f t="shared" ref="AG79" si="867">O79</f>
        <v>0</v>
      </c>
      <c r="AH79" s="516">
        <f t="shared" ref="AH79" si="868">O80</f>
        <v>0</v>
      </c>
      <c r="AI79" s="516">
        <f t="shared" ref="AI79" si="869">P79</f>
        <v>0</v>
      </c>
      <c r="AJ79" s="516">
        <f t="shared" ref="AJ79" si="870">P80</f>
        <v>0</v>
      </c>
      <c r="AK79" s="516">
        <f t="shared" ref="AK79" si="871">Q79</f>
        <v>0</v>
      </c>
      <c r="AL79" s="516">
        <f t="shared" ref="AL79" si="872">Q80</f>
        <v>0</v>
      </c>
      <c r="AM79" s="516">
        <f t="shared" ref="AM79" si="873">R79</f>
        <v>0</v>
      </c>
      <c r="AN79" s="516">
        <f t="shared" ref="AN79" si="874">R80</f>
        <v>0</v>
      </c>
      <c r="AO79" s="516" t="str">
        <f t="shared" ref="AO79" si="875">IF(T79="","",IFERROR(SUM(U79:AN79)+LARGE(U79:AN79,1)/100+LARGE(U79:AN79,2)/1000+LARGE(U79:AN79,3)/10000+LARGE(U79:AN79,4)/100000+LARGE(U79:AN79,5)/1000000+LARGE(U79:AN79,6)/10000000+LARGE(U79:AN79,7)/100000000+LARGE(U79:AN79,8)/1000000000+LARGE(U79:AN79,9)/10000000000+LARGE(U79:AN79,10)/100000000000+LARGE(U79:AN79,11)/1000000000000+LARGE(U79:AN79,12)/10000000000000+LARGE(U79:AN79,13)/100000000000000+LARGE(U79:AN79,14)/1000000000000000+LARGE(U79:AN79,15)/10000000000000000+LARGE(U79:AN79,16)/100000000000000000+LARGE(U79:AN79,17)/1000000000000000000+LARGE(U79:AN79,18)/10000000000000000000+LARGE(U79:AN79,19)/100000000000000000000+LARGE(U79:AN79,20)/1E+21-0.01/S79,0))</f>
        <v/>
      </c>
      <c r="AP79" s="374"/>
      <c r="AQ79" s="374"/>
      <c r="AR79" s="374"/>
      <c r="AS79" s="374"/>
      <c r="AT79" s="374"/>
      <c r="AU79" s="374"/>
    </row>
    <row r="80" spans="1:47" ht="12" customHeight="1" thickBot="1" x14ac:dyDescent="0.35">
      <c r="A80" s="530"/>
      <c r="B80" s="524"/>
      <c r="C80" s="521"/>
      <c r="D80" s="526"/>
      <c r="E80" s="69"/>
      <c r="F80" s="70"/>
      <c r="G80" s="528"/>
      <c r="H80" s="43" t="str">
        <f t="shared" si="736"/>
        <v/>
      </c>
      <c r="I80" s="70"/>
      <c r="J80" s="70"/>
      <c r="K80" s="70"/>
      <c r="L80" s="70"/>
      <c r="M80" s="70"/>
      <c r="N80" s="70"/>
      <c r="O80" s="318"/>
      <c r="P80" s="70"/>
      <c r="Q80" s="70"/>
      <c r="R80" s="319"/>
      <c r="S80" s="519"/>
      <c r="T80" s="516"/>
      <c r="U80" s="516"/>
      <c r="V80" s="516"/>
      <c r="W80" s="516"/>
      <c r="X80" s="516"/>
      <c r="Y80" s="516"/>
      <c r="Z80" s="516"/>
      <c r="AA80" s="516"/>
      <c r="AB80" s="516"/>
      <c r="AC80" s="516"/>
      <c r="AD80" s="516"/>
      <c r="AE80" s="516"/>
      <c r="AF80" s="516"/>
      <c r="AG80" s="516"/>
      <c r="AH80" s="516"/>
      <c r="AI80" s="516"/>
      <c r="AJ80" s="516"/>
      <c r="AK80" s="516"/>
      <c r="AL80" s="516"/>
      <c r="AM80" s="516"/>
      <c r="AN80" s="516"/>
      <c r="AO80" s="516"/>
      <c r="AP80" s="374"/>
      <c r="AQ80" s="374"/>
      <c r="AR80" s="374"/>
      <c r="AS80" s="374"/>
      <c r="AT80" s="374"/>
      <c r="AU80" s="374"/>
    </row>
    <row r="81" spans="1:47" ht="12" customHeight="1" x14ac:dyDescent="0.3">
      <c r="A81" s="529" t="str">
        <f t="shared" ref="A81" si="876">IF(ISERROR(RANK(AO81,$AO$3:$AO$302,0)),"",(RANK(AO81,$AO$3:$AO$302,0)))</f>
        <v/>
      </c>
      <c r="B81" s="523" t="str">
        <f>IF(ISNA(VLOOKUP($D81,'L. Des E.'!$A$3:$C$362,2,FALSE)),"",(VLOOKUP($D81,'L. Des E.'!$A$3:$C$362,2,FALSE)))</f>
        <v/>
      </c>
      <c r="C81" s="520" t="str">
        <f>IF(ISNA(VLOOKUP($D81,'L. Des E.'!$A$3:$C$362,3,FALSE)),"",(VLOOKUP($D81,'L. Des E.'!$A$3:$C$362,3,FALSE)))</f>
        <v/>
      </c>
      <c r="D81" s="525"/>
      <c r="E81" s="64"/>
      <c r="F81" s="65"/>
      <c r="G81" s="527" t="str">
        <f t="shared" ref="G81" si="877">IF(F81="","",IF(SUM(H81:H82)=0,"PC",(SUM(H81:H82))))</f>
        <v/>
      </c>
      <c r="H81" s="503" t="str">
        <f t="shared" si="736"/>
        <v/>
      </c>
      <c r="I81" s="65"/>
      <c r="J81" s="65"/>
      <c r="K81" s="65"/>
      <c r="L81" s="65"/>
      <c r="M81" s="65"/>
      <c r="N81" s="65"/>
      <c r="O81" s="316"/>
      <c r="P81" s="65"/>
      <c r="Q81" s="65"/>
      <c r="R81" s="317"/>
      <c r="S81" s="519">
        <v>40</v>
      </c>
      <c r="T81" s="516" t="str">
        <f t="shared" ref="T81" si="878">G81</f>
        <v/>
      </c>
      <c r="U81" s="516">
        <f t="shared" ref="U81" si="879">I81</f>
        <v>0</v>
      </c>
      <c r="V81" s="516">
        <f t="shared" ref="V81" si="880">I82</f>
        <v>0</v>
      </c>
      <c r="W81" s="516">
        <f t="shared" ref="W81" si="881">J81</f>
        <v>0</v>
      </c>
      <c r="X81" s="516">
        <f t="shared" ref="X81" si="882">J82</f>
        <v>0</v>
      </c>
      <c r="Y81" s="516">
        <f t="shared" si="744"/>
        <v>0</v>
      </c>
      <c r="Z81" s="517">
        <f t="shared" ref="Z81" si="883">K82</f>
        <v>0</v>
      </c>
      <c r="AA81" s="516">
        <f t="shared" ref="AA81" si="884">L81</f>
        <v>0</v>
      </c>
      <c r="AB81" s="516">
        <f t="shared" ref="AB81" si="885">L82</f>
        <v>0</v>
      </c>
      <c r="AC81" s="516">
        <f t="shared" ref="AC81" si="886">M81</f>
        <v>0</v>
      </c>
      <c r="AD81" s="516">
        <f t="shared" ref="AD81" si="887">M82</f>
        <v>0</v>
      </c>
      <c r="AE81" s="516">
        <f t="shared" ref="AE81" si="888">N81</f>
        <v>0</v>
      </c>
      <c r="AF81" s="516">
        <f t="shared" ref="AF81" si="889">N82</f>
        <v>0</v>
      </c>
      <c r="AG81" s="516">
        <f t="shared" ref="AG81" si="890">O81</f>
        <v>0</v>
      </c>
      <c r="AH81" s="516">
        <f t="shared" ref="AH81" si="891">O82</f>
        <v>0</v>
      </c>
      <c r="AI81" s="516">
        <f t="shared" ref="AI81" si="892">P81</f>
        <v>0</v>
      </c>
      <c r="AJ81" s="516">
        <f t="shared" ref="AJ81" si="893">P82</f>
        <v>0</v>
      </c>
      <c r="AK81" s="516">
        <f t="shared" ref="AK81" si="894">Q81</f>
        <v>0</v>
      </c>
      <c r="AL81" s="516">
        <f t="shared" ref="AL81" si="895">Q82</f>
        <v>0</v>
      </c>
      <c r="AM81" s="516">
        <f t="shared" ref="AM81" si="896">R81</f>
        <v>0</v>
      </c>
      <c r="AN81" s="516">
        <f t="shared" ref="AN81" si="897">R82</f>
        <v>0</v>
      </c>
      <c r="AO81" s="516" t="str">
        <f t="shared" ref="AO81" si="898">IF(T81="","",IFERROR(SUM(U81:AN81)+LARGE(U81:AN81,1)/100+LARGE(U81:AN81,2)/1000+LARGE(U81:AN81,3)/10000+LARGE(U81:AN81,4)/100000+LARGE(U81:AN81,5)/1000000+LARGE(U81:AN81,6)/10000000+LARGE(U81:AN81,7)/100000000+LARGE(U81:AN81,8)/1000000000+LARGE(U81:AN81,9)/10000000000+LARGE(U81:AN81,10)/100000000000+LARGE(U81:AN81,11)/1000000000000+LARGE(U81:AN81,12)/10000000000000+LARGE(U81:AN81,13)/100000000000000+LARGE(U81:AN81,14)/1000000000000000+LARGE(U81:AN81,15)/10000000000000000+LARGE(U81:AN81,16)/100000000000000000+LARGE(U81:AN81,17)/1000000000000000000+LARGE(U81:AN81,18)/10000000000000000000+LARGE(U81:AN81,19)/100000000000000000000+LARGE(U81:AN81,20)/1E+21-0.01/S81,0))</f>
        <v/>
      </c>
      <c r="AP81" s="374"/>
      <c r="AQ81" s="374"/>
      <c r="AR81" s="374"/>
      <c r="AS81" s="374"/>
      <c r="AT81" s="374"/>
      <c r="AU81" s="374"/>
    </row>
    <row r="82" spans="1:47" ht="12" customHeight="1" thickBot="1" x14ac:dyDescent="0.35">
      <c r="A82" s="530"/>
      <c r="B82" s="524"/>
      <c r="C82" s="521"/>
      <c r="D82" s="526"/>
      <c r="E82" s="69"/>
      <c r="F82" s="70"/>
      <c r="G82" s="528"/>
      <c r="H82" s="43" t="str">
        <f t="shared" si="736"/>
        <v/>
      </c>
      <c r="I82" s="70"/>
      <c r="J82" s="70"/>
      <c r="K82" s="70"/>
      <c r="L82" s="70"/>
      <c r="M82" s="70"/>
      <c r="N82" s="70"/>
      <c r="O82" s="318"/>
      <c r="P82" s="70"/>
      <c r="Q82" s="70"/>
      <c r="R82" s="319"/>
      <c r="S82" s="519"/>
      <c r="T82" s="516"/>
      <c r="U82" s="516"/>
      <c r="V82" s="516"/>
      <c r="W82" s="516"/>
      <c r="X82" s="516"/>
      <c r="Y82" s="516"/>
      <c r="Z82" s="516"/>
      <c r="AA82" s="516"/>
      <c r="AB82" s="516"/>
      <c r="AC82" s="516"/>
      <c r="AD82" s="516"/>
      <c r="AE82" s="516"/>
      <c r="AF82" s="516"/>
      <c r="AG82" s="516"/>
      <c r="AH82" s="516"/>
      <c r="AI82" s="516"/>
      <c r="AJ82" s="516"/>
      <c r="AK82" s="516"/>
      <c r="AL82" s="516"/>
      <c r="AM82" s="516"/>
      <c r="AN82" s="516"/>
      <c r="AO82" s="516"/>
      <c r="AP82" s="374"/>
      <c r="AQ82" s="374"/>
      <c r="AR82" s="374"/>
      <c r="AS82" s="374"/>
      <c r="AT82" s="374"/>
      <c r="AU82" s="374"/>
    </row>
    <row r="83" spans="1:47" ht="12" customHeight="1" x14ac:dyDescent="0.3">
      <c r="A83" s="529" t="str">
        <f t="shared" ref="A83" si="899">IF(ISERROR(RANK(AO83,$AO$3:$AO$302,0)),"",(RANK(AO83,$AO$3:$AO$302,0)))</f>
        <v/>
      </c>
      <c r="B83" s="523" t="str">
        <f>IF(ISNA(VLOOKUP($D83,'L. Des E.'!$A$3:$C$362,2,FALSE)),"",(VLOOKUP($D83,'L. Des E.'!$A$3:$C$362,2,FALSE)))</f>
        <v/>
      </c>
      <c r="C83" s="520" t="str">
        <f>IF(ISNA(VLOOKUP($D83,'L. Des E.'!$A$3:$C$362,3,FALSE)),"",(VLOOKUP($D83,'L. Des E.'!$A$3:$C$362,3,FALSE)))</f>
        <v/>
      </c>
      <c r="D83" s="525"/>
      <c r="E83" s="64"/>
      <c r="F83" s="65"/>
      <c r="G83" s="527" t="str">
        <f t="shared" ref="G83" si="900">IF(F83="","",IF(SUM(H83:H84)=0,"PC",(SUM(H83:H84))))</f>
        <v/>
      </c>
      <c r="H83" s="503" t="str">
        <f t="shared" si="736"/>
        <v/>
      </c>
      <c r="I83" s="65"/>
      <c r="J83" s="65"/>
      <c r="K83" s="65"/>
      <c r="L83" s="65"/>
      <c r="M83" s="65"/>
      <c r="N83" s="65"/>
      <c r="O83" s="316"/>
      <c r="P83" s="65"/>
      <c r="Q83" s="65"/>
      <c r="R83" s="317"/>
      <c r="S83" s="519">
        <v>41</v>
      </c>
      <c r="T83" s="516" t="str">
        <f t="shared" ref="T83" si="901">G83</f>
        <v/>
      </c>
      <c r="U83" s="516">
        <f t="shared" ref="U83" si="902">I83</f>
        <v>0</v>
      </c>
      <c r="V83" s="516">
        <f t="shared" ref="V83" si="903">I84</f>
        <v>0</v>
      </c>
      <c r="W83" s="516">
        <f t="shared" ref="W83" si="904">J83</f>
        <v>0</v>
      </c>
      <c r="X83" s="516">
        <f t="shared" ref="X83" si="905">J84</f>
        <v>0</v>
      </c>
      <c r="Y83" s="516">
        <f t="shared" si="744"/>
        <v>0</v>
      </c>
      <c r="Z83" s="517">
        <f t="shared" ref="Z83" si="906">K84</f>
        <v>0</v>
      </c>
      <c r="AA83" s="516">
        <f t="shared" ref="AA83" si="907">L83</f>
        <v>0</v>
      </c>
      <c r="AB83" s="516">
        <f t="shared" ref="AB83" si="908">L84</f>
        <v>0</v>
      </c>
      <c r="AC83" s="516">
        <f t="shared" ref="AC83" si="909">M83</f>
        <v>0</v>
      </c>
      <c r="AD83" s="516">
        <f t="shared" ref="AD83" si="910">M84</f>
        <v>0</v>
      </c>
      <c r="AE83" s="516">
        <f t="shared" ref="AE83" si="911">N83</f>
        <v>0</v>
      </c>
      <c r="AF83" s="516">
        <f t="shared" ref="AF83" si="912">N84</f>
        <v>0</v>
      </c>
      <c r="AG83" s="516">
        <f t="shared" ref="AG83" si="913">O83</f>
        <v>0</v>
      </c>
      <c r="AH83" s="516">
        <f t="shared" ref="AH83" si="914">O84</f>
        <v>0</v>
      </c>
      <c r="AI83" s="516">
        <f t="shared" ref="AI83" si="915">P83</f>
        <v>0</v>
      </c>
      <c r="AJ83" s="516">
        <f t="shared" ref="AJ83" si="916">P84</f>
        <v>0</v>
      </c>
      <c r="AK83" s="516">
        <f t="shared" ref="AK83" si="917">Q83</f>
        <v>0</v>
      </c>
      <c r="AL83" s="516">
        <f t="shared" ref="AL83" si="918">Q84</f>
        <v>0</v>
      </c>
      <c r="AM83" s="516">
        <f t="shared" ref="AM83" si="919">R83</f>
        <v>0</v>
      </c>
      <c r="AN83" s="516">
        <f t="shared" ref="AN83" si="920">R84</f>
        <v>0</v>
      </c>
      <c r="AO83" s="516" t="str">
        <f t="shared" ref="AO83" si="921">IF(T83="","",IFERROR(SUM(U83:AN83)+LARGE(U83:AN83,1)/100+LARGE(U83:AN83,2)/1000+LARGE(U83:AN83,3)/10000+LARGE(U83:AN83,4)/100000+LARGE(U83:AN83,5)/1000000+LARGE(U83:AN83,6)/10000000+LARGE(U83:AN83,7)/100000000+LARGE(U83:AN83,8)/1000000000+LARGE(U83:AN83,9)/10000000000+LARGE(U83:AN83,10)/100000000000+LARGE(U83:AN83,11)/1000000000000+LARGE(U83:AN83,12)/10000000000000+LARGE(U83:AN83,13)/100000000000000+LARGE(U83:AN83,14)/1000000000000000+LARGE(U83:AN83,15)/10000000000000000+LARGE(U83:AN83,16)/100000000000000000+LARGE(U83:AN83,17)/1000000000000000000+LARGE(U83:AN83,18)/10000000000000000000+LARGE(U83:AN83,19)/100000000000000000000+LARGE(U83:AN83,20)/1E+21-0.01/S83,0))</f>
        <v/>
      </c>
      <c r="AP83" s="374"/>
      <c r="AQ83" s="374"/>
      <c r="AR83" s="374"/>
      <c r="AS83" s="374"/>
      <c r="AT83" s="374"/>
      <c r="AU83" s="374"/>
    </row>
    <row r="84" spans="1:47" ht="12" customHeight="1" thickBot="1" x14ac:dyDescent="0.35">
      <c r="A84" s="530"/>
      <c r="B84" s="524"/>
      <c r="C84" s="521"/>
      <c r="D84" s="526"/>
      <c r="E84" s="69"/>
      <c r="F84" s="70"/>
      <c r="G84" s="528"/>
      <c r="H84" s="43" t="str">
        <f t="shared" si="736"/>
        <v/>
      </c>
      <c r="I84" s="70"/>
      <c r="J84" s="70"/>
      <c r="K84" s="70"/>
      <c r="L84" s="70"/>
      <c r="M84" s="70"/>
      <c r="N84" s="70"/>
      <c r="O84" s="318"/>
      <c r="P84" s="70"/>
      <c r="Q84" s="70"/>
      <c r="R84" s="319"/>
      <c r="S84" s="519"/>
      <c r="T84" s="516"/>
      <c r="U84" s="516"/>
      <c r="V84" s="516"/>
      <c r="W84" s="516"/>
      <c r="X84" s="516"/>
      <c r="Y84" s="516"/>
      <c r="Z84" s="516"/>
      <c r="AA84" s="516"/>
      <c r="AB84" s="516"/>
      <c r="AC84" s="516"/>
      <c r="AD84" s="516"/>
      <c r="AE84" s="516"/>
      <c r="AF84" s="516"/>
      <c r="AG84" s="516"/>
      <c r="AH84" s="516"/>
      <c r="AI84" s="516"/>
      <c r="AJ84" s="516"/>
      <c r="AK84" s="516"/>
      <c r="AL84" s="516"/>
      <c r="AM84" s="516"/>
      <c r="AN84" s="516"/>
      <c r="AO84" s="516"/>
      <c r="AP84" s="374"/>
      <c r="AQ84" s="374"/>
      <c r="AR84" s="374"/>
      <c r="AS84" s="374"/>
      <c r="AT84" s="374"/>
      <c r="AU84" s="374"/>
    </row>
    <row r="85" spans="1:47" ht="12" customHeight="1" x14ac:dyDescent="0.3">
      <c r="A85" s="529" t="str">
        <f t="shared" ref="A85" si="922">IF(ISERROR(RANK(AO85,$AO$3:$AO$302,0)),"",(RANK(AO85,$AO$3:$AO$302,0)))</f>
        <v/>
      </c>
      <c r="B85" s="523" t="str">
        <f>IF(ISNA(VLOOKUP($D85,'L. Des E.'!$A$3:$C$362,2,FALSE)),"",(VLOOKUP($D85,'L. Des E.'!$A$3:$C$362,2,FALSE)))</f>
        <v/>
      </c>
      <c r="C85" s="520" t="str">
        <f>IF(ISNA(VLOOKUP($D85,'L. Des E.'!$A$3:$C$362,3,FALSE)),"",(VLOOKUP($D85,'L. Des E.'!$A$3:$C$362,3,FALSE)))</f>
        <v/>
      </c>
      <c r="D85" s="525"/>
      <c r="E85" s="64"/>
      <c r="F85" s="65"/>
      <c r="G85" s="527" t="str">
        <f t="shared" ref="G85" si="923">IF(F85="","",IF(SUM(H85:H86)=0,"PC",(SUM(H85:H86))))</f>
        <v/>
      </c>
      <c r="H85" s="503" t="str">
        <f t="shared" si="736"/>
        <v/>
      </c>
      <c r="I85" s="65"/>
      <c r="J85" s="65"/>
      <c r="K85" s="65"/>
      <c r="L85" s="65"/>
      <c r="M85" s="65"/>
      <c r="N85" s="65"/>
      <c r="O85" s="316"/>
      <c r="P85" s="65"/>
      <c r="Q85" s="65"/>
      <c r="R85" s="317"/>
      <c r="S85" s="519">
        <v>42</v>
      </c>
      <c r="T85" s="516" t="str">
        <f t="shared" ref="T85" si="924">G85</f>
        <v/>
      </c>
      <c r="U85" s="516">
        <f t="shared" ref="U85" si="925">I85</f>
        <v>0</v>
      </c>
      <c r="V85" s="516">
        <f t="shared" ref="V85" si="926">I86</f>
        <v>0</v>
      </c>
      <c r="W85" s="516">
        <f t="shared" ref="W85" si="927">J85</f>
        <v>0</v>
      </c>
      <c r="X85" s="516">
        <f t="shared" ref="X85" si="928">J86</f>
        <v>0</v>
      </c>
      <c r="Y85" s="516">
        <f t="shared" si="744"/>
        <v>0</v>
      </c>
      <c r="Z85" s="517">
        <f t="shared" ref="Z85" si="929">K86</f>
        <v>0</v>
      </c>
      <c r="AA85" s="516">
        <f t="shared" ref="AA85" si="930">L85</f>
        <v>0</v>
      </c>
      <c r="AB85" s="516">
        <f t="shared" ref="AB85" si="931">L86</f>
        <v>0</v>
      </c>
      <c r="AC85" s="516">
        <f t="shared" ref="AC85" si="932">M85</f>
        <v>0</v>
      </c>
      <c r="AD85" s="516">
        <f t="shared" ref="AD85" si="933">M86</f>
        <v>0</v>
      </c>
      <c r="AE85" s="516">
        <f t="shared" ref="AE85" si="934">N85</f>
        <v>0</v>
      </c>
      <c r="AF85" s="516">
        <f t="shared" ref="AF85" si="935">N86</f>
        <v>0</v>
      </c>
      <c r="AG85" s="516">
        <f t="shared" ref="AG85" si="936">O85</f>
        <v>0</v>
      </c>
      <c r="AH85" s="516">
        <f t="shared" ref="AH85" si="937">O86</f>
        <v>0</v>
      </c>
      <c r="AI85" s="516">
        <f t="shared" ref="AI85" si="938">P85</f>
        <v>0</v>
      </c>
      <c r="AJ85" s="516">
        <f t="shared" ref="AJ85" si="939">P86</f>
        <v>0</v>
      </c>
      <c r="AK85" s="516">
        <f t="shared" ref="AK85" si="940">Q85</f>
        <v>0</v>
      </c>
      <c r="AL85" s="516">
        <f t="shared" ref="AL85" si="941">Q86</f>
        <v>0</v>
      </c>
      <c r="AM85" s="516">
        <f t="shared" ref="AM85" si="942">R85</f>
        <v>0</v>
      </c>
      <c r="AN85" s="516">
        <f t="shared" ref="AN85" si="943">R86</f>
        <v>0</v>
      </c>
      <c r="AO85" s="516" t="str">
        <f t="shared" ref="AO85" si="944">IF(T85="","",IFERROR(SUM(U85:AN85)+LARGE(U85:AN85,1)/100+LARGE(U85:AN85,2)/1000+LARGE(U85:AN85,3)/10000+LARGE(U85:AN85,4)/100000+LARGE(U85:AN85,5)/1000000+LARGE(U85:AN85,6)/10000000+LARGE(U85:AN85,7)/100000000+LARGE(U85:AN85,8)/1000000000+LARGE(U85:AN85,9)/10000000000+LARGE(U85:AN85,10)/100000000000+LARGE(U85:AN85,11)/1000000000000+LARGE(U85:AN85,12)/10000000000000+LARGE(U85:AN85,13)/100000000000000+LARGE(U85:AN85,14)/1000000000000000+LARGE(U85:AN85,15)/10000000000000000+LARGE(U85:AN85,16)/100000000000000000+LARGE(U85:AN85,17)/1000000000000000000+LARGE(U85:AN85,18)/10000000000000000000+LARGE(U85:AN85,19)/100000000000000000000+LARGE(U85:AN85,20)/1E+21-0.01/S85,0))</f>
        <v/>
      </c>
      <c r="AP85" s="374"/>
      <c r="AQ85" s="374"/>
      <c r="AR85" s="374"/>
      <c r="AS85" s="374"/>
      <c r="AT85" s="374"/>
      <c r="AU85" s="374"/>
    </row>
    <row r="86" spans="1:47" ht="12" customHeight="1" thickBot="1" x14ac:dyDescent="0.35">
      <c r="A86" s="530"/>
      <c r="B86" s="524"/>
      <c r="C86" s="521"/>
      <c r="D86" s="526"/>
      <c r="E86" s="69"/>
      <c r="F86" s="70"/>
      <c r="G86" s="528"/>
      <c r="H86" s="43" t="str">
        <f t="shared" si="736"/>
        <v/>
      </c>
      <c r="I86" s="70"/>
      <c r="J86" s="70"/>
      <c r="K86" s="70"/>
      <c r="L86" s="70"/>
      <c r="M86" s="70"/>
      <c r="N86" s="70"/>
      <c r="O86" s="318"/>
      <c r="P86" s="70"/>
      <c r="Q86" s="70"/>
      <c r="R86" s="319"/>
      <c r="S86" s="519"/>
      <c r="T86" s="516"/>
      <c r="U86" s="516"/>
      <c r="V86" s="516"/>
      <c r="W86" s="516"/>
      <c r="X86" s="516"/>
      <c r="Y86" s="516"/>
      <c r="Z86" s="516"/>
      <c r="AA86" s="516"/>
      <c r="AB86" s="516"/>
      <c r="AC86" s="516"/>
      <c r="AD86" s="516"/>
      <c r="AE86" s="516"/>
      <c r="AF86" s="516"/>
      <c r="AG86" s="516"/>
      <c r="AH86" s="516"/>
      <c r="AI86" s="516"/>
      <c r="AJ86" s="516"/>
      <c r="AK86" s="516"/>
      <c r="AL86" s="516"/>
      <c r="AM86" s="516"/>
      <c r="AN86" s="516"/>
      <c r="AO86" s="516"/>
      <c r="AP86" s="374"/>
      <c r="AQ86" s="374"/>
      <c r="AR86" s="374"/>
      <c r="AS86" s="374"/>
      <c r="AT86" s="374"/>
      <c r="AU86" s="374"/>
    </row>
    <row r="87" spans="1:47" ht="12" customHeight="1" x14ac:dyDescent="0.3">
      <c r="A87" s="529" t="str">
        <f t="shared" ref="A87" si="945">IF(ISERROR(RANK(AO87,$AO$3:$AO$302,0)),"",(RANK(AO87,$AO$3:$AO$302,0)))</f>
        <v/>
      </c>
      <c r="B87" s="523" t="str">
        <f>IF(ISNA(VLOOKUP($D87,'L. Des E.'!$A$3:$C$362,2,FALSE)),"",(VLOOKUP($D87,'L. Des E.'!$A$3:$C$362,2,FALSE)))</f>
        <v/>
      </c>
      <c r="C87" s="520" t="str">
        <f>IF(ISNA(VLOOKUP($D87,'L. Des E.'!$A$3:$C$362,3,FALSE)),"",(VLOOKUP($D87,'L. Des E.'!$A$3:$C$362,3,FALSE)))</f>
        <v/>
      </c>
      <c r="D87" s="525"/>
      <c r="E87" s="64"/>
      <c r="F87" s="65"/>
      <c r="G87" s="527" t="str">
        <f t="shared" ref="G87" si="946">IF(F87="","",IF(SUM(H87:H88)=0,"PC",(SUM(H87:H88))))</f>
        <v/>
      </c>
      <c r="H87" s="503" t="str">
        <f t="shared" si="736"/>
        <v/>
      </c>
      <c r="I87" s="65"/>
      <c r="J87" s="65"/>
      <c r="K87" s="65"/>
      <c r="L87" s="65"/>
      <c r="M87" s="65"/>
      <c r="N87" s="65"/>
      <c r="O87" s="316"/>
      <c r="P87" s="65"/>
      <c r="Q87" s="65"/>
      <c r="R87" s="317"/>
      <c r="S87" s="519">
        <v>43</v>
      </c>
      <c r="T87" s="516" t="str">
        <f t="shared" ref="T87" si="947">G87</f>
        <v/>
      </c>
      <c r="U87" s="516">
        <f t="shared" ref="U87" si="948">I87</f>
        <v>0</v>
      </c>
      <c r="V87" s="516">
        <f t="shared" ref="V87" si="949">I88</f>
        <v>0</v>
      </c>
      <c r="W87" s="516">
        <f t="shared" ref="W87" si="950">J87</f>
        <v>0</v>
      </c>
      <c r="X87" s="516">
        <f t="shared" ref="X87" si="951">J88</f>
        <v>0</v>
      </c>
      <c r="Y87" s="516">
        <f t="shared" si="744"/>
        <v>0</v>
      </c>
      <c r="Z87" s="517">
        <f t="shared" ref="Z87" si="952">K88</f>
        <v>0</v>
      </c>
      <c r="AA87" s="516">
        <f t="shared" ref="AA87" si="953">L87</f>
        <v>0</v>
      </c>
      <c r="AB87" s="516">
        <f t="shared" ref="AB87" si="954">L88</f>
        <v>0</v>
      </c>
      <c r="AC87" s="516">
        <f t="shared" ref="AC87" si="955">M87</f>
        <v>0</v>
      </c>
      <c r="AD87" s="516">
        <f t="shared" ref="AD87" si="956">M88</f>
        <v>0</v>
      </c>
      <c r="AE87" s="516">
        <f t="shared" ref="AE87" si="957">N87</f>
        <v>0</v>
      </c>
      <c r="AF87" s="516">
        <f t="shared" ref="AF87" si="958">N88</f>
        <v>0</v>
      </c>
      <c r="AG87" s="516">
        <f t="shared" ref="AG87" si="959">O87</f>
        <v>0</v>
      </c>
      <c r="AH87" s="516">
        <f t="shared" ref="AH87" si="960">O88</f>
        <v>0</v>
      </c>
      <c r="AI87" s="516">
        <f t="shared" ref="AI87" si="961">P87</f>
        <v>0</v>
      </c>
      <c r="AJ87" s="516">
        <f t="shared" ref="AJ87" si="962">P88</f>
        <v>0</v>
      </c>
      <c r="AK87" s="516">
        <f t="shared" ref="AK87" si="963">Q87</f>
        <v>0</v>
      </c>
      <c r="AL87" s="516">
        <f t="shared" ref="AL87" si="964">Q88</f>
        <v>0</v>
      </c>
      <c r="AM87" s="516">
        <f t="shared" ref="AM87" si="965">R87</f>
        <v>0</v>
      </c>
      <c r="AN87" s="516">
        <f t="shared" ref="AN87" si="966">R88</f>
        <v>0</v>
      </c>
      <c r="AO87" s="516" t="str">
        <f t="shared" ref="AO87" si="967">IF(T87="","",IFERROR(SUM(U87:AN87)+LARGE(U87:AN87,1)/100+LARGE(U87:AN87,2)/1000+LARGE(U87:AN87,3)/10000+LARGE(U87:AN87,4)/100000+LARGE(U87:AN87,5)/1000000+LARGE(U87:AN87,6)/10000000+LARGE(U87:AN87,7)/100000000+LARGE(U87:AN87,8)/1000000000+LARGE(U87:AN87,9)/10000000000+LARGE(U87:AN87,10)/100000000000+LARGE(U87:AN87,11)/1000000000000+LARGE(U87:AN87,12)/10000000000000+LARGE(U87:AN87,13)/100000000000000+LARGE(U87:AN87,14)/1000000000000000+LARGE(U87:AN87,15)/10000000000000000+LARGE(U87:AN87,16)/100000000000000000+LARGE(U87:AN87,17)/1000000000000000000+LARGE(U87:AN87,18)/10000000000000000000+LARGE(U87:AN87,19)/100000000000000000000+LARGE(U87:AN87,20)/1E+21-0.01/S87,0))</f>
        <v/>
      </c>
      <c r="AP87" s="374"/>
      <c r="AQ87" s="374"/>
      <c r="AR87" s="374"/>
      <c r="AS87" s="374"/>
      <c r="AT87" s="374"/>
      <c r="AU87" s="374"/>
    </row>
    <row r="88" spans="1:47" ht="12" customHeight="1" thickBot="1" x14ac:dyDescent="0.35">
      <c r="A88" s="530"/>
      <c r="B88" s="524"/>
      <c r="C88" s="521"/>
      <c r="D88" s="526"/>
      <c r="E88" s="69"/>
      <c r="F88" s="70"/>
      <c r="G88" s="528"/>
      <c r="H88" s="43" t="str">
        <f t="shared" si="736"/>
        <v/>
      </c>
      <c r="I88" s="70"/>
      <c r="J88" s="70"/>
      <c r="K88" s="70"/>
      <c r="L88" s="70"/>
      <c r="M88" s="70"/>
      <c r="N88" s="70"/>
      <c r="O88" s="318"/>
      <c r="P88" s="70"/>
      <c r="Q88" s="70"/>
      <c r="R88" s="319"/>
      <c r="S88" s="519"/>
      <c r="T88" s="516"/>
      <c r="U88" s="516"/>
      <c r="V88" s="516"/>
      <c r="W88" s="516"/>
      <c r="X88" s="516"/>
      <c r="Y88" s="516"/>
      <c r="Z88" s="516"/>
      <c r="AA88" s="516"/>
      <c r="AB88" s="516"/>
      <c r="AC88" s="516"/>
      <c r="AD88" s="516"/>
      <c r="AE88" s="516"/>
      <c r="AF88" s="516"/>
      <c r="AG88" s="516"/>
      <c r="AH88" s="516"/>
      <c r="AI88" s="516"/>
      <c r="AJ88" s="516"/>
      <c r="AK88" s="516"/>
      <c r="AL88" s="516"/>
      <c r="AM88" s="516"/>
      <c r="AN88" s="516"/>
      <c r="AO88" s="516"/>
      <c r="AP88" s="374"/>
      <c r="AQ88" s="374"/>
      <c r="AR88" s="374"/>
      <c r="AS88" s="374"/>
      <c r="AT88" s="374"/>
      <c r="AU88" s="374"/>
    </row>
    <row r="89" spans="1:47" ht="12" customHeight="1" x14ac:dyDescent="0.3">
      <c r="A89" s="529" t="str">
        <f t="shared" ref="A89" si="968">IF(ISERROR(RANK(AO89,$AO$3:$AO$302,0)),"",(RANK(AO89,$AO$3:$AO$302,0)))</f>
        <v/>
      </c>
      <c r="B89" s="523" t="str">
        <f>IF(ISNA(VLOOKUP($D89,'L. Des E.'!$A$3:$C$362,2,FALSE)),"",(VLOOKUP($D89,'L. Des E.'!$A$3:$C$362,2,FALSE)))</f>
        <v/>
      </c>
      <c r="C89" s="520" t="str">
        <f>IF(ISNA(VLOOKUP($D89,'L. Des E.'!$A$3:$C$362,3,FALSE)),"",(VLOOKUP($D89,'L. Des E.'!$A$3:$C$362,3,FALSE)))</f>
        <v/>
      </c>
      <c r="D89" s="525"/>
      <c r="E89" s="64"/>
      <c r="F89" s="65"/>
      <c r="G89" s="527" t="str">
        <f t="shared" ref="G89" si="969">IF(F89="","",IF(SUM(H89:H90)=0,"PC",(SUM(H89:H90))))</f>
        <v/>
      </c>
      <c r="H89" s="503" t="str">
        <f t="shared" si="736"/>
        <v/>
      </c>
      <c r="I89" s="65"/>
      <c r="J89" s="65"/>
      <c r="K89" s="65"/>
      <c r="L89" s="65"/>
      <c r="M89" s="65"/>
      <c r="N89" s="65"/>
      <c r="O89" s="316"/>
      <c r="P89" s="65"/>
      <c r="Q89" s="65"/>
      <c r="R89" s="317"/>
      <c r="S89" s="519">
        <v>44</v>
      </c>
      <c r="T89" s="516" t="str">
        <f t="shared" ref="T89" si="970">G89</f>
        <v/>
      </c>
      <c r="U89" s="516">
        <f t="shared" ref="U89" si="971">I89</f>
        <v>0</v>
      </c>
      <c r="V89" s="516">
        <f t="shared" ref="V89" si="972">I90</f>
        <v>0</v>
      </c>
      <c r="W89" s="516">
        <f t="shared" ref="W89" si="973">J89</f>
        <v>0</v>
      </c>
      <c r="X89" s="516">
        <f t="shared" ref="X89" si="974">J90</f>
        <v>0</v>
      </c>
      <c r="Y89" s="516">
        <f t="shared" si="744"/>
        <v>0</v>
      </c>
      <c r="Z89" s="517">
        <f t="shared" ref="Z89" si="975">K90</f>
        <v>0</v>
      </c>
      <c r="AA89" s="516">
        <f t="shared" ref="AA89" si="976">L89</f>
        <v>0</v>
      </c>
      <c r="AB89" s="516">
        <f t="shared" ref="AB89" si="977">L90</f>
        <v>0</v>
      </c>
      <c r="AC89" s="516">
        <f t="shared" ref="AC89" si="978">M89</f>
        <v>0</v>
      </c>
      <c r="AD89" s="516">
        <f t="shared" ref="AD89" si="979">M90</f>
        <v>0</v>
      </c>
      <c r="AE89" s="516">
        <f t="shared" ref="AE89" si="980">N89</f>
        <v>0</v>
      </c>
      <c r="AF89" s="516">
        <f t="shared" ref="AF89" si="981">N90</f>
        <v>0</v>
      </c>
      <c r="AG89" s="516">
        <f t="shared" ref="AG89" si="982">O89</f>
        <v>0</v>
      </c>
      <c r="AH89" s="516">
        <f t="shared" ref="AH89" si="983">O90</f>
        <v>0</v>
      </c>
      <c r="AI89" s="516">
        <f t="shared" ref="AI89" si="984">P89</f>
        <v>0</v>
      </c>
      <c r="AJ89" s="516">
        <f t="shared" ref="AJ89" si="985">P90</f>
        <v>0</v>
      </c>
      <c r="AK89" s="516">
        <f t="shared" ref="AK89" si="986">Q89</f>
        <v>0</v>
      </c>
      <c r="AL89" s="516">
        <f t="shared" ref="AL89" si="987">Q90</f>
        <v>0</v>
      </c>
      <c r="AM89" s="516">
        <f t="shared" ref="AM89" si="988">R89</f>
        <v>0</v>
      </c>
      <c r="AN89" s="516">
        <f t="shared" ref="AN89" si="989">R90</f>
        <v>0</v>
      </c>
      <c r="AO89" s="516" t="str">
        <f t="shared" ref="AO89" si="990">IF(T89="","",IFERROR(SUM(U89:AN89)+LARGE(U89:AN89,1)/100+LARGE(U89:AN89,2)/1000+LARGE(U89:AN89,3)/10000+LARGE(U89:AN89,4)/100000+LARGE(U89:AN89,5)/1000000+LARGE(U89:AN89,6)/10000000+LARGE(U89:AN89,7)/100000000+LARGE(U89:AN89,8)/1000000000+LARGE(U89:AN89,9)/10000000000+LARGE(U89:AN89,10)/100000000000+LARGE(U89:AN89,11)/1000000000000+LARGE(U89:AN89,12)/10000000000000+LARGE(U89:AN89,13)/100000000000000+LARGE(U89:AN89,14)/1000000000000000+LARGE(U89:AN89,15)/10000000000000000+LARGE(U89:AN89,16)/100000000000000000+LARGE(U89:AN89,17)/1000000000000000000+LARGE(U89:AN89,18)/10000000000000000000+LARGE(U89:AN89,19)/100000000000000000000+LARGE(U89:AN89,20)/1E+21-0.01/S89,0))</f>
        <v/>
      </c>
      <c r="AP89" s="374"/>
      <c r="AQ89" s="374"/>
      <c r="AR89" s="374"/>
      <c r="AS89" s="374"/>
      <c r="AT89" s="374"/>
      <c r="AU89" s="374"/>
    </row>
    <row r="90" spans="1:47" ht="12" customHeight="1" thickBot="1" x14ac:dyDescent="0.35">
      <c r="A90" s="530"/>
      <c r="B90" s="524"/>
      <c r="C90" s="521"/>
      <c r="D90" s="526"/>
      <c r="E90" s="69"/>
      <c r="F90" s="70"/>
      <c r="G90" s="528"/>
      <c r="H90" s="43" t="str">
        <f t="shared" si="736"/>
        <v/>
      </c>
      <c r="I90" s="70"/>
      <c r="J90" s="70"/>
      <c r="K90" s="70"/>
      <c r="L90" s="70"/>
      <c r="M90" s="70"/>
      <c r="N90" s="70"/>
      <c r="O90" s="318"/>
      <c r="P90" s="70"/>
      <c r="Q90" s="70"/>
      <c r="R90" s="319"/>
      <c r="S90" s="519"/>
      <c r="T90" s="516"/>
      <c r="U90" s="516"/>
      <c r="V90" s="516"/>
      <c r="W90" s="516"/>
      <c r="X90" s="516"/>
      <c r="Y90" s="516"/>
      <c r="Z90" s="516"/>
      <c r="AA90" s="516"/>
      <c r="AB90" s="516"/>
      <c r="AC90" s="516"/>
      <c r="AD90" s="516"/>
      <c r="AE90" s="516"/>
      <c r="AF90" s="516"/>
      <c r="AG90" s="516"/>
      <c r="AH90" s="516"/>
      <c r="AI90" s="516"/>
      <c r="AJ90" s="516"/>
      <c r="AK90" s="516"/>
      <c r="AL90" s="516"/>
      <c r="AM90" s="516"/>
      <c r="AN90" s="516"/>
      <c r="AO90" s="516"/>
      <c r="AP90" s="374"/>
      <c r="AQ90" s="374"/>
      <c r="AR90" s="374"/>
      <c r="AS90" s="374"/>
      <c r="AT90" s="374"/>
      <c r="AU90" s="374"/>
    </row>
    <row r="91" spans="1:47" ht="12" customHeight="1" x14ac:dyDescent="0.3">
      <c r="A91" s="529" t="str">
        <f t="shared" ref="A91" si="991">IF(ISERROR(RANK(AO91,$AO$3:$AO$302,0)),"",(RANK(AO91,$AO$3:$AO$302,0)))</f>
        <v/>
      </c>
      <c r="B91" s="523" t="str">
        <f>IF(ISNA(VLOOKUP($D91,'L. Des E.'!$A$3:$C$362,2,FALSE)),"",(VLOOKUP($D91,'L. Des E.'!$A$3:$C$362,2,FALSE)))</f>
        <v/>
      </c>
      <c r="C91" s="520" t="str">
        <f>IF(ISNA(VLOOKUP($D91,'L. Des E.'!$A$3:$C$362,3,FALSE)),"",(VLOOKUP($D91,'L. Des E.'!$A$3:$C$362,3,FALSE)))</f>
        <v/>
      </c>
      <c r="D91" s="525"/>
      <c r="E91" s="64"/>
      <c r="F91" s="65"/>
      <c r="G91" s="527" t="str">
        <f t="shared" ref="G91" si="992">IF(F91="","",IF(SUM(H91:H92)=0,"PC",(SUM(H91:H92))))</f>
        <v/>
      </c>
      <c r="H91" s="503" t="str">
        <f t="shared" si="736"/>
        <v/>
      </c>
      <c r="I91" s="65"/>
      <c r="J91" s="65"/>
      <c r="K91" s="65"/>
      <c r="L91" s="65"/>
      <c r="M91" s="65"/>
      <c r="N91" s="65"/>
      <c r="O91" s="316"/>
      <c r="P91" s="65"/>
      <c r="Q91" s="65"/>
      <c r="R91" s="317"/>
      <c r="S91" s="519">
        <v>45</v>
      </c>
      <c r="T91" s="516" t="str">
        <f t="shared" ref="T91" si="993">G91</f>
        <v/>
      </c>
      <c r="U91" s="516">
        <f t="shared" ref="U91" si="994">I91</f>
        <v>0</v>
      </c>
      <c r="V91" s="516">
        <f t="shared" ref="V91" si="995">I92</f>
        <v>0</v>
      </c>
      <c r="W91" s="516">
        <f t="shared" ref="W91" si="996">J91</f>
        <v>0</v>
      </c>
      <c r="X91" s="516">
        <f t="shared" ref="X91" si="997">J92</f>
        <v>0</v>
      </c>
      <c r="Y91" s="516">
        <f t="shared" si="744"/>
        <v>0</v>
      </c>
      <c r="Z91" s="517">
        <f t="shared" ref="Z91" si="998">K92</f>
        <v>0</v>
      </c>
      <c r="AA91" s="516">
        <f t="shared" ref="AA91" si="999">L91</f>
        <v>0</v>
      </c>
      <c r="AB91" s="516">
        <f t="shared" ref="AB91" si="1000">L92</f>
        <v>0</v>
      </c>
      <c r="AC91" s="516">
        <f t="shared" ref="AC91" si="1001">M91</f>
        <v>0</v>
      </c>
      <c r="AD91" s="516">
        <f t="shared" ref="AD91" si="1002">M92</f>
        <v>0</v>
      </c>
      <c r="AE91" s="516">
        <f t="shared" ref="AE91" si="1003">N91</f>
        <v>0</v>
      </c>
      <c r="AF91" s="516">
        <f t="shared" ref="AF91" si="1004">N92</f>
        <v>0</v>
      </c>
      <c r="AG91" s="516">
        <f t="shared" ref="AG91" si="1005">O91</f>
        <v>0</v>
      </c>
      <c r="AH91" s="516">
        <f t="shared" ref="AH91" si="1006">O92</f>
        <v>0</v>
      </c>
      <c r="AI91" s="516">
        <f t="shared" ref="AI91" si="1007">P91</f>
        <v>0</v>
      </c>
      <c r="AJ91" s="516">
        <f t="shared" ref="AJ91" si="1008">P92</f>
        <v>0</v>
      </c>
      <c r="AK91" s="516">
        <f t="shared" ref="AK91" si="1009">Q91</f>
        <v>0</v>
      </c>
      <c r="AL91" s="516">
        <f t="shared" ref="AL91" si="1010">Q92</f>
        <v>0</v>
      </c>
      <c r="AM91" s="516">
        <f t="shared" ref="AM91" si="1011">R91</f>
        <v>0</v>
      </c>
      <c r="AN91" s="516">
        <f t="shared" ref="AN91" si="1012">R92</f>
        <v>0</v>
      </c>
      <c r="AO91" s="516" t="str">
        <f t="shared" ref="AO91" si="1013">IF(T91="","",IFERROR(SUM(U91:AN91)+LARGE(U91:AN91,1)/100+LARGE(U91:AN91,2)/1000+LARGE(U91:AN91,3)/10000+LARGE(U91:AN91,4)/100000+LARGE(U91:AN91,5)/1000000+LARGE(U91:AN91,6)/10000000+LARGE(U91:AN91,7)/100000000+LARGE(U91:AN91,8)/1000000000+LARGE(U91:AN91,9)/10000000000+LARGE(U91:AN91,10)/100000000000+LARGE(U91:AN91,11)/1000000000000+LARGE(U91:AN91,12)/10000000000000+LARGE(U91:AN91,13)/100000000000000+LARGE(U91:AN91,14)/1000000000000000+LARGE(U91:AN91,15)/10000000000000000+LARGE(U91:AN91,16)/100000000000000000+LARGE(U91:AN91,17)/1000000000000000000+LARGE(U91:AN91,18)/10000000000000000000+LARGE(U91:AN91,19)/100000000000000000000+LARGE(U91:AN91,20)/1E+21-0.01/S91,0))</f>
        <v/>
      </c>
      <c r="AP91" s="374"/>
      <c r="AQ91" s="374"/>
      <c r="AR91" s="374"/>
      <c r="AS91" s="374"/>
      <c r="AT91" s="374"/>
      <c r="AU91" s="374"/>
    </row>
    <row r="92" spans="1:47" ht="12" customHeight="1" thickBot="1" x14ac:dyDescent="0.35">
      <c r="A92" s="530"/>
      <c r="B92" s="524"/>
      <c r="C92" s="521"/>
      <c r="D92" s="526"/>
      <c r="E92" s="69"/>
      <c r="F92" s="70"/>
      <c r="G92" s="528"/>
      <c r="H92" s="43" t="str">
        <f t="shared" si="736"/>
        <v/>
      </c>
      <c r="I92" s="70"/>
      <c r="J92" s="70"/>
      <c r="K92" s="70"/>
      <c r="L92" s="70"/>
      <c r="M92" s="70"/>
      <c r="N92" s="70"/>
      <c r="O92" s="318"/>
      <c r="P92" s="70"/>
      <c r="Q92" s="70"/>
      <c r="R92" s="319"/>
      <c r="S92" s="519"/>
      <c r="T92" s="516"/>
      <c r="U92" s="516"/>
      <c r="V92" s="516"/>
      <c r="W92" s="516"/>
      <c r="X92" s="516"/>
      <c r="Y92" s="516"/>
      <c r="Z92" s="516"/>
      <c r="AA92" s="516"/>
      <c r="AB92" s="516"/>
      <c r="AC92" s="516"/>
      <c r="AD92" s="516"/>
      <c r="AE92" s="516"/>
      <c r="AF92" s="516"/>
      <c r="AG92" s="516"/>
      <c r="AH92" s="516"/>
      <c r="AI92" s="516"/>
      <c r="AJ92" s="516"/>
      <c r="AK92" s="516"/>
      <c r="AL92" s="516"/>
      <c r="AM92" s="516"/>
      <c r="AN92" s="516"/>
      <c r="AO92" s="516"/>
      <c r="AP92" s="374"/>
      <c r="AQ92" s="374"/>
      <c r="AR92" s="374"/>
      <c r="AS92" s="374"/>
      <c r="AT92" s="374"/>
      <c r="AU92" s="374"/>
    </row>
    <row r="93" spans="1:47" ht="12" customHeight="1" x14ac:dyDescent="0.3">
      <c r="A93" s="529" t="str">
        <f t="shared" ref="A93" si="1014">IF(ISERROR(RANK(AO93,$AO$3:$AO$302,0)),"",(RANK(AO93,$AO$3:$AO$302,0)))</f>
        <v/>
      </c>
      <c r="B93" s="523" t="str">
        <f>IF(ISNA(VLOOKUP($D93,'L. Des E.'!$A$3:$C$362,2,FALSE)),"",(VLOOKUP($D93,'L. Des E.'!$A$3:$C$362,2,FALSE)))</f>
        <v/>
      </c>
      <c r="C93" s="520" t="str">
        <f>IF(ISNA(VLOOKUP($D93,'L. Des E.'!$A$3:$C$362,3,FALSE)),"",(VLOOKUP($D93,'L. Des E.'!$A$3:$C$362,3,FALSE)))</f>
        <v/>
      </c>
      <c r="D93" s="525"/>
      <c r="E93" s="64"/>
      <c r="F93" s="65"/>
      <c r="G93" s="527" t="str">
        <f t="shared" ref="G93" si="1015">IF(F93="","",IF(SUM(H93:H94)=0,"PC",(SUM(H93:H94))))</f>
        <v/>
      </c>
      <c r="H93" s="503" t="str">
        <f t="shared" si="736"/>
        <v/>
      </c>
      <c r="I93" s="65"/>
      <c r="J93" s="65"/>
      <c r="K93" s="65"/>
      <c r="L93" s="65"/>
      <c r="M93" s="65"/>
      <c r="N93" s="65"/>
      <c r="O93" s="316"/>
      <c r="P93" s="65"/>
      <c r="Q93" s="65"/>
      <c r="R93" s="317"/>
      <c r="S93" s="519">
        <v>46</v>
      </c>
      <c r="T93" s="516" t="str">
        <f t="shared" ref="T93" si="1016">G93</f>
        <v/>
      </c>
      <c r="U93" s="516">
        <f t="shared" ref="U93" si="1017">I93</f>
        <v>0</v>
      </c>
      <c r="V93" s="516">
        <f t="shared" ref="V93" si="1018">I94</f>
        <v>0</v>
      </c>
      <c r="W93" s="516">
        <f t="shared" ref="W93" si="1019">J93</f>
        <v>0</v>
      </c>
      <c r="X93" s="516">
        <f t="shared" ref="X93" si="1020">J94</f>
        <v>0</v>
      </c>
      <c r="Y93" s="516">
        <f t="shared" si="744"/>
        <v>0</v>
      </c>
      <c r="Z93" s="517">
        <f t="shared" ref="Z93" si="1021">K94</f>
        <v>0</v>
      </c>
      <c r="AA93" s="516">
        <f t="shared" ref="AA93" si="1022">L93</f>
        <v>0</v>
      </c>
      <c r="AB93" s="516">
        <f t="shared" ref="AB93" si="1023">L94</f>
        <v>0</v>
      </c>
      <c r="AC93" s="516">
        <f t="shared" ref="AC93" si="1024">M93</f>
        <v>0</v>
      </c>
      <c r="AD93" s="516">
        <f t="shared" ref="AD93" si="1025">M94</f>
        <v>0</v>
      </c>
      <c r="AE93" s="516">
        <f t="shared" ref="AE93" si="1026">N93</f>
        <v>0</v>
      </c>
      <c r="AF93" s="516">
        <f t="shared" ref="AF93" si="1027">N94</f>
        <v>0</v>
      </c>
      <c r="AG93" s="516">
        <f t="shared" ref="AG93" si="1028">O93</f>
        <v>0</v>
      </c>
      <c r="AH93" s="516">
        <f t="shared" ref="AH93" si="1029">O94</f>
        <v>0</v>
      </c>
      <c r="AI93" s="516">
        <f t="shared" ref="AI93" si="1030">P93</f>
        <v>0</v>
      </c>
      <c r="AJ93" s="516">
        <f t="shared" ref="AJ93" si="1031">P94</f>
        <v>0</v>
      </c>
      <c r="AK93" s="516">
        <f t="shared" ref="AK93" si="1032">Q93</f>
        <v>0</v>
      </c>
      <c r="AL93" s="516">
        <f t="shared" ref="AL93" si="1033">Q94</f>
        <v>0</v>
      </c>
      <c r="AM93" s="516">
        <f t="shared" ref="AM93" si="1034">R93</f>
        <v>0</v>
      </c>
      <c r="AN93" s="516">
        <f t="shared" ref="AN93" si="1035">R94</f>
        <v>0</v>
      </c>
      <c r="AO93" s="516" t="str">
        <f t="shared" ref="AO93" si="1036">IF(T93="","",IFERROR(SUM(U93:AN93)+LARGE(U93:AN93,1)/100+LARGE(U93:AN93,2)/1000+LARGE(U93:AN93,3)/10000+LARGE(U93:AN93,4)/100000+LARGE(U93:AN93,5)/1000000+LARGE(U93:AN93,6)/10000000+LARGE(U93:AN93,7)/100000000+LARGE(U93:AN93,8)/1000000000+LARGE(U93:AN93,9)/10000000000+LARGE(U93:AN93,10)/100000000000+LARGE(U93:AN93,11)/1000000000000+LARGE(U93:AN93,12)/10000000000000+LARGE(U93:AN93,13)/100000000000000+LARGE(U93:AN93,14)/1000000000000000+LARGE(U93:AN93,15)/10000000000000000+LARGE(U93:AN93,16)/100000000000000000+LARGE(U93:AN93,17)/1000000000000000000+LARGE(U93:AN93,18)/10000000000000000000+LARGE(U93:AN93,19)/100000000000000000000+LARGE(U93:AN93,20)/1E+21-0.01/S93,0))</f>
        <v/>
      </c>
      <c r="AP93" s="374"/>
      <c r="AQ93" s="374"/>
      <c r="AR93" s="374"/>
      <c r="AS93" s="374"/>
      <c r="AT93" s="374"/>
      <c r="AU93" s="374"/>
    </row>
    <row r="94" spans="1:47" ht="12" customHeight="1" thickBot="1" x14ac:dyDescent="0.35">
      <c r="A94" s="530"/>
      <c r="B94" s="524"/>
      <c r="C94" s="521"/>
      <c r="D94" s="526"/>
      <c r="E94" s="69"/>
      <c r="F94" s="70"/>
      <c r="G94" s="528"/>
      <c r="H94" s="43" t="str">
        <f t="shared" si="736"/>
        <v/>
      </c>
      <c r="I94" s="70"/>
      <c r="J94" s="70"/>
      <c r="K94" s="70"/>
      <c r="L94" s="70"/>
      <c r="M94" s="70"/>
      <c r="N94" s="70"/>
      <c r="O94" s="318"/>
      <c r="P94" s="70"/>
      <c r="Q94" s="70"/>
      <c r="R94" s="319"/>
      <c r="S94" s="519"/>
      <c r="T94" s="516"/>
      <c r="U94" s="516"/>
      <c r="V94" s="516"/>
      <c r="W94" s="516"/>
      <c r="X94" s="516"/>
      <c r="Y94" s="516"/>
      <c r="Z94" s="516"/>
      <c r="AA94" s="516"/>
      <c r="AB94" s="516"/>
      <c r="AC94" s="516"/>
      <c r="AD94" s="516"/>
      <c r="AE94" s="516"/>
      <c r="AF94" s="516"/>
      <c r="AG94" s="516"/>
      <c r="AH94" s="516"/>
      <c r="AI94" s="516"/>
      <c r="AJ94" s="516"/>
      <c r="AK94" s="516"/>
      <c r="AL94" s="516"/>
      <c r="AM94" s="516"/>
      <c r="AN94" s="516"/>
      <c r="AO94" s="516"/>
      <c r="AP94" s="374"/>
      <c r="AQ94" s="374"/>
      <c r="AR94" s="374"/>
      <c r="AS94" s="374"/>
      <c r="AT94" s="374"/>
      <c r="AU94" s="374"/>
    </row>
    <row r="95" spans="1:47" ht="12" customHeight="1" x14ac:dyDescent="0.3">
      <c r="A95" s="529" t="str">
        <f t="shared" ref="A95" si="1037">IF(ISERROR(RANK(AO95,$AO$3:$AO$302,0)),"",(RANK(AO95,$AO$3:$AO$302,0)))</f>
        <v/>
      </c>
      <c r="B95" s="523" t="str">
        <f>IF(ISNA(VLOOKUP($D95,'L. Des E.'!$A$3:$C$362,2,FALSE)),"",(VLOOKUP($D95,'L. Des E.'!$A$3:$C$362,2,FALSE)))</f>
        <v/>
      </c>
      <c r="C95" s="520" t="str">
        <f>IF(ISNA(VLOOKUP($D95,'L. Des E.'!$A$3:$C$362,3,FALSE)),"",(VLOOKUP($D95,'L. Des E.'!$A$3:$C$362,3,FALSE)))</f>
        <v/>
      </c>
      <c r="D95" s="525"/>
      <c r="E95" s="64"/>
      <c r="F95" s="65"/>
      <c r="G95" s="527" t="str">
        <f t="shared" ref="G95" si="1038">IF(F95="","",IF(SUM(H95:H96)=0,"PC",(SUM(H95:H96))))</f>
        <v/>
      </c>
      <c r="H95" s="503" t="str">
        <f t="shared" si="736"/>
        <v/>
      </c>
      <c r="I95" s="65"/>
      <c r="J95" s="65"/>
      <c r="K95" s="65"/>
      <c r="L95" s="65"/>
      <c r="M95" s="65"/>
      <c r="N95" s="65"/>
      <c r="O95" s="316"/>
      <c r="P95" s="65"/>
      <c r="Q95" s="65"/>
      <c r="R95" s="317"/>
      <c r="S95" s="519">
        <v>47</v>
      </c>
      <c r="T95" s="516" t="str">
        <f t="shared" ref="T95" si="1039">G95</f>
        <v/>
      </c>
      <c r="U95" s="516">
        <f t="shared" ref="U95" si="1040">I95</f>
        <v>0</v>
      </c>
      <c r="V95" s="516">
        <f t="shared" ref="V95" si="1041">I96</f>
        <v>0</v>
      </c>
      <c r="W95" s="516">
        <f t="shared" ref="W95" si="1042">J95</f>
        <v>0</v>
      </c>
      <c r="X95" s="516">
        <f t="shared" ref="X95" si="1043">J96</f>
        <v>0</v>
      </c>
      <c r="Y95" s="516">
        <f t="shared" si="744"/>
        <v>0</v>
      </c>
      <c r="Z95" s="517">
        <f t="shared" ref="Z95" si="1044">K96</f>
        <v>0</v>
      </c>
      <c r="AA95" s="516">
        <f t="shared" ref="AA95" si="1045">L95</f>
        <v>0</v>
      </c>
      <c r="AB95" s="516">
        <f t="shared" ref="AB95" si="1046">L96</f>
        <v>0</v>
      </c>
      <c r="AC95" s="516">
        <f t="shared" ref="AC95" si="1047">M95</f>
        <v>0</v>
      </c>
      <c r="AD95" s="516">
        <f t="shared" ref="AD95" si="1048">M96</f>
        <v>0</v>
      </c>
      <c r="AE95" s="516">
        <f t="shared" ref="AE95" si="1049">N95</f>
        <v>0</v>
      </c>
      <c r="AF95" s="516">
        <f t="shared" ref="AF95" si="1050">N96</f>
        <v>0</v>
      </c>
      <c r="AG95" s="516">
        <f t="shared" ref="AG95" si="1051">O95</f>
        <v>0</v>
      </c>
      <c r="AH95" s="516">
        <f t="shared" ref="AH95" si="1052">O96</f>
        <v>0</v>
      </c>
      <c r="AI95" s="516">
        <f t="shared" ref="AI95" si="1053">P95</f>
        <v>0</v>
      </c>
      <c r="AJ95" s="516">
        <f t="shared" ref="AJ95" si="1054">P96</f>
        <v>0</v>
      </c>
      <c r="AK95" s="516">
        <f t="shared" ref="AK95" si="1055">Q95</f>
        <v>0</v>
      </c>
      <c r="AL95" s="516">
        <f t="shared" ref="AL95" si="1056">Q96</f>
        <v>0</v>
      </c>
      <c r="AM95" s="516">
        <f t="shared" ref="AM95" si="1057">R95</f>
        <v>0</v>
      </c>
      <c r="AN95" s="516">
        <f t="shared" ref="AN95" si="1058">R96</f>
        <v>0</v>
      </c>
      <c r="AO95" s="516" t="str">
        <f t="shared" ref="AO95" si="1059">IF(T95="","",IFERROR(SUM(U95:AN95)+LARGE(U95:AN95,1)/100+LARGE(U95:AN95,2)/1000+LARGE(U95:AN95,3)/10000+LARGE(U95:AN95,4)/100000+LARGE(U95:AN95,5)/1000000+LARGE(U95:AN95,6)/10000000+LARGE(U95:AN95,7)/100000000+LARGE(U95:AN95,8)/1000000000+LARGE(U95:AN95,9)/10000000000+LARGE(U95:AN95,10)/100000000000+LARGE(U95:AN95,11)/1000000000000+LARGE(U95:AN95,12)/10000000000000+LARGE(U95:AN95,13)/100000000000000+LARGE(U95:AN95,14)/1000000000000000+LARGE(U95:AN95,15)/10000000000000000+LARGE(U95:AN95,16)/100000000000000000+LARGE(U95:AN95,17)/1000000000000000000+LARGE(U95:AN95,18)/10000000000000000000+LARGE(U95:AN95,19)/100000000000000000000+LARGE(U95:AN95,20)/1E+21-0.01/S95,0))</f>
        <v/>
      </c>
      <c r="AP95" s="374"/>
      <c r="AQ95" s="374"/>
      <c r="AR95" s="374"/>
      <c r="AS95" s="374"/>
      <c r="AT95" s="374"/>
      <c r="AU95" s="374"/>
    </row>
    <row r="96" spans="1:47" ht="12" customHeight="1" thickBot="1" x14ac:dyDescent="0.35">
      <c r="A96" s="530"/>
      <c r="B96" s="524"/>
      <c r="C96" s="521"/>
      <c r="D96" s="526"/>
      <c r="E96" s="69"/>
      <c r="F96" s="70"/>
      <c r="G96" s="528"/>
      <c r="H96" s="43" t="str">
        <f t="shared" si="736"/>
        <v/>
      </c>
      <c r="I96" s="70"/>
      <c r="J96" s="70"/>
      <c r="K96" s="70"/>
      <c r="L96" s="70"/>
      <c r="M96" s="70"/>
      <c r="N96" s="70"/>
      <c r="O96" s="318"/>
      <c r="P96" s="70"/>
      <c r="Q96" s="70"/>
      <c r="R96" s="319"/>
      <c r="S96" s="519"/>
      <c r="T96" s="516"/>
      <c r="U96" s="516"/>
      <c r="V96" s="516"/>
      <c r="W96" s="516"/>
      <c r="X96" s="516"/>
      <c r="Y96" s="516"/>
      <c r="Z96" s="516"/>
      <c r="AA96" s="516"/>
      <c r="AB96" s="516"/>
      <c r="AC96" s="516"/>
      <c r="AD96" s="516"/>
      <c r="AE96" s="516"/>
      <c r="AF96" s="516"/>
      <c r="AG96" s="516"/>
      <c r="AH96" s="516"/>
      <c r="AI96" s="516"/>
      <c r="AJ96" s="516"/>
      <c r="AK96" s="516"/>
      <c r="AL96" s="516"/>
      <c r="AM96" s="516"/>
      <c r="AN96" s="516"/>
      <c r="AO96" s="516"/>
      <c r="AP96" s="374"/>
      <c r="AQ96" s="374"/>
      <c r="AR96" s="374"/>
      <c r="AS96" s="374"/>
      <c r="AT96" s="374"/>
      <c r="AU96" s="374"/>
    </row>
    <row r="97" spans="1:47" ht="12" customHeight="1" x14ac:dyDescent="0.3">
      <c r="A97" s="529" t="str">
        <f t="shared" ref="A97" si="1060">IF(ISERROR(RANK(AO97,$AO$3:$AO$302,0)),"",(RANK(AO97,$AO$3:$AO$302,0)))</f>
        <v/>
      </c>
      <c r="B97" s="523" t="str">
        <f>IF(ISNA(VLOOKUP($D97,'L. Des E.'!$A$3:$C$362,2,FALSE)),"",(VLOOKUP($D97,'L. Des E.'!$A$3:$C$362,2,FALSE)))</f>
        <v/>
      </c>
      <c r="C97" s="520" t="str">
        <f>IF(ISNA(VLOOKUP($D97,'L. Des E.'!$A$3:$C$362,3,FALSE)),"",(VLOOKUP($D97,'L. Des E.'!$A$3:$C$362,3,FALSE)))</f>
        <v/>
      </c>
      <c r="D97" s="525"/>
      <c r="E97" s="64"/>
      <c r="F97" s="65"/>
      <c r="G97" s="527" t="str">
        <f t="shared" ref="G97" si="1061">IF(F97="","",IF(SUM(H97:H98)=0,"PC",(SUM(H97:H98))))</f>
        <v/>
      </c>
      <c r="H97" s="503" t="str">
        <f t="shared" si="736"/>
        <v/>
      </c>
      <c r="I97" s="65"/>
      <c r="J97" s="65"/>
      <c r="K97" s="65"/>
      <c r="L97" s="65"/>
      <c r="M97" s="65"/>
      <c r="N97" s="65"/>
      <c r="O97" s="316"/>
      <c r="P97" s="65"/>
      <c r="Q97" s="65"/>
      <c r="R97" s="317"/>
      <c r="S97" s="519">
        <v>48</v>
      </c>
      <c r="T97" s="516" t="str">
        <f t="shared" ref="T97" si="1062">G97</f>
        <v/>
      </c>
      <c r="U97" s="516">
        <f t="shared" ref="U97" si="1063">I97</f>
        <v>0</v>
      </c>
      <c r="V97" s="516">
        <f t="shared" ref="V97" si="1064">I98</f>
        <v>0</v>
      </c>
      <c r="W97" s="516">
        <f t="shared" ref="W97" si="1065">J97</f>
        <v>0</v>
      </c>
      <c r="X97" s="516">
        <f t="shared" ref="X97" si="1066">J98</f>
        <v>0</v>
      </c>
      <c r="Y97" s="516">
        <f t="shared" si="744"/>
        <v>0</v>
      </c>
      <c r="Z97" s="517">
        <f t="shared" ref="Z97" si="1067">K98</f>
        <v>0</v>
      </c>
      <c r="AA97" s="516">
        <f t="shared" ref="AA97" si="1068">L97</f>
        <v>0</v>
      </c>
      <c r="AB97" s="516">
        <f t="shared" ref="AB97" si="1069">L98</f>
        <v>0</v>
      </c>
      <c r="AC97" s="516">
        <f t="shared" ref="AC97" si="1070">M97</f>
        <v>0</v>
      </c>
      <c r="AD97" s="516">
        <f t="shared" ref="AD97" si="1071">M98</f>
        <v>0</v>
      </c>
      <c r="AE97" s="516">
        <f t="shared" ref="AE97" si="1072">N97</f>
        <v>0</v>
      </c>
      <c r="AF97" s="516">
        <f t="shared" ref="AF97" si="1073">N98</f>
        <v>0</v>
      </c>
      <c r="AG97" s="516">
        <f t="shared" ref="AG97" si="1074">O97</f>
        <v>0</v>
      </c>
      <c r="AH97" s="516">
        <f t="shared" ref="AH97" si="1075">O98</f>
        <v>0</v>
      </c>
      <c r="AI97" s="516">
        <f t="shared" ref="AI97" si="1076">P97</f>
        <v>0</v>
      </c>
      <c r="AJ97" s="516">
        <f t="shared" ref="AJ97" si="1077">P98</f>
        <v>0</v>
      </c>
      <c r="AK97" s="516">
        <f t="shared" ref="AK97" si="1078">Q97</f>
        <v>0</v>
      </c>
      <c r="AL97" s="516">
        <f t="shared" ref="AL97" si="1079">Q98</f>
        <v>0</v>
      </c>
      <c r="AM97" s="516">
        <f t="shared" ref="AM97" si="1080">R97</f>
        <v>0</v>
      </c>
      <c r="AN97" s="516">
        <f t="shared" ref="AN97" si="1081">R98</f>
        <v>0</v>
      </c>
      <c r="AO97" s="516" t="str">
        <f t="shared" ref="AO97" si="1082">IF(T97="","",IFERROR(SUM(U97:AN97)+LARGE(U97:AN97,1)/100+LARGE(U97:AN97,2)/1000+LARGE(U97:AN97,3)/10000+LARGE(U97:AN97,4)/100000+LARGE(U97:AN97,5)/1000000+LARGE(U97:AN97,6)/10000000+LARGE(U97:AN97,7)/100000000+LARGE(U97:AN97,8)/1000000000+LARGE(U97:AN97,9)/10000000000+LARGE(U97:AN97,10)/100000000000+LARGE(U97:AN97,11)/1000000000000+LARGE(U97:AN97,12)/10000000000000+LARGE(U97:AN97,13)/100000000000000+LARGE(U97:AN97,14)/1000000000000000+LARGE(U97:AN97,15)/10000000000000000+LARGE(U97:AN97,16)/100000000000000000+LARGE(U97:AN97,17)/1000000000000000000+LARGE(U97:AN97,18)/10000000000000000000+LARGE(U97:AN97,19)/100000000000000000000+LARGE(U97:AN97,20)/1E+21-0.01/S97,0))</f>
        <v/>
      </c>
      <c r="AP97" s="374"/>
      <c r="AQ97" s="374"/>
      <c r="AR97" s="374"/>
      <c r="AS97" s="374"/>
      <c r="AT97" s="374"/>
      <c r="AU97" s="374"/>
    </row>
    <row r="98" spans="1:47" ht="12" customHeight="1" thickBot="1" x14ac:dyDescent="0.35">
      <c r="A98" s="530"/>
      <c r="B98" s="524"/>
      <c r="C98" s="521"/>
      <c r="D98" s="526"/>
      <c r="E98" s="69"/>
      <c r="F98" s="70"/>
      <c r="G98" s="528"/>
      <c r="H98" s="43" t="str">
        <f t="shared" si="736"/>
        <v/>
      </c>
      <c r="I98" s="70"/>
      <c r="J98" s="70"/>
      <c r="K98" s="70"/>
      <c r="L98" s="70"/>
      <c r="M98" s="70"/>
      <c r="N98" s="70"/>
      <c r="O98" s="318"/>
      <c r="P98" s="70"/>
      <c r="Q98" s="70"/>
      <c r="R98" s="319"/>
      <c r="S98" s="519"/>
      <c r="T98" s="516"/>
      <c r="U98" s="516"/>
      <c r="V98" s="516"/>
      <c r="W98" s="516"/>
      <c r="X98" s="516"/>
      <c r="Y98" s="516"/>
      <c r="Z98" s="516"/>
      <c r="AA98" s="516"/>
      <c r="AB98" s="516"/>
      <c r="AC98" s="516"/>
      <c r="AD98" s="516"/>
      <c r="AE98" s="516"/>
      <c r="AF98" s="516"/>
      <c r="AG98" s="516"/>
      <c r="AH98" s="516"/>
      <c r="AI98" s="516"/>
      <c r="AJ98" s="516"/>
      <c r="AK98" s="516"/>
      <c r="AL98" s="516"/>
      <c r="AM98" s="516"/>
      <c r="AN98" s="516"/>
      <c r="AO98" s="516"/>
      <c r="AP98" s="374"/>
      <c r="AQ98" s="374"/>
      <c r="AR98" s="374"/>
      <c r="AS98" s="374"/>
      <c r="AT98" s="374"/>
      <c r="AU98" s="374"/>
    </row>
    <row r="99" spans="1:47" ht="12" customHeight="1" x14ac:dyDescent="0.3">
      <c r="A99" s="529" t="str">
        <f t="shared" ref="A99" si="1083">IF(ISERROR(RANK(AO99,$AO$3:$AO$302,0)),"",(RANK(AO99,$AO$3:$AO$302,0)))</f>
        <v/>
      </c>
      <c r="B99" s="523" t="str">
        <f>IF(ISNA(VLOOKUP($D99,'L. Des E.'!$A$3:$C$362,2,FALSE)),"",(VLOOKUP($D99,'L. Des E.'!$A$3:$C$362,2,FALSE)))</f>
        <v/>
      </c>
      <c r="C99" s="520" t="str">
        <f>IF(ISNA(VLOOKUP($D99,'L. Des E.'!$A$3:$C$362,3,FALSE)),"",(VLOOKUP($D99,'L. Des E.'!$A$3:$C$362,3,FALSE)))</f>
        <v/>
      </c>
      <c r="D99" s="525"/>
      <c r="E99" s="64"/>
      <c r="F99" s="65"/>
      <c r="G99" s="527" t="str">
        <f t="shared" ref="G99" si="1084">IF(F99="","",IF(SUM(H99:H100)=0,"PC",(SUM(H99:H100))))</f>
        <v/>
      </c>
      <c r="H99" s="503" t="str">
        <f t="shared" si="736"/>
        <v/>
      </c>
      <c r="I99" s="65"/>
      <c r="J99" s="65"/>
      <c r="K99" s="65"/>
      <c r="L99" s="65"/>
      <c r="M99" s="65"/>
      <c r="N99" s="65"/>
      <c r="O99" s="316"/>
      <c r="P99" s="65"/>
      <c r="Q99" s="65"/>
      <c r="R99" s="317"/>
      <c r="S99" s="519">
        <v>49</v>
      </c>
      <c r="T99" s="516" t="str">
        <f t="shared" ref="T99" si="1085">G99</f>
        <v/>
      </c>
      <c r="U99" s="516">
        <f t="shared" ref="U99" si="1086">I99</f>
        <v>0</v>
      </c>
      <c r="V99" s="516">
        <f t="shared" ref="V99" si="1087">I100</f>
        <v>0</v>
      </c>
      <c r="W99" s="516">
        <f t="shared" ref="W99" si="1088">J99</f>
        <v>0</v>
      </c>
      <c r="X99" s="516">
        <f t="shared" ref="X99" si="1089">J100</f>
        <v>0</v>
      </c>
      <c r="Y99" s="516">
        <f t="shared" si="744"/>
        <v>0</v>
      </c>
      <c r="Z99" s="517">
        <f t="shared" ref="Z99" si="1090">K100</f>
        <v>0</v>
      </c>
      <c r="AA99" s="516">
        <f t="shared" ref="AA99" si="1091">L99</f>
        <v>0</v>
      </c>
      <c r="AB99" s="516">
        <f t="shared" ref="AB99" si="1092">L100</f>
        <v>0</v>
      </c>
      <c r="AC99" s="516">
        <f t="shared" ref="AC99" si="1093">M99</f>
        <v>0</v>
      </c>
      <c r="AD99" s="516">
        <f t="shared" ref="AD99" si="1094">M100</f>
        <v>0</v>
      </c>
      <c r="AE99" s="516">
        <f t="shared" ref="AE99" si="1095">N99</f>
        <v>0</v>
      </c>
      <c r="AF99" s="516">
        <f t="shared" ref="AF99" si="1096">N100</f>
        <v>0</v>
      </c>
      <c r="AG99" s="516">
        <f t="shared" ref="AG99" si="1097">O99</f>
        <v>0</v>
      </c>
      <c r="AH99" s="516">
        <f t="shared" ref="AH99" si="1098">O100</f>
        <v>0</v>
      </c>
      <c r="AI99" s="516">
        <f t="shared" ref="AI99" si="1099">P99</f>
        <v>0</v>
      </c>
      <c r="AJ99" s="516">
        <f t="shared" ref="AJ99" si="1100">P100</f>
        <v>0</v>
      </c>
      <c r="AK99" s="516">
        <f t="shared" ref="AK99" si="1101">Q99</f>
        <v>0</v>
      </c>
      <c r="AL99" s="516">
        <f t="shared" ref="AL99" si="1102">Q100</f>
        <v>0</v>
      </c>
      <c r="AM99" s="516">
        <f t="shared" ref="AM99" si="1103">R99</f>
        <v>0</v>
      </c>
      <c r="AN99" s="516">
        <f t="shared" ref="AN99" si="1104">R100</f>
        <v>0</v>
      </c>
      <c r="AO99" s="516" t="str">
        <f t="shared" ref="AO99" si="1105">IF(T99="","",IFERROR(SUM(U99:AN99)+LARGE(U99:AN99,1)/100+LARGE(U99:AN99,2)/1000+LARGE(U99:AN99,3)/10000+LARGE(U99:AN99,4)/100000+LARGE(U99:AN99,5)/1000000+LARGE(U99:AN99,6)/10000000+LARGE(U99:AN99,7)/100000000+LARGE(U99:AN99,8)/1000000000+LARGE(U99:AN99,9)/10000000000+LARGE(U99:AN99,10)/100000000000+LARGE(U99:AN99,11)/1000000000000+LARGE(U99:AN99,12)/10000000000000+LARGE(U99:AN99,13)/100000000000000+LARGE(U99:AN99,14)/1000000000000000+LARGE(U99:AN99,15)/10000000000000000+LARGE(U99:AN99,16)/100000000000000000+LARGE(U99:AN99,17)/1000000000000000000+LARGE(U99:AN99,18)/10000000000000000000+LARGE(U99:AN99,19)/100000000000000000000+LARGE(U99:AN99,20)/1E+21-0.01/S99,0))</f>
        <v/>
      </c>
      <c r="AP99" s="374"/>
      <c r="AQ99" s="374"/>
      <c r="AR99" s="374"/>
      <c r="AS99" s="374"/>
      <c r="AT99" s="374"/>
      <c r="AU99" s="374"/>
    </row>
    <row r="100" spans="1:47" ht="12" customHeight="1" thickBot="1" x14ac:dyDescent="0.35">
      <c r="A100" s="530"/>
      <c r="B100" s="524"/>
      <c r="C100" s="521"/>
      <c r="D100" s="526"/>
      <c r="E100" s="69"/>
      <c r="F100" s="70"/>
      <c r="G100" s="528"/>
      <c r="H100" s="43" t="str">
        <f t="shared" si="736"/>
        <v/>
      </c>
      <c r="I100" s="70"/>
      <c r="J100" s="70"/>
      <c r="K100" s="70"/>
      <c r="L100" s="70"/>
      <c r="M100" s="70"/>
      <c r="N100" s="70"/>
      <c r="O100" s="318"/>
      <c r="P100" s="70"/>
      <c r="Q100" s="70"/>
      <c r="R100" s="319"/>
      <c r="S100" s="519"/>
      <c r="T100" s="516"/>
      <c r="U100" s="516"/>
      <c r="V100" s="516"/>
      <c r="W100" s="516"/>
      <c r="X100" s="516"/>
      <c r="Y100" s="516"/>
      <c r="Z100" s="516"/>
      <c r="AA100" s="516"/>
      <c r="AB100" s="516"/>
      <c r="AC100" s="516"/>
      <c r="AD100" s="516"/>
      <c r="AE100" s="516"/>
      <c r="AF100" s="516"/>
      <c r="AG100" s="516"/>
      <c r="AH100" s="516"/>
      <c r="AI100" s="516"/>
      <c r="AJ100" s="516"/>
      <c r="AK100" s="516"/>
      <c r="AL100" s="516"/>
      <c r="AM100" s="516"/>
      <c r="AN100" s="516"/>
      <c r="AO100" s="516"/>
      <c r="AP100" s="374"/>
      <c r="AQ100" s="374"/>
      <c r="AR100" s="374"/>
      <c r="AS100" s="374"/>
      <c r="AT100" s="374"/>
      <c r="AU100" s="374"/>
    </row>
    <row r="101" spans="1:47" ht="12" customHeight="1" x14ac:dyDescent="0.3">
      <c r="A101" s="529" t="str">
        <f t="shared" ref="A101" si="1106">IF(ISERROR(RANK(AO101,$AO$3:$AO$302,0)),"",(RANK(AO101,$AO$3:$AO$302,0)))</f>
        <v/>
      </c>
      <c r="B101" s="523" t="str">
        <f>IF(ISNA(VLOOKUP($D101,'L. Des E.'!$A$3:$C$362,2,FALSE)),"",(VLOOKUP($D101,'L. Des E.'!$A$3:$C$362,2,FALSE)))</f>
        <v/>
      </c>
      <c r="C101" s="520" t="str">
        <f>IF(ISNA(VLOOKUP($D101,'L. Des E.'!$A$3:$C$362,3,FALSE)),"",(VLOOKUP($D101,'L. Des E.'!$A$3:$C$362,3,FALSE)))</f>
        <v/>
      </c>
      <c r="D101" s="525"/>
      <c r="E101" s="64"/>
      <c r="F101" s="65"/>
      <c r="G101" s="527" t="str">
        <f t="shared" ref="G101" si="1107">IF(F101="","",IF(SUM(H101:H102)=0,"PC",(SUM(H101:H102))))</f>
        <v/>
      </c>
      <c r="H101" s="503" t="str">
        <f t="shared" si="736"/>
        <v/>
      </c>
      <c r="I101" s="65"/>
      <c r="J101" s="65"/>
      <c r="K101" s="65"/>
      <c r="L101" s="65"/>
      <c r="M101" s="65"/>
      <c r="N101" s="65"/>
      <c r="O101" s="316"/>
      <c r="P101" s="65"/>
      <c r="Q101" s="65"/>
      <c r="R101" s="317"/>
      <c r="S101" s="519">
        <v>50</v>
      </c>
      <c r="T101" s="516" t="str">
        <f t="shared" ref="T101" si="1108">G101</f>
        <v/>
      </c>
      <c r="U101" s="516">
        <f t="shared" ref="U101" si="1109">I101</f>
        <v>0</v>
      </c>
      <c r="V101" s="516">
        <f t="shared" ref="V101" si="1110">I102</f>
        <v>0</v>
      </c>
      <c r="W101" s="516">
        <f t="shared" ref="W101" si="1111">J101</f>
        <v>0</v>
      </c>
      <c r="X101" s="516">
        <f t="shared" ref="X101" si="1112">J102</f>
        <v>0</v>
      </c>
      <c r="Y101" s="516">
        <f t="shared" si="744"/>
        <v>0</v>
      </c>
      <c r="Z101" s="517">
        <f t="shared" ref="Z101" si="1113">K102</f>
        <v>0</v>
      </c>
      <c r="AA101" s="516">
        <f t="shared" ref="AA101" si="1114">L101</f>
        <v>0</v>
      </c>
      <c r="AB101" s="516">
        <f t="shared" ref="AB101" si="1115">L102</f>
        <v>0</v>
      </c>
      <c r="AC101" s="516">
        <f t="shared" ref="AC101" si="1116">M101</f>
        <v>0</v>
      </c>
      <c r="AD101" s="516">
        <f t="shared" ref="AD101" si="1117">M102</f>
        <v>0</v>
      </c>
      <c r="AE101" s="516">
        <f t="shared" ref="AE101" si="1118">N101</f>
        <v>0</v>
      </c>
      <c r="AF101" s="516">
        <f t="shared" ref="AF101" si="1119">N102</f>
        <v>0</v>
      </c>
      <c r="AG101" s="516">
        <f t="shared" ref="AG101" si="1120">O101</f>
        <v>0</v>
      </c>
      <c r="AH101" s="516">
        <f t="shared" ref="AH101" si="1121">O102</f>
        <v>0</v>
      </c>
      <c r="AI101" s="516">
        <f t="shared" ref="AI101" si="1122">P101</f>
        <v>0</v>
      </c>
      <c r="AJ101" s="516">
        <f t="shared" ref="AJ101" si="1123">P102</f>
        <v>0</v>
      </c>
      <c r="AK101" s="516">
        <f t="shared" ref="AK101" si="1124">Q101</f>
        <v>0</v>
      </c>
      <c r="AL101" s="516">
        <f t="shared" ref="AL101" si="1125">Q102</f>
        <v>0</v>
      </c>
      <c r="AM101" s="516">
        <f t="shared" ref="AM101" si="1126">R101</f>
        <v>0</v>
      </c>
      <c r="AN101" s="516">
        <f t="shared" ref="AN101" si="1127">R102</f>
        <v>0</v>
      </c>
      <c r="AO101" s="516" t="str">
        <f t="shared" ref="AO101" si="1128">IF(T101="","",IFERROR(SUM(U101:AN101)+LARGE(U101:AN101,1)/100+LARGE(U101:AN101,2)/1000+LARGE(U101:AN101,3)/10000+LARGE(U101:AN101,4)/100000+LARGE(U101:AN101,5)/1000000+LARGE(U101:AN101,6)/10000000+LARGE(U101:AN101,7)/100000000+LARGE(U101:AN101,8)/1000000000+LARGE(U101:AN101,9)/10000000000+LARGE(U101:AN101,10)/100000000000+LARGE(U101:AN101,11)/1000000000000+LARGE(U101:AN101,12)/10000000000000+LARGE(U101:AN101,13)/100000000000000+LARGE(U101:AN101,14)/1000000000000000+LARGE(U101:AN101,15)/10000000000000000+LARGE(U101:AN101,16)/100000000000000000+LARGE(U101:AN101,17)/1000000000000000000+LARGE(U101:AN101,18)/10000000000000000000+LARGE(U101:AN101,19)/100000000000000000000+LARGE(U101:AN101,20)/1E+21-0.01/S101,0))</f>
        <v/>
      </c>
      <c r="AP101" s="374"/>
      <c r="AQ101" s="374"/>
      <c r="AR101" s="374"/>
      <c r="AS101" s="374"/>
      <c r="AT101" s="374"/>
      <c r="AU101" s="374"/>
    </row>
    <row r="102" spans="1:47" ht="12" customHeight="1" thickBot="1" x14ac:dyDescent="0.35">
      <c r="A102" s="530"/>
      <c r="B102" s="524"/>
      <c r="C102" s="521"/>
      <c r="D102" s="526"/>
      <c r="E102" s="69"/>
      <c r="F102" s="70"/>
      <c r="G102" s="528"/>
      <c r="H102" s="43" t="str">
        <f t="shared" si="736"/>
        <v/>
      </c>
      <c r="I102" s="70"/>
      <c r="J102" s="70"/>
      <c r="K102" s="70"/>
      <c r="L102" s="70"/>
      <c r="M102" s="70"/>
      <c r="N102" s="70"/>
      <c r="O102" s="318"/>
      <c r="P102" s="70"/>
      <c r="Q102" s="70"/>
      <c r="R102" s="319"/>
      <c r="S102" s="519"/>
      <c r="T102" s="516"/>
      <c r="U102" s="516"/>
      <c r="V102" s="516"/>
      <c r="W102" s="516"/>
      <c r="X102" s="516"/>
      <c r="Y102" s="516"/>
      <c r="Z102" s="516"/>
      <c r="AA102" s="516"/>
      <c r="AB102" s="516"/>
      <c r="AC102" s="516"/>
      <c r="AD102" s="516"/>
      <c r="AE102" s="516"/>
      <c r="AF102" s="516"/>
      <c r="AG102" s="516"/>
      <c r="AH102" s="516"/>
      <c r="AI102" s="516"/>
      <c r="AJ102" s="516"/>
      <c r="AK102" s="516"/>
      <c r="AL102" s="516"/>
      <c r="AM102" s="516"/>
      <c r="AN102" s="516"/>
      <c r="AO102" s="516"/>
      <c r="AP102" s="374"/>
      <c r="AQ102" s="374"/>
      <c r="AR102" s="374"/>
      <c r="AS102" s="374"/>
      <c r="AT102" s="374"/>
      <c r="AU102" s="374"/>
    </row>
    <row r="103" spans="1:47" ht="12" customHeight="1" x14ac:dyDescent="0.3">
      <c r="A103" s="529" t="str">
        <f t="shared" ref="A103" si="1129">IF(ISERROR(RANK(AO103,$AO$3:$AO$302,0)),"",(RANK(AO103,$AO$3:$AO$302,0)))</f>
        <v/>
      </c>
      <c r="B103" s="523" t="str">
        <f>IF(ISNA(VLOOKUP($D103,'L. Des E.'!$A$3:$C$362,2,FALSE)),"",(VLOOKUP($D103,'L. Des E.'!$A$3:$C$362,2,FALSE)))</f>
        <v/>
      </c>
      <c r="C103" s="520" t="str">
        <f>IF(ISNA(VLOOKUP($D103,'L. Des E.'!$A$3:$C$362,3,FALSE)),"",(VLOOKUP($D103,'L. Des E.'!$A$3:$C$362,3,FALSE)))</f>
        <v/>
      </c>
      <c r="D103" s="525"/>
      <c r="E103" s="64"/>
      <c r="F103" s="65"/>
      <c r="G103" s="527" t="str">
        <f t="shared" ref="G103" si="1130">IF(F103="","",IF(SUM(H103:H104)=0,"PC",(SUM(H103:H104))))</f>
        <v/>
      </c>
      <c r="H103" s="503" t="str">
        <f t="shared" si="736"/>
        <v/>
      </c>
      <c r="I103" s="65"/>
      <c r="J103" s="65"/>
      <c r="K103" s="65"/>
      <c r="L103" s="65"/>
      <c r="M103" s="65"/>
      <c r="N103" s="65"/>
      <c r="O103" s="316"/>
      <c r="P103" s="65"/>
      <c r="Q103" s="65"/>
      <c r="R103" s="317"/>
      <c r="S103" s="519">
        <v>51</v>
      </c>
      <c r="T103" s="516" t="str">
        <f t="shared" ref="T103" si="1131">G103</f>
        <v/>
      </c>
      <c r="U103" s="516">
        <f t="shared" ref="U103" si="1132">I103</f>
        <v>0</v>
      </c>
      <c r="V103" s="516">
        <f t="shared" ref="V103" si="1133">I104</f>
        <v>0</v>
      </c>
      <c r="W103" s="516">
        <f t="shared" ref="W103" si="1134">J103</f>
        <v>0</v>
      </c>
      <c r="X103" s="516">
        <f t="shared" ref="X103" si="1135">J104</f>
        <v>0</v>
      </c>
      <c r="Y103" s="516">
        <f t="shared" si="744"/>
        <v>0</v>
      </c>
      <c r="Z103" s="517">
        <f t="shared" ref="Z103" si="1136">K104</f>
        <v>0</v>
      </c>
      <c r="AA103" s="516">
        <f t="shared" ref="AA103" si="1137">L103</f>
        <v>0</v>
      </c>
      <c r="AB103" s="516">
        <f t="shared" ref="AB103" si="1138">L104</f>
        <v>0</v>
      </c>
      <c r="AC103" s="516">
        <f t="shared" ref="AC103" si="1139">M103</f>
        <v>0</v>
      </c>
      <c r="AD103" s="516">
        <f t="shared" ref="AD103" si="1140">M104</f>
        <v>0</v>
      </c>
      <c r="AE103" s="516">
        <f t="shared" ref="AE103" si="1141">N103</f>
        <v>0</v>
      </c>
      <c r="AF103" s="516">
        <f t="shared" ref="AF103" si="1142">N104</f>
        <v>0</v>
      </c>
      <c r="AG103" s="516">
        <f t="shared" ref="AG103" si="1143">O103</f>
        <v>0</v>
      </c>
      <c r="AH103" s="516">
        <f t="shared" ref="AH103" si="1144">O104</f>
        <v>0</v>
      </c>
      <c r="AI103" s="516">
        <f t="shared" ref="AI103" si="1145">P103</f>
        <v>0</v>
      </c>
      <c r="AJ103" s="516">
        <f t="shared" ref="AJ103" si="1146">P104</f>
        <v>0</v>
      </c>
      <c r="AK103" s="516">
        <f t="shared" ref="AK103" si="1147">Q103</f>
        <v>0</v>
      </c>
      <c r="AL103" s="516">
        <f t="shared" ref="AL103" si="1148">Q104</f>
        <v>0</v>
      </c>
      <c r="AM103" s="516">
        <f t="shared" ref="AM103" si="1149">R103</f>
        <v>0</v>
      </c>
      <c r="AN103" s="516">
        <f t="shared" ref="AN103" si="1150">R104</f>
        <v>0</v>
      </c>
      <c r="AO103" s="516" t="str">
        <f t="shared" ref="AO103" si="1151">IF(T103="","",IFERROR(SUM(U103:AN103)+LARGE(U103:AN103,1)/100+LARGE(U103:AN103,2)/1000+LARGE(U103:AN103,3)/10000+LARGE(U103:AN103,4)/100000+LARGE(U103:AN103,5)/1000000+LARGE(U103:AN103,6)/10000000+LARGE(U103:AN103,7)/100000000+LARGE(U103:AN103,8)/1000000000+LARGE(U103:AN103,9)/10000000000+LARGE(U103:AN103,10)/100000000000+LARGE(U103:AN103,11)/1000000000000+LARGE(U103:AN103,12)/10000000000000+LARGE(U103:AN103,13)/100000000000000+LARGE(U103:AN103,14)/1000000000000000+LARGE(U103:AN103,15)/10000000000000000+LARGE(U103:AN103,16)/100000000000000000+LARGE(U103:AN103,17)/1000000000000000000+LARGE(U103:AN103,18)/10000000000000000000+LARGE(U103:AN103,19)/100000000000000000000+LARGE(U103:AN103,20)/1E+21-0.01/S103,0))</f>
        <v/>
      </c>
      <c r="AP103" s="374"/>
      <c r="AQ103" s="374"/>
      <c r="AR103" s="374"/>
      <c r="AS103" s="374"/>
      <c r="AT103" s="374"/>
      <c r="AU103" s="374"/>
    </row>
    <row r="104" spans="1:47" ht="12" customHeight="1" thickBot="1" x14ac:dyDescent="0.35">
      <c r="A104" s="530"/>
      <c r="B104" s="524"/>
      <c r="C104" s="521"/>
      <c r="D104" s="526"/>
      <c r="E104" s="69"/>
      <c r="F104" s="70"/>
      <c r="G104" s="528"/>
      <c r="H104" s="43" t="str">
        <f t="shared" si="736"/>
        <v/>
      </c>
      <c r="I104" s="70"/>
      <c r="J104" s="70"/>
      <c r="K104" s="70"/>
      <c r="L104" s="70"/>
      <c r="M104" s="70"/>
      <c r="N104" s="70"/>
      <c r="O104" s="318"/>
      <c r="P104" s="70"/>
      <c r="Q104" s="70"/>
      <c r="R104" s="319"/>
      <c r="S104" s="519"/>
      <c r="T104" s="516"/>
      <c r="U104" s="516"/>
      <c r="V104" s="516"/>
      <c r="W104" s="516"/>
      <c r="X104" s="516"/>
      <c r="Y104" s="516"/>
      <c r="Z104" s="516"/>
      <c r="AA104" s="516"/>
      <c r="AB104" s="516"/>
      <c r="AC104" s="516"/>
      <c r="AD104" s="516"/>
      <c r="AE104" s="516"/>
      <c r="AF104" s="516"/>
      <c r="AG104" s="516"/>
      <c r="AH104" s="516"/>
      <c r="AI104" s="516"/>
      <c r="AJ104" s="516"/>
      <c r="AK104" s="516"/>
      <c r="AL104" s="516"/>
      <c r="AM104" s="516"/>
      <c r="AN104" s="516"/>
      <c r="AO104" s="516"/>
      <c r="AP104" s="374"/>
      <c r="AQ104" s="374"/>
      <c r="AR104" s="374"/>
      <c r="AS104" s="374"/>
      <c r="AT104" s="374"/>
      <c r="AU104" s="374"/>
    </row>
    <row r="105" spans="1:47" ht="12" customHeight="1" x14ac:dyDescent="0.3">
      <c r="A105" s="529" t="str">
        <f t="shared" ref="A105" si="1152">IF(ISERROR(RANK(AO105,$AO$3:$AO$302,0)),"",(RANK(AO105,$AO$3:$AO$302,0)))</f>
        <v/>
      </c>
      <c r="B105" s="523" t="str">
        <f>IF(ISNA(VLOOKUP($D105,'L. Des E.'!$A$3:$C$362,2,FALSE)),"",(VLOOKUP($D105,'L. Des E.'!$A$3:$C$362,2,FALSE)))</f>
        <v/>
      </c>
      <c r="C105" s="520" t="str">
        <f>IF(ISNA(VLOOKUP($D105,'L. Des E.'!$A$3:$C$362,3,FALSE)),"",(VLOOKUP($D105,'L. Des E.'!$A$3:$C$362,3,FALSE)))</f>
        <v/>
      </c>
      <c r="D105" s="525"/>
      <c r="E105" s="64"/>
      <c r="F105" s="65"/>
      <c r="G105" s="527" t="str">
        <f t="shared" ref="G105" si="1153">IF(F105="","",IF(SUM(H105:H106)=0,"PC",(SUM(H105:H106))))</f>
        <v/>
      </c>
      <c r="H105" s="503" t="str">
        <f t="shared" si="736"/>
        <v/>
      </c>
      <c r="I105" s="65"/>
      <c r="J105" s="65"/>
      <c r="K105" s="65"/>
      <c r="L105" s="65"/>
      <c r="M105" s="65"/>
      <c r="N105" s="65"/>
      <c r="O105" s="316"/>
      <c r="P105" s="65"/>
      <c r="Q105" s="65"/>
      <c r="R105" s="317"/>
      <c r="S105" s="519">
        <v>52</v>
      </c>
      <c r="T105" s="516" t="str">
        <f t="shared" ref="T105" si="1154">G105</f>
        <v/>
      </c>
      <c r="U105" s="516">
        <f t="shared" ref="U105" si="1155">I105</f>
        <v>0</v>
      </c>
      <c r="V105" s="516">
        <f t="shared" ref="V105" si="1156">I106</f>
        <v>0</v>
      </c>
      <c r="W105" s="516">
        <f t="shared" ref="W105" si="1157">J105</f>
        <v>0</v>
      </c>
      <c r="X105" s="516">
        <f t="shared" ref="X105" si="1158">J106</f>
        <v>0</v>
      </c>
      <c r="Y105" s="516">
        <f t="shared" si="744"/>
        <v>0</v>
      </c>
      <c r="Z105" s="517">
        <f t="shared" ref="Z105" si="1159">K106</f>
        <v>0</v>
      </c>
      <c r="AA105" s="516">
        <f t="shared" ref="AA105" si="1160">L105</f>
        <v>0</v>
      </c>
      <c r="AB105" s="516">
        <f t="shared" ref="AB105" si="1161">L106</f>
        <v>0</v>
      </c>
      <c r="AC105" s="516">
        <f t="shared" ref="AC105" si="1162">M105</f>
        <v>0</v>
      </c>
      <c r="AD105" s="516">
        <f t="shared" ref="AD105" si="1163">M106</f>
        <v>0</v>
      </c>
      <c r="AE105" s="516">
        <f t="shared" ref="AE105" si="1164">N105</f>
        <v>0</v>
      </c>
      <c r="AF105" s="516">
        <f t="shared" ref="AF105" si="1165">N106</f>
        <v>0</v>
      </c>
      <c r="AG105" s="516">
        <f t="shared" ref="AG105" si="1166">O105</f>
        <v>0</v>
      </c>
      <c r="AH105" s="516">
        <f t="shared" ref="AH105" si="1167">O106</f>
        <v>0</v>
      </c>
      <c r="AI105" s="516">
        <f t="shared" ref="AI105" si="1168">P105</f>
        <v>0</v>
      </c>
      <c r="AJ105" s="516">
        <f t="shared" ref="AJ105" si="1169">P106</f>
        <v>0</v>
      </c>
      <c r="AK105" s="516">
        <f t="shared" ref="AK105" si="1170">Q105</f>
        <v>0</v>
      </c>
      <c r="AL105" s="516">
        <f t="shared" ref="AL105" si="1171">Q106</f>
        <v>0</v>
      </c>
      <c r="AM105" s="516">
        <f t="shared" ref="AM105" si="1172">R105</f>
        <v>0</v>
      </c>
      <c r="AN105" s="516">
        <f t="shared" ref="AN105" si="1173">R106</f>
        <v>0</v>
      </c>
      <c r="AO105" s="516" t="str">
        <f t="shared" ref="AO105" si="1174">IF(T105="","",IFERROR(SUM(U105:AN105)+LARGE(U105:AN105,1)/100+LARGE(U105:AN105,2)/1000+LARGE(U105:AN105,3)/10000+LARGE(U105:AN105,4)/100000+LARGE(U105:AN105,5)/1000000+LARGE(U105:AN105,6)/10000000+LARGE(U105:AN105,7)/100000000+LARGE(U105:AN105,8)/1000000000+LARGE(U105:AN105,9)/10000000000+LARGE(U105:AN105,10)/100000000000+LARGE(U105:AN105,11)/1000000000000+LARGE(U105:AN105,12)/10000000000000+LARGE(U105:AN105,13)/100000000000000+LARGE(U105:AN105,14)/1000000000000000+LARGE(U105:AN105,15)/10000000000000000+LARGE(U105:AN105,16)/100000000000000000+LARGE(U105:AN105,17)/1000000000000000000+LARGE(U105:AN105,18)/10000000000000000000+LARGE(U105:AN105,19)/100000000000000000000+LARGE(U105:AN105,20)/1E+21-0.01/S105,0))</f>
        <v/>
      </c>
      <c r="AP105" s="374"/>
      <c r="AQ105" s="374"/>
      <c r="AR105" s="374"/>
      <c r="AS105" s="374"/>
      <c r="AT105" s="374"/>
      <c r="AU105" s="374"/>
    </row>
    <row r="106" spans="1:47" ht="12" customHeight="1" thickBot="1" x14ac:dyDescent="0.35">
      <c r="A106" s="530"/>
      <c r="B106" s="524"/>
      <c r="C106" s="521"/>
      <c r="D106" s="526"/>
      <c r="E106" s="69"/>
      <c r="F106" s="70"/>
      <c r="G106" s="528"/>
      <c r="H106" s="43" t="str">
        <f t="shared" si="736"/>
        <v/>
      </c>
      <c r="I106" s="70"/>
      <c r="J106" s="70"/>
      <c r="K106" s="70"/>
      <c r="L106" s="70"/>
      <c r="M106" s="70"/>
      <c r="N106" s="70"/>
      <c r="O106" s="318"/>
      <c r="P106" s="70"/>
      <c r="Q106" s="70"/>
      <c r="R106" s="319"/>
      <c r="S106" s="519"/>
      <c r="T106" s="516"/>
      <c r="U106" s="516"/>
      <c r="V106" s="516"/>
      <c r="W106" s="516"/>
      <c r="X106" s="516"/>
      <c r="Y106" s="516"/>
      <c r="Z106" s="516"/>
      <c r="AA106" s="516"/>
      <c r="AB106" s="516"/>
      <c r="AC106" s="516"/>
      <c r="AD106" s="516"/>
      <c r="AE106" s="516"/>
      <c r="AF106" s="516"/>
      <c r="AG106" s="516"/>
      <c r="AH106" s="516"/>
      <c r="AI106" s="516"/>
      <c r="AJ106" s="516"/>
      <c r="AK106" s="516"/>
      <c r="AL106" s="516"/>
      <c r="AM106" s="516"/>
      <c r="AN106" s="516"/>
      <c r="AO106" s="516"/>
      <c r="AP106" s="374"/>
      <c r="AQ106" s="374"/>
      <c r="AR106" s="374"/>
      <c r="AS106" s="374"/>
      <c r="AT106" s="374"/>
      <c r="AU106" s="374"/>
    </row>
    <row r="107" spans="1:47" ht="12" customHeight="1" x14ac:dyDescent="0.3">
      <c r="A107" s="529" t="str">
        <f t="shared" ref="A107" si="1175">IF(ISERROR(RANK(AO107,$AO$3:$AO$302,0)),"",(RANK(AO107,$AO$3:$AO$302,0)))</f>
        <v/>
      </c>
      <c r="B107" s="523" t="str">
        <f>IF(ISNA(VLOOKUP($D107,'L. Des E.'!$A$3:$C$362,2,FALSE)),"",(VLOOKUP($D107,'L. Des E.'!$A$3:$C$362,2,FALSE)))</f>
        <v/>
      </c>
      <c r="C107" s="520" t="str">
        <f>IF(ISNA(VLOOKUP($D107,'L. Des E.'!$A$3:$C$362,3,FALSE)),"",(VLOOKUP($D107,'L. Des E.'!$A$3:$C$362,3,FALSE)))</f>
        <v/>
      </c>
      <c r="D107" s="525"/>
      <c r="E107" s="64"/>
      <c r="F107" s="65"/>
      <c r="G107" s="527" t="str">
        <f t="shared" ref="G107" si="1176">IF(F107="","",IF(SUM(H107:H108)=0,"PC",(SUM(H107:H108))))</f>
        <v/>
      </c>
      <c r="H107" s="503" t="str">
        <f t="shared" si="736"/>
        <v/>
      </c>
      <c r="I107" s="65"/>
      <c r="J107" s="65"/>
      <c r="K107" s="65"/>
      <c r="L107" s="65"/>
      <c r="M107" s="65"/>
      <c r="N107" s="65"/>
      <c r="O107" s="316"/>
      <c r="P107" s="65"/>
      <c r="Q107" s="65"/>
      <c r="R107" s="317"/>
      <c r="S107" s="519">
        <v>53</v>
      </c>
      <c r="T107" s="516" t="str">
        <f t="shared" ref="T107" si="1177">G107</f>
        <v/>
      </c>
      <c r="U107" s="516">
        <f t="shared" ref="U107" si="1178">I107</f>
        <v>0</v>
      </c>
      <c r="V107" s="516">
        <f t="shared" ref="V107" si="1179">I108</f>
        <v>0</v>
      </c>
      <c r="W107" s="516">
        <f t="shared" ref="W107" si="1180">J107</f>
        <v>0</v>
      </c>
      <c r="X107" s="516">
        <f t="shared" ref="X107" si="1181">J108</f>
        <v>0</v>
      </c>
      <c r="Y107" s="516">
        <f t="shared" si="744"/>
        <v>0</v>
      </c>
      <c r="Z107" s="517">
        <f t="shared" ref="Z107" si="1182">K108</f>
        <v>0</v>
      </c>
      <c r="AA107" s="516">
        <f t="shared" ref="AA107" si="1183">L107</f>
        <v>0</v>
      </c>
      <c r="AB107" s="516">
        <f t="shared" ref="AB107" si="1184">L108</f>
        <v>0</v>
      </c>
      <c r="AC107" s="516">
        <f t="shared" ref="AC107" si="1185">M107</f>
        <v>0</v>
      </c>
      <c r="AD107" s="516">
        <f t="shared" ref="AD107" si="1186">M108</f>
        <v>0</v>
      </c>
      <c r="AE107" s="516">
        <f t="shared" ref="AE107" si="1187">N107</f>
        <v>0</v>
      </c>
      <c r="AF107" s="516">
        <f t="shared" ref="AF107" si="1188">N108</f>
        <v>0</v>
      </c>
      <c r="AG107" s="516">
        <f t="shared" ref="AG107" si="1189">O107</f>
        <v>0</v>
      </c>
      <c r="AH107" s="516">
        <f t="shared" ref="AH107" si="1190">O108</f>
        <v>0</v>
      </c>
      <c r="AI107" s="516">
        <f t="shared" ref="AI107" si="1191">P107</f>
        <v>0</v>
      </c>
      <c r="AJ107" s="516">
        <f t="shared" ref="AJ107" si="1192">P108</f>
        <v>0</v>
      </c>
      <c r="AK107" s="516">
        <f t="shared" ref="AK107" si="1193">Q107</f>
        <v>0</v>
      </c>
      <c r="AL107" s="516">
        <f t="shared" ref="AL107" si="1194">Q108</f>
        <v>0</v>
      </c>
      <c r="AM107" s="516">
        <f t="shared" ref="AM107" si="1195">R107</f>
        <v>0</v>
      </c>
      <c r="AN107" s="516">
        <f t="shared" ref="AN107" si="1196">R108</f>
        <v>0</v>
      </c>
      <c r="AO107" s="516" t="str">
        <f t="shared" ref="AO107" si="1197">IF(T107="","",IFERROR(SUM(U107:AN107)+LARGE(U107:AN107,1)/100+LARGE(U107:AN107,2)/1000+LARGE(U107:AN107,3)/10000+LARGE(U107:AN107,4)/100000+LARGE(U107:AN107,5)/1000000+LARGE(U107:AN107,6)/10000000+LARGE(U107:AN107,7)/100000000+LARGE(U107:AN107,8)/1000000000+LARGE(U107:AN107,9)/10000000000+LARGE(U107:AN107,10)/100000000000+LARGE(U107:AN107,11)/1000000000000+LARGE(U107:AN107,12)/10000000000000+LARGE(U107:AN107,13)/100000000000000+LARGE(U107:AN107,14)/1000000000000000+LARGE(U107:AN107,15)/10000000000000000+LARGE(U107:AN107,16)/100000000000000000+LARGE(U107:AN107,17)/1000000000000000000+LARGE(U107:AN107,18)/10000000000000000000+LARGE(U107:AN107,19)/100000000000000000000+LARGE(U107:AN107,20)/1E+21-0.01/S107,0))</f>
        <v/>
      </c>
      <c r="AP107" s="374"/>
      <c r="AQ107" s="374"/>
      <c r="AR107" s="374"/>
      <c r="AS107" s="374"/>
      <c r="AT107" s="374"/>
      <c r="AU107" s="374"/>
    </row>
    <row r="108" spans="1:47" ht="12" customHeight="1" thickBot="1" x14ac:dyDescent="0.35">
      <c r="A108" s="530"/>
      <c r="B108" s="524"/>
      <c r="C108" s="521"/>
      <c r="D108" s="526"/>
      <c r="E108" s="69"/>
      <c r="F108" s="70"/>
      <c r="G108" s="528"/>
      <c r="H108" s="43" t="str">
        <f t="shared" si="736"/>
        <v/>
      </c>
      <c r="I108" s="70"/>
      <c r="J108" s="70"/>
      <c r="K108" s="70"/>
      <c r="L108" s="70"/>
      <c r="M108" s="70"/>
      <c r="N108" s="70"/>
      <c r="O108" s="318"/>
      <c r="P108" s="70"/>
      <c r="Q108" s="70"/>
      <c r="R108" s="319"/>
      <c r="S108" s="519"/>
      <c r="T108" s="516"/>
      <c r="U108" s="516"/>
      <c r="V108" s="516"/>
      <c r="W108" s="516"/>
      <c r="X108" s="516"/>
      <c r="Y108" s="516"/>
      <c r="Z108" s="516"/>
      <c r="AA108" s="516"/>
      <c r="AB108" s="516"/>
      <c r="AC108" s="516"/>
      <c r="AD108" s="516"/>
      <c r="AE108" s="516"/>
      <c r="AF108" s="516"/>
      <c r="AG108" s="516"/>
      <c r="AH108" s="516"/>
      <c r="AI108" s="516"/>
      <c r="AJ108" s="516"/>
      <c r="AK108" s="516"/>
      <c r="AL108" s="516"/>
      <c r="AM108" s="516"/>
      <c r="AN108" s="516"/>
      <c r="AO108" s="516"/>
      <c r="AP108" s="374"/>
      <c r="AQ108" s="374"/>
      <c r="AR108" s="374"/>
      <c r="AS108" s="374"/>
      <c r="AT108" s="374"/>
      <c r="AU108" s="374"/>
    </row>
    <row r="109" spans="1:47" ht="12" customHeight="1" x14ac:dyDescent="0.3">
      <c r="A109" s="529" t="str">
        <f t="shared" ref="A109" si="1198">IF(ISERROR(RANK(AO109,$AO$3:$AO$302,0)),"",(RANK(AO109,$AO$3:$AO$302,0)))</f>
        <v/>
      </c>
      <c r="B109" s="523" t="str">
        <f>IF(ISNA(VLOOKUP($D109,'L. Des E.'!$A$3:$C$362,2,FALSE)),"",(VLOOKUP($D109,'L. Des E.'!$A$3:$C$362,2,FALSE)))</f>
        <v/>
      </c>
      <c r="C109" s="520" t="str">
        <f>IF(ISNA(VLOOKUP($D109,'L. Des E.'!$A$3:$C$362,3,FALSE)),"",(VLOOKUP($D109,'L. Des E.'!$A$3:$C$362,3,FALSE)))</f>
        <v/>
      </c>
      <c r="D109" s="525"/>
      <c r="E109" s="64"/>
      <c r="F109" s="65"/>
      <c r="G109" s="527" t="str">
        <f t="shared" ref="G109" si="1199">IF(F109="","",IF(SUM(H109:H110)=0,"PC",(SUM(H109:H110))))</f>
        <v/>
      </c>
      <c r="H109" s="503" t="str">
        <f t="shared" si="736"/>
        <v/>
      </c>
      <c r="I109" s="65"/>
      <c r="J109" s="65"/>
      <c r="K109" s="65"/>
      <c r="L109" s="65"/>
      <c r="M109" s="65"/>
      <c r="N109" s="65"/>
      <c r="O109" s="316"/>
      <c r="P109" s="65"/>
      <c r="Q109" s="65"/>
      <c r="R109" s="317"/>
      <c r="S109" s="519">
        <v>54</v>
      </c>
      <c r="T109" s="516" t="str">
        <f t="shared" ref="T109" si="1200">G109</f>
        <v/>
      </c>
      <c r="U109" s="516">
        <f t="shared" ref="U109" si="1201">I109</f>
        <v>0</v>
      </c>
      <c r="V109" s="516">
        <f t="shared" ref="V109" si="1202">I110</f>
        <v>0</v>
      </c>
      <c r="W109" s="516">
        <f t="shared" ref="W109" si="1203">J109</f>
        <v>0</v>
      </c>
      <c r="X109" s="516">
        <f t="shared" ref="X109" si="1204">J110</f>
        <v>0</v>
      </c>
      <c r="Y109" s="516">
        <f t="shared" si="744"/>
        <v>0</v>
      </c>
      <c r="Z109" s="517">
        <f t="shared" ref="Z109" si="1205">K110</f>
        <v>0</v>
      </c>
      <c r="AA109" s="516">
        <f t="shared" ref="AA109" si="1206">L109</f>
        <v>0</v>
      </c>
      <c r="AB109" s="516">
        <f t="shared" ref="AB109" si="1207">L110</f>
        <v>0</v>
      </c>
      <c r="AC109" s="516">
        <f t="shared" ref="AC109" si="1208">M109</f>
        <v>0</v>
      </c>
      <c r="AD109" s="516">
        <f t="shared" ref="AD109" si="1209">M110</f>
        <v>0</v>
      </c>
      <c r="AE109" s="516">
        <f t="shared" ref="AE109" si="1210">N109</f>
        <v>0</v>
      </c>
      <c r="AF109" s="516">
        <f t="shared" ref="AF109" si="1211">N110</f>
        <v>0</v>
      </c>
      <c r="AG109" s="516">
        <f t="shared" ref="AG109" si="1212">O109</f>
        <v>0</v>
      </c>
      <c r="AH109" s="516">
        <f t="shared" ref="AH109" si="1213">O110</f>
        <v>0</v>
      </c>
      <c r="AI109" s="516">
        <f t="shared" ref="AI109" si="1214">P109</f>
        <v>0</v>
      </c>
      <c r="AJ109" s="516">
        <f t="shared" ref="AJ109" si="1215">P110</f>
        <v>0</v>
      </c>
      <c r="AK109" s="516">
        <f t="shared" ref="AK109" si="1216">Q109</f>
        <v>0</v>
      </c>
      <c r="AL109" s="516">
        <f t="shared" ref="AL109" si="1217">Q110</f>
        <v>0</v>
      </c>
      <c r="AM109" s="516">
        <f t="shared" ref="AM109" si="1218">R109</f>
        <v>0</v>
      </c>
      <c r="AN109" s="516">
        <f t="shared" ref="AN109" si="1219">R110</f>
        <v>0</v>
      </c>
      <c r="AO109" s="516" t="str">
        <f t="shared" ref="AO109" si="1220">IF(T109="","",IFERROR(SUM(U109:AN109)+LARGE(U109:AN109,1)/100+LARGE(U109:AN109,2)/1000+LARGE(U109:AN109,3)/10000+LARGE(U109:AN109,4)/100000+LARGE(U109:AN109,5)/1000000+LARGE(U109:AN109,6)/10000000+LARGE(U109:AN109,7)/100000000+LARGE(U109:AN109,8)/1000000000+LARGE(U109:AN109,9)/10000000000+LARGE(U109:AN109,10)/100000000000+LARGE(U109:AN109,11)/1000000000000+LARGE(U109:AN109,12)/10000000000000+LARGE(U109:AN109,13)/100000000000000+LARGE(U109:AN109,14)/1000000000000000+LARGE(U109:AN109,15)/10000000000000000+LARGE(U109:AN109,16)/100000000000000000+LARGE(U109:AN109,17)/1000000000000000000+LARGE(U109:AN109,18)/10000000000000000000+LARGE(U109:AN109,19)/100000000000000000000+LARGE(U109:AN109,20)/1E+21-0.01/S109,0))</f>
        <v/>
      </c>
      <c r="AP109" s="374"/>
      <c r="AQ109" s="374"/>
      <c r="AR109" s="374"/>
      <c r="AS109" s="374"/>
      <c r="AT109" s="374"/>
      <c r="AU109" s="374"/>
    </row>
    <row r="110" spans="1:47" ht="12" customHeight="1" thickBot="1" x14ac:dyDescent="0.35">
      <c r="A110" s="530"/>
      <c r="B110" s="524"/>
      <c r="C110" s="521"/>
      <c r="D110" s="526"/>
      <c r="E110" s="69"/>
      <c r="F110" s="70"/>
      <c r="G110" s="528"/>
      <c r="H110" s="43" t="str">
        <f t="shared" si="736"/>
        <v/>
      </c>
      <c r="I110" s="70"/>
      <c r="J110" s="70"/>
      <c r="K110" s="70"/>
      <c r="L110" s="70"/>
      <c r="M110" s="70"/>
      <c r="N110" s="70"/>
      <c r="O110" s="318"/>
      <c r="P110" s="70"/>
      <c r="Q110" s="70"/>
      <c r="R110" s="319"/>
      <c r="S110" s="519"/>
      <c r="T110" s="516"/>
      <c r="U110" s="516"/>
      <c r="V110" s="516"/>
      <c r="W110" s="516"/>
      <c r="X110" s="516"/>
      <c r="Y110" s="516"/>
      <c r="Z110" s="516"/>
      <c r="AA110" s="516"/>
      <c r="AB110" s="516"/>
      <c r="AC110" s="516"/>
      <c r="AD110" s="516"/>
      <c r="AE110" s="516"/>
      <c r="AF110" s="516"/>
      <c r="AG110" s="516"/>
      <c r="AH110" s="516"/>
      <c r="AI110" s="516"/>
      <c r="AJ110" s="516"/>
      <c r="AK110" s="516"/>
      <c r="AL110" s="516"/>
      <c r="AM110" s="516"/>
      <c r="AN110" s="516"/>
      <c r="AO110" s="516"/>
      <c r="AP110" s="374"/>
      <c r="AQ110" s="374"/>
      <c r="AR110" s="374"/>
      <c r="AS110" s="374"/>
      <c r="AT110" s="374"/>
      <c r="AU110" s="374"/>
    </row>
    <row r="111" spans="1:47" ht="12" customHeight="1" x14ac:dyDescent="0.3">
      <c r="A111" s="529" t="str">
        <f t="shared" ref="A111" si="1221">IF(ISERROR(RANK(AO111,$AO$3:$AO$302,0)),"",(RANK(AO111,$AO$3:$AO$302,0)))</f>
        <v/>
      </c>
      <c r="B111" s="523" t="str">
        <f>IF(ISNA(VLOOKUP($D111,'L. Des E.'!$A$3:$C$362,2,FALSE)),"",(VLOOKUP($D111,'L. Des E.'!$A$3:$C$362,2,FALSE)))</f>
        <v/>
      </c>
      <c r="C111" s="520" t="str">
        <f>IF(ISNA(VLOOKUP($D111,'L. Des E.'!$A$3:$C$362,3,FALSE)),"",(VLOOKUP($D111,'L. Des E.'!$A$3:$C$362,3,FALSE)))</f>
        <v/>
      </c>
      <c r="D111" s="525"/>
      <c r="E111" s="64"/>
      <c r="F111" s="65"/>
      <c r="G111" s="527" t="str">
        <f t="shared" ref="G111" si="1222">IF(F111="","",IF(SUM(H111:H112)=0,"PC",(SUM(H111:H112))))</f>
        <v/>
      </c>
      <c r="H111" s="503" t="str">
        <f t="shared" si="736"/>
        <v/>
      </c>
      <c r="I111" s="65"/>
      <c r="J111" s="65"/>
      <c r="K111" s="65"/>
      <c r="L111" s="65"/>
      <c r="M111" s="65"/>
      <c r="N111" s="65"/>
      <c r="O111" s="316"/>
      <c r="P111" s="65"/>
      <c r="Q111" s="65"/>
      <c r="R111" s="317"/>
      <c r="S111" s="519">
        <v>55</v>
      </c>
      <c r="T111" s="516" t="str">
        <f t="shared" ref="T111" si="1223">G111</f>
        <v/>
      </c>
      <c r="U111" s="516">
        <f t="shared" ref="U111" si="1224">I111</f>
        <v>0</v>
      </c>
      <c r="V111" s="516">
        <f t="shared" ref="V111" si="1225">I112</f>
        <v>0</v>
      </c>
      <c r="W111" s="516">
        <f t="shared" ref="W111" si="1226">J111</f>
        <v>0</v>
      </c>
      <c r="X111" s="516">
        <f t="shared" ref="X111" si="1227">J112</f>
        <v>0</v>
      </c>
      <c r="Y111" s="516">
        <f t="shared" si="744"/>
        <v>0</v>
      </c>
      <c r="Z111" s="517">
        <f t="shared" ref="Z111" si="1228">K112</f>
        <v>0</v>
      </c>
      <c r="AA111" s="516">
        <f t="shared" ref="AA111" si="1229">L111</f>
        <v>0</v>
      </c>
      <c r="AB111" s="516">
        <f t="shared" ref="AB111" si="1230">L112</f>
        <v>0</v>
      </c>
      <c r="AC111" s="516">
        <f t="shared" ref="AC111" si="1231">M111</f>
        <v>0</v>
      </c>
      <c r="AD111" s="516">
        <f t="shared" ref="AD111" si="1232">M112</f>
        <v>0</v>
      </c>
      <c r="AE111" s="516">
        <f t="shared" ref="AE111" si="1233">N111</f>
        <v>0</v>
      </c>
      <c r="AF111" s="516">
        <f t="shared" ref="AF111" si="1234">N112</f>
        <v>0</v>
      </c>
      <c r="AG111" s="516">
        <f t="shared" ref="AG111" si="1235">O111</f>
        <v>0</v>
      </c>
      <c r="AH111" s="516">
        <f t="shared" ref="AH111" si="1236">O112</f>
        <v>0</v>
      </c>
      <c r="AI111" s="516">
        <f t="shared" ref="AI111" si="1237">P111</f>
        <v>0</v>
      </c>
      <c r="AJ111" s="516">
        <f t="shared" ref="AJ111" si="1238">P112</f>
        <v>0</v>
      </c>
      <c r="AK111" s="516">
        <f t="shared" ref="AK111" si="1239">Q111</f>
        <v>0</v>
      </c>
      <c r="AL111" s="516">
        <f t="shared" ref="AL111" si="1240">Q112</f>
        <v>0</v>
      </c>
      <c r="AM111" s="516">
        <f t="shared" ref="AM111" si="1241">R111</f>
        <v>0</v>
      </c>
      <c r="AN111" s="516">
        <f t="shared" ref="AN111" si="1242">R112</f>
        <v>0</v>
      </c>
      <c r="AO111" s="516" t="str">
        <f t="shared" ref="AO111" si="1243">IF(T111="","",IFERROR(SUM(U111:AN111)+LARGE(U111:AN111,1)/100+LARGE(U111:AN111,2)/1000+LARGE(U111:AN111,3)/10000+LARGE(U111:AN111,4)/100000+LARGE(U111:AN111,5)/1000000+LARGE(U111:AN111,6)/10000000+LARGE(U111:AN111,7)/100000000+LARGE(U111:AN111,8)/1000000000+LARGE(U111:AN111,9)/10000000000+LARGE(U111:AN111,10)/100000000000+LARGE(U111:AN111,11)/1000000000000+LARGE(U111:AN111,12)/10000000000000+LARGE(U111:AN111,13)/100000000000000+LARGE(U111:AN111,14)/1000000000000000+LARGE(U111:AN111,15)/10000000000000000+LARGE(U111:AN111,16)/100000000000000000+LARGE(U111:AN111,17)/1000000000000000000+LARGE(U111:AN111,18)/10000000000000000000+LARGE(U111:AN111,19)/100000000000000000000+LARGE(U111:AN111,20)/1E+21-0.01/S111,0))</f>
        <v/>
      </c>
      <c r="AP111" s="374"/>
      <c r="AQ111" s="374"/>
      <c r="AR111" s="374"/>
      <c r="AS111" s="374"/>
      <c r="AT111" s="374"/>
      <c r="AU111" s="374"/>
    </row>
    <row r="112" spans="1:47" ht="12" customHeight="1" thickBot="1" x14ac:dyDescent="0.35">
      <c r="A112" s="530"/>
      <c r="B112" s="524"/>
      <c r="C112" s="521"/>
      <c r="D112" s="526"/>
      <c r="E112" s="69"/>
      <c r="F112" s="70"/>
      <c r="G112" s="528"/>
      <c r="H112" s="43" t="str">
        <f t="shared" si="736"/>
        <v/>
      </c>
      <c r="I112" s="70"/>
      <c r="J112" s="70"/>
      <c r="K112" s="70"/>
      <c r="L112" s="70"/>
      <c r="M112" s="70"/>
      <c r="N112" s="70"/>
      <c r="O112" s="318"/>
      <c r="P112" s="70"/>
      <c r="Q112" s="70"/>
      <c r="R112" s="319"/>
      <c r="S112" s="519"/>
      <c r="T112" s="516"/>
      <c r="U112" s="516"/>
      <c r="V112" s="516"/>
      <c r="W112" s="516"/>
      <c r="X112" s="516"/>
      <c r="Y112" s="516"/>
      <c r="Z112" s="516"/>
      <c r="AA112" s="516"/>
      <c r="AB112" s="516"/>
      <c r="AC112" s="516"/>
      <c r="AD112" s="516"/>
      <c r="AE112" s="516"/>
      <c r="AF112" s="516"/>
      <c r="AG112" s="516"/>
      <c r="AH112" s="516"/>
      <c r="AI112" s="516"/>
      <c r="AJ112" s="516"/>
      <c r="AK112" s="516"/>
      <c r="AL112" s="516"/>
      <c r="AM112" s="516"/>
      <c r="AN112" s="516"/>
      <c r="AO112" s="516"/>
      <c r="AP112" s="374"/>
      <c r="AQ112" s="374"/>
      <c r="AR112" s="374"/>
      <c r="AS112" s="374"/>
      <c r="AT112" s="374"/>
      <c r="AU112" s="374"/>
    </row>
    <row r="113" spans="1:47" ht="12" customHeight="1" x14ac:dyDescent="0.3">
      <c r="A113" s="529" t="str">
        <f t="shared" ref="A113" si="1244">IF(ISERROR(RANK(AO113,$AO$3:$AO$302,0)),"",(RANK(AO113,$AO$3:$AO$302,0)))</f>
        <v/>
      </c>
      <c r="B113" s="523" t="str">
        <f>IF(ISNA(VLOOKUP($D113,'L. Des E.'!$A$3:$C$362,2,FALSE)),"",(VLOOKUP($D113,'L. Des E.'!$A$3:$C$362,2,FALSE)))</f>
        <v/>
      </c>
      <c r="C113" s="520" t="str">
        <f>IF(ISNA(VLOOKUP($D113,'L. Des E.'!$A$3:$C$362,3,FALSE)),"",(VLOOKUP($D113,'L. Des E.'!$A$3:$C$362,3,FALSE)))</f>
        <v/>
      </c>
      <c r="D113" s="525"/>
      <c r="E113" s="64"/>
      <c r="F113" s="65"/>
      <c r="G113" s="527" t="str">
        <f t="shared" ref="G113" si="1245">IF(F113="","",IF(SUM(H113:H114)=0,"PC",(SUM(H113:H114))))</f>
        <v/>
      </c>
      <c r="H113" s="503" t="str">
        <f t="shared" si="736"/>
        <v/>
      </c>
      <c r="I113" s="65"/>
      <c r="J113" s="65"/>
      <c r="K113" s="65"/>
      <c r="L113" s="65"/>
      <c r="M113" s="65"/>
      <c r="N113" s="65"/>
      <c r="O113" s="316"/>
      <c r="P113" s="65"/>
      <c r="Q113" s="65"/>
      <c r="R113" s="317"/>
      <c r="S113" s="519">
        <v>56</v>
      </c>
      <c r="T113" s="516" t="str">
        <f t="shared" ref="T113" si="1246">G113</f>
        <v/>
      </c>
      <c r="U113" s="516">
        <f t="shared" ref="U113" si="1247">I113</f>
        <v>0</v>
      </c>
      <c r="V113" s="516">
        <f t="shared" ref="V113" si="1248">I114</f>
        <v>0</v>
      </c>
      <c r="W113" s="516">
        <f t="shared" ref="W113" si="1249">J113</f>
        <v>0</v>
      </c>
      <c r="X113" s="516">
        <f t="shared" ref="X113" si="1250">J114</f>
        <v>0</v>
      </c>
      <c r="Y113" s="516">
        <f t="shared" si="744"/>
        <v>0</v>
      </c>
      <c r="Z113" s="517">
        <f t="shared" ref="Z113" si="1251">K114</f>
        <v>0</v>
      </c>
      <c r="AA113" s="516">
        <f t="shared" ref="AA113" si="1252">L113</f>
        <v>0</v>
      </c>
      <c r="AB113" s="516">
        <f t="shared" ref="AB113" si="1253">L114</f>
        <v>0</v>
      </c>
      <c r="AC113" s="516">
        <f t="shared" ref="AC113" si="1254">M113</f>
        <v>0</v>
      </c>
      <c r="AD113" s="516">
        <f t="shared" ref="AD113" si="1255">M114</f>
        <v>0</v>
      </c>
      <c r="AE113" s="516">
        <f t="shared" ref="AE113" si="1256">N113</f>
        <v>0</v>
      </c>
      <c r="AF113" s="516">
        <f t="shared" ref="AF113" si="1257">N114</f>
        <v>0</v>
      </c>
      <c r="AG113" s="516">
        <f t="shared" ref="AG113" si="1258">O113</f>
        <v>0</v>
      </c>
      <c r="AH113" s="516">
        <f t="shared" ref="AH113" si="1259">O114</f>
        <v>0</v>
      </c>
      <c r="AI113" s="516">
        <f t="shared" ref="AI113" si="1260">P113</f>
        <v>0</v>
      </c>
      <c r="AJ113" s="516">
        <f t="shared" ref="AJ113" si="1261">P114</f>
        <v>0</v>
      </c>
      <c r="AK113" s="516">
        <f t="shared" ref="AK113" si="1262">Q113</f>
        <v>0</v>
      </c>
      <c r="AL113" s="516">
        <f t="shared" ref="AL113" si="1263">Q114</f>
        <v>0</v>
      </c>
      <c r="AM113" s="516">
        <f t="shared" ref="AM113" si="1264">R113</f>
        <v>0</v>
      </c>
      <c r="AN113" s="516">
        <f t="shared" ref="AN113" si="1265">R114</f>
        <v>0</v>
      </c>
      <c r="AO113" s="516" t="str">
        <f t="shared" ref="AO113" si="1266">IF(T113="","",IFERROR(SUM(U113:AN113)+LARGE(U113:AN113,1)/100+LARGE(U113:AN113,2)/1000+LARGE(U113:AN113,3)/10000+LARGE(U113:AN113,4)/100000+LARGE(U113:AN113,5)/1000000+LARGE(U113:AN113,6)/10000000+LARGE(U113:AN113,7)/100000000+LARGE(U113:AN113,8)/1000000000+LARGE(U113:AN113,9)/10000000000+LARGE(U113:AN113,10)/100000000000+LARGE(U113:AN113,11)/1000000000000+LARGE(U113:AN113,12)/10000000000000+LARGE(U113:AN113,13)/100000000000000+LARGE(U113:AN113,14)/1000000000000000+LARGE(U113:AN113,15)/10000000000000000+LARGE(U113:AN113,16)/100000000000000000+LARGE(U113:AN113,17)/1000000000000000000+LARGE(U113:AN113,18)/10000000000000000000+LARGE(U113:AN113,19)/100000000000000000000+LARGE(U113:AN113,20)/1E+21-0.01/S113,0))</f>
        <v/>
      </c>
      <c r="AP113" s="374"/>
      <c r="AQ113" s="374"/>
      <c r="AR113" s="374"/>
      <c r="AS113" s="374"/>
      <c r="AT113" s="374"/>
      <c r="AU113" s="374"/>
    </row>
    <row r="114" spans="1:47" ht="12" customHeight="1" thickBot="1" x14ac:dyDescent="0.35">
      <c r="A114" s="530"/>
      <c r="B114" s="524"/>
      <c r="C114" s="521"/>
      <c r="D114" s="526"/>
      <c r="E114" s="69"/>
      <c r="F114" s="70"/>
      <c r="G114" s="528"/>
      <c r="H114" s="43" t="str">
        <f t="shared" si="736"/>
        <v/>
      </c>
      <c r="I114" s="70"/>
      <c r="J114" s="70"/>
      <c r="K114" s="70"/>
      <c r="L114" s="70"/>
      <c r="M114" s="70"/>
      <c r="N114" s="70"/>
      <c r="O114" s="318"/>
      <c r="P114" s="70"/>
      <c r="Q114" s="70"/>
      <c r="R114" s="319"/>
      <c r="S114" s="519"/>
      <c r="T114" s="516"/>
      <c r="U114" s="516"/>
      <c r="V114" s="516"/>
      <c r="W114" s="516"/>
      <c r="X114" s="516"/>
      <c r="Y114" s="516"/>
      <c r="Z114" s="516"/>
      <c r="AA114" s="516"/>
      <c r="AB114" s="516"/>
      <c r="AC114" s="516"/>
      <c r="AD114" s="516"/>
      <c r="AE114" s="516"/>
      <c r="AF114" s="516"/>
      <c r="AG114" s="516"/>
      <c r="AH114" s="516"/>
      <c r="AI114" s="516"/>
      <c r="AJ114" s="516"/>
      <c r="AK114" s="516"/>
      <c r="AL114" s="516"/>
      <c r="AM114" s="516"/>
      <c r="AN114" s="516"/>
      <c r="AO114" s="516"/>
      <c r="AP114" s="374"/>
      <c r="AQ114" s="374"/>
      <c r="AR114" s="374"/>
      <c r="AS114" s="374"/>
      <c r="AT114" s="374"/>
      <c r="AU114" s="374"/>
    </row>
    <row r="115" spans="1:47" ht="12" customHeight="1" x14ac:dyDescent="0.3">
      <c r="A115" s="529" t="str">
        <f t="shared" ref="A115" si="1267">IF(ISERROR(RANK(AO115,$AO$3:$AO$302,0)),"",(RANK(AO115,$AO$3:$AO$302,0)))</f>
        <v/>
      </c>
      <c r="B115" s="523" t="str">
        <f>IF(ISNA(VLOOKUP($D115,'L. Des E.'!$A$3:$C$362,2,FALSE)),"",(VLOOKUP($D115,'L. Des E.'!$A$3:$C$362,2,FALSE)))</f>
        <v/>
      </c>
      <c r="C115" s="520" t="str">
        <f>IF(ISNA(VLOOKUP($D115,'L. Des E.'!$A$3:$C$362,3,FALSE)),"",(VLOOKUP($D115,'L. Des E.'!$A$3:$C$362,3,FALSE)))</f>
        <v/>
      </c>
      <c r="D115" s="525"/>
      <c r="E115" s="64"/>
      <c r="F115" s="65"/>
      <c r="G115" s="527" t="str">
        <f t="shared" ref="G115" si="1268">IF(F115="","",IF(SUM(H115:H116)=0,"PC",(SUM(H115:H116))))</f>
        <v/>
      </c>
      <c r="H115" s="503" t="str">
        <f t="shared" si="736"/>
        <v/>
      </c>
      <c r="I115" s="65"/>
      <c r="J115" s="65"/>
      <c r="K115" s="65"/>
      <c r="L115" s="65"/>
      <c r="M115" s="65"/>
      <c r="N115" s="65"/>
      <c r="O115" s="316"/>
      <c r="P115" s="65"/>
      <c r="Q115" s="65"/>
      <c r="R115" s="317"/>
      <c r="S115" s="519">
        <v>57</v>
      </c>
      <c r="T115" s="516" t="str">
        <f t="shared" ref="T115" si="1269">G115</f>
        <v/>
      </c>
      <c r="U115" s="516">
        <f t="shared" ref="U115" si="1270">I115</f>
        <v>0</v>
      </c>
      <c r="V115" s="516">
        <f t="shared" ref="V115" si="1271">I116</f>
        <v>0</v>
      </c>
      <c r="W115" s="516">
        <f t="shared" ref="W115" si="1272">J115</f>
        <v>0</v>
      </c>
      <c r="X115" s="516">
        <f t="shared" ref="X115" si="1273">J116</f>
        <v>0</v>
      </c>
      <c r="Y115" s="516">
        <f t="shared" si="744"/>
        <v>0</v>
      </c>
      <c r="Z115" s="517">
        <f t="shared" ref="Z115" si="1274">K116</f>
        <v>0</v>
      </c>
      <c r="AA115" s="516">
        <f t="shared" ref="AA115" si="1275">L115</f>
        <v>0</v>
      </c>
      <c r="AB115" s="516">
        <f t="shared" ref="AB115" si="1276">L116</f>
        <v>0</v>
      </c>
      <c r="AC115" s="516">
        <f t="shared" ref="AC115" si="1277">M115</f>
        <v>0</v>
      </c>
      <c r="AD115" s="516">
        <f t="shared" ref="AD115" si="1278">M116</f>
        <v>0</v>
      </c>
      <c r="AE115" s="516">
        <f t="shared" ref="AE115" si="1279">N115</f>
        <v>0</v>
      </c>
      <c r="AF115" s="516">
        <f t="shared" ref="AF115" si="1280">N116</f>
        <v>0</v>
      </c>
      <c r="AG115" s="516">
        <f t="shared" ref="AG115" si="1281">O115</f>
        <v>0</v>
      </c>
      <c r="AH115" s="516">
        <f t="shared" ref="AH115" si="1282">O116</f>
        <v>0</v>
      </c>
      <c r="AI115" s="516">
        <f t="shared" ref="AI115" si="1283">P115</f>
        <v>0</v>
      </c>
      <c r="AJ115" s="516">
        <f t="shared" ref="AJ115" si="1284">P116</f>
        <v>0</v>
      </c>
      <c r="AK115" s="516">
        <f t="shared" ref="AK115" si="1285">Q115</f>
        <v>0</v>
      </c>
      <c r="AL115" s="516">
        <f t="shared" ref="AL115" si="1286">Q116</f>
        <v>0</v>
      </c>
      <c r="AM115" s="516">
        <f t="shared" ref="AM115" si="1287">R115</f>
        <v>0</v>
      </c>
      <c r="AN115" s="516">
        <f t="shared" ref="AN115" si="1288">R116</f>
        <v>0</v>
      </c>
      <c r="AO115" s="516" t="str">
        <f t="shared" ref="AO115" si="1289">IF(T115="","",IFERROR(SUM(U115:AN115)+LARGE(U115:AN115,1)/100+LARGE(U115:AN115,2)/1000+LARGE(U115:AN115,3)/10000+LARGE(U115:AN115,4)/100000+LARGE(U115:AN115,5)/1000000+LARGE(U115:AN115,6)/10000000+LARGE(U115:AN115,7)/100000000+LARGE(U115:AN115,8)/1000000000+LARGE(U115:AN115,9)/10000000000+LARGE(U115:AN115,10)/100000000000+LARGE(U115:AN115,11)/1000000000000+LARGE(U115:AN115,12)/10000000000000+LARGE(U115:AN115,13)/100000000000000+LARGE(U115:AN115,14)/1000000000000000+LARGE(U115:AN115,15)/10000000000000000+LARGE(U115:AN115,16)/100000000000000000+LARGE(U115:AN115,17)/1000000000000000000+LARGE(U115:AN115,18)/10000000000000000000+LARGE(U115:AN115,19)/100000000000000000000+LARGE(U115:AN115,20)/1E+21-0.01/S115,0))</f>
        <v/>
      </c>
      <c r="AP115" s="374"/>
      <c r="AQ115" s="374"/>
      <c r="AR115" s="374"/>
      <c r="AS115" s="374"/>
      <c r="AT115" s="374"/>
      <c r="AU115" s="374"/>
    </row>
    <row r="116" spans="1:47" ht="12" customHeight="1" thickBot="1" x14ac:dyDescent="0.35">
      <c r="A116" s="530"/>
      <c r="B116" s="524"/>
      <c r="C116" s="521"/>
      <c r="D116" s="526"/>
      <c r="E116" s="69"/>
      <c r="F116" s="70"/>
      <c r="G116" s="528"/>
      <c r="H116" s="43" t="str">
        <f t="shared" si="736"/>
        <v/>
      </c>
      <c r="I116" s="70"/>
      <c r="J116" s="70"/>
      <c r="K116" s="70"/>
      <c r="L116" s="70"/>
      <c r="M116" s="70"/>
      <c r="N116" s="70"/>
      <c r="O116" s="318"/>
      <c r="P116" s="70"/>
      <c r="Q116" s="70"/>
      <c r="R116" s="319"/>
      <c r="S116" s="519"/>
      <c r="T116" s="516"/>
      <c r="U116" s="516"/>
      <c r="V116" s="516"/>
      <c r="W116" s="516"/>
      <c r="X116" s="516"/>
      <c r="Y116" s="516"/>
      <c r="Z116" s="516"/>
      <c r="AA116" s="516"/>
      <c r="AB116" s="516"/>
      <c r="AC116" s="516"/>
      <c r="AD116" s="516"/>
      <c r="AE116" s="516"/>
      <c r="AF116" s="516"/>
      <c r="AG116" s="516"/>
      <c r="AH116" s="516"/>
      <c r="AI116" s="516"/>
      <c r="AJ116" s="516"/>
      <c r="AK116" s="516"/>
      <c r="AL116" s="516"/>
      <c r="AM116" s="516"/>
      <c r="AN116" s="516"/>
      <c r="AO116" s="516"/>
      <c r="AP116" s="374"/>
      <c r="AQ116" s="374"/>
      <c r="AR116" s="374"/>
      <c r="AS116" s="374"/>
      <c r="AT116" s="374"/>
      <c r="AU116" s="374"/>
    </row>
    <row r="117" spans="1:47" ht="12" customHeight="1" x14ac:dyDescent="0.3">
      <c r="A117" s="529" t="str">
        <f t="shared" ref="A117" si="1290">IF(ISERROR(RANK(AO117,$AO$3:$AO$302,0)),"",(RANK(AO117,$AO$3:$AO$302,0)))</f>
        <v/>
      </c>
      <c r="B117" s="523" t="str">
        <f>IF(ISNA(VLOOKUP($D117,'L. Des E.'!$A$3:$C$362,2,FALSE)),"",(VLOOKUP($D117,'L. Des E.'!$A$3:$C$362,2,FALSE)))</f>
        <v/>
      </c>
      <c r="C117" s="520" t="str">
        <f>IF(ISNA(VLOOKUP($D117,'L. Des E.'!$A$3:$C$362,3,FALSE)),"",(VLOOKUP($D117,'L. Des E.'!$A$3:$C$362,3,FALSE)))</f>
        <v/>
      </c>
      <c r="D117" s="525"/>
      <c r="E117" s="64"/>
      <c r="F117" s="65"/>
      <c r="G117" s="527" t="str">
        <f t="shared" ref="G117" si="1291">IF(F117="","",IF(SUM(H117:H118)=0,"PC",(SUM(H117:H118))))</f>
        <v/>
      </c>
      <c r="H117" s="503" t="str">
        <f t="shared" si="736"/>
        <v/>
      </c>
      <c r="I117" s="65"/>
      <c r="J117" s="65"/>
      <c r="K117" s="65"/>
      <c r="L117" s="65"/>
      <c r="M117" s="65"/>
      <c r="N117" s="65"/>
      <c r="O117" s="316"/>
      <c r="P117" s="65"/>
      <c r="Q117" s="65"/>
      <c r="R117" s="317"/>
      <c r="S117" s="519">
        <v>58</v>
      </c>
      <c r="T117" s="516" t="str">
        <f t="shared" ref="T117" si="1292">G117</f>
        <v/>
      </c>
      <c r="U117" s="516">
        <f t="shared" ref="U117" si="1293">I117</f>
        <v>0</v>
      </c>
      <c r="V117" s="516">
        <f t="shared" ref="V117" si="1294">I118</f>
        <v>0</v>
      </c>
      <c r="W117" s="516">
        <f t="shared" ref="W117" si="1295">J117</f>
        <v>0</v>
      </c>
      <c r="X117" s="516">
        <f t="shared" ref="X117" si="1296">J118</f>
        <v>0</v>
      </c>
      <c r="Y117" s="516">
        <f t="shared" si="744"/>
        <v>0</v>
      </c>
      <c r="Z117" s="517">
        <f t="shared" ref="Z117" si="1297">K118</f>
        <v>0</v>
      </c>
      <c r="AA117" s="516">
        <f t="shared" ref="AA117" si="1298">L117</f>
        <v>0</v>
      </c>
      <c r="AB117" s="516">
        <f t="shared" ref="AB117" si="1299">L118</f>
        <v>0</v>
      </c>
      <c r="AC117" s="516">
        <f t="shared" ref="AC117" si="1300">M117</f>
        <v>0</v>
      </c>
      <c r="AD117" s="516">
        <f t="shared" ref="AD117" si="1301">M118</f>
        <v>0</v>
      </c>
      <c r="AE117" s="516">
        <f t="shared" ref="AE117" si="1302">N117</f>
        <v>0</v>
      </c>
      <c r="AF117" s="516">
        <f t="shared" ref="AF117" si="1303">N118</f>
        <v>0</v>
      </c>
      <c r="AG117" s="516">
        <f t="shared" ref="AG117" si="1304">O117</f>
        <v>0</v>
      </c>
      <c r="AH117" s="516">
        <f t="shared" ref="AH117" si="1305">O118</f>
        <v>0</v>
      </c>
      <c r="AI117" s="516">
        <f t="shared" ref="AI117" si="1306">P117</f>
        <v>0</v>
      </c>
      <c r="AJ117" s="516">
        <f t="shared" ref="AJ117" si="1307">P118</f>
        <v>0</v>
      </c>
      <c r="AK117" s="516">
        <f t="shared" ref="AK117" si="1308">Q117</f>
        <v>0</v>
      </c>
      <c r="AL117" s="516">
        <f t="shared" ref="AL117" si="1309">Q118</f>
        <v>0</v>
      </c>
      <c r="AM117" s="516">
        <f t="shared" ref="AM117" si="1310">R117</f>
        <v>0</v>
      </c>
      <c r="AN117" s="516">
        <f t="shared" ref="AN117" si="1311">R118</f>
        <v>0</v>
      </c>
      <c r="AO117" s="516" t="str">
        <f t="shared" ref="AO117" si="1312">IF(T117="","",IFERROR(SUM(U117:AN117)+LARGE(U117:AN117,1)/100+LARGE(U117:AN117,2)/1000+LARGE(U117:AN117,3)/10000+LARGE(U117:AN117,4)/100000+LARGE(U117:AN117,5)/1000000+LARGE(U117:AN117,6)/10000000+LARGE(U117:AN117,7)/100000000+LARGE(U117:AN117,8)/1000000000+LARGE(U117:AN117,9)/10000000000+LARGE(U117:AN117,10)/100000000000+LARGE(U117:AN117,11)/1000000000000+LARGE(U117:AN117,12)/10000000000000+LARGE(U117:AN117,13)/100000000000000+LARGE(U117:AN117,14)/1000000000000000+LARGE(U117:AN117,15)/10000000000000000+LARGE(U117:AN117,16)/100000000000000000+LARGE(U117:AN117,17)/1000000000000000000+LARGE(U117:AN117,18)/10000000000000000000+LARGE(U117:AN117,19)/100000000000000000000+LARGE(U117:AN117,20)/1E+21-0.01/S117,0))</f>
        <v/>
      </c>
      <c r="AP117" s="374"/>
      <c r="AQ117" s="374"/>
      <c r="AR117" s="374"/>
      <c r="AS117" s="374"/>
      <c r="AT117" s="374"/>
      <c r="AU117" s="374"/>
    </row>
    <row r="118" spans="1:47" ht="12" customHeight="1" thickBot="1" x14ac:dyDescent="0.35">
      <c r="A118" s="530"/>
      <c r="B118" s="524"/>
      <c r="C118" s="521"/>
      <c r="D118" s="526"/>
      <c r="E118" s="69"/>
      <c r="F118" s="70"/>
      <c r="G118" s="528"/>
      <c r="H118" s="43" t="str">
        <f t="shared" si="736"/>
        <v/>
      </c>
      <c r="I118" s="70"/>
      <c r="J118" s="70"/>
      <c r="K118" s="70"/>
      <c r="L118" s="70"/>
      <c r="M118" s="70"/>
      <c r="N118" s="70"/>
      <c r="O118" s="318"/>
      <c r="P118" s="70"/>
      <c r="Q118" s="70"/>
      <c r="R118" s="319"/>
      <c r="S118" s="519"/>
      <c r="T118" s="516"/>
      <c r="U118" s="516"/>
      <c r="V118" s="516"/>
      <c r="W118" s="516"/>
      <c r="X118" s="516"/>
      <c r="Y118" s="516"/>
      <c r="Z118" s="516"/>
      <c r="AA118" s="516"/>
      <c r="AB118" s="516"/>
      <c r="AC118" s="516"/>
      <c r="AD118" s="516"/>
      <c r="AE118" s="516"/>
      <c r="AF118" s="516"/>
      <c r="AG118" s="516"/>
      <c r="AH118" s="516"/>
      <c r="AI118" s="516"/>
      <c r="AJ118" s="516"/>
      <c r="AK118" s="516"/>
      <c r="AL118" s="516"/>
      <c r="AM118" s="516"/>
      <c r="AN118" s="516"/>
      <c r="AO118" s="516"/>
      <c r="AP118" s="374"/>
      <c r="AQ118" s="374"/>
      <c r="AR118" s="374"/>
      <c r="AS118" s="374"/>
      <c r="AT118" s="374"/>
      <c r="AU118" s="374"/>
    </row>
    <row r="119" spans="1:47" ht="12" customHeight="1" x14ac:dyDescent="0.3">
      <c r="A119" s="529" t="str">
        <f t="shared" ref="A119" si="1313">IF(ISERROR(RANK(AO119,$AO$3:$AO$302,0)),"",(RANK(AO119,$AO$3:$AO$302,0)))</f>
        <v/>
      </c>
      <c r="B119" s="523" t="str">
        <f>IF(ISNA(VLOOKUP($D119,'L. Des E.'!$A$3:$C$362,2,FALSE)),"",(VLOOKUP($D119,'L. Des E.'!$A$3:$C$362,2,FALSE)))</f>
        <v/>
      </c>
      <c r="C119" s="520" t="str">
        <f>IF(ISNA(VLOOKUP($D119,'L. Des E.'!$A$3:$C$362,3,FALSE)),"",(VLOOKUP($D119,'L. Des E.'!$A$3:$C$362,3,FALSE)))</f>
        <v/>
      </c>
      <c r="D119" s="525"/>
      <c r="E119" s="64"/>
      <c r="F119" s="65"/>
      <c r="G119" s="527" t="str">
        <f t="shared" ref="G119" si="1314">IF(F119="","",IF(SUM(H119:H120)=0,"PC",(SUM(H119:H120))))</f>
        <v/>
      </c>
      <c r="H119" s="503" t="str">
        <f t="shared" si="736"/>
        <v/>
      </c>
      <c r="I119" s="65"/>
      <c r="J119" s="65"/>
      <c r="K119" s="65"/>
      <c r="L119" s="65"/>
      <c r="M119" s="65"/>
      <c r="N119" s="65"/>
      <c r="O119" s="316"/>
      <c r="P119" s="65"/>
      <c r="Q119" s="65"/>
      <c r="R119" s="317"/>
      <c r="S119" s="519">
        <v>59</v>
      </c>
      <c r="T119" s="516" t="str">
        <f t="shared" ref="T119" si="1315">G119</f>
        <v/>
      </c>
      <c r="U119" s="516">
        <f t="shared" ref="U119" si="1316">I119</f>
        <v>0</v>
      </c>
      <c r="V119" s="516">
        <f t="shared" ref="V119" si="1317">I120</f>
        <v>0</v>
      </c>
      <c r="W119" s="516">
        <f t="shared" ref="W119" si="1318">J119</f>
        <v>0</v>
      </c>
      <c r="X119" s="516">
        <f t="shared" ref="X119" si="1319">J120</f>
        <v>0</v>
      </c>
      <c r="Y119" s="516">
        <f t="shared" si="744"/>
        <v>0</v>
      </c>
      <c r="Z119" s="517">
        <f t="shared" ref="Z119" si="1320">K120</f>
        <v>0</v>
      </c>
      <c r="AA119" s="516">
        <f t="shared" ref="AA119" si="1321">L119</f>
        <v>0</v>
      </c>
      <c r="AB119" s="516">
        <f t="shared" ref="AB119" si="1322">L120</f>
        <v>0</v>
      </c>
      <c r="AC119" s="516">
        <f t="shared" ref="AC119" si="1323">M119</f>
        <v>0</v>
      </c>
      <c r="AD119" s="516">
        <f t="shared" ref="AD119" si="1324">M120</f>
        <v>0</v>
      </c>
      <c r="AE119" s="516">
        <f t="shared" ref="AE119" si="1325">N119</f>
        <v>0</v>
      </c>
      <c r="AF119" s="516">
        <f t="shared" ref="AF119" si="1326">N120</f>
        <v>0</v>
      </c>
      <c r="AG119" s="516">
        <f t="shared" ref="AG119" si="1327">O119</f>
        <v>0</v>
      </c>
      <c r="AH119" s="516">
        <f t="shared" ref="AH119" si="1328">O120</f>
        <v>0</v>
      </c>
      <c r="AI119" s="516">
        <f t="shared" ref="AI119" si="1329">P119</f>
        <v>0</v>
      </c>
      <c r="AJ119" s="516">
        <f t="shared" ref="AJ119" si="1330">P120</f>
        <v>0</v>
      </c>
      <c r="AK119" s="516">
        <f t="shared" ref="AK119" si="1331">Q119</f>
        <v>0</v>
      </c>
      <c r="AL119" s="516">
        <f t="shared" ref="AL119" si="1332">Q120</f>
        <v>0</v>
      </c>
      <c r="AM119" s="516">
        <f t="shared" ref="AM119" si="1333">R119</f>
        <v>0</v>
      </c>
      <c r="AN119" s="516">
        <f t="shared" ref="AN119" si="1334">R120</f>
        <v>0</v>
      </c>
      <c r="AO119" s="516" t="str">
        <f t="shared" ref="AO119" si="1335">IF(T119="","",IFERROR(SUM(U119:AN119)+LARGE(U119:AN119,1)/100+LARGE(U119:AN119,2)/1000+LARGE(U119:AN119,3)/10000+LARGE(U119:AN119,4)/100000+LARGE(U119:AN119,5)/1000000+LARGE(U119:AN119,6)/10000000+LARGE(U119:AN119,7)/100000000+LARGE(U119:AN119,8)/1000000000+LARGE(U119:AN119,9)/10000000000+LARGE(U119:AN119,10)/100000000000+LARGE(U119:AN119,11)/1000000000000+LARGE(U119:AN119,12)/10000000000000+LARGE(U119:AN119,13)/100000000000000+LARGE(U119:AN119,14)/1000000000000000+LARGE(U119:AN119,15)/10000000000000000+LARGE(U119:AN119,16)/100000000000000000+LARGE(U119:AN119,17)/1000000000000000000+LARGE(U119:AN119,18)/10000000000000000000+LARGE(U119:AN119,19)/100000000000000000000+LARGE(U119:AN119,20)/1E+21-0.01/S119,0))</f>
        <v/>
      </c>
      <c r="AP119" s="374"/>
      <c r="AQ119" s="374"/>
      <c r="AR119" s="374"/>
      <c r="AS119" s="374"/>
      <c r="AT119" s="374"/>
      <c r="AU119" s="374"/>
    </row>
    <row r="120" spans="1:47" ht="12" customHeight="1" thickBot="1" x14ac:dyDescent="0.35">
      <c r="A120" s="530"/>
      <c r="B120" s="524"/>
      <c r="C120" s="521"/>
      <c r="D120" s="526"/>
      <c r="E120" s="69"/>
      <c r="F120" s="70"/>
      <c r="G120" s="528"/>
      <c r="H120" s="43" t="str">
        <f t="shared" si="736"/>
        <v/>
      </c>
      <c r="I120" s="70"/>
      <c r="J120" s="70"/>
      <c r="K120" s="70"/>
      <c r="L120" s="70"/>
      <c r="M120" s="70"/>
      <c r="N120" s="70"/>
      <c r="O120" s="318"/>
      <c r="P120" s="70"/>
      <c r="Q120" s="70"/>
      <c r="R120" s="319"/>
      <c r="S120" s="519"/>
      <c r="T120" s="516"/>
      <c r="U120" s="516"/>
      <c r="V120" s="516"/>
      <c r="W120" s="516"/>
      <c r="X120" s="516"/>
      <c r="Y120" s="516"/>
      <c r="Z120" s="516"/>
      <c r="AA120" s="516"/>
      <c r="AB120" s="516"/>
      <c r="AC120" s="516"/>
      <c r="AD120" s="516"/>
      <c r="AE120" s="516"/>
      <c r="AF120" s="516"/>
      <c r="AG120" s="516"/>
      <c r="AH120" s="516"/>
      <c r="AI120" s="516"/>
      <c r="AJ120" s="516"/>
      <c r="AK120" s="516"/>
      <c r="AL120" s="516"/>
      <c r="AM120" s="516"/>
      <c r="AN120" s="516"/>
      <c r="AO120" s="516"/>
      <c r="AP120" s="374"/>
      <c r="AQ120" s="374"/>
      <c r="AR120" s="374"/>
      <c r="AS120" s="374"/>
      <c r="AT120" s="374"/>
      <c r="AU120" s="374"/>
    </row>
    <row r="121" spans="1:47" ht="12" customHeight="1" x14ac:dyDescent="0.3">
      <c r="A121" s="529" t="str">
        <f t="shared" ref="A121" si="1336">IF(ISERROR(RANK(AO121,$AO$3:$AO$302,0)),"",(RANK(AO121,$AO$3:$AO$302,0)))</f>
        <v/>
      </c>
      <c r="B121" s="523" t="str">
        <f>IF(ISNA(VLOOKUP($D121,'L. Des E.'!$A$3:$C$362,2,FALSE)),"",(VLOOKUP($D121,'L. Des E.'!$A$3:$C$362,2,FALSE)))</f>
        <v/>
      </c>
      <c r="C121" s="520" t="str">
        <f>IF(ISNA(VLOOKUP($D121,'L. Des E.'!$A$3:$C$362,3,FALSE)),"",(VLOOKUP($D121,'L. Des E.'!$A$3:$C$362,3,FALSE)))</f>
        <v/>
      </c>
      <c r="D121" s="525"/>
      <c r="E121" s="64"/>
      <c r="F121" s="65"/>
      <c r="G121" s="527" t="str">
        <f t="shared" ref="G121" si="1337">IF(F121="","",IF(SUM(H121:H122)=0,"PC",(SUM(H121:H122))))</f>
        <v/>
      </c>
      <c r="H121" s="503" t="str">
        <f t="shared" si="736"/>
        <v/>
      </c>
      <c r="I121" s="65"/>
      <c r="J121" s="65"/>
      <c r="K121" s="65"/>
      <c r="L121" s="65"/>
      <c r="M121" s="65"/>
      <c r="N121" s="65"/>
      <c r="O121" s="316"/>
      <c r="P121" s="65"/>
      <c r="Q121" s="65"/>
      <c r="R121" s="317"/>
      <c r="S121" s="519">
        <v>60</v>
      </c>
      <c r="T121" s="516" t="str">
        <f t="shared" ref="T121" si="1338">G121</f>
        <v/>
      </c>
      <c r="U121" s="516">
        <f t="shared" ref="U121" si="1339">I121</f>
        <v>0</v>
      </c>
      <c r="V121" s="516">
        <f t="shared" ref="V121" si="1340">I122</f>
        <v>0</v>
      </c>
      <c r="W121" s="516">
        <f t="shared" ref="W121" si="1341">J121</f>
        <v>0</v>
      </c>
      <c r="X121" s="516">
        <f t="shared" ref="X121" si="1342">J122</f>
        <v>0</v>
      </c>
      <c r="Y121" s="516">
        <f t="shared" si="744"/>
        <v>0</v>
      </c>
      <c r="Z121" s="517">
        <f t="shared" ref="Z121" si="1343">K122</f>
        <v>0</v>
      </c>
      <c r="AA121" s="516">
        <f t="shared" ref="AA121" si="1344">L121</f>
        <v>0</v>
      </c>
      <c r="AB121" s="516">
        <f t="shared" ref="AB121" si="1345">L122</f>
        <v>0</v>
      </c>
      <c r="AC121" s="516">
        <f t="shared" ref="AC121" si="1346">M121</f>
        <v>0</v>
      </c>
      <c r="AD121" s="516">
        <f t="shared" ref="AD121" si="1347">M122</f>
        <v>0</v>
      </c>
      <c r="AE121" s="516">
        <f t="shared" ref="AE121" si="1348">N121</f>
        <v>0</v>
      </c>
      <c r="AF121" s="516">
        <f t="shared" ref="AF121" si="1349">N122</f>
        <v>0</v>
      </c>
      <c r="AG121" s="516">
        <f t="shared" ref="AG121" si="1350">O121</f>
        <v>0</v>
      </c>
      <c r="AH121" s="516">
        <f t="shared" ref="AH121" si="1351">O122</f>
        <v>0</v>
      </c>
      <c r="AI121" s="516">
        <f t="shared" ref="AI121" si="1352">P121</f>
        <v>0</v>
      </c>
      <c r="AJ121" s="516">
        <f t="shared" ref="AJ121" si="1353">P122</f>
        <v>0</v>
      </c>
      <c r="AK121" s="516">
        <f t="shared" ref="AK121" si="1354">Q121</f>
        <v>0</v>
      </c>
      <c r="AL121" s="516">
        <f t="shared" ref="AL121" si="1355">Q122</f>
        <v>0</v>
      </c>
      <c r="AM121" s="516">
        <f t="shared" ref="AM121" si="1356">R121</f>
        <v>0</v>
      </c>
      <c r="AN121" s="516">
        <f t="shared" ref="AN121" si="1357">R122</f>
        <v>0</v>
      </c>
      <c r="AO121" s="516" t="str">
        <f t="shared" ref="AO121" si="1358">IF(T121="","",IFERROR(SUM(U121:AN121)+LARGE(U121:AN121,1)/100+LARGE(U121:AN121,2)/1000+LARGE(U121:AN121,3)/10000+LARGE(U121:AN121,4)/100000+LARGE(U121:AN121,5)/1000000+LARGE(U121:AN121,6)/10000000+LARGE(U121:AN121,7)/100000000+LARGE(U121:AN121,8)/1000000000+LARGE(U121:AN121,9)/10000000000+LARGE(U121:AN121,10)/100000000000+LARGE(U121:AN121,11)/1000000000000+LARGE(U121:AN121,12)/10000000000000+LARGE(U121:AN121,13)/100000000000000+LARGE(U121:AN121,14)/1000000000000000+LARGE(U121:AN121,15)/10000000000000000+LARGE(U121:AN121,16)/100000000000000000+LARGE(U121:AN121,17)/1000000000000000000+LARGE(U121:AN121,18)/10000000000000000000+LARGE(U121:AN121,19)/100000000000000000000+LARGE(U121:AN121,20)/1E+21-0.01/S121,0))</f>
        <v/>
      </c>
      <c r="AP121" s="374"/>
      <c r="AQ121" s="374"/>
      <c r="AR121" s="374"/>
      <c r="AS121" s="374"/>
      <c r="AT121" s="374"/>
      <c r="AU121" s="374"/>
    </row>
    <row r="122" spans="1:47" ht="12" customHeight="1" thickBot="1" x14ac:dyDescent="0.35">
      <c r="A122" s="530"/>
      <c r="B122" s="524"/>
      <c r="C122" s="521"/>
      <c r="D122" s="526"/>
      <c r="E122" s="69"/>
      <c r="F122" s="70"/>
      <c r="G122" s="528"/>
      <c r="H122" s="43" t="str">
        <f t="shared" si="736"/>
        <v/>
      </c>
      <c r="I122" s="70"/>
      <c r="J122" s="70"/>
      <c r="K122" s="70"/>
      <c r="L122" s="70"/>
      <c r="M122" s="70"/>
      <c r="N122" s="70"/>
      <c r="O122" s="318"/>
      <c r="P122" s="70"/>
      <c r="Q122" s="70"/>
      <c r="R122" s="319"/>
      <c r="S122" s="519"/>
      <c r="T122" s="516"/>
      <c r="U122" s="516"/>
      <c r="V122" s="516"/>
      <c r="W122" s="516"/>
      <c r="X122" s="516"/>
      <c r="Y122" s="516"/>
      <c r="Z122" s="516"/>
      <c r="AA122" s="516"/>
      <c r="AB122" s="516"/>
      <c r="AC122" s="516"/>
      <c r="AD122" s="516"/>
      <c r="AE122" s="516"/>
      <c r="AF122" s="516"/>
      <c r="AG122" s="516"/>
      <c r="AH122" s="516"/>
      <c r="AI122" s="516"/>
      <c r="AJ122" s="516"/>
      <c r="AK122" s="516"/>
      <c r="AL122" s="516"/>
      <c r="AM122" s="516"/>
      <c r="AN122" s="516"/>
      <c r="AO122" s="516"/>
      <c r="AP122" s="374"/>
      <c r="AQ122" s="374"/>
      <c r="AR122" s="374"/>
      <c r="AS122" s="374"/>
      <c r="AT122" s="374"/>
      <c r="AU122" s="374"/>
    </row>
    <row r="123" spans="1:47" ht="12" customHeight="1" x14ac:dyDescent="0.3">
      <c r="A123" s="529" t="str">
        <f t="shared" ref="A123" si="1359">IF(ISERROR(RANK(AO123,$AO$3:$AO$302,0)),"",(RANK(AO123,$AO$3:$AO$302,0)))</f>
        <v/>
      </c>
      <c r="B123" s="523" t="str">
        <f>IF(ISNA(VLOOKUP($D123,'L. Des E.'!$A$3:$C$362,2,FALSE)),"",(VLOOKUP($D123,'L. Des E.'!$A$3:$C$362,2,FALSE)))</f>
        <v/>
      </c>
      <c r="C123" s="520" t="str">
        <f>IF(ISNA(VLOOKUP($D123,'L. Des E.'!$A$3:$C$362,3,FALSE)),"",(VLOOKUP($D123,'L. Des E.'!$A$3:$C$362,3,FALSE)))</f>
        <v/>
      </c>
      <c r="D123" s="525"/>
      <c r="E123" s="64"/>
      <c r="F123" s="65"/>
      <c r="G123" s="527" t="str">
        <f t="shared" ref="G123" si="1360">IF(F123="","",IF(SUM(H123:H124)=0,"PC",(SUM(H123:H124))))</f>
        <v/>
      </c>
      <c r="H123" s="503" t="str">
        <f t="shared" si="736"/>
        <v/>
      </c>
      <c r="I123" s="65"/>
      <c r="J123" s="65"/>
      <c r="K123" s="65"/>
      <c r="L123" s="65"/>
      <c r="M123" s="65"/>
      <c r="N123" s="65"/>
      <c r="O123" s="316"/>
      <c r="P123" s="65"/>
      <c r="Q123" s="65"/>
      <c r="R123" s="317"/>
      <c r="S123" s="519">
        <v>61</v>
      </c>
      <c r="T123" s="516" t="str">
        <f t="shared" ref="T123" si="1361">G123</f>
        <v/>
      </c>
      <c r="U123" s="516">
        <f t="shared" ref="U123" si="1362">I123</f>
        <v>0</v>
      </c>
      <c r="V123" s="516">
        <f t="shared" ref="V123" si="1363">I124</f>
        <v>0</v>
      </c>
      <c r="W123" s="516">
        <f t="shared" ref="W123" si="1364">J123</f>
        <v>0</v>
      </c>
      <c r="X123" s="516">
        <f t="shared" ref="X123" si="1365">J124</f>
        <v>0</v>
      </c>
      <c r="Y123" s="516">
        <f t="shared" si="744"/>
        <v>0</v>
      </c>
      <c r="Z123" s="517">
        <f t="shared" ref="Z123" si="1366">K124</f>
        <v>0</v>
      </c>
      <c r="AA123" s="516">
        <f t="shared" ref="AA123" si="1367">L123</f>
        <v>0</v>
      </c>
      <c r="AB123" s="516">
        <f t="shared" ref="AB123" si="1368">L124</f>
        <v>0</v>
      </c>
      <c r="AC123" s="516">
        <f t="shared" ref="AC123" si="1369">M123</f>
        <v>0</v>
      </c>
      <c r="AD123" s="516">
        <f t="shared" ref="AD123" si="1370">M124</f>
        <v>0</v>
      </c>
      <c r="AE123" s="516">
        <f t="shared" ref="AE123" si="1371">N123</f>
        <v>0</v>
      </c>
      <c r="AF123" s="516">
        <f t="shared" ref="AF123" si="1372">N124</f>
        <v>0</v>
      </c>
      <c r="AG123" s="516">
        <f t="shared" ref="AG123" si="1373">O123</f>
        <v>0</v>
      </c>
      <c r="AH123" s="516">
        <f t="shared" ref="AH123" si="1374">O124</f>
        <v>0</v>
      </c>
      <c r="AI123" s="516">
        <f t="shared" ref="AI123" si="1375">P123</f>
        <v>0</v>
      </c>
      <c r="AJ123" s="516">
        <f t="shared" ref="AJ123" si="1376">P124</f>
        <v>0</v>
      </c>
      <c r="AK123" s="516">
        <f t="shared" ref="AK123" si="1377">Q123</f>
        <v>0</v>
      </c>
      <c r="AL123" s="516">
        <f t="shared" ref="AL123" si="1378">Q124</f>
        <v>0</v>
      </c>
      <c r="AM123" s="516">
        <f t="shared" ref="AM123" si="1379">R123</f>
        <v>0</v>
      </c>
      <c r="AN123" s="516">
        <f t="shared" ref="AN123" si="1380">R124</f>
        <v>0</v>
      </c>
      <c r="AO123" s="516" t="str">
        <f t="shared" ref="AO123" si="1381">IF(T123="","",IFERROR(SUM(U123:AN123)+LARGE(U123:AN123,1)/100+LARGE(U123:AN123,2)/1000+LARGE(U123:AN123,3)/10000+LARGE(U123:AN123,4)/100000+LARGE(U123:AN123,5)/1000000+LARGE(U123:AN123,6)/10000000+LARGE(U123:AN123,7)/100000000+LARGE(U123:AN123,8)/1000000000+LARGE(U123:AN123,9)/10000000000+LARGE(U123:AN123,10)/100000000000+LARGE(U123:AN123,11)/1000000000000+LARGE(U123:AN123,12)/10000000000000+LARGE(U123:AN123,13)/100000000000000+LARGE(U123:AN123,14)/1000000000000000+LARGE(U123:AN123,15)/10000000000000000+LARGE(U123:AN123,16)/100000000000000000+LARGE(U123:AN123,17)/1000000000000000000+LARGE(U123:AN123,18)/10000000000000000000+LARGE(U123:AN123,19)/100000000000000000000+LARGE(U123:AN123,20)/1E+21-0.01/S123,0))</f>
        <v/>
      </c>
      <c r="AP123" s="374"/>
      <c r="AQ123" s="374"/>
      <c r="AR123" s="374"/>
      <c r="AS123" s="374"/>
      <c r="AT123" s="374"/>
      <c r="AU123" s="374"/>
    </row>
    <row r="124" spans="1:47" ht="12" customHeight="1" thickBot="1" x14ac:dyDescent="0.35">
      <c r="A124" s="530"/>
      <c r="B124" s="524"/>
      <c r="C124" s="521"/>
      <c r="D124" s="526"/>
      <c r="E124" s="69"/>
      <c r="F124" s="70"/>
      <c r="G124" s="528"/>
      <c r="H124" s="43" t="str">
        <f t="shared" si="736"/>
        <v/>
      </c>
      <c r="I124" s="70"/>
      <c r="J124" s="70"/>
      <c r="K124" s="70"/>
      <c r="L124" s="70"/>
      <c r="M124" s="70"/>
      <c r="N124" s="70"/>
      <c r="O124" s="318"/>
      <c r="P124" s="70"/>
      <c r="Q124" s="70"/>
      <c r="R124" s="319"/>
      <c r="S124" s="519"/>
      <c r="T124" s="516"/>
      <c r="U124" s="516"/>
      <c r="V124" s="516"/>
      <c r="W124" s="516"/>
      <c r="X124" s="516"/>
      <c r="Y124" s="516"/>
      <c r="Z124" s="516"/>
      <c r="AA124" s="516"/>
      <c r="AB124" s="516"/>
      <c r="AC124" s="516"/>
      <c r="AD124" s="516"/>
      <c r="AE124" s="516"/>
      <c r="AF124" s="516"/>
      <c r="AG124" s="516"/>
      <c r="AH124" s="516"/>
      <c r="AI124" s="516"/>
      <c r="AJ124" s="516"/>
      <c r="AK124" s="516"/>
      <c r="AL124" s="516"/>
      <c r="AM124" s="516"/>
      <c r="AN124" s="516"/>
      <c r="AO124" s="516"/>
      <c r="AP124" s="374"/>
      <c r="AQ124" s="374"/>
      <c r="AR124" s="374"/>
      <c r="AS124" s="374"/>
      <c r="AT124" s="374"/>
      <c r="AU124" s="374"/>
    </row>
    <row r="125" spans="1:47" ht="12" customHeight="1" x14ac:dyDescent="0.3">
      <c r="A125" s="529" t="str">
        <f t="shared" ref="A125" si="1382">IF(ISERROR(RANK(AO125,$AO$3:$AO$302,0)),"",(RANK(AO125,$AO$3:$AO$302,0)))</f>
        <v/>
      </c>
      <c r="B125" s="523" t="str">
        <f>IF(ISNA(VLOOKUP($D125,'L. Des E.'!$A$3:$C$362,2,FALSE)),"",(VLOOKUP($D125,'L. Des E.'!$A$3:$C$362,2,FALSE)))</f>
        <v/>
      </c>
      <c r="C125" s="520" t="str">
        <f>IF(ISNA(VLOOKUP($D125,'L. Des E.'!$A$3:$C$362,3,FALSE)),"",(VLOOKUP($D125,'L. Des E.'!$A$3:$C$362,3,FALSE)))</f>
        <v/>
      </c>
      <c r="D125" s="525"/>
      <c r="E125" s="64"/>
      <c r="F125" s="65"/>
      <c r="G125" s="527" t="str">
        <f t="shared" ref="G125" si="1383">IF(F125="","",IF(SUM(H125:H126)=0,"PC",(SUM(H125:H126))))</f>
        <v/>
      </c>
      <c r="H125" s="503" t="str">
        <f t="shared" si="736"/>
        <v/>
      </c>
      <c r="I125" s="65"/>
      <c r="J125" s="65"/>
      <c r="K125" s="65"/>
      <c r="L125" s="65"/>
      <c r="M125" s="65"/>
      <c r="N125" s="65"/>
      <c r="O125" s="316"/>
      <c r="P125" s="65"/>
      <c r="Q125" s="65"/>
      <c r="R125" s="317"/>
      <c r="S125" s="519">
        <v>62</v>
      </c>
      <c r="T125" s="516" t="str">
        <f t="shared" ref="T125" si="1384">G125</f>
        <v/>
      </c>
      <c r="U125" s="516">
        <f t="shared" ref="U125" si="1385">I125</f>
        <v>0</v>
      </c>
      <c r="V125" s="516">
        <f t="shared" ref="V125" si="1386">I126</f>
        <v>0</v>
      </c>
      <c r="W125" s="516">
        <f t="shared" ref="W125" si="1387">J125</f>
        <v>0</v>
      </c>
      <c r="X125" s="516">
        <f t="shared" ref="X125" si="1388">J126</f>
        <v>0</v>
      </c>
      <c r="Y125" s="516">
        <f t="shared" si="744"/>
        <v>0</v>
      </c>
      <c r="Z125" s="517">
        <f t="shared" ref="Z125" si="1389">K126</f>
        <v>0</v>
      </c>
      <c r="AA125" s="516">
        <f t="shared" ref="AA125" si="1390">L125</f>
        <v>0</v>
      </c>
      <c r="AB125" s="516">
        <f t="shared" ref="AB125" si="1391">L126</f>
        <v>0</v>
      </c>
      <c r="AC125" s="516">
        <f t="shared" ref="AC125" si="1392">M125</f>
        <v>0</v>
      </c>
      <c r="AD125" s="516">
        <f t="shared" ref="AD125" si="1393">M126</f>
        <v>0</v>
      </c>
      <c r="AE125" s="516">
        <f t="shared" ref="AE125" si="1394">N125</f>
        <v>0</v>
      </c>
      <c r="AF125" s="516">
        <f t="shared" ref="AF125" si="1395">N126</f>
        <v>0</v>
      </c>
      <c r="AG125" s="516">
        <f t="shared" ref="AG125" si="1396">O125</f>
        <v>0</v>
      </c>
      <c r="AH125" s="516">
        <f t="shared" ref="AH125" si="1397">O126</f>
        <v>0</v>
      </c>
      <c r="AI125" s="516">
        <f t="shared" ref="AI125" si="1398">P125</f>
        <v>0</v>
      </c>
      <c r="AJ125" s="516">
        <f t="shared" ref="AJ125" si="1399">P126</f>
        <v>0</v>
      </c>
      <c r="AK125" s="516">
        <f t="shared" ref="AK125" si="1400">Q125</f>
        <v>0</v>
      </c>
      <c r="AL125" s="516">
        <f t="shared" ref="AL125" si="1401">Q126</f>
        <v>0</v>
      </c>
      <c r="AM125" s="516">
        <f t="shared" ref="AM125" si="1402">R125</f>
        <v>0</v>
      </c>
      <c r="AN125" s="516">
        <f t="shared" ref="AN125" si="1403">R126</f>
        <v>0</v>
      </c>
      <c r="AO125" s="516" t="str">
        <f t="shared" ref="AO125" si="1404">IF(T125="","",IFERROR(SUM(U125:AN125)+LARGE(U125:AN125,1)/100+LARGE(U125:AN125,2)/1000+LARGE(U125:AN125,3)/10000+LARGE(U125:AN125,4)/100000+LARGE(U125:AN125,5)/1000000+LARGE(U125:AN125,6)/10000000+LARGE(U125:AN125,7)/100000000+LARGE(U125:AN125,8)/1000000000+LARGE(U125:AN125,9)/10000000000+LARGE(U125:AN125,10)/100000000000+LARGE(U125:AN125,11)/1000000000000+LARGE(U125:AN125,12)/10000000000000+LARGE(U125:AN125,13)/100000000000000+LARGE(U125:AN125,14)/1000000000000000+LARGE(U125:AN125,15)/10000000000000000+LARGE(U125:AN125,16)/100000000000000000+LARGE(U125:AN125,17)/1000000000000000000+LARGE(U125:AN125,18)/10000000000000000000+LARGE(U125:AN125,19)/100000000000000000000+LARGE(U125:AN125,20)/1E+21-0.01/S125,0))</f>
        <v/>
      </c>
      <c r="AP125" s="374"/>
      <c r="AQ125" s="374"/>
      <c r="AR125" s="374"/>
      <c r="AS125" s="374"/>
      <c r="AT125" s="374"/>
      <c r="AU125" s="374"/>
    </row>
    <row r="126" spans="1:47" ht="12" customHeight="1" thickBot="1" x14ac:dyDescent="0.35">
      <c r="A126" s="530"/>
      <c r="B126" s="524"/>
      <c r="C126" s="521"/>
      <c r="D126" s="526"/>
      <c r="E126" s="69"/>
      <c r="F126" s="70"/>
      <c r="G126" s="528"/>
      <c r="H126" s="43" t="str">
        <f t="shared" si="736"/>
        <v/>
      </c>
      <c r="I126" s="70"/>
      <c r="J126" s="70"/>
      <c r="K126" s="70"/>
      <c r="L126" s="70"/>
      <c r="M126" s="70"/>
      <c r="N126" s="70"/>
      <c r="O126" s="318"/>
      <c r="P126" s="70"/>
      <c r="Q126" s="70"/>
      <c r="R126" s="319"/>
      <c r="S126" s="519"/>
      <c r="T126" s="516"/>
      <c r="U126" s="516"/>
      <c r="V126" s="516"/>
      <c r="W126" s="516"/>
      <c r="X126" s="516"/>
      <c r="Y126" s="516"/>
      <c r="Z126" s="516"/>
      <c r="AA126" s="516"/>
      <c r="AB126" s="516"/>
      <c r="AC126" s="516"/>
      <c r="AD126" s="516"/>
      <c r="AE126" s="516"/>
      <c r="AF126" s="516"/>
      <c r="AG126" s="516"/>
      <c r="AH126" s="516"/>
      <c r="AI126" s="516"/>
      <c r="AJ126" s="516"/>
      <c r="AK126" s="516"/>
      <c r="AL126" s="516"/>
      <c r="AM126" s="516"/>
      <c r="AN126" s="516"/>
      <c r="AO126" s="516"/>
      <c r="AP126" s="374"/>
      <c r="AQ126" s="374"/>
      <c r="AR126" s="374"/>
      <c r="AS126" s="374"/>
      <c r="AT126" s="374"/>
      <c r="AU126" s="374"/>
    </row>
    <row r="127" spans="1:47" ht="12" customHeight="1" x14ac:dyDescent="0.3">
      <c r="A127" s="529" t="str">
        <f t="shared" ref="A127" si="1405">IF(ISERROR(RANK(AO127,$AO$3:$AO$302,0)),"",(RANK(AO127,$AO$3:$AO$302,0)))</f>
        <v/>
      </c>
      <c r="B127" s="523" t="str">
        <f>IF(ISNA(VLOOKUP($D127,'L. Des E.'!$A$3:$C$362,2,FALSE)),"",(VLOOKUP($D127,'L. Des E.'!$A$3:$C$362,2,FALSE)))</f>
        <v/>
      </c>
      <c r="C127" s="520" t="str">
        <f>IF(ISNA(VLOOKUP($D127,'L. Des E.'!$A$3:$C$362,3,FALSE)),"",(VLOOKUP($D127,'L. Des E.'!$A$3:$C$362,3,FALSE)))</f>
        <v/>
      </c>
      <c r="D127" s="525"/>
      <c r="E127" s="64"/>
      <c r="F127" s="65"/>
      <c r="G127" s="527" t="str">
        <f t="shared" ref="G127" si="1406">IF(F127="","",IF(SUM(H127:H128)=0,"PC",(SUM(H127:H128))))</f>
        <v/>
      </c>
      <c r="H127" s="503" t="str">
        <f t="shared" si="736"/>
        <v/>
      </c>
      <c r="I127" s="65"/>
      <c r="J127" s="65"/>
      <c r="K127" s="65"/>
      <c r="L127" s="65"/>
      <c r="M127" s="65"/>
      <c r="N127" s="65"/>
      <c r="O127" s="316"/>
      <c r="P127" s="65"/>
      <c r="Q127" s="65"/>
      <c r="R127" s="317"/>
      <c r="S127" s="519">
        <v>63</v>
      </c>
      <c r="T127" s="516" t="str">
        <f t="shared" ref="T127" si="1407">G127</f>
        <v/>
      </c>
      <c r="U127" s="516">
        <f t="shared" ref="U127" si="1408">I127</f>
        <v>0</v>
      </c>
      <c r="V127" s="516">
        <f t="shared" ref="V127" si="1409">I128</f>
        <v>0</v>
      </c>
      <c r="W127" s="516">
        <f t="shared" ref="W127" si="1410">J127</f>
        <v>0</v>
      </c>
      <c r="X127" s="516">
        <f t="shared" ref="X127" si="1411">J128</f>
        <v>0</v>
      </c>
      <c r="Y127" s="516">
        <f t="shared" si="744"/>
        <v>0</v>
      </c>
      <c r="Z127" s="517">
        <f t="shared" ref="Z127" si="1412">K128</f>
        <v>0</v>
      </c>
      <c r="AA127" s="516">
        <f t="shared" ref="AA127" si="1413">L127</f>
        <v>0</v>
      </c>
      <c r="AB127" s="516">
        <f t="shared" ref="AB127" si="1414">L128</f>
        <v>0</v>
      </c>
      <c r="AC127" s="516">
        <f t="shared" ref="AC127" si="1415">M127</f>
        <v>0</v>
      </c>
      <c r="AD127" s="516">
        <f t="shared" ref="AD127" si="1416">M128</f>
        <v>0</v>
      </c>
      <c r="AE127" s="516">
        <f t="shared" ref="AE127" si="1417">N127</f>
        <v>0</v>
      </c>
      <c r="AF127" s="516">
        <f t="shared" ref="AF127" si="1418">N128</f>
        <v>0</v>
      </c>
      <c r="AG127" s="516">
        <f t="shared" ref="AG127" si="1419">O127</f>
        <v>0</v>
      </c>
      <c r="AH127" s="516">
        <f t="shared" ref="AH127" si="1420">O128</f>
        <v>0</v>
      </c>
      <c r="AI127" s="516">
        <f t="shared" ref="AI127" si="1421">P127</f>
        <v>0</v>
      </c>
      <c r="AJ127" s="516">
        <f t="shared" ref="AJ127" si="1422">P128</f>
        <v>0</v>
      </c>
      <c r="AK127" s="516">
        <f t="shared" ref="AK127" si="1423">Q127</f>
        <v>0</v>
      </c>
      <c r="AL127" s="516">
        <f t="shared" ref="AL127" si="1424">Q128</f>
        <v>0</v>
      </c>
      <c r="AM127" s="516">
        <f t="shared" ref="AM127" si="1425">R127</f>
        <v>0</v>
      </c>
      <c r="AN127" s="516">
        <f t="shared" ref="AN127" si="1426">R128</f>
        <v>0</v>
      </c>
      <c r="AO127" s="516" t="str">
        <f t="shared" ref="AO127" si="1427">IF(T127="","",IFERROR(SUM(U127:AN127)+LARGE(U127:AN127,1)/100+LARGE(U127:AN127,2)/1000+LARGE(U127:AN127,3)/10000+LARGE(U127:AN127,4)/100000+LARGE(U127:AN127,5)/1000000+LARGE(U127:AN127,6)/10000000+LARGE(U127:AN127,7)/100000000+LARGE(U127:AN127,8)/1000000000+LARGE(U127:AN127,9)/10000000000+LARGE(U127:AN127,10)/100000000000+LARGE(U127:AN127,11)/1000000000000+LARGE(U127:AN127,12)/10000000000000+LARGE(U127:AN127,13)/100000000000000+LARGE(U127:AN127,14)/1000000000000000+LARGE(U127:AN127,15)/10000000000000000+LARGE(U127:AN127,16)/100000000000000000+LARGE(U127:AN127,17)/1000000000000000000+LARGE(U127:AN127,18)/10000000000000000000+LARGE(U127:AN127,19)/100000000000000000000+LARGE(U127:AN127,20)/1E+21-0.01/S127,0))</f>
        <v/>
      </c>
      <c r="AP127" s="374"/>
      <c r="AQ127" s="374"/>
      <c r="AR127" s="374"/>
      <c r="AS127" s="374"/>
      <c r="AT127" s="374"/>
      <c r="AU127" s="374"/>
    </row>
    <row r="128" spans="1:47" ht="12" customHeight="1" thickBot="1" x14ac:dyDescent="0.35">
      <c r="A128" s="530"/>
      <c r="B128" s="524"/>
      <c r="C128" s="521"/>
      <c r="D128" s="526"/>
      <c r="E128" s="69"/>
      <c r="F128" s="70"/>
      <c r="G128" s="528"/>
      <c r="H128" s="43" t="str">
        <f t="shared" si="736"/>
        <v/>
      </c>
      <c r="I128" s="70"/>
      <c r="J128" s="70"/>
      <c r="K128" s="70"/>
      <c r="L128" s="70"/>
      <c r="M128" s="70"/>
      <c r="N128" s="70"/>
      <c r="O128" s="318"/>
      <c r="P128" s="70"/>
      <c r="Q128" s="70"/>
      <c r="R128" s="319"/>
      <c r="S128" s="519"/>
      <c r="T128" s="516"/>
      <c r="U128" s="516"/>
      <c r="V128" s="516"/>
      <c r="W128" s="516"/>
      <c r="X128" s="516"/>
      <c r="Y128" s="516"/>
      <c r="Z128" s="516"/>
      <c r="AA128" s="516"/>
      <c r="AB128" s="516"/>
      <c r="AC128" s="516"/>
      <c r="AD128" s="516"/>
      <c r="AE128" s="516"/>
      <c r="AF128" s="516"/>
      <c r="AG128" s="516"/>
      <c r="AH128" s="516"/>
      <c r="AI128" s="516"/>
      <c r="AJ128" s="516"/>
      <c r="AK128" s="516"/>
      <c r="AL128" s="516"/>
      <c r="AM128" s="516"/>
      <c r="AN128" s="516"/>
      <c r="AO128" s="516"/>
      <c r="AP128" s="374"/>
      <c r="AQ128" s="374"/>
      <c r="AR128" s="374"/>
      <c r="AS128" s="374"/>
      <c r="AT128" s="374"/>
      <c r="AU128" s="374"/>
    </row>
    <row r="129" spans="1:47" ht="12" customHeight="1" x14ac:dyDescent="0.3">
      <c r="A129" s="529" t="str">
        <f t="shared" ref="A129" si="1428">IF(ISERROR(RANK(AO129,$AO$3:$AO$302,0)),"",(RANK(AO129,$AO$3:$AO$302,0)))</f>
        <v/>
      </c>
      <c r="B129" s="523" t="str">
        <f>IF(ISNA(VLOOKUP($D129,'L. Des E.'!$A$3:$C$362,2,FALSE)),"",(VLOOKUP($D129,'L. Des E.'!$A$3:$C$362,2,FALSE)))</f>
        <v/>
      </c>
      <c r="C129" s="520" t="str">
        <f>IF(ISNA(VLOOKUP($D129,'L. Des E.'!$A$3:$C$362,3,FALSE)),"",(VLOOKUP($D129,'L. Des E.'!$A$3:$C$362,3,FALSE)))</f>
        <v/>
      </c>
      <c r="D129" s="525"/>
      <c r="E129" s="64"/>
      <c r="F129" s="65"/>
      <c r="G129" s="527" t="str">
        <f t="shared" ref="G129" si="1429">IF(F129="","",IF(SUM(H129:H130)=0,"PC",(SUM(H129:H130))))</f>
        <v/>
      </c>
      <c r="H129" s="503" t="str">
        <f t="shared" si="736"/>
        <v/>
      </c>
      <c r="I129" s="65"/>
      <c r="J129" s="65"/>
      <c r="K129" s="65"/>
      <c r="L129" s="65"/>
      <c r="M129" s="65"/>
      <c r="N129" s="65"/>
      <c r="O129" s="316"/>
      <c r="P129" s="65"/>
      <c r="Q129" s="65"/>
      <c r="R129" s="317"/>
      <c r="S129" s="519">
        <v>64</v>
      </c>
      <c r="T129" s="516" t="str">
        <f t="shared" ref="T129" si="1430">G129</f>
        <v/>
      </c>
      <c r="U129" s="516">
        <f t="shared" ref="U129" si="1431">I129</f>
        <v>0</v>
      </c>
      <c r="V129" s="516">
        <f t="shared" ref="V129" si="1432">I130</f>
        <v>0</v>
      </c>
      <c r="W129" s="516">
        <f t="shared" ref="W129" si="1433">J129</f>
        <v>0</v>
      </c>
      <c r="X129" s="516">
        <f t="shared" ref="X129" si="1434">J130</f>
        <v>0</v>
      </c>
      <c r="Y129" s="516">
        <f t="shared" si="744"/>
        <v>0</v>
      </c>
      <c r="Z129" s="517">
        <f t="shared" ref="Z129" si="1435">K130</f>
        <v>0</v>
      </c>
      <c r="AA129" s="516">
        <f t="shared" ref="AA129" si="1436">L129</f>
        <v>0</v>
      </c>
      <c r="AB129" s="516">
        <f t="shared" ref="AB129" si="1437">L130</f>
        <v>0</v>
      </c>
      <c r="AC129" s="516">
        <f t="shared" ref="AC129" si="1438">M129</f>
        <v>0</v>
      </c>
      <c r="AD129" s="516">
        <f t="shared" ref="AD129" si="1439">M130</f>
        <v>0</v>
      </c>
      <c r="AE129" s="516">
        <f t="shared" ref="AE129" si="1440">N129</f>
        <v>0</v>
      </c>
      <c r="AF129" s="516">
        <f t="shared" ref="AF129" si="1441">N130</f>
        <v>0</v>
      </c>
      <c r="AG129" s="516">
        <f t="shared" ref="AG129" si="1442">O129</f>
        <v>0</v>
      </c>
      <c r="AH129" s="516">
        <f t="shared" ref="AH129" si="1443">O130</f>
        <v>0</v>
      </c>
      <c r="AI129" s="516">
        <f t="shared" ref="AI129" si="1444">P129</f>
        <v>0</v>
      </c>
      <c r="AJ129" s="516">
        <f t="shared" ref="AJ129" si="1445">P130</f>
        <v>0</v>
      </c>
      <c r="AK129" s="516">
        <f t="shared" ref="AK129" si="1446">Q129</f>
        <v>0</v>
      </c>
      <c r="AL129" s="516">
        <f t="shared" ref="AL129" si="1447">Q130</f>
        <v>0</v>
      </c>
      <c r="AM129" s="516">
        <f t="shared" ref="AM129" si="1448">R129</f>
        <v>0</v>
      </c>
      <c r="AN129" s="516">
        <f t="shared" ref="AN129" si="1449">R130</f>
        <v>0</v>
      </c>
      <c r="AO129" s="516" t="str">
        <f t="shared" ref="AO129" si="1450">IF(T129="","",IFERROR(SUM(U129:AN129)+LARGE(U129:AN129,1)/100+LARGE(U129:AN129,2)/1000+LARGE(U129:AN129,3)/10000+LARGE(U129:AN129,4)/100000+LARGE(U129:AN129,5)/1000000+LARGE(U129:AN129,6)/10000000+LARGE(U129:AN129,7)/100000000+LARGE(U129:AN129,8)/1000000000+LARGE(U129:AN129,9)/10000000000+LARGE(U129:AN129,10)/100000000000+LARGE(U129:AN129,11)/1000000000000+LARGE(U129:AN129,12)/10000000000000+LARGE(U129:AN129,13)/100000000000000+LARGE(U129:AN129,14)/1000000000000000+LARGE(U129:AN129,15)/10000000000000000+LARGE(U129:AN129,16)/100000000000000000+LARGE(U129:AN129,17)/1000000000000000000+LARGE(U129:AN129,18)/10000000000000000000+LARGE(U129:AN129,19)/100000000000000000000+LARGE(U129:AN129,20)/1E+21-0.01/S129,0))</f>
        <v/>
      </c>
      <c r="AP129" s="374"/>
      <c r="AQ129" s="374"/>
      <c r="AR129" s="374"/>
      <c r="AS129" s="374"/>
      <c r="AT129" s="374"/>
      <c r="AU129" s="374"/>
    </row>
    <row r="130" spans="1:47" ht="12" customHeight="1" thickBot="1" x14ac:dyDescent="0.35">
      <c r="A130" s="530"/>
      <c r="B130" s="524"/>
      <c r="C130" s="521"/>
      <c r="D130" s="526"/>
      <c r="E130" s="69"/>
      <c r="F130" s="70"/>
      <c r="G130" s="528"/>
      <c r="H130" s="43" t="str">
        <f t="shared" si="736"/>
        <v/>
      </c>
      <c r="I130" s="70"/>
      <c r="J130" s="70"/>
      <c r="K130" s="70"/>
      <c r="L130" s="70"/>
      <c r="M130" s="70"/>
      <c r="N130" s="70"/>
      <c r="O130" s="318"/>
      <c r="P130" s="70"/>
      <c r="Q130" s="70"/>
      <c r="R130" s="319"/>
      <c r="S130" s="519"/>
      <c r="T130" s="516"/>
      <c r="U130" s="516"/>
      <c r="V130" s="516"/>
      <c r="W130" s="516"/>
      <c r="X130" s="516"/>
      <c r="Y130" s="516"/>
      <c r="Z130" s="516"/>
      <c r="AA130" s="516"/>
      <c r="AB130" s="516"/>
      <c r="AC130" s="516"/>
      <c r="AD130" s="516"/>
      <c r="AE130" s="516"/>
      <c r="AF130" s="516"/>
      <c r="AG130" s="516"/>
      <c r="AH130" s="516"/>
      <c r="AI130" s="516"/>
      <c r="AJ130" s="516"/>
      <c r="AK130" s="516"/>
      <c r="AL130" s="516"/>
      <c r="AM130" s="516"/>
      <c r="AN130" s="516"/>
      <c r="AO130" s="516"/>
      <c r="AP130" s="374"/>
      <c r="AQ130" s="374"/>
      <c r="AR130" s="374"/>
      <c r="AS130" s="374"/>
      <c r="AT130" s="374"/>
      <c r="AU130" s="374"/>
    </row>
    <row r="131" spans="1:47" ht="12" customHeight="1" x14ac:dyDescent="0.3">
      <c r="A131" s="529" t="str">
        <f t="shared" ref="A131" si="1451">IF(ISERROR(RANK(AO131,$AO$3:$AO$302,0)),"",(RANK(AO131,$AO$3:$AO$302,0)))</f>
        <v/>
      </c>
      <c r="B131" s="523" t="str">
        <f>IF(ISNA(VLOOKUP($D131,'L. Des E.'!$A$3:$C$362,2,FALSE)),"",(VLOOKUP($D131,'L. Des E.'!$A$3:$C$362,2,FALSE)))</f>
        <v/>
      </c>
      <c r="C131" s="520" t="str">
        <f>IF(ISNA(VLOOKUP($D131,'L. Des E.'!$A$3:$C$362,3,FALSE)),"",(VLOOKUP($D131,'L. Des E.'!$A$3:$C$362,3,FALSE)))</f>
        <v/>
      </c>
      <c r="D131" s="525"/>
      <c r="E131" s="64"/>
      <c r="F131" s="65"/>
      <c r="G131" s="527" t="str">
        <f t="shared" ref="G131" si="1452">IF(F131="","",IF(SUM(H131:H132)=0,"PC",(SUM(H131:H132))))</f>
        <v/>
      </c>
      <c r="H131" s="503" t="str">
        <f t="shared" si="736"/>
        <v/>
      </c>
      <c r="I131" s="65"/>
      <c r="J131" s="65"/>
      <c r="K131" s="65"/>
      <c r="L131" s="65"/>
      <c r="M131" s="65"/>
      <c r="N131" s="65"/>
      <c r="O131" s="316"/>
      <c r="P131" s="65"/>
      <c r="Q131" s="65"/>
      <c r="R131" s="317"/>
      <c r="S131" s="519">
        <v>65</v>
      </c>
      <c r="T131" s="516" t="str">
        <f t="shared" ref="T131" si="1453">G131</f>
        <v/>
      </c>
      <c r="U131" s="516">
        <f t="shared" ref="U131" si="1454">I131</f>
        <v>0</v>
      </c>
      <c r="V131" s="516">
        <f t="shared" ref="V131" si="1455">I132</f>
        <v>0</v>
      </c>
      <c r="W131" s="516">
        <f t="shared" ref="W131" si="1456">J131</f>
        <v>0</v>
      </c>
      <c r="X131" s="516">
        <f t="shared" ref="X131" si="1457">J132</f>
        <v>0</v>
      </c>
      <c r="Y131" s="516">
        <f t="shared" si="744"/>
        <v>0</v>
      </c>
      <c r="Z131" s="517">
        <f t="shared" ref="Z131" si="1458">K132</f>
        <v>0</v>
      </c>
      <c r="AA131" s="516">
        <f t="shared" ref="AA131" si="1459">L131</f>
        <v>0</v>
      </c>
      <c r="AB131" s="516">
        <f t="shared" ref="AB131" si="1460">L132</f>
        <v>0</v>
      </c>
      <c r="AC131" s="516">
        <f t="shared" ref="AC131" si="1461">M131</f>
        <v>0</v>
      </c>
      <c r="AD131" s="516">
        <f t="shared" ref="AD131" si="1462">M132</f>
        <v>0</v>
      </c>
      <c r="AE131" s="516">
        <f t="shared" ref="AE131" si="1463">N131</f>
        <v>0</v>
      </c>
      <c r="AF131" s="516">
        <f t="shared" ref="AF131" si="1464">N132</f>
        <v>0</v>
      </c>
      <c r="AG131" s="516">
        <f t="shared" ref="AG131" si="1465">O131</f>
        <v>0</v>
      </c>
      <c r="AH131" s="516">
        <f t="shared" ref="AH131" si="1466">O132</f>
        <v>0</v>
      </c>
      <c r="AI131" s="516">
        <f t="shared" ref="AI131" si="1467">P131</f>
        <v>0</v>
      </c>
      <c r="AJ131" s="516">
        <f t="shared" ref="AJ131" si="1468">P132</f>
        <v>0</v>
      </c>
      <c r="AK131" s="516">
        <f t="shared" ref="AK131" si="1469">Q131</f>
        <v>0</v>
      </c>
      <c r="AL131" s="516">
        <f t="shared" ref="AL131" si="1470">Q132</f>
        <v>0</v>
      </c>
      <c r="AM131" s="516">
        <f t="shared" ref="AM131" si="1471">R131</f>
        <v>0</v>
      </c>
      <c r="AN131" s="516">
        <f t="shared" ref="AN131" si="1472">R132</f>
        <v>0</v>
      </c>
      <c r="AO131" s="516" t="str">
        <f t="shared" ref="AO131" si="1473">IF(T131="","",IFERROR(SUM(U131:AN131)+LARGE(U131:AN131,1)/100+LARGE(U131:AN131,2)/1000+LARGE(U131:AN131,3)/10000+LARGE(U131:AN131,4)/100000+LARGE(U131:AN131,5)/1000000+LARGE(U131:AN131,6)/10000000+LARGE(U131:AN131,7)/100000000+LARGE(U131:AN131,8)/1000000000+LARGE(U131:AN131,9)/10000000000+LARGE(U131:AN131,10)/100000000000+LARGE(U131:AN131,11)/1000000000000+LARGE(U131:AN131,12)/10000000000000+LARGE(U131:AN131,13)/100000000000000+LARGE(U131:AN131,14)/1000000000000000+LARGE(U131:AN131,15)/10000000000000000+LARGE(U131:AN131,16)/100000000000000000+LARGE(U131:AN131,17)/1000000000000000000+LARGE(U131:AN131,18)/10000000000000000000+LARGE(U131:AN131,19)/100000000000000000000+LARGE(U131:AN131,20)/1E+21-0.01/S131,0))</f>
        <v/>
      </c>
      <c r="AP131" s="374"/>
      <c r="AQ131" s="374"/>
      <c r="AR131" s="374"/>
      <c r="AS131" s="374"/>
      <c r="AT131" s="374"/>
      <c r="AU131" s="374"/>
    </row>
    <row r="132" spans="1:47" ht="12" customHeight="1" thickBot="1" x14ac:dyDescent="0.35">
      <c r="A132" s="530"/>
      <c r="B132" s="524"/>
      <c r="C132" s="521"/>
      <c r="D132" s="526"/>
      <c r="E132" s="69"/>
      <c r="F132" s="70"/>
      <c r="G132" s="528"/>
      <c r="H132" s="43" t="str">
        <f t="shared" ref="H132:H195" si="1474">IF(F132="","",IF(MIN(90,SUM(I132:R132))=0,"PC",(MIN(90,SUM(I132:R132)))))</f>
        <v/>
      </c>
      <c r="I132" s="70"/>
      <c r="J132" s="70"/>
      <c r="K132" s="70"/>
      <c r="L132" s="70"/>
      <c r="M132" s="70"/>
      <c r="N132" s="70"/>
      <c r="O132" s="318"/>
      <c r="P132" s="70"/>
      <c r="Q132" s="70"/>
      <c r="R132" s="319"/>
      <c r="S132" s="519"/>
      <c r="T132" s="516"/>
      <c r="U132" s="516"/>
      <c r="V132" s="516"/>
      <c r="W132" s="516"/>
      <c r="X132" s="516"/>
      <c r="Y132" s="516"/>
      <c r="Z132" s="516"/>
      <c r="AA132" s="516"/>
      <c r="AB132" s="516"/>
      <c r="AC132" s="516"/>
      <c r="AD132" s="516"/>
      <c r="AE132" s="516"/>
      <c r="AF132" s="516"/>
      <c r="AG132" s="516"/>
      <c r="AH132" s="516"/>
      <c r="AI132" s="516"/>
      <c r="AJ132" s="516"/>
      <c r="AK132" s="516"/>
      <c r="AL132" s="516"/>
      <c r="AM132" s="516"/>
      <c r="AN132" s="516"/>
      <c r="AO132" s="516"/>
      <c r="AP132" s="374"/>
      <c r="AQ132" s="374"/>
      <c r="AR132" s="374"/>
      <c r="AS132" s="374"/>
      <c r="AT132" s="374"/>
      <c r="AU132" s="374"/>
    </row>
    <row r="133" spans="1:47" ht="12" customHeight="1" x14ac:dyDescent="0.3">
      <c r="A133" s="529" t="str">
        <f t="shared" ref="A133" si="1475">IF(ISERROR(RANK(AO133,$AO$3:$AO$302,0)),"",(RANK(AO133,$AO$3:$AO$302,0)))</f>
        <v/>
      </c>
      <c r="B133" s="523" t="str">
        <f>IF(ISNA(VLOOKUP($D133,'L. Des E.'!$A$3:$C$362,2,FALSE)),"",(VLOOKUP($D133,'L. Des E.'!$A$3:$C$362,2,FALSE)))</f>
        <v/>
      </c>
      <c r="C133" s="520" t="str">
        <f>IF(ISNA(VLOOKUP($D133,'L. Des E.'!$A$3:$C$362,3,FALSE)),"",(VLOOKUP($D133,'L. Des E.'!$A$3:$C$362,3,FALSE)))</f>
        <v/>
      </c>
      <c r="D133" s="525"/>
      <c r="E133" s="64"/>
      <c r="F133" s="65"/>
      <c r="G133" s="527" t="str">
        <f t="shared" ref="G133" si="1476">IF(F133="","",IF(SUM(H133:H134)=0,"PC",(SUM(H133:H134))))</f>
        <v/>
      </c>
      <c r="H133" s="503" t="str">
        <f t="shared" si="1474"/>
        <v/>
      </c>
      <c r="I133" s="65"/>
      <c r="J133" s="65"/>
      <c r="K133" s="65"/>
      <c r="L133" s="65"/>
      <c r="M133" s="65"/>
      <c r="N133" s="65"/>
      <c r="O133" s="316"/>
      <c r="P133" s="65"/>
      <c r="Q133" s="65"/>
      <c r="R133" s="317"/>
      <c r="S133" s="519">
        <v>66</v>
      </c>
      <c r="T133" s="516" t="str">
        <f t="shared" ref="T133" si="1477">G133</f>
        <v/>
      </c>
      <c r="U133" s="516">
        <f t="shared" ref="U133" si="1478">I133</f>
        <v>0</v>
      </c>
      <c r="V133" s="516">
        <f t="shared" ref="V133" si="1479">I134</f>
        <v>0</v>
      </c>
      <c r="W133" s="516">
        <f t="shared" ref="W133" si="1480">J133</f>
        <v>0</v>
      </c>
      <c r="X133" s="516">
        <f t="shared" ref="X133" si="1481">J134</f>
        <v>0</v>
      </c>
      <c r="Y133" s="516">
        <f t="shared" ref="Y133:Y195" si="1482">K133</f>
        <v>0</v>
      </c>
      <c r="Z133" s="517">
        <f t="shared" ref="Z133" si="1483">K134</f>
        <v>0</v>
      </c>
      <c r="AA133" s="516">
        <f t="shared" ref="AA133" si="1484">L133</f>
        <v>0</v>
      </c>
      <c r="AB133" s="516">
        <f t="shared" ref="AB133" si="1485">L134</f>
        <v>0</v>
      </c>
      <c r="AC133" s="516">
        <f t="shared" ref="AC133" si="1486">M133</f>
        <v>0</v>
      </c>
      <c r="AD133" s="516">
        <f t="shared" ref="AD133" si="1487">M134</f>
        <v>0</v>
      </c>
      <c r="AE133" s="516">
        <f t="shared" ref="AE133" si="1488">N133</f>
        <v>0</v>
      </c>
      <c r="AF133" s="516">
        <f t="shared" ref="AF133" si="1489">N134</f>
        <v>0</v>
      </c>
      <c r="AG133" s="516">
        <f t="shared" ref="AG133" si="1490">O133</f>
        <v>0</v>
      </c>
      <c r="AH133" s="516">
        <f t="shared" ref="AH133" si="1491">O134</f>
        <v>0</v>
      </c>
      <c r="AI133" s="516">
        <f t="shared" ref="AI133" si="1492">P133</f>
        <v>0</v>
      </c>
      <c r="AJ133" s="516">
        <f t="shared" ref="AJ133" si="1493">P134</f>
        <v>0</v>
      </c>
      <c r="AK133" s="516">
        <f t="shared" ref="AK133" si="1494">Q133</f>
        <v>0</v>
      </c>
      <c r="AL133" s="516">
        <f t="shared" ref="AL133" si="1495">Q134</f>
        <v>0</v>
      </c>
      <c r="AM133" s="516">
        <f t="shared" ref="AM133" si="1496">R133</f>
        <v>0</v>
      </c>
      <c r="AN133" s="516">
        <f t="shared" ref="AN133" si="1497">R134</f>
        <v>0</v>
      </c>
      <c r="AO133" s="516" t="str">
        <f t="shared" ref="AO133" si="1498">IF(T133="","",IFERROR(SUM(U133:AN133)+LARGE(U133:AN133,1)/100+LARGE(U133:AN133,2)/1000+LARGE(U133:AN133,3)/10000+LARGE(U133:AN133,4)/100000+LARGE(U133:AN133,5)/1000000+LARGE(U133:AN133,6)/10000000+LARGE(U133:AN133,7)/100000000+LARGE(U133:AN133,8)/1000000000+LARGE(U133:AN133,9)/10000000000+LARGE(U133:AN133,10)/100000000000+LARGE(U133:AN133,11)/1000000000000+LARGE(U133:AN133,12)/10000000000000+LARGE(U133:AN133,13)/100000000000000+LARGE(U133:AN133,14)/1000000000000000+LARGE(U133:AN133,15)/10000000000000000+LARGE(U133:AN133,16)/100000000000000000+LARGE(U133:AN133,17)/1000000000000000000+LARGE(U133:AN133,18)/10000000000000000000+LARGE(U133:AN133,19)/100000000000000000000+LARGE(U133:AN133,20)/1E+21-0.01/S133,0))</f>
        <v/>
      </c>
      <c r="AP133" s="374"/>
      <c r="AQ133" s="374"/>
      <c r="AR133" s="374"/>
      <c r="AS133" s="374"/>
      <c r="AT133" s="374"/>
      <c r="AU133" s="374"/>
    </row>
    <row r="134" spans="1:47" ht="12" customHeight="1" thickBot="1" x14ac:dyDescent="0.35">
      <c r="A134" s="530"/>
      <c r="B134" s="524"/>
      <c r="C134" s="521"/>
      <c r="D134" s="526"/>
      <c r="E134" s="69"/>
      <c r="F134" s="70"/>
      <c r="G134" s="528"/>
      <c r="H134" s="43" t="str">
        <f t="shared" si="1474"/>
        <v/>
      </c>
      <c r="I134" s="70"/>
      <c r="J134" s="70"/>
      <c r="K134" s="70"/>
      <c r="L134" s="70"/>
      <c r="M134" s="70"/>
      <c r="N134" s="70"/>
      <c r="O134" s="318"/>
      <c r="P134" s="70"/>
      <c r="Q134" s="70"/>
      <c r="R134" s="319"/>
      <c r="S134" s="519"/>
      <c r="T134" s="516"/>
      <c r="U134" s="516"/>
      <c r="V134" s="516"/>
      <c r="W134" s="516"/>
      <c r="X134" s="516"/>
      <c r="Y134" s="516"/>
      <c r="Z134" s="516"/>
      <c r="AA134" s="516"/>
      <c r="AB134" s="516"/>
      <c r="AC134" s="516"/>
      <c r="AD134" s="516"/>
      <c r="AE134" s="516"/>
      <c r="AF134" s="516"/>
      <c r="AG134" s="516"/>
      <c r="AH134" s="516"/>
      <c r="AI134" s="516"/>
      <c r="AJ134" s="516"/>
      <c r="AK134" s="516"/>
      <c r="AL134" s="516"/>
      <c r="AM134" s="516"/>
      <c r="AN134" s="516"/>
      <c r="AO134" s="516"/>
      <c r="AP134" s="374"/>
      <c r="AQ134" s="374"/>
      <c r="AR134" s="374"/>
      <c r="AS134" s="374"/>
      <c r="AT134" s="374"/>
      <c r="AU134" s="374"/>
    </row>
    <row r="135" spans="1:47" ht="12" customHeight="1" x14ac:dyDescent="0.3">
      <c r="A135" s="529" t="str">
        <f t="shared" ref="A135" si="1499">IF(ISERROR(RANK(AO135,$AO$3:$AO$302,0)),"",(RANK(AO135,$AO$3:$AO$302,0)))</f>
        <v/>
      </c>
      <c r="B135" s="523" t="str">
        <f>IF(ISNA(VLOOKUP($D135,'L. Des E.'!$A$3:$C$362,2,FALSE)),"",(VLOOKUP($D135,'L. Des E.'!$A$3:$C$362,2,FALSE)))</f>
        <v/>
      </c>
      <c r="C135" s="520" t="str">
        <f>IF(ISNA(VLOOKUP($D135,'L. Des E.'!$A$3:$C$362,3,FALSE)),"",(VLOOKUP($D135,'L. Des E.'!$A$3:$C$362,3,FALSE)))</f>
        <v/>
      </c>
      <c r="D135" s="525"/>
      <c r="E135" s="64"/>
      <c r="F135" s="65"/>
      <c r="G135" s="527" t="str">
        <f t="shared" ref="G135" si="1500">IF(F135="","",IF(SUM(H135:H136)=0,"PC",(SUM(H135:H136))))</f>
        <v/>
      </c>
      <c r="H135" s="503" t="str">
        <f t="shared" si="1474"/>
        <v/>
      </c>
      <c r="I135" s="65"/>
      <c r="J135" s="65"/>
      <c r="K135" s="65"/>
      <c r="L135" s="65"/>
      <c r="M135" s="65"/>
      <c r="N135" s="65"/>
      <c r="O135" s="316"/>
      <c r="P135" s="65"/>
      <c r="Q135" s="65"/>
      <c r="R135" s="317"/>
      <c r="S135" s="519">
        <v>67</v>
      </c>
      <c r="T135" s="516" t="str">
        <f t="shared" ref="T135" si="1501">G135</f>
        <v/>
      </c>
      <c r="U135" s="516">
        <f t="shared" ref="U135" si="1502">I135</f>
        <v>0</v>
      </c>
      <c r="V135" s="516">
        <f t="shared" ref="V135" si="1503">I136</f>
        <v>0</v>
      </c>
      <c r="W135" s="516">
        <f t="shared" ref="W135" si="1504">J135</f>
        <v>0</v>
      </c>
      <c r="X135" s="516">
        <f t="shared" ref="X135" si="1505">J136</f>
        <v>0</v>
      </c>
      <c r="Y135" s="516">
        <f t="shared" si="1482"/>
        <v>0</v>
      </c>
      <c r="Z135" s="517">
        <f t="shared" ref="Z135" si="1506">K136</f>
        <v>0</v>
      </c>
      <c r="AA135" s="516">
        <f t="shared" ref="AA135" si="1507">L135</f>
        <v>0</v>
      </c>
      <c r="AB135" s="516">
        <f t="shared" ref="AB135" si="1508">L136</f>
        <v>0</v>
      </c>
      <c r="AC135" s="516">
        <f t="shared" ref="AC135" si="1509">M135</f>
        <v>0</v>
      </c>
      <c r="AD135" s="516">
        <f t="shared" ref="AD135" si="1510">M136</f>
        <v>0</v>
      </c>
      <c r="AE135" s="516">
        <f t="shared" ref="AE135" si="1511">N135</f>
        <v>0</v>
      </c>
      <c r="AF135" s="516">
        <f t="shared" ref="AF135" si="1512">N136</f>
        <v>0</v>
      </c>
      <c r="AG135" s="516">
        <f t="shared" ref="AG135" si="1513">O135</f>
        <v>0</v>
      </c>
      <c r="AH135" s="516">
        <f t="shared" ref="AH135" si="1514">O136</f>
        <v>0</v>
      </c>
      <c r="AI135" s="516">
        <f t="shared" ref="AI135" si="1515">P135</f>
        <v>0</v>
      </c>
      <c r="AJ135" s="516">
        <f t="shared" ref="AJ135" si="1516">P136</f>
        <v>0</v>
      </c>
      <c r="AK135" s="516">
        <f t="shared" ref="AK135" si="1517">Q135</f>
        <v>0</v>
      </c>
      <c r="AL135" s="516">
        <f t="shared" ref="AL135" si="1518">Q136</f>
        <v>0</v>
      </c>
      <c r="AM135" s="516">
        <f t="shared" ref="AM135" si="1519">R135</f>
        <v>0</v>
      </c>
      <c r="AN135" s="516">
        <f t="shared" ref="AN135" si="1520">R136</f>
        <v>0</v>
      </c>
      <c r="AO135" s="516" t="str">
        <f t="shared" ref="AO135" si="1521">IF(T135="","",IFERROR(SUM(U135:AN135)+LARGE(U135:AN135,1)/100+LARGE(U135:AN135,2)/1000+LARGE(U135:AN135,3)/10000+LARGE(U135:AN135,4)/100000+LARGE(U135:AN135,5)/1000000+LARGE(U135:AN135,6)/10000000+LARGE(U135:AN135,7)/100000000+LARGE(U135:AN135,8)/1000000000+LARGE(U135:AN135,9)/10000000000+LARGE(U135:AN135,10)/100000000000+LARGE(U135:AN135,11)/1000000000000+LARGE(U135:AN135,12)/10000000000000+LARGE(U135:AN135,13)/100000000000000+LARGE(U135:AN135,14)/1000000000000000+LARGE(U135:AN135,15)/10000000000000000+LARGE(U135:AN135,16)/100000000000000000+LARGE(U135:AN135,17)/1000000000000000000+LARGE(U135:AN135,18)/10000000000000000000+LARGE(U135:AN135,19)/100000000000000000000+LARGE(U135:AN135,20)/1E+21-0.01/S135,0))</f>
        <v/>
      </c>
      <c r="AP135" s="374"/>
      <c r="AQ135" s="374"/>
      <c r="AR135" s="374"/>
      <c r="AS135" s="374"/>
      <c r="AT135" s="374"/>
      <c r="AU135" s="374"/>
    </row>
    <row r="136" spans="1:47" ht="12" customHeight="1" thickBot="1" x14ac:dyDescent="0.35">
      <c r="A136" s="530"/>
      <c r="B136" s="524"/>
      <c r="C136" s="521"/>
      <c r="D136" s="526"/>
      <c r="E136" s="69"/>
      <c r="F136" s="70"/>
      <c r="G136" s="528"/>
      <c r="H136" s="43" t="str">
        <f t="shared" si="1474"/>
        <v/>
      </c>
      <c r="I136" s="70"/>
      <c r="J136" s="70"/>
      <c r="K136" s="70"/>
      <c r="L136" s="70"/>
      <c r="M136" s="70"/>
      <c r="N136" s="70"/>
      <c r="O136" s="318"/>
      <c r="P136" s="70"/>
      <c r="Q136" s="70"/>
      <c r="R136" s="319"/>
      <c r="S136" s="519"/>
      <c r="T136" s="516"/>
      <c r="U136" s="516"/>
      <c r="V136" s="516"/>
      <c r="W136" s="516"/>
      <c r="X136" s="516"/>
      <c r="Y136" s="516"/>
      <c r="Z136" s="516"/>
      <c r="AA136" s="516"/>
      <c r="AB136" s="516"/>
      <c r="AC136" s="516"/>
      <c r="AD136" s="516"/>
      <c r="AE136" s="516"/>
      <c r="AF136" s="516"/>
      <c r="AG136" s="516"/>
      <c r="AH136" s="516"/>
      <c r="AI136" s="516"/>
      <c r="AJ136" s="516"/>
      <c r="AK136" s="516"/>
      <c r="AL136" s="516"/>
      <c r="AM136" s="516"/>
      <c r="AN136" s="516"/>
      <c r="AO136" s="516"/>
      <c r="AP136" s="374"/>
      <c r="AQ136" s="374"/>
      <c r="AR136" s="374"/>
      <c r="AS136" s="374"/>
      <c r="AT136" s="374"/>
      <c r="AU136" s="374"/>
    </row>
    <row r="137" spans="1:47" ht="12" customHeight="1" x14ac:dyDescent="0.3">
      <c r="A137" s="529" t="str">
        <f t="shared" ref="A137" si="1522">IF(ISERROR(RANK(AO137,$AO$3:$AO$302,0)),"",(RANK(AO137,$AO$3:$AO$302,0)))</f>
        <v/>
      </c>
      <c r="B137" s="523" t="str">
        <f>IF(ISNA(VLOOKUP($D137,'L. Des E.'!$A$3:$C$362,2,FALSE)),"",(VLOOKUP($D137,'L. Des E.'!$A$3:$C$362,2,FALSE)))</f>
        <v/>
      </c>
      <c r="C137" s="520" t="str">
        <f>IF(ISNA(VLOOKUP($D137,'L. Des E.'!$A$3:$C$362,3,FALSE)),"",(VLOOKUP($D137,'L. Des E.'!$A$3:$C$362,3,FALSE)))</f>
        <v/>
      </c>
      <c r="D137" s="525"/>
      <c r="E137" s="64"/>
      <c r="F137" s="65"/>
      <c r="G137" s="527" t="str">
        <f t="shared" ref="G137" si="1523">IF(F137="","",IF(SUM(H137:H138)=0,"PC",(SUM(H137:H138))))</f>
        <v/>
      </c>
      <c r="H137" s="503" t="str">
        <f t="shared" si="1474"/>
        <v/>
      </c>
      <c r="I137" s="65"/>
      <c r="J137" s="65"/>
      <c r="K137" s="65"/>
      <c r="L137" s="65"/>
      <c r="M137" s="65"/>
      <c r="N137" s="65"/>
      <c r="O137" s="316"/>
      <c r="P137" s="65"/>
      <c r="Q137" s="65"/>
      <c r="R137" s="317"/>
      <c r="S137" s="519">
        <v>68</v>
      </c>
      <c r="T137" s="516" t="str">
        <f t="shared" ref="T137" si="1524">G137</f>
        <v/>
      </c>
      <c r="U137" s="516">
        <f t="shared" ref="U137" si="1525">I137</f>
        <v>0</v>
      </c>
      <c r="V137" s="516">
        <f t="shared" ref="V137" si="1526">I138</f>
        <v>0</v>
      </c>
      <c r="W137" s="516">
        <f t="shared" ref="W137" si="1527">J137</f>
        <v>0</v>
      </c>
      <c r="X137" s="516">
        <f t="shared" ref="X137" si="1528">J138</f>
        <v>0</v>
      </c>
      <c r="Y137" s="516">
        <f t="shared" si="1482"/>
        <v>0</v>
      </c>
      <c r="Z137" s="517">
        <f t="shared" ref="Z137" si="1529">K138</f>
        <v>0</v>
      </c>
      <c r="AA137" s="516">
        <f t="shared" ref="AA137" si="1530">L137</f>
        <v>0</v>
      </c>
      <c r="AB137" s="516">
        <f t="shared" ref="AB137" si="1531">L138</f>
        <v>0</v>
      </c>
      <c r="AC137" s="516">
        <f t="shared" ref="AC137" si="1532">M137</f>
        <v>0</v>
      </c>
      <c r="AD137" s="516">
        <f t="shared" ref="AD137" si="1533">M138</f>
        <v>0</v>
      </c>
      <c r="AE137" s="516">
        <f t="shared" ref="AE137" si="1534">N137</f>
        <v>0</v>
      </c>
      <c r="AF137" s="516">
        <f t="shared" ref="AF137" si="1535">N138</f>
        <v>0</v>
      </c>
      <c r="AG137" s="516">
        <f t="shared" ref="AG137" si="1536">O137</f>
        <v>0</v>
      </c>
      <c r="AH137" s="516">
        <f t="shared" ref="AH137" si="1537">O138</f>
        <v>0</v>
      </c>
      <c r="AI137" s="516">
        <f t="shared" ref="AI137" si="1538">P137</f>
        <v>0</v>
      </c>
      <c r="AJ137" s="516">
        <f t="shared" ref="AJ137" si="1539">P138</f>
        <v>0</v>
      </c>
      <c r="AK137" s="516">
        <f t="shared" ref="AK137" si="1540">Q137</f>
        <v>0</v>
      </c>
      <c r="AL137" s="516">
        <f t="shared" ref="AL137" si="1541">Q138</f>
        <v>0</v>
      </c>
      <c r="AM137" s="516">
        <f t="shared" ref="AM137" si="1542">R137</f>
        <v>0</v>
      </c>
      <c r="AN137" s="516">
        <f t="shared" ref="AN137" si="1543">R138</f>
        <v>0</v>
      </c>
      <c r="AO137" s="516" t="str">
        <f t="shared" ref="AO137" si="1544">IF(T137="","",IFERROR(SUM(U137:AN137)+LARGE(U137:AN137,1)/100+LARGE(U137:AN137,2)/1000+LARGE(U137:AN137,3)/10000+LARGE(U137:AN137,4)/100000+LARGE(U137:AN137,5)/1000000+LARGE(U137:AN137,6)/10000000+LARGE(U137:AN137,7)/100000000+LARGE(U137:AN137,8)/1000000000+LARGE(U137:AN137,9)/10000000000+LARGE(U137:AN137,10)/100000000000+LARGE(U137:AN137,11)/1000000000000+LARGE(U137:AN137,12)/10000000000000+LARGE(U137:AN137,13)/100000000000000+LARGE(U137:AN137,14)/1000000000000000+LARGE(U137:AN137,15)/10000000000000000+LARGE(U137:AN137,16)/100000000000000000+LARGE(U137:AN137,17)/1000000000000000000+LARGE(U137:AN137,18)/10000000000000000000+LARGE(U137:AN137,19)/100000000000000000000+LARGE(U137:AN137,20)/1E+21-0.01/S137,0))</f>
        <v/>
      </c>
      <c r="AP137" s="374"/>
      <c r="AQ137" s="374"/>
      <c r="AR137" s="374"/>
      <c r="AS137" s="374"/>
      <c r="AT137" s="374"/>
      <c r="AU137" s="374"/>
    </row>
    <row r="138" spans="1:47" ht="12" customHeight="1" thickBot="1" x14ac:dyDescent="0.35">
      <c r="A138" s="530"/>
      <c r="B138" s="524"/>
      <c r="C138" s="521"/>
      <c r="D138" s="526"/>
      <c r="E138" s="69"/>
      <c r="F138" s="70"/>
      <c r="G138" s="528"/>
      <c r="H138" s="43" t="str">
        <f t="shared" si="1474"/>
        <v/>
      </c>
      <c r="I138" s="70"/>
      <c r="J138" s="70"/>
      <c r="K138" s="70"/>
      <c r="L138" s="70"/>
      <c r="M138" s="70"/>
      <c r="N138" s="70"/>
      <c r="O138" s="318"/>
      <c r="P138" s="70"/>
      <c r="Q138" s="70"/>
      <c r="R138" s="319"/>
      <c r="S138" s="519"/>
      <c r="T138" s="516"/>
      <c r="U138" s="516"/>
      <c r="V138" s="516"/>
      <c r="W138" s="516"/>
      <c r="X138" s="516"/>
      <c r="Y138" s="516"/>
      <c r="Z138" s="516"/>
      <c r="AA138" s="516"/>
      <c r="AB138" s="516"/>
      <c r="AC138" s="516"/>
      <c r="AD138" s="516"/>
      <c r="AE138" s="516"/>
      <c r="AF138" s="516"/>
      <c r="AG138" s="516"/>
      <c r="AH138" s="516"/>
      <c r="AI138" s="516"/>
      <c r="AJ138" s="516"/>
      <c r="AK138" s="516"/>
      <c r="AL138" s="516"/>
      <c r="AM138" s="516"/>
      <c r="AN138" s="516"/>
      <c r="AO138" s="516"/>
      <c r="AP138" s="374"/>
      <c r="AQ138" s="374"/>
      <c r="AR138" s="374"/>
      <c r="AS138" s="374"/>
      <c r="AT138" s="374"/>
      <c r="AU138" s="374"/>
    </row>
    <row r="139" spans="1:47" ht="12" customHeight="1" x14ac:dyDescent="0.3">
      <c r="A139" s="529" t="str">
        <f t="shared" ref="A139" si="1545">IF(ISERROR(RANK(AO139,$AO$3:$AO$302,0)),"",(RANK(AO139,$AO$3:$AO$302,0)))</f>
        <v/>
      </c>
      <c r="B139" s="523" t="str">
        <f>IF(ISNA(VLOOKUP($D139,'L. Des E.'!$A$3:$C$362,2,FALSE)),"",(VLOOKUP($D139,'L. Des E.'!$A$3:$C$362,2,FALSE)))</f>
        <v/>
      </c>
      <c r="C139" s="520" t="str">
        <f>IF(ISNA(VLOOKUP($D139,'L. Des E.'!$A$3:$C$362,3,FALSE)),"",(VLOOKUP($D139,'L. Des E.'!$A$3:$C$362,3,FALSE)))</f>
        <v/>
      </c>
      <c r="D139" s="525"/>
      <c r="E139" s="64"/>
      <c r="F139" s="65"/>
      <c r="G139" s="527" t="str">
        <f t="shared" ref="G139" si="1546">IF(F139="","",IF(SUM(H139:H140)=0,"PC",(SUM(H139:H140))))</f>
        <v/>
      </c>
      <c r="H139" s="503" t="str">
        <f t="shared" si="1474"/>
        <v/>
      </c>
      <c r="I139" s="65"/>
      <c r="J139" s="65"/>
      <c r="K139" s="65"/>
      <c r="L139" s="65"/>
      <c r="M139" s="65"/>
      <c r="N139" s="65"/>
      <c r="O139" s="316"/>
      <c r="P139" s="65"/>
      <c r="Q139" s="65"/>
      <c r="R139" s="317"/>
      <c r="S139" s="519">
        <v>69</v>
      </c>
      <c r="T139" s="516" t="str">
        <f t="shared" ref="T139" si="1547">G139</f>
        <v/>
      </c>
      <c r="U139" s="516">
        <f t="shared" ref="U139" si="1548">I139</f>
        <v>0</v>
      </c>
      <c r="V139" s="516">
        <f t="shared" ref="V139" si="1549">I140</f>
        <v>0</v>
      </c>
      <c r="W139" s="516">
        <f t="shared" ref="W139" si="1550">J139</f>
        <v>0</v>
      </c>
      <c r="X139" s="516">
        <f t="shared" ref="X139" si="1551">J140</f>
        <v>0</v>
      </c>
      <c r="Y139" s="516">
        <f t="shared" si="1482"/>
        <v>0</v>
      </c>
      <c r="Z139" s="517">
        <f t="shared" ref="Z139" si="1552">K140</f>
        <v>0</v>
      </c>
      <c r="AA139" s="516">
        <f t="shared" ref="AA139" si="1553">L139</f>
        <v>0</v>
      </c>
      <c r="AB139" s="516">
        <f t="shared" ref="AB139" si="1554">L140</f>
        <v>0</v>
      </c>
      <c r="AC139" s="516">
        <f t="shared" ref="AC139" si="1555">M139</f>
        <v>0</v>
      </c>
      <c r="AD139" s="516">
        <f t="shared" ref="AD139" si="1556">M140</f>
        <v>0</v>
      </c>
      <c r="AE139" s="516">
        <f t="shared" ref="AE139" si="1557">N139</f>
        <v>0</v>
      </c>
      <c r="AF139" s="516">
        <f t="shared" ref="AF139" si="1558">N140</f>
        <v>0</v>
      </c>
      <c r="AG139" s="516">
        <f t="shared" ref="AG139" si="1559">O139</f>
        <v>0</v>
      </c>
      <c r="AH139" s="516">
        <f t="shared" ref="AH139" si="1560">O140</f>
        <v>0</v>
      </c>
      <c r="AI139" s="516">
        <f t="shared" ref="AI139" si="1561">P139</f>
        <v>0</v>
      </c>
      <c r="AJ139" s="516">
        <f t="shared" ref="AJ139" si="1562">P140</f>
        <v>0</v>
      </c>
      <c r="AK139" s="516">
        <f t="shared" ref="AK139" si="1563">Q139</f>
        <v>0</v>
      </c>
      <c r="AL139" s="516">
        <f t="shared" ref="AL139" si="1564">Q140</f>
        <v>0</v>
      </c>
      <c r="AM139" s="516">
        <f t="shared" ref="AM139" si="1565">R139</f>
        <v>0</v>
      </c>
      <c r="AN139" s="516">
        <f t="shared" ref="AN139" si="1566">R140</f>
        <v>0</v>
      </c>
      <c r="AO139" s="516" t="str">
        <f t="shared" ref="AO139" si="1567">IF(T139="","",IFERROR(SUM(U139:AN139)+LARGE(U139:AN139,1)/100+LARGE(U139:AN139,2)/1000+LARGE(U139:AN139,3)/10000+LARGE(U139:AN139,4)/100000+LARGE(U139:AN139,5)/1000000+LARGE(U139:AN139,6)/10000000+LARGE(U139:AN139,7)/100000000+LARGE(U139:AN139,8)/1000000000+LARGE(U139:AN139,9)/10000000000+LARGE(U139:AN139,10)/100000000000+LARGE(U139:AN139,11)/1000000000000+LARGE(U139:AN139,12)/10000000000000+LARGE(U139:AN139,13)/100000000000000+LARGE(U139:AN139,14)/1000000000000000+LARGE(U139:AN139,15)/10000000000000000+LARGE(U139:AN139,16)/100000000000000000+LARGE(U139:AN139,17)/1000000000000000000+LARGE(U139:AN139,18)/10000000000000000000+LARGE(U139:AN139,19)/100000000000000000000+LARGE(U139:AN139,20)/1E+21-0.01/S139,0))</f>
        <v/>
      </c>
      <c r="AP139" s="374"/>
      <c r="AQ139" s="374"/>
      <c r="AR139" s="374"/>
      <c r="AS139" s="374"/>
      <c r="AT139" s="374"/>
      <c r="AU139" s="374"/>
    </row>
    <row r="140" spans="1:47" ht="12" customHeight="1" thickBot="1" x14ac:dyDescent="0.35">
      <c r="A140" s="530"/>
      <c r="B140" s="524"/>
      <c r="C140" s="521"/>
      <c r="D140" s="526"/>
      <c r="E140" s="69"/>
      <c r="F140" s="70"/>
      <c r="G140" s="528"/>
      <c r="H140" s="43" t="str">
        <f t="shared" si="1474"/>
        <v/>
      </c>
      <c r="I140" s="70"/>
      <c r="J140" s="70"/>
      <c r="K140" s="70"/>
      <c r="L140" s="70"/>
      <c r="M140" s="70"/>
      <c r="N140" s="70"/>
      <c r="O140" s="318"/>
      <c r="P140" s="70"/>
      <c r="Q140" s="70"/>
      <c r="R140" s="319"/>
      <c r="S140" s="519"/>
      <c r="T140" s="516"/>
      <c r="U140" s="516"/>
      <c r="V140" s="516"/>
      <c r="W140" s="516"/>
      <c r="X140" s="516"/>
      <c r="Y140" s="516"/>
      <c r="Z140" s="516"/>
      <c r="AA140" s="516"/>
      <c r="AB140" s="516"/>
      <c r="AC140" s="516"/>
      <c r="AD140" s="516"/>
      <c r="AE140" s="516"/>
      <c r="AF140" s="516"/>
      <c r="AG140" s="516"/>
      <c r="AH140" s="516"/>
      <c r="AI140" s="516"/>
      <c r="AJ140" s="516"/>
      <c r="AK140" s="516"/>
      <c r="AL140" s="516"/>
      <c r="AM140" s="516"/>
      <c r="AN140" s="516"/>
      <c r="AO140" s="516"/>
      <c r="AP140" s="374"/>
      <c r="AQ140" s="374"/>
      <c r="AR140" s="374"/>
      <c r="AS140" s="374"/>
      <c r="AT140" s="374"/>
      <c r="AU140" s="374"/>
    </row>
    <row r="141" spans="1:47" ht="12" customHeight="1" x14ac:dyDescent="0.3">
      <c r="A141" s="529" t="str">
        <f t="shared" ref="A141" si="1568">IF(ISERROR(RANK(AO141,$AO$3:$AO$302,0)),"",(RANK(AO141,$AO$3:$AO$302,0)))</f>
        <v/>
      </c>
      <c r="B141" s="523" t="str">
        <f>IF(ISNA(VLOOKUP($D141,'L. Des E.'!$A$3:$C$362,2,FALSE)),"",(VLOOKUP($D141,'L. Des E.'!$A$3:$C$362,2,FALSE)))</f>
        <v/>
      </c>
      <c r="C141" s="520" t="str">
        <f>IF(ISNA(VLOOKUP($D141,'L. Des E.'!$A$3:$C$362,3,FALSE)),"",(VLOOKUP($D141,'L. Des E.'!$A$3:$C$362,3,FALSE)))</f>
        <v/>
      </c>
      <c r="D141" s="525"/>
      <c r="E141" s="64"/>
      <c r="F141" s="65"/>
      <c r="G141" s="527" t="str">
        <f t="shared" ref="G141" si="1569">IF(F141="","",IF(SUM(H141:H142)=0,"PC",(SUM(H141:H142))))</f>
        <v/>
      </c>
      <c r="H141" s="503" t="str">
        <f t="shared" si="1474"/>
        <v/>
      </c>
      <c r="I141" s="65"/>
      <c r="J141" s="65"/>
      <c r="K141" s="65"/>
      <c r="L141" s="65"/>
      <c r="M141" s="65"/>
      <c r="N141" s="65"/>
      <c r="O141" s="316"/>
      <c r="P141" s="65"/>
      <c r="Q141" s="65"/>
      <c r="R141" s="317"/>
      <c r="S141" s="519">
        <v>70</v>
      </c>
      <c r="T141" s="516" t="str">
        <f t="shared" ref="T141" si="1570">G141</f>
        <v/>
      </c>
      <c r="U141" s="516">
        <f t="shared" ref="U141" si="1571">I141</f>
        <v>0</v>
      </c>
      <c r="V141" s="516">
        <f t="shared" ref="V141" si="1572">I142</f>
        <v>0</v>
      </c>
      <c r="W141" s="516">
        <f t="shared" ref="W141" si="1573">J141</f>
        <v>0</v>
      </c>
      <c r="X141" s="516">
        <f t="shared" ref="X141" si="1574">J142</f>
        <v>0</v>
      </c>
      <c r="Y141" s="516">
        <f t="shared" si="1482"/>
        <v>0</v>
      </c>
      <c r="Z141" s="517">
        <f t="shared" ref="Z141" si="1575">K142</f>
        <v>0</v>
      </c>
      <c r="AA141" s="516">
        <f t="shared" ref="AA141" si="1576">L141</f>
        <v>0</v>
      </c>
      <c r="AB141" s="516">
        <f t="shared" ref="AB141" si="1577">L142</f>
        <v>0</v>
      </c>
      <c r="AC141" s="516">
        <f t="shared" ref="AC141" si="1578">M141</f>
        <v>0</v>
      </c>
      <c r="AD141" s="516">
        <f t="shared" ref="AD141" si="1579">M142</f>
        <v>0</v>
      </c>
      <c r="AE141" s="516">
        <f t="shared" ref="AE141" si="1580">N141</f>
        <v>0</v>
      </c>
      <c r="AF141" s="516">
        <f t="shared" ref="AF141" si="1581">N142</f>
        <v>0</v>
      </c>
      <c r="AG141" s="516">
        <f t="shared" ref="AG141" si="1582">O141</f>
        <v>0</v>
      </c>
      <c r="AH141" s="516">
        <f t="shared" ref="AH141" si="1583">O142</f>
        <v>0</v>
      </c>
      <c r="AI141" s="516">
        <f t="shared" ref="AI141" si="1584">P141</f>
        <v>0</v>
      </c>
      <c r="AJ141" s="516">
        <f t="shared" ref="AJ141" si="1585">P142</f>
        <v>0</v>
      </c>
      <c r="AK141" s="516">
        <f t="shared" ref="AK141" si="1586">Q141</f>
        <v>0</v>
      </c>
      <c r="AL141" s="516">
        <f t="shared" ref="AL141" si="1587">Q142</f>
        <v>0</v>
      </c>
      <c r="AM141" s="516">
        <f t="shared" ref="AM141" si="1588">R141</f>
        <v>0</v>
      </c>
      <c r="AN141" s="516">
        <f t="shared" ref="AN141" si="1589">R142</f>
        <v>0</v>
      </c>
      <c r="AO141" s="516" t="str">
        <f t="shared" ref="AO141" si="1590">IF(T141="","",IFERROR(SUM(U141:AN141)+LARGE(U141:AN141,1)/100+LARGE(U141:AN141,2)/1000+LARGE(U141:AN141,3)/10000+LARGE(U141:AN141,4)/100000+LARGE(U141:AN141,5)/1000000+LARGE(U141:AN141,6)/10000000+LARGE(U141:AN141,7)/100000000+LARGE(U141:AN141,8)/1000000000+LARGE(U141:AN141,9)/10000000000+LARGE(U141:AN141,10)/100000000000+LARGE(U141:AN141,11)/1000000000000+LARGE(U141:AN141,12)/10000000000000+LARGE(U141:AN141,13)/100000000000000+LARGE(U141:AN141,14)/1000000000000000+LARGE(U141:AN141,15)/10000000000000000+LARGE(U141:AN141,16)/100000000000000000+LARGE(U141:AN141,17)/1000000000000000000+LARGE(U141:AN141,18)/10000000000000000000+LARGE(U141:AN141,19)/100000000000000000000+LARGE(U141:AN141,20)/1E+21-0.01/S141,0))</f>
        <v/>
      </c>
      <c r="AP141" s="374"/>
      <c r="AQ141" s="374"/>
      <c r="AR141" s="374"/>
      <c r="AS141" s="374"/>
      <c r="AT141" s="374"/>
      <c r="AU141" s="374"/>
    </row>
    <row r="142" spans="1:47" ht="12" customHeight="1" thickBot="1" x14ac:dyDescent="0.35">
      <c r="A142" s="530"/>
      <c r="B142" s="524"/>
      <c r="C142" s="521"/>
      <c r="D142" s="526"/>
      <c r="E142" s="69"/>
      <c r="F142" s="70"/>
      <c r="G142" s="528"/>
      <c r="H142" s="43" t="str">
        <f t="shared" si="1474"/>
        <v/>
      </c>
      <c r="I142" s="70"/>
      <c r="J142" s="70"/>
      <c r="K142" s="70"/>
      <c r="L142" s="70"/>
      <c r="M142" s="70"/>
      <c r="N142" s="70"/>
      <c r="O142" s="318"/>
      <c r="P142" s="70"/>
      <c r="Q142" s="70"/>
      <c r="R142" s="319"/>
      <c r="S142" s="519"/>
      <c r="T142" s="516"/>
      <c r="U142" s="516"/>
      <c r="V142" s="516"/>
      <c r="W142" s="516"/>
      <c r="X142" s="516"/>
      <c r="Y142" s="516"/>
      <c r="Z142" s="516"/>
      <c r="AA142" s="516"/>
      <c r="AB142" s="516"/>
      <c r="AC142" s="516"/>
      <c r="AD142" s="516"/>
      <c r="AE142" s="516"/>
      <c r="AF142" s="516"/>
      <c r="AG142" s="516"/>
      <c r="AH142" s="516"/>
      <c r="AI142" s="516"/>
      <c r="AJ142" s="516"/>
      <c r="AK142" s="516"/>
      <c r="AL142" s="516"/>
      <c r="AM142" s="516"/>
      <c r="AN142" s="516"/>
      <c r="AO142" s="516"/>
      <c r="AP142" s="374"/>
      <c r="AQ142" s="374"/>
      <c r="AR142" s="374"/>
      <c r="AS142" s="374"/>
      <c r="AT142" s="374"/>
      <c r="AU142" s="374"/>
    </row>
    <row r="143" spans="1:47" ht="12" customHeight="1" x14ac:dyDescent="0.3">
      <c r="A143" s="529" t="str">
        <f t="shared" ref="A143" si="1591">IF(ISERROR(RANK(AO143,$AO$3:$AO$302,0)),"",(RANK(AO143,$AO$3:$AO$302,0)))</f>
        <v/>
      </c>
      <c r="B143" s="523" t="str">
        <f>IF(ISNA(VLOOKUP($D143,'L. Des E.'!$A$3:$C$362,2,FALSE)),"",(VLOOKUP($D143,'L. Des E.'!$A$3:$C$362,2,FALSE)))</f>
        <v/>
      </c>
      <c r="C143" s="520" t="str">
        <f>IF(ISNA(VLOOKUP($D143,'L. Des E.'!$A$3:$C$362,3,FALSE)),"",(VLOOKUP($D143,'L. Des E.'!$A$3:$C$362,3,FALSE)))</f>
        <v/>
      </c>
      <c r="D143" s="525"/>
      <c r="E143" s="64"/>
      <c r="F143" s="65"/>
      <c r="G143" s="527" t="str">
        <f t="shared" ref="G143" si="1592">IF(F143="","",IF(SUM(H143:H144)=0,"PC",(SUM(H143:H144))))</f>
        <v/>
      </c>
      <c r="H143" s="503" t="str">
        <f t="shared" si="1474"/>
        <v/>
      </c>
      <c r="I143" s="65"/>
      <c r="J143" s="65"/>
      <c r="K143" s="65"/>
      <c r="L143" s="65"/>
      <c r="M143" s="65"/>
      <c r="N143" s="65"/>
      <c r="O143" s="316"/>
      <c r="P143" s="65"/>
      <c r="Q143" s="65"/>
      <c r="R143" s="317"/>
      <c r="S143" s="519">
        <v>71</v>
      </c>
      <c r="T143" s="516" t="str">
        <f t="shared" ref="T143" si="1593">G143</f>
        <v/>
      </c>
      <c r="U143" s="516">
        <f t="shared" ref="U143" si="1594">I143</f>
        <v>0</v>
      </c>
      <c r="V143" s="516">
        <f t="shared" ref="V143" si="1595">I144</f>
        <v>0</v>
      </c>
      <c r="W143" s="516">
        <f t="shared" ref="W143" si="1596">J143</f>
        <v>0</v>
      </c>
      <c r="X143" s="516">
        <f t="shared" ref="X143" si="1597">J144</f>
        <v>0</v>
      </c>
      <c r="Y143" s="516">
        <f t="shared" si="1482"/>
        <v>0</v>
      </c>
      <c r="Z143" s="517">
        <f t="shared" ref="Z143" si="1598">K144</f>
        <v>0</v>
      </c>
      <c r="AA143" s="516">
        <f t="shared" ref="AA143" si="1599">L143</f>
        <v>0</v>
      </c>
      <c r="AB143" s="516">
        <f t="shared" ref="AB143" si="1600">L144</f>
        <v>0</v>
      </c>
      <c r="AC143" s="516">
        <f t="shared" ref="AC143" si="1601">M143</f>
        <v>0</v>
      </c>
      <c r="AD143" s="516">
        <f t="shared" ref="AD143" si="1602">M144</f>
        <v>0</v>
      </c>
      <c r="AE143" s="516">
        <f t="shared" ref="AE143" si="1603">N143</f>
        <v>0</v>
      </c>
      <c r="AF143" s="516">
        <f t="shared" ref="AF143" si="1604">N144</f>
        <v>0</v>
      </c>
      <c r="AG143" s="516">
        <f t="shared" ref="AG143" si="1605">O143</f>
        <v>0</v>
      </c>
      <c r="AH143" s="516">
        <f t="shared" ref="AH143" si="1606">O144</f>
        <v>0</v>
      </c>
      <c r="AI143" s="516">
        <f t="shared" ref="AI143" si="1607">P143</f>
        <v>0</v>
      </c>
      <c r="AJ143" s="516">
        <f t="shared" ref="AJ143" si="1608">P144</f>
        <v>0</v>
      </c>
      <c r="AK143" s="516">
        <f t="shared" ref="AK143" si="1609">Q143</f>
        <v>0</v>
      </c>
      <c r="AL143" s="516">
        <f t="shared" ref="AL143" si="1610">Q144</f>
        <v>0</v>
      </c>
      <c r="AM143" s="516">
        <f t="shared" ref="AM143" si="1611">R143</f>
        <v>0</v>
      </c>
      <c r="AN143" s="516">
        <f t="shared" ref="AN143" si="1612">R144</f>
        <v>0</v>
      </c>
      <c r="AO143" s="516" t="str">
        <f t="shared" ref="AO143" si="1613">IF(T143="","",IFERROR(SUM(U143:AN143)+LARGE(U143:AN143,1)/100+LARGE(U143:AN143,2)/1000+LARGE(U143:AN143,3)/10000+LARGE(U143:AN143,4)/100000+LARGE(U143:AN143,5)/1000000+LARGE(U143:AN143,6)/10000000+LARGE(U143:AN143,7)/100000000+LARGE(U143:AN143,8)/1000000000+LARGE(U143:AN143,9)/10000000000+LARGE(U143:AN143,10)/100000000000+LARGE(U143:AN143,11)/1000000000000+LARGE(U143:AN143,12)/10000000000000+LARGE(U143:AN143,13)/100000000000000+LARGE(U143:AN143,14)/1000000000000000+LARGE(U143:AN143,15)/10000000000000000+LARGE(U143:AN143,16)/100000000000000000+LARGE(U143:AN143,17)/1000000000000000000+LARGE(U143:AN143,18)/10000000000000000000+LARGE(U143:AN143,19)/100000000000000000000+LARGE(U143:AN143,20)/1E+21-0.01/S143,0))</f>
        <v/>
      </c>
      <c r="AP143" s="374"/>
      <c r="AQ143" s="374"/>
      <c r="AR143" s="374"/>
      <c r="AS143" s="374"/>
      <c r="AT143" s="374"/>
      <c r="AU143" s="374"/>
    </row>
    <row r="144" spans="1:47" ht="12" customHeight="1" thickBot="1" x14ac:dyDescent="0.35">
      <c r="A144" s="530"/>
      <c r="B144" s="524"/>
      <c r="C144" s="521"/>
      <c r="D144" s="526"/>
      <c r="E144" s="69"/>
      <c r="F144" s="70"/>
      <c r="G144" s="528"/>
      <c r="H144" s="43" t="str">
        <f t="shared" si="1474"/>
        <v/>
      </c>
      <c r="I144" s="70"/>
      <c r="J144" s="70"/>
      <c r="K144" s="70"/>
      <c r="L144" s="70"/>
      <c r="M144" s="70"/>
      <c r="N144" s="70"/>
      <c r="O144" s="318"/>
      <c r="P144" s="70"/>
      <c r="Q144" s="70"/>
      <c r="R144" s="319"/>
      <c r="S144" s="519"/>
      <c r="T144" s="516"/>
      <c r="U144" s="516"/>
      <c r="V144" s="516"/>
      <c r="W144" s="516"/>
      <c r="X144" s="516"/>
      <c r="Y144" s="516"/>
      <c r="Z144" s="516"/>
      <c r="AA144" s="516"/>
      <c r="AB144" s="516"/>
      <c r="AC144" s="516"/>
      <c r="AD144" s="516"/>
      <c r="AE144" s="516"/>
      <c r="AF144" s="516"/>
      <c r="AG144" s="516"/>
      <c r="AH144" s="516"/>
      <c r="AI144" s="516"/>
      <c r="AJ144" s="516"/>
      <c r="AK144" s="516"/>
      <c r="AL144" s="516"/>
      <c r="AM144" s="516"/>
      <c r="AN144" s="516"/>
      <c r="AO144" s="516"/>
      <c r="AP144" s="374"/>
      <c r="AQ144" s="374"/>
      <c r="AR144" s="374"/>
      <c r="AS144" s="374"/>
      <c r="AT144" s="374"/>
      <c r="AU144" s="374"/>
    </row>
    <row r="145" spans="1:47" ht="12" customHeight="1" x14ac:dyDescent="0.3">
      <c r="A145" s="529" t="str">
        <f t="shared" ref="A145" si="1614">IF(ISERROR(RANK(AO145,$AO$3:$AO$302,0)),"",(RANK(AO145,$AO$3:$AO$302,0)))</f>
        <v/>
      </c>
      <c r="B145" s="523" t="str">
        <f>IF(ISNA(VLOOKUP($D145,'L. Des E.'!$A$3:$C$362,2,FALSE)),"",(VLOOKUP($D145,'L. Des E.'!$A$3:$C$362,2,FALSE)))</f>
        <v/>
      </c>
      <c r="C145" s="520" t="str">
        <f>IF(ISNA(VLOOKUP($D145,'L. Des E.'!$A$3:$C$362,3,FALSE)),"",(VLOOKUP($D145,'L. Des E.'!$A$3:$C$362,3,FALSE)))</f>
        <v/>
      </c>
      <c r="D145" s="525"/>
      <c r="E145" s="64"/>
      <c r="F145" s="65"/>
      <c r="G145" s="527" t="str">
        <f t="shared" ref="G145" si="1615">IF(F145="","",IF(SUM(H145:H146)=0,"PC",(SUM(H145:H146))))</f>
        <v/>
      </c>
      <c r="H145" s="503" t="str">
        <f t="shared" si="1474"/>
        <v/>
      </c>
      <c r="I145" s="65"/>
      <c r="J145" s="65"/>
      <c r="K145" s="65"/>
      <c r="L145" s="65"/>
      <c r="M145" s="65"/>
      <c r="N145" s="65"/>
      <c r="O145" s="316"/>
      <c r="P145" s="65"/>
      <c r="Q145" s="65"/>
      <c r="R145" s="317"/>
      <c r="S145" s="519">
        <v>72</v>
      </c>
      <c r="T145" s="516" t="str">
        <f t="shared" ref="T145" si="1616">G145</f>
        <v/>
      </c>
      <c r="U145" s="516">
        <f t="shared" ref="U145" si="1617">I145</f>
        <v>0</v>
      </c>
      <c r="V145" s="516">
        <f t="shared" ref="V145" si="1618">I146</f>
        <v>0</v>
      </c>
      <c r="W145" s="516">
        <f t="shared" ref="W145" si="1619">J145</f>
        <v>0</v>
      </c>
      <c r="X145" s="516">
        <f t="shared" ref="X145" si="1620">J146</f>
        <v>0</v>
      </c>
      <c r="Y145" s="516">
        <f t="shared" si="1482"/>
        <v>0</v>
      </c>
      <c r="Z145" s="517">
        <f t="shared" ref="Z145" si="1621">K146</f>
        <v>0</v>
      </c>
      <c r="AA145" s="516">
        <f t="shared" ref="AA145" si="1622">L145</f>
        <v>0</v>
      </c>
      <c r="AB145" s="516">
        <f t="shared" ref="AB145" si="1623">L146</f>
        <v>0</v>
      </c>
      <c r="AC145" s="516">
        <f t="shared" ref="AC145" si="1624">M145</f>
        <v>0</v>
      </c>
      <c r="AD145" s="516">
        <f t="shared" ref="AD145" si="1625">M146</f>
        <v>0</v>
      </c>
      <c r="AE145" s="516">
        <f t="shared" ref="AE145" si="1626">N145</f>
        <v>0</v>
      </c>
      <c r="AF145" s="516">
        <f t="shared" ref="AF145" si="1627">N146</f>
        <v>0</v>
      </c>
      <c r="AG145" s="516">
        <f t="shared" ref="AG145" si="1628">O145</f>
        <v>0</v>
      </c>
      <c r="AH145" s="516">
        <f t="shared" ref="AH145" si="1629">O146</f>
        <v>0</v>
      </c>
      <c r="AI145" s="516">
        <f t="shared" ref="AI145" si="1630">P145</f>
        <v>0</v>
      </c>
      <c r="AJ145" s="516">
        <f t="shared" ref="AJ145" si="1631">P146</f>
        <v>0</v>
      </c>
      <c r="AK145" s="516">
        <f t="shared" ref="AK145" si="1632">Q145</f>
        <v>0</v>
      </c>
      <c r="AL145" s="516">
        <f t="shared" ref="AL145" si="1633">Q146</f>
        <v>0</v>
      </c>
      <c r="AM145" s="516">
        <f t="shared" ref="AM145" si="1634">R145</f>
        <v>0</v>
      </c>
      <c r="AN145" s="516">
        <f t="shared" ref="AN145" si="1635">R146</f>
        <v>0</v>
      </c>
      <c r="AO145" s="516" t="str">
        <f t="shared" ref="AO145" si="1636">IF(T145="","",IFERROR(SUM(U145:AN145)+LARGE(U145:AN145,1)/100+LARGE(U145:AN145,2)/1000+LARGE(U145:AN145,3)/10000+LARGE(U145:AN145,4)/100000+LARGE(U145:AN145,5)/1000000+LARGE(U145:AN145,6)/10000000+LARGE(U145:AN145,7)/100000000+LARGE(U145:AN145,8)/1000000000+LARGE(U145:AN145,9)/10000000000+LARGE(U145:AN145,10)/100000000000+LARGE(U145:AN145,11)/1000000000000+LARGE(U145:AN145,12)/10000000000000+LARGE(U145:AN145,13)/100000000000000+LARGE(U145:AN145,14)/1000000000000000+LARGE(U145:AN145,15)/10000000000000000+LARGE(U145:AN145,16)/100000000000000000+LARGE(U145:AN145,17)/1000000000000000000+LARGE(U145:AN145,18)/10000000000000000000+LARGE(U145:AN145,19)/100000000000000000000+LARGE(U145:AN145,20)/1E+21-0.01/S145,0))</f>
        <v/>
      </c>
      <c r="AP145" s="374"/>
      <c r="AQ145" s="374"/>
      <c r="AR145" s="374"/>
      <c r="AS145" s="374"/>
      <c r="AT145" s="374"/>
      <c r="AU145" s="374"/>
    </row>
    <row r="146" spans="1:47" ht="12" customHeight="1" thickBot="1" x14ac:dyDescent="0.35">
      <c r="A146" s="530"/>
      <c r="B146" s="524"/>
      <c r="C146" s="521"/>
      <c r="D146" s="526"/>
      <c r="E146" s="69"/>
      <c r="F146" s="70"/>
      <c r="G146" s="528"/>
      <c r="H146" s="43" t="str">
        <f t="shared" si="1474"/>
        <v/>
      </c>
      <c r="I146" s="70"/>
      <c r="J146" s="70"/>
      <c r="K146" s="70"/>
      <c r="L146" s="70"/>
      <c r="M146" s="70"/>
      <c r="N146" s="70"/>
      <c r="O146" s="318"/>
      <c r="P146" s="70"/>
      <c r="Q146" s="70"/>
      <c r="R146" s="319"/>
      <c r="S146" s="519"/>
      <c r="T146" s="516"/>
      <c r="U146" s="516"/>
      <c r="V146" s="516"/>
      <c r="W146" s="516"/>
      <c r="X146" s="516"/>
      <c r="Y146" s="516"/>
      <c r="Z146" s="516"/>
      <c r="AA146" s="516"/>
      <c r="AB146" s="516"/>
      <c r="AC146" s="516"/>
      <c r="AD146" s="516"/>
      <c r="AE146" s="516"/>
      <c r="AF146" s="516"/>
      <c r="AG146" s="516"/>
      <c r="AH146" s="516"/>
      <c r="AI146" s="516"/>
      <c r="AJ146" s="516"/>
      <c r="AK146" s="516"/>
      <c r="AL146" s="516"/>
      <c r="AM146" s="516"/>
      <c r="AN146" s="516"/>
      <c r="AO146" s="516"/>
      <c r="AP146" s="374"/>
      <c r="AQ146" s="374"/>
      <c r="AR146" s="374"/>
      <c r="AS146" s="374"/>
      <c r="AT146" s="374"/>
      <c r="AU146" s="374"/>
    </row>
    <row r="147" spans="1:47" ht="12" customHeight="1" x14ac:dyDescent="0.3">
      <c r="A147" s="529" t="str">
        <f t="shared" ref="A147" si="1637">IF(ISERROR(RANK(AO147,$AO$3:$AO$302,0)),"",(RANK(AO147,$AO$3:$AO$302,0)))</f>
        <v/>
      </c>
      <c r="B147" s="523" t="str">
        <f>IF(ISNA(VLOOKUP($D147,'L. Des E.'!$A$3:$C$362,2,FALSE)),"",(VLOOKUP($D147,'L. Des E.'!$A$3:$C$362,2,FALSE)))</f>
        <v/>
      </c>
      <c r="C147" s="520" t="str">
        <f>IF(ISNA(VLOOKUP($D147,'L. Des E.'!$A$3:$C$362,3,FALSE)),"",(VLOOKUP($D147,'L. Des E.'!$A$3:$C$362,3,FALSE)))</f>
        <v/>
      </c>
      <c r="D147" s="525"/>
      <c r="E147" s="64"/>
      <c r="F147" s="65"/>
      <c r="G147" s="527" t="str">
        <f t="shared" ref="G147" si="1638">IF(F147="","",IF(SUM(H147:H148)=0,"PC",(SUM(H147:H148))))</f>
        <v/>
      </c>
      <c r="H147" s="503" t="str">
        <f t="shared" si="1474"/>
        <v/>
      </c>
      <c r="I147" s="65"/>
      <c r="J147" s="65"/>
      <c r="K147" s="65"/>
      <c r="L147" s="65"/>
      <c r="M147" s="65"/>
      <c r="N147" s="65"/>
      <c r="O147" s="316"/>
      <c r="P147" s="65"/>
      <c r="Q147" s="65"/>
      <c r="R147" s="317"/>
      <c r="S147" s="519">
        <v>73</v>
      </c>
      <c r="T147" s="516" t="str">
        <f t="shared" ref="T147" si="1639">G147</f>
        <v/>
      </c>
      <c r="U147" s="516">
        <f t="shared" ref="U147" si="1640">I147</f>
        <v>0</v>
      </c>
      <c r="V147" s="516">
        <f t="shared" ref="V147" si="1641">I148</f>
        <v>0</v>
      </c>
      <c r="W147" s="516">
        <f t="shared" ref="W147" si="1642">J147</f>
        <v>0</v>
      </c>
      <c r="X147" s="516">
        <f t="shared" ref="X147" si="1643">J148</f>
        <v>0</v>
      </c>
      <c r="Y147" s="516">
        <f t="shared" si="1482"/>
        <v>0</v>
      </c>
      <c r="Z147" s="517">
        <f t="shared" ref="Z147" si="1644">K148</f>
        <v>0</v>
      </c>
      <c r="AA147" s="516">
        <f t="shared" ref="AA147" si="1645">L147</f>
        <v>0</v>
      </c>
      <c r="AB147" s="516">
        <f t="shared" ref="AB147" si="1646">L148</f>
        <v>0</v>
      </c>
      <c r="AC147" s="516">
        <f t="shared" ref="AC147" si="1647">M147</f>
        <v>0</v>
      </c>
      <c r="AD147" s="516">
        <f t="shared" ref="AD147" si="1648">M148</f>
        <v>0</v>
      </c>
      <c r="AE147" s="516">
        <f t="shared" ref="AE147" si="1649">N147</f>
        <v>0</v>
      </c>
      <c r="AF147" s="516">
        <f t="shared" ref="AF147" si="1650">N148</f>
        <v>0</v>
      </c>
      <c r="AG147" s="516">
        <f t="shared" ref="AG147" si="1651">O147</f>
        <v>0</v>
      </c>
      <c r="AH147" s="516">
        <f t="shared" ref="AH147" si="1652">O148</f>
        <v>0</v>
      </c>
      <c r="AI147" s="516">
        <f t="shared" ref="AI147" si="1653">P147</f>
        <v>0</v>
      </c>
      <c r="AJ147" s="516">
        <f t="shared" ref="AJ147" si="1654">P148</f>
        <v>0</v>
      </c>
      <c r="AK147" s="516">
        <f t="shared" ref="AK147" si="1655">Q147</f>
        <v>0</v>
      </c>
      <c r="AL147" s="516">
        <f t="shared" ref="AL147" si="1656">Q148</f>
        <v>0</v>
      </c>
      <c r="AM147" s="516">
        <f t="shared" ref="AM147" si="1657">R147</f>
        <v>0</v>
      </c>
      <c r="AN147" s="516">
        <f t="shared" ref="AN147" si="1658">R148</f>
        <v>0</v>
      </c>
      <c r="AO147" s="516" t="str">
        <f t="shared" ref="AO147" si="1659">IF(T147="","",IFERROR(SUM(U147:AN147)+LARGE(U147:AN147,1)/100+LARGE(U147:AN147,2)/1000+LARGE(U147:AN147,3)/10000+LARGE(U147:AN147,4)/100000+LARGE(U147:AN147,5)/1000000+LARGE(U147:AN147,6)/10000000+LARGE(U147:AN147,7)/100000000+LARGE(U147:AN147,8)/1000000000+LARGE(U147:AN147,9)/10000000000+LARGE(U147:AN147,10)/100000000000+LARGE(U147:AN147,11)/1000000000000+LARGE(U147:AN147,12)/10000000000000+LARGE(U147:AN147,13)/100000000000000+LARGE(U147:AN147,14)/1000000000000000+LARGE(U147:AN147,15)/10000000000000000+LARGE(U147:AN147,16)/100000000000000000+LARGE(U147:AN147,17)/1000000000000000000+LARGE(U147:AN147,18)/10000000000000000000+LARGE(U147:AN147,19)/100000000000000000000+LARGE(U147:AN147,20)/1E+21-0.01/S147,0))</f>
        <v/>
      </c>
      <c r="AP147" s="374"/>
      <c r="AQ147" s="374"/>
      <c r="AR147" s="374"/>
      <c r="AS147" s="374"/>
      <c r="AT147" s="374"/>
      <c r="AU147" s="374"/>
    </row>
    <row r="148" spans="1:47" ht="12" customHeight="1" thickBot="1" x14ac:dyDescent="0.35">
      <c r="A148" s="530"/>
      <c r="B148" s="524"/>
      <c r="C148" s="521"/>
      <c r="D148" s="526"/>
      <c r="E148" s="69"/>
      <c r="F148" s="70"/>
      <c r="G148" s="528"/>
      <c r="H148" s="43" t="str">
        <f t="shared" si="1474"/>
        <v/>
      </c>
      <c r="I148" s="70"/>
      <c r="J148" s="70"/>
      <c r="K148" s="70"/>
      <c r="L148" s="70"/>
      <c r="M148" s="70"/>
      <c r="N148" s="70"/>
      <c r="O148" s="318"/>
      <c r="P148" s="70"/>
      <c r="Q148" s="70"/>
      <c r="R148" s="319"/>
      <c r="S148" s="519"/>
      <c r="T148" s="516"/>
      <c r="U148" s="516"/>
      <c r="V148" s="516"/>
      <c r="W148" s="516"/>
      <c r="X148" s="516"/>
      <c r="Y148" s="516"/>
      <c r="Z148" s="516"/>
      <c r="AA148" s="516"/>
      <c r="AB148" s="516"/>
      <c r="AC148" s="516"/>
      <c r="AD148" s="516"/>
      <c r="AE148" s="516"/>
      <c r="AF148" s="516"/>
      <c r="AG148" s="516"/>
      <c r="AH148" s="516"/>
      <c r="AI148" s="516"/>
      <c r="AJ148" s="516"/>
      <c r="AK148" s="516"/>
      <c r="AL148" s="516"/>
      <c r="AM148" s="516"/>
      <c r="AN148" s="516"/>
      <c r="AO148" s="516"/>
      <c r="AP148" s="374"/>
      <c r="AQ148" s="374"/>
      <c r="AR148" s="374"/>
      <c r="AS148" s="374"/>
      <c r="AT148" s="374"/>
      <c r="AU148" s="374"/>
    </row>
    <row r="149" spans="1:47" ht="12" customHeight="1" x14ac:dyDescent="0.3">
      <c r="A149" s="529" t="str">
        <f t="shared" ref="A149" si="1660">IF(ISERROR(RANK(AO149,$AO$3:$AO$302,0)),"",(RANK(AO149,$AO$3:$AO$302,0)))</f>
        <v/>
      </c>
      <c r="B149" s="523" t="str">
        <f>IF(ISNA(VLOOKUP($D149,'L. Des E.'!$A$3:$C$362,2,FALSE)),"",(VLOOKUP($D149,'L. Des E.'!$A$3:$C$362,2,FALSE)))</f>
        <v/>
      </c>
      <c r="C149" s="520" t="str">
        <f>IF(ISNA(VLOOKUP($D149,'L. Des E.'!$A$3:$C$362,3,FALSE)),"",(VLOOKUP($D149,'L. Des E.'!$A$3:$C$362,3,FALSE)))</f>
        <v/>
      </c>
      <c r="D149" s="525"/>
      <c r="E149" s="64"/>
      <c r="F149" s="65"/>
      <c r="G149" s="527" t="str">
        <f t="shared" ref="G149" si="1661">IF(F149="","",IF(SUM(H149:H150)=0,"PC",(SUM(H149:H150))))</f>
        <v/>
      </c>
      <c r="H149" s="503" t="str">
        <f t="shared" si="1474"/>
        <v/>
      </c>
      <c r="I149" s="65"/>
      <c r="J149" s="65"/>
      <c r="K149" s="65"/>
      <c r="L149" s="65"/>
      <c r="M149" s="65"/>
      <c r="N149" s="65"/>
      <c r="O149" s="316"/>
      <c r="P149" s="65"/>
      <c r="Q149" s="65"/>
      <c r="R149" s="317"/>
      <c r="S149" s="519">
        <v>74</v>
      </c>
      <c r="T149" s="516" t="str">
        <f t="shared" ref="T149" si="1662">G149</f>
        <v/>
      </c>
      <c r="U149" s="516">
        <f t="shared" ref="U149" si="1663">I149</f>
        <v>0</v>
      </c>
      <c r="V149" s="516">
        <f t="shared" ref="V149" si="1664">I150</f>
        <v>0</v>
      </c>
      <c r="W149" s="516">
        <f t="shared" ref="W149" si="1665">J149</f>
        <v>0</v>
      </c>
      <c r="X149" s="516">
        <f t="shared" ref="X149" si="1666">J150</f>
        <v>0</v>
      </c>
      <c r="Y149" s="516">
        <f t="shared" si="1482"/>
        <v>0</v>
      </c>
      <c r="Z149" s="517">
        <f t="shared" ref="Z149" si="1667">K150</f>
        <v>0</v>
      </c>
      <c r="AA149" s="516">
        <f t="shared" ref="AA149" si="1668">L149</f>
        <v>0</v>
      </c>
      <c r="AB149" s="516">
        <f t="shared" ref="AB149" si="1669">L150</f>
        <v>0</v>
      </c>
      <c r="AC149" s="516">
        <f t="shared" ref="AC149" si="1670">M149</f>
        <v>0</v>
      </c>
      <c r="AD149" s="516">
        <f t="shared" ref="AD149" si="1671">M150</f>
        <v>0</v>
      </c>
      <c r="AE149" s="516">
        <f t="shared" ref="AE149" si="1672">N149</f>
        <v>0</v>
      </c>
      <c r="AF149" s="516">
        <f t="shared" ref="AF149" si="1673">N150</f>
        <v>0</v>
      </c>
      <c r="AG149" s="516">
        <f t="shared" ref="AG149" si="1674">O149</f>
        <v>0</v>
      </c>
      <c r="AH149" s="516">
        <f t="shared" ref="AH149" si="1675">O150</f>
        <v>0</v>
      </c>
      <c r="AI149" s="516">
        <f t="shared" ref="AI149" si="1676">P149</f>
        <v>0</v>
      </c>
      <c r="AJ149" s="516">
        <f t="shared" ref="AJ149" si="1677">P150</f>
        <v>0</v>
      </c>
      <c r="AK149" s="516">
        <f t="shared" ref="AK149" si="1678">Q149</f>
        <v>0</v>
      </c>
      <c r="AL149" s="516">
        <f t="shared" ref="AL149" si="1679">Q150</f>
        <v>0</v>
      </c>
      <c r="AM149" s="516">
        <f t="shared" ref="AM149" si="1680">R149</f>
        <v>0</v>
      </c>
      <c r="AN149" s="516">
        <f t="shared" ref="AN149" si="1681">R150</f>
        <v>0</v>
      </c>
      <c r="AO149" s="516" t="str">
        <f t="shared" ref="AO149" si="1682">IF(T149="","",IFERROR(SUM(U149:AN149)+LARGE(U149:AN149,1)/100+LARGE(U149:AN149,2)/1000+LARGE(U149:AN149,3)/10000+LARGE(U149:AN149,4)/100000+LARGE(U149:AN149,5)/1000000+LARGE(U149:AN149,6)/10000000+LARGE(U149:AN149,7)/100000000+LARGE(U149:AN149,8)/1000000000+LARGE(U149:AN149,9)/10000000000+LARGE(U149:AN149,10)/100000000000+LARGE(U149:AN149,11)/1000000000000+LARGE(U149:AN149,12)/10000000000000+LARGE(U149:AN149,13)/100000000000000+LARGE(U149:AN149,14)/1000000000000000+LARGE(U149:AN149,15)/10000000000000000+LARGE(U149:AN149,16)/100000000000000000+LARGE(U149:AN149,17)/1000000000000000000+LARGE(U149:AN149,18)/10000000000000000000+LARGE(U149:AN149,19)/100000000000000000000+LARGE(U149:AN149,20)/1E+21-0.01/S149,0))</f>
        <v/>
      </c>
      <c r="AP149" s="374"/>
      <c r="AQ149" s="374"/>
      <c r="AR149" s="374"/>
      <c r="AS149" s="374"/>
      <c r="AT149" s="374"/>
      <c r="AU149" s="374"/>
    </row>
    <row r="150" spans="1:47" ht="12" customHeight="1" thickBot="1" x14ac:dyDescent="0.35">
      <c r="A150" s="530"/>
      <c r="B150" s="524"/>
      <c r="C150" s="521"/>
      <c r="D150" s="526"/>
      <c r="E150" s="69"/>
      <c r="F150" s="70"/>
      <c r="G150" s="528"/>
      <c r="H150" s="43" t="str">
        <f t="shared" si="1474"/>
        <v/>
      </c>
      <c r="I150" s="70"/>
      <c r="J150" s="70"/>
      <c r="K150" s="70"/>
      <c r="L150" s="70"/>
      <c r="M150" s="70"/>
      <c r="N150" s="70"/>
      <c r="O150" s="318"/>
      <c r="P150" s="70"/>
      <c r="Q150" s="70"/>
      <c r="R150" s="319"/>
      <c r="S150" s="519"/>
      <c r="T150" s="516"/>
      <c r="U150" s="516"/>
      <c r="V150" s="516"/>
      <c r="W150" s="516"/>
      <c r="X150" s="516"/>
      <c r="Y150" s="516"/>
      <c r="Z150" s="516"/>
      <c r="AA150" s="516"/>
      <c r="AB150" s="516"/>
      <c r="AC150" s="516"/>
      <c r="AD150" s="516"/>
      <c r="AE150" s="516"/>
      <c r="AF150" s="516"/>
      <c r="AG150" s="516"/>
      <c r="AH150" s="516"/>
      <c r="AI150" s="516"/>
      <c r="AJ150" s="516"/>
      <c r="AK150" s="516"/>
      <c r="AL150" s="516"/>
      <c r="AM150" s="516"/>
      <c r="AN150" s="516"/>
      <c r="AO150" s="516"/>
      <c r="AP150" s="374"/>
      <c r="AQ150" s="374"/>
      <c r="AR150" s="374"/>
      <c r="AS150" s="374"/>
      <c r="AT150" s="374"/>
      <c r="AU150" s="374"/>
    </row>
    <row r="151" spans="1:47" ht="12" customHeight="1" x14ac:dyDescent="0.3">
      <c r="A151" s="529" t="str">
        <f t="shared" ref="A151" si="1683">IF(ISERROR(RANK(AO151,$AO$3:$AO$302,0)),"",(RANK(AO151,$AO$3:$AO$302,0)))</f>
        <v/>
      </c>
      <c r="B151" s="523" t="str">
        <f>IF(ISNA(VLOOKUP($D151,'L. Des E.'!$A$3:$C$362,2,FALSE)),"",(VLOOKUP($D151,'L. Des E.'!$A$3:$C$362,2,FALSE)))</f>
        <v/>
      </c>
      <c r="C151" s="520" t="str">
        <f>IF(ISNA(VLOOKUP($D151,'L. Des E.'!$A$3:$C$362,3,FALSE)),"",(VLOOKUP($D151,'L. Des E.'!$A$3:$C$362,3,FALSE)))</f>
        <v/>
      </c>
      <c r="D151" s="525"/>
      <c r="E151" s="64"/>
      <c r="F151" s="65"/>
      <c r="G151" s="527" t="str">
        <f t="shared" ref="G151" si="1684">IF(F151="","",IF(SUM(H151:H152)=0,"PC",(SUM(H151:H152))))</f>
        <v/>
      </c>
      <c r="H151" s="503" t="str">
        <f t="shared" si="1474"/>
        <v/>
      </c>
      <c r="I151" s="65"/>
      <c r="J151" s="65"/>
      <c r="K151" s="65"/>
      <c r="L151" s="65"/>
      <c r="M151" s="65"/>
      <c r="N151" s="65"/>
      <c r="O151" s="316"/>
      <c r="P151" s="65"/>
      <c r="Q151" s="65"/>
      <c r="R151" s="317"/>
      <c r="S151" s="519">
        <v>75</v>
      </c>
      <c r="T151" s="516" t="str">
        <f t="shared" ref="T151" si="1685">G151</f>
        <v/>
      </c>
      <c r="U151" s="516">
        <f t="shared" ref="U151" si="1686">I151</f>
        <v>0</v>
      </c>
      <c r="V151" s="516">
        <f t="shared" ref="V151" si="1687">I152</f>
        <v>0</v>
      </c>
      <c r="W151" s="516">
        <f t="shared" ref="W151" si="1688">J151</f>
        <v>0</v>
      </c>
      <c r="X151" s="516">
        <f t="shared" ref="X151" si="1689">J152</f>
        <v>0</v>
      </c>
      <c r="Y151" s="516">
        <f t="shared" si="1482"/>
        <v>0</v>
      </c>
      <c r="Z151" s="517">
        <f t="shared" ref="Z151" si="1690">K152</f>
        <v>0</v>
      </c>
      <c r="AA151" s="516">
        <f t="shared" ref="AA151" si="1691">L151</f>
        <v>0</v>
      </c>
      <c r="AB151" s="516">
        <f t="shared" ref="AB151" si="1692">L152</f>
        <v>0</v>
      </c>
      <c r="AC151" s="516">
        <f t="shared" ref="AC151" si="1693">M151</f>
        <v>0</v>
      </c>
      <c r="AD151" s="516">
        <f t="shared" ref="AD151" si="1694">M152</f>
        <v>0</v>
      </c>
      <c r="AE151" s="516">
        <f t="shared" ref="AE151" si="1695">N151</f>
        <v>0</v>
      </c>
      <c r="AF151" s="516">
        <f t="shared" ref="AF151" si="1696">N152</f>
        <v>0</v>
      </c>
      <c r="AG151" s="516">
        <f t="shared" ref="AG151" si="1697">O151</f>
        <v>0</v>
      </c>
      <c r="AH151" s="516">
        <f t="shared" ref="AH151" si="1698">O152</f>
        <v>0</v>
      </c>
      <c r="AI151" s="516">
        <f t="shared" ref="AI151" si="1699">P151</f>
        <v>0</v>
      </c>
      <c r="AJ151" s="516">
        <f t="shared" ref="AJ151" si="1700">P152</f>
        <v>0</v>
      </c>
      <c r="AK151" s="516">
        <f t="shared" ref="AK151" si="1701">Q151</f>
        <v>0</v>
      </c>
      <c r="AL151" s="516">
        <f t="shared" ref="AL151" si="1702">Q152</f>
        <v>0</v>
      </c>
      <c r="AM151" s="516">
        <f t="shared" ref="AM151" si="1703">R151</f>
        <v>0</v>
      </c>
      <c r="AN151" s="516">
        <f t="shared" ref="AN151" si="1704">R152</f>
        <v>0</v>
      </c>
      <c r="AO151" s="516" t="str">
        <f t="shared" ref="AO151" si="1705">IF(T151="","",IFERROR(SUM(U151:AN151)+LARGE(U151:AN151,1)/100+LARGE(U151:AN151,2)/1000+LARGE(U151:AN151,3)/10000+LARGE(U151:AN151,4)/100000+LARGE(U151:AN151,5)/1000000+LARGE(U151:AN151,6)/10000000+LARGE(U151:AN151,7)/100000000+LARGE(U151:AN151,8)/1000000000+LARGE(U151:AN151,9)/10000000000+LARGE(U151:AN151,10)/100000000000+LARGE(U151:AN151,11)/1000000000000+LARGE(U151:AN151,12)/10000000000000+LARGE(U151:AN151,13)/100000000000000+LARGE(U151:AN151,14)/1000000000000000+LARGE(U151:AN151,15)/10000000000000000+LARGE(U151:AN151,16)/100000000000000000+LARGE(U151:AN151,17)/1000000000000000000+LARGE(U151:AN151,18)/10000000000000000000+LARGE(U151:AN151,19)/100000000000000000000+LARGE(U151:AN151,20)/1E+21-0.01/S151,0))</f>
        <v/>
      </c>
      <c r="AP151" s="374"/>
      <c r="AQ151" s="374"/>
      <c r="AR151" s="374"/>
      <c r="AS151" s="374"/>
      <c r="AT151" s="374"/>
      <c r="AU151" s="374"/>
    </row>
    <row r="152" spans="1:47" ht="12" customHeight="1" thickBot="1" x14ac:dyDescent="0.35">
      <c r="A152" s="530"/>
      <c r="B152" s="524"/>
      <c r="C152" s="521"/>
      <c r="D152" s="526"/>
      <c r="E152" s="69"/>
      <c r="F152" s="70"/>
      <c r="G152" s="528"/>
      <c r="H152" s="43" t="str">
        <f t="shared" si="1474"/>
        <v/>
      </c>
      <c r="I152" s="70"/>
      <c r="J152" s="70"/>
      <c r="K152" s="70"/>
      <c r="L152" s="70"/>
      <c r="M152" s="70"/>
      <c r="N152" s="70"/>
      <c r="O152" s="318"/>
      <c r="P152" s="70"/>
      <c r="Q152" s="70"/>
      <c r="R152" s="319"/>
      <c r="S152" s="519"/>
      <c r="T152" s="516"/>
      <c r="U152" s="516"/>
      <c r="V152" s="516"/>
      <c r="W152" s="516"/>
      <c r="X152" s="516"/>
      <c r="Y152" s="516"/>
      <c r="Z152" s="516"/>
      <c r="AA152" s="516"/>
      <c r="AB152" s="516"/>
      <c r="AC152" s="516"/>
      <c r="AD152" s="516"/>
      <c r="AE152" s="516"/>
      <c r="AF152" s="516"/>
      <c r="AG152" s="516"/>
      <c r="AH152" s="516"/>
      <c r="AI152" s="516"/>
      <c r="AJ152" s="516"/>
      <c r="AK152" s="516"/>
      <c r="AL152" s="516"/>
      <c r="AM152" s="516"/>
      <c r="AN152" s="516"/>
      <c r="AO152" s="516"/>
      <c r="AP152" s="374"/>
      <c r="AQ152" s="374"/>
      <c r="AR152" s="374"/>
      <c r="AS152" s="374"/>
      <c r="AT152" s="374"/>
      <c r="AU152" s="374"/>
    </row>
    <row r="153" spans="1:47" ht="12" customHeight="1" x14ac:dyDescent="0.3">
      <c r="A153" s="529" t="str">
        <f t="shared" ref="A153" si="1706">IF(ISERROR(RANK(AO153,$AO$3:$AO$302,0)),"",(RANK(AO153,$AO$3:$AO$302,0)))</f>
        <v/>
      </c>
      <c r="B153" s="523" t="str">
        <f>IF(ISNA(VLOOKUP($D153,'L. Des E.'!$A$3:$C$362,2,FALSE)),"",(VLOOKUP($D153,'L. Des E.'!$A$3:$C$362,2,FALSE)))</f>
        <v/>
      </c>
      <c r="C153" s="520" t="str">
        <f>IF(ISNA(VLOOKUP($D153,'L. Des E.'!$A$3:$C$362,3,FALSE)),"",(VLOOKUP($D153,'L. Des E.'!$A$3:$C$362,3,FALSE)))</f>
        <v/>
      </c>
      <c r="D153" s="525"/>
      <c r="E153" s="64"/>
      <c r="F153" s="65"/>
      <c r="G153" s="527" t="str">
        <f t="shared" ref="G153" si="1707">IF(F153="","",IF(SUM(H153:H154)=0,"PC",(SUM(H153:H154))))</f>
        <v/>
      </c>
      <c r="H153" s="503" t="str">
        <f t="shared" si="1474"/>
        <v/>
      </c>
      <c r="I153" s="65"/>
      <c r="J153" s="65"/>
      <c r="K153" s="65"/>
      <c r="L153" s="65"/>
      <c r="M153" s="65"/>
      <c r="N153" s="65"/>
      <c r="O153" s="316"/>
      <c r="P153" s="65"/>
      <c r="Q153" s="65"/>
      <c r="R153" s="317"/>
      <c r="S153" s="519">
        <v>76</v>
      </c>
      <c r="T153" s="516" t="str">
        <f t="shared" ref="T153" si="1708">G153</f>
        <v/>
      </c>
      <c r="U153" s="516">
        <f t="shared" ref="U153" si="1709">I153</f>
        <v>0</v>
      </c>
      <c r="V153" s="516">
        <f t="shared" ref="V153" si="1710">I154</f>
        <v>0</v>
      </c>
      <c r="W153" s="516">
        <f t="shared" ref="W153" si="1711">J153</f>
        <v>0</v>
      </c>
      <c r="X153" s="516">
        <f t="shared" ref="X153" si="1712">J154</f>
        <v>0</v>
      </c>
      <c r="Y153" s="516">
        <f t="shared" si="1482"/>
        <v>0</v>
      </c>
      <c r="Z153" s="517">
        <f t="shared" ref="Z153" si="1713">K154</f>
        <v>0</v>
      </c>
      <c r="AA153" s="516">
        <f t="shared" ref="AA153" si="1714">L153</f>
        <v>0</v>
      </c>
      <c r="AB153" s="516">
        <f t="shared" ref="AB153" si="1715">L154</f>
        <v>0</v>
      </c>
      <c r="AC153" s="516">
        <f t="shared" ref="AC153" si="1716">M153</f>
        <v>0</v>
      </c>
      <c r="AD153" s="516">
        <f t="shared" ref="AD153" si="1717">M154</f>
        <v>0</v>
      </c>
      <c r="AE153" s="516">
        <f t="shared" ref="AE153" si="1718">N153</f>
        <v>0</v>
      </c>
      <c r="AF153" s="516">
        <f t="shared" ref="AF153" si="1719">N154</f>
        <v>0</v>
      </c>
      <c r="AG153" s="516">
        <f t="shared" ref="AG153" si="1720">O153</f>
        <v>0</v>
      </c>
      <c r="AH153" s="516">
        <f t="shared" ref="AH153" si="1721">O154</f>
        <v>0</v>
      </c>
      <c r="AI153" s="516">
        <f t="shared" ref="AI153" si="1722">P153</f>
        <v>0</v>
      </c>
      <c r="AJ153" s="516">
        <f t="shared" ref="AJ153" si="1723">P154</f>
        <v>0</v>
      </c>
      <c r="AK153" s="516">
        <f t="shared" ref="AK153" si="1724">Q153</f>
        <v>0</v>
      </c>
      <c r="AL153" s="516">
        <f t="shared" ref="AL153" si="1725">Q154</f>
        <v>0</v>
      </c>
      <c r="AM153" s="516">
        <f t="shared" ref="AM153" si="1726">R153</f>
        <v>0</v>
      </c>
      <c r="AN153" s="516">
        <f t="shared" ref="AN153" si="1727">R154</f>
        <v>0</v>
      </c>
      <c r="AO153" s="516" t="str">
        <f t="shared" ref="AO153" si="1728">IF(T153="","",IFERROR(SUM(U153:AN153)+LARGE(U153:AN153,1)/100+LARGE(U153:AN153,2)/1000+LARGE(U153:AN153,3)/10000+LARGE(U153:AN153,4)/100000+LARGE(U153:AN153,5)/1000000+LARGE(U153:AN153,6)/10000000+LARGE(U153:AN153,7)/100000000+LARGE(U153:AN153,8)/1000000000+LARGE(U153:AN153,9)/10000000000+LARGE(U153:AN153,10)/100000000000+LARGE(U153:AN153,11)/1000000000000+LARGE(U153:AN153,12)/10000000000000+LARGE(U153:AN153,13)/100000000000000+LARGE(U153:AN153,14)/1000000000000000+LARGE(U153:AN153,15)/10000000000000000+LARGE(U153:AN153,16)/100000000000000000+LARGE(U153:AN153,17)/1000000000000000000+LARGE(U153:AN153,18)/10000000000000000000+LARGE(U153:AN153,19)/100000000000000000000+LARGE(U153:AN153,20)/1E+21-0.01/S153,0))</f>
        <v/>
      </c>
      <c r="AP153" s="374"/>
      <c r="AQ153" s="374"/>
      <c r="AR153" s="374"/>
      <c r="AS153" s="374"/>
      <c r="AT153" s="374"/>
      <c r="AU153" s="374"/>
    </row>
    <row r="154" spans="1:47" ht="12" customHeight="1" thickBot="1" x14ac:dyDescent="0.35">
      <c r="A154" s="530"/>
      <c r="B154" s="524"/>
      <c r="C154" s="521"/>
      <c r="D154" s="526"/>
      <c r="E154" s="69"/>
      <c r="F154" s="70"/>
      <c r="G154" s="528"/>
      <c r="H154" s="43" t="str">
        <f t="shared" si="1474"/>
        <v/>
      </c>
      <c r="I154" s="70"/>
      <c r="J154" s="70"/>
      <c r="K154" s="70"/>
      <c r="L154" s="70"/>
      <c r="M154" s="70"/>
      <c r="N154" s="70"/>
      <c r="O154" s="318"/>
      <c r="P154" s="70"/>
      <c r="Q154" s="70"/>
      <c r="R154" s="319"/>
      <c r="S154" s="519"/>
      <c r="T154" s="516"/>
      <c r="U154" s="516"/>
      <c r="V154" s="516"/>
      <c r="W154" s="516"/>
      <c r="X154" s="516"/>
      <c r="Y154" s="516"/>
      <c r="Z154" s="516"/>
      <c r="AA154" s="516"/>
      <c r="AB154" s="516"/>
      <c r="AC154" s="516"/>
      <c r="AD154" s="516"/>
      <c r="AE154" s="516"/>
      <c r="AF154" s="516"/>
      <c r="AG154" s="516"/>
      <c r="AH154" s="516"/>
      <c r="AI154" s="516"/>
      <c r="AJ154" s="516"/>
      <c r="AK154" s="516"/>
      <c r="AL154" s="516"/>
      <c r="AM154" s="516"/>
      <c r="AN154" s="516"/>
      <c r="AO154" s="516"/>
      <c r="AP154" s="374"/>
      <c r="AQ154" s="374"/>
      <c r="AR154" s="374"/>
      <c r="AS154" s="374"/>
      <c r="AT154" s="374"/>
      <c r="AU154" s="374"/>
    </row>
    <row r="155" spans="1:47" ht="12" customHeight="1" x14ac:dyDescent="0.3">
      <c r="A155" s="529" t="str">
        <f t="shared" ref="A155" si="1729">IF(ISERROR(RANK(AO155,$AO$3:$AO$302,0)),"",(RANK(AO155,$AO$3:$AO$302,0)))</f>
        <v/>
      </c>
      <c r="B155" s="523" t="str">
        <f>IF(ISNA(VLOOKUP($D155,'L. Des E.'!$A$3:$C$362,2,FALSE)),"",(VLOOKUP($D155,'L. Des E.'!$A$3:$C$362,2,FALSE)))</f>
        <v/>
      </c>
      <c r="C155" s="520" t="str">
        <f>IF(ISNA(VLOOKUP($D155,'L. Des E.'!$A$3:$C$362,3,FALSE)),"",(VLOOKUP($D155,'L. Des E.'!$A$3:$C$362,3,FALSE)))</f>
        <v/>
      </c>
      <c r="D155" s="525"/>
      <c r="E155" s="64"/>
      <c r="F155" s="65"/>
      <c r="G155" s="527" t="str">
        <f t="shared" ref="G155" si="1730">IF(F155="","",IF(SUM(H155:H156)=0,"PC",(SUM(H155:H156))))</f>
        <v/>
      </c>
      <c r="H155" s="503" t="str">
        <f t="shared" si="1474"/>
        <v/>
      </c>
      <c r="I155" s="65"/>
      <c r="J155" s="65"/>
      <c r="K155" s="65"/>
      <c r="L155" s="65"/>
      <c r="M155" s="65"/>
      <c r="N155" s="65"/>
      <c r="O155" s="316"/>
      <c r="P155" s="65"/>
      <c r="Q155" s="65"/>
      <c r="R155" s="317"/>
      <c r="S155" s="519">
        <v>77</v>
      </c>
      <c r="T155" s="516" t="str">
        <f t="shared" ref="T155" si="1731">G155</f>
        <v/>
      </c>
      <c r="U155" s="516">
        <f t="shared" ref="U155" si="1732">I155</f>
        <v>0</v>
      </c>
      <c r="V155" s="516">
        <f t="shared" ref="V155" si="1733">I156</f>
        <v>0</v>
      </c>
      <c r="W155" s="516">
        <f t="shared" ref="W155" si="1734">J155</f>
        <v>0</v>
      </c>
      <c r="X155" s="516">
        <f t="shared" ref="X155" si="1735">J156</f>
        <v>0</v>
      </c>
      <c r="Y155" s="516">
        <f t="shared" si="1482"/>
        <v>0</v>
      </c>
      <c r="Z155" s="517">
        <f t="shared" ref="Z155" si="1736">K156</f>
        <v>0</v>
      </c>
      <c r="AA155" s="516">
        <f t="shared" ref="AA155" si="1737">L155</f>
        <v>0</v>
      </c>
      <c r="AB155" s="516">
        <f t="shared" ref="AB155" si="1738">L156</f>
        <v>0</v>
      </c>
      <c r="AC155" s="516">
        <f t="shared" ref="AC155" si="1739">M155</f>
        <v>0</v>
      </c>
      <c r="AD155" s="516">
        <f t="shared" ref="AD155" si="1740">M156</f>
        <v>0</v>
      </c>
      <c r="AE155" s="516">
        <f t="shared" ref="AE155" si="1741">N155</f>
        <v>0</v>
      </c>
      <c r="AF155" s="516">
        <f t="shared" ref="AF155" si="1742">N156</f>
        <v>0</v>
      </c>
      <c r="AG155" s="516">
        <f t="shared" ref="AG155" si="1743">O155</f>
        <v>0</v>
      </c>
      <c r="AH155" s="516">
        <f t="shared" ref="AH155" si="1744">O156</f>
        <v>0</v>
      </c>
      <c r="AI155" s="516">
        <f t="shared" ref="AI155" si="1745">P155</f>
        <v>0</v>
      </c>
      <c r="AJ155" s="516">
        <f t="shared" ref="AJ155" si="1746">P156</f>
        <v>0</v>
      </c>
      <c r="AK155" s="516">
        <f t="shared" ref="AK155" si="1747">Q155</f>
        <v>0</v>
      </c>
      <c r="AL155" s="516">
        <f t="shared" ref="AL155" si="1748">Q156</f>
        <v>0</v>
      </c>
      <c r="AM155" s="516">
        <f t="shared" ref="AM155" si="1749">R155</f>
        <v>0</v>
      </c>
      <c r="AN155" s="516">
        <f t="shared" ref="AN155" si="1750">R156</f>
        <v>0</v>
      </c>
      <c r="AO155" s="516" t="str">
        <f t="shared" ref="AO155" si="1751">IF(T155="","",IFERROR(SUM(U155:AN155)+LARGE(U155:AN155,1)/100+LARGE(U155:AN155,2)/1000+LARGE(U155:AN155,3)/10000+LARGE(U155:AN155,4)/100000+LARGE(U155:AN155,5)/1000000+LARGE(U155:AN155,6)/10000000+LARGE(U155:AN155,7)/100000000+LARGE(U155:AN155,8)/1000000000+LARGE(U155:AN155,9)/10000000000+LARGE(U155:AN155,10)/100000000000+LARGE(U155:AN155,11)/1000000000000+LARGE(U155:AN155,12)/10000000000000+LARGE(U155:AN155,13)/100000000000000+LARGE(U155:AN155,14)/1000000000000000+LARGE(U155:AN155,15)/10000000000000000+LARGE(U155:AN155,16)/100000000000000000+LARGE(U155:AN155,17)/1000000000000000000+LARGE(U155:AN155,18)/10000000000000000000+LARGE(U155:AN155,19)/100000000000000000000+LARGE(U155:AN155,20)/1E+21-0.01/S155,0))</f>
        <v/>
      </c>
      <c r="AP155" s="374"/>
      <c r="AQ155" s="374"/>
      <c r="AR155" s="374"/>
      <c r="AS155" s="374"/>
      <c r="AT155" s="374"/>
      <c r="AU155" s="374"/>
    </row>
    <row r="156" spans="1:47" ht="12" customHeight="1" thickBot="1" x14ac:dyDescent="0.35">
      <c r="A156" s="530"/>
      <c r="B156" s="524"/>
      <c r="C156" s="521"/>
      <c r="D156" s="526"/>
      <c r="E156" s="69"/>
      <c r="F156" s="70"/>
      <c r="G156" s="528"/>
      <c r="H156" s="43" t="str">
        <f t="shared" si="1474"/>
        <v/>
      </c>
      <c r="I156" s="70"/>
      <c r="J156" s="70"/>
      <c r="K156" s="70"/>
      <c r="L156" s="70"/>
      <c r="M156" s="70"/>
      <c r="N156" s="70"/>
      <c r="O156" s="318"/>
      <c r="P156" s="70"/>
      <c r="Q156" s="70"/>
      <c r="R156" s="319"/>
      <c r="S156" s="519"/>
      <c r="T156" s="516"/>
      <c r="U156" s="516"/>
      <c r="V156" s="516"/>
      <c r="W156" s="516"/>
      <c r="X156" s="516"/>
      <c r="Y156" s="516"/>
      <c r="Z156" s="516"/>
      <c r="AA156" s="516"/>
      <c r="AB156" s="516"/>
      <c r="AC156" s="516"/>
      <c r="AD156" s="516"/>
      <c r="AE156" s="516"/>
      <c r="AF156" s="516"/>
      <c r="AG156" s="516"/>
      <c r="AH156" s="516"/>
      <c r="AI156" s="516"/>
      <c r="AJ156" s="516"/>
      <c r="AK156" s="516"/>
      <c r="AL156" s="516"/>
      <c r="AM156" s="516"/>
      <c r="AN156" s="516"/>
      <c r="AO156" s="516"/>
      <c r="AP156" s="374"/>
      <c r="AQ156" s="374"/>
      <c r="AR156" s="374"/>
      <c r="AS156" s="374"/>
      <c r="AT156" s="374"/>
      <c r="AU156" s="374"/>
    </row>
    <row r="157" spans="1:47" ht="12" customHeight="1" x14ac:dyDescent="0.3">
      <c r="A157" s="529" t="str">
        <f t="shared" ref="A157" si="1752">IF(ISERROR(RANK(AO157,$AO$3:$AO$302,0)),"",(RANK(AO157,$AO$3:$AO$302,0)))</f>
        <v/>
      </c>
      <c r="B157" s="523" t="str">
        <f>IF(ISNA(VLOOKUP($D157,'L. Des E.'!$A$3:$C$362,2,FALSE)),"",(VLOOKUP($D157,'L. Des E.'!$A$3:$C$362,2,FALSE)))</f>
        <v/>
      </c>
      <c r="C157" s="520" t="str">
        <f>IF(ISNA(VLOOKUP($D157,'L. Des E.'!$A$3:$C$362,3,FALSE)),"",(VLOOKUP($D157,'L. Des E.'!$A$3:$C$362,3,FALSE)))</f>
        <v/>
      </c>
      <c r="D157" s="525"/>
      <c r="E157" s="64"/>
      <c r="F157" s="65"/>
      <c r="G157" s="527" t="str">
        <f t="shared" ref="G157" si="1753">IF(F157="","",IF(SUM(H157:H158)=0,"PC",(SUM(H157:H158))))</f>
        <v/>
      </c>
      <c r="H157" s="503" t="str">
        <f t="shared" si="1474"/>
        <v/>
      </c>
      <c r="I157" s="65"/>
      <c r="J157" s="65"/>
      <c r="K157" s="65"/>
      <c r="L157" s="65"/>
      <c r="M157" s="65"/>
      <c r="N157" s="65"/>
      <c r="O157" s="316"/>
      <c r="P157" s="65"/>
      <c r="Q157" s="65"/>
      <c r="R157" s="317"/>
      <c r="S157" s="519">
        <v>78</v>
      </c>
      <c r="T157" s="516" t="str">
        <f t="shared" ref="T157" si="1754">G157</f>
        <v/>
      </c>
      <c r="U157" s="516">
        <f t="shared" ref="U157" si="1755">I157</f>
        <v>0</v>
      </c>
      <c r="V157" s="516">
        <f t="shared" ref="V157" si="1756">I158</f>
        <v>0</v>
      </c>
      <c r="W157" s="516">
        <f t="shared" ref="W157" si="1757">J157</f>
        <v>0</v>
      </c>
      <c r="X157" s="516">
        <f t="shared" ref="X157" si="1758">J158</f>
        <v>0</v>
      </c>
      <c r="Y157" s="516">
        <f t="shared" si="1482"/>
        <v>0</v>
      </c>
      <c r="Z157" s="517">
        <f t="shared" ref="Z157" si="1759">K158</f>
        <v>0</v>
      </c>
      <c r="AA157" s="516">
        <f t="shared" ref="AA157" si="1760">L157</f>
        <v>0</v>
      </c>
      <c r="AB157" s="516">
        <f t="shared" ref="AB157" si="1761">L158</f>
        <v>0</v>
      </c>
      <c r="AC157" s="516">
        <f t="shared" ref="AC157" si="1762">M157</f>
        <v>0</v>
      </c>
      <c r="AD157" s="516">
        <f t="shared" ref="AD157" si="1763">M158</f>
        <v>0</v>
      </c>
      <c r="AE157" s="516">
        <f t="shared" ref="AE157" si="1764">N157</f>
        <v>0</v>
      </c>
      <c r="AF157" s="516">
        <f t="shared" ref="AF157" si="1765">N158</f>
        <v>0</v>
      </c>
      <c r="AG157" s="516">
        <f t="shared" ref="AG157" si="1766">O157</f>
        <v>0</v>
      </c>
      <c r="AH157" s="516">
        <f t="shared" ref="AH157" si="1767">O158</f>
        <v>0</v>
      </c>
      <c r="AI157" s="516">
        <f t="shared" ref="AI157" si="1768">P157</f>
        <v>0</v>
      </c>
      <c r="AJ157" s="516">
        <f t="shared" ref="AJ157" si="1769">P158</f>
        <v>0</v>
      </c>
      <c r="AK157" s="516">
        <f t="shared" ref="AK157" si="1770">Q157</f>
        <v>0</v>
      </c>
      <c r="AL157" s="516">
        <f t="shared" ref="AL157" si="1771">Q158</f>
        <v>0</v>
      </c>
      <c r="AM157" s="516">
        <f t="shared" ref="AM157" si="1772">R157</f>
        <v>0</v>
      </c>
      <c r="AN157" s="516">
        <f t="shared" ref="AN157" si="1773">R158</f>
        <v>0</v>
      </c>
      <c r="AO157" s="516" t="str">
        <f t="shared" ref="AO157" si="1774">IF(T157="","",IFERROR(SUM(U157:AN157)+LARGE(U157:AN157,1)/100+LARGE(U157:AN157,2)/1000+LARGE(U157:AN157,3)/10000+LARGE(U157:AN157,4)/100000+LARGE(U157:AN157,5)/1000000+LARGE(U157:AN157,6)/10000000+LARGE(U157:AN157,7)/100000000+LARGE(U157:AN157,8)/1000000000+LARGE(U157:AN157,9)/10000000000+LARGE(U157:AN157,10)/100000000000+LARGE(U157:AN157,11)/1000000000000+LARGE(U157:AN157,12)/10000000000000+LARGE(U157:AN157,13)/100000000000000+LARGE(U157:AN157,14)/1000000000000000+LARGE(U157:AN157,15)/10000000000000000+LARGE(U157:AN157,16)/100000000000000000+LARGE(U157:AN157,17)/1000000000000000000+LARGE(U157:AN157,18)/10000000000000000000+LARGE(U157:AN157,19)/100000000000000000000+LARGE(U157:AN157,20)/1E+21-0.01/S157,0))</f>
        <v/>
      </c>
      <c r="AP157" s="374"/>
      <c r="AQ157" s="374"/>
      <c r="AR157" s="374"/>
      <c r="AS157" s="374"/>
      <c r="AT157" s="374"/>
      <c r="AU157" s="374"/>
    </row>
    <row r="158" spans="1:47" ht="12" customHeight="1" thickBot="1" x14ac:dyDescent="0.35">
      <c r="A158" s="530"/>
      <c r="B158" s="524"/>
      <c r="C158" s="521"/>
      <c r="D158" s="526"/>
      <c r="E158" s="69"/>
      <c r="F158" s="70"/>
      <c r="G158" s="528"/>
      <c r="H158" s="43" t="str">
        <f t="shared" si="1474"/>
        <v/>
      </c>
      <c r="I158" s="70"/>
      <c r="J158" s="70"/>
      <c r="K158" s="70"/>
      <c r="L158" s="70"/>
      <c r="M158" s="70"/>
      <c r="N158" s="70"/>
      <c r="O158" s="318"/>
      <c r="P158" s="70"/>
      <c r="Q158" s="70"/>
      <c r="R158" s="319"/>
      <c r="S158" s="519"/>
      <c r="T158" s="516"/>
      <c r="U158" s="516"/>
      <c r="V158" s="516"/>
      <c r="W158" s="516"/>
      <c r="X158" s="516"/>
      <c r="Y158" s="516"/>
      <c r="Z158" s="516"/>
      <c r="AA158" s="516"/>
      <c r="AB158" s="516"/>
      <c r="AC158" s="516"/>
      <c r="AD158" s="516"/>
      <c r="AE158" s="516"/>
      <c r="AF158" s="516"/>
      <c r="AG158" s="516"/>
      <c r="AH158" s="516"/>
      <c r="AI158" s="516"/>
      <c r="AJ158" s="516"/>
      <c r="AK158" s="516"/>
      <c r="AL158" s="516"/>
      <c r="AM158" s="516"/>
      <c r="AN158" s="516"/>
      <c r="AO158" s="516"/>
      <c r="AP158" s="374"/>
      <c r="AQ158" s="374"/>
      <c r="AR158" s="374"/>
      <c r="AS158" s="374"/>
      <c r="AT158" s="374"/>
      <c r="AU158" s="374"/>
    </row>
    <row r="159" spans="1:47" ht="12" customHeight="1" x14ac:dyDescent="0.3">
      <c r="A159" s="529" t="str">
        <f t="shared" ref="A159" si="1775">IF(ISERROR(RANK(AO159,$AO$3:$AO$302,0)),"",(RANK(AO159,$AO$3:$AO$302,0)))</f>
        <v/>
      </c>
      <c r="B159" s="523" t="str">
        <f>IF(ISNA(VLOOKUP($D159,'L. Des E.'!$A$3:$C$362,2,FALSE)),"",(VLOOKUP($D159,'L. Des E.'!$A$3:$C$362,2,FALSE)))</f>
        <v/>
      </c>
      <c r="C159" s="520" t="str">
        <f>IF(ISNA(VLOOKUP($D159,'L. Des E.'!$A$3:$C$362,3,FALSE)),"",(VLOOKUP($D159,'L. Des E.'!$A$3:$C$362,3,FALSE)))</f>
        <v/>
      </c>
      <c r="D159" s="525"/>
      <c r="E159" s="64"/>
      <c r="F159" s="65"/>
      <c r="G159" s="527" t="str">
        <f t="shared" ref="G159" si="1776">IF(F159="","",IF(SUM(H159:H160)=0,"PC",(SUM(H159:H160))))</f>
        <v/>
      </c>
      <c r="H159" s="503" t="str">
        <f t="shared" si="1474"/>
        <v/>
      </c>
      <c r="I159" s="65"/>
      <c r="J159" s="65"/>
      <c r="K159" s="65"/>
      <c r="L159" s="65"/>
      <c r="M159" s="65"/>
      <c r="N159" s="65"/>
      <c r="O159" s="316"/>
      <c r="P159" s="65"/>
      <c r="Q159" s="65"/>
      <c r="R159" s="317"/>
      <c r="S159" s="519">
        <v>79</v>
      </c>
      <c r="T159" s="516" t="str">
        <f t="shared" ref="T159" si="1777">G159</f>
        <v/>
      </c>
      <c r="U159" s="516">
        <f t="shared" ref="U159" si="1778">I159</f>
        <v>0</v>
      </c>
      <c r="V159" s="516">
        <f t="shared" ref="V159" si="1779">I160</f>
        <v>0</v>
      </c>
      <c r="W159" s="516">
        <f t="shared" ref="W159" si="1780">J159</f>
        <v>0</v>
      </c>
      <c r="X159" s="516">
        <f t="shared" ref="X159" si="1781">J160</f>
        <v>0</v>
      </c>
      <c r="Y159" s="516">
        <f t="shared" si="1482"/>
        <v>0</v>
      </c>
      <c r="Z159" s="517">
        <f t="shared" ref="Z159" si="1782">K160</f>
        <v>0</v>
      </c>
      <c r="AA159" s="516">
        <f t="shared" ref="AA159" si="1783">L159</f>
        <v>0</v>
      </c>
      <c r="AB159" s="516">
        <f t="shared" ref="AB159" si="1784">L160</f>
        <v>0</v>
      </c>
      <c r="AC159" s="516">
        <f t="shared" ref="AC159" si="1785">M159</f>
        <v>0</v>
      </c>
      <c r="AD159" s="516">
        <f t="shared" ref="AD159" si="1786">M160</f>
        <v>0</v>
      </c>
      <c r="AE159" s="516">
        <f t="shared" ref="AE159" si="1787">N159</f>
        <v>0</v>
      </c>
      <c r="AF159" s="516">
        <f t="shared" ref="AF159" si="1788">N160</f>
        <v>0</v>
      </c>
      <c r="AG159" s="516">
        <f t="shared" ref="AG159" si="1789">O159</f>
        <v>0</v>
      </c>
      <c r="AH159" s="516">
        <f t="shared" ref="AH159" si="1790">O160</f>
        <v>0</v>
      </c>
      <c r="AI159" s="516">
        <f t="shared" ref="AI159" si="1791">P159</f>
        <v>0</v>
      </c>
      <c r="AJ159" s="516">
        <f t="shared" ref="AJ159" si="1792">P160</f>
        <v>0</v>
      </c>
      <c r="AK159" s="516">
        <f t="shared" ref="AK159" si="1793">Q159</f>
        <v>0</v>
      </c>
      <c r="AL159" s="516">
        <f t="shared" ref="AL159" si="1794">Q160</f>
        <v>0</v>
      </c>
      <c r="AM159" s="516">
        <f t="shared" ref="AM159" si="1795">R159</f>
        <v>0</v>
      </c>
      <c r="AN159" s="516">
        <f t="shared" ref="AN159" si="1796">R160</f>
        <v>0</v>
      </c>
      <c r="AO159" s="516" t="str">
        <f t="shared" ref="AO159" si="1797">IF(T159="","",IFERROR(SUM(U159:AN159)+LARGE(U159:AN159,1)/100+LARGE(U159:AN159,2)/1000+LARGE(U159:AN159,3)/10000+LARGE(U159:AN159,4)/100000+LARGE(U159:AN159,5)/1000000+LARGE(U159:AN159,6)/10000000+LARGE(U159:AN159,7)/100000000+LARGE(U159:AN159,8)/1000000000+LARGE(U159:AN159,9)/10000000000+LARGE(U159:AN159,10)/100000000000+LARGE(U159:AN159,11)/1000000000000+LARGE(U159:AN159,12)/10000000000000+LARGE(U159:AN159,13)/100000000000000+LARGE(U159:AN159,14)/1000000000000000+LARGE(U159:AN159,15)/10000000000000000+LARGE(U159:AN159,16)/100000000000000000+LARGE(U159:AN159,17)/1000000000000000000+LARGE(U159:AN159,18)/10000000000000000000+LARGE(U159:AN159,19)/100000000000000000000+LARGE(U159:AN159,20)/1E+21-0.01/S159,0))</f>
        <v/>
      </c>
      <c r="AP159" s="374"/>
      <c r="AQ159" s="374"/>
      <c r="AR159" s="374"/>
      <c r="AS159" s="374"/>
      <c r="AT159" s="374"/>
      <c r="AU159" s="374"/>
    </row>
    <row r="160" spans="1:47" ht="12" customHeight="1" thickBot="1" x14ac:dyDescent="0.35">
      <c r="A160" s="530"/>
      <c r="B160" s="524"/>
      <c r="C160" s="521"/>
      <c r="D160" s="526"/>
      <c r="E160" s="69"/>
      <c r="F160" s="70"/>
      <c r="G160" s="528"/>
      <c r="H160" s="43" t="str">
        <f t="shared" si="1474"/>
        <v/>
      </c>
      <c r="I160" s="70"/>
      <c r="J160" s="70"/>
      <c r="K160" s="70"/>
      <c r="L160" s="70"/>
      <c r="M160" s="70"/>
      <c r="N160" s="70"/>
      <c r="O160" s="318"/>
      <c r="P160" s="70"/>
      <c r="Q160" s="70"/>
      <c r="R160" s="319"/>
      <c r="S160" s="519"/>
      <c r="T160" s="516"/>
      <c r="U160" s="516"/>
      <c r="V160" s="516"/>
      <c r="W160" s="516"/>
      <c r="X160" s="516"/>
      <c r="Y160" s="516"/>
      <c r="Z160" s="516"/>
      <c r="AA160" s="516"/>
      <c r="AB160" s="516"/>
      <c r="AC160" s="516"/>
      <c r="AD160" s="516"/>
      <c r="AE160" s="516"/>
      <c r="AF160" s="516"/>
      <c r="AG160" s="516"/>
      <c r="AH160" s="516"/>
      <c r="AI160" s="516"/>
      <c r="AJ160" s="516"/>
      <c r="AK160" s="516"/>
      <c r="AL160" s="516"/>
      <c r="AM160" s="516"/>
      <c r="AN160" s="516"/>
      <c r="AO160" s="516"/>
      <c r="AP160" s="374"/>
      <c r="AQ160" s="374"/>
      <c r="AR160" s="374"/>
      <c r="AS160" s="374"/>
      <c r="AT160" s="374"/>
      <c r="AU160" s="374"/>
    </row>
    <row r="161" spans="1:47" ht="12" customHeight="1" x14ac:dyDescent="0.3">
      <c r="A161" s="529" t="str">
        <f t="shared" ref="A161" si="1798">IF(ISERROR(RANK(AO161,$AO$3:$AO$302,0)),"",(RANK(AO161,$AO$3:$AO$302,0)))</f>
        <v/>
      </c>
      <c r="B161" s="523" t="str">
        <f>IF(ISNA(VLOOKUP($D161,'L. Des E.'!$A$3:$C$362,2,FALSE)),"",(VLOOKUP($D161,'L. Des E.'!$A$3:$C$362,2,FALSE)))</f>
        <v/>
      </c>
      <c r="C161" s="520" t="str">
        <f>IF(ISNA(VLOOKUP($D161,'L. Des E.'!$A$3:$C$362,3,FALSE)),"",(VLOOKUP($D161,'L. Des E.'!$A$3:$C$362,3,FALSE)))</f>
        <v/>
      </c>
      <c r="D161" s="525"/>
      <c r="E161" s="64"/>
      <c r="F161" s="65"/>
      <c r="G161" s="527" t="str">
        <f t="shared" ref="G161" si="1799">IF(F161="","",IF(SUM(H161:H162)=0,"PC",(SUM(H161:H162))))</f>
        <v/>
      </c>
      <c r="H161" s="503" t="str">
        <f t="shared" si="1474"/>
        <v/>
      </c>
      <c r="I161" s="65"/>
      <c r="J161" s="65"/>
      <c r="K161" s="65"/>
      <c r="L161" s="65"/>
      <c r="M161" s="65"/>
      <c r="N161" s="65"/>
      <c r="O161" s="316"/>
      <c r="P161" s="65"/>
      <c r="Q161" s="65"/>
      <c r="R161" s="317"/>
      <c r="S161" s="519">
        <v>80</v>
      </c>
      <c r="T161" s="516" t="str">
        <f t="shared" ref="T161" si="1800">G161</f>
        <v/>
      </c>
      <c r="U161" s="516">
        <f t="shared" ref="U161" si="1801">I161</f>
        <v>0</v>
      </c>
      <c r="V161" s="516">
        <f t="shared" ref="V161" si="1802">I162</f>
        <v>0</v>
      </c>
      <c r="W161" s="516">
        <f t="shared" ref="W161" si="1803">J161</f>
        <v>0</v>
      </c>
      <c r="X161" s="516">
        <f t="shared" ref="X161" si="1804">J162</f>
        <v>0</v>
      </c>
      <c r="Y161" s="516">
        <f t="shared" si="1482"/>
        <v>0</v>
      </c>
      <c r="Z161" s="517">
        <f t="shared" ref="Z161" si="1805">K162</f>
        <v>0</v>
      </c>
      <c r="AA161" s="516">
        <f t="shared" ref="AA161" si="1806">L161</f>
        <v>0</v>
      </c>
      <c r="AB161" s="516">
        <f t="shared" ref="AB161" si="1807">L162</f>
        <v>0</v>
      </c>
      <c r="AC161" s="516">
        <f t="shared" ref="AC161" si="1808">M161</f>
        <v>0</v>
      </c>
      <c r="AD161" s="516">
        <f t="shared" ref="AD161" si="1809">M162</f>
        <v>0</v>
      </c>
      <c r="AE161" s="516">
        <f t="shared" ref="AE161" si="1810">N161</f>
        <v>0</v>
      </c>
      <c r="AF161" s="516">
        <f t="shared" ref="AF161" si="1811">N162</f>
        <v>0</v>
      </c>
      <c r="AG161" s="516">
        <f t="shared" ref="AG161" si="1812">O161</f>
        <v>0</v>
      </c>
      <c r="AH161" s="516">
        <f t="shared" ref="AH161" si="1813">O162</f>
        <v>0</v>
      </c>
      <c r="AI161" s="516">
        <f t="shared" ref="AI161" si="1814">P161</f>
        <v>0</v>
      </c>
      <c r="AJ161" s="516">
        <f t="shared" ref="AJ161" si="1815">P162</f>
        <v>0</v>
      </c>
      <c r="AK161" s="516">
        <f t="shared" ref="AK161" si="1816">Q161</f>
        <v>0</v>
      </c>
      <c r="AL161" s="516">
        <f t="shared" ref="AL161" si="1817">Q162</f>
        <v>0</v>
      </c>
      <c r="AM161" s="516">
        <f t="shared" ref="AM161" si="1818">R161</f>
        <v>0</v>
      </c>
      <c r="AN161" s="516">
        <f t="shared" ref="AN161" si="1819">R162</f>
        <v>0</v>
      </c>
      <c r="AO161" s="516" t="str">
        <f t="shared" ref="AO161" si="1820">IF(T161="","",IFERROR(SUM(U161:AN161)+LARGE(U161:AN161,1)/100+LARGE(U161:AN161,2)/1000+LARGE(U161:AN161,3)/10000+LARGE(U161:AN161,4)/100000+LARGE(U161:AN161,5)/1000000+LARGE(U161:AN161,6)/10000000+LARGE(U161:AN161,7)/100000000+LARGE(U161:AN161,8)/1000000000+LARGE(U161:AN161,9)/10000000000+LARGE(U161:AN161,10)/100000000000+LARGE(U161:AN161,11)/1000000000000+LARGE(U161:AN161,12)/10000000000000+LARGE(U161:AN161,13)/100000000000000+LARGE(U161:AN161,14)/1000000000000000+LARGE(U161:AN161,15)/10000000000000000+LARGE(U161:AN161,16)/100000000000000000+LARGE(U161:AN161,17)/1000000000000000000+LARGE(U161:AN161,18)/10000000000000000000+LARGE(U161:AN161,19)/100000000000000000000+LARGE(U161:AN161,20)/1E+21-0.01/S161,0))</f>
        <v/>
      </c>
      <c r="AP161" s="374"/>
      <c r="AQ161" s="374"/>
      <c r="AR161" s="374"/>
      <c r="AS161" s="374"/>
      <c r="AT161" s="374"/>
      <c r="AU161" s="374"/>
    </row>
    <row r="162" spans="1:47" ht="12" customHeight="1" thickBot="1" x14ac:dyDescent="0.35">
      <c r="A162" s="530"/>
      <c r="B162" s="524"/>
      <c r="C162" s="521"/>
      <c r="D162" s="526"/>
      <c r="E162" s="69"/>
      <c r="F162" s="70"/>
      <c r="G162" s="528"/>
      <c r="H162" s="43" t="str">
        <f t="shared" si="1474"/>
        <v/>
      </c>
      <c r="I162" s="70"/>
      <c r="J162" s="70"/>
      <c r="K162" s="70"/>
      <c r="L162" s="70"/>
      <c r="M162" s="70"/>
      <c r="N162" s="70"/>
      <c r="O162" s="318"/>
      <c r="P162" s="70"/>
      <c r="Q162" s="70"/>
      <c r="R162" s="319"/>
      <c r="S162" s="519"/>
      <c r="T162" s="516"/>
      <c r="U162" s="516"/>
      <c r="V162" s="516"/>
      <c r="W162" s="516"/>
      <c r="X162" s="516"/>
      <c r="Y162" s="516"/>
      <c r="Z162" s="516"/>
      <c r="AA162" s="516"/>
      <c r="AB162" s="516"/>
      <c r="AC162" s="516"/>
      <c r="AD162" s="516"/>
      <c r="AE162" s="516"/>
      <c r="AF162" s="516"/>
      <c r="AG162" s="516"/>
      <c r="AH162" s="516"/>
      <c r="AI162" s="516"/>
      <c r="AJ162" s="516"/>
      <c r="AK162" s="516"/>
      <c r="AL162" s="516"/>
      <c r="AM162" s="516"/>
      <c r="AN162" s="516"/>
      <c r="AO162" s="516"/>
      <c r="AP162" s="374"/>
      <c r="AQ162" s="374"/>
      <c r="AR162" s="374"/>
      <c r="AS162" s="374"/>
      <c r="AT162" s="374"/>
      <c r="AU162" s="374"/>
    </row>
    <row r="163" spans="1:47" ht="12" customHeight="1" x14ac:dyDescent="0.3">
      <c r="A163" s="529" t="str">
        <f t="shared" ref="A163" si="1821">IF(ISERROR(RANK(AO163,$AO$3:$AO$302,0)),"",(RANK(AO163,$AO$3:$AO$302,0)))</f>
        <v/>
      </c>
      <c r="B163" s="523" t="str">
        <f>IF(ISNA(VLOOKUP($D163,'L. Des E.'!$A$3:$C$362,2,FALSE)),"",(VLOOKUP($D163,'L. Des E.'!$A$3:$C$362,2,FALSE)))</f>
        <v/>
      </c>
      <c r="C163" s="520" t="str">
        <f>IF(ISNA(VLOOKUP($D163,'L. Des E.'!$A$3:$C$362,3,FALSE)),"",(VLOOKUP($D163,'L. Des E.'!$A$3:$C$362,3,FALSE)))</f>
        <v/>
      </c>
      <c r="D163" s="525"/>
      <c r="E163" s="64"/>
      <c r="F163" s="65"/>
      <c r="G163" s="527" t="str">
        <f t="shared" ref="G163" si="1822">IF(F163="","",IF(SUM(H163:H164)=0,"PC",(SUM(H163:H164))))</f>
        <v/>
      </c>
      <c r="H163" s="503" t="str">
        <f t="shared" si="1474"/>
        <v/>
      </c>
      <c r="I163" s="65"/>
      <c r="J163" s="65"/>
      <c r="K163" s="65"/>
      <c r="L163" s="65"/>
      <c r="M163" s="65"/>
      <c r="N163" s="65"/>
      <c r="O163" s="316"/>
      <c r="P163" s="65"/>
      <c r="Q163" s="65"/>
      <c r="R163" s="317"/>
      <c r="S163" s="519">
        <v>81</v>
      </c>
      <c r="T163" s="516" t="str">
        <f t="shared" ref="T163" si="1823">G163</f>
        <v/>
      </c>
      <c r="U163" s="516">
        <f t="shared" ref="U163" si="1824">I163</f>
        <v>0</v>
      </c>
      <c r="V163" s="516">
        <f t="shared" ref="V163" si="1825">I164</f>
        <v>0</v>
      </c>
      <c r="W163" s="516">
        <f t="shared" ref="W163" si="1826">J163</f>
        <v>0</v>
      </c>
      <c r="X163" s="516">
        <f t="shared" ref="X163" si="1827">J164</f>
        <v>0</v>
      </c>
      <c r="Y163" s="516">
        <f t="shared" si="1482"/>
        <v>0</v>
      </c>
      <c r="Z163" s="517">
        <f t="shared" ref="Z163" si="1828">K164</f>
        <v>0</v>
      </c>
      <c r="AA163" s="516">
        <f t="shared" ref="AA163" si="1829">L163</f>
        <v>0</v>
      </c>
      <c r="AB163" s="516">
        <f t="shared" ref="AB163" si="1830">L164</f>
        <v>0</v>
      </c>
      <c r="AC163" s="516">
        <f t="shared" ref="AC163" si="1831">M163</f>
        <v>0</v>
      </c>
      <c r="AD163" s="516">
        <f t="shared" ref="AD163" si="1832">M164</f>
        <v>0</v>
      </c>
      <c r="AE163" s="516">
        <f t="shared" ref="AE163" si="1833">N163</f>
        <v>0</v>
      </c>
      <c r="AF163" s="516">
        <f t="shared" ref="AF163" si="1834">N164</f>
        <v>0</v>
      </c>
      <c r="AG163" s="516">
        <f t="shared" ref="AG163" si="1835">O163</f>
        <v>0</v>
      </c>
      <c r="AH163" s="516">
        <f t="shared" ref="AH163" si="1836">O164</f>
        <v>0</v>
      </c>
      <c r="AI163" s="516">
        <f t="shared" ref="AI163" si="1837">P163</f>
        <v>0</v>
      </c>
      <c r="AJ163" s="516">
        <f t="shared" ref="AJ163" si="1838">P164</f>
        <v>0</v>
      </c>
      <c r="AK163" s="516">
        <f t="shared" ref="AK163" si="1839">Q163</f>
        <v>0</v>
      </c>
      <c r="AL163" s="516">
        <f t="shared" ref="AL163" si="1840">Q164</f>
        <v>0</v>
      </c>
      <c r="AM163" s="516">
        <f t="shared" ref="AM163" si="1841">R163</f>
        <v>0</v>
      </c>
      <c r="AN163" s="516">
        <f t="shared" ref="AN163" si="1842">R164</f>
        <v>0</v>
      </c>
      <c r="AO163" s="516" t="str">
        <f t="shared" ref="AO163" si="1843">IF(T163="","",IFERROR(SUM(U163:AN163)+LARGE(U163:AN163,1)/100+LARGE(U163:AN163,2)/1000+LARGE(U163:AN163,3)/10000+LARGE(U163:AN163,4)/100000+LARGE(U163:AN163,5)/1000000+LARGE(U163:AN163,6)/10000000+LARGE(U163:AN163,7)/100000000+LARGE(U163:AN163,8)/1000000000+LARGE(U163:AN163,9)/10000000000+LARGE(U163:AN163,10)/100000000000+LARGE(U163:AN163,11)/1000000000000+LARGE(U163:AN163,12)/10000000000000+LARGE(U163:AN163,13)/100000000000000+LARGE(U163:AN163,14)/1000000000000000+LARGE(U163:AN163,15)/10000000000000000+LARGE(U163:AN163,16)/100000000000000000+LARGE(U163:AN163,17)/1000000000000000000+LARGE(U163:AN163,18)/10000000000000000000+LARGE(U163:AN163,19)/100000000000000000000+LARGE(U163:AN163,20)/1E+21-0.01/S163,0))</f>
        <v/>
      </c>
      <c r="AP163" s="374"/>
      <c r="AQ163" s="374"/>
      <c r="AR163" s="374"/>
      <c r="AS163" s="374"/>
      <c r="AT163" s="374"/>
      <c r="AU163" s="374"/>
    </row>
    <row r="164" spans="1:47" ht="12" customHeight="1" thickBot="1" x14ac:dyDescent="0.35">
      <c r="A164" s="530"/>
      <c r="B164" s="524"/>
      <c r="C164" s="521"/>
      <c r="D164" s="526"/>
      <c r="E164" s="69"/>
      <c r="F164" s="70"/>
      <c r="G164" s="528"/>
      <c r="H164" s="43" t="str">
        <f t="shared" si="1474"/>
        <v/>
      </c>
      <c r="I164" s="70"/>
      <c r="J164" s="70"/>
      <c r="K164" s="70"/>
      <c r="L164" s="70"/>
      <c r="M164" s="70"/>
      <c r="N164" s="70"/>
      <c r="O164" s="318"/>
      <c r="P164" s="70"/>
      <c r="Q164" s="70"/>
      <c r="R164" s="319"/>
      <c r="S164" s="519"/>
      <c r="T164" s="516"/>
      <c r="U164" s="516"/>
      <c r="V164" s="516"/>
      <c r="W164" s="516"/>
      <c r="X164" s="516"/>
      <c r="Y164" s="516"/>
      <c r="Z164" s="516"/>
      <c r="AA164" s="516"/>
      <c r="AB164" s="516"/>
      <c r="AC164" s="516"/>
      <c r="AD164" s="516"/>
      <c r="AE164" s="516"/>
      <c r="AF164" s="516"/>
      <c r="AG164" s="516"/>
      <c r="AH164" s="516"/>
      <c r="AI164" s="516"/>
      <c r="AJ164" s="516"/>
      <c r="AK164" s="516"/>
      <c r="AL164" s="516"/>
      <c r="AM164" s="516"/>
      <c r="AN164" s="516"/>
      <c r="AO164" s="516"/>
      <c r="AP164" s="374"/>
      <c r="AQ164" s="374"/>
      <c r="AR164" s="374"/>
      <c r="AS164" s="374"/>
      <c r="AT164" s="374"/>
      <c r="AU164" s="374"/>
    </row>
    <row r="165" spans="1:47" ht="12" customHeight="1" x14ac:dyDescent="0.3">
      <c r="A165" s="529" t="str">
        <f t="shared" ref="A165" si="1844">IF(ISERROR(RANK(AO165,$AO$3:$AO$302,0)),"",(RANK(AO165,$AO$3:$AO$302,0)))</f>
        <v/>
      </c>
      <c r="B165" s="523" t="str">
        <f>IF(ISNA(VLOOKUP($D165,'L. Des E.'!$A$3:$C$362,2,FALSE)),"",(VLOOKUP($D165,'L. Des E.'!$A$3:$C$362,2,FALSE)))</f>
        <v/>
      </c>
      <c r="C165" s="520" t="str">
        <f>IF(ISNA(VLOOKUP($D165,'L. Des E.'!$A$3:$C$362,3,FALSE)),"",(VLOOKUP($D165,'L. Des E.'!$A$3:$C$362,3,FALSE)))</f>
        <v/>
      </c>
      <c r="D165" s="525"/>
      <c r="E165" s="64"/>
      <c r="F165" s="65"/>
      <c r="G165" s="527" t="str">
        <f t="shared" ref="G165" si="1845">IF(F165="","",IF(SUM(H165:H166)=0,"PC",(SUM(H165:H166))))</f>
        <v/>
      </c>
      <c r="H165" s="503" t="str">
        <f t="shared" si="1474"/>
        <v/>
      </c>
      <c r="I165" s="65"/>
      <c r="J165" s="65"/>
      <c r="K165" s="65"/>
      <c r="L165" s="65"/>
      <c r="M165" s="65"/>
      <c r="N165" s="65"/>
      <c r="O165" s="316"/>
      <c r="P165" s="65"/>
      <c r="Q165" s="65"/>
      <c r="R165" s="317"/>
      <c r="S165" s="519">
        <v>82</v>
      </c>
      <c r="T165" s="516" t="str">
        <f t="shared" ref="T165" si="1846">G165</f>
        <v/>
      </c>
      <c r="U165" s="516">
        <f t="shared" ref="U165" si="1847">I165</f>
        <v>0</v>
      </c>
      <c r="V165" s="516">
        <f t="shared" ref="V165" si="1848">I166</f>
        <v>0</v>
      </c>
      <c r="W165" s="516">
        <f t="shared" ref="W165" si="1849">J165</f>
        <v>0</v>
      </c>
      <c r="X165" s="516">
        <f t="shared" ref="X165" si="1850">J166</f>
        <v>0</v>
      </c>
      <c r="Y165" s="516">
        <f t="shared" si="1482"/>
        <v>0</v>
      </c>
      <c r="Z165" s="517">
        <f t="shared" ref="Z165" si="1851">K166</f>
        <v>0</v>
      </c>
      <c r="AA165" s="516">
        <f t="shared" ref="AA165" si="1852">L165</f>
        <v>0</v>
      </c>
      <c r="AB165" s="516">
        <f t="shared" ref="AB165" si="1853">L166</f>
        <v>0</v>
      </c>
      <c r="AC165" s="516">
        <f t="shared" ref="AC165" si="1854">M165</f>
        <v>0</v>
      </c>
      <c r="AD165" s="516">
        <f t="shared" ref="AD165" si="1855">M166</f>
        <v>0</v>
      </c>
      <c r="AE165" s="516">
        <f t="shared" ref="AE165" si="1856">N165</f>
        <v>0</v>
      </c>
      <c r="AF165" s="516">
        <f t="shared" ref="AF165" si="1857">N166</f>
        <v>0</v>
      </c>
      <c r="AG165" s="516">
        <f t="shared" ref="AG165" si="1858">O165</f>
        <v>0</v>
      </c>
      <c r="AH165" s="516">
        <f t="shared" ref="AH165" si="1859">O166</f>
        <v>0</v>
      </c>
      <c r="AI165" s="516">
        <f t="shared" ref="AI165" si="1860">P165</f>
        <v>0</v>
      </c>
      <c r="AJ165" s="516">
        <f t="shared" ref="AJ165" si="1861">P166</f>
        <v>0</v>
      </c>
      <c r="AK165" s="516">
        <f t="shared" ref="AK165" si="1862">Q165</f>
        <v>0</v>
      </c>
      <c r="AL165" s="516">
        <f t="shared" ref="AL165" si="1863">Q166</f>
        <v>0</v>
      </c>
      <c r="AM165" s="516">
        <f t="shared" ref="AM165" si="1864">R165</f>
        <v>0</v>
      </c>
      <c r="AN165" s="516">
        <f t="shared" ref="AN165" si="1865">R166</f>
        <v>0</v>
      </c>
      <c r="AO165" s="516" t="str">
        <f t="shared" ref="AO165" si="1866">IF(T165="","",IFERROR(SUM(U165:AN165)+LARGE(U165:AN165,1)/100+LARGE(U165:AN165,2)/1000+LARGE(U165:AN165,3)/10000+LARGE(U165:AN165,4)/100000+LARGE(U165:AN165,5)/1000000+LARGE(U165:AN165,6)/10000000+LARGE(U165:AN165,7)/100000000+LARGE(U165:AN165,8)/1000000000+LARGE(U165:AN165,9)/10000000000+LARGE(U165:AN165,10)/100000000000+LARGE(U165:AN165,11)/1000000000000+LARGE(U165:AN165,12)/10000000000000+LARGE(U165:AN165,13)/100000000000000+LARGE(U165:AN165,14)/1000000000000000+LARGE(U165:AN165,15)/10000000000000000+LARGE(U165:AN165,16)/100000000000000000+LARGE(U165:AN165,17)/1000000000000000000+LARGE(U165:AN165,18)/10000000000000000000+LARGE(U165:AN165,19)/100000000000000000000+LARGE(U165:AN165,20)/1E+21-0.01/S165,0))</f>
        <v/>
      </c>
      <c r="AP165" s="374"/>
      <c r="AQ165" s="374"/>
      <c r="AR165" s="374"/>
      <c r="AS165" s="374"/>
      <c r="AT165" s="374"/>
      <c r="AU165" s="374"/>
    </row>
    <row r="166" spans="1:47" ht="12" customHeight="1" thickBot="1" x14ac:dyDescent="0.35">
      <c r="A166" s="530"/>
      <c r="B166" s="524"/>
      <c r="C166" s="521"/>
      <c r="D166" s="526"/>
      <c r="E166" s="69"/>
      <c r="F166" s="70"/>
      <c r="G166" s="528"/>
      <c r="H166" s="43" t="str">
        <f t="shared" si="1474"/>
        <v/>
      </c>
      <c r="I166" s="70"/>
      <c r="J166" s="70"/>
      <c r="K166" s="70"/>
      <c r="L166" s="70"/>
      <c r="M166" s="70"/>
      <c r="N166" s="70"/>
      <c r="O166" s="318"/>
      <c r="P166" s="70"/>
      <c r="Q166" s="70"/>
      <c r="R166" s="319"/>
      <c r="S166" s="519"/>
      <c r="T166" s="516"/>
      <c r="U166" s="516"/>
      <c r="V166" s="516"/>
      <c r="W166" s="516"/>
      <c r="X166" s="516"/>
      <c r="Y166" s="516"/>
      <c r="Z166" s="516"/>
      <c r="AA166" s="516"/>
      <c r="AB166" s="516"/>
      <c r="AC166" s="516"/>
      <c r="AD166" s="516"/>
      <c r="AE166" s="516"/>
      <c r="AF166" s="516"/>
      <c r="AG166" s="516"/>
      <c r="AH166" s="516"/>
      <c r="AI166" s="516"/>
      <c r="AJ166" s="516"/>
      <c r="AK166" s="516"/>
      <c r="AL166" s="516"/>
      <c r="AM166" s="516"/>
      <c r="AN166" s="516"/>
      <c r="AO166" s="516"/>
      <c r="AP166" s="374"/>
      <c r="AQ166" s="374"/>
      <c r="AR166" s="374"/>
      <c r="AS166" s="374"/>
      <c r="AT166" s="374"/>
      <c r="AU166" s="374"/>
    </row>
    <row r="167" spans="1:47" ht="12" customHeight="1" x14ac:dyDescent="0.3">
      <c r="A167" s="529" t="str">
        <f t="shared" ref="A167" si="1867">IF(ISERROR(RANK(AO167,$AO$3:$AO$302,0)),"",(RANK(AO167,$AO$3:$AO$302,0)))</f>
        <v/>
      </c>
      <c r="B167" s="523" t="str">
        <f>IF(ISNA(VLOOKUP($D167,'L. Des E.'!$A$3:$C$362,2,FALSE)),"",(VLOOKUP($D167,'L. Des E.'!$A$3:$C$362,2,FALSE)))</f>
        <v/>
      </c>
      <c r="C167" s="520" t="str">
        <f>IF(ISNA(VLOOKUP($D167,'L. Des E.'!$A$3:$C$362,3,FALSE)),"",(VLOOKUP($D167,'L. Des E.'!$A$3:$C$362,3,FALSE)))</f>
        <v/>
      </c>
      <c r="D167" s="525"/>
      <c r="E167" s="64"/>
      <c r="F167" s="65"/>
      <c r="G167" s="527" t="str">
        <f t="shared" ref="G167" si="1868">IF(F167="","",IF(SUM(H167:H168)=0,"PC",(SUM(H167:H168))))</f>
        <v/>
      </c>
      <c r="H167" s="503" t="str">
        <f t="shared" si="1474"/>
        <v/>
      </c>
      <c r="I167" s="65"/>
      <c r="J167" s="65"/>
      <c r="K167" s="65"/>
      <c r="L167" s="65"/>
      <c r="M167" s="65"/>
      <c r="N167" s="65"/>
      <c r="O167" s="316"/>
      <c r="P167" s="65"/>
      <c r="Q167" s="65"/>
      <c r="R167" s="317"/>
      <c r="S167" s="519">
        <v>83</v>
      </c>
      <c r="T167" s="516" t="str">
        <f t="shared" ref="T167" si="1869">G167</f>
        <v/>
      </c>
      <c r="U167" s="516">
        <f t="shared" ref="U167" si="1870">I167</f>
        <v>0</v>
      </c>
      <c r="V167" s="516">
        <f t="shared" ref="V167" si="1871">I168</f>
        <v>0</v>
      </c>
      <c r="W167" s="516">
        <f t="shared" ref="W167" si="1872">J167</f>
        <v>0</v>
      </c>
      <c r="X167" s="516">
        <f t="shared" ref="X167" si="1873">J168</f>
        <v>0</v>
      </c>
      <c r="Y167" s="516">
        <f t="shared" si="1482"/>
        <v>0</v>
      </c>
      <c r="Z167" s="517">
        <f t="shared" ref="Z167" si="1874">K168</f>
        <v>0</v>
      </c>
      <c r="AA167" s="516">
        <f t="shared" ref="AA167" si="1875">L167</f>
        <v>0</v>
      </c>
      <c r="AB167" s="516">
        <f t="shared" ref="AB167" si="1876">L168</f>
        <v>0</v>
      </c>
      <c r="AC167" s="516">
        <f t="shared" ref="AC167" si="1877">M167</f>
        <v>0</v>
      </c>
      <c r="AD167" s="516">
        <f t="shared" ref="AD167" si="1878">M168</f>
        <v>0</v>
      </c>
      <c r="AE167" s="516">
        <f t="shared" ref="AE167" si="1879">N167</f>
        <v>0</v>
      </c>
      <c r="AF167" s="516">
        <f t="shared" ref="AF167" si="1880">N168</f>
        <v>0</v>
      </c>
      <c r="AG167" s="516">
        <f t="shared" ref="AG167" si="1881">O167</f>
        <v>0</v>
      </c>
      <c r="AH167" s="516">
        <f t="shared" ref="AH167" si="1882">O168</f>
        <v>0</v>
      </c>
      <c r="AI167" s="516">
        <f t="shared" ref="AI167" si="1883">P167</f>
        <v>0</v>
      </c>
      <c r="AJ167" s="516">
        <f t="shared" ref="AJ167" si="1884">P168</f>
        <v>0</v>
      </c>
      <c r="AK167" s="516">
        <f t="shared" ref="AK167" si="1885">Q167</f>
        <v>0</v>
      </c>
      <c r="AL167" s="516">
        <f t="shared" ref="AL167" si="1886">Q168</f>
        <v>0</v>
      </c>
      <c r="AM167" s="516">
        <f t="shared" ref="AM167" si="1887">R167</f>
        <v>0</v>
      </c>
      <c r="AN167" s="516">
        <f t="shared" ref="AN167" si="1888">R168</f>
        <v>0</v>
      </c>
      <c r="AO167" s="516" t="str">
        <f t="shared" ref="AO167" si="1889">IF(T167="","",IFERROR(SUM(U167:AN167)+LARGE(U167:AN167,1)/100+LARGE(U167:AN167,2)/1000+LARGE(U167:AN167,3)/10000+LARGE(U167:AN167,4)/100000+LARGE(U167:AN167,5)/1000000+LARGE(U167:AN167,6)/10000000+LARGE(U167:AN167,7)/100000000+LARGE(U167:AN167,8)/1000000000+LARGE(U167:AN167,9)/10000000000+LARGE(U167:AN167,10)/100000000000+LARGE(U167:AN167,11)/1000000000000+LARGE(U167:AN167,12)/10000000000000+LARGE(U167:AN167,13)/100000000000000+LARGE(U167:AN167,14)/1000000000000000+LARGE(U167:AN167,15)/10000000000000000+LARGE(U167:AN167,16)/100000000000000000+LARGE(U167:AN167,17)/1000000000000000000+LARGE(U167:AN167,18)/10000000000000000000+LARGE(U167:AN167,19)/100000000000000000000+LARGE(U167:AN167,20)/1E+21-0.01/S167,0))</f>
        <v/>
      </c>
      <c r="AP167" s="374"/>
      <c r="AQ167" s="374"/>
      <c r="AR167" s="374"/>
      <c r="AS167" s="374"/>
      <c r="AT167" s="374"/>
      <c r="AU167" s="374"/>
    </row>
    <row r="168" spans="1:47" ht="12" customHeight="1" thickBot="1" x14ac:dyDescent="0.35">
      <c r="A168" s="530"/>
      <c r="B168" s="524"/>
      <c r="C168" s="521"/>
      <c r="D168" s="526"/>
      <c r="E168" s="69"/>
      <c r="F168" s="70"/>
      <c r="G168" s="528"/>
      <c r="H168" s="43" t="str">
        <f t="shared" si="1474"/>
        <v/>
      </c>
      <c r="I168" s="70"/>
      <c r="J168" s="70"/>
      <c r="K168" s="70"/>
      <c r="L168" s="70"/>
      <c r="M168" s="70"/>
      <c r="N168" s="70"/>
      <c r="O168" s="318"/>
      <c r="P168" s="70"/>
      <c r="Q168" s="70"/>
      <c r="R168" s="319"/>
      <c r="S168" s="519"/>
      <c r="T168" s="516"/>
      <c r="U168" s="516"/>
      <c r="V168" s="516"/>
      <c r="W168" s="516"/>
      <c r="X168" s="516"/>
      <c r="Y168" s="516"/>
      <c r="Z168" s="516"/>
      <c r="AA168" s="516"/>
      <c r="AB168" s="516"/>
      <c r="AC168" s="516"/>
      <c r="AD168" s="516"/>
      <c r="AE168" s="516"/>
      <c r="AF168" s="516"/>
      <c r="AG168" s="516"/>
      <c r="AH168" s="516"/>
      <c r="AI168" s="516"/>
      <c r="AJ168" s="516"/>
      <c r="AK168" s="516"/>
      <c r="AL168" s="516"/>
      <c r="AM168" s="516"/>
      <c r="AN168" s="516"/>
      <c r="AO168" s="516"/>
      <c r="AP168" s="374"/>
      <c r="AQ168" s="374"/>
      <c r="AR168" s="374"/>
      <c r="AS168" s="374"/>
      <c r="AT168" s="374"/>
      <c r="AU168" s="374"/>
    </row>
    <row r="169" spans="1:47" ht="12" customHeight="1" x14ac:dyDescent="0.3">
      <c r="A169" s="529" t="str">
        <f t="shared" ref="A169" si="1890">IF(ISERROR(RANK(AO169,$AO$3:$AO$302,0)),"",(RANK(AO169,$AO$3:$AO$302,0)))</f>
        <v/>
      </c>
      <c r="B169" s="523" t="str">
        <f>IF(ISNA(VLOOKUP($D169,'L. Des E.'!$A$3:$C$362,2,FALSE)),"",(VLOOKUP($D169,'L. Des E.'!$A$3:$C$362,2,FALSE)))</f>
        <v/>
      </c>
      <c r="C169" s="520" t="str">
        <f>IF(ISNA(VLOOKUP($D169,'L. Des E.'!$A$3:$C$362,3,FALSE)),"",(VLOOKUP($D169,'L. Des E.'!$A$3:$C$362,3,FALSE)))</f>
        <v/>
      </c>
      <c r="D169" s="525"/>
      <c r="E169" s="64"/>
      <c r="F169" s="65"/>
      <c r="G169" s="527" t="str">
        <f t="shared" ref="G169" si="1891">IF(F169="","",IF(SUM(H169:H170)=0,"PC",(SUM(H169:H170))))</f>
        <v/>
      </c>
      <c r="H169" s="503" t="str">
        <f t="shared" si="1474"/>
        <v/>
      </c>
      <c r="I169" s="65"/>
      <c r="J169" s="65"/>
      <c r="K169" s="65"/>
      <c r="L169" s="65"/>
      <c r="M169" s="65"/>
      <c r="N169" s="65"/>
      <c r="O169" s="316"/>
      <c r="P169" s="65"/>
      <c r="Q169" s="65"/>
      <c r="R169" s="317"/>
      <c r="S169" s="519">
        <v>84</v>
      </c>
      <c r="T169" s="516" t="str">
        <f t="shared" ref="T169" si="1892">G169</f>
        <v/>
      </c>
      <c r="U169" s="516">
        <f t="shared" ref="U169" si="1893">I169</f>
        <v>0</v>
      </c>
      <c r="V169" s="516">
        <f t="shared" ref="V169" si="1894">I170</f>
        <v>0</v>
      </c>
      <c r="W169" s="516">
        <f t="shared" ref="W169" si="1895">J169</f>
        <v>0</v>
      </c>
      <c r="X169" s="516">
        <f t="shared" ref="X169" si="1896">J170</f>
        <v>0</v>
      </c>
      <c r="Y169" s="516">
        <f t="shared" si="1482"/>
        <v>0</v>
      </c>
      <c r="Z169" s="517">
        <f t="shared" ref="Z169" si="1897">K170</f>
        <v>0</v>
      </c>
      <c r="AA169" s="516">
        <f t="shared" ref="AA169" si="1898">L169</f>
        <v>0</v>
      </c>
      <c r="AB169" s="516">
        <f t="shared" ref="AB169" si="1899">L170</f>
        <v>0</v>
      </c>
      <c r="AC169" s="516">
        <f t="shared" ref="AC169" si="1900">M169</f>
        <v>0</v>
      </c>
      <c r="AD169" s="516">
        <f t="shared" ref="AD169" si="1901">M170</f>
        <v>0</v>
      </c>
      <c r="AE169" s="516">
        <f t="shared" ref="AE169" si="1902">N169</f>
        <v>0</v>
      </c>
      <c r="AF169" s="516">
        <f t="shared" ref="AF169" si="1903">N170</f>
        <v>0</v>
      </c>
      <c r="AG169" s="516">
        <f t="shared" ref="AG169" si="1904">O169</f>
        <v>0</v>
      </c>
      <c r="AH169" s="516">
        <f t="shared" ref="AH169" si="1905">O170</f>
        <v>0</v>
      </c>
      <c r="AI169" s="516">
        <f t="shared" ref="AI169" si="1906">P169</f>
        <v>0</v>
      </c>
      <c r="AJ169" s="516">
        <f t="shared" ref="AJ169" si="1907">P170</f>
        <v>0</v>
      </c>
      <c r="AK169" s="516">
        <f t="shared" ref="AK169" si="1908">Q169</f>
        <v>0</v>
      </c>
      <c r="AL169" s="516">
        <f t="shared" ref="AL169" si="1909">Q170</f>
        <v>0</v>
      </c>
      <c r="AM169" s="516">
        <f t="shared" ref="AM169" si="1910">R169</f>
        <v>0</v>
      </c>
      <c r="AN169" s="516">
        <f t="shared" ref="AN169" si="1911">R170</f>
        <v>0</v>
      </c>
      <c r="AO169" s="516" t="str">
        <f t="shared" ref="AO169" si="1912">IF(T169="","",IFERROR(SUM(U169:AN169)+LARGE(U169:AN169,1)/100+LARGE(U169:AN169,2)/1000+LARGE(U169:AN169,3)/10000+LARGE(U169:AN169,4)/100000+LARGE(U169:AN169,5)/1000000+LARGE(U169:AN169,6)/10000000+LARGE(U169:AN169,7)/100000000+LARGE(U169:AN169,8)/1000000000+LARGE(U169:AN169,9)/10000000000+LARGE(U169:AN169,10)/100000000000+LARGE(U169:AN169,11)/1000000000000+LARGE(U169:AN169,12)/10000000000000+LARGE(U169:AN169,13)/100000000000000+LARGE(U169:AN169,14)/1000000000000000+LARGE(U169:AN169,15)/10000000000000000+LARGE(U169:AN169,16)/100000000000000000+LARGE(U169:AN169,17)/1000000000000000000+LARGE(U169:AN169,18)/10000000000000000000+LARGE(U169:AN169,19)/100000000000000000000+LARGE(U169:AN169,20)/1E+21-0.01/S169,0))</f>
        <v/>
      </c>
      <c r="AP169" s="374"/>
      <c r="AQ169" s="374"/>
      <c r="AR169" s="374"/>
      <c r="AS169" s="374"/>
      <c r="AT169" s="374"/>
      <c r="AU169" s="374"/>
    </row>
    <row r="170" spans="1:47" ht="12" customHeight="1" thickBot="1" x14ac:dyDescent="0.35">
      <c r="A170" s="530"/>
      <c r="B170" s="524"/>
      <c r="C170" s="521"/>
      <c r="D170" s="526"/>
      <c r="E170" s="69"/>
      <c r="F170" s="70"/>
      <c r="G170" s="528"/>
      <c r="H170" s="43" t="str">
        <f t="shared" si="1474"/>
        <v/>
      </c>
      <c r="I170" s="70"/>
      <c r="J170" s="70"/>
      <c r="K170" s="70"/>
      <c r="L170" s="70"/>
      <c r="M170" s="70"/>
      <c r="N170" s="70"/>
      <c r="O170" s="318"/>
      <c r="P170" s="70"/>
      <c r="Q170" s="70"/>
      <c r="R170" s="319"/>
      <c r="S170" s="519"/>
      <c r="T170" s="516"/>
      <c r="U170" s="516"/>
      <c r="V170" s="516"/>
      <c r="W170" s="516"/>
      <c r="X170" s="516"/>
      <c r="Y170" s="516"/>
      <c r="Z170" s="516"/>
      <c r="AA170" s="516"/>
      <c r="AB170" s="516"/>
      <c r="AC170" s="516"/>
      <c r="AD170" s="516"/>
      <c r="AE170" s="516"/>
      <c r="AF170" s="516"/>
      <c r="AG170" s="516"/>
      <c r="AH170" s="516"/>
      <c r="AI170" s="516"/>
      <c r="AJ170" s="516"/>
      <c r="AK170" s="516"/>
      <c r="AL170" s="516"/>
      <c r="AM170" s="516"/>
      <c r="AN170" s="516"/>
      <c r="AO170" s="516"/>
      <c r="AP170" s="374"/>
      <c r="AQ170" s="374"/>
      <c r="AR170" s="374"/>
      <c r="AS170" s="374"/>
      <c r="AT170" s="374"/>
      <c r="AU170" s="374"/>
    </row>
    <row r="171" spans="1:47" ht="12" customHeight="1" x14ac:dyDescent="0.3">
      <c r="A171" s="529" t="str">
        <f t="shared" ref="A171" si="1913">IF(ISERROR(RANK(AO171,$AO$3:$AO$302,0)),"",(RANK(AO171,$AO$3:$AO$302,0)))</f>
        <v/>
      </c>
      <c r="B171" s="523" t="str">
        <f>IF(ISNA(VLOOKUP($D171,'L. Des E.'!$A$3:$C$362,2,FALSE)),"",(VLOOKUP($D171,'L. Des E.'!$A$3:$C$362,2,FALSE)))</f>
        <v/>
      </c>
      <c r="C171" s="520" t="str">
        <f>IF(ISNA(VLOOKUP($D171,'L. Des E.'!$A$3:$C$362,3,FALSE)),"",(VLOOKUP($D171,'L. Des E.'!$A$3:$C$362,3,FALSE)))</f>
        <v/>
      </c>
      <c r="D171" s="525"/>
      <c r="E171" s="64"/>
      <c r="F171" s="65"/>
      <c r="G171" s="527" t="str">
        <f t="shared" ref="G171" si="1914">IF(F171="","",IF(SUM(H171:H172)=0,"PC",(SUM(H171:H172))))</f>
        <v/>
      </c>
      <c r="H171" s="503" t="str">
        <f t="shared" si="1474"/>
        <v/>
      </c>
      <c r="I171" s="65"/>
      <c r="J171" s="65"/>
      <c r="K171" s="65"/>
      <c r="L171" s="65"/>
      <c r="M171" s="65"/>
      <c r="N171" s="65"/>
      <c r="O171" s="316"/>
      <c r="P171" s="65"/>
      <c r="Q171" s="65"/>
      <c r="R171" s="317"/>
      <c r="S171" s="519">
        <v>85</v>
      </c>
      <c r="T171" s="516" t="str">
        <f t="shared" ref="T171" si="1915">G171</f>
        <v/>
      </c>
      <c r="U171" s="516">
        <f t="shared" ref="U171" si="1916">I171</f>
        <v>0</v>
      </c>
      <c r="V171" s="516">
        <f t="shared" ref="V171" si="1917">I172</f>
        <v>0</v>
      </c>
      <c r="W171" s="516">
        <f t="shared" ref="W171" si="1918">J171</f>
        <v>0</v>
      </c>
      <c r="X171" s="516">
        <f t="shared" ref="X171" si="1919">J172</f>
        <v>0</v>
      </c>
      <c r="Y171" s="516">
        <f t="shared" si="1482"/>
        <v>0</v>
      </c>
      <c r="Z171" s="517">
        <f t="shared" ref="Z171" si="1920">K172</f>
        <v>0</v>
      </c>
      <c r="AA171" s="516">
        <f t="shared" ref="AA171" si="1921">L171</f>
        <v>0</v>
      </c>
      <c r="AB171" s="516">
        <f t="shared" ref="AB171" si="1922">L172</f>
        <v>0</v>
      </c>
      <c r="AC171" s="516">
        <f t="shared" ref="AC171" si="1923">M171</f>
        <v>0</v>
      </c>
      <c r="AD171" s="516">
        <f t="shared" ref="AD171" si="1924">M172</f>
        <v>0</v>
      </c>
      <c r="AE171" s="516">
        <f t="shared" ref="AE171" si="1925">N171</f>
        <v>0</v>
      </c>
      <c r="AF171" s="516">
        <f t="shared" ref="AF171" si="1926">N172</f>
        <v>0</v>
      </c>
      <c r="AG171" s="516">
        <f t="shared" ref="AG171" si="1927">O171</f>
        <v>0</v>
      </c>
      <c r="AH171" s="516">
        <f t="shared" ref="AH171" si="1928">O172</f>
        <v>0</v>
      </c>
      <c r="AI171" s="516">
        <f t="shared" ref="AI171" si="1929">P171</f>
        <v>0</v>
      </c>
      <c r="AJ171" s="516">
        <f t="shared" ref="AJ171" si="1930">P172</f>
        <v>0</v>
      </c>
      <c r="AK171" s="516">
        <f t="shared" ref="AK171" si="1931">Q171</f>
        <v>0</v>
      </c>
      <c r="AL171" s="516">
        <f t="shared" ref="AL171" si="1932">Q172</f>
        <v>0</v>
      </c>
      <c r="AM171" s="516">
        <f t="shared" ref="AM171" si="1933">R171</f>
        <v>0</v>
      </c>
      <c r="AN171" s="516">
        <f t="shared" ref="AN171" si="1934">R172</f>
        <v>0</v>
      </c>
      <c r="AO171" s="516" t="str">
        <f t="shared" ref="AO171" si="1935">IF(T171="","",IFERROR(SUM(U171:AN171)+LARGE(U171:AN171,1)/100+LARGE(U171:AN171,2)/1000+LARGE(U171:AN171,3)/10000+LARGE(U171:AN171,4)/100000+LARGE(U171:AN171,5)/1000000+LARGE(U171:AN171,6)/10000000+LARGE(U171:AN171,7)/100000000+LARGE(U171:AN171,8)/1000000000+LARGE(U171:AN171,9)/10000000000+LARGE(U171:AN171,10)/100000000000+LARGE(U171:AN171,11)/1000000000000+LARGE(U171:AN171,12)/10000000000000+LARGE(U171:AN171,13)/100000000000000+LARGE(U171:AN171,14)/1000000000000000+LARGE(U171:AN171,15)/10000000000000000+LARGE(U171:AN171,16)/100000000000000000+LARGE(U171:AN171,17)/1000000000000000000+LARGE(U171:AN171,18)/10000000000000000000+LARGE(U171:AN171,19)/100000000000000000000+LARGE(U171:AN171,20)/1E+21-0.01/S171,0))</f>
        <v/>
      </c>
      <c r="AP171" s="374"/>
      <c r="AQ171" s="374"/>
      <c r="AR171" s="374"/>
      <c r="AS171" s="374"/>
      <c r="AT171" s="374"/>
      <c r="AU171" s="374"/>
    </row>
    <row r="172" spans="1:47" ht="12" customHeight="1" thickBot="1" x14ac:dyDescent="0.35">
      <c r="A172" s="530"/>
      <c r="B172" s="524"/>
      <c r="C172" s="521"/>
      <c r="D172" s="526"/>
      <c r="E172" s="69"/>
      <c r="F172" s="70"/>
      <c r="G172" s="528"/>
      <c r="H172" s="43" t="str">
        <f t="shared" si="1474"/>
        <v/>
      </c>
      <c r="I172" s="70"/>
      <c r="J172" s="70"/>
      <c r="K172" s="70"/>
      <c r="L172" s="70"/>
      <c r="M172" s="70"/>
      <c r="N172" s="70"/>
      <c r="O172" s="318"/>
      <c r="P172" s="70"/>
      <c r="Q172" s="70"/>
      <c r="R172" s="319"/>
      <c r="S172" s="519"/>
      <c r="T172" s="516"/>
      <c r="U172" s="516"/>
      <c r="V172" s="516"/>
      <c r="W172" s="516"/>
      <c r="X172" s="516"/>
      <c r="Y172" s="516"/>
      <c r="Z172" s="516"/>
      <c r="AA172" s="516"/>
      <c r="AB172" s="516"/>
      <c r="AC172" s="516"/>
      <c r="AD172" s="516"/>
      <c r="AE172" s="516"/>
      <c r="AF172" s="516"/>
      <c r="AG172" s="516"/>
      <c r="AH172" s="516"/>
      <c r="AI172" s="516"/>
      <c r="AJ172" s="516"/>
      <c r="AK172" s="516"/>
      <c r="AL172" s="516"/>
      <c r="AM172" s="516"/>
      <c r="AN172" s="516"/>
      <c r="AO172" s="516"/>
      <c r="AP172" s="374"/>
      <c r="AQ172" s="374"/>
      <c r="AR172" s="374"/>
      <c r="AS172" s="374"/>
      <c r="AT172" s="374"/>
      <c r="AU172" s="374"/>
    </row>
    <row r="173" spans="1:47" ht="12" customHeight="1" x14ac:dyDescent="0.3">
      <c r="A173" s="529" t="str">
        <f t="shared" ref="A173" si="1936">IF(ISERROR(RANK(AO173,$AO$3:$AO$302,0)),"",(RANK(AO173,$AO$3:$AO$302,0)))</f>
        <v/>
      </c>
      <c r="B173" s="523" t="str">
        <f>IF(ISNA(VLOOKUP($D173,'L. Des E.'!$A$3:$C$362,2,FALSE)),"",(VLOOKUP($D173,'L. Des E.'!$A$3:$C$362,2,FALSE)))</f>
        <v/>
      </c>
      <c r="C173" s="520" t="str">
        <f>IF(ISNA(VLOOKUP($D173,'L. Des E.'!$A$3:$C$362,3,FALSE)),"",(VLOOKUP($D173,'L. Des E.'!$A$3:$C$362,3,FALSE)))</f>
        <v/>
      </c>
      <c r="D173" s="525"/>
      <c r="E173" s="64"/>
      <c r="F173" s="65"/>
      <c r="G173" s="527" t="str">
        <f t="shared" ref="G173" si="1937">IF(F173="","",IF(SUM(H173:H174)=0,"PC",(SUM(H173:H174))))</f>
        <v/>
      </c>
      <c r="H173" s="503" t="str">
        <f t="shared" si="1474"/>
        <v/>
      </c>
      <c r="I173" s="65"/>
      <c r="J173" s="65"/>
      <c r="K173" s="65"/>
      <c r="L173" s="65"/>
      <c r="M173" s="65"/>
      <c r="N173" s="65"/>
      <c r="O173" s="316"/>
      <c r="P173" s="65"/>
      <c r="Q173" s="65"/>
      <c r="R173" s="317"/>
      <c r="S173" s="519">
        <v>86</v>
      </c>
      <c r="T173" s="516" t="str">
        <f t="shared" ref="T173" si="1938">G173</f>
        <v/>
      </c>
      <c r="U173" s="516">
        <f t="shared" ref="U173" si="1939">I173</f>
        <v>0</v>
      </c>
      <c r="V173" s="516">
        <f t="shared" ref="V173" si="1940">I174</f>
        <v>0</v>
      </c>
      <c r="W173" s="516">
        <f t="shared" ref="W173" si="1941">J173</f>
        <v>0</v>
      </c>
      <c r="X173" s="516">
        <f t="shared" ref="X173" si="1942">J174</f>
        <v>0</v>
      </c>
      <c r="Y173" s="516">
        <f t="shared" si="1482"/>
        <v>0</v>
      </c>
      <c r="Z173" s="517">
        <f t="shared" ref="Z173" si="1943">K174</f>
        <v>0</v>
      </c>
      <c r="AA173" s="516">
        <f t="shared" ref="AA173" si="1944">L173</f>
        <v>0</v>
      </c>
      <c r="AB173" s="516">
        <f t="shared" ref="AB173" si="1945">L174</f>
        <v>0</v>
      </c>
      <c r="AC173" s="516">
        <f t="shared" ref="AC173" si="1946">M173</f>
        <v>0</v>
      </c>
      <c r="AD173" s="516">
        <f t="shared" ref="AD173" si="1947">M174</f>
        <v>0</v>
      </c>
      <c r="AE173" s="516">
        <f t="shared" ref="AE173" si="1948">N173</f>
        <v>0</v>
      </c>
      <c r="AF173" s="516">
        <f t="shared" ref="AF173" si="1949">N174</f>
        <v>0</v>
      </c>
      <c r="AG173" s="516">
        <f t="shared" ref="AG173" si="1950">O173</f>
        <v>0</v>
      </c>
      <c r="AH173" s="516">
        <f t="shared" ref="AH173" si="1951">O174</f>
        <v>0</v>
      </c>
      <c r="AI173" s="516">
        <f t="shared" ref="AI173" si="1952">P173</f>
        <v>0</v>
      </c>
      <c r="AJ173" s="516">
        <f t="shared" ref="AJ173" si="1953">P174</f>
        <v>0</v>
      </c>
      <c r="AK173" s="516">
        <f t="shared" ref="AK173" si="1954">Q173</f>
        <v>0</v>
      </c>
      <c r="AL173" s="516">
        <f t="shared" ref="AL173" si="1955">Q174</f>
        <v>0</v>
      </c>
      <c r="AM173" s="516">
        <f t="shared" ref="AM173" si="1956">R173</f>
        <v>0</v>
      </c>
      <c r="AN173" s="516">
        <f t="shared" ref="AN173" si="1957">R174</f>
        <v>0</v>
      </c>
      <c r="AO173" s="516" t="str">
        <f t="shared" ref="AO173" si="1958">IF(T173="","",IFERROR(SUM(U173:AN173)+LARGE(U173:AN173,1)/100+LARGE(U173:AN173,2)/1000+LARGE(U173:AN173,3)/10000+LARGE(U173:AN173,4)/100000+LARGE(U173:AN173,5)/1000000+LARGE(U173:AN173,6)/10000000+LARGE(U173:AN173,7)/100000000+LARGE(U173:AN173,8)/1000000000+LARGE(U173:AN173,9)/10000000000+LARGE(U173:AN173,10)/100000000000+LARGE(U173:AN173,11)/1000000000000+LARGE(U173:AN173,12)/10000000000000+LARGE(U173:AN173,13)/100000000000000+LARGE(U173:AN173,14)/1000000000000000+LARGE(U173:AN173,15)/10000000000000000+LARGE(U173:AN173,16)/100000000000000000+LARGE(U173:AN173,17)/1000000000000000000+LARGE(U173:AN173,18)/10000000000000000000+LARGE(U173:AN173,19)/100000000000000000000+LARGE(U173:AN173,20)/1E+21-0.01/S173,0))</f>
        <v/>
      </c>
      <c r="AP173" s="374"/>
      <c r="AQ173" s="374"/>
      <c r="AR173" s="374"/>
      <c r="AS173" s="374"/>
      <c r="AT173" s="374"/>
      <c r="AU173" s="374"/>
    </row>
    <row r="174" spans="1:47" ht="12" customHeight="1" thickBot="1" x14ac:dyDescent="0.35">
      <c r="A174" s="530"/>
      <c r="B174" s="524"/>
      <c r="C174" s="521"/>
      <c r="D174" s="526"/>
      <c r="E174" s="69"/>
      <c r="F174" s="70"/>
      <c r="G174" s="528"/>
      <c r="H174" s="43" t="str">
        <f t="shared" si="1474"/>
        <v/>
      </c>
      <c r="I174" s="70"/>
      <c r="J174" s="70"/>
      <c r="K174" s="70"/>
      <c r="L174" s="70"/>
      <c r="M174" s="70"/>
      <c r="N174" s="70"/>
      <c r="O174" s="318"/>
      <c r="P174" s="70"/>
      <c r="Q174" s="70"/>
      <c r="R174" s="319"/>
      <c r="S174" s="519"/>
      <c r="T174" s="516"/>
      <c r="U174" s="516"/>
      <c r="V174" s="516"/>
      <c r="W174" s="516"/>
      <c r="X174" s="516"/>
      <c r="Y174" s="516"/>
      <c r="Z174" s="516"/>
      <c r="AA174" s="516"/>
      <c r="AB174" s="516"/>
      <c r="AC174" s="516"/>
      <c r="AD174" s="516"/>
      <c r="AE174" s="516"/>
      <c r="AF174" s="516"/>
      <c r="AG174" s="516"/>
      <c r="AH174" s="516"/>
      <c r="AI174" s="516"/>
      <c r="AJ174" s="516"/>
      <c r="AK174" s="516"/>
      <c r="AL174" s="516"/>
      <c r="AM174" s="516"/>
      <c r="AN174" s="516"/>
      <c r="AO174" s="516"/>
      <c r="AP174" s="374"/>
      <c r="AQ174" s="374"/>
      <c r="AR174" s="374"/>
      <c r="AS174" s="374"/>
      <c r="AT174" s="374"/>
      <c r="AU174" s="374"/>
    </row>
    <row r="175" spans="1:47" ht="12" customHeight="1" x14ac:dyDescent="0.3">
      <c r="A175" s="529" t="str">
        <f t="shared" ref="A175" si="1959">IF(ISERROR(RANK(AO175,$AO$3:$AO$302,0)),"",(RANK(AO175,$AO$3:$AO$302,0)))</f>
        <v/>
      </c>
      <c r="B175" s="523" t="str">
        <f>IF(ISNA(VLOOKUP($D175,'L. Des E.'!$A$3:$C$362,2,FALSE)),"",(VLOOKUP($D175,'L. Des E.'!$A$3:$C$362,2,FALSE)))</f>
        <v/>
      </c>
      <c r="C175" s="520" t="str">
        <f>IF(ISNA(VLOOKUP($D175,'L. Des E.'!$A$3:$C$362,3,FALSE)),"",(VLOOKUP($D175,'L. Des E.'!$A$3:$C$362,3,FALSE)))</f>
        <v/>
      </c>
      <c r="D175" s="525"/>
      <c r="E175" s="64"/>
      <c r="F175" s="65"/>
      <c r="G175" s="527" t="str">
        <f t="shared" ref="G175" si="1960">IF(F175="","",IF(SUM(H175:H176)=0,"PC",(SUM(H175:H176))))</f>
        <v/>
      </c>
      <c r="H175" s="503" t="str">
        <f t="shared" si="1474"/>
        <v/>
      </c>
      <c r="I175" s="65"/>
      <c r="J175" s="65"/>
      <c r="K175" s="65"/>
      <c r="L175" s="65"/>
      <c r="M175" s="65"/>
      <c r="N175" s="65"/>
      <c r="O175" s="316"/>
      <c r="P175" s="65"/>
      <c r="Q175" s="65"/>
      <c r="R175" s="317"/>
      <c r="S175" s="519">
        <v>87</v>
      </c>
      <c r="T175" s="516" t="str">
        <f t="shared" ref="T175" si="1961">G175</f>
        <v/>
      </c>
      <c r="U175" s="516">
        <f t="shared" ref="U175" si="1962">I175</f>
        <v>0</v>
      </c>
      <c r="V175" s="516">
        <f t="shared" ref="V175" si="1963">I176</f>
        <v>0</v>
      </c>
      <c r="W175" s="516">
        <f t="shared" ref="W175" si="1964">J175</f>
        <v>0</v>
      </c>
      <c r="X175" s="516">
        <f t="shared" ref="X175" si="1965">J176</f>
        <v>0</v>
      </c>
      <c r="Y175" s="516">
        <f t="shared" si="1482"/>
        <v>0</v>
      </c>
      <c r="Z175" s="517">
        <f t="shared" ref="Z175" si="1966">K176</f>
        <v>0</v>
      </c>
      <c r="AA175" s="516">
        <f t="shared" ref="AA175" si="1967">L175</f>
        <v>0</v>
      </c>
      <c r="AB175" s="516">
        <f t="shared" ref="AB175" si="1968">L176</f>
        <v>0</v>
      </c>
      <c r="AC175" s="516">
        <f t="shared" ref="AC175" si="1969">M175</f>
        <v>0</v>
      </c>
      <c r="AD175" s="516">
        <f t="shared" ref="AD175" si="1970">M176</f>
        <v>0</v>
      </c>
      <c r="AE175" s="516">
        <f t="shared" ref="AE175" si="1971">N175</f>
        <v>0</v>
      </c>
      <c r="AF175" s="516">
        <f t="shared" ref="AF175" si="1972">N176</f>
        <v>0</v>
      </c>
      <c r="AG175" s="516">
        <f t="shared" ref="AG175" si="1973">O175</f>
        <v>0</v>
      </c>
      <c r="AH175" s="516">
        <f t="shared" ref="AH175" si="1974">O176</f>
        <v>0</v>
      </c>
      <c r="AI175" s="516">
        <f t="shared" ref="AI175" si="1975">P175</f>
        <v>0</v>
      </c>
      <c r="AJ175" s="516">
        <f t="shared" ref="AJ175" si="1976">P176</f>
        <v>0</v>
      </c>
      <c r="AK175" s="516">
        <f t="shared" ref="AK175" si="1977">Q175</f>
        <v>0</v>
      </c>
      <c r="AL175" s="516">
        <f t="shared" ref="AL175" si="1978">Q176</f>
        <v>0</v>
      </c>
      <c r="AM175" s="516">
        <f t="shared" ref="AM175" si="1979">R175</f>
        <v>0</v>
      </c>
      <c r="AN175" s="516">
        <f t="shared" ref="AN175" si="1980">R176</f>
        <v>0</v>
      </c>
      <c r="AO175" s="516" t="str">
        <f t="shared" ref="AO175" si="1981">IF(T175="","",IFERROR(SUM(U175:AN175)+LARGE(U175:AN175,1)/100+LARGE(U175:AN175,2)/1000+LARGE(U175:AN175,3)/10000+LARGE(U175:AN175,4)/100000+LARGE(U175:AN175,5)/1000000+LARGE(U175:AN175,6)/10000000+LARGE(U175:AN175,7)/100000000+LARGE(U175:AN175,8)/1000000000+LARGE(U175:AN175,9)/10000000000+LARGE(U175:AN175,10)/100000000000+LARGE(U175:AN175,11)/1000000000000+LARGE(U175:AN175,12)/10000000000000+LARGE(U175:AN175,13)/100000000000000+LARGE(U175:AN175,14)/1000000000000000+LARGE(U175:AN175,15)/10000000000000000+LARGE(U175:AN175,16)/100000000000000000+LARGE(U175:AN175,17)/1000000000000000000+LARGE(U175:AN175,18)/10000000000000000000+LARGE(U175:AN175,19)/100000000000000000000+LARGE(U175:AN175,20)/1E+21-0.01/S175,0))</f>
        <v/>
      </c>
      <c r="AP175" s="374"/>
      <c r="AQ175" s="374"/>
      <c r="AR175" s="374"/>
      <c r="AS175" s="374"/>
      <c r="AT175" s="374"/>
      <c r="AU175" s="374"/>
    </row>
    <row r="176" spans="1:47" ht="12" customHeight="1" thickBot="1" x14ac:dyDescent="0.35">
      <c r="A176" s="530"/>
      <c r="B176" s="524"/>
      <c r="C176" s="521"/>
      <c r="D176" s="526"/>
      <c r="E176" s="69"/>
      <c r="F176" s="70"/>
      <c r="G176" s="528"/>
      <c r="H176" s="43" t="str">
        <f t="shared" si="1474"/>
        <v/>
      </c>
      <c r="I176" s="70"/>
      <c r="J176" s="70"/>
      <c r="K176" s="70"/>
      <c r="L176" s="70"/>
      <c r="M176" s="70"/>
      <c r="N176" s="70"/>
      <c r="O176" s="318"/>
      <c r="P176" s="70"/>
      <c r="Q176" s="70"/>
      <c r="R176" s="319"/>
      <c r="S176" s="519"/>
      <c r="T176" s="516"/>
      <c r="U176" s="516"/>
      <c r="V176" s="516"/>
      <c r="W176" s="516"/>
      <c r="X176" s="516"/>
      <c r="Y176" s="516"/>
      <c r="Z176" s="516"/>
      <c r="AA176" s="516"/>
      <c r="AB176" s="516"/>
      <c r="AC176" s="516"/>
      <c r="AD176" s="516"/>
      <c r="AE176" s="516"/>
      <c r="AF176" s="516"/>
      <c r="AG176" s="516"/>
      <c r="AH176" s="516"/>
      <c r="AI176" s="516"/>
      <c r="AJ176" s="516"/>
      <c r="AK176" s="516"/>
      <c r="AL176" s="516"/>
      <c r="AM176" s="516"/>
      <c r="AN176" s="516"/>
      <c r="AO176" s="516"/>
      <c r="AP176" s="374"/>
      <c r="AQ176" s="374"/>
      <c r="AR176" s="374"/>
      <c r="AS176" s="374"/>
      <c r="AT176" s="374"/>
      <c r="AU176" s="374"/>
    </row>
    <row r="177" spans="1:47" ht="12" customHeight="1" x14ac:dyDescent="0.3">
      <c r="A177" s="529" t="str">
        <f t="shared" ref="A177" si="1982">IF(ISERROR(RANK(AO177,$AO$3:$AO$302,0)),"",(RANK(AO177,$AO$3:$AO$302,0)))</f>
        <v/>
      </c>
      <c r="B177" s="523" t="str">
        <f>IF(ISNA(VLOOKUP($D177,'L. Des E.'!$A$3:$C$362,2,FALSE)),"",(VLOOKUP($D177,'L. Des E.'!$A$3:$C$362,2,FALSE)))</f>
        <v/>
      </c>
      <c r="C177" s="520" t="str">
        <f>IF(ISNA(VLOOKUP($D177,'L. Des E.'!$A$3:$C$362,3,FALSE)),"",(VLOOKUP($D177,'L. Des E.'!$A$3:$C$362,3,FALSE)))</f>
        <v/>
      </c>
      <c r="D177" s="525"/>
      <c r="E177" s="64"/>
      <c r="F177" s="65"/>
      <c r="G177" s="527" t="str">
        <f t="shared" ref="G177" si="1983">IF(F177="","",IF(SUM(H177:H178)=0,"PC",(SUM(H177:H178))))</f>
        <v/>
      </c>
      <c r="H177" s="503" t="str">
        <f t="shared" si="1474"/>
        <v/>
      </c>
      <c r="I177" s="65"/>
      <c r="J177" s="65"/>
      <c r="K177" s="65"/>
      <c r="L177" s="65"/>
      <c r="M177" s="65"/>
      <c r="N177" s="65"/>
      <c r="O177" s="316"/>
      <c r="P177" s="65"/>
      <c r="Q177" s="65"/>
      <c r="R177" s="317"/>
      <c r="S177" s="519">
        <v>88</v>
      </c>
      <c r="T177" s="516" t="str">
        <f t="shared" ref="T177" si="1984">G177</f>
        <v/>
      </c>
      <c r="U177" s="516">
        <f t="shared" ref="U177" si="1985">I177</f>
        <v>0</v>
      </c>
      <c r="V177" s="516">
        <f t="shared" ref="V177" si="1986">I178</f>
        <v>0</v>
      </c>
      <c r="W177" s="516">
        <f t="shared" ref="W177" si="1987">J177</f>
        <v>0</v>
      </c>
      <c r="X177" s="516">
        <f t="shared" ref="X177" si="1988">J178</f>
        <v>0</v>
      </c>
      <c r="Y177" s="516">
        <f t="shared" si="1482"/>
        <v>0</v>
      </c>
      <c r="Z177" s="517">
        <f t="shared" ref="Z177" si="1989">K178</f>
        <v>0</v>
      </c>
      <c r="AA177" s="516">
        <f t="shared" ref="AA177" si="1990">L177</f>
        <v>0</v>
      </c>
      <c r="AB177" s="516">
        <f t="shared" ref="AB177" si="1991">L178</f>
        <v>0</v>
      </c>
      <c r="AC177" s="516">
        <f t="shared" ref="AC177" si="1992">M177</f>
        <v>0</v>
      </c>
      <c r="AD177" s="516">
        <f t="shared" ref="AD177" si="1993">M178</f>
        <v>0</v>
      </c>
      <c r="AE177" s="516">
        <f t="shared" ref="AE177" si="1994">N177</f>
        <v>0</v>
      </c>
      <c r="AF177" s="516">
        <f t="shared" ref="AF177" si="1995">N178</f>
        <v>0</v>
      </c>
      <c r="AG177" s="516">
        <f t="shared" ref="AG177" si="1996">O177</f>
        <v>0</v>
      </c>
      <c r="AH177" s="516">
        <f t="shared" ref="AH177" si="1997">O178</f>
        <v>0</v>
      </c>
      <c r="AI177" s="516">
        <f t="shared" ref="AI177" si="1998">P177</f>
        <v>0</v>
      </c>
      <c r="AJ177" s="516">
        <f t="shared" ref="AJ177" si="1999">P178</f>
        <v>0</v>
      </c>
      <c r="AK177" s="516">
        <f t="shared" ref="AK177" si="2000">Q177</f>
        <v>0</v>
      </c>
      <c r="AL177" s="516">
        <f t="shared" ref="AL177" si="2001">Q178</f>
        <v>0</v>
      </c>
      <c r="AM177" s="516">
        <f t="shared" ref="AM177" si="2002">R177</f>
        <v>0</v>
      </c>
      <c r="AN177" s="516">
        <f t="shared" ref="AN177" si="2003">R178</f>
        <v>0</v>
      </c>
      <c r="AO177" s="516" t="str">
        <f t="shared" ref="AO177" si="2004">IF(T177="","",IFERROR(SUM(U177:AN177)+LARGE(U177:AN177,1)/100+LARGE(U177:AN177,2)/1000+LARGE(U177:AN177,3)/10000+LARGE(U177:AN177,4)/100000+LARGE(U177:AN177,5)/1000000+LARGE(U177:AN177,6)/10000000+LARGE(U177:AN177,7)/100000000+LARGE(U177:AN177,8)/1000000000+LARGE(U177:AN177,9)/10000000000+LARGE(U177:AN177,10)/100000000000+LARGE(U177:AN177,11)/1000000000000+LARGE(U177:AN177,12)/10000000000000+LARGE(U177:AN177,13)/100000000000000+LARGE(U177:AN177,14)/1000000000000000+LARGE(U177:AN177,15)/10000000000000000+LARGE(U177:AN177,16)/100000000000000000+LARGE(U177:AN177,17)/1000000000000000000+LARGE(U177:AN177,18)/10000000000000000000+LARGE(U177:AN177,19)/100000000000000000000+LARGE(U177:AN177,20)/1E+21-0.01/S177,0))</f>
        <v/>
      </c>
      <c r="AP177" s="374"/>
      <c r="AQ177" s="374"/>
      <c r="AR177" s="374"/>
      <c r="AS177" s="374"/>
      <c r="AT177" s="374"/>
      <c r="AU177" s="374"/>
    </row>
    <row r="178" spans="1:47" ht="12" customHeight="1" thickBot="1" x14ac:dyDescent="0.35">
      <c r="A178" s="530"/>
      <c r="B178" s="524"/>
      <c r="C178" s="521"/>
      <c r="D178" s="526"/>
      <c r="E178" s="69"/>
      <c r="F178" s="70"/>
      <c r="G178" s="528"/>
      <c r="H178" s="43" t="str">
        <f t="shared" si="1474"/>
        <v/>
      </c>
      <c r="I178" s="70"/>
      <c r="J178" s="70"/>
      <c r="K178" s="70"/>
      <c r="L178" s="70"/>
      <c r="M178" s="70"/>
      <c r="N178" s="70"/>
      <c r="O178" s="318"/>
      <c r="P178" s="70"/>
      <c r="Q178" s="70"/>
      <c r="R178" s="319"/>
      <c r="S178" s="519"/>
      <c r="T178" s="516"/>
      <c r="U178" s="516"/>
      <c r="V178" s="516"/>
      <c r="W178" s="516"/>
      <c r="X178" s="516"/>
      <c r="Y178" s="516"/>
      <c r="Z178" s="516"/>
      <c r="AA178" s="516"/>
      <c r="AB178" s="516"/>
      <c r="AC178" s="516"/>
      <c r="AD178" s="516"/>
      <c r="AE178" s="516"/>
      <c r="AF178" s="516"/>
      <c r="AG178" s="516"/>
      <c r="AH178" s="516"/>
      <c r="AI178" s="516"/>
      <c r="AJ178" s="516"/>
      <c r="AK178" s="516"/>
      <c r="AL178" s="516"/>
      <c r="AM178" s="516"/>
      <c r="AN178" s="516"/>
      <c r="AO178" s="516"/>
      <c r="AP178" s="374"/>
      <c r="AQ178" s="374"/>
      <c r="AR178" s="374"/>
      <c r="AS178" s="374"/>
      <c r="AT178" s="374"/>
      <c r="AU178" s="374"/>
    </row>
    <row r="179" spans="1:47" ht="12" customHeight="1" x14ac:dyDescent="0.3">
      <c r="A179" s="529" t="str">
        <f t="shared" ref="A179" si="2005">IF(ISERROR(RANK(AO179,$AO$3:$AO$302,0)),"",(RANK(AO179,$AO$3:$AO$302,0)))</f>
        <v/>
      </c>
      <c r="B179" s="523" t="str">
        <f>IF(ISNA(VLOOKUP($D179,'L. Des E.'!$A$3:$C$362,2,FALSE)),"",(VLOOKUP($D179,'L. Des E.'!$A$3:$C$362,2,FALSE)))</f>
        <v/>
      </c>
      <c r="C179" s="520" t="str">
        <f>IF(ISNA(VLOOKUP($D179,'L. Des E.'!$A$3:$C$362,3,FALSE)),"",(VLOOKUP($D179,'L. Des E.'!$A$3:$C$362,3,FALSE)))</f>
        <v/>
      </c>
      <c r="D179" s="525"/>
      <c r="E179" s="64"/>
      <c r="F179" s="65"/>
      <c r="G179" s="527" t="str">
        <f t="shared" ref="G179" si="2006">IF(F179="","",IF(SUM(H179:H180)=0,"PC",(SUM(H179:H180))))</f>
        <v/>
      </c>
      <c r="H179" s="503" t="str">
        <f t="shared" si="1474"/>
        <v/>
      </c>
      <c r="I179" s="65"/>
      <c r="J179" s="65"/>
      <c r="K179" s="65"/>
      <c r="L179" s="65"/>
      <c r="M179" s="65"/>
      <c r="N179" s="65"/>
      <c r="O179" s="316"/>
      <c r="P179" s="65"/>
      <c r="Q179" s="65"/>
      <c r="R179" s="317"/>
      <c r="S179" s="519">
        <v>89</v>
      </c>
      <c r="T179" s="516" t="str">
        <f t="shared" ref="T179" si="2007">G179</f>
        <v/>
      </c>
      <c r="U179" s="516">
        <f t="shared" ref="U179" si="2008">I179</f>
        <v>0</v>
      </c>
      <c r="V179" s="516">
        <f t="shared" ref="V179" si="2009">I180</f>
        <v>0</v>
      </c>
      <c r="W179" s="516">
        <f t="shared" ref="W179" si="2010">J179</f>
        <v>0</v>
      </c>
      <c r="X179" s="516">
        <f t="shared" ref="X179" si="2011">J180</f>
        <v>0</v>
      </c>
      <c r="Y179" s="516">
        <f t="shared" si="1482"/>
        <v>0</v>
      </c>
      <c r="Z179" s="517">
        <f t="shared" ref="Z179" si="2012">K180</f>
        <v>0</v>
      </c>
      <c r="AA179" s="516">
        <f t="shared" ref="AA179" si="2013">L179</f>
        <v>0</v>
      </c>
      <c r="AB179" s="516">
        <f t="shared" ref="AB179" si="2014">L180</f>
        <v>0</v>
      </c>
      <c r="AC179" s="516">
        <f t="shared" ref="AC179" si="2015">M179</f>
        <v>0</v>
      </c>
      <c r="AD179" s="516">
        <f t="shared" ref="AD179" si="2016">M180</f>
        <v>0</v>
      </c>
      <c r="AE179" s="516">
        <f t="shared" ref="AE179" si="2017">N179</f>
        <v>0</v>
      </c>
      <c r="AF179" s="516">
        <f t="shared" ref="AF179" si="2018">N180</f>
        <v>0</v>
      </c>
      <c r="AG179" s="516">
        <f t="shared" ref="AG179" si="2019">O179</f>
        <v>0</v>
      </c>
      <c r="AH179" s="516">
        <f t="shared" ref="AH179" si="2020">O180</f>
        <v>0</v>
      </c>
      <c r="AI179" s="516">
        <f t="shared" ref="AI179" si="2021">P179</f>
        <v>0</v>
      </c>
      <c r="AJ179" s="516">
        <f t="shared" ref="AJ179" si="2022">P180</f>
        <v>0</v>
      </c>
      <c r="AK179" s="516">
        <f t="shared" ref="AK179" si="2023">Q179</f>
        <v>0</v>
      </c>
      <c r="AL179" s="516">
        <f t="shared" ref="AL179" si="2024">Q180</f>
        <v>0</v>
      </c>
      <c r="AM179" s="516">
        <f t="shared" ref="AM179" si="2025">R179</f>
        <v>0</v>
      </c>
      <c r="AN179" s="516">
        <f t="shared" ref="AN179" si="2026">R180</f>
        <v>0</v>
      </c>
      <c r="AO179" s="516" t="str">
        <f t="shared" ref="AO179" si="2027">IF(T179="","",IFERROR(SUM(U179:AN179)+LARGE(U179:AN179,1)/100+LARGE(U179:AN179,2)/1000+LARGE(U179:AN179,3)/10000+LARGE(U179:AN179,4)/100000+LARGE(U179:AN179,5)/1000000+LARGE(U179:AN179,6)/10000000+LARGE(U179:AN179,7)/100000000+LARGE(U179:AN179,8)/1000000000+LARGE(U179:AN179,9)/10000000000+LARGE(U179:AN179,10)/100000000000+LARGE(U179:AN179,11)/1000000000000+LARGE(U179:AN179,12)/10000000000000+LARGE(U179:AN179,13)/100000000000000+LARGE(U179:AN179,14)/1000000000000000+LARGE(U179:AN179,15)/10000000000000000+LARGE(U179:AN179,16)/100000000000000000+LARGE(U179:AN179,17)/1000000000000000000+LARGE(U179:AN179,18)/10000000000000000000+LARGE(U179:AN179,19)/100000000000000000000+LARGE(U179:AN179,20)/1E+21-0.01/S179,0))</f>
        <v/>
      </c>
      <c r="AP179" s="374"/>
      <c r="AQ179" s="374"/>
      <c r="AR179" s="374"/>
      <c r="AS179" s="374"/>
      <c r="AT179" s="374"/>
      <c r="AU179" s="374"/>
    </row>
    <row r="180" spans="1:47" ht="12" customHeight="1" thickBot="1" x14ac:dyDescent="0.35">
      <c r="A180" s="530"/>
      <c r="B180" s="524"/>
      <c r="C180" s="521"/>
      <c r="D180" s="526"/>
      <c r="E180" s="69"/>
      <c r="F180" s="70"/>
      <c r="G180" s="528"/>
      <c r="H180" s="43" t="str">
        <f t="shared" si="1474"/>
        <v/>
      </c>
      <c r="I180" s="70"/>
      <c r="J180" s="70"/>
      <c r="K180" s="70"/>
      <c r="L180" s="70"/>
      <c r="M180" s="70"/>
      <c r="N180" s="70"/>
      <c r="O180" s="318"/>
      <c r="P180" s="70"/>
      <c r="Q180" s="70"/>
      <c r="R180" s="319"/>
      <c r="S180" s="519"/>
      <c r="T180" s="516"/>
      <c r="U180" s="516"/>
      <c r="V180" s="516"/>
      <c r="W180" s="516"/>
      <c r="X180" s="516"/>
      <c r="Y180" s="516"/>
      <c r="Z180" s="516"/>
      <c r="AA180" s="516"/>
      <c r="AB180" s="516"/>
      <c r="AC180" s="516"/>
      <c r="AD180" s="516"/>
      <c r="AE180" s="516"/>
      <c r="AF180" s="516"/>
      <c r="AG180" s="516"/>
      <c r="AH180" s="516"/>
      <c r="AI180" s="516"/>
      <c r="AJ180" s="516"/>
      <c r="AK180" s="516"/>
      <c r="AL180" s="516"/>
      <c r="AM180" s="516"/>
      <c r="AN180" s="516"/>
      <c r="AO180" s="516"/>
      <c r="AP180" s="374"/>
      <c r="AQ180" s="374"/>
      <c r="AR180" s="374"/>
      <c r="AS180" s="374"/>
      <c r="AT180" s="374"/>
      <c r="AU180" s="374"/>
    </row>
    <row r="181" spans="1:47" ht="12" customHeight="1" x14ac:dyDescent="0.3">
      <c r="A181" s="529" t="str">
        <f t="shared" ref="A181" si="2028">IF(ISERROR(RANK(AO181,$AO$3:$AO$302,0)),"",(RANK(AO181,$AO$3:$AO$302,0)))</f>
        <v/>
      </c>
      <c r="B181" s="523" t="str">
        <f>IF(ISNA(VLOOKUP($D181,'L. Des E.'!$A$3:$C$362,2,FALSE)),"",(VLOOKUP($D181,'L. Des E.'!$A$3:$C$362,2,FALSE)))</f>
        <v/>
      </c>
      <c r="C181" s="520" t="str">
        <f>IF(ISNA(VLOOKUP($D181,'L. Des E.'!$A$3:$C$362,3,FALSE)),"",(VLOOKUP($D181,'L. Des E.'!$A$3:$C$362,3,FALSE)))</f>
        <v/>
      </c>
      <c r="D181" s="525"/>
      <c r="E181" s="64"/>
      <c r="F181" s="65"/>
      <c r="G181" s="527" t="str">
        <f t="shared" ref="G181" si="2029">IF(F181="","",IF(SUM(H181:H182)=0,"PC",(SUM(H181:H182))))</f>
        <v/>
      </c>
      <c r="H181" s="503" t="str">
        <f t="shared" si="1474"/>
        <v/>
      </c>
      <c r="I181" s="65"/>
      <c r="J181" s="65"/>
      <c r="K181" s="65"/>
      <c r="L181" s="65"/>
      <c r="M181" s="65"/>
      <c r="N181" s="65"/>
      <c r="O181" s="316"/>
      <c r="P181" s="65"/>
      <c r="Q181" s="65"/>
      <c r="R181" s="317"/>
      <c r="S181" s="519">
        <v>90</v>
      </c>
      <c r="T181" s="516" t="str">
        <f t="shared" ref="T181" si="2030">G181</f>
        <v/>
      </c>
      <c r="U181" s="516">
        <f t="shared" ref="U181" si="2031">I181</f>
        <v>0</v>
      </c>
      <c r="V181" s="516">
        <f t="shared" ref="V181" si="2032">I182</f>
        <v>0</v>
      </c>
      <c r="W181" s="516">
        <f t="shared" ref="W181" si="2033">J181</f>
        <v>0</v>
      </c>
      <c r="X181" s="516">
        <f t="shared" ref="X181" si="2034">J182</f>
        <v>0</v>
      </c>
      <c r="Y181" s="516">
        <f t="shared" si="1482"/>
        <v>0</v>
      </c>
      <c r="Z181" s="517">
        <f t="shared" ref="Z181" si="2035">K182</f>
        <v>0</v>
      </c>
      <c r="AA181" s="516">
        <f t="shared" ref="AA181" si="2036">L181</f>
        <v>0</v>
      </c>
      <c r="AB181" s="516">
        <f t="shared" ref="AB181" si="2037">L182</f>
        <v>0</v>
      </c>
      <c r="AC181" s="516">
        <f t="shared" ref="AC181" si="2038">M181</f>
        <v>0</v>
      </c>
      <c r="AD181" s="516">
        <f t="shared" ref="AD181" si="2039">M182</f>
        <v>0</v>
      </c>
      <c r="AE181" s="516">
        <f t="shared" ref="AE181" si="2040">N181</f>
        <v>0</v>
      </c>
      <c r="AF181" s="516">
        <f t="shared" ref="AF181" si="2041">N182</f>
        <v>0</v>
      </c>
      <c r="AG181" s="516">
        <f t="shared" ref="AG181" si="2042">O181</f>
        <v>0</v>
      </c>
      <c r="AH181" s="516">
        <f t="shared" ref="AH181" si="2043">O182</f>
        <v>0</v>
      </c>
      <c r="AI181" s="516">
        <f t="shared" ref="AI181" si="2044">P181</f>
        <v>0</v>
      </c>
      <c r="AJ181" s="516">
        <f t="shared" ref="AJ181" si="2045">P182</f>
        <v>0</v>
      </c>
      <c r="AK181" s="516">
        <f t="shared" ref="AK181" si="2046">Q181</f>
        <v>0</v>
      </c>
      <c r="AL181" s="516">
        <f t="shared" ref="AL181" si="2047">Q182</f>
        <v>0</v>
      </c>
      <c r="AM181" s="516">
        <f t="shared" ref="AM181" si="2048">R181</f>
        <v>0</v>
      </c>
      <c r="AN181" s="516">
        <f t="shared" ref="AN181" si="2049">R182</f>
        <v>0</v>
      </c>
      <c r="AO181" s="516" t="str">
        <f t="shared" ref="AO181" si="2050">IF(T181="","",IFERROR(SUM(U181:AN181)+LARGE(U181:AN181,1)/100+LARGE(U181:AN181,2)/1000+LARGE(U181:AN181,3)/10000+LARGE(U181:AN181,4)/100000+LARGE(U181:AN181,5)/1000000+LARGE(U181:AN181,6)/10000000+LARGE(U181:AN181,7)/100000000+LARGE(U181:AN181,8)/1000000000+LARGE(U181:AN181,9)/10000000000+LARGE(U181:AN181,10)/100000000000+LARGE(U181:AN181,11)/1000000000000+LARGE(U181:AN181,12)/10000000000000+LARGE(U181:AN181,13)/100000000000000+LARGE(U181:AN181,14)/1000000000000000+LARGE(U181:AN181,15)/10000000000000000+LARGE(U181:AN181,16)/100000000000000000+LARGE(U181:AN181,17)/1000000000000000000+LARGE(U181:AN181,18)/10000000000000000000+LARGE(U181:AN181,19)/100000000000000000000+LARGE(U181:AN181,20)/1E+21-0.01/S181,0))</f>
        <v/>
      </c>
      <c r="AP181" s="374"/>
      <c r="AQ181" s="374"/>
      <c r="AR181" s="374"/>
      <c r="AS181" s="374"/>
      <c r="AT181" s="374"/>
      <c r="AU181" s="374"/>
    </row>
    <row r="182" spans="1:47" ht="12" customHeight="1" thickBot="1" x14ac:dyDescent="0.35">
      <c r="A182" s="530"/>
      <c r="B182" s="524"/>
      <c r="C182" s="521"/>
      <c r="D182" s="526"/>
      <c r="E182" s="69"/>
      <c r="F182" s="70"/>
      <c r="G182" s="528"/>
      <c r="H182" s="43" t="str">
        <f t="shared" si="1474"/>
        <v/>
      </c>
      <c r="I182" s="70"/>
      <c r="J182" s="70"/>
      <c r="K182" s="70"/>
      <c r="L182" s="70"/>
      <c r="M182" s="70"/>
      <c r="N182" s="70"/>
      <c r="O182" s="318"/>
      <c r="P182" s="70"/>
      <c r="Q182" s="70"/>
      <c r="R182" s="319"/>
      <c r="S182" s="519"/>
      <c r="T182" s="516"/>
      <c r="U182" s="516"/>
      <c r="V182" s="516"/>
      <c r="W182" s="516"/>
      <c r="X182" s="516"/>
      <c r="Y182" s="516"/>
      <c r="Z182" s="516"/>
      <c r="AA182" s="516"/>
      <c r="AB182" s="516"/>
      <c r="AC182" s="516"/>
      <c r="AD182" s="516"/>
      <c r="AE182" s="516"/>
      <c r="AF182" s="516"/>
      <c r="AG182" s="516"/>
      <c r="AH182" s="516"/>
      <c r="AI182" s="516"/>
      <c r="AJ182" s="516"/>
      <c r="AK182" s="516"/>
      <c r="AL182" s="516"/>
      <c r="AM182" s="516"/>
      <c r="AN182" s="516"/>
      <c r="AO182" s="516"/>
      <c r="AP182" s="374"/>
      <c r="AQ182" s="374"/>
      <c r="AR182" s="374"/>
      <c r="AS182" s="374"/>
      <c r="AT182" s="374"/>
      <c r="AU182" s="374"/>
    </row>
    <row r="183" spans="1:47" ht="12" customHeight="1" x14ac:dyDescent="0.3">
      <c r="A183" s="529" t="str">
        <f t="shared" ref="A183" si="2051">IF(ISERROR(RANK(AO183,$AO$3:$AO$302,0)),"",(RANK(AO183,$AO$3:$AO$302,0)))</f>
        <v/>
      </c>
      <c r="B183" s="523" t="str">
        <f>IF(ISNA(VLOOKUP($D183,'L. Des E.'!$A$3:$C$362,2,FALSE)),"",(VLOOKUP($D183,'L. Des E.'!$A$3:$C$362,2,FALSE)))</f>
        <v/>
      </c>
      <c r="C183" s="520" t="str">
        <f>IF(ISNA(VLOOKUP($D183,'L. Des E.'!$A$3:$C$362,3,FALSE)),"",(VLOOKUP($D183,'L. Des E.'!$A$3:$C$362,3,FALSE)))</f>
        <v/>
      </c>
      <c r="D183" s="525"/>
      <c r="E183" s="64"/>
      <c r="F183" s="65"/>
      <c r="G183" s="527" t="str">
        <f t="shared" ref="G183" si="2052">IF(F183="","",IF(SUM(H183:H184)=0,"PC",(SUM(H183:H184))))</f>
        <v/>
      </c>
      <c r="H183" s="503" t="str">
        <f t="shared" si="1474"/>
        <v/>
      </c>
      <c r="I183" s="65"/>
      <c r="J183" s="65"/>
      <c r="K183" s="65"/>
      <c r="L183" s="65"/>
      <c r="M183" s="65"/>
      <c r="N183" s="65"/>
      <c r="O183" s="316"/>
      <c r="P183" s="65"/>
      <c r="Q183" s="65"/>
      <c r="R183" s="317"/>
      <c r="S183" s="519">
        <v>91</v>
      </c>
      <c r="T183" s="516" t="str">
        <f t="shared" ref="T183" si="2053">G183</f>
        <v/>
      </c>
      <c r="U183" s="516">
        <f t="shared" ref="U183" si="2054">I183</f>
        <v>0</v>
      </c>
      <c r="V183" s="516">
        <f t="shared" ref="V183" si="2055">I184</f>
        <v>0</v>
      </c>
      <c r="W183" s="516">
        <f t="shared" ref="W183" si="2056">J183</f>
        <v>0</v>
      </c>
      <c r="X183" s="516">
        <f t="shared" ref="X183" si="2057">J184</f>
        <v>0</v>
      </c>
      <c r="Y183" s="516">
        <f t="shared" si="1482"/>
        <v>0</v>
      </c>
      <c r="Z183" s="517">
        <f t="shared" ref="Z183" si="2058">K184</f>
        <v>0</v>
      </c>
      <c r="AA183" s="516">
        <f t="shared" ref="AA183" si="2059">L183</f>
        <v>0</v>
      </c>
      <c r="AB183" s="516">
        <f t="shared" ref="AB183" si="2060">L184</f>
        <v>0</v>
      </c>
      <c r="AC183" s="516">
        <f t="shared" ref="AC183" si="2061">M183</f>
        <v>0</v>
      </c>
      <c r="AD183" s="516">
        <f t="shared" ref="AD183" si="2062">M184</f>
        <v>0</v>
      </c>
      <c r="AE183" s="516">
        <f t="shared" ref="AE183" si="2063">N183</f>
        <v>0</v>
      </c>
      <c r="AF183" s="516">
        <f t="shared" ref="AF183" si="2064">N184</f>
        <v>0</v>
      </c>
      <c r="AG183" s="516">
        <f t="shared" ref="AG183" si="2065">O183</f>
        <v>0</v>
      </c>
      <c r="AH183" s="516">
        <f t="shared" ref="AH183" si="2066">O184</f>
        <v>0</v>
      </c>
      <c r="AI183" s="516">
        <f t="shared" ref="AI183" si="2067">P183</f>
        <v>0</v>
      </c>
      <c r="AJ183" s="516">
        <f t="shared" ref="AJ183" si="2068">P184</f>
        <v>0</v>
      </c>
      <c r="AK183" s="516">
        <f t="shared" ref="AK183" si="2069">Q183</f>
        <v>0</v>
      </c>
      <c r="AL183" s="516">
        <f t="shared" ref="AL183" si="2070">Q184</f>
        <v>0</v>
      </c>
      <c r="AM183" s="516">
        <f t="shared" ref="AM183" si="2071">R183</f>
        <v>0</v>
      </c>
      <c r="AN183" s="516">
        <f t="shared" ref="AN183" si="2072">R184</f>
        <v>0</v>
      </c>
      <c r="AO183" s="516" t="str">
        <f t="shared" ref="AO183" si="2073">IF(T183="","",IFERROR(SUM(U183:AN183)+LARGE(U183:AN183,1)/100+LARGE(U183:AN183,2)/1000+LARGE(U183:AN183,3)/10000+LARGE(U183:AN183,4)/100000+LARGE(U183:AN183,5)/1000000+LARGE(U183:AN183,6)/10000000+LARGE(U183:AN183,7)/100000000+LARGE(U183:AN183,8)/1000000000+LARGE(U183:AN183,9)/10000000000+LARGE(U183:AN183,10)/100000000000+LARGE(U183:AN183,11)/1000000000000+LARGE(U183:AN183,12)/10000000000000+LARGE(U183:AN183,13)/100000000000000+LARGE(U183:AN183,14)/1000000000000000+LARGE(U183:AN183,15)/10000000000000000+LARGE(U183:AN183,16)/100000000000000000+LARGE(U183:AN183,17)/1000000000000000000+LARGE(U183:AN183,18)/10000000000000000000+LARGE(U183:AN183,19)/100000000000000000000+LARGE(U183:AN183,20)/1E+21-0.01/S183,0))</f>
        <v/>
      </c>
      <c r="AP183" s="374"/>
      <c r="AQ183" s="374"/>
      <c r="AR183" s="374"/>
      <c r="AS183" s="374"/>
      <c r="AT183" s="374"/>
      <c r="AU183" s="374"/>
    </row>
    <row r="184" spans="1:47" ht="12" customHeight="1" thickBot="1" x14ac:dyDescent="0.35">
      <c r="A184" s="530"/>
      <c r="B184" s="524"/>
      <c r="C184" s="521"/>
      <c r="D184" s="526"/>
      <c r="E184" s="69"/>
      <c r="F184" s="70"/>
      <c r="G184" s="528"/>
      <c r="H184" s="43" t="str">
        <f t="shared" si="1474"/>
        <v/>
      </c>
      <c r="I184" s="70"/>
      <c r="J184" s="70"/>
      <c r="K184" s="70"/>
      <c r="L184" s="70"/>
      <c r="M184" s="70"/>
      <c r="N184" s="70"/>
      <c r="O184" s="318"/>
      <c r="P184" s="70"/>
      <c r="Q184" s="70"/>
      <c r="R184" s="319"/>
      <c r="S184" s="519"/>
      <c r="T184" s="516"/>
      <c r="U184" s="516"/>
      <c r="V184" s="516"/>
      <c r="W184" s="516"/>
      <c r="X184" s="516"/>
      <c r="Y184" s="516"/>
      <c r="Z184" s="516"/>
      <c r="AA184" s="516"/>
      <c r="AB184" s="516"/>
      <c r="AC184" s="516"/>
      <c r="AD184" s="516"/>
      <c r="AE184" s="516"/>
      <c r="AF184" s="516"/>
      <c r="AG184" s="516"/>
      <c r="AH184" s="516"/>
      <c r="AI184" s="516"/>
      <c r="AJ184" s="516"/>
      <c r="AK184" s="516"/>
      <c r="AL184" s="516"/>
      <c r="AM184" s="516"/>
      <c r="AN184" s="516"/>
      <c r="AO184" s="516"/>
      <c r="AP184" s="374"/>
      <c r="AQ184" s="374"/>
      <c r="AR184" s="374"/>
      <c r="AS184" s="374"/>
      <c r="AT184" s="374"/>
      <c r="AU184" s="374"/>
    </row>
    <row r="185" spans="1:47" ht="12" customHeight="1" x14ac:dyDescent="0.3">
      <c r="A185" s="529" t="str">
        <f t="shared" ref="A185" si="2074">IF(ISERROR(RANK(AO185,$AO$3:$AO$302,0)),"",(RANK(AO185,$AO$3:$AO$302,0)))</f>
        <v/>
      </c>
      <c r="B185" s="523" t="str">
        <f>IF(ISNA(VLOOKUP($D185,'L. Des E.'!$A$3:$C$362,2,FALSE)),"",(VLOOKUP($D185,'L. Des E.'!$A$3:$C$362,2,FALSE)))</f>
        <v/>
      </c>
      <c r="C185" s="520" t="str">
        <f>IF(ISNA(VLOOKUP($D185,'L. Des E.'!$A$3:$C$362,3,FALSE)),"",(VLOOKUP($D185,'L. Des E.'!$A$3:$C$362,3,FALSE)))</f>
        <v/>
      </c>
      <c r="D185" s="525"/>
      <c r="E185" s="64"/>
      <c r="F185" s="65"/>
      <c r="G185" s="527" t="str">
        <f t="shared" ref="G185" si="2075">IF(F185="","",IF(SUM(H185:H186)=0,"PC",(SUM(H185:H186))))</f>
        <v/>
      </c>
      <c r="H185" s="503" t="str">
        <f t="shared" si="1474"/>
        <v/>
      </c>
      <c r="I185" s="65"/>
      <c r="J185" s="65"/>
      <c r="K185" s="65"/>
      <c r="L185" s="65"/>
      <c r="M185" s="65"/>
      <c r="N185" s="65"/>
      <c r="O185" s="316"/>
      <c r="P185" s="65"/>
      <c r="Q185" s="65"/>
      <c r="R185" s="317"/>
      <c r="S185" s="519">
        <v>92</v>
      </c>
      <c r="T185" s="516" t="str">
        <f t="shared" ref="T185" si="2076">G185</f>
        <v/>
      </c>
      <c r="U185" s="516">
        <f t="shared" ref="U185" si="2077">I185</f>
        <v>0</v>
      </c>
      <c r="V185" s="516">
        <f t="shared" ref="V185" si="2078">I186</f>
        <v>0</v>
      </c>
      <c r="W185" s="516">
        <f t="shared" ref="W185" si="2079">J185</f>
        <v>0</v>
      </c>
      <c r="X185" s="516">
        <f t="shared" ref="X185" si="2080">J186</f>
        <v>0</v>
      </c>
      <c r="Y185" s="516">
        <f t="shared" si="1482"/>
        <v>0</v>
      </c>
      <c r="Z185" s="517">
        <f t="shared" ref="Z185" si="2081">K186</f>
        <v>0</v>
      </c>
      <c r="AA185" s="516">
        <f t="shared" ref="AA185" si="2082">L185</f>
        <v>0</v>
      </c>
      <c r="AB185" s="516">
        <f t="shared" ref="AB185" si="2083">L186</f>
        <v>0</v>
      </c>
      <c r="AC185" s="516">
        <f t="shared" ref="AC185" si="2084">M185</f>
        <v>0</v>
      </c>
      <c r="AD185" s="516">
        <f t="shared" ref="AD185" si="2085">M186</f>
        <v>0</v>
      </c>
      <c r="AE185" s="516">
        <f t="shared" ref="AE185" si="2086">N185</f>
        <v>0</v>
      </c>
      <c r="AF185" s="516">
        <f t="shared" ref="AF185" si="2087">N186</f>
        <v>0</v>
      </c>
      <c r="AG185" s="516">
        <f t="shared" ref="AG185" si="2088">O185</f>
        <v>0</v>
      </c>
      <c r="AH185" s="516">
        <f t="shared" ref="AH185" si="2089">O186</f>
        <v>0</v>
      </c>
      <c r="AI185" s="516">
        <f t="shared" ref="AI185" si="2090">P185</f>
        <v>0</v>
      </c>
      <c r="AJ185" s="516">
        <f t="shared" ref="AJ185" si="2091">P186</f>
        <v>0</v>
      </c>
      <c r="AK185" s="516">
        <f t="shared" ref="AK185" si="2092">Q185</f>
        <v>0</v>
      </c>
      <c r="AL185" s="516">
        <f t="shared" ref="AL185" si="2093">Q186</f>
        <v>0</v>
      </c>
      <c r="AM185" s="516">
        <f t="shared" ref="AM185" si="2094">R185</f>
        <v>0</v>
      </c>
      <c r="AN185" s="516">
        <f t="shared" ref="AN185" si="2095">R186</f>
        <v>0</v>
      </c>
      <c r="AO185" s="516" t="str">
        <f t="shared" ref="AO185" si="2096">IF(T185="","",IFERROR(SUM(U185:AN185)+LARGE(U185:AN185,1)/100+LARGE(U185:AN185,2)/1000+LARGE(U185:AN185,3)/10000+LARGE(U185:AN185,4)/100000+LARGE(U185:AN185,5)/1000000+LARGE(U185:AN185,6)/10000000+LARGE(U185:AN185,7)/100000000+LARGE(U185:AN185,8)/1000000000+LARGE(U185:AN185,9)/10000000000+LARGE(U185:AN185,10)/100000000000+LARGE(U185:AN185,11)/1000000000000+LARGE(U185:AN185,12)/10000000000000+LARGE(U185:AN185,13)/100000000000000+LARGE(U185:AN185,14)/1000000000000000+LARGE(U185:AN185,15)/10000000000000000+LARGE(U185:AN185,16)/100000000000000000+LARGE(U185:AN185,17)/1000000000000000000+LARGE(U185:AN185,18)/10000000000000000000+LARGE(U185:AN185,19)/100000000000000000000+LARGE(U185:AN185,20)/1E+21-0.01/S185,0))</f>
        <v/>
      </c>
      <c r="AP185" s="374"/>
      <c r="AQ185" s="374"/>
      <c r="AR185" s="374"/>
      <c r="AS185" s="374"/>
      <c r="AT185" s="374"/>
      <c r="AU185" s="374"/>
    </row>
    <row r="186" spans="1:47" ht="12" customHeight="1" thickBot="1" x14ac:dyDescent="0.35">
      <c r="A186" s="530"/>
      <c r="B186" s="524"/>
      <c r="C186" s="521"/>
      <c r="D186" s="526"/>
      <c r="E186" s="69"/>
      <c r="F186" s="70"/>
      <c r="G186" s="528"/>
      <c r="H186" s="43" t="str">
        <f t="shared" si="1474"/>
        <v/>
      </c>
      <c r="I186" s="70"/>
      <c r="J186" s="70"/>
      <c r="K186" s="70"/>
      <c r="L186" s="70"/>
      <c r="M186" s="70"/>
      <c r="N186" s="70"/>
      <c r="O186" s="318"/>
      <c r="P186" s="70"/>
      <c r="Q186" s="70"/>
      <c r="R186" s="319"/>
      <c r="S186" s="519"/>
      <c r="T186" s="516"/>
      <c r="U186" s="516"/>
      <c r="V186" s="516"/>
      <c r="W186" s="516"/>
      <c r="X186" s="516"/>
      <c r="Y186" s="516"/>
      <c r="Z186" s="516"/>
      <c r="AA186" s="516"/>
      <c r="AB186" s="516"/>
      <c r="AC186" s="516"/>
      <c r="AD186" s="516"/>
      <c r="AE186" s="516"/>
      <c r="AF186" s="516"/>
      <c r="AG186" s="516"/>
      <c r="AH186" s="516"/>
      <c r="AI186" s="516"/>
      <c r="AJ186" s="516"/>
      <c r="AK186" s="516"/>
      <c r="AL186" s="516"/>
      <c r="AM186" s="516"/>
      <c r="AN186" s="516"/>
      <c r="AO186" s="516"/>
      <c r="AP186" s="374"/>
      <c r="AQ186" s="374"/>
      <c r="AR186" s="374"/>
      <c r="AS186" s="374"/>
      <c r="AT186" s="374"/>
      <c r="AU186" s="374"/>
    </row>
    <row r="187" spans="1:47" ht="12" customHeight="1" x14ac:dyDescent="0.3">
      <c r="A187" s="529" t="str">
        <f t="shared" ref="A187" si="2097">IF(ISERROR(RANK(AO187,$AO$3:$AO$302,0)),"",(RANK(AO187,$AO$3:$AO$302,0)))</f>
        <v/>
      </c>
      <c r="B187" s="523" t="str">
        <f>IF(ISNA(VLOOKUP($D187,'L. Des E.'!$A$3:$C$362,2,FALSE)),"",(VLOOKUP($D187,'L. Des E.'!$A$3:$C$362,2,FALSE)))</f>
        <v/>
      </c>
      <c r="C187" s="520" t="str">
        <f>IF(ISNA(VLOOKUP($D187,'L. Des E.'!$A$3:$C$362,3,FALSE)),"",(VLOOKUP($D187,'L. Des E.'!$A$3:$C$362,3,FALSE)))</f>
        <v/>
      </c>
      <c r="D187" s="525"/>
      <c r="E187" s="64"/>
      <c r="F187" s="65"/>
      <c r="G187" s="527" t="str">
        <f t="shared" ref="G187" si="2098">IF(F187="","",IF(SUM(H187:H188)=0,"PC",(SUM(H187:H188))))</f>
        <v/>
      </c>
      <c r="H187" s="503" t="str">
        <f t="shared" si="1474"/>
        <v/>
      </c>
      <c r="I187" s="65"/>
      <c r="J187" s="65"/>
      <c r="K187" s="65"/>
      <c r="L187" s="65"/>
      <c r="M187" s="65"/>
      <c r="N187" s="65"/>
      <c r="O187" s="316"/>
      <c r="P187" s="65"/>
      <c r="Q187" s="65"/>
      <c r="R187" s="317"/>
      <c r="S187" s="519">
        <v>93</v>
      </c>
      <c r="T187" s="516" t="str">
        <f t="shared" ref="T187" si="2099">G187</f>
        <v/>
      </c>
      <c r="U187" s="516">
        <f t="shared" ref="U187" si="2100">I187</f>
        <v>0</v>
      </c>
      <c r="V187" s="516">
        <f t="shared" ref="V187" si="2101">I188</f>
        <v>0</v>
      </c>
      <c r="W187" s="516">
        <f t="shared" ref="W187" si="2102">J187</f>
        <v>0</v>
      </c>
      <c r="X187" s="516">
        <f t="shared" ref="X187" si="2103">J188</f>
        <v>0</v>
      </c>
      <c r="Y187" s="516">
        <f t="shared" si="1482"/>
        <v>0</v>
      </c>
      <c r="Z187" s="517">
        <f t="shared" ref="Z187" si="2104">K188</f>
        <v>0</v>
      </c>
      <c r="AA187" s="516">
        <f t="shared" ref="AA187" si="2105">L187</f>
        <v>0</v>
      </c>
      <c r="AB187" s="516">
        <f t="shared" ref="AB187" si="2106">L188</f>
        <v>0</v>
      </c>
      <c r="AC187" s="516">
        <f t="shared" ref="AC187" si="2107">M187</f>
        <v>0</v>
      </c>
      <c r="AD187" s="516">
        <f t="shared" ref="AD187" si="2108">M188</f>
        <v>0</v>
      </c>
      <c r="AE187" s="516">
        <f t="shared" ref="AE187" si="2109">N187</f>
        <v>0</v>
      </c>
      <c r="AF187" s="516">
        <f t="shared" ref="AF187" si="2110">N188</f>
        <v>0</v>
      </c>
      <c r="AG187" s="516">
        <f t="shared" ref="AG187" si="2111">O187</f>
        <v>0</v>
      </c>
      <c r="AH187" s="516">
        <f t="shared" ref="AH187" si="2112">O188</f>
        <v>0</v>
      </c>
      <c r="AI187" s="516">
        <f t="shared" ref="AI187" si="2113">P187</f>
        <v>0</v>
      </c>
      <c r="AJ187" s="516">
        <f t="shared" ref="AJ187" si="2114">P188</f>
        <v>0</v>
      </c>
      <c r="AK187" s="516">
        <f t="shared" ref="AK187" si="2115">Q187</f>
        <v>0</v>
      </c>
      <c r="AL187" s="516">
        <f t="shared" ref="AL187" si="2116">Q188</f>
        <v>0</v>
      </c>
      <c r="AM187" s="516">
        <f t="shared" ref="AM187" si="2117">R187</f>
        <v>0</v>
      </c>
      <c r="AN187" s="516">
        <f t="shared" ref="AN187" si="2118">R188</f>
        <v>0</v>
      </c>
      <c r="AO187" s="516" t="str">
        <f t="shared" ref="AO187" si="2119">IF(T187="","",IFERROR(SUM(U187:AN187)+LARGE(U187:AN187,1)/100+LARGE(U187:AN187,2)/1000+LARGE(U187:AN187,3)/10000+LARGE(U187:AN187,4)/100000+LARGE(U187:AN187,5)/1000000+LARGE(U187:AN187,6)/10000000+LARGE(U187:AN187,7)/100000000+LARGE(U187:AN187,8)/1000000000+LARGE(U187:AN187,9)/10000000000+LARGE(U187:AN187,10)/100000000000+LARGE(U187:AN187,11)/1000000000000+LARGE(U187:AN187,12)/10000000000000+LARGE(U187:AN187,13)/100000000000000+LARGE(U187:AN187,14)/1000000000000000+LARGE(U187:AN187,15)/10000000000000000+LARGE(U187:AN187,16)/100000000000000000+LARGE(U187:AN187,17)/1000000000000000000+LARGE(U187:AN187,18)/10000000000000000000+LARGE(U187:AN187,19)/100000000000000000000+LARGE(U187:AN187,20)/1E+21-0.01/S187,0))</f>
        <v/>
      </c>
      <c r="AP187" s="374"/>
      <c r="AQ187" s="374"/>
      <c r="AR187" s="374"/>
      <c r="AS187" s="374"/>
      <c r="AT187" s="374"/>
      <c r="AU187" s="374"/>
    </row>
    <row r="188" spans="1:47" ht="12" customHeight="1" thickBot="1" x14ac:dyDescent="0.35">
      <c r="A188" s="530"/>
      <c r="B188" s="524"/>
      <c r="C188" s="521"/>
      <c r="D188" s="526"/>
      <c r="E188" s="69"/>
      <c r="F188" s="70"/>
      <c r="G188" s="528"/>
      <c r="H188" s="43" t="str">
        <f t="shared" si="1474"/>
        <v/>
      </c>
      <c r="I188" s="70"/>
      <c r="J188" s="70"/>
      <c r="K188" s="70"/>
      <c r="L188" s="70"/>
      <c r="M188" s="70"/>
      <c r="N188" s="70"/>
      <c r="O188" s="318"/>
      <c r="P188" s="70"/>
      <c r="Q188" s="70"/>
      <c r="R188" s="319"/>
      <c r="S188" s="519"/>
      <c r="T188" s="516"/>
      <c r="U188" s="516"/>
      <c r="V188" s="516"/>
      <c r="W188" s="516"/>
      <c r="X188" s="516"/>
      <c r="Y188" s="516"/>
      <c r="Z188" s="516"/>
      <c r="AA188" s="516"/>
      <c r="AB188" s="516"/>
      <c r="AC188" s="516"/>
      <c r="AD188" s="516"/>
      <c r="AE188" s="516"/>
      <c r="AF188" s="516"/>
      <c r="AG188" s="516"/>
      <c r="AH188" s="516"/>
      <c r="AI188" s="516"/>
      <c r="AJ188" s="516"/>
      <c r="AK188" s="516"/>
      <c r="AL188" s="516"/>
      <c r="AM188" s="516"/>
      <c r="AN188" s="516"/>
      <c r="AO188" s="516"/>
      <c r="AP188" s="374"/>
      <c r="AQ188" s="374"/>
      <c r="AR188" s="374"/>
      <c r="AS188" s="374"/>
      <c r="AT188" s="374"/>
      <c r="AU188" s="374"/>
    </row>
    <row r="189" spans="1:47" ht="12" customHeight="1" x14ac:dyDescent="0.3">
      <c r="A189" s="529" t="str">
        <f t="shared" ref="A189" si="2120">IF(ISERROR(RANK(AO189,$AO$3:$AO$302,0)),"",(RANK(AO189,$AO$3:$AO$302,0)))</f>
        <v/>
      </c>
      <c r="B189" s="523" t="str">
        <f>IF(ISNA(VLOOKUP($D189,'L. Des E.'!$A$3:$C$362,2,FALSE)),"",(VLOOKUP($D189,'L. Des E.'!$A$3:$C$362,2,FALSE)))</f>
        <v/>
      </c>
      <c r="C189" s="520" t="str">
        <f>IF(ISNA(VLOOKUP($D189,'L. Des E.'!$A$3:$C$362,3,FALSE)),"",(VLOOKUP($D189,'L. Des E.'!$A$3:$C$362,3,FALSE)))</f>
        <v/>
      </c>
      <c r="D189" s="525"/>
      <c r="E189" s="64"/>
      <c r="F189" s="65"/>
      <c r="G189" s="527" t="str">
        <f t="shared" ref="G189" si="2121">IF(F189="","",IF(SUM(H189:H190)=0,"PC",(SUM(H189:H190))))</f>
        <v/>
      </c>
      <c r="H189" s="503" t="str">
        <f t="shared" si="1474"/>
        <v/>
      </c>
      <c r="I189" s="65"/>
      <c r="J189" s="65"/>
      <c r="K189" s="65"/>
      <c r="L189" s="65"/>
      <c r="M189" s="65"/>
      <c r="N189" s="65"/>
      <c r="O189" s="316"/>
      <c r="P189" s="65"/>
      <c r="Q189" s="65"/>
      <c r="R189" s="317"/>
      <c r="S189" s="519">
        <v>94</v>
      </c>
      <c r="T189" s="516" t="str">
        <f t="shared" ref="T189" si="2122">G189</f>
        <v/>
      </c>
      <c r="U189" s="516">
        <f t="shared" ref="U189" si="2123">I189</f>
        <v>0</v>
      </c>
      <c r="V189" s="516">
        <f t="shared" ref="V189" si="2124">I190</f>
        <v>0</v>
      </c>
      <c r="W189" s="516">
        <f t="shared" ref="W189" si="2125">J189</f>
        <v>0</v>
      </c>
      <c r="X189" s="516">
        <f t="shared" ref="X189" si="2126">J190</f>
        <v>0</v>
      </c>
      <c r="Y189" s="516">
        <f t="shared" si="1482"/>
        <v>0</v>
      </c>
      <c r="Z189" s="517">
        <f t="shared" ref="Z189" si="2127">K190</f>
        <v>0</v>
      </c>
      <c r="AA189" s="516">
        <f t="shared" ref="AA189" si="2128">L189</f>
        <v>0</v>
      </c>
      <c r="AB189" s="516">
        <f t="shared" ref="AB189" si="2129">L190</f>
        <v>0</v>
      </c>
      <c r="AC189" s="516">
        <f t="shared" ref="AC189" si="2130">M189</f>
        <v>0</v>
      </c>
      <c r="AD189" s="516">
        <f t="shared" ref="AD189" si="2131">M190</f>
        <v>0</v>
      </c>
      <c r="AE189" s="516">
        <f t="shared" ref="AE189" si="2132">N189</f>
        <v>0</v>
      </c>
      <c r="AF189" s="516">
        <f t="shared" ref="AF189" si="2133">N190</f>
        <v>0</v>
      </c>
      <c r="AG189" s="516">
        <f t="shared" ref="AG189" si="2134">O189</f>
        <v>0</v>
      </c>
      <c r="AH189" s="516">
        <f t="shared" ref="AH189" si="2135">O190</f>
        <v>0</v>
      </c>
      <c r="AI189" s="516">
        <f t="shared" ref="AI189" si="2136">P189</f>
        <v>0</v>
      </c>
      <c r="AJ189" s="516">
        <f t="shared" ref="AJ189" si="2137">P190</f>
        <v>0</v>
      </c>
      <c r="AK189" s="516">
        <f t="shared" ref="AK189" si="2138">Q189</f>
        <v>0</v>
      </c>
      <c r="AL189" s="516">
        <f t="shared" ref="AL189" si="2139">Q190</f>
        <v>0</v>
      </c>
      <c r="AM189" s="516">
        <f t="shared" ref="AM189" si="2140">R189</f>
        <v>0</v>
      </c>
      <c r="AN189" s="516">
        <f t="shared" ref="AN189" si="2141">R190</f>
        <v>0</v>
      </c>
      <c r="AO189" s="516" t="str">
        <f t="shared" ref="AO189" si="2142">IF(T189="","",IFERROR(SUM(U189:AN189)+LARGE(U189:AN189,1)/100+LARGE(U189:AN189,2)/1000+LARGE(U189:AN189,3)/10000+LARGE(U189:AN189,4)/100000+LARGE(U189:AN189,5)/1000000+LARGE(U189:AN189,6)/10000000+LARGE(U189:AN189,7)/100000000+LARGE(U189:AN189,8)/1000000000+LARGE(U189:AN189,9)/10000000000+LARGE(U189:AN189,10)/100000000000+LARGE(U189:AN189,11)/1000000000000+LARGE(U189:AN189,12)/10000000000000+LARGE(U189:AN189,13)/100000000000000+LARGE(U189:AN189,14)/1000000000000000+LARGE(U189:AN189,15)/10000000000000000+LARGE(U189:AN189,16)/100000000000000000+LARGE(U189:AN189,17)/1000000000000000000+LARGE(U189:AN189,18)/10000000000000000000+LARGE(U189:AN189,19)/100000000000000000000+LARGE(U189:AN189,20)/1E+21-0.01/S189,0))</f>
        <v/>
      </c>
      <c r="AP189" s="374"/>
      <c r="AQ189" s="374"/>
      <c r="AR189" s="374"/>
      <c r="AS189" s="374"/>
      <c r="AT189" s="374"/>
      <c r="AU189" s="374"/>
    </row>
    <row r="190" spans="1:47" ht="12" customHeight="1" thickBot="1" x14ac:dyDescent="0.35">
      <c r="A190" s="530"/>
      <c r="B190" s="524"/>
      <c r="C190" s="521"/>
      <c r="D190" s="526"/>
      <c r="E190" s="69"/>
      <c r="F190" s="70"/>
      <c r="G190" s="528"/>
      <c r="H190" s="43" t="str">
        <f t="shared" si="1474"/>
        <v/>
      </c>
      <c r="I190" s="70"/>
      <c r="J190" s="70"/>
      <c r="K190" s="70"/>
      <c r="L190" s="70"/>
      <c r="M190" s="70"/>
      <c r="N190" s="70"/>
      <c r="O190" s="318"/>
      <c r="P190" s="70"/>
      <c r="Q190" s="70"/>
      <c r="R190" s="319"/>
      <c r="S190" s="519"/>
      <c r="T190" s="516"/>
      <c r="U190" s="516"/>
      <c r="V190" s="516"/>
      <c r="W190" s="516"/>
      <c r="X190" s="516"/>
      <c r="Y190" s="516"/>
      <c r="Z190" s="516"/>
      <c r="AA190" s="516"/>
      <c r="AB190" s="516"/>
      <c r="AC190" s="516"/>
      <c r="AD190" s="516"/>
      <c r="AE190" s="516"/>
      <c r="AF190" s="516"/>
      <c r="AG190" s="516"/>
      <c r="AH190" s="516"/>
      <c r="AI190" s="516"/>
      <c r="AJ190" s="516"/>
      <c r="AK190" s="516"/>
      <c r="AL190" s="516"/>
      <c r="AM190" s="516"/>
      <c r="AN190" s="516"/>
      <c r="AO190" s="516"/>
      <c r="AP190" s="374"/>
      <c r="AQ190" s="374"/>
      <c r="AR190" s="374"/>
      <c r="AS190" s="374"/>
      <c r="AT190" s="374"/>
      <c r="AU190" s="374"/>
    </row>
    <row r="191" spans="1:47" ht="12" customHeight="1" x14ac:dyDescent="0.3">
      <c r="A191" s="529" t="str">
        <f t="shared" ref="A191" si="2143">IF(ISERROR(RANK(AO191,$AO$3:$AO$302,0)),"",(RANK(AO191,$AO$3:$AO$302,0)))</f>
        <v/>
      </c>
      <c r="B191" s="523" t="str">
        <f>IF(ISNA(VLOOKUP($D191,'L. Des E.'!$A$3:$C$362,2,FALSE)),"",(VLOOKUP($D191,'L. Des E.'!$A$3:$C$362,2,FALSE)))</f>
        <v/>
      </c>
      <c r="C191" s="520" t="str">
        <f>IF(ISNA(VLOOKUP($D191,'L. Des E.'!$A$3:$C$362,3,FALSE)),"",(VLOOKUP($D191,'L. Des E.'!$A$3:$C$362,3,FALSE)))</f>
        <v/>
      </c>
      <c r="D191" s="525"/>
      <c r="E191" s="64"/>
      <c r="F191" s="65"/>
      <c r="G191" s="527" t="str">
        <f t="shared" ref="G191" si="2144">IF(F191="","",IF(SUM(H191:H192)=0,"PC",(SUM(H191:H192))))</f>
        <v/>
      </c>
      <c r="H191" s="503" t="str">
        <f t="shared" si="1474"/>
        <v/>
      </c>
      <c r="I191" s="65"/>
      <c r="J191" s="65"/>
      <c r="K191" s="65"/>
      <c r="L191" s="65"/>
      <c r="M191" s="65"/>
      <c r="N191" s="65"/>
      <c r="O191" s="316"/>
      <c r="P191" s="65"/>
      <c r="Q191" s="65"/>
      <c r="R191" s="317"/>
      <c r="S191" s="519">
        <v>95</v>
      </c>
      <c r="T191" s="516" t="str">
        <f t="shared" ref="T191" si="2145">G191</f>
        <v/>
      </c>
      <c r="U191" s="516">
        <f t="shared" ref="U191" si="2146">I191</f>
        <v>0</v>
      </c>
      <c r="V191" s="516">
        <f t="shared" ref="V191" si="2147">I192</f>
        <v>0</v>
      </c>
      <c r="W191" s="516">
        <f t="shared" ref="W191" si="2148">J191</f>
        <v>0</v>
      </c>
      <c r="X191" s="516">
        <f t="shared" ref="X191" si="2149">J192</f>
        <v>0</v>
      </c>
      <c r="Y191" s="516">
        <f t="shared" si="1482"/>
        <v>0</v>
      </c>
      <c r="Z191" s="517">
        <f t="shared" ref="Z191" si="2150">K192</f>
        <v>0</v>
      </c>
      <c r="AA191" s="516">
        <f t="shared" ref="AA191" si="2151">L191</f>
        <v>0</v>
      </c>
      <c r="AB191" s="516">
        <f t="shared" ref="AB191" si="2152">L192</f>
        <v>0</v>
      </c>
      <c r="AC191" s="516">
        <f t="shared" ref="AC191" si="2153">M191</f>
        <v>0</v>
      </c>
      <c r="AD191" s="516">
        <f t="shared" ref="AD191" si="2154">M192</f>
        <v>0</v>
      </c>
      <c r="AE191" s="516">
        <f t="shared" ref="AE191" si="2155">N191</f>
        <v>0</v>
      </c>
      <c r="AF191" s="516">
        <f t="shared" ref="AF191" si="2156">N192</f>
        <v>0</v>
      </c>
      <c r="AG191" s="516">
        <f t="shared" ref="AG191" si="2157">O191</f>
        <v>0</v>
      </c>
      <c r="AH191" s="516">
        <f t="shared" ref="AH191" si="2158">O192</f>
        <v>0</v>
      </c>
      <c r="AI191" s="516">
        <f t="shared" ref="AI191" si="2159">P191</f>
        <v>0</v>
      </c>
      <c r="AJ191" s="516">
        <f t="shared" ref="AJ191" si="2160">P192</f>
        <v>0</v>
      </c>
      <c r="AK191" s="516">
        <f t="shared" ref="AK191" si="2161">Q191</f>
        <v>0</v>
      </c>
      <c r="AL191" s="516">
        <f t="shared" ref="AL191" si="2162">Q192</f>
        <v>0</v>
      </c>
      <c r="AM191" s="516">
        <f t="shared" ref="AM191" si="2163">R191</f>
        <v>0</v>
      </c>
      <c r="AN191" s="516">
        <f t="shared" ref="AN191" si="2164">R192</f>
        <v>0</v>
      </c>
      <c r="AO191" s="516" t="str">
        <f t="shared" ref="AO191" si="2165">IF(T191="","",IFERROR(SUM(U191:AN191)+LARGE(U191:AN191,1)/100+LARGE(U191:AN191,2)/1000+LARGE(U191:AN191,3)/10000+LARGE(U191:AN191,4)/100000+LARGE(U191:AN191,5)/1000000+LARGE(U191:AN191,6)/10000000+LARGE(U191:AN191,7)/100000000+LARGE(U191:AN191,8)/1000000000+LARGE(U191:AN191,9)/10000000000+LARGE(U191:AN191,10)/100000000000+LARGE(U191:AN191,11)/1000000000000+LARGE(U191:AN191,12)/10000000000000+LARGE(U191:AN191,13)/100000000000000+LARGE(U191:AN191,14)/1000000000000000+LARGE(U191:AN191,15)/10000000000000000+LARGE(U191:AN191,16)/100000000000000000+LARGE(U191:AN191,17)/1000000000000000000+LARGE(U191:AN191,18)/10000000000000000000+LARGE(U191:AN191,19)/100000000000000000000+LARGE(U191:AN191,20)/1E+21-0.01/S191,0))</f>
        <v/>
      </c>
      <c r="AP191" s="374"/>
      <c r="AQ191" s="374"/>
      <c r="AR191" s="374"/>
      <c r="AS191" s="374"/>
      <c r="AT191" s="374"/>
      <c r="AU191" s="374"/>
    </row>
    <row r="192" spans="1:47" ht="12" customHeight="1" thickBot="1" x14ac:dyDescent="0.35">
      <c r="A192" s="530"/>
      <c r="B192" s="524"/>
      <c r="C192" s="521"/>
      <c r="D192" s="526"/>
      <c r="E192" s="69"/>
      <c r="F192" s="70"/>
      <c r="G192" s="528"/>
      <c r="H192" s="43" t="str">
        <f t="shared" si="1474"/>
        <v/>
      </c>
      <c r="I192" s="70"/>
      <c r="J192" s="70"/>
      <c r="K192" s="70"/>
      <c r="L192" s="70"/>
      <c r="M192" s="70"/>
      <c r="N192" s="70"/>
      <c r="O192" s="318"/>
      <c r="P192" s="70"/>
      <c r="Q192" s="70"/>
      <c r="R192" s="319"/>
      <c r="S192" s="519"/>
      <c r="T192" s="516"/>
      <c r="U192" s="516"/>
      <c r="V192" s="516"/>
      <c r="W192" s="516"/>
      <c r="X192" s="516"/>
      <c r="Y192" s="516"/>
      <c r="Z192" s="516"/>
      <c r="AA192" s="516"/>
      <c r="AB192" s="516"/>
      <c r="AC192" s="516"/>
      <c r="AD192" s="516"/>
      <c r="AE192" s="516"/>
      <c r="AF192" s="516"/>
      <c r="AG192" s="516"/>
      <c r="AH192" s="516"/>
      <c r="AI192" s="516"/>
      <c r="AJ192" s="516"/>
      <c r="AK192" s="516"/>
      <c r="AL192" s="516"/>
      <c r="AM192" s="516"/>
      <c r="AN192" s="516"/>
      <c r="AO192" s="516"/>
      <c r="AP192" s="374"/>
      <c r="AQ192" s="374"/>
      <c r="AR192" s="374"/>
      <c r="AS192" s="374"/>
      <c r="AT192" s="374"/>
      <c r="AU192" s="374"/>
    </row>
    <row r="193" spans="1:47" ht="12" customHeight="1" x14ac:dyDescent="0.3">
      <c r="A193" s="529" t="str">
        <f t="shared" ref="A193" si="2166">IF(ISERROR(RANK(AO193,$AO$3:$AO$302,0)),"",(RANK(AO193,$AO$3:$AO$302,0)))</f>
        <v/>
      </c>
      <c r="B193" s="523" t="str">
        <f>IF(ISNA(VLOOKUP($D193,'L. Des E.'!$A$3:$C$362,2,FALSE)),"",(VLOOKUP($D193,'L. Des E.'!$A$3:$C$362,2,FALSE)))</f>
        <v/>
      </c>
      <c r="C193" s="520" t="str">
        <f>IF(ISNA(VLOOKUP($D193,'L. Des E.'!$A$3:$C$362,3,FALSE)),"",(VLOOKUP($D193,'L. Des E.'!$A$3:$C$362,3,FALSE)))</f>
        <v/>
      </c>
      <c r="D193" s="525"/>
      <c r="E193" s="64"/>
      <c r="F193" s="65"/>
      <c r="G193" s="527" t="str">
        <f t="shared" ref="G193" si="2167">IF(F193="","",IF(SUM(H193:H194)=0,"PC",(SUM(H193:H194))))</f>
        <v/>
      </c>
      <c r="H193" s="503" t="str">
        <f t="shared" si="1474"/>
        <v/>
      </c>
      <c r="I193" s="65"/>
      <c r="J193" s="65"/>
      <c r="K193" s="65"/>
      <c r="L193" s="65"/>
      <c r="M193" s="65"/>
      <c r="N193" s="65"/>
      <c r="O193" s="316"/>
      <c r="P193" s="65"/>
      <c r="Q193" s="65"/>
      <c r="R193" s="317"/>
      <c r="S193" s="519">
        <v>96</v>
      </c>
      <c r="T193" s="516" t="str">
        <f t="shared" ref="T193" si="2168">G193</f>
        <v/>
      </c>
      <c r="U193" s="516">
        <f t="shared" ref="U193" si="2169">I193</f>
        <v>0</v>
      </c>
      <c r="V193" s="516">
        <f t="shared" ref="V193" si="2170">I194</f>
        <v>0</v>
      </c>
      <c r="W193" s="516">
        <f t="shared" ref="W193" si="2171">J193</f>
        <v>0</v>
      </c>
      <c r="X193" s="516">
        <f t="shared" ref="X193" si="2172">J194</f>
        <v>0</v>
      </c>
      <c r="Y193" s="516">
        <f t="shared" si="1482"/>
        <v>0</v>
      </c>
      <c r="Z193" s="517">
        <f t="shared" ref="Z193" si="2173">K194</f>
        <v>0</v>
      </c>
      <c r="AA193" s="516">
        <f t="shared" ref="AA193" si="2174">L193</f>
        <v>0</v>
      </c>
      <c r="AB193" s="516">
        <f t="shared" ref="AB193" si="2175">L194</f>
        <v>0</v>
      </c>
      <c r="AC193" s="516">
        <f t="shared" ref="AC193" si="2176">M193</f>
        <v>0</v>
      </c>
      <c r="AD193" s="516">
        <f t="shared" ref="AD193" si="2177">M194</f>
        <v>0</v>
      </c>
      <c r="AE193" s="516">
        <f t="shared" ref="AE193" si="2178">N193</f>
        <v>0</v>
      </c>
      <c r="AF193" s="516">
        <f t="shared" ref="AF193" si="2179">N194</f>
        <v>0</v>
      </c>
      <c r="AG193" s="516">
        <f t="shared" ref="AG193" si="2180">O193</f>
        <v>0</v>
      </c>
      <c r="AH193" s="516">
        <f t="shared" ref="AH193" si="2181">O194</f>
        <v>0</v>
      </c>
      <c r="AI193" s="516">
        <f t="shared" ref="AI193" si="2182">P193</f>
        <v>0</v>
      </c>
      <c r="AJ193" s="516">
        <f t="shared" ref="AJ193" si="2183">P194</f>
        <v>0</v>
      </c>
      <c r="AK193" s="516">
        <f t="shared" ref="AK193" si="2184">Q193</f>
        <v>0</v>
      </c>
      <c r="AL193" s="516">
        <f t="shared" ref="AL193" si="2185">Q194</f>
        <v>0</v>
      </c>
      <c r="AM193" s="516">
        <f t="shared" ref="AM193" si="2186">R193</f>
        <v>0</v>
      </c>
      <c r="AN193" s="516">
        <f t="shared" ref="AN193" si="2187">R194</f>
        <v>0</v>
      </c>
      <c r="AO193" s="516" t="str">
        <f t="shared" ref="AO193" si="2188">IF(T193="","",IFERROR(SUM(U193:AN193)+LARGE(U193:AN193,1)/100+LARGE(U193:AN193,2)/1000+LARGE(U193:AN193,3)/10000+LARGE(U193:AN193,4)/100000+LARGE(U193:AN193,5)/1000000+LARGE(U193:AN193,6)/10000000+LARGE(U193:AN193,7)/100000000+LARGE(U193:AN193,8)/1000000000+LARGE(U193:AN193,9)/10000000000+LARGE(U193:AN193,10)/100000000000+LARGE(U193:AN193,11)/1000000000000+LARGE(U193:AN193,12)/10000000000000+LARGE(U193:AN193,13)/100000000000000+LARGE(U193:AN193,14)/1000000000000000+LARGE(U193:AN193,15)/10000000000000000+LARGE(U193:AN193,16)/100000000000000000+LARGE(U193:AN193,17)/1000000000000000000+LARGE(U193:AN193,18)/10000000000000000000+LARGE(U193:AN193,19)/100000000000000000000+LARGE(U193:AN193,20)/1E+21-0.01/S193,0))</f>
        <v/>
      </c>
      <c r="AP193" s="374"/>
      <c r="AQ193" s="374"/>
      <c r="AR193" s="374"/>
      <c r="AS193" s="374"/>
      <c r="AT193" s="374"/>
      <c r="AU193" s="374"/>
    </row>
    <row r="194" spans="1:47" ht="12" customHeight="1" thickBot="1" x14ac:dyDescent="0.35">
      <c r="A194" s="530"/>
      <c r="B194" s="524"/>
      <c r="C194" s="521"/>
      <c r="D194" s="526"/>
      <c r="E194" s="69"/>
      <c r="F194" s="70"/>
      <c r="G194" s="528"/>
      <c r="H194" s="43" t="str">
        <f t="shared" si="1474"/>
        <v/>
      </c>
      <c r="I194" s="70"/>
      <c r="J194" s="70"/>
      <c r="K194" s="70"/>
      <c r="L194" s="70"/>
      <c r="M194" s="70"/>
      <c r="N194" s="70"/>
      <c r="O194" s="318"/>
      <c r="P194" s="70"/>
      <c r="Q194" s="70"/>
      <c r="R194" s="319"/>
      <c r="S194" s="519"/>
      <c r="T194" s="516"/>
      <c r="U194" s="516"/>
      <c r="V194" s="516"/>
      <c r="W194" s="516"/>
      <c r="X194" s="516"/>
      <c r="Y194" s="516"/>
      <c r="Z194" s="516"/>
      <c r="AA194" s="516"/>
      <c r="AB194" s="516"/>
      <c r="AC194" s="516"/>
      <c r="AD194" s="516"/>
      <c r="AE194" s="516"/>
      <c r="AF194" s="516"/>
      <c r="AG194" s="516"/>
      <c r="AH194" s="516"/>
      <c r="AI194" s="516"/>
      <c r="AJ194" s="516"/>
      <c r="AK194" s="516"/>
      <c r="AL194" s="516"/>
      <c r="AM194" s="516"/>
      <c r="AN194" s="516"/>
      <c r="AO194" s="516"/>
      <c r="AP194" s="374"/>
      <c r="AQ194" s="374"/>
      <c r="AR194" s="374"/>
      <c r="AS194" s="374"/>
      <c r="AT194" s="374"/>
      <c r="AU194" s="374"/>
    </row>
    <row r="195" spans="1:47" ht="12" customHeight="1" x14ac:dyDescent="0.3">
      <c r="A195" s="529" t="str">
        <f t="shared" ref="A195" si="2189">IF(ISERROR(RANK(AO195,$AO$3:$AO$302,0)),"",(RANK(AO195,$AO$3:$AO$302,0)))</f>
        <v/>
      </c>
      <c r="B195" s="523" t="str">
        <f>IF(ISNA(VLOOKUP($D195,'L. Des E.'!$A$3:$C$362,2,FALSE)),"",(VLOOKUP($D195,'L. Des E.'!$A$3:$C$362,2,FALSE)))</f>
        <v/>
      </c>
      <c r="C195" s="520" t="str">
        <f>IF(ISNA(VLOOKUP($D195,'L. Des E.'!$A$3:$C$362,3,FALSE)),"",(VLOOKUP($D195,'L. Des E.'!$A$3:$C$362,3,FALSE)))</f>
        <v/>
      </c>
      <c r="D195" s="525"/>
      <c r="E195" s="64"/>
      <c r="F195" s="65"/>
      <c r="G195" s="527" t="str">
        <f t="shared" ref="G195" si="2190">IF(F195="","",IF(SUM(H195:H196)=0,"PC",(SUM(H195:H196))))</f>
        <v/>
      </c>
      <c r="H195" s="503" t="str">
        <f t="shared" si="1474"/>
        <v/>
      </c>
      <c r="I195" s="65"/>
      <c r="J195" s="65"/>
      <c r="K195" s="65"/>
      <c r="L195" s="65"/>
      <c r="M195" s="65"/>
      <c r="N195" s="65"/>
      <c r="O195" s="316"/>
      <c r="P195" s="65"/>
      <c r="Q195" s="65"/>
      <c r="R195" s="317"/>
      <c r="S195" s="519">
        <v>97</v>
      </c>
      <c r="T195" s="516" t="str">
        <f t="shared" ref="T195" si="2191">G195</f>
        <v/>
      </c>
      <c r="U195" s="516">
        <f t="shared" ref="U195" si="2192">I195</f>
        <v>0</v>
      </c>
      <c r="V195" s="516">
        <f t="shared" ref="V195" si="2193">I196</f>
        <v>0</v>
      </c>
      <c r="W195" s="516">
        <f t="shared" ref="W195" si="2194">J195</f>
        <v>0</v>
      </c>
      <c r="X195" s="516">
        <f t="shared" ref="X195" si="2195">J196</f>
        <v>0</v>
      </c>
      <c r="Y195" s="516">
        <f t="shared" si="1482"/>
        <v>0</v>
      </c>
      <c r="Z195" s="517">
        <f t="shared" ref="Z195" si="2196">K196</f>
        <v>0</v>
      </c>
      <c r="AA195" s="516">
        <f t="shared" ref="AA195" si="2197">L195</f>
        <v>0</v>
      </c>
      <c r="AB195" s="516">
        <f t="shared" ref="AB195" si="2198">L196</f>
        <v>0</v>
      </c>
      <c r="AC195" s="516">
        <f t="shared" ref="AC195" si="2199">M195</f>
        <v>0</v>
      </c>
      <c r="AD195" s="516">
        <f t="shared" ref="AD195" si="2200">M196</f>
        <v>0</v>
      </c>
      <c r="AE195" s="516">
        <f t="shared" ref="AE195" si="2201">N195</f>
        <v>0</v>
      </c>
      <c r="AF195" s="516">
        <f t="shared" ref="AF195" si="2202">N196</f>
        <v>0</v>
      </c>
      <c r="AG195" s="516">
        <f t="shared" ref="AG195" si="2203">O195</f>
        <v>0</v>
      </c>
      <c r="AH195" s="516">
        <f t="shared" ref="AH195" si="2204">O196</f>
        <v>0</v>
      </c>
      <c r="AI195" s="516">
        <f t="shared" ref="AI195" si="2205">P195</f>
        <v>0</v>
      </c>
      <c r="AJ195" s="516">
        <f t="shared" ref="AJ195" si="2206">P196</f>
        <v>0</v>
      </c>
      <c r="AK195" s="516">
        <f t="shared" ref="AK195" si="2207">Q195</f>
        <v>0</v>
      </c>
      <c r="AL195" s="516">
        <f t="shared" ref="AL195" si="2208">Q196</f>
        <v>0</v>
      </c>
      <c r="AM195" s="516">
        <f t="shared" ref="AM195" si="2209">R195</f>
        <v>0</v>
      </c>
      <c r="AN195" s="516">
        <f t="shared" ref="AN195" si="2210">R196</f>
        <v>0</v>
      </c>
      <c r="AO195" s="516" t="str">
        <f t="shared" ref="AO195" si="2211">IF(T195="","",IFERROR(SUM(U195:AN195)+LARGE(U195:AN195,1)/100+LARGE(U195:AN195,2)/1000+LARGE(U195:AN195,3)/10000+LARGE(U195:AN195,4)/100000+LARGE(U195:AN195,5)/1000000+LARGE(U195:AN195,6)/10000000+LARGE(U195:AN195,7)/100000000+LARGE(U195:AN195,8)/1000000000+LARGE(U195:AN195,9)/10000000000+LARGE(U195:AN195,10)/100000000000+LARGE(U195:AN195,11)/1000000000000+LARGE(U195:AN195,12)/10000000000000+LARGE(U195:AN195,13)/100000000000000+LARGE(U195:AN195,14)/1000000000000000+LARGE(U195:AN195,15)/10000000000000000+LARGE(U195:AN195,16)/100000000000000000+LARGE(U195:AN195,17)/1000000000000000000+LARGE(U195:AN195,18)/10000000000000000000+LARGE(U195:AN195,19)/100000000000000000000+LARGE(U195:AN195,20)/1E+21-0.01/S195,0))</f>
        <v/>
      </c>
      <c r="AP195" s="374"/>
      <c r="AQ195" s="374"/>
      <c r="AR195" s="374"/>
      <c r="AS195" s="374"/>
      <c r="AT195" s="374"/>
      <c r="AU195" s="374"/>
    </row>
    <row r="196" spans="1:47" ht="12" customHeight="1" thickBot="1" x14ac:dyDescent="0.35">
      <c r="A196" s="530"/>
      <c r="B196" s="524"/>
      <c r="C196" s="521"/>
      <c r="D196" s="526"/>
      <c r="E196" s="69"/>
      <c r="F196" s="70"/>
      <c r="G196" s="528"/>
      <c r="H196" s="43" t="str">
        <f t="shared" ref="H196:H259" si="2212">IF(F196="","",IF(MIN(90,SUM(I196:R196))=0,"PC",(MIN(90,SUM(I196:R196)))))</f>
        <v/>
      </c>
      <c r="I196" s="70"/>
      <c r="J196" s="70"/>
      <c r="K196" s="70"/>
      <c r="L196" s="70"/>
      <c r="M196" s="70"/>
      <c r="N196" s="70"/>
      <c r="O196" s="318"/>
      <c r="P196" s="70"/>
      <c r="Q196" s="70"/>
      <c r="R196" s="319"/>
      <c r="S196" s="519"/>
      <c r="T196" s="516"/>
      <c r="U196" s="516"/>
      <c r="V196" s="516"/>
      <c r="W196" s="516"/>
      <c r="X196" s="516"/>
      <c r="Y196" s="516"/>
      <c r="Z196" s="516"/>
      <c r="AA196" s="516"/>
      <c r="AB196" s="516"/>
      <c r="AC196" s="516"/>
      <c r="AD196" s="516"/>
      <c r="AE196" s="516"/>
      <c r="AF196" s="516"/>
      <c r="AG196" s="516"/>
      <c r="AH196" s="516"/>
      <c r="AI196" s="516"/>
      <c r="AJ196" s="516"/>
      <c r="AK196" s="516"/>
      <c r="AL196" s="516"/>
      <c r="AM196" s="516"/>
      <c r="AN196" s="516"/>
      <c r="AO196" s="516"/>
      <c r="AP196" s="374"/>
      <c r="AQ196" s="374"/>
      <c r="AR196" s="374"/>
      <c r="AS196" s="374"/>
      <c r="AT196" s="374"/>
      <c r="AU196" s="374"/>
    </row>
    <row r="197" spans="1:47" ht="12" customHeight="1" x14ac:dyDescent="0.3">
      <c r="A197" s="529" t="str">
        <f t="shared" ref="A197" si="2213">IF(ISERROR(RANK(AO197,$AO$3:$AO$302,0)),"",(RANK(AO197,$AO$3:$AO$302,0)))</f>
        <v/>
      </c>
      <c r="B197" s="523" t="str">
        <f>IF(ISNA(VLOOKUP($D197,'L. Des E.'!$A$3:$C$362,2,FALSE)),"",(VLOOKUP($D197,'L. Des E.'!$A$3:$C$362,2,FALSE)))</f>
        <v/>
      </c>
      <c r="C197" s="520" t="str">
        <f>IF(ISNA(VLOOKUP($D197,'L. Des E.'!$A$3:$C$362,3,FALSE)),"",(VLOOKUP($D197,'L. Des E.'!$A$3:$C$362,3,FALSE)))</f>
        <v/>
      </c>
      <c r="D197" s="525"/>
      <c r="E197" s="64"/>
      <c r="F197" s="65"/>
      <c r="G197" s="527" t="str">
        <f t="shared" ref="G197" si="2214">IF(F197="","",IF(SUM(H197:H198)=0,"PC",(SUM(H197:H198))))</f>
        <v/>
      </c>
      <c r="H197" s="503" t="str">
        <f t="shared" si="2212"/>
        <v/>
      </c>
      <c r="I197" s="65"/>
      <c r="J197" s="65"/>
      <c r="K197" s="65"/>
      <c r="L197" s="65"/>
      <c r="M197" s="65"/>
      <c r="N197" s="65"/>
      <c r="O197" s="316"/>
      <c r="P197" s="65"/>
      <c r="Q197" s="65"/>
      <c r="R197" s="317"/>
      <c r="S197" s="519">
        <v>98</v>
      </c>
      <c r="T197" s="516" t="str">
        <f t="shared" ref="T197" si="2215">G197</f>
        <v/>
      </c>
      <c r="U197" s="516">
        <f t="shared" ref="U197" si="2216">I197</f>
        <v>0</v>
      </c>
      <c r="V197" s="516">
        <f t="shared" ref="V197" si="2217">I198</f>
        <v>0</v>
      </c>
      <c r="W197" s="516">
        <f t="shared" ref="W197" si="2218">J197</f>
        <v>0</v>
      </c>
      <c r="X197" s="516">
        <f t="shared" ref="X197" si="2219">J198</f>
        <v>0</v>
      </c>
      <c r="Y197" s="516">
        <f t="shared" ref="Y197:Y259" si="2220">K197</f>
        <v>0</v>
      </c>
      <c r="Z197" s="517">
        <f t="shared" ref="Z197" si="2221">K198</f>
        <v>0</v>
      </c>
      <c r="AA197" s="516">
        <f t="shared" ref="AA197" si="2222">L197</f>
        <v>0</v>
      </c>
      <c r="AB197" s="516">
        <f t="shared" ref="AB197" si="2223">L198</f>
        <v>0</v>
      </c>
      <c r="AC197" s="516">
        <f t="shared" ref="AC197" si="2224">M197</f>
        <v>0</v>
      </c>
      <c r="AD197" s="516">
        <f t="shared" ref="AD197" si="2225">M198</f>
        <v>0</v>
      </c>
      <c r="AE197" s="516">
        <f t="shared" ref="AE197" si="2226">N197</f>
        <v>0</v>
      </c>
      <c r="AF197" s="516">
        <f t="shared" ref="AF197" si="2227">N198</f>
        <v>0</v>
      </c>
      <c r="AG197" s="516">
        <f t="shared" ref="AG197" si="2228">O197</f>
        <v>0</v>
      </c>
      <c r="AH197" s="516">
        <f t="shared" ref="AH197" si="2229">O198</f>
        <v>0</v>
      </c>
      <c r="AI197" s="516">
        <f t="shared" ref="AI197" si="2230">P197</f>
        <v>0</v>
      </c>
      <c r="AJ197" s="516">
        <f t="shared" ref="AJ197" si="2231">P198</f>
        <v>0</v>
      </c>
      <c r="AK197" s="516">
        <f t="shared" ref="AK197" si="2232">Q197</f>
        <v>0</v>
      </c>
      <c r="AL197" s="516">
        <f t="shared" ref="AL197" si="2233">Q198</f>
        <v>0</v>
      </c>
      <c r="AM197" s="516">
        <f t="shared" ref="AM197" si="2234">R197</f>
        <v>0</v>
      </c>
      <c r="AN197" s="516">
        <f t="shared" ref="AN197" si="2235">R198</f>
        <v>0</v>
      </c>
      <c r="AO197" s="516" t="str">
        <f t="shared" ref="AO197" si="2236">IF(T197="","",IFERROR(SUM(U197:AN197)+LARGE(U197:AN197,1)/100+LARGE(U197:AN197,2)/1000+LARGE(U197:AN197,3)/10000+LARGE(U197:AN197,4)/100000+LARGE(U197:AN197,5)/1000000+LARGE(U197:AN197,6)/10000000+LARGE(U197:AN197,7)/100000000+LARGE(U197:AN197,8)/1000000000+LARGE(U197:AN197,9)/10000000000+LARGE(U197:AN197,10)/100000000000+LARGE(U197:AN197,11)/1000000000000+LARGE(U197:AN197,12)/10000000000000+LARGE(U197:AN197,13)/100000000000000+LARGE(U197:AN197,14)/1000000000000000+LARGE(U197:AN197,15)/10000000000000000+LARGE(U197:AN197,16)/100000000000000000+LARGE(U197:AN197,17)/1000000000000000000+LARGE(U197:AN197,18)/10000000000000000000+LARGE(U197:AN197,19)/100000000000000000000+LARGE(U197:AN197,20)/1E+21-0.01/S197,0))</f>
        <v/>
      </c>
      <c r="AP197" s="374"/>
      <c r="AQ197" s="374"/>
      <c r="AR197" s="374"/>
      <c r="AS197" s="374"/>
      <c r="AT197" s="374"/>
      <c r="AU197" s="374"/>
    </row>
    <row r="198" spans="1:47" ht="12" customHeight="1" thickBot="1" x14ac:dyDescent="0.35">
      <c r="A198" s="530"/>
      <c r="B198" s="524"/>
      <c r="C198" s="521"/>
      <c r="D198" s="526"/>
      <c r="E198" s="69"/>
      <c r="F198" s="70"/>
      <c r="G198" s="528"/>
      <c r="H198" s="43" t="str">
        <f t="shared" si="2212"/>
        <v/>
      </c>
      <c r="I198" s="70"/>
      <c r="J198" s="70"/>
      <c r="K198" s="70"/>
      <c r="L198" s="70"/>
      <c r="M198" s="70"/>
      <c r="N198" s="70"/>
      <c r="O198" s="318"/>
      <c r="P198" s="70"/>
      <c r="Q198" s="70"/>
      <c r="R198" s="319"/>
      <c r="S198" s="519"/>
      <c r="T198" s="516"/>
      <c r="U198" s="516"/>
      <c r="V198" s="516"/>
      <c r="W198" s="516"/>
      <c r="X198" s="516"/>
      <c r="Y198" s="516"/>
      <c r="Z198" s="516"/>
      <c r="AA198" s="516"/>
      <c r="AB198" s="516"/>
      <c r="AC198" s="516"/>
      <c r="AD198" s="516"/>
      <c r="AE198" s="516"/>
      <c r="AF198" s="516"/>
      <c r="AG198" s="516"/>
      <c r="AH198" s="516"/>
      <c r="AI198" s="516"/>
      <c r="AJ198" s="516"/>
      <c r="AK198" s="516"/>
      <c r="AL198" s="516"/>
      <c r="AM198" s="516"/>
      <c r="AN198" s="516"/>
      <c r="AO198" s="516"/>
      <c r="AP198" s="374"/>
      <c r="AQ198" s="374"/>
      <c r="AR198" s="374"/>
      <c r="AS198" s="374"/>
      <c r="AT198" s="374"/>
      <c r="AU198" s="374"/>
    </row>
    <row r="199" spans="1:47" ht="12" customHeight="1" x14ac:dyDescent="0.3">
      <c r="A199" s="529" t="str">
        <f t="shared" ref="A199" si="2237">IF(ISERROR(RANK(AO199,$AO$3:$AO$302,0)),"",(RANK(AO199,$AO$3:$AO$302,0)))</f>
        <v/>
      </c>
      <c r="B199" s="523" t="str">
        <f>IF(ISNA(VLOOKUP($D199,'L. Des E.'!$A$3:$C$362,2,FALSE)),"",(VLOOKUP($D199,'L. Des E.'!$A$3:$C$362,2,FALSE)))</f>
        <v/>
      </c>
      <c r="C199" s="520" t="str">
        <f>IF(ISNA(VLOOKUP($D199,'L. Des E.'!$A$3:$C$362,3,FALSE)),"",(VLOOKUP($D199,'L. Des E.'!$A$3:$C$362,3,FALSE)))</f>
        <v/>
      </c>
      <c r="D199" s="525"/>
      <c r="E199" s="64"/>
      <c r="F199" s="65"/>
      <c r="G199" s="527" t="str">
        <f t="shared" ref="G199" si="2238">IF(F199="","",IF(SUM(H199:H200)=0,"PC",(SUM(H199:H200))))</f>
        <v/>
      </c>
      <c r="H199" s="503" t="str">
        <f t="shared" si="2212"/>
        <v/>
      </c>
      <c r="I199" s="65"/>
      <c r="J199" s="65"/>
      <c r="K199" s="65"/>
      <c r="L199" s="65"/>
      <c r="M199" s="65"/>
      <c r="N199" s="65"/>
      <c r="O199" s="316"/>
      <c r="P199" s="65"/>
      <c r="Q199" s="65"/>
      <c r="R199" s="317"/>
      <c r="S199" s="519">
        <v>99</v>
      </c>
      <c r="T199" s="516" t="str">
        <f t="shared" ref="T199" si="2239">G199</f>
        <v/>
      </c>
      <c r="U199" s="516">
        <f t="shared" ref="U199" si="2240">I199</f>
        <v>0</v>
      </c>
      <c r="V199" s="516">
        <f t="shared" ref="V199" si="2241">I200</f>
        <v>0</v>
      </c>
      <c r="W199" s="516">
        <f t="shared" ref="W199" si="2242">J199</f>
        <v>0</v>
      </c>
      <c r="X199" s="516">
        <f t="shared" ref="X199" si="2243">J200</f>
        <v>0</v>
      </c>
      <c r="Y199" s="516">
        <f t="shared" si="2220"/>
        <v>0</v>
      </c>
      <c r="Z199" s="517">
        <f t="shared" ref="Z199" si="2244">K200</f>
        <v>0</v>
      </c>
      <c r="AA199" s="516">
        <f t="shared" ref="AA199" si="2245">L199</f>
        <v>0</v>
      </c>
      <c r="AB199" s="516">
        <f t="shared" ref="AB199" si="2246">L200</f>
        <v>0</v>
      </c>
      <c r="AC199" s="516">
        <f t="shared" ref="AC199" si="2247">M199</f>
        <v>0</v>
      </c>
      <c r="AD199" s="516">
        <f t="shared" ref="AD199" si="2248">M200</f>
        <v>0</v>
      </c>
      <c r="AE199" s="516">
        <f t="shared" ref="AE199" si="2249">N199</f>
        <v>0</v>
      </c>
      <c r="AF199" s="516">
        <f t="shared" ref="AF199" si="2250">N200</f>
        <v>0</v>
      </c>
      <c r="AG199" s="516">
        <f t="shared" ref="AG199" si="2251">O199</f>
        <v>0</v>
      </c>
      <c r="AH199" s="516">
        <f t="shared" ref="AH199" si="2252">O200</f>
        <v>0</v>
      </c>
      <c r="AI199" s="516">
        <f t="shared" ref="AI199" si="2253">P199</f>
        <v>0</v>
      </c>
      <c r="AJ199" s="516">
        <f t="shared" ref="AJ199" si="2254">P200</f>
        <v>0</v>
      </c>
      <c r="AK199" s="516">
        <f t="shared" ref="AK199" si="2255">Q199</f>
        <v>0</v>
      </c>
      <c r="AL199" s="516">
        <f t="shared" ref="AL199" si="2256">Q200</f>
        <v>0</v>
      </c>
      <c r="AM199" s="516">
        <f t="shared" ref="AM199" si="2257">R199</f>
        <v>0</v>
      </c>
      <c r="AN199" s="516">
        <f t="shared" ref="AN199" si="2258">R200</f>
        <v>0</v>
      </c>
      <c r="AO199" s="516" t="str">
        <f t="shared" ref="AO199" si="2259">IF(T199="","",IFERROR(SUM(U199:AN199)+LARGE(U199:AN199,1)/100+LARGE(U199:AN199,2)/1000+LARGE(U199:AN199,3)/10000+LARGE(U199:AN199,4)/100000+LARGE(U199:AN199,5)/1000000+LARGE(U199:AN199,6)/10000000+LARGE(U199:AN199,7)/100000000+LARGE(U199:AN199,8)/1000000000+LARGE(U199:AN199,9)/10000000000+LARGE(U199:AN199,10)/100000000000+LARGE(U199:AN199,11)/1000000000000+LARGE(U199:AN199,12)/10000000000000+LARGE(U199:AN199,13)/100000000000000+LARGE(U199:AN199,14)/1000000000000000+LARGE(U199:AN199,15)/10000000000000000+LARGE(U199:AN199,16)/100000000000000000+LARGE(U199:AN199,17)/1000000000000000000+LARGE(U199:AN199,18)/10000000000000000000+LARGE(U199:AN199,19)/100000000000000000000+LARGE(U199:AN199,20)/1E+21-0.01/S199,0))</f>
        <v/>
      </c>
      <c r="AP199" s="374"/>
      <c r="AQ199" s="374"/>
      <c r="AR199" s="374"/>
      <c r="AS199" s="374"/>
      <c r="AT199" s="374"/>
      <c r="AU199" s="374"/>
    </row>
    <row r="200" spans="1:47" ht="12" customHeight="1" thickBot="1" x14ac:dyDescent="0.35">
      <c r="A200" s="530"/>
      <c r="B200" s="524"/>
      <c r="C200" s="521"/>
      <c r="D200" s="526"/>
      <c r="E200" s="69"/>
      <c r="F200" s="70"/>
      <c r="G200" s="528"/>
      <c r="H200" s="43" t="str">
        <f t="shared" si="2212"/>
        <v/>
      </c>
      <c r="I200" s="70"/>
      <c r="J200" s="70"/>
      <c r="K200" s="70"/>
      <c r="L200" s="70"/>
      <c r="M200" s="70"/>
      <c r="N200" s="70"/>
      <c r="O200" s="318"/>
      <c r="P200" s="70"/>
      <c r="Q200" s="70"/>
      <c r="R200" s="319"/>
      <c r="S200" s="519"/>
      <c r="T200" s="516"/>
      <c r="U200" s="516"/>
      <c r="V200" s="516"/>
      <c r="W200" s="516"/>
      <c r="X200" s="516"/>
      <c r="Y200" s="516"/>
      <c r="Z200" s="516"/>
      <c r="AA200" s="516"/>
      <c r="AB200" s="516"/>
      <c r="AC200" s="516"/>
      <c r="AD200" s="516"/>
      <c r="AE200" s="516"/>
      <c r="AF200" s="516"/>
      <c r="AG200" s="516"/>
      <c r="AH200" s="516"/>
      <c r="AI200" s="516"/>
      <c r="AJ200" s="516"/>
      <c r="AK200" s="516"/>
      <c r="AL200" s="516"/>
      <c r="AM200" s="516"/>
      <c r="AN200" s="516"/>
      <c r="AO200" s="516"/>
      <c r="AP200" s="374"/>
      <c r="AQ200" s="374"/>
      <c r="AR200" s="374"/>
      <c r="AS200" s="374"/>
      <c r="AT200" s="374"/>
      <c r="AU200" s="374"/>
    </row>
    <row r="201" spans="1:47" ht="12" customHeight="1" x14ac:dyDescent="0.3">
      <c r="A201" s="529" t="str">
        <f t="shared" ref="A201" si="2260">IF(ISERROR(RANK(AO201,$AO$3:$AO$302,0)),"",(RANK(AO201,$AO$3:$AO$302,0)))</f>
        <v/>
      </c>
      <c r="B201" s="523" t="str">
        <f>IF(ISNA(VLOOKUP($D201,'L. Des E.'!$A$3:$C$362,2,FALSE)),"",(VLOOKUP($D201,'L. Des E.'!$A$3:$C$362,2,FALSE)))</f>
        <v/>
      </c>
      <c r="C201" s="520" t="str">
        <f>IF(ISNA(VLOOKUP($D201,'L. Des E.'!$A$3:$C$362,3,FALSE)),"",(VLOOKUP($D201,'L. Des E.'!$A$3:$C$362,3,FALSE)))</f>
        <v/>
      </c>
      <c r="D201" s="525"/>
      <c r="E201" s="64"/>
      <c r="F201" s="65"/>
      <c r="G201" s="527" t="str">
        <f t="shared" ref="G201" si="2261">IF(F201="","",IF(SUM(H201:H202)=0,"PC",(SUM(H201:H202))))</f>
        <v/>
      </c>
      <c r="H201" s="503" t="str">
        <f t="shared" si="2212"/>
        <v/>
      </c>
      <c r="I201" s="65"/>
      <c r="J201" s="65"/>
      <c r="K201" s="65"/>
      <c r="L201" s="65"/>
      <c r="M201" s="65"/>
      <c r="N201" s="65"/>
      <c r="O201" s="316"/>
      <c r="P201" s="65"/>
      <c r="Q201" s="65"/>
      <c r="R201" s="317"/>
      <c r="S201" s="519">
        <v>100</v>
      </c>
      <c r="T201" s="516" t="str">
        <f t="shared" ref="T201" si="2262">G201</f>
        <v/>
      </c>
      <c r="U201" s="516">
        <f t="shared" ref="U201" si="2263">I201</f>
        <v>0</v>
      </c>
      <c r="V201" s="516">
        <f t="shared" ref="V201" si="2264">I202</f>
        <v>0</v>
      </c>
      <c r="W201" s="516">
        <f t="shared" ref="W201" si="2265">J201</f>
        <v>0</v>
      </c>
      <c r="X201" s="516">
        <f t="shared" ref="X201" si="2266">J202</f>
        <v>0</v>
      </c>
      <c r="Y201" s="516">
        <f t="shared" si="2220"/>
        <v>0</v>
      </c>
      <c r="Z201" s="517">
        <f t="shared" ref="Z201" si="2267">K202</f>
        <v>0</v>
      </c>
      <c r="AA201" s="516">
        <f t="shared" ref="AA201" si="2268">L201</f>
        <v>0</v>
      </c>
      <c r="AB201" s="516">
        <f t="shared" ref="AB201" si="2269">L202</f>
        <v>0</v>
      </c>
      <c r="AC201" s="516">
        <f t="shared" ref="AC201" si="2270">M201</f>
        <v>0</v>
      </c>
      <c r="AD201" s="516">
        <f t="shared" ref="AD201" si="2271">M202</f>
        <v>0</v>
      </c>
      <c r="AE201" s="516">
        <f t="shared" ref="AE201" si="2272">N201</f>
        <v>0</v>
      </c>
      <c r="AF201" s="516">
        <f t="shared" ref="AF201" si="2273">N202</f>
        <v>0</v>
      </c>
      <c r="AG201" s="516">
        <f t="shared" ref="AG201" si="2274">O201</f>
        <v>0</v>
      </c>
      <c r="AH201" s="516">
        <f t="shared" ref="AH201" si="2275">O202</f>
        <v>0</v>
      </c>
      <c r="AI201" s="516">
        <f t="shared" ref="AI201" si="2276">P201</f>
        <v>0</v>
      </c>
      <c r="AJ201" s="516">
        <f t="shared" ref="AJ201" si="2277">P202</f>
        <v>0</v>
      </c>
      <c r="AK201" s="516">
        <f t="shared" ref="AK201" si="2278">Q201</f>
        <v>0</v>
      </c>
      <c r="AL201" s="516">
        <f t="shared" ref="AL201" si="2279">Q202</f>
        <v>0</v>
      </c>
      <c r="AM201" s="516">
        <f t="shared" ref="AM201" si="2280">R201</f>
        <v>0</v>
      </c>
      <c r="AN201" s="516">
        <f t="shared" ref="AN201" si="2281">R202</f>
        <v>0</v>
      </c>
      <c r="AO201" s="516" t="str">
        <f t="shared" ref="AO201" si="2282">IF(T201="","",IFERROR(SUM(U201:AN201)+LARGE(U201:AN201,1)/100+LARGE(U201:AN201,2)/1000+LARGE(U201:AN201,3)/10000+LARGE(U201:AN201,4)/100000+LARGE(U201:AN201,5)/1000000+LARGE(U201:AN201,6)/10000000+LARGE(U201:AN201,7)/100000000+LARGE(U201:AN201,8)/1000000000+LARGE(U201:AN201,9)/10000000000+LARGE(U201:AN201,10)/100000000000+LARGE(U201:AN201,11)/1000000000000+LARGE(U201:AN201,12)/10000000000000+LARGE(U201:AN201,13)/100000000000000+LARGE(U201:AN201,14)/1000000000000000+LARGE(U201:AN201,15)/10000000000000000+LARGE(U201:AN201,16)/100000000000000000+LARGE(U201:AN201,17)/1000000000000000000+LARGE(U201:AN201,18)/10000000000000000000+LARGE(U201:AN201,19)/100000000000000000000+LARGE(U201:AN201,20)/1E+21-0.01/S201,0))</f>
        <v/>
      </c>
      <c r="AP201" s="374"/>
      <c r="AQ201" s="374"/>
      <c r="AR201" s="374"/>
      <c r="AS201" s="374"/>
      <c r="AT201" s="374"/>
      <c r="AU201" s="374"/>
    </row>
    <row r="202" spans="1:47" ht="12" customHeight="1" thickBot="1" x14ac:dyDescent="0.35">
      <c r="A202" s="530"/>
      <c r="B202" s="524"/>
      <c r="C202" s="521"/>
      <c r="D202" s="526"/>
      <c r="E202" s="69"/>
      <c r="F202" s="70"/>
      <c r="G202" s="528"/>
      <c r="H202" s="43" t="str">
        <f t="shared" si="2212"/>
        <v/>
      </c>
      <c r="I202" s="70"/>
      <c r="J202" s="70"/>
      <c r="K202" s="70"/>
      <c r="L202" s="70"/>
      <c r="M202" s="70"/>
      <c r="N202" s="70"/>
      <c r="O202" s="318"/>
      <c r="P202" s="70"/>
      <c r="Q202" s="70"/>
      <c r="R202" s="319"/>
      <c r="S202" s="519"/>
      <c r="T202" s="516"/>
      <c r="U202" s="516"/>
      <c r="V202" s="516"/>
      <c r="W202" s="516"/>
      <c r="X202" s="516"/>
      <c r="Y202" s="516"/>
      <c r="Z202" s="516"/>
      <c r="AA202" s="516"/>
      <c r="AB202" s="516"/>
      <c r="AC202" s="516"/>
      <c r="AD202" s="516"/>
      <c r="AE202" s="516"/>
      <c r="AF202" s="516"/>
      <c r="AG202" s="516"/>
      <c r="AH202" s="516"/>
      <c r="AI202" s="516"/>
      <c r="AJ202" s="516"/>
      <c r="AK202" s="516"/>
      <c r="AL202" s="516"/>
      <c r="AM202" s="516"/>
      <c r="AN202" s="516"/>
      <c r="AO202" s="516"/>
      <c r="AP202" s="374"/>
      <c r="AQ202" s="374"/>
      <c r="AR202" s="374"/>
      <c r="AS202" s="374"/>
      <c r="AT202" s="374"/>
      <c r="AU202" s="374"/>
    </row>
    <row r="203" spans="1:47" ht="12" customHeight="1" x14ac:dyDescent="0.3">
      <c r="A203" s="529" t="str">
        <f t="shared" ref="A203" si="2283">IF(ISERROR(RANK(AO203,$AO$3:$AO$302,0)),"",(RANK(AO203,$AO$3:$AO$302,0)))</f>
        <v/>
      </c>
      <c r="B203" s="523" t="str">
        <f>IF(ISNA(VLOOKUP($D203,'L. Des E.'!$A$3:$C$362,2,FALSE)),"",(VLOOKUP($D203,'L. Des E.'!$A$3:$C$362,2,FALSE)))</f>
        <v/>
      </c>
      <c r="C203" s="520" t="str">
        <f>IF(ISNA(VLOOKUP($D203,'L. Des E.'!$A$3:$C$362,3,FALSE)),"",(VLOOKUP($D203,'L. Des E.'!$A$3:$C$362,3,FALSE)))</f>
        <v/>
      </c>
      <c r="D203" s="525"/>
      <c r="E203" s="64"/>
      <c r="F203" s="65"/>
      <c r="G203" s="527" t="str">
        <f t="shared" ref="G203" si="2284">IF(F203="","",IF(SUM(H203:H204)=0,"PC",(SUM(H203:H204))))</f>
        <v/>
      </c>
      <c r="H203" s="503" t="str">
        <f t="shared" si="2212"/>
        <v/>
      </c>
      <c r="I203" s="65"/>
      <c r="J203" s="65"/>
      <c r="K203" s="65"/>
      <c r="L203" s="65"/>
      <c r="M203" s="65"/>
      <c r="N203" s="65"/>
      <c r="O203" s="316"/>
      <c r="P203" s="65"/>
      <c r="Q203" s="65"/>
      <c r="R203" s="317"/>
      <c r="S203" s="519">
        <v>101</v>
      </c>
      <c r="T203" s="516" t="str">
        <f t="shared" ref="T203" si="2285">G203</f>
        <v/>
      </c>
      <c r="U203" s="516">
        <f t="shared" ref="U203" si="2286">I203</f>
        <v>0</v>
      </c>
      <c r="V203" s="516">
        <f t="shared" ref="V203" si="2287">I204</f>
        <v>0</v>
      </c>
      <c r="W203" s="516">
        <f t="shared" ref="W203" si="2288">J203</f>
        <v>0</v>
      </c>
      <c r="X203" s="516">
        <f t="shared" ref="X203" si="2289">J204</f>
        <v>0</v>
      </c>
      <c r="Y203" s="516">
        <f t="shared" si="2220"/>
        <v>0</v>
      </c>
      <c r="Z203" s="517">
        <f t="shared" ref="Z203" si="2290">K204</f>
        <v>0</v>
      </c>
      <c r="AA203" s="516">
        <f t="shared" ref="AA203" si="2291">L203</f>
        <v>0</v>
      </c>
      <c r="AB203" s="516">
        <f t="shared" ref="AB203" si="2292">L204</f>
        <v>0</v>
      </c>
      <c r="AC203" s="516">
        <f t="shared" ref="AC203" si="2293">M203</f>
        <v>0</v>
      </c>
      <c r="AD203" s="516">
        <f t="shared" ref="AD203" si="2294">M204</f>
        <v>0</v>
      </c>
      <c r="AE203" s="516">
        <f t="shared" ref="AE203" si="2295">N203</f>
        <v>0</v>
      </c>
      <c r="AF203" s="516">
        <f t="shared" ref="AF203" si="2296">N204</f>
        <v>0</v>
      </c>
      <c r="AG203" s="516">
        <f t="shared" ref="AG203" si="2297">O203</f>
        <v>0</v>
      </c>
      <c r="AH203" s="516">
        <f t="shared" ref="AH203" si="2298">O204</f>
        <v>0</v>
      </c>
      <c r="AI203" s="516">
        <f t="shared" ref="AI203" si="2299">P203</f>
        <v>0</v>
      </c>
      <c r="AJ203" s="516">
        <f t="shared" ref="AJ203" si="2300">P204</f>
        <v>0</v>
      </c>
      <c r="AK203" s="516">
        <f t="shared" ref="AK203" si="2301">Q203</f>
        <v>0</v>
      </c>
      <c r="AL203" s="516">
        <f t="shared" ref="AL203" si="2302">Q204</f>
        <v>0</v>
      </c>
      <c r="AM203" s="516">
        <f t="shared" ref="AM203" si="2303">R203</f>
        <v>0</v>
      </c>
      <c r="AN203" s="516">
        <f t="shared" ref="AN203" si="2304">R204</f>
        <v>0</v>
      </c>
      <c r="AO203" s="516" t="str">
        <f t="shared" ref="AO203" si="2305">IF(T203="","",IFERROR(SUM(U203:AN203)+LARGE(U203:AN203,1)/100+LARGE(U203:AN203,2)/1000+LARGE(U203:AN203,3)/10000+LARGE(U203:AN203,4)/100000+LARGE(U203:AN203,5)/1000000+LARGE(U203:AN203,6)/10000000+LARGE(U203:AN203,7)/100000000+LARGE(U203:AN203,8)/1000000000+LARGE(U203:AN203,9)/10000000000+LARGE(U203:AN203,10)/100000000000+LARGE(U203:AN203,11)/1000000000000+LARGE(U203:AN203,12)/10000000000000+LARGE(U203:AN203,13)/100000000000000+LARGE(U203:AN203,14)/1000000000000000+LARGE(U203:AN203,15)/10000000000000000+LARGE(U203:AN203,16)/100000000000000000+LARGE(U203:AN203,17)/1000000000000000000+LARGE(U203:AN203,18)/10000000000000000000+LARGE(U203:AN203,19)/100000000000000000000+LARGE(U203:AN203,20)/1E+21-0.01/S203,0))</f>
        <v/>
      </c>
      <c r="AP203" s="374"/>
      <c r="AQ203" s="374"/>
      <c r="AR203" s="374"/>
      <c r="AS203" s="374"/>
      <c r="AT203" s="374"/>
      <c r="AU203" s="374"/>
    </row>
    <row r="204" spans="1:47" ht="12" customHeight="1" thickBot="1" x14ac:dyDescent="0.35">
      <c r="A204" s="530"/>
      <c r="B204" s="524"/>
      <c r="C204" s="521"/>
      <c r="D204" s="526"/>
      <c r="E204" s="69"/>
      <c r="F204" s="70"/>
      <c r="G204" s="528"/>
      <c r="H204" s="43" t="str">
        <f t="shared" si="2212"/>
        <v/>
      </c>
      <c r="I204" s="70"/>
      <c r="J204" s="70"/>
      <c r="K204" s="70"/>
      <c r="L204" s="70"/>
      <c r="M204" s="70"/>
      <c r="N204" s="70"/>
      <c r="O204" s="318"/>
      <c r="P204" s="70"/>
      <c r="Q204" s="70"/>
      <c r="R204" s="319"/>
      <c r="S204" s="519"/>
      <c r="T204" s="516"/>
      <c r="U204" s="516"/>
      <c r="V204" s="516"/>
      <c r="W204" s="516"/>
      <c r="X204" s="516"/>
      <c r="Y204" s="516"/>
      <c r="Z204" s="516"/>
      <c r="AA204" s="516"/>
      <c r="AB204" s="516"/>
      <c r="AC204" s="516"/>
      <c r="AD204" s="516"/>
      <c r="AE204" s="516"/>
      <c r="AF204" s="516"/>
      <c r="AG204" s="516"/>
      <c r="AH204" s="516"/>
      <c r="AI204" s="516"/>
      <c r="AJ204" s="516"/>
      <c r="AK204" s="516"/>
      <c r="AL204" s="516"/>
      <c r="AM204" s="516"/>
      <c r="AN204" s="516"/>
      <c r="AO204" s="516"/>
      <c r="AP204" s="374"/>
      <c r="AQ204" s="374"/>
      <c r="AR204" s="374"/>
      <c r="AS204" s="374"/>
      <c r="AT204" s="374"/>
      <c r="AU204" s="374"/>
    </row>
    <row r="205" spans="1:47" ht="12" customHeight="1" x14ac:dyDescent="0.3">
      <c r="A205" s="529" t="str">
        <f t="shared" ref="A205" si="2306">IF(ISERROR(RANK(AO205,$AO$3:$AO$302,0)),"",(RANK(AO205,$AO$3:$AO$302,0)))</f>
        <v/>
      </c>
      <c r="B205" s="523" t="str">
        <f>IF(ISNA(VLOOKUP($D205,'L. Des E.'!$A$3:$C$362,2,FALSE)),"",(VLOOKUP($D205,'L. Des E.'!$A$3:$C$362,2,FALSE)))</f>
        <v/>
      </c>
      <c r="C205" s="520" t="str">
        <f>IF(ISNA(VLOOKUP($D205,'L. Des E.'!$A$3:$C$362,3,FALSE)),"",(VLOOKUP($D205,'L. Des E.'!$A$3:$C$362,3,FALSE)))</f>
        <v/>
      </c>
      <c r="D205" s="525"/>
      <c r="E205" s="64"/>
      <c r="F205" s="65"/>
      <c r="G205" s="527" t="str">
        <f t="shared" ref="G205" si="2307">IF(F205="","",IF(SUM(H205:H206)=0,"PC",(SUM(H205:H206))))</f>
        <v/>
      </c>
      <c r="H205" s="503" t="str">
        <f t="shared" si="2212"/>
        <v/>
      </c>
      <c r="I205" s="65"/>
      <c r="J205" s="65"/>
      <c r="K205" s="65"/>
      <c r="L205" s="65"/>
      <c r="M205" s="65"/>
      <c r="N205" s="65"/>
      <c r="O205" s="316"/>
      <c r="P205" s="65"/>
      <c r="Q205" s="65"/>
      <c r="R205" s="317"/>
      <c r="S205" s="519">
        <v>102</v>
      </c>
      <c r="T205" s="516" t="str">
        <f t="shared" ref="T205" si="2308">G205</f>
        <v/>
      </c>
      <c r="U205" s="516">
        <f t="shared" ref="U205" si="2309">I205</f>
        <v>0</v>
      </c>
      <c r="V205" s="516">
        <f t="shared" ref="V205" si="2310">I206</f>
        <v>0</v>
      </c>
      <c r="W205" s="516">
        <f t="shared" ref="W205" si="2311">J205</f>
        <v>0</v>
      </c>
      <c r="X205" s="516">
        <f t="shared" ref="X205" si="2312">J206</f>
        <v>0</v>
      </c>
      <c r="Y205" s="516">
        <f t="shared" si="2220"/>
        <v>0</v>
      </c>
      <c r="Z205" s="517">
        <f t="shared" ref="Z205" si="2313">K206</f>
        <v>0</v>
      </c>
      <c r="AA205" s="516">
        <f t="shared" ref="AA205" si="2314">L205</f>
        <v>0</v>
      </c>
      <c r="AB205" s="516">
        <f t="shared" ref="AB205" si="2315">L206</f>
        <v>0</v>
      </c>
      <c r="AC205" s="516">
        <f t="shared" ref="AC205" si="2316">M205</f>
        <v>0</v>
      </c>
      <c r="AD205" s="516">
        <f t="shared" ref="AD205" si="2317">M206</f>
        <v>0</v>
      </c>
      <c r="AE205" s="516">
        <f t="shared" ref="AE205" si="2318">N205</f>
        <v>0</v>
      </c>
      <c r="AF205" s="516">
        <f t="shared" ref="AF205" si="2319">N206</f>
        <v>0</v>
      </c>
      <c r="AG205" s="516">
        <f t="shared" ref="AG205" si="2320">O205</f>
        <v>0</v>
      </c>
      <c r="AH205" s="516">
        <f t="shared" ref="AH205" si="2321">O206</f>
        <v>0</v>
      </c>
      <c r="AI205" s="516">
        <f t="shared" ref="AI205" si="2322">P205</f>
        <v>0</v>
      </c>
      <c r="AJ205" s="516">
        <f t="shared" ref="AJ205" si="2323">P206</f>
        <v>0</v>
      </c>
      <c r="AK205" s="516">
        <f t="shared" ref="AK205" si="2324">Q205</f>
        <v>0</v>
      </c>
      <c r="AL205" s="516">
        <f t="shared" ref="AL205" si="2325">Q206</f>
        <v>0</v>
      </c>
      <c r="AM205" s="516">
        <f t="shared" ref="AM205" si="2326">R205</f>
        <v>0</v>
      </c>
      <c r="AN205" s="516">
        <f t="shared" ref="AN205" si="2327">R206</f>
        <v>0</v>
      </c>
      <c r="AO205" s="516" t="str">
        <f t="shared" ref="AO205" si="2328">IF(T205="","",IFERROR(SUM(U205:AN205)+LARGE(U205:AN205,1)/100+LARGE(U205:AN205,2)/1000+LARGE(U205:AN205,3)/10000+LARGE(U205:AN205,4)/100000+LARGE(U205:AN205,5)/1000000+LARGE(U205:AN205,6)/10000000+LARGE(U205:AN205,7)/100000000+LARGE(U205:AN205,8)/1000000000+LARGE(U205:AN205,9)/10000000000+LARGE(U205:AN205,10)/100000000000+LARGE(U205:AN205,11)/1000000000000+LARGE(U205:AN205,12)/10000000000000+LARGE(U205:AN205,13)/100000000000000+LARGE(U205:AN205,14)/1000000000000000+LARGE(U205:AN205,15)/10000000000000000+LARGE(U205:AN205,16)/100000000000000000+LARGE(U205:AN205,17)/1000000000000000000+LARGE(U205:AN205,18)/10000000000000000000+LARGE(U205:AN205,19)/100000000000000000000+LARGE(U205:AN205,20)/1E+21-0.01/S205,0))</f>
        <v/>
      </c>
      <c r="AP205" s="374"/>
      <c r="AQ205" s="374"/>
      <c r="AR205" s="374"/>
      <c r="AS205" s="374"/>
      <c r="AT205" s="374"/>
      <c r="AU205" s="374"/>
    </row>
    <row r="206" spans="1:47" ht="12" customHeight="1" thickBot="1" x14ac:dyDescent="0.35">
      <c r="A206" s="530"/>
      <c r="B206" s="524"/>
      <c r="C206" s="521"/>
      <c r="D206" s="526"/>
      <c r="E206" s="69"/>
      <c r="F206" s="70"/>
      <c r="G206" s="528"/>
      <c r="H206" s="43" t="str">
        <f t="shared" si="2212"/>
        <v/>
      </c>
      <c r="I206" s="70"/>
      <c r="J206" s="70"/>
      <c r="K206" s="70"/>
      <c r="L206" s="70"/>
      <c r="M206" s="70"/>
      <c r="N206" s="70"/>
      <c r="O206" s="318"/>
      <c r="P206" s="70"/>
      <c r="Q206" s="70"/>
      <c r="R206" s="319"/>
      <c r="S206" s="519"/>
      <c r="T206" s="516"/>
      <c r="U206" s="516"/>
      <c r="V206" s="516"/>
      <c r="W206" s="516"/>
      <c r="X206" s="516"/>
      <c r="Y206" s="516"/>
      <c r="Z206" s="516"/>
      <c r="AA206" s="516"/>
      <c r="AB206" s="516"/>
      <c r="AC206" s="516"/>
      <c r="AD206" s="516"/>
      <c r="AE206" s="516"/>
      <c r="AF206" s="516"/>
      <c r="AG206" s="516"/>
      <c r="AH206" s="516"/>
      <c r="AI206" s="516"/>
      <c r="AJ206" s="516"/>
      <c r="AK206" s="516"/>
      <c r="AL206" s="516"/>
      <c r="AM206" s="516"/>
      <c r="AN206" s="516"/>
      <c r="AO206" s="516"/>
      <c r="AP206" s="374"/>
      <c r="AQ206" s="374"/>
      <c r="AR206" s="374"/>
      <c r="AS206" s="374"/>
      <c r="AT206" s="374"/>
      <c r="AU206" s="374"/>
    </row>
    <row r="207" spans="1:47" ht="12" customHeight="1" x14ac:dyDescent="0.3">
      <c r="A207" s="529" t="str">
        <f t="shared" ref="A207" si="2329">IF(ISERROR(RANK(AO207,$AO$3:$AO$302,0)),"",(RANK(AO207,$AO$3:$AO$302,0)))</f>
        <v/>
      </c>
      <c r="B207" s="523" t="str">
        <f>IF(ISNA(VLOOKUP($D207,'L. Des E.'!$A$3:$C$362,2,FALSE)),"",(VLOOKUP($D207,'L. Des E.'!$A$3:$C$362,2,FALSE)))</f>
        <v/>
      </c>
      <c r="C207" s="520" t="str">
        <f>IF(ISNA(VLOOKUP($D207,'L. Des E.'!$A$3:$C$362,3,FALSE)),"",(VLOOKUP($D207,'L. Des E.'!$A$3:$C$362,3,FALSE)))</f>
        <v/>
      </c>
      <c r="D207" s="525"/>
      <c r="E207" s="64"/>
      <c r="F207" s="65"/>
      <c r="G207" s="527" t="str">
        <f t="shared" ref="G207" si="2330">IF(F207="","",IF(SUM(H207:H208)=0,"PC",(SUM(H207:H208))))</f>
        <v/>
      </c>
      <c r="H207" s="503" t="str">
        <f t="shared" si="2212"/>
        <v/>
      </c>
      <c r="I207" s="65"/>
      <c r="J207" s="65"/>
      <c r="K207" s="65"/>
      <c r="L207" s="65"/>
      <c r="M207" s="65"/>
      <c r="N207" s="65"/>
      <c r="O207" s="316"/>
      <c r="P207" s="65"/>
      <c r="Q207" s="65"/>
      <c r="R207" s="317"/>
      <c r="S207" s="519">
        <v>103</v>
      </c>
      <c r="T207" s="516" t="str">
        <f t="shared" ref="T207" si="2331">G207</f>
        <v/>
      </c>
      <c r="U207" s="516">
        <f t="shared" ref="U207" si="2332">I207</f>
        <v>0</v>
      </c>
      <c r="V207" s="516">
        <f t="shared" ref="V207" si="2333">I208</f>
        <v>0</v>
      </c>
      <c r="W207" s="516">
        <f t="shared" ref="W207" si="2334">J207</f>
        <v>0</v>
      </c>
      <c r="X207" s="516">
        <f t="shared" ref="X207" si="2335">J208</f>
        <v>0</v>
      </c>
      <c r="Y207" s="516">
        <f t="shared" si="2220"/>
        <v>0</v>
      </c>
      <c r="Z207" s="517">
        <f t="shared" ref="Z207" si="2336">K208</f>
        <v>0</v>
      </c>
      <c r="AA207" s="516">
        <f t="shared" ref="AA207" si="2337">L207</f>
        <v>0</v>
      </c>
      <c r="AB207" s="516">
        <f t="shared" ref="AB207" si="2338">L208</f>
        <v>0</v>
      </c>
      <c r="AC207" s="516">
        <f t="shared" ref="AC207" si="2339">M207</f>
        <v>0</v>
      </c>
      <c r="AD207" s="516">
        <f t="shared" ref="AD207" si="2340">M208</f>
        <v>0</v>
      </c>
      <c r="AE207" s="516">
        <f t="shared" ref="AE207" si="2341">N207</f>
        <v>0</v>
      </c>
      <c r="AF207" s="516">
        <f t="shared" ref="AF207" si="2342">N208</f>
        <v>0</v>
      </c>
      <c r="AG207" s="516">
        <f t="shared" ref="AG207" si="2343">O207</f>
        <v>0</v>
      </c>
      <c r="AH207" s="516">
        <f t="shared" ref="AH207" si="2344">O208</f>
        <v>0</v>
      </c>
      <c r="AI207" s="516">
        <f t="shared" ref="AI207" si="2345">P207</f>
        <v>0</v>
      </c>
      <c r="AJ207" s="516">
        <f t="shared" ref="AJ207" si="2346">P208</f>
        <v>0</v>
      </c>
      <c r="AK207" s="516">
        <f t="shared" ref="AK207" si="2347">Q207</f>
        <v>0</v>
      </c>
      <c r="AL207" s="516">
        <f t="shared" ref="AL207" si="2348">Q208</f>
        <v>0</v>
      </c>
      <c r="AM207" s="516">
        <f t="shared" ref="AM207" si="2349">R207</f>
        <v>0</v>
      </c>
      <c r="AN207" s="516">
        <f t="shared" ref="AN207" si="2350">R208</f>
        <v>0</v>
      </c>
      <c r="AO207" s="516" t="str">
        <f t="shared" ref="AO207" si="2351">IF(T207="","",IFERROR(SUM(U207:AN207)+LARGE(U207:AN207,1)/100+LARGE(U207:AN207,2)/1000+LARGE(U207:AN207,3)/10000+LARGE(U207:AN207,4)/100000+LARGE(U207:AN207,5)/1000000+LARGE(U207:AN207,6)/10000000+LARGE(U207:AN207,7)/100000000+LARGE(U207:AN207,8)/1000000000+LARGE(U207:AN207,9)/10000000000+LARGE(U207:AN207,10)/100000000000+LARGE(U207:AN207,11)/1000000000000+LARGE(U207:AN207,12)/10000000000000+LARGE(U207:AN207,13)/100000000000000+LARGE(U207:AN207,14)/1000000000000000+LARGE(U207:AN207,15)/10000000000000000+LARGE(U207:AN207,16)/100000000000000000+LARGE(U207:AN207,17)/1000000000000000000+LARGE(U207:AN207,18)/10000000000000000000+LARGE(U207:AN207,19)/100000000000000000000+LARGE(U207:AN207,20)/1E+21-0.01/S207,0))</f>
        <v/>
      </c>
      <c r="AP207" s="374"/>
      <c r="AQ207" s="374"/>
      <c r="AR207" s="374"/>
      <c r="AS207" s="374"/>
      <c r="AT207" s="374"/>
      <c r="AU207" s="374"/>
    </row>
    <row r="208" spans="1:47" ht="12" customHeight="1" thickBot="1" x14ac:dyDescent="0.35">
      <c r="A208" s="530"/>
      <c r="B208" s="524"/>
      <c r="C208" s="521"/>
      <c r="D208" s="526"/>
      <c r="E208" s="69"/>
      <c r="F208" s="70"/>
      <c r="G208" s="528"/>
      <c r="H208" s="43" t="str">
        <f t="shared" si="2212"/>
        <v/>
      </c>
      <c r="I208" s="70"/>
      <c r="J208" s="70"/>
      <c r="K208" s="70"/>
      <c r="L208" s="70"/>
      <c r="M208" s="70"/>
      <c r="N208" s="70"/>
      <c r="O208" s="318"/>
      <c r="P208" s="70"/>
      <c r="Q208" s="70"/>
      <c r="R208" s="319"/>
      <c r="S208" s="519"/>
      <c r="T208" s="516"/>
      <c r="U208" s="516"/>
      <c r="V208" s="516"/>
      <c r="W208" s="516"/>
      <c r="X208" s="516"/>
      <c r="Y208" s="516"/>
      <c r="Z208" s="516"/>
      <c r="AA208" s="516"/>
      <c r="AB208" s="516"/>
      <c r="AC208" s="516"/>
      <c r="AD208" s="516"/>
      <c r="AE208" s="516"/>
      <c r="AF208" s="516"/>
      <c r="AG208" s="516"/>
      <c r="AH208" s="516"/>
      <c r="AI208" s="516"/>
      <c r="AJ208" s="516"/>
      <c r="AK208" s="516"/>
      <c r="AL208" s="516"/>
      <c r="AM208" s="516"/>
      <c r="AN208" s="516"/>
      <c r="AO208" s="516"/>
      <c r="AP208" s="374"/>
      <c r="AQ208" s="374"/>
      <c r="AR208" s="374"/>
      <c r="AS208" s="374"/>
      <c r="AT208" s="374"/>
      <c r="AU208" s="374"/>
    </row>
    <row r="209" spans="1:47" ht="12" customHeight="1" x14ac:dyDescent="0.3">
      <c r="A209" s="529" t="str">
        <f t="shared" ref="A209" si="2352">IF(ISERROR(RANK(AO209,$AO$3:$AO$302,0)),"",(RANK(AO209,$AO$3:$AO$302,0)))</f>
        <v/>
      </c>
      <c r="B209" s="523" t="str">
        <f>IF(ISNA(VLOOKUP($D209,'L. Des E.'!$A$3:$C$362,2,FALSE)),"",(VLOOKUP($D209,'L. Des E.'!$A$3:$C$362,2,FALSE)))</f>
        <v/>
      </c>
      <c r="C209" s="520" t="str">
        <f>IF(ISNA(VLOOKUP($D209,'L. Des E.'!$A$3:$C$362,3,FALSE)),"",(VLOOKUP($D209,'L. Des E.'!$A$3:$C$362,3,FALSE)))</f>
        <v/>
      </c>
      <c r="D209" s="525"/>
      <c r="E209" s="64"/>
      <c r="F209" s="65"/>
      <c r="G209" s="527" t="str">
        <f t="shared" ref="G209" si="2353">IF(F209="","",IF(SUM(H209:H210)=0,"PC",(SUM(H209:H210))))</f>
        <v/>
      </c>
      <c r="H209" s="503" t="str">
        <f t="shared" si="2212"/>
        <v/>
      </c>
      <c r="I209" s="65"/>
      <c r="J209" s="65"/>
      <c r="K209" s="65"/>
      <c r="L209" s="65"/>
      <c r="M209" s="65"/>
      <c r="N209" s="65"/>
      <c r="O209" s="316"/>
      <c r="P209" s="65"/>
      <c r="Q209" s="65"/>
      <c r="R209" s="317"/>
      <c r="S209" s="519">
        <v>104</v>
      </c>
      <c r="T209" s="516" t="str">
        <f t="shared" ref="T209" si="2354">G209</f>
        <v/>
      </c>
      <c r="U209" s="516">
        <f t="shared" ref="U209" si="2355">I209</f>
        <v>0</v>
      </c>
      <c r="V209" s="516">
        <f t="shared" ref="V209" si="2356">I210</f>
        <v>0</v>
      </c>
      <c r="W209" s="516">
        <f t="shared" ref="W209" si="2357">J209</f>
        <v>0</v>
      </c>
      <c r="X209" s="516">
        <f t="shared" ref="X209" si="2358">J210</f>
        <v>0</v>
      </c>
      <c r="Y209" s="516">
        <f t="shared" si="2220"/>
        <v>0</v>
      </c>
      <c r="Z209" s="517">
        <f t="shared" ref="Z209" si="2359">K210</f>
        <v>0</v>
      </c>
      <c r="AA209" s="516">
        <f t="shared" ref="AA209" si="2360">L209</f>
        <v>0</v>
      </c>
      <c r="AB209" s="516">
        <f t="shared" ref="AB209" si="2361">L210</f>
        <v>0</v>
      </c>
      <c r="AC209" s="516">
        <f t="shared" ref="AC209" si="2362">M209</f>
        <v>0</v>
      </c>
      <c r="AD209" s="516">
        <f t="shared" ref="AD209" si="2363">M210</f>
        <v>0</v>
      </c>
      <c r="AE209" s="516">
        <f t="shared" ref="AE209" si="2364">N209</f>
        <v>0</v>
      </c>
      <c r="AF209" s="516">
        <f t="shared" ref="AF209" si="2365">N210</f>
        <v>0</v>
      </c>
      <c r="AG209" s="516">
        <f t="shared" ref="AG209" si="2366">O209</f>
        <v>0</v>
      </c>
      <c r="AH209" s="516">
        <f t="shared" ref="AH209" si="2367">O210</f>
        <v>0</v>
      </c>
      <c r="AI209" s="516">
        <f t="shared" ref="AI209" si="2368">P209</f>
        <v>0</v>
      </c>
      <c r="AJ209" s="516">
        <f t="shared" ref="AJ209" si="2369">P210</f>
        <v>0</v>
      </c>
      <c r="AK209" s="516">
        <f t="shared" ref="AK209" si="2370">Q209</f>
        <v>0</v>
      </c>
      <c r="AL209" s="516">
        <f t="shared" ref="AL209" si="2371">Q210</f>
        <v>0</v>
      </c>
      <c r="AM209" s="516">
        <f t="shared" ref="AM209" si="2372">R209</f>
        <v>0</v>
      </c>
      <c r="AN209" s="516">
        <f t="shared" ref="AN209" si="2373">R210</f>
        <v>0</v>
      </c>
      <c r="AO209" s="516" t="str">
        <f t="shared" ref="AO209" si="2374">IF(T209="","",IFERROR(SUM(U209:AN209)+LARGE(U209:AN209,1)/100+LARGE(U209:AN209,2)/1000+LARGE(U209:AN209,3)/10000+LARGE(U209:AN209,4)/100000+LARGE(U209:AN209,5)/1000000+LARGE(U209:AN209,6)/10000000+LARGE(U209:AN209,7)/100000000+LARGE(U209:AN209,8)/1000000000+LARGE(U209:AN209,9)/10000000000+LARGE(U209:AN209,10)/100000000000+LARGE(U209:AN209,11)/1000000000000+LARGE(U209:AN209,12)/10000000000000+LARGE(U209:AN209,13)/100000000000000+LARGE(U209:AN209,14)/1000000000000000+LARGE(U209:AN209,15)/10000000000000000+LARGE(U209:AN209,16)/100000000000000000+LARGE(U209:AN209,17)/1000000000000000000+LARGE(U209:AN209,18)/10000000000000000000+LARGE(U209:AN209,19)/100000000000000000000+LARGE(U209:AN209,20)/1E+21-0.01/S209,0))</f>
        <v/>
      </c>
      <c r="AP209" s="374"/>
      <c r="AQ209" s="374"/>
      <c r="AR209" s="374"/>
      <c r="AS209" s="374"/>
      <c r="AT209" s="374"/>
      <c r="AU209" s="374"/>
    </row>
    <row r="210" spans="1:47" ht="12" customHeight="1" thickBot="1" x14ac:dyDescent="0.35">
      <c r="A210" s="530"/>
      <c r="B210" s="524"/>
      <c r="C210" s="521"/>
      <c r="D210" s="526"/>
      <c r="E210" s="69"/>
      <c r="F210" s="70"/>
      <c r="G210" s="528"/>
      <c r="H210" s="43" t="str">
        <f t="shared" si="2212"/>
        <v/>
      </c>
      <c r="I210" s="70"/>
      <c r="J210" s="70"/>
      <c r="K210" s="70"/>
      <c r="L210" s="70"/>
      <c r="M210" s="70"/>
      <c r="N210" s="70"/>
      <c r="O210" s="318"/>
      <c r="P210" s="70"/>
      <c r="Q210" s="70"/>
      <c r="R210" s="319"/>
      <c r="S210" s="519"/>
      <c r="T210" s="516"/>
      <c r="U210" s="516"/>
      <c r="V210" s="516"/>
      <c r="W210" s="516"/>
      <c r="X210" s="516"/>
      <c r="Y210" s="516"/>
      <c r="Z210" s="516"/>
      <c r="AA210" s="516"/>
      <c r="AB210" s="516"/>
      <c r="AC210" s="516"/>
      <c r="AD210" s="516"/>
      <c r="AE210" s="516"/>
      <c r="AF210" s="516"/>
      <c r="AG210" s="516"/>
      <c r="AH210" s="516"/>
      <c r="AI210" s="516"/>
      <c r="AJ210" s="516"/>
      <c r="AK210" s="516"/>
      <c r="AL210" s="516"/>
      <c r="AM210" s="516"/>
      <c r="AN210" s="516"/>
      <c r="AO210" s="516"/>
      <c r="AP210" s="374"/>
      <c r="AQ210" s="374"/>
      <c r="AR210" s="374"/>
      <c r="AS210" s="374"/>
      <c r="AT210" s="374"/>
      <c r="AU210" s="374"/>
    </row>
    <row r="211" spans="1:47" ht="12" customHeight="1" x14ac:dyDescent="0.3">
      <c r="A211" s="529" t="str">
        <f t="shared" ref="A211" si="2375">IF(ISERROR(RANK(AO211,$AO$3:$AO$302,0)),"",(RANK(AO211,$AO$3:$AO$302,0)))</f>
        <v/>
      </c>
      <c r="B211" s="523" t="str">
        <f>IF(ISNA(VLOOKUP($D211,'L. Des E.'!$A$3:$C$362,2,FALSE)),"",(VLOOKUP($D211,'L. Des E.'!$A$3:$C$362,2,FALSE)))</f>
        <v/>
      </c>
      <c r="C211" s="520" t="str">
        <f>IF(ISNA(VLOOKUP($D211,'L. Des E.'!$A$3:$C$362,3,FALSE)),"",(VLOOKUP($D211,'L. Des E.'!$A$3:$C$362,3,FALSE)))</f>
        <v/>
      </c>
      <c r="D211" s="525"/>
      <c r="E211" s="64"/>
      <c r="F211" s="65"/>
      <c r="G211" s="527" t="str">
        <f t="shared" ref="G211" si="2376">IF(F211="","",IF(SUM(H211:H212)=0,"PC",(SUM(H211:H212))))</f>
        <v/>
      </c>
      <c r="H211" s="503" t="str">
        <f t="shared" si="2212"/>
        <v/>
      </c>
      <c r="I211" s="65"/>
      <c r="J211" s="65"/>
      <c r="K211" s="65"/>
      <c r="L211" s="65"/>
      <c r="M211" s="65"/>
      <c r="N211" s="65"/>
      <c r="O211" s="316"/>
      <c r="P211" s="65"/>
      <c r="Q211" s="65"/>
      <c r="R211" s="317"/>
      <c r="S211" s="519">
        <v>105</v>
      </c>
      <c r="T211" s="516" t="str">
        <f t="shared" ref="T211" si="2377">G211</f>
        <v/>
      </c>
      <c r="U211" s="516">
        <f t="shared" ref="U211" si="2378">I211</f>
        <v>0</v>
      </c>
      <c r="V211" s="516">
        <f t="shared" ref="V211" si="2379">I212</f>
        <v>0</v>
      </c>
      <c r="W211" s="516">
        <f t="shared" ref="W211" si="2380">J211</f>
        <v>0</v>
      </c>
      <c r="X211" s="516">
        <f t="shared" ref="X211" si="2381">J212</f>
        <v>0</v>
      </c>
      <c r="Y211" s="516">
        <f t="shared" si="2220"/>
        <v>0</v>
      </c>
      <c r="Z211" s="517">
        <f t="shared" ref="Z211" si="2382">K212</f>
        <v>0</v>
      </c>
      <c r="AA211" s="516">
        <f t="shared" ref="AA211" si="2383">L211</f>
        <v>0</v>
      </c>
      <c r="AB211" s="516">
        <f t="shared" ref="AB211" si="2384">L212</f>
        <v>0</v>
      </c>
      <c r="AC211" s="516">
        <f t="shared" ref="AC211" si="2385">M211</f>
        <v>0</v>
      </c>
      <c r="AD211" s="516">
        <f t="shared" ref="AD211" si="2386">M212</f>
        <v>0</v>
      </c>
      <c r="AE211" s="516">
        <f t="shared" ref="AE211" si="2387">N211</f>
        <v>0</v>
      </c>
      <c r="AF211" s="516">
        <f t="shared" ref="AF211" si="2388">N212</f>
        <v>0</v>
      </c>
      <c r="AG211" s="516">
        <f t="shared" ref="AG211" si="2389">O211</f>
        <v>0</v>
      </c>
      <c r="AH211" s="516">
        <f t="shared" ref="AH211" si="2390">O212</f>
        <v>0</v>
      </c>
      <c r="AI211" s="516">
        <f t="shared" ref="AI211" si="2391">P211</f>
        <v>0</v>
      </c>
      <c r="AJ211" s="516">
        <f t="shared" ref="AJ211" si="2392">P212</f>
        <v>0</v>
      </c>
      <c r="AK211" s="516">
        <f t="shared" ref="AK211" si="2393">Q211</f>
        <v>0</v>
      </c>
      <c r="AL211" s="516">
        <f t="shared" ref="AL211" si="2394">Q212</f>
        <v>0</v>
      </c>
      <c r="AM211" s="516">
        <f t="shared" ref="AM211" si="2395">R211</f>
        <v>0</v>
      </c>
      <c r="AN211" s="516">
        <f t="shared" ref="AN211" si="2396">R212</f>
        <v>0</v>
      </c>
      <c r="AO211" s="516" t="str">
        <f t="shared" ref="AO211" si="2397">IF(T211="","",IFERROR(SUM(U211:AN211)+LARGE(U211:AN211,1)/100+LARGE(U211:AN211,2)/1000+LARGE(U211:AN211,3)/10000+LARGE(U211:AN211,4)/100000+LARGE(U211:AN211,5)/1000000+LARGE(U211:AN211,6)/10000000+LARGE(U211:AN211,7)/100000000+LARGE(U211:AN211,8)/1000000000+LARGE(U211:AN211,9)/10000000000+LARGE(U211:AN211,10)/100000000000+LARGE(U211:AN211,11)/1000000000000+LARGE(U211:AN211,12)/10000000000000+LARGE(U211:AN211,13)/100000000000000+LARGE(U211:AN211,14)/1000000000000000+LARGE(U211:AN211,15)/10000000000000000+LARGE(U211:AN211,16)/100000000000000000+LARGE(U211:AN211,17)/1000000000000000000+LARGE(U211:AN211,18)/10000000000000000000+LARGE(U211:AN211,19)/100000000000000000000+LARGE(U211:AN211,20)/1E+21-0.01/S211,0))</f>
        <v/>
      </c>
      <c r="AP211" s="374"/>
      <c r="AQ211" s="374"/>
      <c r="AR211" s="374"/>
      <c r="AS211" s="374"/>
      <c r="AT211" s="374"/>
      <c r="AU211" s="374"/>
    </row>
    <row r="212" spans="1:47" ht="12" customHeight="1" thickBot="1" x14ac:dyDescent="0.35">
      <c r="A212" s="530"/>
      <c r="B212" s="524"/>
      <c r="C212" s="521"/>
      <c r="D212" s="526"/>
      <c r="E212" s="69"/>
      <c r="F212" s="70"/>
      <c r="G212" s="528"/>
      <c r="H212" s="43" t="str">
        <f t="shared" si="2212"/>
        <v/>
      </c>
      <c r="I212" s="70"/>
      <c r="J212" s="70"/>
      <c r="K212" s="70"/>
      <c r="L212" s="70"/>
      <c r="M212" s="70"/>
      <c r="N212" s="70"/>
      <c r="O212" s="318"/>
      <c r="P212" s="70"/>
      <c r="Q212" s="70"/>
      <c r="R212" s="319"/>
      <c r="S212" s="519"/>
      <c r="T212" s="516"/>
      <c r="U212" s="516"/>
      <c r="V212" s="516"/>
      <c r="W212" s="516"/>
      <c r="X212" s="516"/>
      <c r="Y212" s="516"/>
      <c r="Z212" s="516"/>
      <c r="AA212" s="516"/>
      <c r="AB212" s="516"/>
      <c r="AC212" s="516"/>
      <c r="AD212" s="516"/>
      <c r="AE212" s="516"/>
      <c r="AF212" s="516"/>
      <c r="AG212" s="516"/>
      <c r="AH212" s="516"/>
      <c r="AI212" s="516"/>
      <c r="AJ212" s="516"/>
      <c r="AK212" s="516"/>
      <c r="AL212" s="516"/>
      <c r="AM212" s="516"/>
      <c r="AN212" s="516"/>
      <c r="AO212" s="516"/>
      <c r="AP212" s="374"/>
      <c r="AQ212" s="374"/>
      <c r="AR212" s="374"/>
      <c r="AS212" s="374"/>
      <c r="AT212" s="374"/>
      <c r="AU212" s="374"/>
    </row>
    <row r="213" spans="1:47" ht="12" customHeight="1" x14ac:dyDescent="0.3">
      <c r="A213" s="529" t="str">
        <f t="shared" ref="A213" si="2398">IF(ISERROR(RANK(AO213,$AO$3:$AO$302,0)),"",(RANK(AO213,$AO$3:$AO$302,0)))</f>
        <v/>
      </c>
      <c r="B213" s="523" t="str">
        <f>IF(ISNA(VLOOKUP($D213,'L. Des E.'!$A$3:$C$362,2,FALSE)),"",(VLOOKUP($D213,'L. Des E.'!$A$3:$C$362,2,FALSE)))</f>
        <v/>
      </c>
      <c r="C213" s="520" t="str">
        <f>IF(ISNA(VLOOKUP($D213,'L. Des E.'!$A$3:$C$362,3,FALSE)),"",(VLOOKUP($D213,'L. Des E.'!$A$3:$C$362,3,FALSE)))</f>
        <v/>
      </c>
      <c r="D213" s="525"/>
      <c r="E213" s="64"/>
      <c r="F213" s="65"/>
      <c r="G213" s="527" t="str">
        <f t="shared" ref="G213" si="2399">IF(F213="","",IF(SUM(H213:H214)=0,"PC",(SUM(H213:H214))))</f>
        <v/>
      </c>
      <c r="H213" s="503" t="str">
        <f t="shared" si="2212"/>
        <v/>
      </c>
      <c r="I213" s="65"/>
      <c r="J213" s="65"/>
      <c r="K213" s="65"/>
      <c r="L213" s="65"/>
      <c r="M213" s="65"/>
      <c r="N213" s="65"/>
      <c r="O213" s="316"/>
      <c r="P213" s="65"/>
      <c r="Q213" s="65"/>
      <c r="R213" s="317"/>
      <c r="S213" s="519">
        <v>106</v>
      </c>
      <c r="T213" s="516" t="str">
        <f t="shared" ref="T213" si="2400">G213</f>
        <v/>
      </c>
      <c r="U213" s="516">
        <f t="shared" ref="U213" si="2401">I213</f>
        <v>0</v>
      </c>
      <c r="V213" s="516">
        <f t="shared" ref="V213" si="2402">I214</f>
        <v>0</v>
      </c>
      <c r="W213" s="516">
        <f t="shared" ref="W213" si="2403">J213</f>
        <v>0</v>
      </c>
      <c r="X213" s="516">
        <f t="shared" ref="X213" si="2404">J214</f>
        <v>0</v>
      </c>
      <c r="Y213" s="516">
        <f t="shared" si="2220"/>
        <v>0</v>
      </c>
      <c r="Z213" s="517">
        <f t="shared" ref="Z213" si="2405">K214</f>
        <v>0</v>
      </c>
      <c r="AA213" s="516">
        <f t="shared" ref="AA213" si="2406">L213</f>
        <v>0</v>
      </c>
      <c r="AB213" s="516">
        <f t="shared" ref="AB213" si="2407">L214</f>
        <v>0</v>
      </c>
      <c r="AC213" s="516">
        <f t="shared" ref="AC213" si="2408">M213</f>
        <v>0</v>
      </c>
      <c r="AD213" s="516">
        <f t="shared" ref="AD213" si="2409">M214</f>
        <v>0</v>
      </c>
      <c r="AE213" s="516">
        <f t="shared" ref="AE213" si="2410">N213</f>
        <v>0</v>
      </c>
      <c r="AF213" s="516">
        <f t="shared" ref="AF213" si="2411">N214</f>
        <v>0</v>
      </c>
      <c r="AG213" s="516">
        <f t="shared" ref="AG213" si="2412">O213</f>
        <v>0</v>
      </c>
      <c r="AH213" s="516">
        <f t="shared" ref="AH213" si="2413">O214</f>
        <v>0</v>
      </c>
      <c r="AI213" s="516">
        <f t="shared" ref="AI213" si="2414">P213</f>
        <v>0</v>
      </c>
      <c r="AJ213" s="516">
        <f t="shared" ref="AJ213" si="2415">P214</f>
        <v>0</v>
      </c>
      <c r="AK213" s="516">
        <f t="shared" ref="AK213" si="2416">Q213</f>
        <v>0</v>
      </c>
      <c r="AL213" s="516">
        <f t="shared" ref="AL213" si="2417">Q214</f>
        <v>0</v>
      </c>
      <c r="AM213" s="516">
        <f t="shared" ref="AM213" si="2418">R213</f>
        <v>0</v>
      </c>
      <c r="AN213" s="516">
        <f t="shared" ref="AN213" si="2419">R214</f>
        <v>0</v>
      </c>
      <c r="AO213" s="516" t="str">
        <f t="shared" ref="AO213" si="2420">IF(T213="","",IFERROR(SUM(U213:AN213)+LARGE(U213:AN213,1)/100+LARGE(U213:AN213,2)/1000+LARGE(U213:AN213,3)/10000+LARGE(U213:AN213,4)/100000+LARGE(U213:AN213,5)/1000000+LARGE(U213:AN213,6)/10000000+LARGE(U213:AN213,7)/100000000+LARGE(U213:AN213,8)/1000000000+LARGE(U213:AN213,9)/10000000000+LARGE(U213:AN213,10)/100000000000+LARGE(U213:AN213,11)/1000000000000+LARGE(U213:AN213,12)/10000000000000+LARGE(U213:AN213,13)/100000000000000+LARGE(U213:AN213,14)/1000000000000000+LARGE(U213:AN213,15)/10000000000000000+LARGE(U213:AN213,16)/100000000000000000+LARGE(U213:AN213,17)/1000000000000000000+LARGE(U213:AN213,18)/10000000000000000000+LARGE(U213:AN213,19)/100000000000000000000+LARGE(U213:AN213,20)/1E+21-0.01/S213,0))</f>
        <v/>
      </c>
      <c r="AP213" s="374"/>
      <c r="AQ213" s="374"/>
      <c r="AR213" s="374"/>
      <c r="AS213" s="374"/>
      <c r="AT213" s="374"/>
      <c r="AU213" s="374"/>
    </row>
    <row r="214" spans="1:47" ht="12" customHeight="1" thickBot="1" x14ac:dyDescent="0.35">
      <c r="A214" s="530"/>
      <c r="B214" s="524"/>
      <c r="C214" s="521"/>
      <c r="D214" s="526"/>
      <c r="E214" s="69"/>
      <c r="F214" s="70"/>
      <c r="G214" s="528"/>
      <c r="H214" s="43" t="str">
        <f t="shared" si="2212"/>
        <v/>
      </c>
      <c r="I214" s="70"/>
      <c r="J214" s="70"/>
      <c r="K214" s="70"/>
      <c r="L214" s="70"/>
      <c r="M214" s="70"/>
      <c r="N214" s="70"/>
      <c r="O214" s="318"/>
      <c r="P214" s="70"/>
      <c r="Q214" s="70"/>
      <c r="R214" s="319"/>
      <c r="S214" s="519"/>
      <c r="T214" s="516"/>
      <c r="U214" s="516"/>
      <c r="V214" s="516"/>
      <c r="W214" s="516"/>
      <c r="X214" s="516"/>
      <c r="Y214" s="516"/>
      <c r="Z214" s="516"/>
      <c r="AA214" s="516"/>
      <c r="AB214" s="516"/>
      <c r="AC214" s="516"/>
      <c r="AD214" s="516"/>
      <c r="AE214" s="516"/>
      <c r="AF214" s="516"/>
      <c r="AG214" s="516"/>
      <c r="AH214" s="516"/>
      <c r="AI214" s="516"/>
      <c r="AJ214" s="516"/>
      <c r="AK214" s="516"/>
      <c r="AL214" s="516"/>
      <c r="AM214" s="516"/>
      <c r="AN214" s="516"/>
      <c r="AO214" s="516"/>
      <c r="AP214" s="374"/>
      <c r="AQ214" s="374"/>
      <c r="AR214" s="374"/>
      <c r="AS214" s="374"/>
      <c r="AT214" s="374"/>
      <c r="AU214" s="374"/>
    </row>
    <row r="215" spans="1:47" ht="12" customHeight="1" x14ac:dyDescent="0.3">
      <c r="A215" s="529" t="str">
        <f t="shared" ref="A215" si="2421">IF(ISERROR(RANK(AO215,$AO$3:$AO$302,0)),"",(RANK(AO215,$AO$3:$AO$302,0)))</f>
        <v/>
      </c>
      <c r="B215" s="523" t="str">
        <f>IF(ISNA(VLOOKUP($D215,'L. Des E.'!$A$3:$C$362,2,FALSE)),"",(VLOOKUP($D215,'L. Des E.'!$A$3:$C$362,2,FALSE)))</f>
        <v/>
      </c>
      <c r="C215" s="520" t="str">
        <f>IF(ISNA(VLOOKUP($D215,'L. Des E.'!$A$3:$C$362,3,FALSE)),"",(VLOOKUP($D215,'L. Des E.'!$A$3:$C$362,3,FALSE)))</f>
        <v/>
      </c>
      <c r="D215" s="525"/>
      <c r="E215" s="64"/>
      <c r="F215" s="65"/>
      <c r="G215" s="527" t="str">
        <f t="shared" ref="G215" si="2422">IF(F215="","",IF(SUM(H215:H216)=0,"PC",(SUM(H215:H216))))</f>
        <v/>
      </c>
      <c r="H215" s="503" t="str">
        <f t="shared" si="2212"/>
        <v/>
      </c>
      <c r="I215" s="65"/>
      <c r="J215" s="65"/>
      <c r="K215" s="65"/>
      <c r="L215" s="65"/>
      <c r="M215" s="65"/>
      <c r="N215" s="65"/>
      <c r="O215" s="316"/>
      <c r="P215" s="65"/>
      <c r="Q215" s="65"/>
      <c r="R215" s="317"/>
      <c r="S215" s="519">
        <v>107</v>
      </c>
      <c r="T215" s="516" t="str">
        <f t="shared" ref="T215" si="2423">G215</f>
        <v/>
      </c>
      <c r="U215" s="516">
        <f t="shared" ref="U215" si="2424">I215</f>
        <v>0</v>
      </c>
      <c r="V215" s="516">
        <f t="shared" ref="V215" si="2425">I216</f>
        <v>0</v>
      </c>
      <c r="W215" s="516">
        <f t="shared" ref="W215" si="2426">J215</f>
        <v>0</v>
      </c>
      <c r="X215" s="516">
        <f t="shared" ref="X215" si="2427">J216</f>
        <v>0</v>
      </c>
      <c r="Y215" s="516">
        <f t="shared" si="2220"/>
        <v>0</v>
      </c>
      <c r="Z215" s="517">
        <f t="shared" ref="Z215" si="2428">K216</f>
        <v>0</v>
      </c>
      <c r="AA215" s="516">
        <f t="shared" ref="AA215" si="2429">L215</f>
        <v>0</v>
      </c>
      <c r="AB215" s="516">
        <f t="shared" ref="AB215" si="2430">L216</f>
        <v>0</v>
      </c>
      <c r="AC215" s="516">
        <f t="shared" ref="AC215" si="2431">M215</f>
        <v>0</v>
      </c>
      <c r="AD215" s="516">
        <f t="shared" ref="AD215" si="2432">M216</f>
        <v>0</v>
      </c>
      <c r="AE215" s="516">
        <f t="shared" ref="AE215" si="2433">N215</f>
        <v>0</v>
      </c>
      <c r="AF215" s="516">
        <f t="shared" ref="AF215" si="2434">N216</f>
        <v>0</v>
      </c>
      <c r="AG215" s="516">
        <f t="shared" ref="AG215" si="2435">O215</f>
        <v>0</v>
      </c>
      <c r="AH215" s="516">
        <f t="shared" ref="AH215" si="2436">O216</f>
        <v>0</v>
      </c>
      <c r="AI215" s="516">
        <f t="shared" ref="AI215" si="2437">P215</f>
        <v>0</v>
      </c>
      <c r="AJ215" s="516">
        <f t="shared" ref="AJ215" si="2438">P216</f>
        <v>0</v>
      </c>
      <c r="AK215" s="516">
        <f t="shared" ref="AK215" si="2439">Q215</f>
        <v>0</v>
      </c>
      <c r="AL215" s="516">
        <f t="shared" ref="AL215" si="2440">Q216</f>
        <v>0</v>
      </c>
      <c r="AM215" s="516">
        <f t="shared" ref="AM215" si="2441">R215</f>
        <v>0</v>
      </c>
      <c r="AN215" s="516">
        <f t="shared" ref="AN215" si="2442">R216</f>
        <v>0</v>
      </c>
      <c r="AO215" s="516" t="str">
        <f t="shared" ref="AO215" si="2443">IF(T215="","",IFERROR(SUM(U215:AN215)+LARGE(U215:AN215,1)/100+LARGE(U215:AN215,2)/1000+LARGE(U215:AN215,3)/10000+LARGE(U215:AN215,4)/100000+LARGE(U215:AN215,5)/1000000+LARGE(U215:AN215,6)/10000000+LARGE(U215:AN215,7)/100000000+LARGE(U215:AN215,8)/1000000000+LARGE(U215:AN215,9)/10000000000+LARGE(U215:AN215,10)/100000000000+LARGE(U215:AN215,11)/1000000000000+LARGE(U215:AN215,12)/10000000000000+LARGE(U215:AN215,13)/100000000000000+LARGE(U215:AN215,14)/1000000000000000+LARGE(U215:AN215,15)/10000000000000000+LARGE(U215:AN215,16)/100000000000000000+LARGE(U215:AN215,17)/1000000000000000000+LARGE(U215:AN215,18)/10000000000000000000+LARGE(U215:AN215,19)/100000000000000000000+LARGE(U215:AN215,20)/1E+21-0.01/S215,0))</f>
        <v/>
      </c>
      <c r="AP215" s="374"/>
      <c r="AQ215" s="374"/>
      <c r="AR215" s="374"/>
      <c r="AS215" s="374"/>
      <c r="AT215" s="374"/>
      <c r="AU215" s="374"/>
    </row>
    <row r="216" spans="1:47" ht="12" customHeight="1" thickBot="1" x14ac:dyDescent="0.35">
      <c r="A216" s="530"/>
      <c r="B216" s="524"/>
      <c r="C216" s="521"/>
      <c r="D216" s="526"/>
      <c r="E216" s="69"/>
      <c r="F216" s="70"/>
      <c r="G216" s="528"/>
      <c r="H216" s="43" t="str">
        <f t="shared" si="2212"/>
        <v/>
      </c>
      <c r="I216" s="70"/>
      <c r="J216" s="70"/>
      <c r="K216" s="70"/>
      <c r="L216" s="70"/>
      <c r="M216" s="70"/>
      <c r="N216" s="70"/>
      <c r="O216" s="318"/>
      <c r="P216" s="70"/>
      <c r="Q216" s="70"/>
      <c r="R216" s="319"/>
      <c r="S216" s="519"/>
      <c r="T216" s="516"/>
      <c r="U216" s="516"/>
      <c r="V216" s="516"/>
      <c r="W216" s="516"/>
      <c r="X216" s="516"/>
      <c r="Y216" s="516"/>
      <c r="Z216" s="516"/>
      <c r="AA216" s="516"/>
      <c r="AB216" s="516"/>
      <c r="AC216" s="516"/>
      <c r="AD216" s="516"/>
      <c r="AE216" s="516"/>
      <c r="AF216" s="516"/>
      <c r="AG216" s="516"/>
      <c r="AH216" s="516"/>
      <c r="AI216" s="516"/>
      <c r="AJ216" s="516"/>
      <c r="AK216" s="516"/>
      <c r="AL216" s="516"/>
      <c r="AM216" s="516"/>
      <c r="AN216" s="516"/>
      <c r="AO216" s="516"/>
      <c r="AP216" s="374"/>
      <c r="AQ216" s="374"/>
      <c r="AR216" s="374"/>
      <c r="AS216" s="374"/>
      <c r="AT216" s="374"/>
      <c r="AU216" s="374"/>
    </row>
    <row r="217" spans="1:47" ht="12" customHeight="1" x14ac:dyDescent="0.3">
      <c r="A217" s="529" t="str">
        <f t="shared" ref="A217" si="2444">IF(ISERROR(RANK(AO217,$AO$3:$AO$302,0)),"",(RANK(AO217,$AO$3:$AO$302,0)))</f>
        <v/>
      </c>
      <c r="B217" s="523" t="str">
        <f>IF(ISNA(VLOOKUP($D217,'L. Des E.'!$A$3:$C$362,2,FALSE)),"",(VLOOKUP($D217,'L. Des E.'!$A$3:$C$362,2,FALSE)))</f>
        <v/>
      </c>
      <c r="C217" s="520" t="str">
        <f>IF(ISNA(VLOOKUP($D217,'L. Des E.'!$A$3:$C$362,3,FALSE)),"",(VLOOKUP($D217,'L. Des E.'!$A$3:$C$362,3,FALSE)))</f>
        <v/>
      </c>
      <c r="D217" s="525"/>
      <c r="E217" s="64"/>
      <c r="F217" s="65"/>
      <c r="G217" s="527" t="str">
        <f t="shared" ref="G217" si="2445">IF(F217="","",IF(SUM(H217:H218)=0,"PC",(SUM(H217:H218))))</f>
        <v/>
      </c>
      <c r="H217" s="503" t="str">
        <f t="shared" si="2212"/>
        <v/>
      </c>
      <c r="I217" s="65"/>
      <c r="J217" s="65"/>
      <c r="K217" s="65"/>
      <c r="L217" s="65"/>
      <c r="M217" s="65"/>
      <c r="N217" s="65"/>
      <c r="O217" s="316"/>
      <c r="P217" s="65"/>
      <c r="Q217" s="65"/>
      <c r="R217" s="317"/>
      <c r="S217" s="519">
        <v>108</v>
      </c>
      <c r="T217" s="516" t="str">
        <f t="shared" ref="T217" si="2446">G217</f>
        <v/>
      </c>
      <c r="U217" s="516">
        <f t="shared" ref="U217" si="2447">I217</f>
        <v>0</v>
      </c>
      <c r="V217" s="516">
        <f t="shared" ref="V217" si="2448">I218</f>
        <v>0</v>
      </c>
      <c r="W217" s="516">
        <f t="shared" ref="W217" si="2449">J217</f>
        <v>0</v>
      </c>
      <c r="X217" s="516">
        <f t="shared" ref="X217" si="2450">J218</f>
        <v>0</v>
      </c>
      <c r="Y217" s="516">
        <f t="shared" si="2220"/>
        <v>0</v>
      </c>
      <c r="Z217" s="517">
        <f t="shared" ref="Z217" si="2451">K218</f>
        <v>0</v>
      </c>
      <c r="AA217" s="516">
        <f t="shared" ref="AA217" si="2452">L217</f>
        <v>0</v>
      </c>
      <c r="AB217" s="516">
        <f t="shared" ref="AB217" si="2453">L218</f>
        <v>0</v>
      </c>
      <c r="AC217" s="516">
        <f t="shared" ref="AC217" si="2454">M217</f>
        <v>0</v>
      </c>
      <c r="AD217" s="516">
        <f t="shared" ref="AD217" si="2455">M218</f>
        <v>0</v>
      </c>
      <c r="AE217" s="516">
        <f t="shared" ref="AE217" si="2456">N217</f>
        <v>0</v>
      </c>
      <c r="AF217" s="516">
        <f t="shared" ref="AF217" si="2457">N218</f>
        <v>0</v>
      </c>
      <c r="AG217" s="516">
        <f t="shared" ref="AG217" si="2458">O217</f>
        <v>0</v>
      </c>
      <c r="AH217" s="516">
        <f t="shared" ref="AH217" si="2459">O218</f>
        <v>0</v>
      </c>
      <c r="AI217" s="516">
        <f t="shared" ref="AI217" si="2460">P217</f>
        <v>0</v>
      </c>
      <c r="AJ217" s="516">
        <f t="shared" ref="AJ217" si="2461">P218</f>
        <v>0</v>
      </c>
      <c r="AK217" s="516">
        <f t="shared" ref="AK217" si="2462">Q217</f>
        <v>0</v>
      </c>
      <c r="AL217" s="516">
        <f t="shared" ref="AL217" si="2463">Q218</f>
        <v>0</v>
      </c>
      <c r="AM217" s="516">
        <f t="shared" ref="AM217" si="2464">R217</f>
        <v>0</v>
      </c>
      <c r="AN217" s="516">
        <f t="shared" ref="AN217" si="2465">R218</f>
        <v>0</v>
      </c>
      <c r="AO217" s="516" t="str">
        <f t="shared" ref="AO217" si="2466">IF(T217="","",IFERROR(SUM(U217:AN217)+LARGE(U217:AN217,1)/100+LARGE(U217:AN217,2)/1000+LARGE(U217:AN217,3)/10000+LARGE(U217:AN217,4)/100000+LARGE(U217:AN217,5)/1000000+LARGE(U217:AN217,6)/10000000+LARGE(U217:AN217,7)/100000000+LARGE(U217:AN217,8)/1000000000+LARGE(U217:AN217,9)/10000000000+LARGE(U217:AN217,10)/100000000000+LARGE(U217:AN217,11)/1000000000000+LARGE(U217:AN217,12)/10000000000000+LARGE(U217:AN217,13)/100000000000000+LARGE(U217:AN217,14)/1000000000000000+LARGE(U217:AN217,15)/10000000000000000+LARGE(U217:AN217,16)/100000000000000000+LARGE(U217:AN217,17)/1000000000000000000+LARGE(U217:AN217,18)/10000000000000000000+LARGE(U217:AN217,19)/100000000000000000000+LARGE(U217:AN217,20)/1E+21-0.01/S217,0))</f>
        <v/>
      </c>
      <c r="AP217" s="374"/>
      <c r="AQ217" s="374"/>
      <c r="AR217" s="374"/>
      <c r="AS217" s="374"/>
      <c r="AT217" s="374"/>
      <c r="AU217" s="374"/>
    </row>
    <row r="218" spans="1:47" ht="12" customHeight="1" thickBot="1" x14ac:dyDescent="0.35">
      <c r="A218" s="530"/>
      <c r="B218" s="524"/>
      <c r="C218" s="521"/>
      <c r="D218" s="526"/>
      <c r="E218" s="69"/>
      <c r="F218" s="70"/>
      <c r="G218" s="528"/>
      <c r="H218" s="43" t="str">
        <f t="shared" si="2212"/>
        <v/>
      </c>
      <c r="I218" s="70"/>
      <c r="J218" s="70"/>
      <c r="K218" s="70"/>
      <c r="L218" s="70"/>
      <c r="M218" s="70"/>
      <c r="N218" s="70"/>
      <c r="O218" s="318"/>
      <c r="P218" s="70"/>
      <c r="Q218" s="70"/>
      <c r="R218" s="319"/>
      <c r="S218" s="519"/>
      <c r="T218" s="516"/>
      <c r="U218" s="516"/>
      <c r="V218" s="516"/>
      <c r="W218" s="516"/>
      <c r="X218" s="516"/>
      <c r="Y218" s="516"/>
      <c r="Z218" s="516"/>
      <c r="AA218" s="516"/>
      <c r="AB218" s="516"/>
      <c r="AC218" s="516"/>
      <c r="AD218" s="516"/>
      <c r="AE218" s="516"/>
      <c r="AF218" s="516"/>
      <c r="AG218" s="516"/>
      <c r="AH218" s="516"/>
      <c r="AI218" s="516"/>
      <c r="AJ218" s="516"/>
      <c r="AK218" s="516"/>
      <c r="AL218" s="516"/>
      <c r="AM218" s="516"/>
      <c r="AN218" s="516"/>
      <c r="AO218" s="516"/>
      <c r="AP218" s="374"/>
      <c r="AQ218" s="374"/>
      <c r="AR218" s="374"/>
      <c r="AS218" s="374"/>
      <c r="AT218" s="374"/>
      <c r="AU218" s="374"/>
    </row>
    <row r="219" spans="1:47" ht="12" customHeight="1" x14ac:dyDescent="0.3">
      <c r="A219" s="529" t="str">
        <f t="shared" ref="A219" si="2467">IF(ISERROR(RANK(AO219,$AO$3:$AO$302,0)),"",(RANK(AO219,$AO$3:$AO$302,0)))</f>
        <v/>
      </c>
      <c r="B219" s="523" t="str">
        <f>IF(ISNA(VLOOKUP($D219,'L. Des E.'!$A$3:$C$362,2,FALSE)),"",(VLOOKUP($D219,'L. Des E.'!$A$3:$C$362,2,FALSE)))</f>
        <v/>
      </c>
      <c r="C219" s="520" t="str">
        <f>IF(ISNA(VLOOKUP($D219,'L. Des E.'!$A$3:$C$362,3,FALSE)),"",(VLOOKUP($D219,'L. Des E.'!$A$3:$C$362,3,FALSE)))</f>
        <v/>
      </c>
      <c r="D219" s="525"/>
      <c r="E219" s="64"/>
      <c r="F219" s="65"/>
      <c r="G219" s="527" t="str">
        <f t="shared" ref="G219" si="2468">IF(F219="","",IF(SUM(H219:H220)=0,"PC",(SUM(H219:H220))))</f>
        <v/>
      </c>
      <c r="H219" s="503" t="str">
        <f t="shared" si="2212"/>
        <v/>
      </c>
      <c r="I219" s="65"/>
      <c r="J219" s="65"/>
      <c r="K219" s="65"/>
      <c r="L219" s="65"/>
      <c r="M219" s="65"/>
      <c r="N219" s="65"/>
      <c r="O219" s="316"/>
      <c r="P219" s="65"/>
      <c r="Q219" s="65"/>
      <c r="R219" s="317"/>
      <c r="S219" s="519">
        <v>109</v>
      </c>
      <c r="T219" s="516" t="str">
        <f t="shared" ref="T219" si="2469">G219</f>
        <v/>
      </c>
      <c r="U219" s="516">
        <f t="shared" ref="U219" si="2470">I219</f>
        <v>0</v>
      </c>
      <c r="V219" s="516">
        <f t="shared" ref="V219" si="2471">I220</f>
        <v>0</v>
      </c>
      <c r="W219" s="516">
        <f t="shared" ref="W219" si="2472">J219</f>
        <v>0</v>
      </c>
      <c r="X219" s="516">
        <f t="shared" ref="X219" si="2473">J220</f>
        <v>0</v>
      </c>
      <c r="Y219" s="516">
        <f t="shared" si="2220"/>
        <v>0</v>
      </c>
      <c r="Z219" s="517">
        <f t="shared" ref="Z219" si="2474">K220</f>
        <v>0</v>
      </c>
      <c r="AA219" s="516">
        <f t="shared" ref="AA219" si="2475">L219</f>
        <v>0</v>
      </c>
      <c r="AB219" s="516">
        <f t="shared" ref="AB219" si="2476">L220</f>
        <v>0</v>
      </c>
      <c r="AC219" s="516">
        <f t="shared" ref="AC219" si="2477">M219</f>
        <v>0</v>
      </c>
      <c r="AD219" s="516">
        <f t="shared" ref="AD219" si="2478">M220</f>
        <v>0</v>
      </c>
      <c r="AE219" s="516">
        <f t="shared" ref="AE219" si="2479">N219</f>
        <v>0</v>
      </c>
      <c r="AF219" s="516">
        <f t="shared" ref="AF219" si="2480">N220</f>
        <v>0</v>
      </c>
      <c r="AG219" s="516">
        <f t="shared" ref="AG219" si="2481">O219</f>
        <v>0</v>
      </c>
      <c r="AH219" s="516">
        <f t="shared" ref="AH219" si="2482">O220</f>
        <v>0</v>
      </c>
      <c r="AI219" s="516">
        <f t="shared" ref="AI219" si="2483">P219</f>
        <v>0</v>
      </c>
      <c r="AJ219" s="516">
        <f t="shared" ref="AJ219" si="2484">P220</f>
        <v>0</v>
      </c>
      <c r="AK219" s="516">
        <f t="shared" ref="AK219" si="2485">Q219</f>
        <v>0</v>
      </c>
      <c r="AL219" s="516">
        <f t="shared" ref="AL219" si="2486">Q220</f>
        <v>0</v>
      </c>
      <c r="AM219" s="516">
        <f t="shared" ref="AM219" si="2487">R219</f>
        <v>0</v>
      </c>
      <c r="AN219" s="516">
        <f t="shared" ref="AN219" si="2488">R220</f>
        <v>0</v>
      </c>
      <c r="AO219" s="516" t="str">
        <f t="shared" ref="AO219" si="2489">IF(T219="","",IFERROR(SUM(U219:AN219)+LARGE(U219:AN219,1)/100+LARGE(U219:AN219,2)/1000+LARGE(U219:AN219,3)/10000+LARGE(U219:AN219,4)/100000+LARGE(U219:AN219,5)/1000000+LARGE(U219:AN219,6)/10000000+LARGE(U219:AN219,7)/100000000+LARGE(U219:AN219,8)/1000000000+LARGE(U219:AN219,9)/10000000000+LARGE(U219:AN219,10)/100000000000+LARGE(U219:AN219,11)/1000000000000+LARGE(U219:AN219,12)/10000000000000+LARGE(U219:AN219,13)/100000000000000+LARGE(U219:AN219,14)/1000000000000000+LARGE(U219:AN219,15)/10000000000000000+LARGE(U219:AN219,16)/100000000000000000+LARGE(U219:AN219,17)/1000000000000000000+LARGE(U219:AN219,18)/10000000000000000000+LARGE(U219:AN219,19)/100000000000000000000+LARGE(U219:AN219,20)/1E+21-0.01/S219,0))</f>
        <v/>
      </c>
      <c r="AP219" s="374"/>
      <c r="AQ219" s="374"/>
      <c r="AR219" s="374"/>
      <c r="AS219" s="374"/>
      <c r="AT219" s="374"/>
      <c r="AU219" s="374"/>
    </row>
    <row r="220" spans="1:47" ht="12" customHeight="1" thickBot="1" x14ac:dyDescent="0.35">
      <c r="A220" s="530"/>
      <c r="B220" s="524"/>
      <c r="C220" s="521"/>
      <c r="D220" s="526"/>
      <c r="E220" s="69"/>
      <c r="F220" s="70"/>
      <c r="G220" s="528"/>
      <c r="H220" s="43" t="str">
        <f t="shared" si="2212"/>
        <v/>
      </c>
      <c r="I220" s="70"/>
      <c r="J220" s="70"/>
      <c r="K220" s="70"/>
      <c r="L220" s="70"/>
      <c r="M220" s="70"/>
      <c r="N220" s="70"/>
      <c r="O220" s="318"/>
      <c r="P220" s="70"/>
      <c r="Q220" s="70"/>
      <c r="R220" s="319"/>
      <c r="S220" s="519"/>
      <c r="T220" s="516"/>
      <c r="U220" s="516"/>
      <c r="V220" s="516"/>
      <c r="W220" s="516"/>
      <c r="X220" s="516"/>
      <c r="Y220" s="516"/>
      <c r="Z220" s="516"/>
      <c r="AA220" s="516"/>
      <c r="AB220" s="516"/>
      <c r="AC220" s="516"/>
      <c r="AD220" s="516"/>
      <c r="AE220" s="516"/>
      <c r="AF220" s="516"/>
      <c r="AG220" s="516"/>
      <c r="AH220" s="516"/>
      <c r="AI220" s="516"/>
      <c r="AJ220" s="516"/>
      <c r="AK220" s="516"/>
      <c r="AL220" s="516"/>
      <c r="AM220" s="516"/>
      <c r="AN220" s="516"/>
      <c r="AO220" s="516"/>
      <c r="AP220" s="374"/>
      <c r="AQ220" s="374"/>
      <c r="AR220" s="374"/>
      <c r="AS220" s="374"/>
      <c r="AT220" s="374"/>
      <c r="AU220" s="374"/>
    </row>
    <row r="221" spans="1:47" ht="12" customHeight="1" x14ac:dyDescent="0.3">
      <c r="A221" s="529" t="str">
        <f t="shared" ref="A221" si="2490">IF(ISERROR(RANK(AO221,$AO$3:$AO$302,0)),"",(RANK(AO221,$AO$3:$AO$302,0)))</f>
        <v/>
      </c>
      <c r="B221" s="523" t="str">
        <f>IF(ISNA(VLOOKUP($D221,'L. Des E.'!$A$3:$C$362,2,FALSE)),"",(VLOOKUP($D221,'L. Des E.'!$A$3:$C$362,2,FALSE)))</f>
        <v/>
      </c>
      <c r="C221" s="520" t="str">
        <f>IF(ISNA(VLOOKUP($D221,'L. Des E.'!$A$3:$C$362,3,FALSE)),"",(VLOOKUP($D221,'L. Des E.'!$A$3:$C$362,3,FALSE)))</f>
        <v/>
      </c>
      <c r="D221" s="525"/>
      <c r="E221" s="64"/>
      <c r="F221" s="65"/>
      <c r="G221" s="527" t="str">
        <f t="shared" ref="G221" si="2491">IF(F221="","",IF(SUM(H221:H222)=0,"PC",(SUM(H221:H222))))</f>
        <v/>
      </c>
      <c r="H221" s="503" t="str">
        <f t="shared" si="2212"/>
        <v/>
      </c>
      <c r="I221" s="65"/>
      <c r="J221" s="65"/>
      <c r="K221" s="65"/>
      <c r="L221" s="65"/>
      <c r="M221" s="65"/>
      <c r="N221" s="65"/>
      <c r="O221" s="316"/>
      <c r="P221" s="65"/>
      <c r="Q221" s="65"/>
      <c r="R221" s="317"/>
      <c r="S221" s="519">
        <v>110</v>
      </c>
      <c r="T221" s="516" t="str">
        <f t="shared" ref="T221" si="2492">G221</f>
        <v/>
      </c>
      <c r="U221" s="516">
        <f t="shared" ref="U221" si="2493">I221</f>
        <v>0</v>
      </c>
      <c r="V221" s="516">
        <f t="shared" ref="V221" si="2494">I222</f>
        <v>0</v>
      </c>
      <c r="W221" s="516">
        <f t="shared" ref="W221" si="2495">J221</f>
        <v>0</v>
      </c>
      <c r="X221" s="516">
        <f t="shared" ref="X221" si="2496">J222</f>
        <v>0</v>
      </c>
      <c r="Y221" s="516">
        <f t="shared" si="2220"/>
        <v>0</v>
      </c>
      <c r="Z221" s="517">
        <f t="shared" ref="Z221" si="2497">K222</f>
        <v>0</v>
      </c>
      <c r="AA221" s="516">
        <f t="shared" ref="AA221" si="2498">L221</f>
        <v>0</v>
      </c>
      <c r="AB221" s="516">
        <f t="shared" ref="AB221" si="2499">L222</f>
        <v>0</v>
      </c>
      <c r="AC221" s="516">
        <f t="shared" ref="AC221" si="2500">M221</f>
        <v>0</v>
      </c>
      <c r="AD221" s="516">
        <f t="shared" ref="AD221" si="2501">M222</f>
        <v>0</v>
      </c>
      <c r="AE221" s="516">
        <f t="shared" ref="AE221" si="2502">N221</f>
        <v>0</v>
      </c>
      <c r="AF221" s="516">
        <f t="shared" ref="AF221" si="2503">N222</f>
        <v>0</v>
      </c>
      <c r="AG221" s="516">
        <f t="shared" ref="AG221" si="2504">O221</f>
        <v>0</v>
      </c>
      <c r="AH221" s="516">
        <f t="shared" ref="AH221" si="2505">O222</f>
        <v>0</v>
      </c>
      <c r="AI221" s="516">
        <f t="shared" ref="AI221" si="2506">P221</f>
        <v>0</v>
      </c>
      <c r="AJ221" s="516">
        <f t="shared" ref="AJ221" si="2507">P222</f>
        <v>0</v>
      </c>
      <c r="AK221" s="516">
        <f t="shared" ref="AK221" si="2508">Q221</f>
        <v>0</v>
      </c>
      <c r="AL221" s="516">
        <f t="shared" ref="AL221" si="2509">Q222</f>
        <v>0</v>
      </c>
      <c r="AM221" s="516">
        <f t="shared" ref="AM221" si="2510">R221</f>
        <v>0</v>
      </c>
      <c r="AN221" s="516">
        <f t="shared" ref="AN221" si="2511">R222</f>
        <v>0</v>
      </c>
      <c r="AO221" s="516" t="str">
        <f t="shared" ref="AO221" si="2512">IF(T221="","",IFERROR(SUM(U221:AN221)+LARGE(U221:AN221,1)/100+LARGE(U221:AN221,2)/1000+LARGE(U221:AN221,3)/10000+LARGE(U221:AN221,4)/100000+LARGE(U221:AN221,5)/1000000+LARGE(U221:AN221,6)/10000000+LARGE(U221:AN221,7)/100000000+LARGE(U221:AN221,8)/1000000000+LARGE(U221:AN221,9)/10000000000+LARGE(U221:AN221,10)/100000000000+LARGE(U221:AN221,11)/1000000000000+LARGE(U221:AN221,12)/10000000000000+LARGE(U221:AN221,13)/100000000000000+LARGE(U221:AN221,14)/1000000000000000+LARGE(U221:AN221,15)/10000000000000000+LARGE(U221:AN221,16)/100000000000000000+LARGE(U221:AN221,17)/1000000000000000000+LARGE(U221:AN221,18)/10000000000000000000+LARGE(U221:AN221,19)/100000000000000000000+LARGE(U221:AN221,20)/1E+21-0.01/S221,0))</f>
        <v/>
      </c>
      <c r="AP221" s="374"/>
      <c r="AQ221" s="374"/>
      <c r="AR221" s="374"/>
      <c r="AS221" s="374"/>
      <c r="AT221" s="374"/>
      <c r="AU221" s="374"/>
    </row>
    <row r="222" spans="1:47" ht="12" customHeight="1" thickBot="1" x14ac:dyDescent="0.35">
      <c r="A222" s="530"/>
      <c r="B222" s="524"/>
      <c r="C222" s="521"/>
      <c r="D222" s="526"/>
      <c r="E222" s="69"/>
      <c r="F222" s="70"/>
      <c r="G222" s="528"/>
      <c r="H222" s="43" t="str">
        <f t="shared" si="2212"/>
        <v/>
      </c>
      <c r="I222" s="70"/>
      <c r="J222" s="70"/>
      <c r="K222" s="70"/>
      <c r="L222" s="70"/>
      <c r="M222" s="70"/>
      <c r="N222" s="70"/>
      <c r="O222" s="318"/>
      <c r="P222" s="70"/>
      <c r="Q222" s="70"/>
      <c r="R222" s="319"/>
      <c r="S222" s="519"/>
      <c r="T222" s="516"/>
      <c r="U222" s="516"/>
      <c r="V222" s="516"/>
      <c r="W222" s="516"/>
      <c r="X222" s="516"/>
      <c r="Y222" s="516"/>
      <c r="Z222" s="516"/>
      <c r="AA222" s="516"/>
      <c r="AB222" s="516"/>
      <c r="AC222" s="516"/>
      <c r="AD222" s="516"/>
      <c r="AE222" s="516"/>
      <c r="AF222" s="516"/>
      <c r="AG222" s="516"/>
      <c r="AH222" s="516"/>
      <c r="AI222" s="516"/>
      <c r="AJ222" s="516"/>
      <c r="AK222" s="516"/>
      <c r="AL222" s="516"/>
      <c r="AM222" s="516"/>
      <c r="AN222" s="516"/>
      <c r="AO222" s="516"/>
      <c r="AP222" s="374"/>
      <c r="AQ222" s="374"/>
      <c r="AR222" s="374"/>
      <c r="AS222" s="374"/>
      <c r="AT222" s="374"/>
      <c r="AU222" s="374"/>
    </row>
    <row r="223" spans="1:47" ht="12" customHeight="1" x14ac:dyDescent="0.3">
      <c r="A223" s="529" t="str">
        <f t="shared" ref="A223" si="2513">IF(ISERROR(RANK(AO223,$AO$3:$AO$302,0)),"",(RANK(AO223,$AO$3:$AO$302,0)))</f>
        <v/>
      </c>
      <c r="B223" s="523" t="str">
        <f>IF(ISNA(VLOOKUP($D223,'L. Des E.'!$A$3:$C$362,2,FALSE)),"",(VLOOKUP($D223,'L. Des E.'!$A$3:$C$362,2,FALSE)))</f>
        <v/>
      </c>
      <c r="C223" s="520" t="str">
        <f>IF(ISNA(VLOOKUP($D223,'L. Des E.'!$A$3:$C$362,3,FALSE)),"",(VLOOKUP($D223,'L. Des E.'!$A$3:$C$362,3,FALSE)))</f>
        <v/>
      </c>
      <c r="D223" s="525"/>
      <c r="E223" s="64"/>
      <c r="F223" s="65"/>
      <c r="G223" s="527" t="str">
        <f t="shared" ref="G223" si="2514">IF(F223="","",IF(SUM(H223:H224)=0,"PC",(SUM(H223:H224))))</f>
        <v/>
      </c>
      <c r="H223" s="503" t="str">
        <f t="shared" si="2212"/>
        <v/>
      </c>
      <c r="I223" s="65"/>
      <c r="J223" s="65"/>
      <c r="K223" s="65"/>
      <c r="L223" s="65"/>
      <c r="M223" s="65"/>
      <c r="N223" s="65"/>
      <c r="O223" s="316"/>
      <c r="P223" s="65"/>
      <c r="Q223" s="65"/>
      <c r="R223" s="317"/>
      <c r="S223" s="519">
        <v>111</v>
      </c>
      <c r="T223" s="516" t="str">
        <f t="shared" ref="T223" si="2515">G223</f>
        <v/>
      </c>
      <c r="U223" s="516">
        <f t="shared" ref="U223" si="2516">I223</f>
        <v>0</v>
      </c>
      <c r="V223" s="516">
        <f t="shared" ref="V223" si="2517">I224</f>
        <v>0</v>
      </c>
      <c r="W223" s="516">
        <f t="shared" ref="W223" si="2518">J223</f>
        <v>0</v>
      </c>
      <c r="X223" s="516">
        <f t="shared" ref="X223" si="2519">J224</f>
        <v>0</v>
      </c>
      <c r="Y223" s="516">
        <f t="shared" si="2220"/>
        <v>0</v>
      </c>
      <c r="Z223" s="517">
        <f t="shared" ref="Z223" si="2520">K224</f>
        <v>0</v>
      </c>
      <c r="AA223" s="516">
        <f t="shared" ref="AA223" si="2521">L223</f>
        <v>0</v>
      </c>
      <c r="AB223" s="516">
        <f t="shared" ref="AB223" si="2522">L224</f>
        <v>0</v>
      </c>
      <c r="AC223" s="516">
        <f t="shared" ref="AC223" si="2523">M223</f>
        <v>0</v>
      </c>
      <c r="AD223" s="516">
        <f t="shared" ref="AD223" si="2524">M224</f>
        <v>0</v>
      </c>
      <c r="AE223" s="516">
        <f t="shared" ref="AE223" si="2525">N223</f>
        <v>0</v>
      </c>
      <c r="AF223" s="516">
        <f t="shared" ref="AF223" si="2526">N224</f>
        <v>0</v>
      </c>
      <c r="AG223" s="516">
        <f t="shared" ref="AG223" si="2527">O223</f>
        <v>0</v>
      </c>
      <c r="AH223" s="516">
        <f t="shared" ref="AH223" si="2528">O224</f>
        <v>0</v>
      </c>
      <c r="AI223" s="516">
        <f t="shared" ref="AI223" si="2529">P223</f>
        <v>0</v>
      </c>
      <c r="AJ223" s="516">
        <f t="shared" ref="AJ223" si="2530">P224</f>
        <v>0</v>
      </c>
      <c r="AK223" s="516">
        <f t="shared" ref="AK223" si="2531">Q223</f>
        <v>0</v>
      </c>
      <c r="AL223" s="516">
        <f t="shared" ref="AL223" si="2532">Q224</f>
        <v>0</v>
      </c>
      <c r="AM223" s="516">
        <f t="shared" ref="AM223" si="2533">R223</f>
        <v>0</v>
      </c>
      <c r="AN223" s="516">
        <f t="shared" ref="AN223" si="2534">R224</f>
        <v>0</v>
      </c>
      <c r="AO223" s="516" t="str">
        <f t="shared" ref="AO223" si="2535">IF(T223="","",IFERROR(SUM(U223:AN223)+LARGE(U223:AN223,1)/100+LARGE(U223:AN223,2)/1000+LARGE(U223:AN223,3)/10000+LARGE(U223:AN223,4)/100000+LARGE(U223:AN223,5)/1000000+LARGE(U223:AN223,6)/10000000+LARGE(U223:AN223,7)/100000000+LARGE(U223:AN223,8)/1000000000+LARGE(U223:AN223,9)/10000000000+LARGE(U223:AN223,10)/100000000000+LARGE(U223:AN223,11)/1000000000000+LARGE(U223:AN223,12)/10000000000000+LARGE(U223:AN223,13)/100000000000000+LARGE(U223:AN223,14)/1000000000000000+LARGE(U223:AN223,15)/10000000000000000+LARGE(U223:AN223,16)/100000000000000000+LARGE(U223:AN223,17)/1000000000000000000+LARGE(U223:AN223,18)/10000000000000000000+LARGE(U223:AN223,19)/100000000000000000000+LARGE(U223:AN223,20)/1E+21-0.01/S223,0))</f>
        <v/>
      </c>
      <c r="AP223" s="374"/>
      <c r="AQ223" s="374"/>
      <c r="AR223" s="374"/>
      <c r="AS223" s="374"/>
      <c r="AT223" s="374"/>
      <c r="AU223" s="374"/>
    </row>
    <row r="224" spans="1:47" ht="12" customHeight="1" thickBot="1" x14ac:dyDescent="0.35">
      <c r="A224" s="530"/>
      <c r="B224" s="524"/>
      <c r="C224" s="521"/>
      <c r="D224" s="526"/>
      <c r="E224" s="69"/>
      <c r="F224" s="70"/>
      <c r="G224" s="528"/>
      <c r="H224" s="43" t="str">
        <f t="shared" si="2212"/>
        <v/>
      </c>
      <c r="I224" s="70"/>
      <c r="J224" s="70"/>
      <c r="K224" s="70"/>
      <c r="L224" s="70"/>
      <c r="M224" s="70"/>
      <c r="N224" s="70"/>
      <c r="O224" s="318"/>
      <c r="P224" s="70"/>
      <c r="Q224" s="70"/>
      <c r="R224" s="319"/>
      <c r="S224" s="519"/>
      <c r="T224" s="516"/>
      <c r="U224" s="516"/>
      <c r="V224" s="516"/>
      <c r="W224" s="516"/>
      <c r="X224" s="516"/>
      <c r="Y224" s="516"/>
      <c r="Z224" s="516"/>
      <c r="AA224" s="516"/>
      <c r="AB224" s="516"/>
      <c r="AC224" s="516"/>
      <c r="AD224" s="516"/>
      <c r="AE224" s="516"/>
      <c r="AF224" s="516"/>
      <c r="AG224" s="516"/>
      <c r="AH224" s="516"/>
      <c r="AI224" s="516"/>
      <c r="AJ224" s="516"/>
      <c r="AK224" s="516"/>
      <c r="AL224" s="516"/>
      <c r="AM224" s="516"/>
      <c r="AN224" s="516"/>
      <c r="AO224" s="516"/>
      <c r="AP224" s="374"/>
      <c r="AQ224" s="374"/>
      <c r="AR224" s="374"/>
      <c r="AS224" s="374"/>
      <c r="AT224" s="374"/>
      <c r="AU224" s="374"/>
    </row>
    <row r="225" spans="1:47" ht="12" customHeight="1" x14ac:dyDescent="0.3">
      <c r="A225" s="529" t="str">
        <f t="shared" ref="A225" si="2536">IF(ISERROR(RANK(AO225,$AO$3:$AO$302,0)),"",(RANK(AO225,$AO$3:$AO$302,0)))</f>
        <v/>
      </c>
      <c r="B225" s="523" t="str">
        <f>IF(ISNA(VLOOKUP($D225,'L. Des E.'!$A$3:$C$362,2,FALSE)),"",(VLOOKUP($D225,'L. Des E.'!$A$3:$C$362,2,FALSE)))</f>
        <v/>
      </c>
      <c r="C225" s="520" t="str">
        <f>IF(ISNA(VLOOKUP($D225,'L. Des E.'!$A$3:$C$362,3,FALSE)),"",(VLOOKUP($D225,'L. Des E.'!$A$3:$C$362,3,FALSE)))</f>
        <v/>
      </c>
      <c r="D225" s="525"/>
      <c r="E225" s="64"/>
      <c r="F225" s="65"/>
      <c r="G225" s="527" t="str">
        <f t="shared" ref="G225" si="2537">IF(F225="","",IF(SUM(H225:H226)=0,"PC",(SUM(H225:H226))))</f>
        <v/>
      </c>
      <c r="H225" s="503" t="str">
        <f t="shared" si="2212"/>
        <v/>
      </c>
      <c r="I225" s="65"/>
      <c r="J225" s="65"/>
      <c r="K225" s="65"/>
      <c r="L225" s="65"/>
      <c r="M225" s="65"/>
      <c r="N225" s="65"/>
      <c r="O225" s="316"/>
      <c r="P225" s="65"/>
      <c r="Q225" s="65"/>
      <c r="R225" s="317"/>
      <c r="S225" s="519">
        <v>112</v>
      </c>
      <c r="T225" s="516" t="str">
        <f t="shared" ref="T225" si="2538">G225</f>
        <v/>
      </c>
      <c r="U225" s="516">
        <f t="shared" ref="U225" si="2539">I225</f>
        <v>0</v>
      </c>
      <c r="V225" s="516">
        <f t="shared" ref="V225" si="2540">I226</f>
        <v>0</v>
      </c>
      <c r="W225" s="516">
        <f t="shared" ref="W225" si="2541">J225</f>
        <v>0</v>
      </c>
      <c r="X225" s="516">
        <f t="shared" ref="X225" si="2542">J226</f>
        <v>0</v>
      </c>
      <c r="Y225" s="516">
        <f t="shared" si="2220"/>
        <v>0</v>
      </c>
      <c r="Z225" s="517">
        <f t="shared" ref="Z225" si="2543">K226</f>
        <v>0</v>
      </c>
      <c r="AA225" s="516">
        <f t="shared" ref="AA225" si="2544">L225</f>
        <v>0</v>
      </c>
      <c r="AB225" s="516">
        <f t="shared" ref="AB225" si="2545">L226</f>
        <v>0</v>
      </c>
      <c r="AC225" s="516">
        <f t="shared" ref="AC225" si="2546">M225</f>
        <v>0</v>
      </c>
      <c r="AD225" s="516">
        <f t="shared" ref="AD225" si="2547">M226</f>
        <v>0</v>
      </c>
      <c r="AE225" s="516">
        <f t="shared" ref="AE225" si="2548">N225</f>
        <v>0</v>
      </c>
      <c r="AF225" s="516">
        <f t="shared" ref="AF225" si="2549">N226</f>
        <v>0</v>
      </c>
      <c r="AG225" s="516">
        <f t="shared" ref="AG225" si="2550">O225</f>
        <v>0</v>
      </c>
      <c r="AH225" s="516">
        <f t="shared" ref="AH225" si="2551">O226</f>
        <v>0</v>
      </c>
      <c r="AI225" s="516">
        <f t="shared" ref="AI225" si="2552">P225</f>
        <v>0</v>
      </c>
      <c r="AJ225" s="516">
        <f t="shared" ref="AJ225" si="2553">P226</f>
        <v>0</v>
      </c>
      <c r="AK225" s="516">
        <f t="shared" ref="AK225" si="2554">Q225</f>
        <v>0</v>
      </c>
      <c r="AL225" s="516">
        <f t="shared" ref="AL225" si="2555">Q226</f>
        <v>0</v>
      </c>
      <c r="AM225" s="516">
        <f t="shared" ref="AM225" si="2556">R225</f>
        <v>0</v>
      </c>
      <c r="AN225" s="516">
        <f t="shared" ref="AN225" si="2557">R226</f>
        <v>0</v>
      </c>
      <c r="AO225" s="516" t="str">
        <f t="shared" ref="AO225" si="2558">IF(T225="","",IFERROR(SUM(U225:AN225)+LARGE(U225:AN225,1)/100+LARGE(U225:AN225,2)/1000+LARGE(U225:AN225,3)/10000+LARGE(U225:AN225,4)/100000+LARGE(U225:AN225,5)/1000000+LARGE(U225:AN225,6)/10000000+LARGE(U225:AN225,7)/100000000+LARGE(U225:AN225,8)/1000000000+LARGE(U225:AN225,9)/10000000000+LARGE(U225:AN225,10)/100000000000+LARGE(U225:AN225,11)/1000000000000+LARGE(U225:AN225,12)/10000000000000+LARGE(U225:AN225,13)/100000000000000+LARGE(U225:AN225,14)/1000000000000000+LARGE(U225:AN225,15)/10000000000000000+LARGE(U225:AN225,16)/100000000000000000+LARGE(U225:AN225,17)/1000000000000000000+LARGE(U225:AN225,18)/10000000000000000000+LARGE(U225:AN225,19)/100000000000000000000+LARGE(U225:AN225,20)/1E+21-0.01/S225,0))</f>
        <v/>
      </c>
      <c r="AP225" s="374"/>
      <c r="AQ225" s="374"/>
      <c r="AR225" s="374"/>
      <c r="AS225" s="374"/>
      <c r="AT225" s="374"/>
      <c r="AU225" s="374"/>
    </row>
    <row r="226" spans="1:47" ht="12" customHeight="1" thickBot="1" x14ac:dyDescent="0.35">
      <c r="A226" s="530"/>
      <c r="B226" s="524"/>
      <c r="C226" s="521"/>
      <c r="D226" s="526"/>
      <c r="E226" s="69"/>
      <c r="F226" s="70"/>
      <c r="G226" s="528"/>
      <c r="H226" s="43" t="str">
        <f t="shared" si="2212"/>
        <v/>
      </c>
      <c r="I226" s="70"/>
      <c r="J226" s="70"/>
      <c r="K226" s="70"/>
      <c r="L226" s="70"/>
      <c r="M226" s="70"/>
      <c r="N226" s="70"/>
      <c r="O226" s="318"/>
      <c r="P226" s="70"/>
      <c r="Q226" s="70"/>
      <c r="R226" s="319"/>
      <c r="S226" s="519"/>
      <c r="T226" s="516"/>
      <c r="U226" s="516"/>
      <c r="V226" s="516"/>
      <c r="W226" s="516"/>
      <c r="X226" s="516"/>
      <c r="Y226" s="516"/>
      <c r="Z226" s="516"/>
      <c r="AA226" s="516"/>
      <c r="AB226" s="516"/>
      <c r="AC226" s="516"/>
      <c r="AD226" s="516"/>
      <c r="AE226" s="516"/>
      <c r="AF226" s="516"/>
      <c r="AG226" s="516"/>
      <c r="AH226" s="516"/>
      <c r="AI226" s="516"/>
      <c r="AJ226" s="516"/>
      <c r="AK226" s="516"/>
      <c r="AL226" s="516"/>
      <c r="AM226" s="516"/>
      <c r="AN226" s="516"/>
      <c r="AO226" s="516"/>
      <c r="AP226" s="374"/>
      <c r="AQ226" s="374"/>
      <c r="AR226" s="374"/>
      <c r="AS226" s="374"/>
      <c r="AT226" s="374"/>
      <c r="AU226" s="374"/>
    </row>
    <row r="227" spans="1:47" ht="12" customHeight="1" x14ac:dyDescent="0.3">
      <c r="A227" s="529" t="str">
        <f t="shared" ref="A227" si="2559">IF(ISERROR(RANK(AO227,$AO$3:$AO$302,0)),"",(RANK(AO227,$AO$3:$AO$302,0)))</f>
        <v/>
      </c>
      <c r="B227" s="523" t="str">
        <f>IF(ISNA(VLOOKUP($D227,'L. Des E.'!$A$3:$C$362,2,FALSE)),"",(VLOOKUP($D227,'L. Des E.'!$A$3:$C$362,2,FALSE)))</f>
        <v/>
      </c>
      <c r="C227" s="520" t="str">
        <f>IF(ISNA(VLOOKUP($D227,'L. Des E.'!$A$3:$C$362,3,FALSE)),"",(VLOOKUP($D227,'L. Des E.'!$A$3:$C$362,3,FALSE)))</f>
        <v/>
      </c>
      <c r="D227" s="525"/>
      <c r="E227" s="64"/>
      <c r="F227" s="65"/>
      <c r="G227" s="527" t="str">
        <f t="shared" ref="G227" si="2560">IF(F227="","",IF(SUM(H227:H228)=0,"PC",(SUM(H227:H228))))</f>
        <v/>
      </c>
      <c r="H227" s="503" t="str">
        <f t="shared" si="2212"/>
        <v/>
      </c>
      <c r="I227" s="65"/>
      <c r="J227" s="65"/>
      <c r="K227" s="65"/>
      <c r="L227" s="65"/>
      <c r="M227" s="65"/>
      <c r="N227" s="65"/>
      <c r="O227" s="316"/>
      <c r="P227" s="65"/>
      <c r="Q227" s="65"/>
      <c r="R227" s="317"/>
      <c r="S227" s="519">
        <v>113</v>
      </c>
      <c r="T227" s="516" t="str">
        <f t="shared" ref="T227" si="2561">G227</f>
        <v/>
      </c>
      <c r="U227" s="516">
        <f t="shared" ref="U227" si="2562">I227</f>
        <v>0</v>
      </c>
      <c r="V227" s="516">
        <f t="shared" ref="V227" si="2563">I228</f>
        <v>0</v>
      </c>
      <c r="W227" s="516">
        <f t="shared" ref="W227" si="2564">J227</f>
        <v>0</v>
      </c>
      <c r="X227" s="516">
        <f t="shared" ref="X227" si="2565">J228</f>
        <v>0</v>
      </c>
      <c r="Y227" s="516">
        <f t="shared" si="2220"/>
        <v>0</v>
      </c>
      <c r="Z227" s="517">
        <f t="shared" ref="Z227" si="2566">K228</f>
        <v>0</v>
      </c>
      <c r="AA227" s="516">
        <f t="shared" ref="AA227" si="2567">L227</f>
        <v>0</v>
      </c>
      <c r="AB227" s="516">
        <f t="shared" ref="AB227" si="2568">L228</f>
        <v>0</v>
      </c>
      <c r="AC227" s="516">
        <f t="shared" ref="AC227" si="2569">M227</f>
        <v>0</v>
      </c>
      <c r="AD227" s="516">
        <f t="shared" ref="AD227" si="2570">M228</f>
        <v>0</v>
      </c>
      <c r="AE227" s="516">
        <f t="shared" ref="AE227" si="2571">N227</f>
        <v>0</v>
      </c>
      <c r="AF227" s="516">
        <f t="shared" ref="AF227" si="2572">N228</f>
        <v>0</v>
      </c>
      <c r="AG227" s="516">
        <f t="shared" ref="AG227" si="2573">O227</f>
        <v>0</v>
      </c>
      <c r="AH227" s="516">
        <f t="shared" ref="AH227" si="2574">O228</f>
        <v>0</v>
      </c>
      <c r="AI227" s="516">
        <f t="shared" ref="AI227" si="2575">P227</f>
        <v>0</v>
      </c>
      <c r="AJ227" s="516">
        <f t="shared" ref="AJ227" si="2576">P228</f>
        <v>0</v>
      </c>
      <c r="AK227" s="516">
        <f t="shared" ref="AK227" si="2577">Q227</f>
        <v>0</v>
      </c>
      <c r="AL227" s="516">
        <f t="shared" ref="AL227" si="2578">Q228</f>
        <v>0</v>
      </c>
      <c r="AM227" s="516">
        <f t="shared" ref="AM227" si="2579">R227</f>
        <v>0</v>
      </c>
      <c r="AN227" s="516">
        <f t="shared" ref="AN227" si="2580">R228</f>
        <v>0</v>
      </c>
      <c r="AO227" s="516" t="str">
        <f t="shared" ref="AO227" si="2581">IF(T227="","",IFERROR(SUM(U227:AN227)+LARGE(U227:AN227,1)/100+LARGE(U227:AN227,2)/1000+LARGE(U227:AN227,3)/10000+LARGE(U227:AN227,4)/100000+LARGE(U227:AN227,5)/1000000+LARGE(U227:AN227,6)/10000000+LARGE(U227:AN227,7)/100000000+LARGE(U227:AN227,8)/1000000000+LARGE(U227:AN227,9)/10000000000+LARGE(U227:AN227,10)/100000000000+LARGE(U227:AN227,11)/1000000000000+LARGE(U227:AN227,12)/10000000000000+LARGE(U227:AN227,13)/100000000000000+LARGE(U227:AN227,14)/1000000000000000+LARGE(U227:AN227,15)/10000000000000000+LARGE(U227:AN227,16)/100000000000000000+LARGE(U227:AN227,17)/1000000000000000000+LARGE(U227:AN227,18)/10000000000000000000+LARGE(U227:AN227,19)/100000000000000000000+LARGE(U227:AN227,20)/1E+21-0.01/S227,0))</f>
        <v/>
      </c>
      <c r="AP227" s="374"/>
      <c r="AQ227" s="374"/>
      <c r="AR227" s="374"/>
      <c r="AS227" s="374"/>
      <c r="AT227" s="374"/>
      <c r="AU227" s="374"/>
    </row>
    <row r="228" spans="1:47" ht="12" customHeight="1" thickBot="1" x14ac:dyDescent="0.35">
      <c r="A228" s="530"/>
      <c r="B228" s="524"/>
      <c r="C228" s="521"/>
      <c r="D228" s="526"/>
      <c r="E228" s="69"/>
      <c r="F228" s="70"/>
      <c r="G228" s="528"/>
      <c r="H228" s="43" t="str">
        <f t="shared" si="2212"/>
        <v/>
      </c>
      <c r="I228" s="70"/>
      <c r="J228" s="70"/>
      <c r="K228" s="70"/>
      <c r="L228" s="70"/>
      <c r="M228" s="70"/>
      <c r="N228" s="70"/>
      <c r="O228" s="318"/>
      <c r="P228" s="70"/>
      <c r="Q228" s="70"/>
      <c r="R228" s="319"/>
      <c r="S228" s="519"/>
      <c r="T228" s="516"/>
      <c r="U228" s="516"/>
      <c r="V228" s="516"/>
      <c r="W228" s="516"/>
      <c r="X228" s="516"/>
      <c r="Y228" s="516"/>
      <c r="Z228" s="516"/>
      <c r="AA228" s="516"/>
      <c r="AB228" s="516"/>
      <c r="AC228" s="516"/>
      <c r="AD228" s="516"/>
      <c r="AE228" s="516"/>
      <c r="AF228" s="516"/>
      <c r="AG228" s="516"/>
      <c r="AH228" s="516"/>
      <c r="AI228" s="516"/>
      <c r="AJ228" s="516"/>
      <c r="AK228" s="516"/>
      <c r="AL228" s="516"/>
      <c r="AM228" s="516"/>
      <c r="AN228" s="516"/>
      <c r="AO228" s="516"/>
      <c r="AP228" s="374"/>
      <c r="AQ228" s="374"/>
      <c r="AR228" s="374"/>
      <c r="AS228" s="374"/>
      <c r="AT228" s="374"/>
      <c r="AU228" s="374"/>
    </row>
    <row r="229" spans="1:47" ht="12" customHeight="1" x14ac:dyDescent="0.3">
      <c r="A229" s="529" t="str">
        <f t="shared" ref="A229" si="2582">IF(ISERROR(RANK(AO229,$AO$3:$AO$302,0)),"",(RANK(AO229,$AO$3:$AO$302,0)))</f>
        <v/>
      </c>
      <c r="B229" s="523" t="str">
        <f>IF(ISNA(VLOOKUP($D229,'L. Des E.'!$A$3:$C$362,2,FALSE)),"",(VLOOKUP($D229,'L. Des E.'!$A$3:$C$362,2,FALSE)))</f>
        <v/>
      </c>
      <c r="C229" s="520" t="str">
        <f>IF(ISNA(VLOOKUP($D229,'L. Des E.'!$A$3:$C$362,3,FALSE)),"",(VLOOKUP($D229,'L. Des E.'!$A$3:$C$362,3,FALSE)))</f>
        <v/>
      </c>
      <c r="D229" s="525"/>
      <c r="E229" s="64"/>
      <c r="F229" s="65"/>
      <c r="G229" s="527" t="str">
        <f t="shared" ref="G229" si="2583">IF(F229="","",IF(SUM(H229:H230)=0,"PC",(SUM(H229:H230))))</f>
        <v/>
      </c>
      <c r="H229" s="503" t="str">
        <f t="shared" si="2212"/>
        <v/>
      </c>
      <c r="I229" s="65"/>
      <c r="J229" s="65"/>
      <c r="K229" s="65"/>
      <c r="L229" s="65"/>
      <c r="M229" s="65"/>
      <c r="N229" s="65"/>
      <c r="O229" s="316"/>
      <c r="P229" s="65"/>
      <c r="Q229" s="65"/>
      <c r="R229" s="317"/>
      <c r="S229" s="519">
        <v>114</v>
      </c>
      <c r="T229" s="516" t="str">
        <f t="shared" ref="T229" si="2584">G229</f>
        <v/>
      </c>
      <c r="U229" s="516">
        <f t="shared" ref="U229" si="2585">I229</f>
        <v>0</v>
      </c>
      <c r="V229" s="516">
        <f t="shared" ref="V229" si="2586">I230</f>
        <v>0</v>
      </c>
      <c r="W229" s="516">
        <f t="shared" ref="W229" si="2587">J229</f>
        <v>0</v>
      </c>
      <c r="X229" s="516">
        <f t="shared" ref="X229" si="2588">J230</f>
        <v>0</v>
      </c>
      <c r="Y229" s="516">
        <f t="shared" si="2220"/>
        <v>0</v>
      </c>
      <c r="Z229" s="517">
        <f t="shared" ref="Z229" si="2589">K230</f>
        <v>0</v>
      </c>
      <c r="AA229" s="516">
        <f t="shared" ref="AA229" si="2590">L229</f>
        <v>0</v>
      </c>
      <c r="AB229" s="516">
        <f t="shared" ref="AB229" si="2591">L230</f>
        <v>0</v>
      </c>
      <c r="AC229" s="516">
        <f t="shared" ref="AC229" si="2592">M229</f>
        <v>0</v>
      </c>
      <c r="AD229" s="516">
        <f t="shared" ref="AD229" si="2593">M230</f>
        <v>0</v>
      </c>
      <c r="AE229" s="516">
        <f t="shared" ref="AE229" si="2594">N229</f>
        <v>0</v>
      </c>
      <c r="AF229" s="516">
        <f t="shared" ref="AF229" si="2595">N230</f>
        <v>0</v>
      </c>
      <c r="AG229" s="516">
        <f t="shared" ref="AG229" si="2596">O229</f>
        <v>0</v>
      </c>
      <c r="AH229" s="516">
        <f t="shared" ref="AH229" si="2597">O230</f>
        <v>0</v>
      </c>
      <c r="AI229" s="516">
        <f t="shared" ref="AI229" si="2598">P229</f>
        <v>0</v>
      </c>
      <c r="AJ229" s="516">
        <f t="shared" ref="AJ229" si="2599">P230</f>
        <v>0</v>
      </c>
      <c r="AK229" s="516">
        <f t="shared" ref="AK229" si="2600">Q229</f>
        <v>0</v>
      </c>
      <c r="AL229" s="516">
        <f t="shared" ref="AL229" si="2601">Q230</f>
        <v>0</v>
      </c>
      <c r="AM229" s="516">
        <f t="shared" ref="AM229" si="2602">R229</f>
        <v>0</v>
      </c>
      <c r="AN229" s="516">
        <f t="shared" ref="AN229" si="2603">R230</f>
        <v>0</v>
      </c>
      <c r="AO229" s="516" t="str">
        <f t="shared" ref="AO229" si="2604">IF(T229="","",IFERROR(SUM(U229:AN229)+LARGE(U229:AN229,1)/100+LARGE(U229:AN229,2)/1000+LARGE(U229:AN229,3)/10000+LARGE(U229:AN229,4)/100000+LARGE(U229:AN229,5)/1000000+LARGE(U229:AN229,6)/10000000+LARGE(U229:AN229,7)/100000000+LARGE(U229:AN229,8)/1000000000+LARGE(U229:AN229,9)/10000000000+LARGE(U229:AN229,10)/100000000000+LARGE(U229:AN229,11)/1000000000000+LARGE(U229:AN229,12)/10000000000000+LARGE(U229:AN229,13)/100000000000000+LARGE(U229:AN229,14)/1000000000000000+LARGE(U229:AN229,15)/10000000000000000+LARGE(U229:AN229,16)/100000000000000000+LARGE(U229:AN229,17)/1000000000000000000+LARGE(U229:AN229,18)/10000000000000000000+LARGE(U229:AN229,19)/100000000000000000000+LARGE(U229:AN229,20)/1E+21-0.01/S229,0))</f>
        <v/>
      </c>
      <c r="AP229" s="374"/>
      <c r="AQ229" s="374"/>
      <c r="AR229" s="374"/>
      <c r="AS229" s="374"/>
      <c r="AT229" s="374"/>
      <c r="AU229" s="374"/>
    </row>
    <row r="230" spans="1:47" ht="12" customHeight="1" thickBot="1" x14ac:dyDescent="0.35">
      <c r="A230" s="530"/>
      <c r="B230" s="524"/>
      <c r="C230" s="521"/>
      <c r="D230" s="526"/>
      <c r="E230" s="69"/>
      <c r="F230" s="70"/>
      <c r="G230" s="528"/>
      <c r="H230" s="43" t="str">
        <f t="shared" si="2212"/>
        <v/>
      </c>
      <c r="I230" s="70"/>
      <c r="J230" s="70"/>
      <c r="K230" s="70"/>
      <c r="L230" s="70"/>
      <c r="M230" s="70"/>
      <c r="N230" s="70"/>
      <c r="O230" s="318"/>
      <c r="P230" s="70"/>
      <c r="Q230" s="70"/>
      <c r="R230" s="319"/>
      <c r="S230" s="519"/>
      <c r="T230" s="516"/>
      <c r="U230" s="516"/>
      <c r="V230" s="516"/>
      <c r="W230" s="516"/>
      <c r="X230" s="516"/>
      <c r="Y230" s="516"/>
      <c r="Z230" s="516"/>
      <c r="AA230" s="516"/>
      <c r="AB230" s="516"/>
      <c r="AC230" s="516"/>
      <c r="AD230" s="516"/>
      <c r="AE230" s="516"/>
      <c r="AF230" s="516"/>
      <c r="AG230" s="516"/>
      <c r="AH230" s="516"/>
      <c r="AI230" s="516"/>
      <c r="AJ230" s="516"/>
      <c r="AK230" s="516"/>
      <c r="AL230" s="516"/>
      <c r="AM230" s="516"/>
      <c r="AN230" s="516"/>
      <c r="AO230" s="516"/>
      <c r="AP230" s="374"/>
      <c r="AQ230" s="374"/>
      <c r="AR230" s="374"/>
      <c r="AS230" s="374"/>
      <c r="AT230" s="374"/>
      <c r="AU230" s="374"/>
    </row>
    <row r="231" spans="1:47" ht="12" customHeight="1" x14ac:dyDescent="0.3">
      <c r="A231" s="529" t="str">
        <f t="shared" ref="A231" si="2605">IF(ISERROR(RANK(AO231,$AO$3:$AO$302,0)),"",(RANK(AO231,$AO$3:$AO$302,0)))</f>
        <v/>
      </c>
      <c r="B231" s="523" t="str">
        <f>IF(ISNA(VLOOKUP($D231,'L. Des E.'!$A$3:$C$362,2,FALSE)),"",(VLOOKUP($D231,'L. Des E.'!$A$3:$C$362,2,FALSE)))</f>
        <v/>
      </c>
      <c r="C231" s="520" t="str">
        <f>IF(ISNA(VLOOKUP($D231,'L. Des E.'!$A$3:$C$362,3,FALSE)),"",(VLOOKUP($D231,'L. Des E.'!$A$3:$C$362,3,FALSE)))</f>
        <v/>
      </c>
      <c r="D231" s="525"/>
      <c r="E231" s="64"/>
      <c r="F231" s="65"/>
      <c r="G231" s="527" t="str">
        <f t="shared" ref="G231" si="2606">IF(F231="","",IF(SUM(H231:H232)=0,"PC",(SUM(H231:H232))))</f>
        <v/>
      </c>
      <c r="H231" s="503" t="str">
        <f t="shared" si="2212"/>
        <v/>
      </c>
      <c r="I231" s="65"/>
      <c r="J231" s="65"/>
      <c r="K231" s="65"/>
      <c r="L231" s="65"/>
      <c r="M231" s="65"/>
      <c r="N231" s="65"/>
      <c r="O231" s="316"/>
      <c r="P231" s="65"/>
      <c r="Q231" s="65"/>
      <c r="R231" s="317"/>
      <c r="S231" s="519">
        <v>115</v>
      </c>
      <c r="T231" s="516" t="str">
        <f t="shared" ref="T231" si="2607">G231</f>
        <v/>
      </c>
      <c r="U231" s="516">
        <f t="shared" ref="U231" si="2608">I231</f>
        <v>0</v>
      </c>
      <c r="V231" s="516">
        <f t="shared" ref="V231" si="2609">I232</f>
        <v>0</v>
      </c>
      <c r="W231" s="516">
        <f t="shared" ref="W231" si="2610">J231</f>
        <v>0</v>
      </c>
      <c r="X231" s="516">
        <f t="shared" ref="X231" si="2611">J232</f>
        <v>0</v>
      </c>
      <c r="Y231" s="516">
        <f t="shared" si="2220"/>
        <v>0</v>
      </c>
      <c r="Z231" s="517">
        <f t="shared" ref="Z231" si="2612">K232</f>
        <v>0</v>
      </c>
      <c r="AA231" s="516">
        <f t="shared" ref="AA231" si="2613">L231</f>
        <v>0</v>
      </c>
      <c r="AB231" s="516">
        <f t="shared" ref="AB231" si="2614">L232</f>
        <v>0</v>
      </c>
      <c r="AC231" s="516">
        <f t="shared" ref="AC231" si="2615">M231</f>
        <v>0</v>
      </c>
      <c r="AD231" s="516">
        <f t="shared" ref="AD231" si="2616">M232</f>
        <v>0</v>
      </c>
      <c r="AE231" s="516">
        <f t="shared" ref="AE231" si="2617">N231</f>
        <v>0</v>
      </c>
      <c r="AF231" s="516">
        <f t="shared" ref="AF231" si="2618">N232</f>
        <v>0</v>
      </c>
      <c r="AG231" s="516">
        <f t="shared" ref="AG231" si="2619">O231</f>
        <v>0</v>
      </c>
      <c r="AH231" s="516">
        <f t="shared" ref="AH231" si="2620">O232</f>
        <v>0</v>
      </c>
      <c r="AI231" s="516">
        <f t="shared" ref="AI231" si="2621">P231</f>
        <v>0</v>
      </c>
      <c r="AJ231" s="516">
        <f t="shared" ref="AJ231" si="2622">P232</f>
        <v>0</v>
      </c>
      <c r="AK231" s="516">
        <f t="shared" ref="AK231" si="2623">Q231</f>
        <v>0</v>
      </c>
      <c r="AL231" s="516">
        <f t="shared" ref="AL231" si="2624">Q232</f>
        <v>0</v>
      </c>
      <c r="AM231" s="516">
        <f t="shared" ref="AM231" si="2625">R231</f>
        <v>0</v>
      </c>
      <c r="AN231" s="516">
        <f t="shared" ref="AN231" si="2626">R232</f>
        <v>0</v>
      </c>
      <c r="AO231" s="516" t="str">
        <f t="shared" ref="AO231" si="2627">IF(T231="","",IFERROR(SUM(U231:AN231)+LARGE(U231:AN231,1)/100+LARGE(U231:AN231,2)/1000+LARGE(U231:AN231,3)/10000+LARGE(U231:AN231,4)/100000+LARGE(U231:AN231,5)/1000000+LARGE(U231:AN231,6)/10000000+LARGE(U231:AN231,7)/100000000+LARGE(U231:AN231,8)/1000000000+LARGE(U231:AN231,9)/10000000000+LARGE(U231:AN231,10)/100000000000+LARGE(U231:AN231,11)/1000000000000+LARGE(U231:AN231,12)/10000000000000+LARGE(U231:AN231,13)/100000000000000+LARGE(U231:AN231,14)/1000000000000000+LARGE(U231:AN231,15)/10000000000000000+LARGE(U231:AN231,16)/100000000000000000+LARGE(U231:AN231,17)/1000000000000000000+LARGE(U231:AN231,18)/10000000000000000000+LARGE(U231:AN231,19)/100000000000000000000+LARGE(U231:AN231,20)/1E+21-0.01/S231,0))</f>
        <v/>
      </c>
      <c r="AP231" s="374"/>
      <c r="AQ231" s="374"/>
      <c r="AR231" s="374"/>
      <c r="AS231" s="374"/>
      <c r="AT231" s="374"/>
      <c r="AU231" s="374"/>
    </row>
    <row r="232" spans="1:47" ht="12" customHeight="1" thickBot="1" x14ac:dyDescent="0.35">
      <c r="A232" s="530"/>
      <c r="B232" s="524"/>
      <c r="C232" s="521"/>
      <c r="D232" s="526"/>
      <c r="E232" s="69"/>
      <c r="F232" s="70"/>
      <c r="G232" s="528"/>
      <c r="H232" s="43" t="str">
        <f t="shared" si="2212"/>
        <v/>
      </c>
      <c r="I232" s="70"/>
      <c r="J232" s="70"/>
      <c r="K232" s="70"/>
      <c r="L232" s="70"/>
      <c r="M232" s="70"/>
      <c r="N232" s="70"/>
      <c r="O232" s="318"/>
      <c r="P232" s="70"/>
      <c r="Q232" s="70"/>
      <c r="R232" s="319"/>
      <c r="S232" s="519"/>
      <c r="T232" s="516"/>
      <c r="U232" s="516"/>
      <c r="V232" s="516"/>
      <c r="W232" s="516"/>
      <c r="X232" s="516"/>
      <c r="Y232" s="516"/>
      <c r="Z232" s="516"/>
      <c r="AA232" s="516"/>
      <c r="AB232" s="516"/>
      <c r="AC232" s="516"/>
      <c r="AD232" s="516"/>
      <c r="AE232" s="516"/>
      <c r="AF232" s="516"/>
      <c r="AG232" s="516"/>
      <c r="AH232" s="516"/>
      <c r="AI232" s="516"/>
      <c r="AJ232" s="516"/>
      <c r="AK232" s="516"/>
      <c r="AL232" s="516"/>
      <c r="AM232" s="516"/>
      <c r="AN232" s="516"/>
      <c r="AO232" s="516"/>
      <c r="AP232" s="374"/>
      <c r="AQ232" s="374"/>
      <c r="AR232" s="374"/>
      <c r="AS232" s="374"/>
      <c r="AT232" s="374"/>
      <c r="AU232" s="374"/>
    </row>
    <row r="233" spans="1:47" ht="12" customHeight="1" x14ac:dyDescent="0.3">
      <c r="A233" s="529" t="str">
        <f t="shared" ref="A233" si="2628">IF(ISERROR(RANK(AO233,$AO$3:$AO$302,0)),"",(RANK(AO233,$AO$3:$AO$302,0)))</f>
        <v/>
      </c>
      <c r="B233" s="523" t="str">
        <f>IF(ISNA(VLOOKUP($D233,'L. Des E.'!$A$3:$C$362,2,FALSE)),"",(VLOOKUP($D233,'L. Des E.'!$A$3:$C$362,2,FALSE)))</f>
        <v/>
      </c>
      <c r="C233" s="520" t="str">
        <f>IF(ISNA(VLOOKUP($D233,'L. Des E.'!$A$3:$C$362,3,FALSE)),"",(VLOOKUP($D233,'L. Des E.'!$A$3:$C$362,3,FALSE)))</f>
        <v/>
      </c>
      <c r="D233" s="525"/>
      <c r="E233" s="64"/>
      <c r="F233" s="65"/>
      <c r="G233" s="527" t="str">
        <f t="shared" ref="G233" si="2629">IF(F233="","",IF(SUM(H233:H234)=0,"PC",(SUM(H233:H234))))</f>
        <v/>
      </c>
      <c r="H233" s="503" t="str">
        <f t="shared" si="2212"/>
        <v/>
      </c>
      <c r="I233" s="65"/>
      <c r="J233" s="65"/>
      <c r="K233" s="65"/>
      <c r="L233" s="65"/>
      <c r="M233" s="65"/>
      <c r="N233" s="65"/>
      <c r="O233" s="316"/>
      <c r="P233" s="65"/>
      <c r="Q233" s="65"/>
      <c r="R233" s="317"/>
      <c r="S233" s="519">
        <v>116</v>
      </c>
      <c r="T233" s="516" t="str">
        <f t="shared" ref="T233" si="2630">G233</f>
        <v/>
      </c>
      <c r="U233" s="516">
        <f t="shared" ref="U233" si="2631">I233</f>
        <v>0</v>
      </c>
      <c r="V233" s="516">
        <f t="shared" ref="V233" si="2632">I234</f>
        <v>0</v>
      </c>
      <c r="W233" s="516">
        <f t="shared" ref="W233" si="2633">J233</f>
        <v>0</v>
      </c>
      <c r="X233" s="516">
        <f t="shared" ref="X233" si="2634">J234</f>
        <v>0</v>
      </c>
      <c r="Y233" s="516">
        <f t="shared" si="2220"/>
        <v>0</v>
      </c>
      <c r="Z233" s="517">
        <f t="shared" ref="Z233" si="2635">K234</f>
        <v>0</v>
      </c>
      <c r="AA233" s="516">
        <f t="shared" ref="AA233" si="2636">L233</f>
        <v>0</v>
      </c>
      <c r="AB233" s="516">
        <f t="shared" ref="AB233" si="2637">L234</f>
        <v>0</v>
      </c>
      <c r="AC233" s="516">
        <f t="shared" ref="AC233" si="2638">M233</f>
        <v>0</v>
      </c>
      <c r="AD233" s="516">
        <f t="shared" ref="AD233" si="2639">M234</f>
        <v>0</v>
      </c>
      <c r="AE233" s="516">
        <f t="shared" ref="AE233" si="2640">N233</f>
        <v>0</v>
      </c>
      <c r="AF233" s="516">
        <f t="shared" ref="AF233" si="2641">N234</f>
        <v>0</v>
      </c>
      <c r="AG233" s="516">
        <f t="shared" ref="AG233" si="2642">O233</f>
        <v>0</v>
      </c>
      <c r="AH233" s="516">
        <f t="shared" ref="AH233" si="2643">O234</f>
        <v>0</v>
      </c>
      <c r="AI233" s="516">
        <f t="shared" ref="AI233" si="2644">P233</f>
        <v>0</v>
      </c>
      <c r="AJ233" s="516">
        <f t="shared" ref="AJ233" si="2645">P234</f>
        <v>0</v>
      </c>
      <c r="AK233" s="516">
        <f t="shared" ref="AK233" si="2646">Q233</f>
        <v>0</v>
      </c>
      <c r="AL233" s="516">
        <f t="shared" ref="AL233" si="2647">Q234</f>
        <v>0</v>
      </c>
      <c r="AM233" s="516">
        <f t="shared" ref="AM233" si="2648">R233</f>
        <v>0</v>
      </c>
      <c r="AN233" s="516">
        <f t="shared" ref="AN233" si="2649">R234</f>
        <v>0</v>
      </c>
      <c r="AO233" s="516" t="str">
        <f t="shared" ref="AO233" si="2650">IF(T233="","",IFERROR(SUM(U233:AN233)+LARGE(U233:AN233,1)/100+LARGE(U233:AN233,2)/1000+LARGE(U233:AN233,3)/10000+LARGE(U233:AN233,4)/100000+LARGE(U233:AN233,5)/1000000+LARGE(U233:AN233,6)/10000000+LARGE(U233:AN233,7)/100000000+LARGE(U233:AN233,8)/1000000000+LARGE(U233:AN233,9)/10000000000+LARGE(U233:AN233,10)/100000000000+LARGE(U233:AN233,11)/1000000000000+LARGE(U233:AN233,12)/10000000000000+LARGE(U233:AN233,13)/100000000000000+LARGE(U233:AN233,14)/1000000000000000+LARGE(U233:AN233,15)/10000000000000000+LARGE(U233:AN233,16)/100000000000000000+LARGE(U233:AN233,17)/1000000000000000000+LARGE(U233:AN233,18)/10000000000000000000+LARGE(U233:AN233,19)/100000000000000000000+LARGE(U233:AN233,20)/1E+21-0.01/S233,0))</f>
        <v/>
      </c>
      <c r="AP233" s="374"/>
      <c r="AQ233" s="374"/>
      <c r="AR233" s="374"/>
      <c r="AS233" s="374"/>
      <c r="AT233" s="374"/>
      <c r="AU233" s="374"/>
    </row>
    <row r="234" spans="1:47" ht="12" customHeight="1" thickBot="1" x14ac:dyDescent="0.35">
      <c r="A234" s="530"/>
      <c r="B234" s="524"/>
      <c r="C234" s="521"/>
      <c r="D234" s="526"/>
      <c r="E234" s="69"/>
      <c r="F234" s="70"/>
      <c r="G234" s="528"/>
      <c r="H234" s="43" t="str">
        <f t="shared" si="2212"/>
        <v/>
      </c>
      <c r="I234" s="70"/>
      <c r="J234" s="70"/>
      <c r="K234" s="70"/>
      <c r="L234" s="70"/>
      <c r="M234" s="70"/>
      <c r="N234" s="70"/>
      <c r="O234" s="318"/>
      <c r="P234" s="70"/>
      <c r="Q234" s="70"/>
      <c r="R234" s="319"/>
      <c r="S234" s="519"/>
      <c r="T234" s="516"/>
      <c r="U234" s="516"/>
      <c r="V234" s="516"/>
      <c r="W234" s="516"/>
      <c r="X234" s="516"/>
      <c r="Y234" s="516"/>
      <c r="Z234" s="516"/>
      <c r="AA234" s="516"/>
      <c r="AB234" s="516"/>
      <c r="AC234" s="516"/>
      <c r="AD234" s="516"/>
      <c r="AE234" s="516"/>
      <c r="AF234" s="516"/>
      <c r="AG234" s="516"/>
      <c r="AH234" s="516"/>
      <c r="AI234" s="516"/>
      <c r="AJ234" s="516"/>
      <c r="AK234" s="516"/>
      <c r="AL234" s="516"/>
      <c r="AM234" s="516"/>
      <c r="AN234" s="516"/>
      <c r="AO234" s="516"/>
      <c r="AP234" s="374"/>
      <c r="AQ234" s="374"/>
      <c r="AR234" s="374"/>
      <c r="AS234" s="374"/>
      <c r="AT234" s="374"/>
      <c r="AU234" s="374"/>
    </row>
    <row r="235" spans="1:47" ht="12" customHeight="1" x14ac:dyDescent="0.3">
      <c r="A235" s="529" t="str">
        <f t="shared" ref="A235" si="2651">IF(ISERROR(RANK(AO235,$AO$3:$AO$302,0)),"",(RANK(AO235,$AO$3:$AO$302,0)))</f>
        <v/>
      </c>
      <c r="B235" s="523" t="str">
        <f>IF(ISNA(VLOOKUP($D235,'L. Des E.'!$A$3:$C$362,2,FALSE)),"",(VLOOKUP($D235,'L. Des E.'!$A$3:$C$362,2,FALSE)))</f>
        <v/>
      </c>
      <c r="C235" s="520" t="str">
        <f>IF(ISNA(VLOOKUP($D235,'L. Des E.'!$A$3:$C$362,3,FALSE)),"",(VLOOKUP($D235,'L. Des E.'!$A$3:$C$362,3,FALSE)))</f>
        <v/>
      </c>
      <c r="D235" s="525"/>
      <c r="E235" s="64"/>
      <c r="F235" s="65"/>
      <c r="G235" s="527" t="str">
        <f t="shared" ref="G235" si="2652">IF(F235="","",IF(SUM(H235:H236)=0,"PC",(SUM(H235:H236))))</f>
        <v/>
      </c>
      <c r="H235" s="503" t="str">
        <f t="shared" si="2212"/>
        <v/>
      </c>
      <c r="I235" s="65"/>
      <c r="J235" s="65"/>
      <c r="K235" s="65"/>
      <c r="L235" s="65"/>
      <c r="M235" s="65"/>
      <c r="N235" s="65"/>
      <c r="O235" s="316"/>
      <c r="P235" s="65"/>
      <c r="Q235" s="65"/>
      <c r="R235" s="317"/>
      <c r="S235" s="519">
        <v>117</v>
      </c>
      <c r="T235" s="516" t="str">
        <f t="shared" ref="T235" si="2653">G235</f>
        <v/>
      </c>
      <c r="U235" s="516">
        <f t="shared" ref="U235" si="2654">I235</f>
        <v>0</v>
      </c>
      <c r="V235" s="516">
        <f t="shared" ref="V235" si="2655">I236</f>
        <v>0</v>
      </c>
      <c r="W235" s="516">
        <f t="shared" ref="W235" si="2656">J235</f>
        <v>0</v>
      </c>
      <c r="X235" s="516">
        <f t="shared" ref="X235" si="2657">J236</f>
        <v>0</v>
      </c>
      <c r="Y235" s="516">
        <f t="shared" si="2220"/>
        <v>0</v>
      </c>
      <c r="Z235" s="517">
        <f t="shared" ref="Z235" si="2658">K236</f>
        <v>0</v>
      </c>
      <c r="AA235" s="516">
        <f t="shared" ref="AA235" si="2659">L235</f>
        <v>0</v>
      </c>
      <c r="AB235" s="516">
        <f t="shared" ref="AB235" si="2660">L236</f>
        <v>0</v>
      </c>
      <c r="AC235" s="516">
        <f t="shared" ref="AC235" si="2661">M235</f>
        <v>0</v>
      </c>
      <c r="AD235" s="516">
        <f t="shared" ref="AD235" si="2662">M236</f>
        <v>0</v>
      </c>
      <c r="AE235" s="516">
        <f t="shared" ref="AE235" si="2663">N235</f>
        <v>0</v>
      </c>
      <c r="AF235" s="516">
        <f t="shared" ref="AF235" si="2664">N236</f>
        <v>0</v>
      </c>
      <c r="AG235" s="516">
        <f t="shared" ref="AG235" si="2665">O235</f>
        <v>0</v>
      </c>
      <c r="AH235" s="516">
        <f t="shared" ref="AH235" si="2666">O236</f>
        <v>0</v>
      </c>
      <c r="AI235" s="516">
        <f t="shared" ref="AI235" si="2667">P235</f>
        <v>0</v>
      </c>
      <c r="AJ235" s="516">
        <f t="shared" ref="AJ235" si="2668">P236</f>
        <v>0</v>
      </c>
      <c r="AK235" s="516">
        <f t="shared" ref="AK235" si="2669">Q235</f>
        <v>0</v>
      </c>
      <c r="AL235" s="516">
        <f t="shared" ref="AL235" si="2670">Q236</f>
        <v>0</v>
      </c>
      <c r="AM235" s="516">
        <f t="shared" ref="AM235" si="2671">R235</f>
        <v>0</v>
      </c>
      <c r="AN235" s="516">
        <f t="shared" ref="AN235" si="2672">R236</f>
        <v>0</v>
      </c>
      <c r="AO235" s="516" t="str">
        <f t="shared" ref="AO235" si="2673">IF(T235="","",IFERROR(SUM(U235:AN235)+LARGE(U235:AN235,1)/100+LARGE(U235:AN235,2)/1000+LARGE(U235:AN235,3)/10000+LARGE(U235:AN235,4)/100000+LARGE(U235:AN235,5)/1000000+LARGE(U235:AN235,6)/10000000+LARGE(U235:AN235,7)/100000000+LARGE(U235:AN235,8)/1000000000+LARGE(U235:AN235,9)/10000000000+LARGE(U235:AN235,10)/100000000000+LARGE(U235:AN235,11)/1000000000000+LARGE(U235:AN235,12)/10000000000000+LARGE(U235:AN235,13)/100000000000000+LARGE(U235:AN235,14)/1000000000000000+LARGE(U235:AN235,15)/10000000000000000+LARGE(U235:AN235,16)/100000000000000000+LARGE(U235:AN235,17)/1000000000000000000+LARGE(U235:AN235,18)/10000000000000000000+LARGE(U235:AN235,19)/100000000000000000000+LARGE(U235:AN235,20)/1E+21-0.01/S235,0))</f>
        <v/>
      </c>
      <c r="AP235" s="374"/>
      <c r="AQ235" s="374"/>
      <c r="AR235" s="374"/>
      <c r="AS235" s="374"/>
      <c r="AT235" s="374"/>
      <c r="AU235" s="374"/>
    </row>
    <row r="236" spans="1:47" ht="12" customHeight="1" thickBot="1" x14ac:dyDescent="0.35">
      <c r="A236" s="530"/>
      <c r="B236" s="524"/>
      <c r="C236" s="521"/>
      <c r="D236" s="526"/>
      <c r="E236" s="69"/>
      <c r="F236" s="70"/>
      <c r="G236" s="528"/>
      <c r="H236" s="43" t="str">
        <f t="shared" si="2212"/>
        <v/>
      </c>
      <c r="I236" s="70"/>
      <c r="J236" s="70"/>
      <c r="K236" s="70"/>
      <c r="L236" s="70"/>
      <c r="M236" s="70"/>
      <c r="N236" s="70"/>
      <c r="O236" s="318"/>
      <c r="P236" s="70"/>
      <c r="Q236" s="70"/>
      <c r="R236" s="319"/>
      <c r="S236" s="519"/>
      <c r="T236" s="516"/>
      <c r="U236" s="516"/>
      <c r="V236" s="516"/>
      <c r="W236" s="516"/>
      <c r="X236" s="516"/>
      <c r="Y236" s="516"/>
      <c r="Z236" s="516"/>
      <c r="AA236" s="516"/>
      <c r="AB236" s="516"/>
      <c r="AC236" s="516"/>
      <c r="AD236" s="516"/>
      <c r="AE236" s="516"/>
      <c r="AF236" s="516"/>
      <c r="AG236" s="516"/>
      <c r="AH236" s="516"/>
      <c r="AI236" s="516"/>
      <c r="AJ236" s="516"/>
      <c r="AK236" s="516"/>
      <c r="AL236" s="516"/>
      <c r="AM236" s="516"/>
      <c r="AN236" s="516"/>
      <c r="AO236" s="516"/>
      <c r="AP236" s="374"/>
      <c r="AQ236" s="374"/>
      <c r="AR236" s="374"/>
      <c r="AS236" s="374"/>
      <c r="AT236" s="374"/>
      <c r="AU236" s="374"/>
    </row>
    <row r="237" spans="1:47" ht="12" customHeight="1" x14ac:dyDescent="0.3">
      <c r="A237" s="529" t="str">
        <f t="shared" ref="A237" si="2674">IF(ISERROR(RANK(AO237,$AO$3:$AO$302,0)),"",(RANK(AO237,$AO$3:$AO$302,0)))</f>
        <v/>
      </c>
      <c r="B237" s="523" t="str">
        <f>IF(ISNA(VLOOKUP($D237,'L. Des E.'!$A$3:$C$362,2,FALSE)),"",(VLOOKUP($D237,'L. Des E.'!$A$3:$C$362,2,FALSE)))</f>
        <v/>
      </c>
      <c r="C237" s="520" t="str">
        <f>IF(ISNA(VLOOKUP($D237,'L. Des E.'!$A$3:$C$362,3,FALSE)),"",(VLOOKUP($D237,'L. Des E.'!$A$3:$C$362,3,FALSE)))</f>
        <v/>
      </c>
      <c r="D237" s="525"/>
      <c r="E237" s="64"/>
      <c r="F237" s="65"/>
      <c r="G237" s="527" t="str">
        <f t="shared" ref="G237" si="2675">IF(F237="","",IF(SUM(H237:H238)=0,"PC",(SUM(H237:H238))))</f>
        <v/>
      </c>
      <c r="H237" s="503" t="str">
        <f t="shared" si="2212"/>
        <v/>
      </c>
      <c r="I237" s="65"/>
      <c r="J237" s="65"/>
      <c r="K237" s="65"/>
      <c r="L237" s="65"/>
      <c r="M237" s="65"/>
      <c r="N237" s="65"/>
      <c r="O237" s="316"/>
      <c r="P237" s="65"/>
      <c r="Q237" s="65"/>
      <c r="R237" s="317"/>
      <c r="S237" s="519">
        <v>118</v>
      </c>
      <c r="T237" s="516" t="str">
        <f t="shared" ref="T237" si="2676">G237</f>
        <v/>
      </c>
      <c r="U237" s="516">
        <f t="shared" ref="U237" si="2677">I237</f>
        <v>0</v>
      </c>
      <c r="V237" s="516">
        <f t="shared" ref="V237" si="2678">I238</f>
        <v>0</v>
      </c>
      <c r="W237" s="516">
        <f t="shared" ref="W237" si="2679">J237</f>
        <v>0</v>
      </c>
      <c r="X237" s="516">
        <f t="shared" ref="X237" si="2680">J238</f>
        <v>0</v>
      </c>
      <c r="Y237" s="516">
        <f t="shared" si="2220"/>
        <v>0</v>
      </c>
      <c r="Z237" s="517">
        <f t="shared" ref="Z237" si="2681">K238</f>
        <v>0</v>
      </c>
      <c r="AA237" s="516">
        <f t="shared" ref="AA237" si="2682">L237</f>
        <v>0</v>
      </c>
      <c r="AB237" s="516">
        <f t="shared" ref="AB237" si="2683">L238</f>
        <v>0</v>
      </c>
      <c r="AC237" s="516">
        <f t="shared" ref="AC237" si="2684">M237</f>
        <v>0</v>
      </c>
      <c r="AD237" s="516">
        <f t="shared" ref="AD237" si="2685">M238</f>
        <v>0</v>
      </c>
      <c r="AE237" s="516">
        <f t="shared" ref="AE237" si="2686">N237</f>
        <v>0</v>
      </c>
      <c r="AF237" s="516">
        <f t="shared" ref="AF237" si="2687">N238</f>
        <v>0</v>
      </c>
      <c r="AG237" s="516">
        <f t="shared" ref="AG237" si="2688">O237</f>
        <v>0</v>
      </c>
      <c r="AH237" s="516">
        <f t="shared" ref="AH237" si="2689">O238</f>
        <v>0</v>
      </c>
      <c r="AI237" s="516">
        <f t="shared" ref="AI237" si="2690">P237</f>
        <v>0</v>
      </c>
      <c r="AJ237" s="516">
        <f t="shared" ref="AJ237" si="2691">P238</f>
        <v>0</v>
      </c>
      <c r="AK237" s="516">
        <f t="shared" ref="AK237" si="2692">Q237</f>
        <v>0</v>
      </c>
      <c r="AL237" s="516">
        <f t="shared" ref="AL237" si="2693">Q238</f>
        <v>0</v>
      </c>
      <c r="AM237" s="516">
        <f t="shared" ref="AM237" si="2694">R237</f>
        <v>0</v>
      </c>
      <c r="AN237" s="516">
        <f t="shared" ref="AN237" si="2695">R238</f>
        <v>0</v>
      </c>
      <c r="AO237" s="516" t="str">
        <f t="shared" ref="AO237" si="2696">IF(T237="","",IFERROR(SUM(U237:AN237)+LARGE(U237:AN237,1)/100+LARGE(U237:AN237,2)/1000+LARGE(U237:AN237,3)/10000+LARGE(U237:AN237,4)/100000+LARGE(U237:AN237,5)/1000000+LARGE(U237:AN237,6)/10000000+LARGE(U237:AN237,7)/100000000+LARGE(U237:AN237,8)/1000000000+LARGE(U237:AN237,9)/10000000000+LARGE(U237:AN237,10)/100000000000+LARGE(U237:AN237,11)/1000000000000+LARGE(U237:AN237,12)/10000000000000+LARGE(U237:AN237,13)/100000000000000+LARGE(U237:AN237,14)/1000000000000000+LARGE(U237:AN237,15)/10000000000000000+LARGE(U237:AN237,16)/100000000000000000+LARGE(U237:AN237,17)/1000000000000000000+LARGE(U237:AN237,18)/10000000000000000000+LARGE(U237:AN237,19)/100000000000000000000+LARGE(U237:AN237,20)/1E+21-0.01/S237,0))</f>
        <v/>
      </c>
      <c r="AP237" s="374"/>
      <c r="AQ237" s="374"/>
      <c r="AR237" s="374"/>
      <c r="AS237" s="374"/>
      <c r="AT237" s="374"/>
      <c r="AU237" s="374"/>
    </row>
    <row r="238" spans="1:47" ht="12" customHeight="1" thickBot="1" x14ac:dyDescent="0.35">
      <c r="A238" s="530"/>
      <c r="B238" s="524"/>
      <c r="C238" s="521"/>
      <c r="D238" s="526"/>
      <c r="E238" s="69"/>
      <c r="F238" s="70"/>
      <c r="G238" s="528"/>
      <c r="H238" s="43" t="str">
        <f t="shared" si="2212"/>
        <v/>
      </c>
      <c r="I238" s="70"/>
      <c r="J238" s="70"/>
      <c r="K238" s="70"/>
      <c r="L238" s="70"/>
      <c r="M238" s="70"/>
      <c r="N238" s="70"/>
      <c r="O238" s="318"/>
      <c r="P238" s="70"/>
      <c r="Q238" s="70"/>
      <c r="R238" s="319"/>
      <c r="S238" s="519"/>
      <c r="T238" s="516"/>
      <c r="U238" s="516"/>
      <c r="V238" s="516"/>
      <c r="W238" s="516"/>
      <c r="X238" s="516"/>
      <c r="Y238" s="516"/>
      <c r="Z238" s="516"/>
      <c r="AA238" s="516"/>
      <c r="AB238" s="516"/>
      <c r="AC238" s="516"/>
      <c r="AD238" s="516"/>
      <c r="AE238" s="516"/>
      <c r="AF238" s="516"/>
      <c r="AG238" s="516"/>
      <c r="AH238" s="516"/>
      <c r="AI238" s="516"/>
      <c r="AJ238" s="516"/>
      <c r="AK238" s="516"/>
      <c r="AL238" s="516"/>
      <c r="AM238" s="516"/>
      <c r="AN238" s="516"/>
      <c r="AO238" s="516"/>
      <c r="AP238" s="374"/>
      <c r="AQ238" s="374"/>
      <c r="AR238" s="374"/>
      <c r="AS238" s="374"/>
      <c r="AT238" s="374"/>
      <c r="AU238" s="374"/>
    </row>
    <row r="239" spans="1:47" ht="12" customHeight="1" x14ac:dyDescent="0.3">
      <c r="A239" s="529" t="str">
        <f t="shared" ref="A239" si="2697">IF(ISERROR(RANK(AO239,$AO$3:$AO$302,0)),"",(RANK(AO239,$AO$3:$AO$302,0)))</f>
        <v/>
      </c>
      <c r="B239" s="523" t="str">
        <f>IF(ISNA(VLOOKUP($D239,'L. Des E.'!$A$3:$C$362,2,FALSE)),"",(VLOOKUP($D239,'L. Des E.'!$A$3:$C$362,2,FALSE)))</f>
        <v/>
      </c>
      <c r="C239" s="520" t="str">
        <f>IF(ISNA(VLOOKUP($D239,'L. Des E.'!$A$3:$C$362,3,FALSE)),"",(VLOOKUP($D239,'L. Des E.'!$A$3:$C$362,3,FALSE)))</f>
        <v/>
      </c>
      <c r="D239" s="525"/>
      <c r="E239" s="64"/>
      <c r="F239" s="65"/>
      <c r="G239" s="527" t="str">
        <f t="shared" ref="G239" si="2698">IF(F239="","",IF(SUM(H239:H240)=0,"PC",(SUM(H239:H240))))</f>
        <v/>
      </c>
      <c r="H239" s="503" t="str">
        <f t="shared" si="2212"/>
        <v/>
      </c>
      <c r="I239" s="65"/>
      <c r="J239" s="65"/>
      <c r="K239" s="65"/>
      <c r="L239" s="65"/>
      <c r="M239" s="65"/>
      <c r="N239" s="65"/>
      <c r="O239" s="316"/>
      <c r="P239" s="65"/>
      <c r="Q239" s="65"/>
      <c r="R239" s="317"/>
      <c r="S239" s="519">
        <v>119</v>
      </c>
      <c r="T239" s="516" t="str">
        <f t="shared" ref="T239" si="2699">G239</f>
        <v/>
      </c>
      <c r="U239" s="516">
        <f t="shared" ref="U239" si="2700">I239</f>
        <v>0</v>
      </c>
      <c r="V239" s="516">
        <f t="shared" ref="V239" si="2701">I240</f>
        <v>0</v>
      </c>
      <c r="W239" s="516">
        <f t="shared" ref="W239" si="2702">J239</f>
        <v>0</v>
      </c>
      <c r="X239" s="516">
        <f t="shared" ref="X239" si="2703">J240</f>
        <v>0</v>
      </c>
      <c r="Y239" s="516">
        <f t="shared" si="2220"/>
        <v>0</v>
      </c>
      <c r="Z239" s="517">
        <f t="shared" ref="Z239" si="2704">K240</f>
        <v>0</v>
      </c>
      <c r="AA239" s="516">
        <f t="shared" ref="AA239" si="2705">L239</f>
        <v>0</v>
      </c>
      <c r="AB239" s="516">
        <f t="shared" ref="AB239" si="2706">L240</f>
        <v>0</v>
      </c>
      <c r="AC239" s="516">
        <f t="shared" ref="AC239" si="2707">M239</f>
        <v>0</v>
      </c>
      <c r="AD239" s="516">
        <f t="shared" ref="AD239" si="2708">M240</f>
        <v>0</v>
      </c>
      <c r="AE239" s="516">
        <f t="shared" ref="AE239" si="2709">N239</f>
        <v>0</v>
      </c>
      <c r="AF239" s="516">
        <f t="shared" ref="AF239" si="2710">N240</f>
        <v>0</v>
      </c>
      <c r="AG239" s="516">
        <f t="shared" ref="AG239" si="2711">O239</f>
        <v>0</v>
      </c>
      <c r="AH239" s="516">
        <f t="shared" ref="AH239" si="2712">O240</f>
        <v>0</v>
      </c>
      <c r="AI239" s="516">
        <f t="shared" ref="AI239" si="2713">P239</f>
        <v>0</v>
      </c>
      <c r="AJ239" s="516">
        <f t="shared" ref="AJ239" si="2714">P240</f>
        <v>0</v>
      </c>
      <c r="AK239" s="516">
        <f t="shared" ref="AK239" si="2715">Q239</f>
        <v>0</v>
      </c>
      <c r="AL239" s="516">
        <f t="shared" ref="AL239" si="2716">Q240</f>
        <v>0</v>
      </c>
      <c r="AM239" s="516">
        <f t="shared" ref="AM239" si="2717">R239</f>
        <v>0</v>
      </c>
      <c r="AN239" s="516">
        <f t="shared" ref="AN239" si="2718">R240</f>
        <v>0</v>
      </c>
      <c r="AO239" s="516" t="str">
        <f t="shared" ref="AO239" si="2719">IF(T239="","",IFERROR(SUM(U239:AN239)+LARGE(U239:AN239,1)/100+LARGE(U239:AN239,2)/1000+LARGE(U239:AN239,3)/10000+LARGE(U239:AN239,4)/100000+LARGE(U239:AN239,5)/1000000+LARGE(U239:AN239,6)/10000000+LARGE(U239:AN239,7)/100000000+LARGE(U239:AN239,8)/1000000000+LARGE(U239:AN239,9)/10000000000+LARGE(U239:AN239,10)/100000000000+LARGE(U239:AN239,11)/1000000000000+LARGE(U239:AN239,12)/10000000000000+LARGE(U239:AN239,13)/100000000000000+LARGE(U239:AN239,14)/1000000000000000+LARGE(U239:AN239,15)/10000000000000000+LARGE(U239:AN239,16)/100000000000000000+LARGE(U239:AN239,17)/1000000000000000000+LARGE(U239:AN239,18)/10000000000000000000+LARGE(U239:AN239,19)/100000000000000000000+LARGE(U239:AN239,20)/1E+21-0.01/S239,0))</f>
        <v/>
      </c>
      <c r="AP239" s="374"/>
      <c r="AQ239" s="374"/>
      <c r="AR239" s="374"/>
      <c r="AS239" s="374"/>
      <c r="AT239" s="374"/>
      <c r="AU239" s="374"/>
    </row>
    <row r="240" spans="1:47" ht="12" customHeight="1" thickBot="1" x14ac:dyDescent="0.35">
      <c r="A240" s="530"/>
      <c r="B240" s="524"/>
      <c r="C240" s="521"/>
      <c r="D240" s="526"/>
      <c r="E240" s="69"/>
      <c r="F240" s="70"/>
      <c r="G240" s="528"/>
      <c r="H240" s="43" t="str">
        <f t="shared" si="2212"/>
        <v/>
      </c>
      <c r="I240" s="70"/>
      <c r="J240" s="70"/>
      <c r="K240" s="70"/>
      <c r="L240" s="70"/>
      <c r="M240" s="70"/>
      <c r="N240" s="70"/>
      <c r="O240" s="318"/>
      <c r="P240" s="70"/>
      <c r="Q240" s="70"/>
      <c r="R240" s="319"/>
      <c r="S240" s="519"/>
      <c r="T240" s="516"/>
      <c r="U240" s="516"/>
      <c r="V240" s="516"/>
      <c r="W240" s="516"/>
      <c r="X240" s="516"/>
      <c r="Y240" s="516"/>
      <c r="Z240" s="516"/>
      <c r="AA240" s="516"/>
      <c r="AB240" s="516"/>
      <c r="AC240" s="516"/>
      <c r="AD240" s="516"/>
      <c r="AE240" s="516"/>
      <c r="AF240" s="516"/>
      <c r="AG240" s="516"/>
      <c r="AH240" s="516"/>
      <c r="AI240" s="516"/>
      <c r="AJ240" s="516"/>
      <c r="AK240" s="516"/>
      <c r="AL240" s="516"/>
      <c r="AM240" s="516"/>
      <c r="AN240" s="516"/>
      <c r="AO240" s="516"/>
      <c r="AP240" s="374"/>
      <c r="AQ240" s="374"/>
      <c r="AR240" s="374"/>
      <c r="AS240" s="374"/>
      <c r="AT240" s="374"/>
      <c r="AU240" s="374"/>
    </row>
    <row r="241" spans="1:47" ht="12" customHeight="1" x14ac:dyDescent="0.3">
      <c r="A241" s="529" t="str">
        <f t="shared" ref="A241" si="2720">IF(ISERROR(RANK(AO241,$AO$3:$AO$302,0)),"",(RANK(AO241,$AO$3:$AO$302,0)))</f>
        <v/>
      </c>
      <c r="B241" s="523" t="str">
        <f>IF(ISNA(VLOOKUP($D241,'L. Des E.'!$A$3:$C$362,2,FALSE)),"",(VLOOKUP($D241,'L. Des E.'!$A$3:$C$362,2,FALSE)))</f>
        <v/>
      </c>
      <c r="C241" s="520" t="str">
        <f>IF(ISNA(VLOOKUP($D241,'L. Des E.'!$A$3:$C$362,3,FALSE)),"",(VLOOKUP($D241,'L. Des E.'!$A$3:$C$362,3,FALSE)))</f>
        <v/>
      </c>
      <c r="D241" s="525"/>
      <c r="E241" s="64"/>
      <c r="F241" s="65"/>
      <c r="G241" s="527" t="str">
        <f t="shared" ref="G241" si="2721">IF(F241="","",IF(SUM(H241:H242)=0,"PC",(SUM(H241:H242))))</f>
        <v/>
      </c>
      <c r="H241" s="503" t="str">
        <f t="shared" si="2212"/>
        <v/>
      </c>
      <c r="I241" s="65"/>
      <c r="J241" s="65"/>
      <c r="K241" s="65"/>
      <c r="L241" s="65"/>
      <c r="M241" s="65"/>
      <c r="N241" s="65"/>
      <c r="O241" s="316"/>
      <c r="P241" s="65"/>
      <c r="Q241" s="65"/>
      <c r="R241" s="317"/>
      <c r="S241" s="519">
        <v>120</v>
      </c>
      <c r="T241" s="516" t="str">
        <f t="shared" ref="T241" si="2722">G241</f>
        <v/>
      </c>
      <c r="U241" s="516">
        <f t="shared" ref="U241" si="2723">I241</f>
        <v>0</v>
      </c>
      <c r="V241" s="516">
        <f t="shared" ref="V241" si="2724">I242</f>
        <v>0</v>
      </c>
      <c r="W241" s="516">
        <f t="shared" ref="W241" si="2725">J241</f>
        <v>0</v>
      </c>
      <c r="X241" s="516">
        <f t="shared" ref="X241" si="2726">J242</f>
        <v>0</v>
      </c>
      <c r="Y241" s="516">
        <f t="shared" si="2220"/>
        <v>0</v>
      </c>
      <c r="Z241" s="517">
        <f t="shared" ref="Z241" si="2727">K242</f>
        <v>0</v>
      </c>
      <c r="AA241" s="516">
        <f t="shared" ref="AA241" si="2728">L241</f>
        <v>0</v>
      </c>
      <c r="AB241" s="516">
        <f t="shared" ref="AB241" si="2729">L242</f>
        <v>0</v>
      </c>
      <c r="AC241" s="516">
        <f t="shared" ref="AC241" si="2730">M241</f>
        <v>0</v>
      </c>
      <c r="AD241" s="516">
        <f t="shared" ref="AD241" si="2731">M242</f>
        <v>0</v>
      </c>
      <c r="AE241" s="516">
        <f t="shared" ref="AE241" si="2732">N241</f>
        <v>0</v>
      </c>
      <c r="AF241" s="516">
        <f t="shared" ref="AF241" si="2733">N242</f>
        <v>0</v>
      </c>
      <c r="AG241" s="516">
        <f t="shared" ref="AG241" si="2734">O241</f>
        <v>0</v>
      </c>
      <c r="AH241" s="516">
        <f t="shared" ref="AH241" si="2735">O242</f>
        <v>0</v>
      </c>
      <c r="AI241" s="516">
        <f t="shared" ref="AI241" si="2736">P241</f>
        <v>0</v>
      </c>
      <c r="AJ241" s="516">
        <f t="shared" ref="AJ241" si="2737">P242</f>
        <v>0</v>
      </c>
      <c r="AK241" s="516">
        <f t="shared" ref="AK241" si="2738">Q241</f>
        <v>0</v>
      </c>
      <c r="AL241" s="516">
        <f t="shared" ref="AL241" si="2739">Q242</f>
        <v>0</v>
      </c>
      <c r="AM241" s="516">
        <f t="shared" ref="AM241" si="2740">R241</f>
        <v>0</v>
      </c>
      <c r="AN241" s="516">
        <f t="shared" ref="AN241" si="2741">R242</f>
        <v>0</v>
      </c>
      <c r="AO241" s="516" t="str">
        <f t="shared" ref="AO241" si="2742">IF(T241="","",IFERROR(SUM(U241:AN241)+LARGE(U241:AN241,1)/100+LARGE(U241:AN241,2)/1000+LARGE(U241:AN241,3)/10000+LARGE(U241:AN241,4)/100000+LARGE(U241:AN241,5)/1000000+LARGE(U241:AN241,6)/10000000+LARGE(U241:AN241,7)/100000000+LARGE(U241:AN241,8)/1000000000+LARGE(U241:AN241,9)/10000000000+LARGE(U241:AN241,10)/100000000000+LARGE(U241:AN241,11)/1000000000000+LARGE(U241:AN241,12)/10000000000000+LARGE(U241:AN241,13)/100000000000000+LARGE(U241:AN241,14)/1000000000000000+LARGE(U241:AN241,15)/10000000000000000+LARGE(U241:AN241,16)/100000000000000000+LARGE(U241:AN241,17)/1000000000000000000+LARGE(U241:AN241,18)/10000000000000000000+LARGE(U241:AN241,19)/100000000000000000000+LARGE(U241:AN241,20)/1E+21-0.01/S241,0))</f>
        <v/>
      </c>
      <c r="AP241" s="374"/>
      <c r="AQ241" s="374"/>
      <c r="AR241" s="374"/>
      <c r="AS241" s="374"/>
      <c r="AT241" s="374"/>
      <c r="AU241" s="374"/>
    </row>
    <row r="242" spans="1:47" ht="12" customHeight="1" thickBot="1" x14ac:dyDescent="0.35">
      <c r="A242" s="530"/>
      <c r="B242" s="524"/>
      <c r="C242" s="521"/>
      <c r="D242" s="526"/>
      <c r="E242" s="69"/>
      <c r="F242" s="70"/>
      <c r="G242" s="528"/>
      <c r="H242" s="43" t="str">
        <f t="shared" si="2212"/>
        <v/>
      </c>
      <c r="I242" s="70"/>
      <c r="J242" s="70"/>
      <c r="K242" s="70"/>
      <c r="L242" s="70"/>
      <c r="M242" s="70"/>
      <c r="N242" s="70"/>
      <c r="O242" s="318"/>
      <c r="P242" s="70"/>
      <c r="Q242" s="70"/>
      <c r="R242" s="319"/>
      <c r="S242" s="519"/>
      <c r="T242" s="516"/>
      <c r="U242" s="516"/>
      <c r="V242" s="516"/>
      <c r="W242" s="516"/>
      <c r="X242" s="516"/>
      <c r="Y242" s="516"/>
      <c r="Z242" s="516"/>
      <c r="AA242" s="516"/>
      <c r="AB242" s="516"/>
      <c r="AC242" s="516"/>
      <c r="AD242" s="516"/>
      <c r="AE242" s="516"/>
      <c r="AF242" s="516"/>
      <c r="AG242" s="516"/>
      <c r="AH242" s="516"/>
      <c r="AI242" s="516"/>
      <c r="AJ242" s="516"/>
      <c r="AK242" s="516"/>
      <c r="AL242" s="516"/>
      <c r="AM242" s="516"/>
      <c r="AN242" s="516"/>
      <c r="AO242" s="516"/>
      <c r="AP242" s="374"/>
      <c r="AQ242" s="374"/>
      <c r="AR242" s="374"/>
      <c r="AS242" s="374"/>
      <c r="AT242" s="374"/>
      <c r="AU242" s="374"/>
    </row>
    <row r="243" spans="1:47" ht="12" customHeight="1" x14ac:dyDescent="0.3">
      <c r="A243" s="529" t="str">
        <f t="shared" ref="A243" si="2743">IF(ISERROR(RANK(AO243,$AO$3:$AO$302,0)),"",(RANK(AO243,$AO$3:$AO$302,0)))</f>
        <v/>
      </c>
      <c r="B243" s="523" t="str">
        <f>IF(ISNA(VLOOKUP($D243,'L. Des E.'!$A$3:$C$362,2,FALSE)),"",(VLOOKUP($D243,'L. Des E.'!$A$3:$C$362,2,FALSE)))</f>
        <v/>
      </c>
      <c r="C243" s="520" t="str">
        <f>IF(ISNA(VLOOKUP($D243,'L. Des E.'!$A$3:$C$362,3,FALSE)),"",(VLOOKUP($D243,'L. Des E.'!$A$3:$C$362,3,FALSE)))</f>
        <v/>
      </c>
      <c r="D243" s="525"/>
      <c r="E243" s="64"/>
      <c r="F243" s="65"/>
      <c r="G243" s="527" t="str">
        <f t="shared" ref="G243" si="2744">IF(F243="","",IF(SUM(H243:H244)=0,"PC",(SUM(H243:H244))))</f>
        <v/>
      </c>
      <c r="H243" s="503" t="str">
        <f t="shared" si="2212"/>
        <v/>
      </c>
      <c r="I243" s="65"/>
      <c r="J243" s="65"/>
      <c r="K243" s="65"/>
      <c r="L243" s="65"/>
      <c r="M243" s="65"/>
      <c r="N243" s="65"/>
      <c r="O243" s="316"/>
      <c r="P243" s="65"/>
      <c r="Q243" s="65"/>
      <c r="R243" s="317"/>
      <c r="S243" s="519">
        <v>121</v>
      </c>
      <c r="T243" s="516" t="str">
        <f t="shared" ref="T243" si="2745">G243</f>
        <v/>
      </c>
      <c r="U243" s="516">
        <f t="shared" ref="U243" si="2746">I243</f>
        <v>0</v>
      </c>
      <c r="V243" s="516">
        <f t="shared" ref="V243" si="2747">I244</f>
        <v>0</v>
      </c>
      <c r="W243" s="516">
        <f t="shared" ref="W243" si="2748">J243</f>
        <v>0</v>
      </c>
      <c r="X243" s="516">
        <f t="shared" ref="X243" si="2749">J244</f>
        <v>0</v>
      </c>
      <c r="Y243" s="516">
        <f t="shared" si="2220"/>
        <v>0</v>
      </c>
      <c r="Z243" s="517">
        <f t="shared" ref="Z243" si="2750">K244</f>
        <v>0</v>
      </c>
      <c r="AA243" s="516">
        <f t="shared" ref="AA243" si="2751">L243</f>
        <v>0</v>
      </c>
      <c r="AB243" s="516">
        <f t="shared" ref="AB243" si="2752">L244</f>
        <v>0</v>
      </c>
      <c r="AC243" s="516">
        <f t="shared" ref="AC243" si="2753">M243</f>
        <v>0</v>
      </c>
      <c r="AD243" s="516">
        <f t="shared" ref="AD243" si="2754">M244</f>
        <v>0</v>
      </c>
      <c r="AE243" s="516">
        <f t="shared" ref="AE243" si="2755">N243</f>
        <v>0</v>
      </c>
      <c r="AF243" s="516">
        <f t="shared" ref="AF243" si="2756">N244</f>
        <v>0</v>
      </c>
      <c r="AG243" s="516">
        <f t="shared" ref="AG243" si="2757">O243</f>
        <v>0</v>
      </c>
      <c r="AH243" s="516">
        <f t="shared" ref="AH243" si="2758">O244</f>
        <v>0</v>
      </c>
      <c r="AI243" s="516">
        <f t="shared" ref="AI243" si="2759">P243</f>
        <v>0</v>
      </c>
      <c r="AJ243" s="516">
        <f t="shared" ref="AJ243" si="2760">P244</f>
        <v>0</v>
      </c>
      <c r="AK243" s="516">
        <f t="shared" ref="AK243" si="2761">Q243</f>
        <v>0</v>
      </c>
      <c r="AL243" s="516">
        <f t="shared" ref="AL243" si="2762">Q244</f>
        <v>0</v>
      </c>
      <c r="AM243" s="516">
        <f t="shared" ref="AM243" si="2763">R243</f>
        <v>0</v>
      </c>
      <c r="AN243" s="516">
        <f t="shared" ref="AN243" si="2764">R244</f>
        <v>0</v>
      </c>
      <c r="AO243" s="516" t="str">
        <f t="shared" ref="AO243" si="2765">IF(T243="","",IFERROR(SUM(U243:AN243)+LARGE(U243:AN243,1)/100+LARGE(U243:AN243,2)/1000+LARGE(U243:AN243,3)/10000+LARGE(U243:AN243,4)/100000+LARGE(U243:AN243,5)/1000000+LARGE(U243:AN243,6)/10000000+LARGE(U243:AN243,7)/100000000+LARGE(U243:AN243,8)/1000000000+LARGE(U243:AN243,9)/10000000000+LARGE(U243:AN243,10)/100000000000+LARGE(U243:AN243,11)/1000000000000+LARGE(U243:AN243,12)/10000000000000+LARGE(U243:AN243,13)/100000000000000+LARGE(U243:AN243,14)/1000000000000000+LARGE(U243:AN243,15)/10000000000000000+LARGE(U243:AN243,16)/100000000000000000+LARGE(U243:AN243,17)/1000000000000000000+LARGE(U243:AN243,18)/10000000000000000000+LARGE(U243:AN243,19)/100000000000000000000+LARGE(U243:AN243,20)/1E+21-0.01/S243,0))</f>
        <v/>
      </c>
      <c r="AP243" s="374"/>
      <c r="AQ243" s="374"/>
      <c r="AR243" s="374"/>
      <c r="AS243" s="374"/>
      <c r="AT243" s="374"/>
      <c r="AU243" s="374"/>
    </row>
    <row r="244" spans="1:47" ht="12" customHeight="1" thickBot="1" x14ac:dyDescent="0.35">
      <c r="A244" s="530"/>
      <c r="B244" s="524"/>
      <c r="C244" s="521"/>
      <c r="D244" s="526"/>
      <c r="E244" s="69"/>
      <c r="F244" s="70"/>
      <c r="G244" s="528"/>
      <c r="H244" s="43" t="str">
        <f t="shared" si="2212"/>
        <v/>
      </c>
      <c r="I244" s="70"/>
      <c r="J244" s="70"/>
      <c r="K244" s="70"/>
      <c r="L244" s="70"/>
      <c r="M244" s="70"/>
      <c r="N244" s="70"/>
      <c r="O244" s="318"/>
      <c r="P244" s="70"/>
      <c r="Q244" s="70"/>
      <c r="R244" s="319"/>
      <c r="S244" s="519"/>
      <c r="T244" s="516"/>
      <c r="U244" s="516"/>
      <c r="V244" s="516"/>
      <c r="W244" s="516"/>
      <c r="X244" s="516"/>
      <c r="Y244" s="516"/>
      <c r="Z244" s="516"/>
      <c r="AA244" s="516"/>
      <c r="AB244" s="516"/>
      <c r="AC244" s="516"/>
      <c r="AD244" s="516"/>
      <c r="AE244" s="516"/>
      <c r="AF244" s="516"/>
      <c r="AG244" s="516"/>
      <c r="AH244" s="516"/>
      <c r="AI244" s="516"/>
      <c r="AJ244" s="516"/>
      <c r="AK244" s="516"/>
      <c r="AL244" s="516"/>
      <c r="AM244" s="516"/>
      <c r="AN244" s="516"/>
      <c r="AO244" s="516"/>
      <c r="AP244" s="374"/>
      <c r="AQ244" s="374"/>
      <c r="AR244" s="374"/>
      <c r="AS244" s="374"/>
      <c r="AT244" s="374"/>
      <c r="AU244" s="374"/>
    </row>
    <row r="245" spans="1:47" ht="12" customHeight="1" x14ac:dyDescent="0.3">
      <c r="A245" s="529" t="str">
        <f t="shared" ref="A245" si="2766">IF(ISERROR(RANK(AO245,$AO$3:$AO$302,0)),"",(RANK(AO245,$AO$3:$AO$302,0)))</f>
        <v/>
      </c>
      <c r="B245" s="523" t="str">
        <f>IF(ISNA(VLOOKUP($D245,'L. Des E.'!$A$3:$C$362,2,FALSE)),"",(VLOOKUP($D245,'L. Des E.'!$A$3:$C$362,2,FALSE)))</f>
        <v/>
      </c>
      <c r="C245" s="520" t="str">
        <f>IF(ISNA(VLOOKUP($D245,'L. Des E.'!$A$3:$C$362,3,FALSE)),"",(VLOOKUP($D245,'L. Des E.'!$A$3:$C$362,3,FALSE)))</f>
        <v/>
      </c>
      <c r="D245" s="525"/>
      <c r="E245" s="64"/>
      <c r="F245" s="65"/>
      <c r="G245" s="527" t="str">
        <f t="shared" ref="G245" si="2767">IF(F245="","",IF(SUM(H245:H246)=0,"PC",(SUM(H245:H246))))</f>
        <v/>
      </c>
      <c r="H245" s="503" t="str">
        <f t="shared" si="2212"/>
        <v/>
      </c>
      <c r="I245" s="65"/>
      <c r="J245" s="65"/>
      <c r="K245" s="65"/>
      <c r="L245" s="65"/>
      <c r="M245" s="65"/>
      <c r="N245" s="65"/>
      <c r="O245" s="316"/>
      <c r="P245" s="65"/>
      <c r="Q245" s="65"/>
      <c r="R245" s="317"/>
      <c r="S245" s="519">
        <v>122</v>
      </c>
      <c r="T245" s="516" t="str">
        <f t="shared" ref="T245" si="2768">G245</f>
        <v/>
      </c>
      <c r="U245" s="516">
        <f t="shared" ref="U245" si="2769">I245</f>
        <v>0</v>
      </c>
      <c r="V245" s="516">
        <f t="shared" ref="V245" si="2770">I246</f>
        <v>0</v>
      </c>
      <c r="W245" s="516">
        <f t="shared" ref="W245" si="2771">J245</f>
        <v>0</v>
      </c>
      <c r="X245" s="516">
        <f t="shared" ref="X245" si="2772">J246</f>
        <v>0</v>
      </c>
      <c r="Y245" s="516">
        <f t="shared" si="2220"/>
        <v>0</v>
      </c>
      <c r="Z245" s="517">
        <f t="shared" ref="Z245" si="2773">K246</f>
        <v>0</v>
      </c>
      <c r="AA245" s="516">
        <f t="shared" ref="AA245" si="2774">L245</f>
        <v>0</v>
      </c>
      <c r="AB245" s="516">
        <f t="shared" ref="AB245" si="2775">L246</f>
        <v>0</v>
      </c>
      <c r="AC245" s="516">
        <f t="shared" ref="AC245" si="2776">M245</f>
        <v>0</v>
      </c>
      <c r="AD245" s="516">
        <f t="shared" ref="AD245" si="2777">M246</f>
        <v>0</v>
      </c>
      <c r="AE245" s="516">
        <f t="shared" ref="AE245" si="2778">N245</f>
        <v>0</v>
      </c>
      <c r="AF245" s="516">
        <f t="shared" ref="AF245" si="2779">N246</f>
        <v>0</v>
      </c>
      <c r="AG245" s="516">
        <f t="shared" ref="AG245" si="2780">O245</f>
        <v>0</v>
      </c>
      <c r="AH245" s="516">
        <f t="shared" ref="AH245" si="2781">O246</f>
        <v>0</v>
      </c>
      <c r="AI245" s="516">
        <f t="shared" ref="AI245" si="2782">P245</f>
        <v>0</v>
      </c>
      <c r="AJ245" s="516">
        <f t="shared" ref="AJ245" si="2783">P246</f>
        <v>0</v>
      </c>
      <c r="AK245" s="516">
        <f t="shared" ref="AK245" si="2784">Q245</f>
        <v>0</v>
      </c>
      <c r="AL245" s="516">
        <f t="shared" ref="AL245" si="2785">Q246</f>
        <v>0</v>
      </c>
      <c r="AM245" s="516">
        <f t="shared" ref="AM245" si="2786">R245</f>
        <v>0</v>
      </c>
      <c r="AN245" s="516">
        <f t="shared" ref="AN245" si="2787">R246</f>
        <v>0</v>
      </c>
      <c r="AO245" s="516" t="str">
        <f t="shared" ref="AO245" si="2788">IF(T245="","",IFERROR(SUM(U245:AN245)+LARGE(U245:AN245,1)/100+LARGE(U245:AN245,2)/1000+LARGE(U245:AN245,3)/10000+LARGE(U245:AN245,4)/100000+LARGE(U245:AN245,5)/1000000+LARGE(U245:AN245,6)/10000000+LARGE(U245:AN245,7)/100000000+LARGE(U245:AN245,8)/1000000000+LARGE(U245:AN245,9)/10000000000+LARGE(U245:AN245,10)/100000000000+LARGE(U245:AN245,11)/1000000000000+LARGE(U245:AN245,12)/10000000000000+LARGE(U245:AN245,13)/100000000000000+LARGE(U245:AN245,14)/1000000000000000+LARGE(U245:AN245,15)/10000000000000000+LARGE(U245:AN245,16)/100000000000000000+LARGE(U245:AN245,17)/1000000000000000000+LARGE(U245:AN245,18)/10000000000000000000+LARGE(U245:AN245,19)/100000000000000000000+LARGE(U245:AN245,20)/1E+21-0.01/S245,0))</f>
        <v/>
      </c>
      <c r="AP245" s="374"/>
      <c r="AQ245" s="374"/>
      <c r="AR245" s="374"/>
      <c r="AS245" s="374"/>
      <c r="AT245" s="374"/>
      <c r="AU245" s="374"/>
    </row>
    <row r="246" spans="1:47" ht="12" customHeight="1" thickBot="1" x14ac:dyDescent="0.35">
      <c r="A246" s="530"/>
      <c r="B246" s="524"/>
      <c r="C246" s="521"/>
      <c r="D246" s="526"/>
      <c r="E246" s="69"/>
      <c r="F246" s="70"/>
      <c r="G246" s="528"/>
      <c r="H246" s="43" t="str">
        <f t="shared" si="2212"/>
        <v/>
      </c>
      <c r="I246" s="70"/>
      <c r="J246" s="70"/>
      <c r="K246" s="70"/>
      <c r="L246" s="70"/>
      <c r="M246" s="70"/>
      <c r="N246" s="70"/>
      <c r="O246" s="318"/>
      <c r="P246" s="70"/>
      <c r="Q246" s="70"/>
      <c r="R246" s="319"/>
      <c r="S246" s="519"/>
      <c r="T246" s="516"/>
      <c r="U246" s="516"/>
      <c r="V246" s="516"/>
      <c r="W246" s="516"/>
      <c r="X246" s="516"/>
      <c r="Y246" s="516"/>
      <c r="Z246" s="516"/>
      <c r="AA246" s="516"/>
      <c r="AB246" s="516"/>
      <c r="AC246" s="516"/>
      <c r="AD246" s="516"/>
      <c r="AE246" s="516"/>
      <c r="AF246" s="516"/>
      <c r="AG246" s="516"/>
      <c r="AH246" s="516"/>
      <c r="AI246" s="516"/>
      <c r="AJ246" s="516"/>
      <c r="AK246" s="516"/>
      <c r="AL246" s="516"/>
      <c r="AM246" s="516"/>
      <c r="AN246" s="516"/>
      <c r="AO246" s="516"/>
      <c r="AP246" s="374"/>
      <c r="AQ246" s="374"/>
      <c r="AR246" s="374"/>
      <c r="AS246" s="374"/>
      <c r="AT246" s="374"/>
      <c r="AU246" s="374"/>
    </row>
    <row r="247" spans="1:47" ht="12" customHeight="1" x14ac:dyDescent="0.3">
      <c r="A247" s="529" t="str">
        <f t="shared" ref="A247" si="2789">IF(ISERROR(RANK(AO247,$AO$3:$AO$302,0)),"",(RANK(AO247,$AO$3:$AO$302,0)))</f>
        <v/>
      </c>
      <c r="B247" s="523" t="str">
        <f>IF(ISNA(VLOOKUP($D247,'L. Des E.'!$A$3:$C$362,2,FALSE)),"",(VLOOKUP($D247,'L. Des E.'!$A$3:$C$362,2,FALSE)))</f>
        <v/>
      </c>
      <c r="C247" s="520" t="str">
        <f>IF(ISNA(VLOOKUP($D247,'L. Des E.'!$A$3:$C$362,3,FALSE)),"",(VLOOKUP($D247,'L. Des E.'!$A$3:$C$362,3,FALSE)))</f>
        <v/>
      </c>
      <c r="D247" s="525"/>
      <c r="E247" s="64"/>
      <c r="F247" s="65"/>
      <c r="G247" s="527" t="str">
        <f t="shared" ref="G247" si="2790">IF(F247="","",IF(SUM(H247:H248)=0,"PC",(SUM(H247:H248))))</f>
        <v/>
      </c>
      <c r="H247" s="503" t="str">
        <f t="shared" si="2212"/>
        <v/>
      </c>
      <c r="I247" s="65"/>
      <c r="J247" s="65"/>
      <c r="K247" s="65"/>
      <c r="L247" s="65"/>
      <c r="M247" s="65"/>
      <c r="N247" s="65"/>
      <c r="O247" s="316"/>
      <c r="P247" s="65"/>
      <c r="Q247" s="65"/>
      <c r="R247" s="317"/>
      <c r="S247" s="519">
        <v>123</v>
      </c>
      <c r="T247" s="516" t="str">
        <f t="shared" ref="T247" si="2791">G247</f>
        <v/>
      </c>
      <c r="U247" s="516">
        <f t="shared" ref="U247" si="2792">I247</f>
        <v>0</v>
      </c>
      <c r="V247" s="516">
        <f t="shared" ref="V247" si="2793">I248</f>
        <v>0</v>
      </c>
      <c r="W247" s="516">
        <f t="shared" ref="W247" si="2794">J247</f>
        <v>0</v>
      </c>
      <c r="X247" s="516">
        <f t="shared" ref="X247" si="2795">J248</f>
        <v>0</v>
      </c>
      <c r="Y247" s="516">
        <f t="shared" si="2220"/>
        <v>0</v>
      </c>
      <c r="Z247" s="517">
        <f t="shared" ref="Z247" si="2796">K248</f>
        <v>0</v>
      </c>
      <c r="AA247" s="516">
        <f t="shared" ref="AA247" si="2797">L247</f>
        <v>0</v>
      </c>
      <c r="AB247" s="516">
        <f t="shared" ref="AB247" si="2798">L248</f>
        <v>0</v>
      </c>
      <c r="AC247" s="516">
        <f t="shared" ref="AC247" si="2799">M247</f>
        <v>0</v>
      </c>
      <c r="AD247" s="516">
        <f t="shared" ref="AD247" si="2800">M248</f>
        <v>0</v>
      </c>
      <c r="AE247" s="516">
        <f t="shared" ref="AE247" si="2801">N247</f>
        <v>0</v>
      </c>
      <c r="AF247" s="516">
        <f t="shared" ref="AF247" si="2802">N248</f>
        <v>0</v>
      </c>
      <c r="AG247" s="516">
        <f t="shared" ref="AG247" si="2803">O247</f>
        <v>0</v>
      </c>
      <c r="AH247" s="516">
        <f t="shared" ref="AH247" si="2804">O248</f>
        <v>0</v>
      </c>
      <c r="AI247" s="516">
        <f t="shared" ref="AI247" si="2805">P247</f>
        <v>0</v>
      </c>
      <c r="AJ247" s="516">
        <f t="shared" ref="AJ247" si="2806">P248</f>
        <v>0</v>
      </c>
      <c r="AK247" s="516">
        <f t="shared" ref="AK247" si="2807">Q247</f>
        <v>0</v>
      </c>
      <c r="AL247" s="516">
        <f t="shared" ref="AL247" si="2808">Q248</f>
        <v>0</v>
      </c>
      <c r="AM247" s="516">
        <f t="shared" ref="AM247" si="2809">R247</f>
        <v>0</v>
      </c>
      <c r="AN247" s="516">
        <f t="shared" ref="AN247" si="2810">R248</f>
        <v>0</v>
      </c>
      <c r="AO247" s="516" t="str">
        <f t="shared" ref="AO247" si="2811">IF(T247="","",IFERROR(SUM(U247:AN247)+LARGE(U247:AN247,1)/100+LARGE(U247:AN247,2)/1000+LARGE(U247:AN247,3)/10000+LARGE(U247:AN247,4)/100000+LARGE(U247:AN247,5)/1000000+LARGE(U247:AN247,6)/10000000+LARGE(U247:AN247,7)/100000000+LARGE(U247:AN247,8)/1000000000+LARGE(U247:AN247,9)/10000000000+LARGE(U247:AN247,10)/100000000000+LARGE(U247:AN247,11)/1000000000000+LARGE(U247:AN247,12)/10000000000000+LARGE(U247:AN247,13)/100000000000000+LARGE(U247:AN247,14)/1000000000000000+LARGE(U247:AN247,15)/10000000000000000+LARGE(U247:AN247,16)/100000000000000000+LARGE(U247:AN247,17)/1000000000000000000+LARGE(U247:AN247,18)/10000000000000000000+LARGE(U247:AN247,19)/100000000000000000000+LARGE(U247:AN247,20)/1E+21-0.01/S247,0))</f>
        <v/>
      </c>
      <c r="AP247" s="374"/>
      <c r="AQ247" s="374"/>
      <c r="AR247" s="374"/>
      <c r="AS247" s="374"/>
      <c r="AT247" s="374"/>
      <c r="AU247" s="374"/>
    </row>
    <row r="248" spans="1:47" ht="12" customHeight="1" thickBot="1" x14ac:dyDescent="0.35">
      <c r="A248" s="530"/>
      <c r="B248" s="524"/>
      <c r="C248" s="521"/>
      <c r="D248" s="526"/>
      <c r="E248" s="69"/>
      <c r="F248" s="70"/>
      <c r="G248" s="528"/>
      <c r="H248" s="43" t="str">
        <f t="shared" si="2212"/>
        <v/>
      </c>
      <c r="I248" s="70"/>
      <c r="J248" s="70"/>
      <c r="K248" s="70"/>
      <c r="L248" s="70"/>
      <c r="M248" s="70"/>
      <c r="N248" s="70"/>
      <c r="O248" s="318"/>
      <c r="P248" s="70"/>
      <c r="Q248" s="70"/>
      <c r="R248" s="319"/>
      <c r="S248" s="519"/>
      <c r="T248" s="516"/>
      <c r="U248" s="516"/>
      <c r="V248" s="516"/>
      <c r="W248" s="516"/>
      <c r="X248" s="516"/>
      <c r="Y248" s="516"/>
      <c r="Z248" s="516"/>
      <c r="AA248" s="516"/>
      <c r="AB248" s="516"/>
      <c r="AC248" s="516"/>
      <c r="AD248" s="516"/>
      <c r="AE248" s="516"/>
      <c r="AF248" s="516"/>
      <c r="AG248" s="516"/>
      <c r="AH248" s="516"/>
      <c r="AI248" s="516"/>
      <c r="AJ248" s="516"/>
      <c r="AK248" s="516"/>
      <c r="AL248" s="516"/>
      <c r="AM248" s="516"/>
      <c r="AN248" s="516"/>
      <c r="AO248" s="516"/>
      <c r="AP248" s="374"/>
      <c r="AQ248" s="374"/>
      <c r="AR248" s="374"/>
      <c r="AS248" s="374"/>
      <c r="AT248" s="374"/>
      <c r="AU248" s="374"/>
    </row>
    <row r="249" spans="1:47" ht="12" customHeight="1" x14ac:dyDescent="0.3">
      <c r="A249" s="529" t="str">
        <f t="shared" ref="A249" si="2812">IF(ISERROR(RANK(AO249,$AO$3:$AO$302,0)),"",(RANK(AO249,$AO$3:$AO$302,0)))</f>
        <v/>
      </c>
      <c r="B249" s="523" t="str">
        <f>IF(ISNA(VLOOKUP($D249,'L. Des E.'!$A$3:$C$362,2,FALSE)),"",(VLOOKUP($D249,'L. Des E.'!$A$3:$C$362,2,FALSE)))</f>
        <v/>
      </c>
      <c r="C249" s="520" t="str">
        <f>IF(ISNA(VLOOKUP($D249,'L. Des E.'!$A$3:$C$362,3,FALSE)),"",(VLOOKUP($D249,'L. Des E.'!$A$3:$C$362,3,FALSE)))</f>
        <v/>
      </c>
      <c r="D249" s="525"/>
      <c r="E249" s="64"/>
      <c r="F249" s="65"/>
      <c r="G249" s="527" t="str">
        <f t="shared" ref="G249" si="2813">IF(F249="","",IF(SUM(H249:H250)=0,"PC",(SUM(H249:H250))))</f>
        <v/>
      </c>
      <c r="H249" s="503" t="str">
        <f t="shared" si="2212"/>
        <v/>
      </c>
      <c r="I249" s="65"/>
      <c r="J249" s="65"/>
      <c r="K249" s="65"/>
      <c r="L249" s="65"/>
      <c r="M249" s="65"/>
      <c r="N249" s="65"/>
      <c r="O249" s="316"/>
      <c r="P249" s="65"/>
      <c r="Q249" s="65"/>
      <c r="R249" s="317"/>
      <c r="S249" s="519">
        <v>124</v>
      </c>
      <c r="T249" s="516" t="str">
        <f t="shared" ref="T249" si="2814">G249</f>
        <v/>
      </c>
      <c r="U249" s="516">
        <f t="shared" ref="U249" si="2815">I249</f>
        <v>0</v>
      </c>
      <c r="V249" s="516">
        <f t="shared" ref="V249" si="2816">I250</f>
        <v>0</v>
      </c>
      <c r="W249" s="516">
        <f t="shared" ref="W249" si="2817">J249</f>
        <v>0</v>
      </c>
      <c r="X249" s="516">
        <f t="shared" ref="X249" si="2818">J250</f>
        <v>0</v>
      </c>
      <c r="Y249" s="516">
        <f t="shared" si="2220"/>
        <v>0</v>
      </c>
      <c r="Z249" s="517">
        <f t="shared" ref="Z249" si="2819">K250</f>
        <v>0</v>
      </c>
      <c r="AA249" s="516">
        <f t="shared" ref="AA249" si="2820">L249</f>
        <v>0</v>
      </c>
      <c r="AB249" s="516">
        <f t="shared" ref="AB249" si="2821">L250</f>
        <v>0</v>
      </c>
      <c r="AC249" s="516">
        <f t="shared" ref="AC249" si="2822">M249</f>
        <v>0</v>
      </c>
      <c r="AD249" s="516">
        <f t="shared" ref="AD249" si="2823">M250</f>
        <v>0</v>
      </c>
      <c r="AE249" s="516">
        <f t="shared" ref="AE249" si="2824">N249</f>
        <v>0</v>
      </c>
      <c r="AF249" s="516">
        <f t="shared" ref="AF249" si="2825">N250</f>
        <v>0</v>
      </c>
      <c r="AG249" s="516">
        <f t="shared" ref="AG249" si="2826">O249</f>
        <v>0</v>
      </c>
      <c r="AH249" s="516">
        <f t="shared" ref="AH249" si="2827">O250</f>
        <v>0</v>
      </c>
      <c r="AI249" s="516">
        <f t="shared" ref="AI249" si="2828">P249</f>
        <v>0</v>
      </c>
      <c r="AJ249" s="516">
        <f t="shared" ref="AJ249" si="2829">P250</f>
        <v>0</v>
      </c>
      <c r="AK249" s="516">
        <f t="shared" ref="AK249" si="2830">Q249</f>
        <v>0</v>
      </c>
      <c r="AL249" s="516">
        <f t="shared" ref="AL249" si="2831">Q250</f>
        <v>0</v>
      </c>
      <c r="AM249" s="516">
        <f t="shared" ref="AM249" si="2832">R249</f>
        <v>0</v>
      </c>
      <c r="AN249" s="516">
        <f t="shared" ref="AN249" si="2833">R250</f>
        <v>0</v>
      </c>
      <c r="AO249" s="516" t="str">
        <f t="shared" ref="AO249" si="2834">IF(T249="","",IFERROR(SUM(U249:AN249)+LARGE(U249:AN249,1)/100+LARGE(U249:AN249,2)/1000+LARGE(U249:AN249,3)/10000+LARGE(U249:AN249,4)/100000+LARGE(U249:AN249,5)/1000000+LARGE(U249:AN249,6)/10000000+LARGE(U249:AN249,7)/100000000+LARGE(U249:AN249,8)/1000000000+LARGE(U249:AN249,9)/10000000000+LARGE(U249:AN249,10)/100000000000+LARGE(U249:AN249,11)/1000000000000+LARGE(U249:AN249,12)/10000000000000+LARGE(U249:AN249,13)/100000000000000+LARGE(U249:AN249,14)/1000000000000000+LARGE(U249:AN249,15)/10000000000000000+LARGE(U249:AN249,16)/100000000000000000+LARGE(U249:AN249,17)/1000000000000000000+LARGE(U249:AN249,18)/10000000000000000000+LARGE(U249:AN249,19)/100000000000000000000+LARGE(U249:AN249,20)/1E+21-0.01/S249,0))</f>
        <v/>
      </c>
      <c r="AP249" s="374"/>
      <c r="AQ249" s="374"/>
      <c r="AR249" s="374"/>
      <c r="AS249" s="374"/>
      <c r="AT249" s="374"/>
      <c r="AU249" s="374"/>
    </row>
    <row r="250" spans="1:47" ht="12" customHeight="1" thickBot="1" x14ac:dyDescent="0.35">
      <c r="A250" s="530"/>
      <c r="B250" s="524"/>
      <c r="C250" s="521"/>
      <c r="D250" s="526"/>
      <c r="E250" s="69"/>
      <c r="F250" s="70"/>
      <c r="G250" s="528"/>
      <c r="H250" s="43" t="str">
        <f t="shared" si="2212"/>
        <v/>
      </c>
      <c r="I250" s="70"/>
      <c r="J250" s="70"/>
      <c r="K250" s="70"/>
      <c r="L250" s="70"/>
      <c r="M250" s="70"/>
      <c r="N250" s="70"/>
      <c r="O250" s="318"/>
      <c r="P250" s="70"/>
      <c r="Q250" s="70"/>
      <c r="R250" s="319"/>
      <c r="S250" s="519"/>
      <c r="T250" s="516"/>
      <c r="U250" s="516"/>
      <c r="V250" s="516"/>
      <c r="W250" s="516"/>
      <c r="X250" s="516"/>
      <c r="Y250" s="516"/>
      <c r="Z250" s="516"/>
      <c r="AA250" s="516"/>
      <c r="AB250" s="516"/>
      <c r="AC250" s="516"/>
      <c r="AD250" s="516"/>
      <c r="AE250" s="516"/>
      <c r="AF250" s="516"/>
      <c r="AG250" s="516"/>
      <c r="AH250" s="516"/>
      <c r="AI250" s="516"/>
      <c r="AJ250" s="516"/>
      <c r="AK250" s="516"/>
      <c r="AL250" s="516"/>
      <c r="AM250" s="516"/>
      <c r="AN250" s="516"/>
      <c r="AO250" s="516"/>
      <c r="AP250" s="374"/>
      <c r="AQ250" s="374"/>
      <c r="AR250" s="374"/>
      <c r="AS250" s="374"/>
      <c r="AT250" s="374"/>
      <c r="AU250" s="374"/>
    </row>
    <row r="251" spans="1:47" ht="12" customHeight="1" x14ac:dyDescent="0.3">
      <c r="A251" s="529" t="str">
        <f t="shared" ref="A251" si="2835">IF(ISERROR(RANK(AO251,$AO$3:$AO$302,0)),"",(RANK(AO251,$AO$3:$AO$302,0)))</f>
        <v/>
      </c>
      <c r="B251" s="523" t="str">
        <f>IF(ISNA(VLOOKUP($D251,'L. Des E.'!$A$3:$C$362,2,FALSE)),"",(VLOOKUP($D251,'L. Des E.'!$A$3:$C$362,2,FALSE)))</f>
        <v/>
      </c>
      <c r="C251" s="520" t="str">
        <f>IF(ISNA(VLOOKUP($D251,'L. Des E.'!$A$3:$C$362,3,FALSE)),"",(VLOOKUP($D251,'L. Des E.'!$A$3:$C$362,3,FALSE)))</f>
        <v/>
      </c>
      <c r="D251" s="525"/>
      <c r="E251" s="64"/>
      <c r="F251" s="65"/>
      <c r="G251" s="527" t="str">
        <f t="shared" ref="G251" si="2836">IF(F251="","",IF(SUM(H251:H252)=0,"PC",(SUM(H251:H252))))</f>
        <v/>
      </c>
      <c r="H251" s="503" t="str">
        <f t="shared" si="2212"/>
        <v/>
      </c>
      <c r="I251" s="65"/>
      <c r="J251" s="65"/>
      <c r="K251" s="65"/>
      <c r="L251" s="65"/>
      <c r="M251" s="65"/>
      <c r="N251" s="65"/>
      <c r="O251" s="316"/>
      <c r="P251" s="65"/>
      <c r="Q251" s="65"/>
      <c r="R251" s="317"/>
      <c r="S251" s="519">
        <v>125</v>
      </c>
      <c r="T251" s="516" t="str">
        <f t="shared" ref="T251" si="2837">G251</f>
        <v/>
      </c>
      <c r="U251" s="516">
        <f t="shared" ref="U251" si="2838">I251</f>
        <v>0</v>
      </c>
      <c r="V251" s="516">
        <f t="shared" ref="V251" si="2839">I252</f>
        <v>0</v>
      </c>
      <c r="W251" s="516">
        <f t="shared" ref="W251" si="2840">J251</f>
        <v>0</v>
      </c>
      <c r="X251" s="516">
        <f t="shared" ref="X251" si="2841">J252</f>
        <v>0</v>
      </c>
      <c r="Y251" s="516">
        <f t="shared" si="2220"/>
        <v>0</v>
      </c>
      <c r="Z251" s="517">
        <f t="shared" ref="Z251" si="2842">K252</f>
        <v>0</v>
      </c>
      <c r="AA251" s="516">
        <f t="shared" ref="AA251" si="2843">L251</f>
        <v>0</v>
      </c>
      <c r="AB251" s="516">
        <f t="shared" ref="AB251" si="2844">L252</f>
        <v>0</v>
      </c>
      <c r="AC251" s="516">
        <f t="shared" ref="AC251" si="2845">M251</f>
        <v>0</v>
      </c>
      <c r="AD251" s="516">
        <f t="shared" ref="AD251" si="2846">M252</f>
        <v>0</v>
      </c>
      <c r="AE251" s="516">
        <f t="shared" ref="AE251" si="2847">N251</f>
        <v>0</v>
      </c>
      <c r="AF251" s="516">
        <f t="shared" ref="AF251" si="2848">N252</f>
        <v>0</v>
      </c>
      <c r="AG251" s="516">
        <f t="shared" ref="AG251" si="2849">O251</f>
        <v>0</v>
      </c>
      <c r="AH251" s="516">
        <f t="shared" ref="AH251" si="2850">O252</f>
        <v>0</v>
      </c>
      <c r="AI251" s="516">
        <f t="shared" ref="AI251" si="2851">P251</f>
        <v>0</v>
      </c>
      <c r="AJ251" s="516">
        <f t="shared" ref="AJ251" si="2852">P252</f>
        <v>0</v>
      </c>
      <c r="AK251" s="516">
        <f t="shared" ref="AK251" si="2853">Q251</f>
        <v>0</v>
      </c>
      <c r="AL251" s="516">
        <f t="shared" ref="AL251" si="2854">Q252</f>
        <v>0</v>
      </c>
      <c r="AM251" s="516">
        <f t="shared" ref="AM251" si="2855">R251</f>
        <v>0</v>
      </c>
      <c r="AN251" s="516">
        <f t="shared" ref="AN251" si="2856">R252</f>
        <v>0</v>
      </c>
      <c r="AO251" s="516" t="str">
        <f t="shared" ref="AO251" si="2857">IF(T251="","",IFERROR(SUM(U251:AN251)+LARGE(U251:AN251,1)/100+LARGE(U251:AN251,2)/1000+LARGE(U251:AN251,3)/10000+LARGE(U251:AN251,4)/100000+LARGE(U251:AN251,5)/1000000+LARGE(U251:AN251,6)/10000000+LARGE(U251:AN251,7)/100000000+LARGE(U251:AN251,8)/1000000000+LARGE(U251:AN251,9)/10000000000+LARGE(U251:AN251,10)/100000000000+LARGE(U251:AN251,11)/1000000000000+LARGE(U251:AN251,12)/10000000000000+LARGE(U251:AN251,13)/100000000000000+LARGE(U251:AN251,14)/1000000000000000+LARGE(U251:AN251,15)/10000000000000000+LARGE(U251:AN251,16)/100000000000000000+LARGE(U251:AN251,17)/1000000000000000000+LARGE(U251:AN251,18)/10000000000000000000+LARGE(U251:AN251,19)/100000000000000000000+LARGE(U251:AN251,20)/1E+21-0.01/S251,0))</f>
        <v/>
      </c>
      <c r="AP251" s="374"/>
      <c r="AQ251" s="374"/>
      <c r="AR251" s="374"/>
      <c r="AS251" s="374"/>
      <c r="AT251" s="374"/>
      <c r="AU251" s="374"/>
    </row>
    <row r="252" spans="1:47" ht="12" customHeight="1" thickBot="1" x14ac:dyDescent="0.35">
      <c r="A252" s="530"/>
      <c r="B252" s="524"/>
      <c r="C252" s="521"/>
      <c r="D252" s="526"/>
      <c r="E252" s="69"/>
      <c r="F252" s="70"/>
      <c r="G252" s="528"/>
      <c r="H252" s="43" t="str">
        <f t="shared" si="2212"/>
        <v/>
      </c>
      <c r="I252" s="70"/>
      <c r="J252" s="70"/>
      <c r="K252" s="70"/>
      <c r="L252" s="70"/>
      <c r="M252" s="70"/>
      <c r="N252" s="70"/>
      <c r="O252" s="318"/>
      <c r="P252" s="70"/>
      <c r="Q252" s="70"/>
      <c r="R252" s="319"/>
      <c r="S252" s="519"/>
      <c r="T252" s="516"/>
      <c r="U252" s="516"/>
      <c r="V252" s="516"/>
      <c r="W252" s="516"/>
      <c r="X252" s="516"/>
      <c r="Y252" s="516"/>
      <c r="Z252" s="516"/>
      <c r="AA252" s="516"/>
      <c r="AB252" s="516"/>
      <c r="AC252" s="516"/>
      <c r="AD252" s="516"/>
      <c r="AE252" s="516"/>
      <c r="AF252" s="516"/>
      <c r="AG252" s="516"/>
      <c r="AH252" s="516"/>
      <c r="AI252" s="516"/>
      <c r="AJ252" s="516"/>
      <c r="AK252" s="516"/>
      <c r="AL252" s="516"/>
      <c r="AM252" s="516"/>
      <c r="AN252" s="516"/>
      <c r="AO252" s="516"/>
      <c r="AP252" s="374"/>
      <c r="AQ252" s="374"/>
      <c r="AR252" s="374"/>
      <c r="AS252" s="374"/>
      <c r="AT252" s="374"/>
      <c r="AU252" s="374"/>
    </row>
    <row r="253" spans="1:47" ht="12" customHeight="1" x14ac:dyDescent="0.3">
      <c r="A253" s="529" t="str">
        <f t="shared" ref="A253" si="2858">IF(ISERROR(RANK(AO253,$AO$3:$AO$302,0)),"",(RANK(AO253,$AO$3:$AO$302,0)))</f>
        <v/>
      </c>
      <c r="B253" s="523" t="str">
        <f>IF(ISNA(VLOOKUP($D253,'L. Des E.'!$A$3:$C$362,2,FALSE)),"",(VLOOKUP($D253,'L. Des E.'!$A$3:$C$362,2,FALSE)))</f>
        <v/>
      </c>
      <c r="C253" s="520" t="str">
        <f>IF(ISNA(VLOOKUP($D253,'L. Des E.'!$A$3:$C$362,3,FALSE)),"",(VLOOKUP($D253,'L. Des E.'!$A$3:$C$362,3,FALSE)))</f>
        <v/>
      </c>
      <c r="D253" s="525"/>
      <c r="E253" s="64"/>
      <c r="F253" s="65"/>
      <c r="G253" s="527" t="str">
        <f t="shared" ref="G253" si="2859">IF(F253="","",IF(SUM(H253:H254)=0,"PC",(SUM(H253:H254))))</f>
        <v/>
      </c>
      <c r="H253" s="503" t="str">
        <f t="shared" si="2212"/>
        <v/>
      </c>
      <c r="I253" s="65"/>
      <c r="J253" s="65"/>
      <c r="K253" s="65"/>
      <c r="L253" s="65"/>
      <c r="M253" s="65"/>
      <c r="N253" s="65"/>
      <c r="O253" s="316"/>
      <c r="P253" s="65"/>
      <c r="Q253" s="65"/>
      <c r="R253" s="317"/>
      <c r="S253" s="519">
        <v>126</v>
      </c>
      <c r="T253" s="516" t="str">
        <f t="shared" ref="T253" si="2860">G253</f>
        <v/>
      </c>
      <c r="U253" s="516">
        <f t="shared" ref="U253" si="2861">I253</f>
        <v>0</v>
      </c>
      <c r="V253" s="516">
        <f t="shared" ref="V253" si="2862">I254</f>
        <v>0</v>
      </c>
      <c r="W253" s="516">
        <f t="shared" ref="W253" si="2863">J253</f>
        <v>0</v>
      </c>
      <c r="X253" s="516">
        <f t="shared" ref="X253" si="2864">J254</f>
        <v>0</v>
      </c>
      <c r="Y253" s="516">
        <f t="shared" si="2220"/>
        <v>0</v>
      </c>
      <c r="Z253" s="517">
        <f t="shared" ref="Z253" si="2865">K254</f>
        <v>0</v>
      </c>
      <c r="AA253" s="516">
        <f t="shared" ref="AA253" si="2866">L253</f>
        <v>0</v>
      </c>
      <c r="AB253" s="516">
        <f t="shared" ref="AB253" si="2867">L254</f>
        <v>0</v>
      </c>
      <c r="AC253" s="516">
        <f t="shared" ref="AC253" si="2868">M253</f>
        <v>0</v>
      </c>
      <c r="AD253" s="516">
        <f t="shared" ref="AD253" si="2869">M254</f>
        <v>0</v>
      </c>
      <c r="AE253" s="516">
        <f t="shared" ref="AE253" si="2870">N253</f>
        <v>0</v>
      </c>
      <c r="AF253" s="516">
        <f t="shared" ref="AF253" si="2871">N254</f>
        <v>0</v>
      </c>
      <c r="AG253" s="516">
        <f t="shared" ref="AG253" si="2872">O253</f>
        <v>0</v>
      </c>
      <c r="AH253" s="516">
        <f t="shared" ref="AH253" si="2873">O254</f>
        <v>0</v>
      </c>
      <c r="AI253" s="516">
        <f t="shared" ref="AI253" si="2874">P253</f>
        <v>0</v>
      </c>
      <c r="AJ253" s="516">
        <f t="shared" ref="AJ253" si="2875">P254</f>
        <v>0</v>
      </c>
      <c r="AK253" s="516">
        <f t="shared" ref="AK253" si="2876">Q253</f>
        <v>0</v>
      </c>
      <c r="AL253" s="516">
        <f t="shared" ref="AL253" si="2877">Q254</f>
        <v>0</v>
      </c>
      <c r="AM253" s="516">
        <f t="shared" ref="AM253" si="2878">R253</f>
        <v>0</v>
      </c>
      <c r="AN253" s="516">
        <f t="shared" ref="AN253" si="2879">R254</f>
        <v>0</v>
      </c>
      <c r="AO253" s="516" t="str">
        <f t="shared" ref="AO253" si="2880">IF(T253="","",IFERROR(SUM(U253:AN253)+LARGE(U253:AN253,1)/100+LARGE(U253:AN253,2)/1000+LARGE(U253:AN253,3)/10000+LARGE(U253:AN253,4)/100000+LARGE(U253:AN253,5)/1000000+LARGE(U253:AN253,6)/10000000+LARGE(U253:AN253,7)/100000000+LARGE(U253:AN253,8)/1000000000+LARGE(U253:AN253,9)/10000000000+LARGE(U253:AN253,10)/100000000000+LARGE(U253:AN253,11)/1000000000000+LARGE(U253:AN253,12)/10000000000000+LARGE(U253:AN253,13)/100000000000000+LARGE(U253:AN253,14)/1000000000000000+LARGE(U253:AN253,15)/10000000000000000+LARGE(U253:AN253,16)/100000000000000000+LARGE(U253:AN253,17)/1000000000000000000+LARGE(U253:AN253,18)/10000000000000000000+LARGE(U253:AN253,19)/100000000000000000000+LARGE(U253:AN253,20)/1E+21-0.01/S253,0))</f>
        <v/>
      </c>
      <c r="AP253" s="374"/>
      <c r="AQ253" s="374"/>
      <c r="AR253" s="374"/>
      <c r="AS253" s="374"/>
      <c r="AT253" s="374"/>
      <c r="AU253" s="374"/>
    </row>
    <row r="254" spans="1:47" ht="12" customHeight="1" thickBot="1" x14ac:dyDescent="0.35">
      <c r="A254" s="530"/>
      <c r="B254" s="524"/>
      <c r="C254" s="521"/>
      <c r="D254" s="526"/>
      <c r="E254" s="69"/>
      <c r="F254" s="70"/>
      <c r="G254" s="528"/>
      <c r="H254" s="43" t="str">
        <f t="shared" si="2212"/>
        <v/>
      </c>
      <c r="I254" s="70"/>
      <c r="J254" s="70"/>
      <c r="K254" s="70"/>
      <c r="L254" s="70"/>
      <c r="M254" s="70"/>
      <c r="N254" s="70"/>
      <c r="O254" s="318"/>
      <c r="P254" s="70"/>
      <c r="Q254" s="70"/>
      <c r="R254" s="319"/>
      <c r="S254" s="519"/>
      <c r="T254" s="516"/>
      <c r="U254" s="516"/>
      <c r="V254" s="516"/>
      <c r="W254" s="516"/>
      <c r="X254" s="516"/>
      <c r="Y254" s="516"/>
      <c r="Z254" s="516"/>
      <c r="AA254" s="516"/>
      <c r="AB254" s="516"/>
      <c r="AC254" s="516"/>
      <c r="AD254" s="516"/>
      <c r="AE254" s="516"/>
      <c r="AF254" s="516"/>
      <c r="AG254" s="516"/>
      <c r="AH254" s="516"/>
      <c r="AI254" s="516"/>
      <c r="AJ254" s="516"/>
      <c r="AK254" s="516"/>
      <c r="AL254" s="516"/>
      <c r="AM254" s="516"/>
      <c r="AN254" s="516"/>
      <c r="AO254" s="516"/>
      <c r="AP254" s="374"/>
      <c r="AQ254" s="374"/>
      <c r="AR254" s="374"/>
      <c r="AS254" s="374"/>
      <c r="AT254" s="374"/>
      <c r="AU254" s="374"/>
    </row>
    <row r="255" spans="1:47" ht="12" customHeight="1" x14ac:dyDescent="0.3">
      <c r="A255" s="529" t="str">
        <f t="shared" ref="A255" si="2881">IF(ISERROR(RANK(AO255,$AO$3:$AO$302,0)),"",(RANK(AO255,$AO$3:$AO$302,0)))</f>
        <v/>
      </c>
      <c r="B255" s="523" t="str">
        <f>IF(ISNA(VLOOKUP($D255,'L. Des E.'!$A$3:$C$362,2,FALSE)),"",(VLOOKUP($D255,'L. Des E.'!$A$3:$C$362,2,FALSE)))</f>
        <v/>
      </c>
      <c r="C255" s="520" t="str">
        <f>IF(ISNA(VLOOKUP($D255,'L. Des E.'!$A$3:$C$362,3,FALSE)),"",(VLOOKUP($D255,'L. Des E.'!$A$3:$C$362,3,FALSE)))</f>
        <v/>
      </c>
      <c r="D255" s="525"/>
      <c r="E255" s="64"/>
      <c r="F255" s="65"/>
      <c r="G255" s="527" t="str">
        <f t="shared" ref="G255" si="2882">IF(F255="","",IF(SUM(H255:H256)=0,"PC",(SUM(H255:H256))))</f>
        <v/>
      </c>
      <c r="H255" s="503" t="str">
        <f t="shared" si="2212"/>
        <v/>
      </c>
      <c r="I255" s="65"/>
      <c r="J255" s="65"/>
      <c r="K255" s="65"/>
      <c r="L255" s="65"/>
      <c r="M255" s="65"/>
      <c r="N255" s="65"/>
      <c r="O255" s="316"/>
      <c r="P255" s="65"/>
      <c r="Q255" s="65"/>
      <c r="R255" s="317"/>
      <c r="S255" s="519">
        <v>127</v>
      </c>
      <c r="T255" s="516" t="str">
        <f t="shared" ref="T255" si="2883">G255</f>
        <v/>
      </c>
      <c r="U255" s="516">
        <f t="shared" ref="U255" si="2884">I255</f>
        <v>0</v>
      </c>
      <c r="V255" s="516">
        <f t="shared" ref="V255" si="2885">I256</f>
        <v>0</v>
      </c>
      <c r="W255" s="516">
        <f t="shared" ref="W255" si="2886">J255</f>
        <v>0</v>
      </c>
      <c r="X255" s="516">
        <f t="shared" ref="X255" si="2887">J256</f>
        <v>0</v>
      </c>
      <c r="Y255" s="516">
        <f t="shared" si="2220"/>
        <v>0</v>
      </c>
      <c r="Z255" s="517">
        <f t="shared" ref="Z255" si="2888">K256</f>
        <v>0</v>
      </c>
      <c r="AA255" s="516">
        <f t="shared" ref="AA255" si="2889">L255</f>
        <v>0</v>
      </c>
      <c r="AB255" s="516">
        <f t="shared" ref="AB255" si="2890">L256</f>
        <v>0</v>
      </c>
      <c r="AC255" s="516">
        <f t="shared" ref="AC255" si="2891">M255</f>
        <v>0</v>
      </c>
      <c r="AD255" s="516">
        <f t="shared" ref="AD255" si="2892">M256</f>
        <v>0</v>
      </c>
      <c r="AE255" s="516">
        <f t="shared" ref="AE255" si="2893">N255</f>
        <v>0</v>
      </c>
      <c r="AF255" s="516">
        <f t="shared" ref="AF255" si="2894">N256</f>
        <v>0</v>
      </c>
      <c r="AG255" s="516">
        <f t="shared" ref="AG255" si="2895">O255</f>
        <v>0</v>
      </c>
      <c r="AH255" s="516">
        <f t="shared" ref="AH255" si="2896">O256</f>
        <v>0</v>
      </c>
      <c r="AI255" s="516">
        <f t="shared" ref="AI255" si="2897">P255</f>
        <v>0</v>
      </c>
      <c r="AJ255" s="516">
        <f t="shared" ref="AJ255" si="2898">P256</f>
        <v>0</v>
      </c>
      <c r="AK255" s="516">
        <f t="shared" ref="AK255" si="2899">Q255</f>
        <v>0</v>
      </c>
      <c r="AL255" s="516">
        <f t="shared" ref="AL255" si="2900">Q256</f>
        <v>0</v>
      </c>
      <c r="AM255" s="516">
        <f t="shared" ref="AM255" si="2901">R255</f>
        <v>0</v>
      </c>
      <c r="AN255" s="516">
        <f t="shared" ref="AN255" si="2902">R256</f>
        <v>0</v>
      </c>
      <c r="AO255" s="516" t="str">
        <f t="shared" ref="AO255" si="2903">IF(T255="","",IFERROR(SUM(U255:AN255)+LARGE(U255:AN255,1)/100+LARGE(U255:AN255,2)/1000+LARGE(U255:AN255,3)/10000+LARGE(U255:AN255,4)/100000+LARGE(U255:AN255,5)/1000000+LARGE(U255:AN255,6)/10000000+LARGE(U255:AN255,7)/100000000+LARGE(U255:AN255,8)/1000000000+LARGE(U255:AN255,9)/10000000000+LARGE(U255:AN255,10)/100000000000+LARGE(U255:AN255,11)/1000000000000+LARGE(U255:AN255,12)/10000000000000+LARGE(U255:AN255,13)/100000000000000+LARGE(U255:AN255,14)/1000000000000000+LARGE(U255:AN255,15)/10000000000000000+LARGE(U255:AN255,16)/100000000000000000+LARGE(U255:AN255,17)/1000000000000000000+LARGE(U255:AN255,18)/10000000000000000000+LARGE(U255:AN255,19)/100000000000000000000+LARGE(U255:AN255,20)/1E+21-0.01/S255,0))</f>
        <v/>
      </c>
      <c r="AP255" s="374"/>
      <c r="AQ255" s="374"/>
      <c r="AR255" s="374"/>
      <c r="AS255" s="374"/>
      <c r="AT255" s="374"/>
      <c r="AU255" s="374"/>
    </row>
    <row r="256" spans="1:47" ht="12" customHeight="1" thickBot="1" x14ac:dyDescent="0.35">
      <c r="A256" s="530"/>
      <c r="B256" s="524"/>
      <c r="C256" s="521"/>
      <c r="D256" s="526"/>
      <c r="E256" s="69"/>
      <c r="F256" s="70"/>
      <c r="G256" s="528"/>
      <c r="H256" s="43" t="str">
        <f t="shared" si="2212"/>
        <v/>
      </c>
      <c r="I256" s="70"/>
      <c r="J256" s="70"/>
      <c r="K256" s="70"/>
      <c r="L256" s="70"/>
      <c r="M256" s="70"/>
      <c r="N256" s="70"/>
      <c r="O256" s="318"/>
      <c r="P256" s="70"/>
      <c r="Q256" s="70"/>
      <c r="R256" s="319"/>
      <c r="S256" s="519"/>
      <c r="T256" s="516"/>
      <c r="U256" s="516"/>
      <c r="V256" s="516"/>
      <c r="W256" s="516"/>
      <c r="X256" s="516"/>
      <c r="Y256" s="516"/>
      <c r="Z256" s="516"/>
      <c r="AA256" s="516"/>
      <c r="AB256" s="516"/>
      <c r="AC256" s="516"/>
      <c r="AD256" s="516"/>
      <c r="AE256" s="516"/>
      <c r="AF256" s="516"/>
      <c r="AG256" s="516"/>
      <c r="AH256" s="516"/>
      <c r="AI256" s="516"/>
      <c r="AJ256" s="516"/>
      <c r="AK256" s="516"/>
      <c r="AL256" s="516"/>
      <c r="AM256" s="516"/>
      <c r="AN256" s="516"/>
      <c r="AO256" s="516"/>
      <c r="AP256" s="374"/>
      <c r="AQ256" s="374"/>
      <c r="AR256" s="374"/>
      <c r="AS256" s="374"/>
      <c r="AT256" s="374"/>
      <c r="AU256" s="374"/>
    </row>
    <row r="257" spans="1:47" ht="12" customHeight="1" x14ac:dyDescent="0.3">
      <c r="A257" s="529" t="str">
        <f t="shared" ref="A257" si="2904">IF(ISERROR(RANK(AO257,$AO$3:$AO$302,0)),"",(RANK(AO257,$AO$3:$AO$302,0)))</f>
        <v/>
      </c>
      <c r="B257" s="523" t="str">
        <f>IF(ISNA(VLOOKUP($D257,'L. Des E.'!$A$3:$C$362,2,FALSE)),"",(VLOOKUP($D257,'L. Des E.'!$A$3:$C$362,2,FALSE)))</f>
        <v/>
      </c>
      <c r="C257" s="520" t="str">
        <f>IF(ISNA(VLOOKUP($D257,'L. Des E.'!$A$3:$C$362,3,FALSE)),"",(VLOOKUP($D257,'L. Des E.'!$A$3:$C$362,3,FALSE)))</f>
        <v/>
      </c>
      <c r="D257" s="525"/>
      <c r="E257" s="64"/>
      <c r="F257" s="65"/>
      <c r="G257" s="527" t="str">
        <f t="shared" ref="G257" si="2905">IF(F257="","",IF(SUM(H257:H258)=0,"PC",(SUM(H257:H258))))</f>
        <v/>
      </c>
      <c r="H257" s="503" t="str">
        <f t="shared" si="2212"/>
        <v/>
      </c>
      <c r="I257" s="65"/>
      <c r="J257" s="65"/>
      <c r="K257" s="65"/>
      <c r="L257" s="65"/>
      <c r="M257" s="65"/>
      <c r="N257" s="65"/>
      <c r="O257" s="316"/>
      <c r="P257" s="65"/>
      <c r="Q257" s="65"/>
      <c r="R257" s="317"/>
      <c r="S257" s="519">
        <v>128</v>
      </c>
      <c r="T257" s="516" t="str">
        <f t="shared" ref="T257" si="2906">G257</f>
        <v/>
      </c>
      <c r="U257" s="516">
        <f t="shared" ref="U257" si="2907">I257</f>
        <v>0</v>
      </c>
      <c r="V257" s="516">
        <f t="shared" ref="V257" si="2908">I258</f>
        <v>0</v>
      </c>
      <c r="W257" s="516">
        <f t="shared" ref="W257" si="2909">J257</f>
        <v>0</v>
      </c>
      <c r="X257" s="516">
        <f t="shared" ref="X257" si="2910">J258</f>
        <v>0</v>
      </c>
      <c r="Y257" s="516">
        <f t="shared" si="2220"/>
        <v>0</v>
      </c>
      <c r="Z257" s="517">
        <f t="shared" ref="Z257" si="2911">K258</f>
        <v>0</v>
      </c>
      <c r="AA257" s="516">
        <f t="shared" ref="AA257" si="2912">L257</f>
        <v>0</v>
      </c>
      <c r="AB257" s="516">
        <f t="shared" ref="AB257" si="2913">L258</f>
        <v>0</v>
      </c>
      <c r="AC257" s="516">
        <f t="shared" ref="AC257" si="2914">M257</f>
        <v>0</v>
      </c>
      <c r="AD257" s="516">
        <f t="shared" ref="AD257" si="2915">M258</f>
        <v>0</v>
      </c>
      <c r="AE257" s="516">
        <f t="shared" ref="AE257" si="2916">N257</f>
        <v>0</v>
      </c>
      <c r="AF257" s="516">
        <f t="shared" ref="AF257" si="2917">N258</f>
        <v>0</v>
      </c>
      <c r="AG257" s="516">
        <f t="shared" ref="AG257" si="2918">O257</f>
        <v>0</v>
      </c>
      <c r="AH257" s="516">
        <f t="shared" ref="AH257" si="2919">O258</f>
        <v>0</v>
      </c>
      <c r="AI257" s="516">
        <f t="shared" ref="AI257" si="2920">P257</f>
        <v>0</v>
      </c>
      <c r="AJ257" s="516">
        <f t="shared" ref="AJ257" si="2921">P258</f>
        <v>0</v>
      </c>
      <c r="AK257" s="516">
        <f t="shared" ref="AK257" si="2922">Q257</f>
        <v>0</v>
      </c>
      <c r="AL257" s="516">
        <f t="shared" ref="AL257" si="2923">Q258</f>
        <v>0</v>
      </c>
      <c r="AM257" s="516">
        <f t="shared" ref="AM257" si="2924">R257</f>
        <v>0</v>
      </c>
      <c r="AN257" s="516">
        <f t="shared" ref="AN257" si="2925">R258</f>
        <v>0</v>
      </c>
      <c r="AO257" s="516" t="str">
        <f t="shared" ref="AO257" si="2926">IF(T257="","",IFERROR(SUM(U257:AN257)+LARGE(U257:AN257,1)/100+LARGE(U257:AN257,2)/1000+LARGE(U257:AN257,3)/10000+LARGE(U257:AN257,4)/100000+LARGE(U257:AN257,5)/1000000+LARGE(U257:AN257,6)/10000000+LARGE(U257:AN257,7)/100000000+LARGE(U257:AN257,8)/1000000000+LARGE(U257:AN257,9)/10000000000+LARGE(U257:AN257,10)/100000000000+LARGE(U257:AN257,11)/1000000000000+LARGE(U257:AN257,12)/10000000000000+LARGE(U257:AN257,13)/100000000000000+LARGE(U257:AN257,14)/1000000000000000+LARGE(U257:AN257,15)/10000000000000000+LARGE(U257:AN257,16)/100000000000000000+LARGE(U257:AN257,17)/1000000000000000000+LARGE(U257:AN257,18)/10000000000000000000+LARGE(U257:AN257,19)/100000000000000000000+LARGE(U257:AN257,20)/1E+21-0.01/S257,0))</f>
        <v/>
      </c>
      <c r="AP257" s="374"/>
      <c r="AQ257" s="374"/>
      <c r="AR257" s="374"/>
      <c r="AS257" s="374"/>
      <c r="AT257" s="374"/>
      <c r="AU257" s="374"/>
    </row>
    <row r="258" spans="1:47" ht="12" customHeight="1" thickBot="1" x14ac:dyDescent="0.35">
      <c r="A258" s="530"/>
      <c r="B258" s="524"/>
      <c r="C258" s="521"/>
      <c r="D258" s="526"/>
      <c r="E258" s="69"/>
      <c r="F258" s="70"/>
      <c r="G258" s="528"/>
      <c r="H258" s="43" t="str">
        <f t="shared" si="2212"/>
        <v/>
      </c>
      <c r="I258" s="70"/>
      <c r="J258" s="70"/>
      <c r="K258" s="70"/>
      <c r="L258" s="70"/>
      <c r="M258" s="70"/>
      <c r="N258" s="70"/>
      <c r="O258" s="318"/>
      <c r="P258" s="70"/>
      <c r="Q258" s="70"/>
      <c r="R258" s="319"/>
      <c r="S258" s="519"/>
      <c r="T258" s="516"/>
      <c r="U258" s="516"/>
      <c r="V258" s="516"/>
      <c r="W258" s="516"/>
      <c r="X258" s="516"/>
      <c r="Y258" s="516"/>
      <c r="Z258" s="516"/>
      <c r="AA258" s="516"/>
      <c r="AB258" s="516"/>
      <c r="AC258" s="516"/>
      <c r="AD258" s="516"/>
      <c r="AE258" s="516"/>
      <c r="AF258" s="516"/>
      <c r="AG258" s="516"/>
      <c r="AH258" s="516"/>
      <c r="AI258" s="516"/>
      <c r="AJ258" s="516"/>
      <c r="AK258" s="516"/>
      <c r="AL258" s="516"/>
      <c r="AM258" s="516"/>
      <c r="AN258" s="516"/>
      <c r="AO258" s="516"/>
      <c r="AP258" s="374"/>
      <c r="AQ258" s="374"/>
      <c r="AR258" s="374"/>
      <c r="AS258" s="374"/>
      <c r="AT258" s="374"/>
      <c r="AU258" s="374"/>
    </row>
    <row r="259" spans="1:47" ht="12" customHeight="1" x14ac:dyDescent="0.3">
      <c r="A259" s="529" t="str">
        <f t="shared" ref="A259" si="2927">IF(ISERROR(RANK(AO259,$AO$3:$AO$302,0)),"",(RANK(AO259,$AO$3:$AO$302,0)))</f>
        <v/>
      </c>
      <c r="B259" s="523" t="str">
        <f>IF(ISNA(VLOOKUP($D259,'L. Des E.'!$A$3:$C$362,2,FALSE)),"",(VLOOKUP($D259,'L. Des E.'!$A$3:$C$362,2,FALSE)))</f>
        <v/>
      </c>
      <c r="C259" s="520" t="str">
        <f>IF(ISNA(VLOOKUP($D259,'L. Des E.'!$A$3:$C$362,3,FALSE)),"",(VLOOKUP($D259,'L. Des E.'!$A$3:$C$362,3,FALSE)))</f>
        <v/>
      </c>
      <c r="D259" s="525"/>
      <c r="E259" s="64"/>
      <c r="F259" s="65"/>
      <c r="G259" s="527" t="str">
        <f t="shared" ref="G259" si="2928">IF(F259="","",IF(SUM(H259:H260)=0,"PC",(SUM(H259:H260))))</f>
        <v/>
      </c>
      <c r="H259" s="503" t="str">
        <f t="shared" si="2212"/>
        <v/>
      </c>
      <c r="I259" s="65"/>
      <c r="J259" s="65"/>
      <c r="K259" s="65"/>
      <c r="L259" s="65"/>
      <c r="M259" s="65"/>
      <c r="N259" s="65"/>
      <c r="O259" s="316"/>
      <c r="P259" s="65"/>
      <c r="Q259" s="65"/>
      <c r="R259" s="317"/>
      <c r="S259" s="519">
        <v>129</v>
      </c>
      <c r="T259" s="516" t="str">
        <f t="shared" ref="T259" si="2929">G259</f>
        <v/>
      </c>
      <c r="U259" s="516">
        <f t="shared" ref="U259" si="2930">I259</f>
        <v>0</v>
      </c>
      <c r="V259" s="516">
        <f t="shared" ref="V259" si="2931">I260</f>
        <v>0</v>
      </c>
      <c r="W259" s="516">
        <f t="shared" ref="W259" si="2932">J259</f>
        <v>0</v>
      </c>
      <c r="X259" s="516">
        <f t="shared" ref="X259" si="2933">J260</f>
        <v>0</v>
      </c>
      <c r="Y259" s="516">
        <f t="shared" si="2220"/>
        <v>0</v>
      </c>
      <c r="Z259" s="517">
        <f t="shared" ref="Z259" si="2934">K260</f>
        <v>0</v>
      </c>
      <c r="AA259" s="516">
        <f t="shared" ref="AA259" si="2935">L259</f>
        <v>0</v>
      </c>
      <c r="AB259" s="516">
        <f t="shared" ref="AB259" si="2936">L260</f>
        <v>0</v>
      </c>
      <c r="AC259" s="516">
        <f t="shared" ref="AC259" si="2937">M259</f>
        <v>0</v>
      </c>
      <c r="AD259" s="516">
        <f t="shared" ref="AD259" si="2938">M260</f>
        <v>0</v>
      </c>
      <c r="AE259" s="516">
        <f t="shared" ref="AE259" si="2939">N259</f>
        <v>0</v>
      </c>
      <c r="AF259" s="516">
        <f t="shared" ref="AF259" si="2940">N260</f>
        <v>0</v>
      </c>
      <c r="AG259" s="516">
        <f t="shared" ref="AG259" si="2941">O259</f>
        <v>0</v>
      </c>
      <c r="AH259" s="516">
        <f t="shared" ref="AH259" si="2942">O260</f>
        <v>0</v>
      </c>
      <c r="AI259" s="516">
        <f t="shared" ref="AI259" si="2943">P259</f>
        <v>0</v>
      </c>
      <c r="AJ259" s="516">
        <f t="shared" ref="AJ259" si="2944">P260</f>
        <v>0</v>
      </c>
      <c r="AK259" s="516">
        <f t="shared" ref="AK259" si="2945">Q259</f>
        <v>0</v>
      </c>
      <c r="AL259" s="516">
        <f t="shared" ref="AL259" si="2946">Q260</f>
        <v>0</v>
      </c>
      <c r="AM259" s="516">
        <f t="shared" ref="AM259" si="2947">R259</f>
        <v>0</v>
      </c>
      <c r="AN259" s="516">
        <f t="shared" ref="AN259" si="2948">R260</f>
        <v>0</v>
      </c>
      <c r="AO259" s="516" t="str">
        <f t="shared" ref="AO259" si="2949">IF(T259="","",IFERROR(SUM(U259:AN259)+LARGE(U259:AN259,1)/100+LARGE(U259:AN259,2)/1000+LARGE(U259:AN259,3)/10000+LARGE(U259:AN259,4)/100000+LARGE(U259:AN259,5)/1000000+LARGE(U259:AN259,6)/10000000+LARGE(U259:AN259,7)/100000000+LARGE(U259:AN259,8)/1000000000+LARGE(U259:AN259,9)/10000000000+LARGE(U259:AN259,10)/100000000000+LARGE(U259:AN259,11)/1000000000000+LARGE(U259:AN259,12)/10000000000000+LARGE(U259:AN259,13)/100000000000000+LARGE(U259:AN259,14)/1000000000000000+LARGE(U259:AN259,15)/10000000000000000+LARGE(U259:AN259,16)/100000000000000000+LARGE(U259:AN259,17)/1000000000000000000+LARGE(U259:AN259,18)/10000000000000000000+LARGE(U259:AN259,19)/100000000000000000000+LARGE(U259:AN259,20)/1E+21-0.01/S259,0))</f>
        <v/>
      </c>
      <c r="AP259" s="374"/>
      <c r="AQ259" s="374"/>
      <c r="AR259" s="374"/>
      <c r="AS259" s="374"/>
      <c r="AT259" s="374"/>
      <c r="AU259" s="374"/>
    </row>
    <row r="260" spans="1:47" ht="12" customHeight="1" thickBot="1" x14ac:dyDescent="0.35">
      <c r="A260" s="530"/>
      <c r="B260" s="524"/>
      <c r="C260" s="521"/>
      <c r="D260" s="526"/>
      <c r="E260" s="69"/>
      <c r="F260" s="70"/>
      <c r="G260" s="528"/>
      <c r="H260" s="43" t="str">
        <f t="shared" ref="H260:H302" si="2950">IF(F260="","",IF(MIN(90,SUM(I260:R260))=0,"PC",(MIN(90,SUM(I260:R260)))))</f>
        <v/>
      </c>
      <c r="I260" s="70"/>
      <c r="J260" s="70"/>
      <c r="K260" s="70"/>
      <c r="L260" s="70"/>
      <c r="M260" s="70"/>
      <c r="N260" s="70"/>
      <c r="O260" s="318"/>
      <c r="P260" s="70"/>
      <c r="Q260" s="70"/>
      <c r="R260" s="319"/>
      <c r="S260" s="519"/>
      <c r="T260" s="516"/>
      <c r="U260" s="516"/>
      <c r="V260" s="516"/>
      <c r="W260" s="516"/>
      <c r="X260" s="516"/>
      <c r="Y260" s="516"/>
      <c r="Z260" s="516"/>
      <c r="AA260" s="516"/>
      <c r="AB260" s="516"/>
      <c r="AC260" s="516"/>
      <c r="AD260" s="516"/>
      <c r="AE260" s="516"/>
      <c r="AF260" s="516"/>
      <c r="AG260" s="516"/>
      <c r="AH260" s="516"/>
      <c r="AI260" s="516"/>
      <c r="AJ260" s="516"/>
      <c r="AK260" s="516"/>
      <c r="AL260" s="516"/>
      <c r="AM260" s="516"/>
      <c r="AN260" s="516"/>
      <c r="AO260" s="516"/>
      <c r="AP260" s="374"/>
      <c r="AQ260" s="374"/>
      <c r="AR260" s="374"/>
      <c r="AS260" s="374"/>
      <c r="AT260" s="374"/>
      <c r="AU260" s="374"/>
    </row>
    <row r="261" spans="1:47" ht="12" customHeight="1" x14ac:dyDescent="0.3">
      <c r="A261" s="529" t="str">
        <f t="shared" ref="A261" si="2951">IF(ISERROR(RANK(AO261,$AO$3:$AO$302,0)),"",(RANK(AO261,$AO$3:$AO$302,0)))</f>
        <v/>
      </c>
      <c r="B261" s="523" t="str">
        <f>IF(ISNA(VLOOKUP($D261,'L. Des E.'!$A$3:$C$362,2,FALSE)),"",(VLOOKUP($D261,'L. Des E.'!$A$3:$C$362,2,FALSE)))</f>
        <v/>
      </c>
      <c r="C261" s="520" t="str">
        <f>IF(ISNA(VLOOKUP($D261,'L. Des E.'!$A$3:$C$362,3,FALSE)),"",(VLOOKUP($D261,'L. Des E.'!$A$3:$C$362,3,FALSE)))</f>
        <v/>
      </c>
      <c r="D261" s="525"/>
      <c r="E261" s="64"/>
      <c r="F261" s="65"/>
      <c r="G261" s="527" t="str">
        <f t="shared" ref="G261" si="2952">IF(F261="","",IF(SUM(H261:H262)=0,"PC",(SUM(H261:H262))))</f>
        <v/>
      </c>
      <c r="H261" s="503" t="str">
        <f t="shared" si="2950"/>
        <v/>
      </c>
      <c r="I261" s="65"/>
      <c r="J261" s="65"/>
      <c r="K261" s="65"/>
      <c r="L261" s="65"/>
      <c r="M261" s="65"/>
      <c r="N261" s="65"/>
      <c r="O261" s="316"/>
      <c r="P261" s="65"/>
      <c r="Q261" s="65"/>
      <c r="R261" s="317"/>
      <c r="S261" s="519">
        <v>130</v>
      </c>
      <c r="T261" s="516" t="str">
        <f t="shared" ref="T261" si="2953">G261</f>
        <v/>
      </c>
      <c r="U261" s="516">
        <f t="shared" ref="U261" si="2954">I261</f>
        <v>0</v>
      </c>
      <c r="V261" s="516">
        <f t="shared" ref="V261" si="2955">I262</f>
        <v>0</v>
      </c>
      <c r="W261" s="516">
        <f t="shared" ref="W261" si="2956">J261</f>
        <v>0</v>
      </c>
      <c r="X261" s="516">
        <f t="shared" ref="X261" si="2957">J262</f>
        <v>0</v>
      </c>
      <c r="Y261" s="516">
        <f t="shared" ref="Y261:Y301" si="2958">K261</f>
        <v>0</v>
      </c>
      <c r="Z261" s="517">
        <f t="shared" ref="Z261" si="2959">K262</f>
        <v>0</v>
      </c>
      <c r="AA261" s="516">
        <f t="shared" ref="AA261" si="2960">L261</f>
        <v>0</v>
      </c>
      <c r="AB261" s="516">
        <f t="shared" ref="AB261" si="2961">L262</f>
        <v>0</v>
      </c>
      <c r="AC261" s="516">
        <f t="shared" ref="AC261" si="2962">M261</f>
        <v>0</v>
      </c>
      <c r="AD261" s="516">
        <f t="shared" ref="AD261" si="2963">M262</f>
        <v>0</v>
      </c>
      <c r="AE261" s="516">
        <f t="shared" ref="AE261" si="2964">N261</f>
        <v>0</v>
      </c>
      <c r="AF261" s="516">
        <f t="shared" ref="AF261" si="2965">N262</f>
        <v>0</v>
      </c>
      <c r="AG261" s="516">
        <f t="shared" ref="AG261" si="2966">O261</f>
        <v>0</v>
      </c>
      <c r="AH261" s="516">
        <f t="shared" ref="AH261" si="2967">O262</f>
        <v>0</v>
      </c>
      <c r="AI261" s="516">
        <f t="shared" ref="AI261" si="2968">P261</f>
        <v>0</v>
      </c>
      <c r="AJ261" s="516">
        <f t="shared" ref="AJ261" si="2969">P262</f>
        <v>0</v>
      </c>
      <c r="AK261" s="516">
        <f t="shared" ref="AK261" si="2970">Q261</f>
        <v>0</v>
      </c>
      <c r="AL261" s="516">
        <f t="shared" ref="AL261" si="2971">Q262</f>
        <v>0</v>
      </c>
      <c r="AM261" s="516">
        <f t="shared" ref="AM261" si="2972">R261</f>
        <v>0</v>
      </c>
      <c r="AN261" s="516">
        <f t="shared" ref="AN261" si="2973">R262</f>
        <v>0</v>
      </c>
      <c r="AO261" s="516" t="str">
        <f t="shared" ref="AO261" si="2974">IF(T261="","",IFERROR(SUM(U261:AN261)+LARGE(U261:AN261,1)/100+LARGE(U261:AN261,2)/1000+LARGE(U261:AN261,3)/10000+LARGE(U261:AN261,4)/100000+LARGE(U261:AN261,5)/1000000+LARGE(U261:AN261,6)/10000000+LARGE(U261:AN261,7)/100000000+LARGE(U261:AN261,8)/1000000000+LARGE(U261:AN261,9)/10000000000+LARGE(U261:AN261,10)/100000000000+LARGE(U261:AN261,11)/1000000000000+LARGE(U261:AN261,12)/10000000000000+LARGE(U261:AN261,13)/100000000000000+LARGE(U261:AN261,14)/1000000000000000+LARGE(U261:AN261,15)/10000000000000000+LARGE(U261:AN261,16)/100000000000000000+LARGE(U261:AN261,17)/1000000000000000000+LARGE(U261:AN261,18)/10000000000000000000+LARGE(U261:AN261,19)/100000000000000000000+LARGE(U261:AN261,20)/1E+21-0.01/S261,0))</f>
        <v/>
      </c>
      <c r="AP261" s="374"/>
      <c r="AQ261" s="374"/>
      <c r="AR261" s="374"/>
      <c r="AS261" s="374"/>
      <c r="AT261" s="374"/>
      <c r="AU261" s="374"/>
    </row>
    <row r="262" spans="1:47" ht="12" customHeight="1" thickBot="1" x14ac:dyDescent="0.35">
      <c r="A262" s="530"/>
      <c r="B262" s="524"/>
      <c r="C262" s="521"/>
      <c r="D262" s="526"/>
      <c r="E262" s="69"/>
      <c r="F262" s="70"/>
      <c r="G262" s="528"/>
      <c r="H262" s="43" t="str">
        <f t="shared" si="2950"/>
        <v/>
      </c>
      <c r="I262" s="70"/>
      <c r="J262" s="70"/>
      <c r="K262" s="70"/>
      <c r="L262" s="70"/>
      <c r="M262" s="70"/>
      <c r="N262" s="70"/>
      <c r="O262" s="318"/>
      <c r="P262" s="70"/>
      <c r="Q262" s="70"/>
      <c r="R262" s="319"/>
      <c r="S262" s="519"/>
      <c r="T262" s="516"/>
      <c r="U262" s="516"/>
      <c r="V262" s="516"/>
      <c r="W262" s="516"/>
      <c r="X262" s="516"/>
      <c r="Y262" s="516"/>
      <c r="Z262" s="516"/>
      <c r="AA262" s="516"/>
      <c r="AB262" s="516"/>
      <c r="AC262" s="516"/>
      <c r="AD262" s="516"/>
      <c r="AE262" s="516"/>
      <c r="AF262" s="516"/>
      <c r="AG262" s="516"/>
      <c r="AH262" s="516"/>
      <c r="AI262" s="516"/>
      <c r="AJ262" s="516"/>
      <c r="AK262" s="516"/>
      <c r="AL262" s="516"/>
      <c r="AM262" s="516"/>
      <c r="AN262" s="516"/>
      <c r="AO262" s="516"/>
      <c r="AP262" s="374"/>
      <c r="AQ262" s="374"/>
      <c r="AR262" s="374"/>
      <c r="AS262" s="374"/>
      <c r="AT262" s="374"/>
      <c r="AU262" s="374"/>
    </row>
    <row r="263" spans="1:47" ht="12" customHeight="1" x14ac:dyDescent="0.3">
      <c r="A263" s="529" t="str">
        <f t="shared" ref="A263" si="2975">IF(ISERROR(RANK(AO263,$AO$3:$AO$302,0)),"",(RANK(AO263,$AO$3:$AO$302,0)))</f>
        <v/>
      </c>
      <c r="B263" s="523" t="str">
        <f>IF(ISNA(VLOOKUP($D263,'L. Des E.'!$A$3:$C$362,2,FALSE)),"",(VLOOKUP($D263,'L. Des E.'!$A$3:$C$362,2,FALSE)))</f>
        <v/>
      </c>
      <c r="C263" s="520" t="str">
        <f>IF(ISNA(VLOOKUP($D263,'L. Des E.'!$A$3:$C$362,3,FALSE)),"",(VLOOKUP($D263,'L. Des E.'!$A$3:$C$362,3,FALSE)))</f>
        <v/>
      </c>
      <c r="D263" s="525"/>
      <c r="E263" s="64"/>
      <c r="F263" s="65"/>
      <c r="G263" s="527" t="str">
        <f t="shared" ref="G263" si="2976">IF(F263="","",IF(SUM(H263:H264)=0,"PC",(SUM(H263:H264))))</f>
        <v/>
      </c>
      <c r="H263" s="503" t="str">
        <f t="shared" si="2950"/>
        <v/>
      </c>
      <c r="I263" s="65"/>
      <c r="J263" s="65"/>
      <c r="K263" s="65"/>
      <c r="L263" s="65"/>
      <c r="M263" s="65"/>
      <c r="N263" s="65"/>
      <c r="O263" s="316"/>
      <c r="P263" s="65"/>
      <c r="Q263" s="65"/>
      <c r="R263" s="317"/>
      <c r="S263" s="519">
        <v>131</v>
      </c>
      <c r="T263" s="516" t="str">
        <f t="shared" ref="T263" si="2977">G263</f>
        <v/>
      </c>
      <c r="U263" s="516">
        <f t="shared" ref="U263" si="2978">I263</f>
        <v>0</v>
      </c>
      <c r="V263" s="516">
        <f t="shared" ref="V263" si="2979">I264</f>
        <v>0</v>
      </c>
      <c r="W263" s="516">
        <f t="shared" ref="W263" si="2980">J263</f>
        <v>0</v>
      </c>
      <c r="X263" s="516">
        <f t="shared" ref="X263" si="2981">J264</f>
        <v>0</v>
      </c>
      <c r="Y263" s="516">
        <f t="shared" si="2958"/>
        <v>0</v>
      </c>
      <c r="Z263" s="517">
        <f t="shared" ref="Z263" si="2982">K264</f>
        <v>0</v>
      </c>
      <c r="AA263" s="516">
        <f t="shared" ref="AA263" si="2983">L263</f>
        <v>0</v>
      </c>
      <c r="AB263" s="516">
        <f t="shared" ref="AB263" si="2984">L264</f>
        <v>0</v>
      </c>
      <c r="AC263" s="516">
        <f t="shared" ref="AC263" si="2985">M263</f>
        <v>0</v>
      </c>
      <c r="AD263" s="516">
        <f t="shared" ref="AD263" si="2986">M264</f>
        <v>0</v>
      </c>
      <c r="AE263" s="516">
        <f t="shared" ref="AE263" si="2987">N263</f>
        <v>0</v>
      </c>
      <c r="AF263" s="516">
        <f t="shared" ref="AF263" si="2988">N264</f>
        <v>0</v>
      </c>
      <c r="AG263" s="516">
        <f t="shared" ref="AG263" si="2989">O263</f>
        <v>0</v>
      </c>
      <c r="AH263" s="516">
        <f t="shared" ref="AH263" si="2990">O264</f>
        <v>0</v>
      </c>
      <c r="AI263" s="516">
        <f t="shared" ref="AI263" si="2991">P263</f>
        <v>0</v>
      </c>
      <c r="AJ263" s="516">
        <f t="shared" ref="AJ263" si="2992">P264</f>
        <v>0</v>
      </c>
      <c r="AK263" s="516">
        <f t="shared" ref="AK263" si="2993">Q263</f>
        <v>0</v>
      </c>
      <c r="AL263" s="516">
        <f t="shared" ref="AL263" si="2994">Q264</f>
        <v>0</v>
      </c>
      <c r="AM263" s="516">
        <f t="shared" ref="AM263" si="2995">R263</f>
        <v>0</v>
      </c>
      <c r="AN263" s="516">
        <f t="shared" ref="AN263" si="2996">R264</f>
        <v>0</v>
      </c>
      <c r="AO263" s="516" t="str">
        <f t="shared" ref="AO263" si="2997">IF(T263="","",IFERROR(SUM(U263:AN263)+LARGE(U263:AN263,1)/100+LARGE(U263:AN263,2)/1000+LARGE(U263:AN263,3)/10000+LARGE(U263:AN263,4)/100000+LARGE(U263:AN263,5)/1000000+LARGE(U263:AN263,6)/10000000+LARGE(U263:AN263,7)/100000000+LARGE(U263:AN263,8)/1000000000+LARGE(U263:AN263,9)/10000000000+LARGE(U263:AN263,10)/100000000000+LARGE(U263:AN263,11)/1000000000000+LARGE(U263:AN263,12)/10000000000000+LARGE(U263:AN263,13)/100000000000000+LARGE(U263:AN263,14)/1000000000000000+LARGE(U263:AN263,15)/10000000000000000+LARGE(U263:AN263,16)/100000000000000000+LARGE(U263:AN263,17)/1000000000000000000+LARGE(U263:AN263,18)/10000000000000000000+LARGE(U263:AN263,19)/100000000000000000000+LARGE(U263:AN263,20)/1E+21-0.01/S263,0))</f>
        <v/>
      </c>
      <c r="AP263" s="374"/>
      <c r="AQ263" s="374"/>
      <c r="AR263" s="374"/>
      <c r="AS263" s="374"/>
      <c r="AT263" s="374"/>
      <c r="AU263" s="374"/>
    </row>
    <row r="264" spans="1:47" ht="12" customHeight="1" thickBot="1" x14ac:dyDescent="0.35">
      <c r="A264" s="530"/>
      <c r="B264" s="524"/>
      <c r="C264" s="521"/>
      <c r="D264" s="526"/>
      <c r="E264" s="69"/>
      <c r="F264" s="70"/>
      <c r="G264" s="528"/>
      <c r="H264" s="43" t="str">
        <f t="shared" si="2950"/>
        <v/>
      </c>
      <c r="I264" s="70"/>
      <c r="J264" s="70"/>
      <c r="K264" s="70"/>
      <c r="L264" s="70"/>
      <c r="M264" s="70"/>
      <c r="N264" s="70"/>
      <c r="O264" s="318"/>
      <c r="P264" s="70"/>
      <c r="Q264" s="70"/>
      <c r="R264" s="319"/>
      <c r="S264" s="519"/>
      <c r="T264" s="516"/>
      <c r="U264" s="516"/>
      <c r="V264" s="516"/>
      <c r="W264" s="516"/>
      <c r="X264" s="516"/>
      <c r="Y264" s="516"/>
      <c r="Z264" s="516"/>
      <c r="AA264" s="516"/>
      <c r="AB264" s="516"/>
      <c r="AC264" s="516"/>
      <c r="AD264" s="516"/>
      <c r="AE264" s="516"/>
      <c r="AF264" s="516"/>
      <c r="AG264" s="516"/>
      <c r="AH264" s="516"/>
      <c r="AI264" s="516"/>
      <c r="AJ264" s="516"/>
      <c r="AK264" s="516"/>
      <c r="AL264" s="516"/>
      <c r="AM264" s="516"/>
      <c r="AN264" s="516"/>
      <c r="AO264" s="516"/>
      <c r="AP264" s="374"/>
      <c r="AQ264" s="374"/>
      <c r="AR264" s="374"/>
      <c r="AS264" s="374"/>
      <c r="AT264" s="374"/>
      <c r="AU264" s="374"/>
    </row>
    <row r="265" spans="1:47" ht="12" customHeight="1" x14ac:dyDescent="0.3">
      <c r="A265" s="529" t="str">
        <f t="shared" ref="A265" si="2998">IF(ISERROR(RANK(AO265,$AO$3:$AO$302,0)),"",(RANK(AO265,$AO$3:$AO$302,0)))</f>
        <v/>
      </c>
      <c r="B265" s="523" t="str">
        <f>IF(ISNA(VLOOKUP($D265,'L. Des E.'!$A$3:$C$362,2,FALSE)),"",(VLOOKUP($D265,'L. Des E.'!$A$3:$C$362,2,FALSE)))</f>
        <v/>
      </c>
      <c r="C265" s="520" t="str">
        <f>IF(ISNA(VLOOKUP($D265,'L. Des E.'!$A$3:$C$362,3,FALSE)),"",(VLOOKUP($D265,'L. Des E.'!$A$3:$C$362,3,FALSE)))</f>
        <v/>
      </c>
      <c r="D265" s="525"/>
      <c r="E265" s="64"/>
      <c r="F265" s="65"/>
      <c r="G265" s="527" t="str">
        <f t="shared" ref="G265" si="2999">IF(F265="","",IF(SUM(H265:H266)=0,"PC",(SUM(H265:H266))))</f>
        <v/>
      </c>
      <c r="H265" s="503" t="str">
        <f t="shared" si="2950"/>
        <v/>
      </c>
      <c r="I265" s="65"/>
      <c r="J265" s="65"/>
      <c r="K265" s="65"/>
      <c r="L265" s="65"/>
      <c r="M265" s="65"/>
      <c r="N265" s="65"/>
      <c r="O265" s="316"/>
      <c r="P265" s="65"/>
      <c r="Q265" s="65"/>
      <c r="R265" s="317"/>
      <c r="S265" s="519">
        <v>132</v>
      </c>
      <c r="T265" s="516" t="str">
        <f t="shared" ref="T265" si="3000">G265</f>
        <v/>
      </c>
      <c r="U265" s="516">
        <f t="shared" ref="U265" si="3001">I265</f>
        <v>0</v>
      </c>
      <c r="V265" s="516">
        <f t="shared" ref="V265" si="3002">I266</f>
        <v>0</v>
      </c>
      <c r="W265" s="516">
        <f t="shared" ref="W265" si="3003">J265</f>
        <v>0</v>
      </c>
      <c r="X265" s="516">
        <f t="shared" ref="X265" si="3004">J266</f>
        <v>0</v>
      </c>
      <c r="Y265" s="516">
        <f t="shared" si="2958"/>
        <v>0</v>
      </c>
      <c r="Z265" s="517">
        <f t="shared" ref="Z265" si="3005">K266</f>
        <v>0</v>
      </c>
      <c r="AA265" s="516">
        <f t="shared" ref="AA265" si="3006">L265</f>
        <v>0</v>
      </c>
      <c r="AB265" s="516">
        <f t="shared" ref="AB265" si="3007">L266</f>
        <v>0</v>
      </c>
      <c r="AC265" s="516">
        <f t="shared" ref="AC265" si="3008">M265</f>
        <v>0</v>
      </c>
      <c r="AD265" s="516">
        <f t="shared" ref="AD265" si="3009">M266</f>
        <v>0</v>
      </c>
      <c r="AE265" s="516">
        <f t="shared" ref="AE265" si="3010">N265</f>
        <v>0</v>
      </c>
      <c r="AF265" s="516">
        <f t="shared" ref="AF265" si="3011">N266</f>
        <v>0</v>
      </c>
      <c r="AG265" s="516">
        <f t="shared" ref="AG265" si="3012">O265</f>
        <v>0</v>
      </c>
      <c r="AH265" s="516">
        <f t="shared" ref="AH265" si="3013">O266</f>
        <v>0</v>
      </c>
      <c r="AI265" s="516">
        <f t="shared" ref="AI265" si="3014">P265</f>
        <v>0</v>
      </c>
      <c r="AJ265" s="516">
        <f t="shared" ref="AJ265" si="3015">P266</f>
        <v>0</v>
      </c>
      <c r="AK265" s="516">
        <f t="shared" ref="AK265" si="3016">Q265</f>
        <v>0</v>
      </c>
      <c r="AL265" s="516">
        <f t="shared" ref="AL265" si="3017">Q266</f>
        <v>0</v>
      </c>
      <c r="AM265" s="516">
        <f t="shared" ref="AM265" si="3018">R265</f>
        <v>0</v>
      </c>
      <c r="AN265" s="516">
        <f t="shared" ref="AN265" si="3019">R266</f>
        <v>0</v>
      </c>
      <c r="AO265" s="516" t="str">
        <f t="shared" ref="AO265" si="3020">IF(T265="","",IFERROR(SUM(U265:AN265)+LARGE(U265:AN265,1)/100+LARGE(U265:AN265,2)/1000+LARGE(U265:AN265,3)/10000+LARGE(U265:AN265,4)/100000+LARGE(U265:AN265,5)/1000000+LARGE(U265:AN265,6)/10000000+LARGE(U265:AN265,7)/100000000+LARGE(U265:AN265,8)/1000000000+LARGE(U265:AN265,9)/10000000000+LARGE(U265:AN265,10)/100000000000+LARGE(U265:AN265,11)/1000000000000+LARGE(U265:AN265,12)/10000000000000+LARGE(U265:AN265,13)/100000000000000+LARGE(U265:AN265,14)/1000000000000000+LARGE(U265:AN265,15)/10000000000000000+LARGE(U265:AN265,16)/100000000000000000+LARGE(U265:AN265,17)/1000000000000000000+LARGE(U265:AN265,18)/10000000000000000000+LARGE(U265:AN265,19)/100000000000000000000+LARGE(U265:AN265,20)/1E+21-0.01/S265,0))</f>
        <v/>
      </c>
      <c r="AP265" s="374"/>
      <c r="AQ265" s="374"/>
      <c r="AR265" s="374"/>
      <c r="AS265" s="374"/>
      <c r="AT265" s="374"/>
      <c r="AU265" s="374"/>
    </row>
    <row r="266" spans="1:47" ht="12" customHeight="1" thickBot="1" x14ac:dyDescent="0.35">
      <c r="A266" s="530"/>
      <c r="B266" s="524"/>
      <c r="C266" s="521"/>
      <c r="D266" s="526"/>
      <c r="E266" s="69"/>
      <c r="F266" s="70"/>
      <c r="G266" s="528"/>
      <c r="H266" s="43" t="str">
        <f t="shared" si="2950"/>
        <v/>
      </c>
      <c r="I266" s="70"/>
      <c r="J266" s="70"/>
      <c r="K266" s="70"/>
      <c r="L266" s="70"/>
      <c r="M266" s="70"/>
      <c r="N266" s="70"/>
      <c r="O266" s="318"/>
      <c r="P266" s="70"/>
      <c r="Q266" s="70"/>
      <c r="R266" s="319"/>
      <c r="S266" s="519"/>
      <c r="T266" s="516"/>
      <c r="U266" s="516"/>
      <c r="V266" s="516"/>
      <c r="W266" s="516"/>
      <c r="X266" s="516"/>
      <c r="Y266" s="516"/>
      <c r="Z266" s="516"/>
      <c r="AA266" s="516"/>
      <c r="AB266" s="516"/>
      <c r="AC266" s="516"/>
      <c r="AD266" s="516"/>
      <c r="AE266" s="516"/>
      <c r="AF266" s="516"/>
      <c r="AG266" s="516"/>
      <c r="AH266" s="516"/>
      <c r="AI266" s="516"/>
      <c r="AJ266" s="516"/>
      <c r="AK266" s="516"/>
      <c r="AL266" s="516"/>
      <c r="AM266" s="516"/>
      <c r="AN266" s="516"/>
      <c r="AO266" s="516"/>
      <c r="AP266" s="374"/>
      <c r="AQ266" s="374"/>
      <c r="AR266" s="374"/>
      <c r="AS266" s="374"/>
      <c r="AT266" s="374"/>
      <c r="AU266" s="374"/>
    </row>
    <row r="267" spans="1:47" ht="12" customHeight="1" x14ac:dyDescent="0.3">
      <c r="A267" s="529" t="str">
        <f t="shared" ref="A267" si="3021">IF(ISERROR(RANK(AO267,$AO$3:$AO$302,0)),"",(RANK(AO267,$AO$3:$AO$302,0)))</f>
        <v/>
      </c>
      <c r="B267" s="523" t="str">
        <f>IF(ISNA(VLOOKUP($D267,'L. Des E.'!$A$3:$C$362,2,FALSE)),"",(VLOOKUP($D267,'L. Des E.'!$A$3:$C$362,2,FALSE)))</f>
        <v/>
      </c>
      <c r="C267" s="520" t="str">
        <f>IF(ISNA(VLOOKUP($D267,'L. Des E.'!$A$3:$C$362,3,FALSE)),"",(VLOOKUP($D267,'L. Des E.'!$A$3:$C$362,3,FALSE)))</f>
        <v/>
      </c>
      <c r="D267" s="525"/>
      <c r="E267" s="64"/>
      <c r="F267" s="65"/>
      <c r="G267" s="527" t="str">
        <f t="shared" ref="G267" si="3022">IF(F267="","",IF(SUM(H267:H268)=0,"PC",(SUM(H267:H268))))</f>
        <v/>
      </c>
      <c r="H267" s="503" t="str">
        <f t="shared" si="2950"/>
        <v/>
      </c>
      <c r="I267" s="65"/>
      <c r="J267" s="65"/>
      <c r="K267" s="65"/>
      <c r="L267" s="65"/>
      <c r="M267" s="65"/>
      <c r="N267" s="65"/>
      <c r="O267" s="316"/>
      <c r="P267" s="65"/>
      <c r="Q267" s="65"/>
      <c r="R267" s="317"/>
      <c r="S267" s="519">
        <v>133</v>
      </c>
      <c r="T267" s="516" t="str">
        <f t="shared" ref="T267" si="3023">G267</f>
        <v/>
      </c>
      <c r="U267" s="516">
        <f t="shared" ref="U267" si="3024">I267</f>
        <v>0</v>
      </c>
      <c r="V267" s="516">
        <f t="shared" ref="V267" si="3025">I268</f>
        <v>0</v>
      </c>
      <c r="W267" s="516">
        <f t="shared" ref="W267" si="3026">J267</f>
        <v>0</v>
      </c>
      <c r="X267" s="516">
        <f t="shared" ref="X267" si="3027">J268</f>
        <v>0</v>
      </c>
      <c r="Y267" s="516">
        <f t="shared" si="2958"/>
        <v>0</v>
      </c>
      <c r="Z267" s="517">
        <f t="shared" ref="Z267" si="3028">K268</f>
        <v>0</v>
      </c>
      <c r="AA267" s="516">
        <f t="shared" ref="AA267" si="3029">L267</f>
        <v>0</v>
      </c>
      <c r="AB267" s="516">
        <f t="shared" ref="AB267" si="3030">L268</f>
        <v>0</v>
      </c>
      <c r="AC267" s="516">
        <f t="shared" ref="AC267" si="3031">M267</f>
        <v>0</v>
      </c>
      <c r="AD267" s="516">
        <f t="shared" ref="AD267" si="3032">M268</f>
        <v>0</v>
      </c>
      <c r="AE267" s="516">
        <f t="shared" ref="AE267" si="3033">N267</f>
        <v>0</v>
      </c>
      <c r="AF267" s="516">
        <f t="shared" ref="AF267" si="3034">N268</f>
        <v>0</v>
      </c>
      <c r="AG267" s="516">
        <f t="shared" ref="AG267" si="3035">O267</f>
        <v>0</v>
      </c>
      <c r="AH267" s="516">
        <f t="shared" ref="AH267" si="3036">O268</f>
        <v>0</v>
      </c>
      <c r="AI267" s="516">
        <f t="shared" ref="AI267" si="3037">P267</f>
        <v>0</v>
      </c>
      <c r="AJ267" s="516">
        <f t="shared" ref="AJ267" si="3038">P268</f>
        <v>0</v>
      </c>
      <c r="AK267" s="516">
        <f t="shared" ref="AK267" si="3039">Q267</f>
        <v>0</v>
      </c>
      <c r="AL267" s="516">
        <f t="shared" ref="AL267" si="3040">Q268</f>
        <v>0</v>
      </c>
      <c r="AM267" s="516">
        <f t="shared" ref="AM267" si="3041">R267</f>
        <v>0</v>
      </c>
      <c r="AN267" s="516">
        <f t="shared" ref="AN267" si="3042">R268</f>
        <v>0</v>
      </c>
      <c r="AO267" s="516" t="str">
        <f t="shared" ref="AO267" si="3043">IF(T267="","",IFERROR(SUM(U267:AN267)+LARGE(U267:AN267,1)/100+LARGE(U267:AN267,2)/1000+LARGE(U267:AN267,3)/10000+LARGE(U267:AN267,4)/100000+LARGE(U267:AN267,5)/1000000+LARGE(U267:AN267,6)/10000000+LARGE(U267:AN267,7)/100000000+LARGE(U267:AN267,8)/1000000000+LARGE(U267:AN267,9)/10000000000+LARGE(U267:AN267,10)/100000000000+LARGE(U267:AN267,11)/1000000000000+LARGE(U267:AN267,12)/10000000000000+LARGE(U267:AN267,13)/100000000000000+LARGE(U267:AN267,14)/1000000000000000+LARGE(U267:AN267,15)/10000000000000000+LARGE(U267:AN267,16)/100000000000000000+LARGE(U267:AN267,17)/1000000000000000000+LARGE(U267:AN267,18)/10000000000000000000+LARGE(U267:AN267,19)/100000000000000000000+LARGE(U267:AN267,20)/1E+21-0.01/S267,0))</f>
        <v/>
      </c>
      <c r="AP267" s="374"/>
      <c r="AQ267" s="374"/>
      <c r="AR267" s="374"/>
      <c r="AS267" s="374"/>
      <c r="AT267" s="374"/>
      <c r="AU267" s="374"/>
    </row>
    <row r="268" spans="1:47" ht="12" customHeight="1" thickBot="1" x14ac:dyDescent="0.35">
      <c r="A268" s="530"/>
      <c r="B268" s="524"/>
      <c r="C268" s="521"/>
      <c r="D268" s="526"/>
      <c r="E268" s="69"/>
      <c r="F268" s="70"/>
      <c r="G268" s="528"/>
      <c r="H268" s="43" t="str">
        <f t="shared" si="2950"/>
        <v/>
      </c>
      <c r="I268" s="70"/>
      <c r="J268" s="70"/>
      <c r="K268" s="70"/>
      <c r="L268" s="70"/>
      <c r="M268" s="70"/>
      <c r="N268" s="70"/>
      <c r="O268" s="318"/>
      <c r="P268" s="70"/>
      <c r="Q268" s="70"/>
      <c r="R268" s="319"/>
      <c r="S268" s="519"/>
      <c r="T268" s="516"/>
      <c r="U268" s="516"/>
      <c r="V268" s="516"/>
      <c r="W268" s="516"/>
      <c r="X268" s="516"/>
      <c r="Y268" s="516"/>
      <c r="Z268" s="516"/>
      <c r="AA268" s="516"/>
      <c r="AB268" s="516"/>
      <c r="AC268" s="516"/>
      <c r="AD268" s="516"/>
      <c r="AE268" s="516"/>
      <c r="AF268" s="516"/>
      <c r="AG268" s="516"/>
      <c r="AH268" s="516"/>
      <c r="AI268" s="516"/>
      <c r="AJ268" s="516"/>
      <c r="AK268" s="516"/>
      <c r="AL268" s="516"/>
      <c r="AM268" s="516"/>
      <c r="AN268" s="516"/>
      <c r="AO268" s="516"/>
      <c r="AP268" s="374"/>
      <c r="AQ268" s="374"/>
      <c r="AR268" s="374"/>
      <c r="AS268" s="374"/>
      <c r="AT268" s="374"/>
      <c r="AU268" s="374"/>
    </row>
    <row r="269" spans="1:47" ht="12" customHeight="1" x14ac:dyDescent="0.3">
      <c r="A269" s="529" t="str">
        <f t="shared" ref="A269" si="3044">IF(ISERROR(RANK(AO269,$AO$3:$AO$302,0)),"",(RANK(AO269,$AO$3:$AO$302,0)))</f>
        <v/>
      </c>
      <c r="B269" s="523" t="str">
        <f>IF(ISNA(VLOOKUP($D269,'L. Des E.'!$A$3:$C$362,2,FALSE)),"",(VLOOKUP($D269,'L. Des E.'!$A$3:$C$362,2,FALSE)))</f>
        <v/>
      </c>
      <c r="C269" s="520" t="str">
        <f>IF(ISNA(VLOOKUP($D269,'L. Des E.'!$A$3:$C$362,3,FALSE)),"",(VLOOKUP($D269,'L. Des E.'!$A$3:$C$362,3,FALSE)))</f>
        <v/>
      </c>
      <c r="D269" s="525"/>
      <c r="E269" s="64"/>
      <c r="F269" s="65"/>
      <c r="G269" s="527" t="str">
        <f t="shared" ref="G269" si="3045">IF(F269="","",IF(SUM(H269:H270)=0,"PC",(SUM(H269:H270))))</f>
        <v/>
      </c>
      <c r="H269" s="503" t="str">
        <f t="shared" si="2950"/>
        <v/>
      </c>
      <c r="I269" s="65"/>
      <c r="J269" s="65"/>
      <c r="K269" s="65"/>
      <c r="L269" s="65"/>
      <c r="M269" s="65"/>
      <c r="N269" s="65"/>
      <c r="O269" s="316"/>
      <c r="P269" s="65"/>
      <c r="Q269" s="65"/>
      <c r="R269" s="317"/>
      <c r="S269" s="519">
        <v>134</v>
      </c>
      <c r="T269" s="516" t="str">
        <f t="shared" ref="T269" si="3046">G269</f>
        <v/>
      </c>
      <c r="U269" s="516">
        <f t="shared" ref="U269" si="3047">I269</f>
        <v>0</v>
      </c>
      <c r="V269" s="516">
        <f t="shared" ref="V269" si="3048">I270</f>
        <v>0</v>
      </c>
      <c r="W269" s="516">
        <f t="shared" ref="W269" si="3049">J269</f>
        <v>0</v>
      </c>
      <c r="X269" s="516">
        <f t="shared" ref="X269" si="3050">J270</f>
        <v>0</v>
      </c>
      <c r="Y269" s="516">
        <f t="shared" si="2958"/>
        <v>0</v>
      </c>
      <c r="Z269" s="517">
        <f t="shared" ref="Z269" si="3051">K270</f>
        <v>0</v>
      </c>
      <c r="AA269" s="516">
        <f t="shared" ref="AA269" si="3052">L269</f>
        <v>0</v>
      </c>
      <c r="AB269" s="516">
        <f t="shared" ref="AB269" si="3053">L270</f>
        <v>0</v>
      </c>
      <c r="AC269" s="516">
        <f t="shared" ref="AC269" si="3054">M269</f>
        <v>0</v>
      </c>
      <c r="AD269" s="516">
        <f t="shared" ref="AD269" si="3055">M270</f>
        <v>0</v>
      </c>
      <c r="AE269" s="516">
        <f t="shared" ref="AE269" si="3056">N269</f>
        <v>0</v>
      </c>
      <c r="AF269" s="516">
        <f t="shared" ref="AF269" si="3057">N270</f>
        <v>0</v>
      </c>
      <c r="AG269" s="516">
        <f t="shared" ref="AG269" si="3058">O269</f>
        <v>0</v>
      </c>
      <c r="AH269" s="516">
        <f t="shared" ref="AH269" si="3059">O270</f>
        <v>0</v>
      </c>
      <c r="AI269" s="516">
        <f t="shared" ref="AI269" si="3060">P269</f>
        <v>0</v>
      </c>
      <c r="AJ269" s="516">
        <f t="shared" ref="AJ269" si="3061">P270</f>
        <v>0</v>
      </c>
      <c r="AK269" s="516">
        <f t="shared" ref="AK269" si="3062">Q269</f>
        <v>0</v>
      </c>
      <c r="AL269" s="516">
        <f t="shared" ref="AL269" si="3063">Q270</f>
        <v>0</v>
      </c>
      <c r="AM269" s="516">
        <f t="shared" ref="AM269" si="3064">R269</f>
        <v>0</v>
      </c>
      <c r="AN269" s="516">
        <f t="shared" ref="AN269" si="3065">R270</f>
        <v>0</v>
      </c>
      <c r="AO269" s="516" t="str">
        <f t="shared" ref="AO269" si="3066">IF(T269="","",IFERROR(SUM(U269:AN269)+LARGE(U269:AN269,1)/100+LARGE(U269:AN269,2)/1000+LARGE(U269:AN269,3)/10000+LARGE(U269:AN269,4)/100000+LARGE(U269:AN269,5)/1000000+LARGE(U269:AN269,6)/10000000+LARGE(U269:AN269,7)/100000000+LARGE(U269:AN269,8)/1000000000+LARGE(U269:AN269,9)/10000000000+LARGE(U269:AN269,10)/100000000000+LARGE(U269:AN269,11)/1000000000000+LARGE(U269:AN269,12)/10000000000000+LARGE(U269:AN269,13)/100000000000000+LARGE(U269:AN269,14)/1000000000000000+LARGE(U269:AN269,15)/10000000000000000+LARGE(U269:AN269,16)/100000000000000000+LARGE(U269:AN269,17)/1000000000000000000+LARGE(U269:AN269,18)/10000000000000000000+LARGE(U269:AN269,19)/100000000000000000000+LARGE(U269:AN269,20)/1E+21-0.01/S269,0))</f>
        <v/>
      </c>
      <c r="AP269" s="374"/>
      <c r="AQ269" s="374"/>
      <c r="AR269" s="374"/>
      <c r="AS269" s="374"/>
      <c r="AT269" s="374"/>
      <c r="AU269" s="374"/>
    </row>
    <row r="270" spans="1:47" ht="12" customHeight="1" thickBot="1" x14ac:dyDescent="0.35">
      <c r="A270" s="530"/>
      <c r="B270" s="524"/>
      <c r="C270" s="521"/>
      <c r="D270" s="526"/>
      <c r="E270" s="69"/>
      <c r="F270" s="70"/>
      <c r="G270" s="528"/>
      <c r="H270" s="43" t="str">
        <f t="shared" si="2950"/>
        <v/>
      </c>
      <c r="I270" s="70"/>
      <c r="J270" s="70"/>
      <c r="K270" s="70"/>
      <c r="L270" s="70"/>
      <c r="M270" s="70"/>
      <c r="N270" s="70"/>
      <c r="O270" s="318"/>
      <c r="P270" s="70"/>
      <c r="Q270" s="70"/>
      <c r="R270" s="319"/>
      <c r="S270" s="519"/>
      <c r="T270" s="516"/>
      <c r="U270" s="516"/>
      <c r="V270" s="516"/>
      <c r="W270" s="516"/>
      <c r="X270" s="516"/>
      <c r="Y270" s="516"/>
      <c r="Z270" s="516"/>
      <c r="AA270" s="516"/>
      <c r="AB270" s="516"/>
      <c r="AC270" s="516"/>
      <c r="AD270" s="516"/>
      <c r="AE270" s="516"/>
      <c r="AF270" s="516"/>
      <c r="AG270" s="516"/>
      <c r="AH270" s="516"/>
      <c r="AI270" s="516"/>
      <c r="AJ270" s="516"/>
      <c r="AK270" s="516"/>
      <c r="AL270" s="516"/>
      <c r="AM270" s="516"/>
      <c r="AN270" s="516"/>
      <c r="AO270" s="516"/>
      <c r="AP270" s="374"/>
      <c r="AQ270" s="374"/>
      <c r="AR270" s="374"/>
      <c r="AS270" s="374"/>
      <c r="AT270" s="374"/>
      <c r="AU270" s="374"/>
    </row>
    <row r="271" spans="1:47" ht="12" customHeight="1" x14ac:dyDescent="0.3">
      <c r="A271" s="529" t="str">
        <f t="shared" ref="A271" si="3067">IF(ISERROR(RANK(AO271,$AO$3:$AO$302,0)),"",(RANK(AO271,$AO$3:$AO$302,0)))</f>
        <v/>
      </c>
      <c r="B271" s="523" t="str">
        <f>IF(ISNA(VLOOKUP($D271,'L. Des E.'!$A$3:$C$362,2,FALSE)),"",(VLOOKUP($D271,'L. Des E.'!$A$3:$C$362,2,FALSE)))</f>
        <v/>
      </c>
      <c r="C271" s="520" t="str">
        <f>IF(ISNA(VLOOKUP($D271,'L. Des E.'!$A$3:$C$362,3,FALSE)),"",(VLOOKUP($D271,'L. Des E.'!$A$3:$C$362,3,FALSE)))</f>
        <v/>
      </c>
      <c r="D271" s="525"/>
      <c r="E271" s="64"/>
      <c r="F271" s="65"/>
      <c r="G271" s="527" t="str">
        <f t="shared" ref="G271" si="3068">IF(F271="","",IF(SUM(H271:H272)=0,"PC",(SUM(H271:H272))))</f>
        <v/>
      </c>
      <c r="H271" s="503" t="str">
        <f t="shared" si="2950"/>
        <v/>
      </c>
      <c r="I271" s="65"/>
      <c r="J271" s="65"/>
      <c r="K271" s="65"/>
      <c r="L271" s="65"/>
      <c r="M271" s="65"/>
      <c r="N271" s="65"/>
      <c r="O271" s="316"/>
      <c r="P271" s="65"/>
      <c r="Q271" s="65"/>
      <c r="R271" s="317"/>
      <c r="S271" s="519">
        <v>135</v>
      </c>
      <c r="T271" s="516" t="str">
        <f t="shared" ref="T271" si="3069">G271</f>
        <v/>
      </c>
      <c r="U271" s="516">
        <f t="shared" ref="U271" si="3070">I271</f>
        <v>0</v>
      </c>
      <c r="V271" s="516">
        <f t="shared" ref="V271" si="3071">I272</f>
        <v>0</v>
      </c>
      <c r="W271" s="516">
        <f t="shared" ref="W271" si="3072">J271</f>
        <v>0</v>
      </c>
      <c r="X271" s="516">
        <f t="shared" ref="X271" si="3073">J272</f>
        <v>0</v>
      </c>
      <c r="Y271" s="516">
        <f t="shared" si="2958"/>
        <v>0</v>
      </c>
      <c r="Z271" s="517">
        <f t="shared" ref="Z271" si="3074">K272</f>
        <v>0</v>
      </c>
      <c r="AA271" s="516">
        <f t="shared" ref="AA271" si="3075">L271</f>
        <v>0</v>
      </c>
      <c r="AB271" s="516">
        <f t="shared" ref="AB271" si="3076">L272</f>
        <v>0</v>
      </c>
      <c r="AC271" s="516">
        <f t="shared" ref="AC271" si="3077">M271</f>
        <v>0</v>
      </c>
      <c r="AD271" s="516">
        <f t="shared" ref="AD271" si="3078">M272</f>
        <v>0</v>
      </c>
      <c r="AE271" s="516">
        <f t="shared" ref="AE271" si="3079">N271</f>
        <v>0</v>
      </c>
      <c r="AF271" s="516">
        <f t="shared" ref="AF271" si="3080">N272</f>
        <v>0</v>
      </c>
      <c r="AG271" s="516">
        <f t="shared" ref="AG271" si="3081">O271</f>
        <v>0</v>
      </c>
      <c r="AH271" s="516">
        <f t="shared" ref="AH271" si="3082">O272</f>
        <v>0</v>
      </c>
      <c r="AI271" s="516">
        <f t="shared" ref="AI271" si="3083">P271</f>
        <v>0</v>
      </c>
      <c r="AJ271" s="516">
        <f t="shared" ref="AJ271" si="3084">P272</f>
        <v>0</v>
      </c>
      <c r="AK271" s="516">
        <f t="shared" ref="AK271" si="3085">Q271</f>
        <v>0</v>
      </c>
      <c r="AL271" s="516">
        <f t="shared" ref="AL271" si="3086">Q272</f>
        <v>0</v>
      </c>
      <c r="AM271" s="516">
        <f t="shared" ref="AM271" si="3087">R271</f>
        <v>0</v>
      </c>
      <c r="AN271" s="516">
        <f t="shared" ref="AN271" si="3088">R272</f>
        <v>0</v>
      </c>
      <c r="AO271" s="516" t="str">
        <f t="shared" ref="AO271" si="3089">IF(T271="","",IFERROR(SUM(U271:AN271)+LARGE(U271:AN271,1)/100+LARGE(U271:AN271,2)/1000+LARGE(U271:AN271,3)/10000+LARGE(U271:AN271,4)/100000+LARGE(U271:AN271,5)/1000000+LARGE(U271:AN271,6)/10000000+LARGE(U271:AN271,7)/100000000+LARGE(U271:AN271,8)/1000000000+LARGE(U271:AN271,9)/10000000000+LARGE(U271:AN271,10)/100000000000+LARGE(U271:AN271,11)/1000000000000+LARGE(U271:AN271,12)/10000000000000+LARGE(U271:AN271,13)/100000000000000+LARGE(U271:AN271,14)/1000000000000000+LARGE(U271:AN271,15)/10000000000000000+LARGE(U271:AN271,16)/100000000000000000+LARGE(U271:AN271,17)/1000000000000000000+LARGE(U271:AN271,18)/10000000000000000000+LARGE(U271:AN271,19)/100000000000000000000+LARGE(U271:AN271,20)/1E+21-0.01/S271,0))</f>
        <v/>
      </c>
      <c r="AP271" s="374"/>
      <c r="AQ271" s="374"/>
      <c r="AR271" s="374"/>
      <c r="AS271" s="374"/>
      <c r="AT271" s="374"/>
      <c r="AU271" s="374"/>
    </row>
    <row r="272" spans="1:47" ht="12" customHeight="1" thickBot="1" x14ac:dyDescent="0.35">
      <c r="A272" s="530"/>
      <c r="B272" s="524"/>
      <c r="C272" s="521"/>
      <c r="D272" s="526"/>
      <c r="E272" s="69"/>
      <c r="F272" s="70"/>
      <c r="G272" s="528"/>
      <c r="H272" s="43" t="str">
        <f t="shared" si="2950"/>
        <v/>
      </c>
      <c r="I272" s="70"/>
      <c r="J272" s="70"/>
      <c r="K272" s="70"/>
      <c r="L272" s="70"/>
      <c r="M272" s="70"/>
      <c r="N272" s="70"/>
      <c r="O272" s="318"/>
      <c r="P272" s="70"/>
      <c r="Q272" s="70"/>
      <c r="R272" s="319"/>
      <c r="S272" s="519"/>
      <c r="T272" s="516"/>
      <c r="U272" s="516"/>
      <c r="V272" s="516"/>
      <c r="W272" s="516"/>
      <c r="X272" s="516"/>
      <c r="Y272" s="516"/>
      <c r="Z272" s="516"/>
      <c r="AA272" s="516"/>
      <c r="AB272" s="516"/>
      <c r="AC272" s="516"/>
      <c r="AD272" s="516"/>
      <c r="AE272" s="516"/>
      <c r="AF272" s="516"/>
      <c r="AG272" s="516"/>
      <c r="AH272" s="516"/>
      <c r="AI272" s="516"/>
      <c r="AJ272" s="516"/>
      <c r="AK272" s="516"/>
      <c r="AL272" s="516"/>
      <c r="AM272" s="516"/>
      <c r="AN272" s="516"/>
      <c r="AO272" s="516"/>
      <c r="AP272" s="374"/>
      <c r="AQ272" s="374"/>
      <c r="AR272" s="374"/>
      <c r="AS272" s="374"/>
      <c r="AT272" s="374"/>
      <c r="AU272" s="374"/>
    </row>
    <row r="273" spans="1:47" ht="12" customHeight="1" x14ac:dyDescent="0.3">
      <c r="A273" s="529" t="str">
        <f t="shared" ref="A273" si="3090">IF(ISERROR(RANK(AO273,$AO$3:$AO$302,0)),"",(RANK(AO273,$AO$3:$AO$302,0)))</f>
        <v/>
      </c>
      <c r="B273" s="523" t="str">
        <f>IF(ISNA(VLOOKUP($D273,'L. Des E.'!$A$3:$C$362,2,FALSE)),"",(VLOOKUP($D273,'L. Des E.'!$A$3:$C$362,2,FALSE)))</f>
        <v/>
      </c>
      <c r="C273" s="520" t="str">
        <f>IF(ISNA(VLOOKUP($D273,'L. Des E.'!$A$3:$C$362,3,FALSE)),"",(VLOOKUP($D273,'L. Des E.'!$A$3:$C$362,3,FALSE)))</f>
        <v/>
      </c>
      <c r="D273" s="525"/>
      <c r="E273" s="64"/>
      <c r="F273" s="65"/>
      <c r="G273" s="527" t="str">
        <f t="shared" ref="G273" si="3091">IF(F273="","",IF(SUM(H273:H274)=0,"PC",(SUM(H273:H274))))</f>
        <v/>
      </c>
      <c r="H273" s="503" t="str">
        <f t="shared" si="2950"/>
        <v/>
      </c>
      <c r="I273" s="65"/>
      <c r="J273" s="65"/>
      <c r="K273" s="65"/>
      <c r="L273" s="65"/>
      <c r="M273" s="65"/>
      <c r="N273" s="65"/>
      <c r="O273" s="316"/>
      <c r="P273" s="65"/>
      <c r="Q273" s="65"/>
      <c r="R273" s="317"/>
      <c r="S273" s="519">
        <v>136</v>
      </c>
      <c r="T273" s="516" t="str">
        <f t="shared" ref="T273" si="3092">G273</f>
        <v/>
      </c>
      <c r="U273" s="516">
        <f t="shared" ref="U273" si="3093">I273</f>
        <v>0</v>
      </c>
      <c r="V273" s="516">
        <f t="shared" ref="V273" si="3094">I274</f>
        <v>0</v>
      </c>
      <c r="W273" s="516">
        <f t="shared" ref="W273" si="3095">J273</f>
        <v>0</v>
      </c>
      <c r="X273" s="516">
        <f t="shared" ref="X273" si="3096">J274</f>
        <v>0</v>
      </c>
      <c r="Y273" s="516">
        <f t="shared" si="2958"/>
        <v>0</v>
      </c>
      <c r="Z273" s="517">
        <f t="shared" ref="Z273" si="3097">K274</f>
        <v>0</v>
      </c>
      <c r="AA273" s="516">
        <f t="shared" ref="AA273" si="3098">L273</f>
        <v>0</v>
      </c>
      <c r="AB273" s="516">
        <f t="shared" ref="AB273" si="3099">L274</f>
        <v>0</v>
      </c>
      <c r="AC273" s="516">
        <f t="shared" ref="AC273" si="3100">M273</f>
        <v>0</v>
      </c>
      <c r="AD273" s="516">
        <f t="shared" ref="AD273" si="3101">M274</f>
        <v>0</v>
      </c>
      <c r="AE273" s="516">
        <f t="shared" ref="AE273" si="3102">N273</f>
        <v>0</v>
      </c>
      <c r="AF273" s="516">
        <f t="shared" ref="AF273" si="3103">N274</f>
        <v>0</v>
      </c>
      <c r="AG273" s="516">
        <f t="shared" ref="AG273" si="3104">O273</f>
        <v>0</v>
      </c>
      <c r="AH273" s="516">
        <f t="shared" ref="AH273" si="3105">O274</f>
        <v>0</v>
      </c>
      <c r="AI273" s="516">
        <f t="shared" ref="AI273" si="3106">P273</f>
        <v>0</v>
      </c>
      <c r="AJ273" s="516">
        <f t="shared" ref="AJ273" si="3107">P274</f>
        <v>0</v>
      </c>
      <c r="AK273" s="516">
        <f t="shared" ref="AK273" si="3108">Q273</f>
        <v>0</v>
      </c>
      <c r="AL273" s="516">
        <f t="shared" ref="AL273" si="3109">Q274</f>
        <v>0</v>
      </c>
      <c r="AM273" s="516">
        <f t="shared" ref="AM273" si="3110">R273</f>
        <v>0</v>
      </c>
      <c r="AN273" s="516">
        <f t="shared" ref="AN273" si="3111">R274</f>
        <v>0</v>
      </c>
      <c r="AO273" s="516" t="str">
        <f t="shared" ref="AO273" si="3112">IF(T273="","",IFERROR(SUM(U273:AN273)+LARGE(U273:AN273,1)/100+LARGE(U273:AN273,2)/1000+LARGE(U273:AN273,3)/10000+LARGE(U273:AN273,4)/100000+LARGE(U273:AN273,5)/1000000+LARGE(U273:AN273,6)/10000000+LARGE(U273:AN273,7)/100000000+LARGE(U273:AN273,8)/1000000000+LARGE(U273:AN273,9)/10000000000+LARGE(U273:AN273,10)/100000000000+LARGE(U273:AN273,11)/1000000000000+LARGE(U273:AN273,12)/10000000000000+LARGE(U273:AN273,13)/100000000000000+LARGE(U273:AN273,14)/1000000000000000+LARGE(U273:AN273,15)/10000000000000000+LARGE(U273:AN273,16)/100000000000000000+LARGE(U273:AN273,17)/1000000000000000000+LARGE(U273:AN273,18)/10000000000000000000+LARGE(U273:AN273,19)/100000000000000000000+LARGE(U273:AN273,20)/1E+21-0.01/S273,0))</f>
        <v/>
      </c>
      <c r="AP273" s="374"/>
      <c r="AQ273" s="374"/>
      <c r="AR273" s="374"/>
      <c r="AS273" s="374"/>
      <c r="AT273" s="374"/>
      <c r="AU273" s="374"/>
    </row>
    <row r="274" spans="1:47" ht="12" customHeight="1" thickBot="1" x14ac:dyDescent="0.35">
      <c r="A274" s="530"/>
      <c r="B274" s="524"/>
      <c r="C274" s="521"/>
      <c r="D274" s="526"/>
      <c r="E274" s="69"/>
      <c r="F274" s="70"/>
      <c r="G274" s="528"/>
      <c r="H274" s="43" t="str">
        <f t="shared" si="2950"/>
        <v/>
      </c>
      <c r="I274" s="70"/>
      <c r="J274" s="70"/>
      <c r="K274" s="70"/>
      <c r="L274" s="70"/>
      <c r="M274" s="70"/>
      <c r="N274" s="70"/>
      <c r="O274" s="318"/>
      <c r="P274" s="70"/>
      <c r="Q274" s="70"/>
      <c r="R274" s="319"/>
      <c r="S274" s="519"/>
      <c r="T274" s="516"/>
      <c r="U274" s="516"/>
      <c r="V274" s="516"/>
      <c r="W274" s="516"/>
      <c r="X274" s="516"/>
      <c r="Y274" s="516"/>
      <c r="Z274" s="516"/>
      <c r="AA274" s="516"/>
      <c r="AB274" s="516"/>
      <c r="AC274" s="516"/>
      <c r="AD274" s="516"/>
      <c r="AE274" s="516"/>
      <c r="AF274" s="516"/>
      <c r="AG274" s="516"/>
      <c r="AH274" s="516"/>
      <c r="AI274" s="516"/>
      <c r="AJ274" s="516"/>
      <c r="AK274" s="516"/>
      <c r="AL274" s="516"/>
      <c r="AM274" s="516"/>
      <c r="AN274" s="516"/>
      <c r="AO274" s="516"/>
      <c r="AP274" s="374"/>
      <c r="AQ274" s="374"/>
      <c r="AR274" s="374"/>
      <c r="AS274" s="374"/>
      <c r="AT274" s="374"/>
      <c r="AU274" s="374"/>
    </row>
    <row r="275" spans="1:47" ht="12" customHeight="1" x14ac:dyDescent="0.3">
      <c r="A275" s="529" t="str">
        <f t="shared" ref="A275" si="3113">IF(ISERROR(RANK(AO275,$AO$3:$AO$302,0)),"",(RANK(AO275,$AO$3:$AO$302,0)))</f>
        <v/>
      </c>
      <c r="B275" s="523" t="str">
        <f>IF(ISNA(VLOOKUP($D275,'L. Des E.'!$A$3:$C$362,2,FALSE)),"",(VLOOKUP($D275,'L. Des E.'!$A$3:$C$362,2,FALSE)))</f>
        <v/>
      </c>
      <c r="C275" s="520" t="str">
        <f>IF(ISNA(VLOOKUP($D275,'L. Des E.'!$A$3:$C$362,3,FALSE)),"",(VLOOKUP($D275,'L. Des E.'!$A$3:$C$362,3,FALSE)))</f>
        <v/>
      </c>
      <c r="D275" s="525"/>
      <c r="E275" s="64"/>
      <c r="F275" s="65"/>
      <c r="G275" s="527" t="str">
        <f t="shared" ref="G275" si="3114">IF(F275="","",IF(SUM(H275:H276)=0,"PC",(SUM(H275:H276))))</f>
        <v/>
      </c>
      <c r="H275" s="503" t="str">
        <f t="shared" si="2950"/>
        <v/>
      </c>
      <c r="I275" s="65"/>
      <c r="J275" s="65"/>
      <c r="K275" s="65"/>
      <c r="L275" s="65"/>
      <c r="M275" s="65"/>
      <c r="N275" s="65"/>
      <c r="O275" s="316"/>
      <c r="P275" s="65"/>
      <c r="Q275" s="65"/>
      <c r="R275" s="317"/>
      <c r="S275" s="519">
        <v>137</v>
      </c>
      <c r="T275" s="516" t="str">
        <f t="shared" ref="T275" si="3115">G275</f>
        <v/>
      </c>
      <c r="U275" s="516">
        <f t="shared" ref="U275" si="3116">I275</f>
        <v>0</v>
      </c>
      <c r="V275" s="516">
        <f t="shared" ref="V275" si="3117">I276</f>
        <v>0</v>
      </c>
      <c r="W275" s="516">
        <f t="shared" ref="W275" si="3118">J275</f>
        <v>0</v>
      </c>
      <c r="X275" s="516">
        <f t="shared" ref="X275" si="3119">J276</f>
        <v>0</v>
      </c>
      <c r="Y275" s="516">
        <f t="shared" si="2958"/>
        <v>0</v>
      </c>
      <c r="Z275" s="517">
        <f t="shared" ref="Z275" si="3120">K276</f>
        <v>0</v>
      </c>
      <c r="AA275" s="516">
        <f t="shared" ref="AA275" si="3121">L275</f>
        <v>0</v>
      </c>
      <c r="AB275" s="516">
        <f t="shared" ref="AB275" si="3122">L276</f>
        <v>0</v>
      </c>
      <c r="AC275" s="516">
        <f t="shared" ref="AC275" si="3123">M275</f>
        <v>0</v>
      </c>
      <c r="AD275" s="516">
        <f t="shared" ref="AD275" si="3124">M276</f>
        <v>0</v>
      </c>
      <c r="AE275" s="516">
        <f t="shared" ref="AE275" si="3125">N275</f>
        <v>0</v>
      </c>
      <c r="AF275" s="516">
        <f t="shared" ref="AF275" si="3126">N276</f>
        <v>0</v>
      </c>
      <c r="AG275" s="516">
        <f t="shared" ref="AG275" si="3127">O275</f>
        <v>0</v>
      </c>
      <c r="AH275" s="516">
        <f t="shared" ref="AH275" si="3128">O276</f>
        <v>0</v>
      </c>
      <c r="AI275" s="516">
        <f t="shared" ref="AI275" si="3129">P275</f>
        <v>0</v>
      </c>
      <c r="AJ275" s="516">
        <f t="shared" ref="AJ275" si="3130">P276</f>
        <v>0</v>
      </c>
      <c r="AK275" s="516">
        <f t="shared" ref="AK275" si="3131">Q275</f>
        <v>0</v>
      </c>
      <c r="AL275" s="516">
        <f t="shared" ref="AL275" si="3132">Q276</f>
        <v>0</v>
      </c>
      <c r="AM275" s="516">
        <f t="shared" ref="AM275" si="3133">R275</f>
        <v>0</v>
      </c>
      <c r="AN275" s="516">
        <f t="shared" ref="AN275" si="3134">R276</f>
        <v>0</v>
      </c>
      <c r="AO275" s="516" t="str">
        <f t="shared" ref="AO275" si="3135">IF(T275="","",IFERROR(SUM(U275:AN275)+LARGE(U275:AN275,1)/100+LARGE(U275:AN275,2)/1000+LARGE(U275:AN275,3)/10000+LARGE(U275:AN275,4)/100000+LARGE(U275:AN275,5)/1000000+LARGE(U275:AN275,6)/10000000+LARGE(U275:AN275,7)/100000000+LARGE(U275:AN275,8)/1000000000+LARGE(U275:AN275,9)/10000000000+LARGE(U275:AN275,10)/100000000000+LARGE(U275:AN275,11)/1000000000000+LARGE(U275:AN275,12)/10000000000000+LARGE(U275:AN275,13)/100000000000000+LARGE(U275:AN275,14)/1000000000000000+LARGE(U275:AN275,15)/10000000000000000+LARGE(U275:AN275,16)/100000000000000000+LARGE(U275:AN275,17)/1000000000000000000+LARGE(U275:AN275,18)/10000000000000000000+LARGE(U275:AN275,19)/100000000000000000000+LARGE(U275:AN275,20)/1E+21-0.01/S275,0))</f>
        <v/>
      </c>
      <c r="AP275" s="374"/>
      <c r="AQ275" s="374"/>
      <c r="AR275" s="374"/>
      <c r="AS275" s="374"/>
      <c r="AT275" s="374"/>
      <c r="AU275" s="374"/>
    </row>
    <row r="276" spans="1:47" ht="12" customHeight="1" thickBot="1" x14ac:dyDescent="0.35">
      <c r="A276" s="530"/>
      <c r="B276" s="524"/>
      <c r="C276" s="521"/>
      <c r="D276" s="526"/>
      <c r="E276" s="69"/>
      <c r="F276" s="70"/>
      <c r="G276" s="528"/>
      <c r="H276" s="43" t="str">
        <f t="shared" si="2950"/>
        <v/>
      </c>
      <c r="I276" s="70"/>
      <c r="J276" s="70"/>
      <c r="K276" s="70"/>
      <c r="L276" s="70"/>
      <c r="M276" s="70"/>
      <c r="N276" s="70"/>
      <c r="O276" s="318"/>
      <c r="P276" s="70"/>
      <c r="Q276" s="70"/>
      <c r="R276" s="319"/>
      <c r="S276" s="519"/>
      <c r="T276" s="516"/>
      <c r="U276" s="516"/>
      <c r="V276" s="516"/>
      <c r="W276" s="516"/>
      <c r="X276" s="516"/>
      <c r="Y276" s="516"/>
      <c r="Z276" s="516"/>
      <c r="AA276" s="516"/>
      <c r="AB276" s="516"/>
      <c r="AC276" s="516"/>
      <c r="AD276" s="516"/>
      <c r="AE276" s="516"/>
      <c r="AF276" s="516"/>
      <c r="AG276" s="516"/>
      <c r="AH276" s="516"/>
      <c r="AI276" s="516"/>
      <c r="AJ276" s="516"/>
      <c r="AK276" s="516"/>
      <c r="AL276" s="516"/>
      <c r="AM276" s="516"/>
      <c r="AN276" s="516"/>
      <c r="AO276" s="516"/>
      <c r="AP276" s="374"/>
      <c r="AQ276" s="374"/>
      <c r="AR276" s="374"/>
      <c r="AS276" s="374"/>
      <c r="AT276" s="374"/>
      <c r="AU276" s="374"/>
    </row>
    <row r="277" spans="1:47" ht="12" customHeight="1" x14ac:dyDescent="0.3">
      <c r="A277" s="529" t="str">
        <f t="shared" ref="A277" si="3136">IF(ISERROR(RANK(AO277,$AO$3:$AO$302,0)),"",(RANK(AO277,$AO$3:$AO$302,0)))</f>
        <v/>
      </c>
      <c r="B277" s="523" t="str">
        <f>IF(ISNA(VLOOKUP($D277,'L. Des E.'!$A$3:$C$362,2,FALSE)),"",(VLOOKUP($D277,'L. Des E.'!$A$3:$C$362,2,FALSE)))</f>
        <v/>
      </c>
      <c r="C277" s="520" t="str">
        <f>IF(ISNA(VLOOKUP($D277,'L. Des E.'!$A$3:$C$362,3,FALSE)),"",(VLOOKUP($D277,'L. Des E.'!$A$3:$C$362,3,FALSE)))</f>
        <v/>
      </c>
      <c r="D277" s="525"/>
      <c r="E277" s="64"/>
      <c r="F277" s="65"/>
      <c r="G277" s="527" t="str">
        <f t="shared" ref="G277" si="3137">IF(F277="","",IF(SUM(H277:H278)=0,"PC",(SUM(H277:H278))))</f>
        <v/>
      </c>
      <c r="H277" s="503" t="str">
        <f t="shared" si="2950"/>
        <v/>
      </c>
      <c r="I277" s="65"/>
      <c r="J277" s="65"/>
      <c r="K277" s="65"/>
      <c r="L277" s="65"/>
      <c r="M277" s="65"/>
      <c r="N277" s="65"/>
      <c r="O277" s="316"/>
      <c r="P277" s="65"/>
      <c r="Q277" s="65"/>
      <c r="R277" s="317"/>
      <c r="S277" s="519">
        <v>138</v>
      </c>
      <c r="T277" s="516" t="str">
        <f t="shared" ref="T277" si="3138">G277</f>
        <v/>
      </c>
      <c r="U277" s="516">
        <f t="shared" ref="U277" si="3139">I277</f>
        <v>0</v>
      </c>
      <c r="V277" s="516">
        <f t="shared" ref="V277" si="3140">I278</f>
        <v>0</v>
      </c>
      <c r="W277" s="516">
        <f t="shared" ref="W277" si="3141">J277</f>
        <v>0</v>
      </c>
      <c r="X277" s="516">
        <f t="shared" ref="X277" si="3142">J278</f>
        <v>0</v>
      </c>
      <c r="Y277" s="516">
        <f t="shared" si="2958"/>
        <v>0</v>
      </c>
      <c r="Z277" s="517">
        <f t="shared" ref="Z277" si="3143">K278</f>
        <v>0</v>
      </c>
      <c r="AA277" s="516">
        <f t="shared" ref="AA277" si="3144">L277</f>
        <v>0</v>
      </c>
      <c r="AB277" s="516">
        <f t="shared" ref="AB277" si="3145">L278</f>
        <v>0</v>
      </c>
      <c r="AC277" s="516">
        <f t="shared" ref="AC277" si="3146">M277</f>
        <v>0</v>
      </c>
      <c r="AD277" s="516">
        <f t="shared" ref="AD277" si="3147">M278</f>
        <v>0</v>
      </c>
      <c r="AE277" s="516">
        <f t="shared" ref="AE277" si="3148">N277</f>
        <v>0</v>
      </c>
      <c r="AF277" s="516">
        <f t="shared" ref="AF277" si="3149">N278</f>
        <v>0</v>
      </c>
      <c r="AG277" s="516">
        <f t="shared" ref="AG277" si="3150">O277</f>
        <v>0</v>
      </c>
      <c r="AH277" s="516">
        <f t="shared" ref="AH277" si="3151">O278</f>
        <v>0</v>
      </c>
      <c r="AI277" s="516">
        <f t="shared" ref="AI277" si="3152">P277</f>
        <v>0</v>
      </c>
      <c r="AJ277" s="516">
        <f t="shared" ref="AJ277" si="3153">P278</f>
        <v>0</v>
      </c>
      <c r="AK277" s="516">
        <f t="shared" ref="AK277" si="3154">Q277</f>
        <v>0</v>
      </c>
      <c r="AL277" s="516">
        <f t="shared" ref="AL277" si="3155">Q278</f>
        <v>0</v>
      </c>
      <c r="AM277" s="516">
        <f t="shared" ref="AM277" si="3156">R277</f>
        <v>0</v>
      </c>
      <c r="AN277" s="516">
        <f t="shared" ref="AN277" si="3157">R278</f>
        <v>0</v>
      </c>
      <c r="AO277" s="516" t="str">
        <f t="shared" ref="AO277" si="3158">IF(T277="","",IFERROR(SUM(U277:AN277)+LARGE(U277:AN277,1)/100+LARGE(U277:AN277,2)/1000+LARGE(U277:AN277,3)/10000+LARGE(U277:AN277,4)/100000+LARGE(U277:AN277,5)/1000000+LARGE(U277:AN277,6)/10000000+LARGE(U277:AN277,7)/100000000+LARGE(U277:AN277,8)/1000000000+LARGE(U277:AN277,9)/10000000000+LARGE(U277:AN277,10)/100000000000+LARGE(U277:AN277,11)/1000000000000+LARGE(U277:AN277,12)/10000000000000+LARGE(U277:AN277,13)/100000000000000+LARGE(U277:AN277,14)/1000000000000000+LARGE(U277:AN277,15)/10000000000000000+LARGE(U277:AN277,16)/100000000000000000+LARGE(U277:AN277,17)/1000000000000000000+LARGE(U277:AN277,18)/10000000000000000000+LARGE(U277:AN277,19)/100000000000000000000+LARGE(U277:AN277,20)/1E+21-0.01/S277,0))</f>
        <v/>
      </c>
      <c r="AP277" s="374"/>
      <c r="AQ277" s="374"/>
      <c r="AR277" s="374"/>
      <c r="AS277" s="374"/>
      <c r="AT277" s="374"/>
      <c r="AU277" s="374"/>
    </row>
    <row r="278" spans="1:47" ht="12" customHeight="1" thickBot="1" x14ac:dyDescent="0.35">
      <c r="A278" s="530"/>
      <c r="B278" s="524"/>
      <c r="C278" s="521"/>
      <c r="D278" s="526"/>
      <c r="E278" s="69"/>
      <c r="F278" s="70"/>
      <c r="G278" s="528"/>
      <c r="H278" s="43" t="str">
        <f t="shared" si="2950"/>
        <v/>
      </c>
      <c r="I278" s="70"/>
      <c r="J278" s="70"/>
      <c r="K278" s="70"/>
      <c r="L278" s="70"/>
      <c r="M278" s="70"/>
      <c r="N278" s="70"/>
      <c r="O278" s="318"/>
      <c r="P278" s="70"/>
      <c r="Q278" s="70"/>
      <c r="R278" s="319"/>
      <c r="S278" s="519"/>
      <c r="T278" s="516"/>
      <c r="U278" s="516"/>
      <c r="V278" s="516"/>
      <c r="W278" s="516"/>
      <c r="X278" s="516"/>
      <c r="Y278" s="516"/>
      <c r="Z278" s="516"/>
      <c r="AA278" s="516"/>
      <c r="AB278" s="516"/>
      <c r="AC278" s="516"/>
      <c r="AD278" s="516"/>
      <c r="AE278" s="516"/>
      <c r="AF278" s="516"/>
      <c r="AG278" s="516"/>
      <c r="AH278" s="516"/>
      <c r="AI278" s="516"/>
      <c r="AJ278" s="516"/>
      <c r="AK278" s="516"/>
      <c r="AL278" s="516"/>
      <c r="AM278" s="516"/>
      <c r="AN278" s="516"/>
      <c r="AO278" s="516"/>
      <c r="AP278" s="374"/>
      <c r="AQ278" s="374"/>
      <c r="AR278" s="374"/>
      <c r="AS278" s="374"/>
      <c r="AT278" s="374"/>
      <c r="AU278" s="374"/>
    </row>
    <row r="279" spans="1:47" ht="12" customHeight="1" x14ac:dyDescent="0.3">
      <c r="A279" s="529" t="str">
        <f t="shared" ref="A279" si="3159">IF(ISERROR(RANK(AO279,$AO$3:$AO$302,0)),"",(RANK(AO279,$AO$3:$AO$302,0)))</f>
        <v/>
      </c>
      <c r="B279" s="523" t="str">
        <f>IF(ISNA(VLOOKUP($D279,'L. Des E.'!$A$3:$C$362,2,FALSE)),"",(VLOOKUP($D279,'L. Des E.'!$A$3:$C$362,2,FALSE)))</f>
        <v/>
      </c>
      <c r="C279" s="520" t="str">
        <f>IF(ISNA(VLOOKUP($D279,'L. Des E.'!$A$3:$C$362,3,FALSE)),"",(VLOOKUP($D279,'L. Des E.'!$A$3:$C$362,3,FALSE)))</f>
        <v/>
      </c>
      <c r="D279" s="525"/>
      <c r="E279" s="64"/>
      <c r="F279" s="65"/>
      <c r="G279" s="527" t="str">
        <f t="shared" ref="G279" si="3160">IF(F279="","",IF(SUM(H279:H280)=0,"PC",(SUM(H279:H280))))</f>
        <v/>
      </c>
      <c r="H279" s="503" t="str">
        <f t="shared" si="2950"/>
        <v/>
      </c>
      <c r="I279" s="65"/>
      <c r="J279" s="65"/>
      <c r="K279" s="65"/>
      <c r="L279" s="65"/>
      <c r="M279" s="65"/>
      <c r="N279" s="65"/>
      <c r="O279" s="316"/>
      <c r="P279" s="65"/>
      <c r="Q279" s="65"/>
      <c r="R279" s="317"/>
      <c r="S279" s="519">
        <v>139</v>
      </c>
      <c r="T279" s="516" t="str">
        <f t="shared" ref="T279" si="3161">G279</f>
        <v/>
      </c>
      <c r="U279" s="516">
        <f t="shared" ref="U279" si="3162">I279</f>
        <v>0</v>
      </c>
      <c r="V279" s="516">
        <f t="shared" ref="V279" si="3163">I280</f>
        <v>0</v>
      </c>
      <c r="W279" s="516">
        <f t="shared" ref="W279" si="3164">J279</f>
        <v>0</v>
      </c>
      <c r="X279" s="516">
        <f t="shared" ref="X279" si="3165">J280</f>
        <v>0</v>
      </c>
      <c r="Y279" s="516">
        <f t="shared" si="2958"/>
        <v>0</v>
      </c>
      <c r="Z279" s="517">
        <f t="shared" ref="Z279" si="3166">K280</f>
        <v>0</v>
      </c>
      <c r="AA279" s="516">
        <f t="shared" ref="AA279" si="3167">L279</f>
        <v>0</v>
      </c>
      <c r="AB279" s="516">
        <f t="shared" ref="AB279" si="3168">L280</f>
        <v>0</v>
      </c>
      <c r="AC279" s="516">
        <f t="shared" ref="AC279" si="3169">M279</f>
        <v>0</v>
      </c>
      <c r="AD279" s="516">
        <f t="shared" ref="AD279" si="3170">M280</f>
        <v>0</v>
      </c>
      <c r="AE279" s="516">
        <f t="shared" ref="AE279" si="3171">N279</f>
        <v>0</v>
      </c>
      <c r="AF279" s="516">
        <f t="shared" ref="AF279" si="3172">N280</f>
        <v>0</v>
      </c>
      <c r="AG279" s="516">
        <f t="shared" ref="AG279" si="3173">O279</f>
        <v>0</v>
      </c>
      <c r="AH279" s="516">
        <f t="shared" ref="AH279" si="3174">O280</f>
        <v>0</v>
      </c>
      <c r="AI279" s="516">
        <f t="shared" ref="AI279" si="3175">P279</f>
        <v>0</v>
      </c>
      <c r="AJ279" s="516">
        <f t="shared" ref="AJ279" si="3176">P280</f>
        <v>0</v>
      </c>
      <c r="AK279" s="516">
        <f t="shared" ref="AK279" si="3177">Q279</f>
        <v>0</v>
      </c>
      <c r="AL279" s="516">
        <f t="shared" ref="AL279" si="3178">Q280</f>
        <v>0</v>
      </c>
      <c r="AM279" s="516">
        <f t="shared" ref="AM279" si="3179">R279</f>
        <v>0</v>
      </c>
      <c r="AN279" s="516">
        <f t="shared" ref="AN279" si="3180">R280</f>
        <v>0</v>
      </c>
      <c r="AO279" s="516" t="str">
        <f t="shared" ref="AO279" si="3181">IF(T279="","",IFERROR(SUM(U279:AN279)+LARGE(U279:AN279,1)/100+LARGE(U279:AN279,2)/1000+LARGE(U279:AN279,3)/10000+LARGE(U279:AN279,4)/100000+LARGE(U279:AN279,5)/1000000+LARGE(U279:AN279,6)/10000000+LARGE(U279:AN279,7)/100000000+LARGE(U279:AN279,8)/1000000000+LARGE(U279:AN279,9)/10000000000+LARGE(U279:AN279,10)/100000000000+LARGE(U279:AN279,11)/1000000000000+LARGE(U279:AN279,12)/10000000000000+LARGE(U279:AN279,13)/100000000000000+LARGE(U279:AN279,14)/1000000000000000+LARGE(U279:AN279,15)/10000000000000000+LARGE(U279:AN279,16)/100000000000000000+LARGE(U279:AN279,17)/1000000000000000000+LARGE(U279:AN279,18)/10000000000000000000+LARGE(U279:AN279,19)/100000000000000000000+LARGE(U279:AN279,20)/1E+21-0.01/S279,0))</f>
        <v/>
      </c>
      <c r="AP279" s="374"/>
      <c r="AQ279" s="374"/>
      <c r="AR279" s="374"/>
      <c r="AS279" s="374"/>
      <c r="AT279" s="374"/>
      <c r="AU279" s="374"/>
    </row>
    <row r="280" spans="1:47" ht="12" customHeight="1" thickBot="1" x14ac:dyDescent="0.35">
      <c r="A280" s="530"/>
      <c r="B280" s="524"/>
      <c r="C280" s="521"/>
      <c r="D280" s="526"/>
      <c r="E280" s="69"/>
      <c r="F280" s="70"/>
      <c r="G280" s="528"/>
      <c r="H280" s="43" t="str">
        <f t="shared" si="2950"/>
        <v/>
      </c>
      <c r="I280" s="70"/>
      <c r="J280" s="70"/>
      <c r="K280" s="70"/>
      <c r="L280" s="70"/>
      <c r="M280" s="70"/>
      <c r="N280" s="70"/>
      <c r="O280" s="318"/>
      <c r="P280" s="70"/>
      <c r="Q280" s="70"/>
      <c r="R280" s="319"/>
      <c r="S280" s="519"/>
      <c r="T280" s="516"/>
      <c r="U280" s="516"/>
      <c r="V280" s="516"/>
      <c r="W280" s="516"/>
      <c r="X280" s="516"/>
      <c r="Y280" s="516"/>
      <c r="Z280" s="516"/>
      <c r="AA280" s="516"/>
      <c r="AB280" s="516"/>
      <c r="AC280" s="516"/>
      <c r="AD280" s="516"/>
      <c r="AE280" s="516"/>
      <c r="AF280" s="516"/>
      <c r="AG280" s="516"/>
      <c r="AH280" s="516"/>
      <c r="AI280" s="516"/>
      <c r="AJ280" s="516"/>
      <c r="AK280" s="516"/>
      <c r="AL280" s="516"/>
      <c r="AM280" s="516"/>
      <c r="AN280" s="516"/>
      <c r="AO280" s="516"/>
      <c r="AP280" s="374"/>
      <c r="AQ280" s="374"/>
      <c r="AR280" s="374"/>
      <c r="AS280" s="374"/>
      <c r="AT280" s="374"/>
      <c r="AU280" s="374"/>
    </row>
    <row r="281" spans="1:47" ht="12" customHeight="1" x14ac:dyDescent="0.3">
      <c r="A281" s="529" t="str">
        <f t="shared" ref="A281" si="3182">IF(ISERROR(RANK(AO281,$AO$3:$AO$302,0)),"",(RANK(AO281,$AO$3:$AO$302,0)))</f>
        <v/>
      </c>
      <c r="B281" s="523" t="str">
        <f>IF(ISNA(VLOOKUP($D281,'L. Des E.'!$A$3:$C$362,2,FALSE)),"",(VLOOKUP($D281,'L. Des E.'!$A$3:$C$362,2,FALSE)))</f>
        <v/>
      </c>
      <c r="C281" s="520" t="str">
        <f>IF(ISNA(VLOOKUP($D281,'L. Des E.'!$A$3:$C$362,3,FALSE)),"",(VLOOKUP($D281,'L. Des E.'!$A$3:$C$362,3,FALSE)))</f>
        <v/>
      </c>
      <c r="D281" s="525"/>
      <c r="E281" s="64"/>
      <c r="F281" s="65"/>
      <c r="G281" s="527" t="str">
        <f t="shared" ref="G281" si="3183">IF(F281="","",IF(SUM(H281:H282)=0,"PC",(SUM(H281:H282))))</f>
        <v/>
      </c>
      <c r="H281" s="503" t="str">
        <f t="shared" si="2950"/>
        <v/>
      </c>
      <c r="I281" s="65"/>
      <c r="J281" s="65"/>
      <c r="K281" s="65"/>
      <c r="L281" s="65"/>
      <c r="M281" s="65"/>
      <c r="N281" s="65"/>
      <c r="O281" s="316"/>
      <c r="P281" s="65"/>
      <c r="Q281" s="65"/>
      <c r="R281" s="317"/>
      <c r="S281" s="519">
        <v>140</v>
      </c>
      <c r="T281" s="516" t="str">
        <f t="shared" ref="T281" si="3184">G281</f>
        <v/>
      </c>
      <c r="U281" s="516">
        <f t="shared" ref="U281" si="3185">I281</f>
        <v>0</v>
      </c>
      <c r="V281" s="516">
        <f t="shared" ref="V281" si="3186">I282</f>
        <v>0</v>
      </c>
      <c r="W281" s="516">
        <f t="shared" ref="W281" si="3187">J281</f>
        <v>0</v>
      </c>
      <c r="X281" s="516">
        <f t="shared" ref="X281" si="3188">J282</f>
        <v>0</v>
      </c>
      <c r="Y281" s="516">
        <f t="shared" si="2958"/>
        <v>0</v>
      </c>
      <c r="Z281" s="517">
        <f t="shared" ref="Z281" si="3189">K282</f>
        <v>0</v>
      </c>
      <c r="AA281" s="516">
        <f t="shared" ref="AA281" si="3190">L281</f>
        <v>0</v>
      </c>
      <c r="AB281" s="516">
        <f t="shared" ref="AB281" si="3191">L282</f>
        <v>0</v>
      </c>
      <c r="AC281" s="516">
        <f t="shared" ref="AC281" si="3192">M281</f>
        <v>0</v>
      </c>
      <c r="AD281" s="516">
        <f t="shared" ref="AD281" si="3193">M282</f>
        <v>0</v>
      </c>
      <c r="AE281" s="516">
        <f t="shared" ref="AE281" si="3194">N281</f>
        <v>0</v>
      </c>
      <c r="AF281" s="516">
        <f t="shared" ref="AF281" si="3195">N282</f>
        <v>0</v>
      </c>
      <c r="AG281" s="516">
        <f t="shared" ref="AG281" si="3196">O281</f>
        <v>0</v>
      </c>
      <c r="AH281" s="516">
        <f t="shared" ref="AH281" si="3197">O282</f>
        <v>0</v>
      </c>
      <c r="AI281" s="516">
        <f t="shared" ref="AI281" si="3198">P281</f>
        <v>0</v>
      </c>
      <c r="AJ281" s="516">
        <f t="shared" ref="AJ281" si="3199">P282</f>
        <v>0</v>
      </c>
      <c r="AK281" s="516">
        <f t="shared" ref="AK281" si="3200">Q281</f>
        <v>0</v>
      </c>
      <c r="AL281" s="516">
        <f t="shared" ref="AL281" si="3201">Q282</f>
        <v>0</v>
      </c>
      <c r="AM281" s="516">
        <f t="shared" ref="AM281" si="3202">R281</f>
        <v>0</v>
      </c>
      <c r="AN281" s="516">
        <f t="shared" ref="AN281" si="3203">R282</f>
        <v>0</v>
      </c>
      <c r="AO281" s="516" t="str">
        <f t="shared" ref="AO281" si="3204">IF(T281="","",IFERROR(SUM(U281:AN281)+LARGE(U281:AN281,1)/100+LARGE(U281:AN281,2)/1000+LARGE(U281:AN281,3)/10000+LARGE(U281:AN281,4)/100000+LARGE(U281:AN281,5)/1000000+LARGE(U281:AN281,6)/10000000+LARGE(U281:AN281,7)/100000000+LARGE(U281:AN281,8)/1000000000+LARGE(U281:AN281,9)/10000000000+LARGE(U281:AN281,10)/100000000000+LARGE(U281:AN281,11)/1000000000000+LARGE(U281:AN281,12)/10000000000000+LARGE(U281:AN281,13)/100000000000000+LARGE(U281:AN281,14)/1000000000000000+LARGE(U281:AN281,15)/10000000000000000+LARGE(U281:AN281,16)/100000000000000000+LARGE(U281:AN281,17)/1000000000000000000+LARGE(U281:AN281,18)/10000000000000000000+LARGE(U281:AN281,19)/100000000000000000000+LARGE(U281:AN281,20)/1E+21-0.01/S281,0))</f>
        <v/>
      </c>
      <c r="AP281" s="374"/>
      <c r="AQ281" s="374"/>
      <c r="AR281" s="374"/>
      <c r="AS281" s="374"/>
      <c r="AT281" s="374"/>
      <c r="AU281" s="374"/>
    </row>
    <row r="282" spans="1:47" ht="12" customHeight="1" thickBot="1" x14ac:dyDescent="0.35">
      <c r="A282" s="530"/>
      <c r="B282" s="524"/>
      <c r="C282" s="521"/>
      <c r="D282" s="526"/>
      <c r="E282" s="69"/>
      <c r="F282" s="70"/>
      <c r="G282" s="528"/>
      <c r="H282" s="43" t="str">
        <f t="shared" si="2950"/>
        <v/>
      </c>
      <c r="I282" s="70"/>
      <c r="J282" s="70"/>
      <c r="K282" s="70"/>
      <c r="L282" s="70"/>
      <c r="M282" s="70"/>
      <c r="N282" s="70"/>
      <c r="O282" s="318"/>
      <c r="P282" s="70"/>
      <c r="Q282" s="70"/>
      <c r="R282" s="319"/>
      <c r="S282" s="519"/>
      <c r="T282" s="516"/>
      <c r="U282" s="516"/>
      <c r="V282" s="516"/>
      <c r="W282" s="516"/>
      <c r="X282" s="516"/>
      <c r="Y282" s="516"/>
      <c r="Z282" s="516"/>
      <c r="AA282" s="516"/>
      <c r="AB282" s="516"/>
      <c r="AC282" s="516"/>
      <c r="AD282" s="516"/>
      <c r="AE282" s="516"/>
      <c r="AF282" s="516"/>
      <c r="AG282" s="516"/>
      <c r="AH282" s="516"/>
      <c r="AI282" s="516"/>
      <c r="AJ282" s="516"/>
      <c r="AK282" s="516"/>
      <c r="AL282" s="516"/>
      <c r="AM282" s="516"/>
      <c r="AN282" s="516"/>
      <c r="AO282" s="516"/>
      <c r="AP282" s="374"/>
      <c r="AQ282" s="374"/>
      <c r="AR282" s="374"/>
      <c r="AS282" s="374"/>
      <c r="AT282" s="374"/>
      <c r="AU282" s="374"/>
    </row>
    <row r="283" spans="1:47" ht="12" customHeight="1" x14ac:dyDescent="0.3">
      <c r="A283" s="529" t="str">
        <f t="shared" ref="A283" si="3205">IF(ISERROR(RANK(AO283,$AO$3:$AO$302,0)),"",(RANK(AO283,$AO$3:$AO$302,0)))</f>
        <v/>
      </c>
      <c r="B283" s="523" t="str">
        <f>IF(ISNA(VLOOKUP($D283,'L. Des E.'!$A$3:$C$362,2,FALSE)),"",(VLOOKUP($D283,'L. Des E.'!$A$3:$C$362,2,FALSE)))</f>
        <v/>
      </c>
      <c r="C283" s="520" t="str">
        <f>IF(ISNA(VLOOKUP($D283,'L. Des E.'!$A$3:$C$362,3,FALSE)),"",(VLOOKUP($D283,'L. Des E.'!$A$3:$C$362,3,FALSE)))</f>
        <v/>
      </c>
      <c r="D283" s="525"/>
      <c r="E283" s="64"/>
      <c r="F283" s="65"/>
      <c r="G283" s="527" t="str">
        <f t="shared" ref="G283" si="3206">IF(F283="","",IF(SUM(H283:H284)=0,"PC",(SUM(H283:H284))))</f>
        <v/>
      </c>
      <c r="H283" s="503" t="str">
        <f t="shared" si="2950"/>
        <v/>
      </c>
      <c r="I283" s="65"/>
      <c r="J283" s="65"/>
      <c r="K283" s="65"/>
      <c r="L283" s="65"/>
      <c r="M283" s="65"/>
      <c r="N283" s="65"/>
      <c r="O283" s="316"/>
      <c r="P283" s="65"/>
      <c r="Q283" s="65"/>
      <c r="R283" s="317"/>
      <c r="S283" s="519">
        <v>141</v>
      </c>
      <c r="T283" s="516" t="str">
        <f t="shared" ref="T283" si="3207">G283</f>
        <v/>
      </c>
      <c r="U283" s="516">
        <f t="shared" ref="U283" si="3208">I283</f>
        <v>0</v>
      </c>
      <c r="V283" s="516">
        <f t="shared" ref="V283" si="3209">I284</f>
        <v>0</v>
      </c>
      <c r="W283" s="516">
        <f t="shared" ref="W283" si="3210">J283</f>
        <v>0</v>
      </c>
      <c r="X283" s="516">
        <f t="shared" ref="X283" si="3211">J284</f>
        <v>0</v>
      </c>
      <c r="Y283" s="516">
        <f t="shared" si="2958"/>
        <v>0</v>
      </c>
      <c r="Z283" s="517">
        <f t="shared" ref="Z283" si="3212">K284</f>
        <v>0</v>
      </c>
      <c r="AA283" s="516">
        <f t="shared" ref="AA283" si="3213">L283</f>
        <v>0</v>
      </c>
      <c r="AB283" s="516">
        <f t="shared" ref="AB283" si="3214">L284</f>
        <v>0</v>
      </c>
      <c r="AC283" s="516">
        <f t="shared" ref="AC283" si="3215">M283</f>
        <v>0</v>
      </c>
      <c r="AD283" s="516">
        <f t="shared" ref="AD283" si="3216">M284</f>
        <v>0</v>
      </c>
      <c r="AE283" s="516">
        <f t="shared" ref="AE283" si="3217">N283</f>
        <v>0</v>
      </c>
      <c r="AF283" s="516">
        <f t="shared" ref="AF283" si="3218">N284</f>
        <v>0</v>
      </c>
      <c r="AG283" s="516">
        <f t="shared" ref="AG283" si="3219">O283</f>
        <v>0</v>
      </c>
      <c r="AH283" s="516">
        <f t="shared" ref="AH283" si="3220">O284</f>
        <v>0</v>
      </c>
      <c r="AI283" s="516">
        <f t="shared" ref="AI283" si="3221">P283</f>
        <v>0</v>
      </c>
      <c r="AJ283" s="516">
        <f t="shared" ref="AJ283" si="3222">P284</f>
        <v>0</v>
      </c>
      <c r="AK283" s="516">
        <f t="shared" ref="AK283" si="3223">Q283</f>
        <v>0</v>
      </c>
      <c r="AL283" s="516">
        <f t="shared" ref="AL283" si="3224">Q284</f>
        <v>0</v>
      </c>
      <c r="AM283" s="516">
        <f t="shared" ref="AM283" si="3225">R283</f>
        <v>0</v>
      </c>
      <c r="AN283" s="516">
        <f t="shared" ref="AN283" si="3226">R284</f>
        <v>0</v>
      </c>
      <c r="AO283" s="516" t="str">
        <f t="shared" ref="AO283" si="3227">IF(T283="","",IFERROR(SUM(U283:AN283)+LARGE(U283:AN283,1)/100+LARGE(U283:AN283,2)/1000+LARGE(U283:AN283,3)/10000+LARGE(U283:AN283,4)/100000+LARGE(U283:AN283,5)/1000000+LARGE(U283:AN283,6)/10000000+LARGE(U283:AN283,7)/100000000+LARGE(U283:AN283,8)/1000000000+LARGE(U283:AN283,9)/10000000000+LARGE(U283:AN283,10)/100000000000+LARGE(U283:AN283,11)/1000000000000+LARGE(U283:AN283,12)/10000000000000+LARGE(U283:AN283,13)/100000000000000+LARGE(U283:AN283,14)/1000000000000000+LARGE(U283:AN283,15)/10000000000000000+LARGE(U283:AN283,16)/100000000000000000+LARGE(U283:AN283,17)/1000000000000000000+LARGE(U283:AN283,18)/10000000000000000000+LARGE(U283:AN283,19)/100000000000000000000+LARGE(U283:AN283,20)/1E+21-0.01/S283,0))</f>
        <v/>
      </c>
      <c r="AP283" s="374"/>
      <c r="AQ283" s="374"/>
      <c r="AR283" s="374"/>
      <c r="AS283" s="374"/>
      <c r="AT283" s="374"/>
      <c r="AU283" s="374"/>
    </row>
    <row r="284" spans="1:47" ht="12" customHeight="1" thickBot="1" x14ac:dyDescent="0.35">
      <c r="A284" s="530"/>
      <c r="B284" s="524"/>
      <c r="C284" s="521"/>
      <c r="D284" s="526"/>
      <c r="E284" s="69"/>
      <c r="F284" s="70"/>
      <c r="G284" s="528"/>
      <c r="H284" s="43" t="str">
        <f t="shared" si="2950"/>
        <v/>
      </c>
      <c r="I284" s="70"/>
      <c r="J284" s="70"/>
      <c r="K284" s="70"/>
      <c r="L284" s="70"/>
      <c r="M284" s="70"/>
      <c r="N284" s="70"/>
      <c r="O284" s="318"/>
      <c r="P284" s="70"/>
      <c r="Q284" s="70"/>
      <c r="R284" s="319"/>
      <c r="S284" s="519"/>
      <c r="T284" s="516"/>
      <c r="U284" s="516"/>
      <c r="V284" s="516"/>
      <c r="W284" s="516"/>
      <c r="X284" s="516"/>
      <c r="Y284" s="516"/>
      <c r="Z284" s="516"/>
      <c r="AA284" s="516"/>
      <c r="AB284" s="516"/>
      <c r="AC284" s="516"/>
      <c r="AD284" s="516"/>
      <c r="AE284" s="516"/>
      <c r="AF284" s="516"/>
      <c r="AG284" s="516"/>
      <c r="AH284" s="516"/>
      <c r="AI284" s="516"/>
      <c r="AJ284" s="516"/>
      <c r="AK284" s="516"/>
      <c r="AL284" s="516"/>
      <c r="AM284" s="516"/>
      <c r="AN284" s="516"/>
      <c r="AO284" s="516"/>
      <c r="AP284" s="374"/>
      <c r="AQ284" s="374"/>
      <c r="AR284" s="374"/>
      <c r="AS284" s="374"/>
      <c r="AT284" s="374"/>
      <c r="AU284" s="374"/>
    </row>
    <row r="285" spans="1:47" ht="12" customHeight="1" x14ac:dyDescent="0.3">
      <c r="A285" s="529" t="str">
        <f t="shared" ref="A285" si="3228">IF(ISERROR(RANK(AO285,$AO$3:$AO$302,0)),"",(RANK(AO285,$AO$3:$AO$302,0)))</f>
        <v/>
      </c>
      <c r="B285" s="523" t="str">
        <f>IF(ISNA(VLOOKUP($D285,'L. Des E.'!$A$3:$C$362,2,FALSE)),"",(VLOOKUP($D285,'L. Des E.'!$A$3:$C$362,2,FALSE)))</f>
        <v/>
      </c>
      <c r="C285" s="520" t="str">
        <f>IF(ISNA(VLOOKUP($D285,'L. Des E.'!$A$3:$C$362,3,FALSE)),"",(VLOOKUP($D285,'L. Des E.'!$A$3:$C$362,3,FALSE)))</f>
        <v/>
      </c>
      <c r="D285" s="525"/>
      <c r="E285" s="64"/>
      <c r="F285" s="65"/>
      <c r="G285" s="527" t="str">
        <f t="shared" ref="G285" si="3229">IF(F285="","",IF(SUM(H285:H286)=0,"PC",(SUM(H285:H286))))</f>
        <v/>
      </c>
      <c r="H285" s="503" t="str">
        <f t="shared" si="2950"/>
        <v/>
      </c>
      <c r="I285" s="65"/>
      <c r="J285" s="65"/>
      <c r="K285" s="65"/>
      <c r="L285" s="65"/>
      <c r="M285" s="65"/>
      <c r="N285" s="65"/>
      <c r="O285" s="316"/>
      <c r="P285" s="65"/>
      <c r="Q285" s="65"/>
      <c r="R285" s="317"/>
      <c r="S285" s="519">
        <v>142</v>
      </c>
      <c r="T285" s="516" t="str">
        <f t="shared" ref="T285" si="3230">G285</f>
        <v/>
      </c>
      <c r="U285" s="516">
        <f t="shared" ref="U285" si="3231">I285</f>
        <v>0</v>
      </c>
      <c r="V285" s="516">
        <f t="shared" ref="V285" si="3232">I286</f>
        <v>0</v>
      </c>
      <c r="W285" s="516">
        <f t="shared" ref="W285" si="3233">J285</f>
        <v>0</v>
      </c>
      <c r="X285" s="516">
        <f t="shared" ref="X285" si="3234">J286</f>
        <v>0</v>
      </c>
      <c r="Y285" s="516">
        <f t="shared" si="2958"/>
        <v>0</v>
      </c>
      <c r="Z285" s="517">
        <f t="shared" ref="Z285" si="3235">K286</f>
        <v>0</v>
      </c>
      <c r="AA285" s="516">
        <f t="shared" ref="AA285" si="3236">L285</f>
        <v>0</v>
      </c>
      <c r="AB285" s="516">
        <f t="shared" ref="AB285" si="3237">L286</f>
        <v>0</v>
      </c>
      <c r="AC285" s="516">
        <f t="shared" ref="AC285" si="3238">M285</f>
        <v>0</v>
      </c>
      <c r="AD285" s="516">
        <f t="shared" ref="AD285" si="3239">M286</f>
        <v>0</v>
      </c>
      <c r="AE285" s="516">
        <f t="shared" ref="AE285" si="3240">N285</f>
        <v>0</v>
      </c>
      <c r="AF285" s="516">
        <f t="shared" ref="AF285" si="3241">N286</f>
        <v>0</v>
      </c>
      <c r="AG285" s="516">
        <f t="shared" ref="AG285" si="3242">O285</f>
        <v>0</v>
      </c>
      <c r="AH285" s="516">
        <f t="shared" ref="AH285" si="3243">O286</f>
        <v>0</v>
      </c>
      <c r="AI285" s="516">
        <f t="shared" ref="AI285" si="3244">P285</f>
        <v>0</v>
      </c>
      <c r="AJ285" s="516">
        <f t="shared" ref="AJ285" si="3245">P286</f>
        <v>0</v>
      </c>
      <c r="AK285" s="516">
        <f t="shared" ref="AK285" si="3246">Q285</f>
        <v>0</v>
      </c>
      <c r="AL285" s="516">
        <f t="shared" ref="AL285" si="3247">Q286</f>
        <v>0</v>
      </c>
      <c r="AM285" s="516">
        <f t="shared" ref="AM285" si="3248">R285</f>
        <v>0</v>
      </c>
      <c r="AN285" s="516">
        <f t="shared" ref="AN285" si="3249">R286</f>
        <v>0</v>
      </c>
      <c r="AO285" s="516" t="str">
        <f t="shared" ref="AO285" si="3250">IF(T285="","",IFERROR(SUM(U285:AN285)+LARGE(U285:AN285,1)/100+LARGE(U285:AN285,2)/1000+LARGE(U285:AN285,3)/10000+LARGE(U285:AN285,4)/100000+LARGE(U285:AN285,5)/1000000+LARGE(U285:AN285,6)/10000000+LARGE(U285:AN285,7)/100000000+LARGE(U285:AN285,8)/1000000000+LARGE(U285:AN285,9)/10000000000+LARGE(U285:AN285,10)/100000000000+LARGE(U285:AN285,11)/1000000000000+LARGE(U285:AN285,12)/10000000000000+LARGE(U285:AN285,13)/100000000000000+LARGE(U285:AN285,14)/1000000000000000+LARGE(U285:AN285,15)/10000000000000000+LARGE(U285:AN285,16)/100000000000000000+LARGE(U285:AN285,17)/1000000000000000000+LARGE(U285:AN285,18)/10000000000000000000+LARGE(U285:AN285,19)/100000000000000000000+LARGE(U285:AN285,20)/1E+21-0.01/S285,0))</f>
        <v/>
      </c>
      <c r="AP285" s="374"/>
      <c r="AQ285" s="374"/>
      <c r="AR285" s="374"/>
      <c r="AS285" s="374"/>
      <c r="AT285" s="374"/>
      <c r="AU285" s="374"/>
    </row>
    <row r="286" spans="1:47" ht="12" customHeight="1" thickBot="1" x14ac:dyDescent="0.35">
      <c r="A286" s="530"/>
      <c r="B286" s="524"/>
      <c r="C286" s="521"/>
      <c r="D286" s="526"/>
      <c r="E286" s="69"/>
      <c r="F286" s="70"/>
      <c r="G286" s="528"/>
      <c r="H286" s="43" t="str">
        <f t="shared" si="2950"/>
        <v/>
      </c>
      <c r="I286" s="70"/>
      <c r="J286" s="70"/>
      <c r="K286" s="70"/>
      <c r="L286" s="70"/>
      <c r="M286" s="70"/>
      <c r="N286" s="70"/>
      <c r="O286" s="318"/>
      <c r="P286" s="70"/>
      <c r="Q286" s="70"/>
      <c r="R286" s="319"/>
      <c r="S286" s="519"/>
      <c r="T286" s="516"/>
      <c r="U286" s="516"/>
      <c r="V286" s="516"/>
      <c r="W286" s="516"/>
      <c r="X286" s="516"/>
      <c r="Y286" s="516"/>
      <c r="Z286" s="516"/>
      <c r="AA286" s="516"/>
      <c r="AB286" s="516"/>
      <c r="AC286" s="516"/>
      <c r="AD286" s="516"/>
      <c r="AE286" s="516"/>
      <c r="AF286" s="516"/>
      <c r="AG286" s="516"/>
      <c r="AH286" s="516"/>
      <c r="AI286" s="516"/>
      <c r="AJ286" s="516"/>
      <c r="AK286" s="516"/>
      <c r="AL286" s="516"/>
      <c r="AM286" s="516"/>
      <c r="AN286" s="516"/>
      <c r="AO286" s="516"/>
      <c r="AP286" s="374"/>
      <c r="AQ286" s="374"/>
      <c r="AR286" s="374"/>
      <c r="AS286" s="374"/>
      <c r="AT286" s="374"/>
      <c r="AU286" s="374"/>
    </row>
    <row r="287" spans="1:47" ht="12" customHeight="1" x14ac:dyDescent="0.3">
      <c r="A287" s="529" t="str">
        <f t="shared" ref="A287" si="3251">IF(ISERROR(RANK(AO287,$AO$3:$AO$302,0)),"",(RANK(AO287,$AO$3:$AO$302,0)))</f>
        <v/>
      </c>
      <c r="B287" s="523" t="str">
        <f>IF(ISNA(VLOOKUP($D287,'L. Des E.'!$A$3:$C$362,2,FALSE)),"",(VLOOKUP($D287,'L. Des E.'!$A$3:$C$362,2,FALSE)))</f>
        <v/>
      </c>
      <c r="C287" s="520" t="str">
        <f>IF(ISNA(VLOOKUP($D287,'L. Des E.'!$A$3:$C$362,3,FALSE)),"",(VLOOKUP($D287,'L. Des E.'!$A$3:$C$362,3,FALSE)))</f>
        <v/>
      </c>
      <c r="D287" s="525"/>
      <c r="E287" s="64"/>
      <c r="F287" s="65"/>
      <c r="G287" s="527" t="str">
        <f t="shared" ref="G287" si="3252">IF(F287="","",IF(SUM(H287:H288)=0,"PC",(SUM(H287:H288))))</f>
        <v/>
      </c>
      <c r="H287" s="503" t="str">
        <f t="shared" si="2950"/>
        <v/>
      </c>
      <c r="I287" s="65"/>
      <c r="J287" s="65"/>
      <c r="K287" s="65"/>
      <c r="L287" s="65"/>
      <c r="M287" s="65"/>
      <c r="N287" s="65"/>
      <c r="O287" s="316"/>
      <c r="P287" s="65"/>
      <c r="Q287" s="65"/>
      <c r="R287" s="317"/>
      <c r="S287" s="519">
        <v>143</v>
      </c>
      <c r="T287" s="516" t="str">
        <f t="shared" ref="T287" si="3253">G287</f>
        <v/>
      </c>
      <c r="U287" s="516">
        <f t="shared" ref="U287" si="3254">I287</f>
        <v>0</v>
      </c>
      <c r="V287" s="516">
        <f t="shared" ref="V287" si="3255">I288</f>
        <v>0</v>
      </c>
      <c r="W287" s="516">
        <f t="shared" ref="W287" si="3256">J287</f>
        <v>0</v>
      </c>
      <c r="X287" s="516">
        <f t="shared" ref="X287" si="3257">J288</f>
        <v>0</v>
      </c>
      <c r="Y287" s="516">
        <f t="shared" si="2958"/>
        <v>0</v>
      </c>
      <c r="Z287" s="517">
        <f t="shared" ref="Z287" si="3258">K288</f>
        <v>0</v>
      </c>
      <c r="AA287" s="516">
        <f t="shared" ref="AA287" si="3259">L287</f>
        <v>0</v>
      </c>
      <c r="AB287" s="516">
        <f t="shared" ref="AB287" si="3260">L288</f>
        <v>0</v>
      </c>
      <c r="AC287" s="516">
        <f t="shared" ref="AC287" si="3261">M287</f>
        <v>0</v>
      </c>
      <c r="AD287" s="516">
        <f t="shared" ref="AD287" si="3262">M288</f>
        <v>0</v>
      </c>
      <c r="AE287" s="516">
        <f t="shared" ref="AE287" si="3263">N287</f>
        <v>0</v>
      </c>
      <c r="AF287" s="516">
        <f t="shared" ref="AF287" si="3264">N288</f>
        <v>0</v>
      </c>
      <c r="AG287" s="516">
        <f t="shared" ref="AG287" si="3265">O287</f>
        <v>0</v>
      </c>
      <c r="AH287" s="516">
        <f t="shared" ref="AH287" si="3266">O288</f>
        <v>0</v>
      </c>
      <c r="AI287" s="516">
        <f t="shared" ref="AI287" si="3267">P287</f>
        <v>0</v>
      </c>
      <c r="AJ287" s="516">
        <f t="shared" ref="AJ287" si="3268">P288</f>
        <v>0</v>
      </c>
      <c r="AK287" s="516">
        <f t="shared" ref="AK287" si="3269">Q287</f>
        <v>0</v>
      </c>
      <c r="AL287" s="516">
        <f t="shared" ref="AL287" si="3270">Q288</f>
        <v>0</v>
      </c>
      <c r="AM287" s="516">
        <f t="shared" ref="AM287" si="3271">R287</f>
        <v>0</v>
      </c>
      <c r="AN287" s="516">
        <f t="shared" ref="AN287" si="3272">R288</f>
        <v>0</v>
      </c>
      <c r="AO287" s="516" t="str">
        <f t="shared" ref="AO287" si="3273">IF(T287="","",IFERROR(SUM(U287:AN287)+LARGE(U287:AN287,1)/100+LARGE(U287:AN287,2)/1000+LARGE(U287:AN287,3)/10000+LARGE(U287:AN287,4)/100000+LARGE(U287:AN287,5)/1000000+LARGE(U287:AN287,6)/10000000+LARGE(U287:AN287,7)/100000000+LARGE(U287:AN287,8)/1000000000+LARGE(U287:AN287,9)/10000000000+LARGE(U287:AN287,10)/100000000000+LARGE(U287:AN287,11)/1000000000000+LARGE(U287:AN287,12)/10000000000000+LARGE(U287:AN287,13)/100000000000000+LARGE(U287:AN287,14)/1000000000000000+LARGE(U287:AN287,15)/10000000000000000+LARGE(U287:AN287,16)/100000000000000000+LARGE(U287:AN287,17)/1000000000000000000+LARGE(U287:AN287,18)/10000000000000000000+LARGE(U287:AN287,19)/100000000000000000000+LARGE(U287:AN287,20)/1E+21-0.01/S287,0))</f>
        <v/>
      </c>
      <c r="AP287" s="374"/>
      <c r="AQ287" s="374"/>
      <c r="AR287" s="374"/>
      <c r="AS287" s="374"/>
      <c r="AT287" s="374"/>
      <c r="AU287" s="374"/>
    </row>
    <row r="288" spans="1:47" ht="12" customHeight="1" thickBot="1" x14ac:dyDescent="0.35">
      <c r="A288" s="530"/>
      <c r="B288" s="524"/>
      <c r="C288" s="521"/>
      <c r="D288" s="526"/>
      <c r="E288" s="69"/>
      <c r="F288" s="70"/>
      <c r="G288" s="528"/>
      <c r="H288" s="43" t="str">
        <f t="shared" si="2950"/>
        <v/>
      </c>
      <c r="I288" s="70"/>
      <c r="J288" s="70"/>
      <c r="K288" s="70"/>
      <c r="L288" s="70"/>
      <c r="M288" s="70"/>
      <c r="N288" s="70"/>
      <c r="O288" s="318"/>
      <c r="P288" s="70"/>
      <c r="Q288" s="70"/>
      <c r="R288" s="319"/>
      <c r="S288" s="519"/>
      <c r="T288" s="516"/>
      <c r="U288" s="516"/>
      <c r="V288" s="516"/>
      <c r="W288" s="516"/>
      <c r="X288" s="516"/>
      <c r="Y288" s="516"/>
      <c r="Z288" s="516"/>
      <c r="AA288" s="516"/>
      <c r="AB288" s="516"/>
      <c r="AC288" s="516"/>
      <c r="AD288" s="516"/>
      <c r="AE288" s="516"/>
      <c r="AF288" s="516"/>
      <c r="AG288" s="516"/>
      <c r="AH288" s="516"/>
      <c r="AI288" s="516"/>
      <c r="AJ288" s="516"/>
      <c r="AK288" s="516"/>
      <c r="AL288" s="516"/>
      <c r="AM288" s="516"/>
      <c r="AN288" s="516"/>
      <c r="AO288" s="516"/>
      <c r="AP288" s="374"/>
      <c r="AQ288" s="374"/>
      <c r="AR288" s="374"/>
      <c r="AS288" s="374"/>
      <c r="AT288" s="374"/>
      <c r="AU288" s="374"/>
    </row>
    <row r="289" spans="1:47" ht="12" customHeight="1" x14ac:dyDescent="0.3">
      <c r="A289" s="529" t="str">
        <f t="shared" ref="A289" si="3274">IF(ISERROR(RANK(AO289,$AO$3:$AO$302,0)),"",(RANK(AO289,$AO$3:$AO$302,0)))</f>
        <v/>
      </c>
      <c r="B289" s="523" t="str">
        <f>IF(ISNA(VLOOKUP($D289,'L. Des E.'!$A$3:$C$362,2,FALSE)),"",(VLOOKUP($D289,'L. Des E.'!$A$3:$C$362,2,FALSE)))</f>
        <v/>
      </c>
      <c r="C289" s="520" t="str">
        <f>IF(ISNA(VLOOKUP($D289,'L. Des E.'!$A$3:$C$362,3,FALSE)),"",(VLOOKUP($D289,'L. Des E.'!$A$3:$C$362,3,FALSE)))</f>
        <v/>
      </c>
      <c r="D289" s="525"/>
      <c r="E289" s="64"/>
      <c r="F289" s="65"/>
      <c r="G289" s="527" t="str">
        <f t="shared" ref="G289" si="3275">IF(F289="","",IF(SUM(H289:H290)=0,"PC",(SUM(H289:H290))))</f>
        <v/>
      </c>
      <c r="H289" s="503" t="str">
        <f t="shared" si="2950"/>
        <v/>
      </c>
      <c r="I289" s="65"/>
      <c r="J289" s="65"/>
      <c r="K289" s="65"/>
      <c r="L289" s="65"/>
      <c r="M289" s="65"/>
      <c r="N289" s="65"/>
      <c r="O289" s="316"/>
      <c r="P289" s="65"/>
      <c r="Q289" s="65"/>
      <c r="R289" s="317"/>
      <c r="S289" s="519">
        <v>144</v>
      </c>
      <c r="T289" s="516" t="str">
        <f t="shared" ref="T289" si="3276">G289</f>
        <v/>
      </c>
      <c r="U289" s="516">
        <f t="shared" ref="U289" si="3277">I289</f>
        <v>0</v>
      </c>
      <c r="V289" s="516">
        <f t="shared" ref="V289" si="3278">I290</f>
        <v>0</v>
      </c>
      <c r="W289" s="516">
        <f t="shared" ref="W289" si="3279">J289</f>
        <v>0</v>
      </c>
      <c r="X289" s="516">
        <f t="shared" ref="X289" si="3280">J290</f>
        <v>0</v>
      </c>
      <c r="Y289" s="516">
        <f t="shared" si="2958"/>
        <v>0</v>
      </c>
      <c r="Z289" s="517">
        <f t="shared" ref="Z289" si="3281">K290</f>
        <v>0</v>
      </c>
      <c r="AA289" s="516">
        <f t="shared" ref="AA289" si="3282">L289</f>
        <v>0</v>
      </c>
      <c r="AB289" s="516">
        <f t="shared" ref="AB289" si="3283">L290</f>
        <v>0</v>
      </c>
      <c r="AC289" s="516">
        <f t="shared" ref="AC289" si="3284">M289</f>
        <v>0</v>
      </c>
      <c r="AD289" s="516">
        <f t="shared" ref="AD289" si="3285">M290</f>
        <v>0</v>
      </c>
      <c r="AE289" s="516">
        <f t="shared" ref="AE289" si="3286">N289</f>
        <v>0</v>
      </c>
      <c r="AF289" s="516">
        <f t="shared" ref="AF289" si="3287">N290</f>
        <v>0</v>
      </c>
      <c r="AG289" s="516">
        <f t="shared" ref="AG289" si="3288">O289</f>
        <v>0</v>
      </c>
      <c r="AH289" s="516">
        <f t="shared" ref="AH289" si="3289">O290</f>
        <v>0</v>
      </c>
      <c r="AI289" s="516">
        <f t="shared" ref="AI289" si="3290">P289</f>
        <v>0</v>
      </c>
      <c r="AJ289" s="516">
        <f t="shared" ref="AJ289" si="3291">P290</f>
        <v>0</v>
      </c>
      <c r="AK289" s="516">
        <f t="shared" ref="AK289" si="3292">Q289</f>
        <v>0</v>
      </c>
      <c r="AL289" s="516">
        <f t="shared" ref="AL289" si="3293">Q290</f>
        <v>0</v>
      </c>
      <c r="AM289" s="516">
        <f t="shared" ref="AM289" si="3294">R289</f>
        <v>0</v>
      </c>
      <c r="AN289" s="516">
        <f t="shared" ref="AN289" si="3295">R290</f>
        <v>0</v>
      </c>
      <c r="AO289" s="516" t="str">
        <f t="shared" ref="AO289" si="3296">IF(T289="","",IFERROR(SUM(U289:AN289)+LARGE(U289:AN289,1)/100+LARGE(U289:AN289,2)/1000+LARGE(U289:AN289,3)/10000+LARGE(U289:AN289,4)/100000+LARGE(U289:AN289,5)/1000000+LARGE(U289:AN289,6)/10000000+LARGE(U289:AN289,7)/100000000+LARGE(U289:AN289,8)/1000000000+LARGE(U289:AN289,9)/10000000000+LARGE(U289:AN289,10)/100000000000+LARGE(U289:AN289,11)/1000000000000+LARGE(U289:AN289,12)/10000000000000+LARGE(U289:AN289,13)/100000000000000+LARGE(U289:AN289,14)/1000000000000000+LARGE(U289:AN289,15)/10000000000000000+LARGE(U289:AN289,16)/100000000000000000+LARGE(U289:AN289,17)/1000000000000000000+LARGE(U289:AN289,18)/10000000000000000000+LARGE(U289:AN289,19)/100000000000000000000+LARGE(U289:AN289,20)/1E+21-0.01/S289,0))</f>
        <v/>
      </c>
      <c r="AP289" s="374"/>
      <c r="AQ289" s="374"/>
      <c r="AR289" s="374"/>
      <c r="AS289" s="374"/>
      <c r="AT289" s="374"/>
      <c r="AU289" s="374"/>
    </row>
    <row r="290" spans="1:47" ht="12" customHeight="1" thickBot="1" x14ac:dyDescent="0.35">
      <c r="A290" s="530"/>
      <c r="B290" s="524"/>
      <c r="C290" s="521"/>
      <c r="D290" s="526"/>
      <c r="E290" s="69"/>
      <c r="F290" s="70"/>
      <c r="G290" s="528"/>
      <c r="H290" s="43" t="str">
        <f t="shared" si="2950"/>
        <v/>
      </c>
      <c r="I290" s="70"/>
      <c r="J290" s="70"/>
      <c r="K290" s="70"/>
      <c r="L290" s="70"/>
      <c r="M290" s="70"/>
      <c r="N290" s="70"/>
      <c r="O290" s="318"/>
      <c r="P290" s="70"/>
      <c r="Q290" s="70"/>
      <c r="R290" s="319"/>
      <c r="S290" s="519"/>
      <c r="T290" s="516"/>
      <c r="U290" s="516"/>
      <c r="V290" s="516"/>
      <c r="W290" s="516"/>
      <c r="X290" s="516"/>
      <c r="Y290" s="516"/>
      <c r="Z290" s="516"/>
      <c r="AA290" s="516"/>
      <c r="AB290" s="516"/>
      <c r="AC290" s="516"/>
      <c r="AD290" s="516"/>
      <c r="AE290" s="516"/>
      <c r="AF290" s="516"/>
      <c r="AG290" s="516"/>
      <c r="AH290" s="516"/>
      <c r="AI290" s="516"/>
      <c r="AJ290" s="516"/>
      <c r="AK290" s="516"/>
      <c r="AL290" s="516"/>
      <c r="AM290" s="516"/>
      <c r="AN290" s="516"/>
      <c r="AO290" s="516"/>
      <c r="AP290" s="374"/>
      <c r="AQ290" s="374"/>
      <c r="AR290" s="374"/>
      <c r="AS290" s="374"/>
      <c r="AT290" s="374"/>
      <c r="AU290" s="374"/>
    </row>
    <row r="291" spans="1:47" ht="12" customHeight="1" x14ac:dyDescent="0.3">
      <c r="A291" s="529" t="str">
        <f t="shared" ref="A291" si="3297">IF(ISERROR(RANK(AO291,$AO$3:$AO$302,0)),"",(RANK(AO291,$AO$3:$AO$302,0)))</f>
        <v/>
      </c>
      <c r="B291" s="523" t="str">
        <f>IF(ISNA(VLOOKUP($D291,'L. Des E.'!$A$3:$C$362,2,FALSE)),"",(VLOOKUP($D291,'L. Des E.'!$A$3:$C$362,2,FALSE)))</f>
        <v/>
      </c>
      <c r="C291" s="520" t="str">
        <f>IF(ISNA(VLOOKUP($D291,'L. Des E.'!$A$3:$C$362,3,FALSE)),"",(VLOOKUP($D291,'L. Des E.'!$A$3:$C$362,3,FALSE)))</f>
        <v/>
      </c>
      <c r="D291" s="525"/>
      <c r="E291" s="64"/>
      <c r="F291" s="65"/>
      <c r="G291" s="527" t="str">
        <f t="shared" ref="G291" si="3298">IF(F291="","",IF(SUM(H291:H292)=0,"PC",(SUM(H291:H292))))</f>
        <v/>
      </c>
      <c r="H291" s="503" t="str">
        <f t="shared" si="2950"/>
        <v/>
      </c>
      <c r="I291" s="65"/>
      <c r="J291" s="65"/>
      <c r="K291" s="65"/>
      <c r="L291" s="65"/>
      <c r="M291" s="65"/>
      <c r="N291" s="65"/>
      <c r="O291" s="316"/>
      <c r="P291" s="65"/>
      <c r="Q291" s="65"/>
      <c r="R291" s="317"/>
      <c r="S291" s="519">
        <v>145</v>
      </c>
      <c r="T291" s="516" t="str">
        <f t="shared" ref="T291" si="3299">G291</f>
        <v/>
      </c>
      <c r="U291" s="516">
        <f t="shared" ref="U291" si="3300">I291</f>
        <v>0</v>
      </c>
      <c r="V291" s="516">
        <f t="shared" ref="V291" si="3301">I292</f>
        <v>0</v>
      </c>
      <c r="W291" s="516">
        <f t="shared" ref="W291" si="3302">J291</f>
        <v>0</v>
      </c>
      <c r="X291" s="516">
        <f t="shared" ref="X291" si="3303">J292</f>
        <v>0</v>
      </c>
      <c r="Y291" s="516">
        <f t="shared" si="2958"/>
        <v>0</v>
      </c>
      <c r="Z291" s="517">
        <f t="shared" ref="Z291" si="3304">K292</f>
        <v>0</v>
      </c>
      <c r="AA291" s="516">
        <f t="shared" ref="AA291" si="3305">L291</f>
        <v>0</v>
      </c>
      <c r="AB291" s="516">
        <f t="shared" ref="AB291" si="3306">L292</f>
        <v>0</v>
      </c>
      <c r="AC291" s="516">
        <f t="shared" ref="AC291" si="3307">M291</f>
        <v>0</v>
      </c>
      <c r="AD291" s="516">
        <f t="shared" ref="AD291" si="3308">M292</f>
        <v>0</v>
      </c>
      <c r="AE291" s="516">
        <f t="shared" ref="AE291" si="3309">N291</f>
        <v>0</v>
      </c>
      <c r="AF291" s="516">
        <f t="shared" ref="AF291" si="3310">N292</f>
        <v>0</v>
      </c>
      <c r="AG291" s="516">
        <f t="shared" ref="AG291" si="3311">O291</f>
        <v>0</v>
      </c>
      <c r="AH291" s="516">
        <f t="shared" ref="AH291" si="3312">O292</f>
        <v>0</v>
      </c>
      <c r="AI291" s="516">
        <f t="shared" ref="AI291" si="3313">P291</f>
        <v>0</v>
      </c>
      <c r="AJ291" s="516">
        <f t="shared" ref="AJ291" si="3314">P292</f>
        <v>0</v>
      </c>
      <c r="AK291" s="516">
        <f t="shared" ref="AK291" si="3315">Q291</f>
        <v>0</v>
      </c>
      <c r="AL291" s="516">
        <f t="shared" ref="AL291" si="3316">Q292</f>
        <v>0</v>
      </c>
      <c r="AM291" s="516">
        <f t="shared" ref="AM291" si="3317">R291</f>
        <v>0</v>
      </c>
      <c r="AN291" s="516">
        <f t="shared" ref="AN291" si="3318">R292</f>
        <v>0</v>
      </c>
      <c r="AO291" s="516" t="str">
        <f t="shared" ref="AO291" si="3319">IF(T291="","",IFERROR(SUM(U291:AN291)+LARGE(U291:AN291,1)/100+LARGE(U291:AN291,2)/1000+LARGE(U291:AN291,3)/10000+LARGE(U291:AN291,4)/100000+LARGE(U291:AN291,5)/1000000+LARGE(U291:AN291,6)/10000000+LARGE(U291:AN291,7)/100000000+LARGE(U291:AN291,8)/1000000000+LARGE(U291:AN291,9)/10000000000+LARGE(U291:AN291,10)/100000000000+LARGE(U291:AN291,11)/1000000000000+LARGE(U291:AN291,12)/10000000000000+LARGE(U291:AN291,13)/100000000000000+LARGE(U291:AN291,14)/1000000000000000+LARGE(U291:AN291,15)/10000000000000000+LARGE(U291:AN291,16)/100000000000000000+LARGE(U291:AN291,17)/1000000000000000000+LARGE(U291:AN291,18)/10000000000000000000+LARGE(U291:AN291,19)/100000000000000000000+LARGE(U291:AN291,20)/1E+21-0.01/S291,0))</f>
        <v/>
      </c>
      <c r="AP291" s="374"/>
      <c r="AQ291" s="374"/>
      <c r="AR291" s="374"/>
      <c r="AS291" s="374"/>
      <c r="AT291" s="374"/>
      <c r="AU291" s="374"/>
    </row>
    <row r="292" spans="1:47" ht="12" customHeight="1" thickBot="1" x14ac:dyDescent="0.35">
      <c r="A292" s="530"/>
      <c r="B292" s="524"/>
      <c r="C292" s="521"/>
      <c r="D292" s="526"/>
      <c r="E292" s="69"/>
      <c r="F292" s="70"/>
      <c r="G292" s="528"/>
      <c r="H292" s="43" t="str">
        <f t="shared" si="2950"/>
        <v/>
      </c>
      <c r="I292" s="70"/>
      <c r="J292" s="70"/>
      <c r="K292" s="70"/>
      <c r="L292" s="70"/>
      <c r="M292" s="70"/>
      <c r="N292" s="70"/>
      <c r="O292" s="318"/>
      <c r="P292" s="70"/>
      <c r="Q292" s="70"/>
      <c r="R292" s="319"/>
      <c r="S292" s="519"/>
      <c r="T292" s="516"/>
      <c r="U292" s="516"/>
      <c r="V292" s="516"/>
      <c r="W292" s="516"/>
      <c r="X292" s="516"/>
      <c r="Y292" s="516"/>
      <c r="Z292" s="516"/>
      <c r="AA292" s="516"/>
      <c r="AB292" s="516"/>
      <c r="AC292" s="516"/>
      <c r="AD292" s="516"/>
      <c r="AE292" s="516"/>
      <c r="AF292" s="516"/>
      <c r="AG292" s="516"/>
      <c r="AH292" s="516"/>
      <c r="AI292" s="516"/>
      <c r="AJ292" s="516"/>
      <c r="AK292" s="516"/>
      <c r="AL292" s="516"/>
      <c r="AM292" s="516"/>
      <c r="AN292" s="516"/>
      <c r="AO292" s="516"/>
      <c r="AP292" s="374"/>
      <c r="AQ292" s="374"/>
      <c r="AR292" s="374"/>
      <c r="AS292" s="374"/>
      <c r="AT292" s="374"/>
      <c r="AU292" s="374"/>
    </row>
    <row r="293" spans="1:47" ht="12" customHeight="1" x14ac:dyDescent="0.3">
      <c r="A293" s="529" t="str">
        <f t="shared" ref="A293" si="3320">IF(ISERROR(RANK(AO293,$AO$3:$AO$302,0)),"",(RANK(AO293,$AO$3:$AO$302,0)))</f>
        <v/>
      </c>
      <c r="B293" s="523" t="str">
        <f>IF(ISNA(VLOOKUP($D293,'L. Des E.'!$A$3:$C$362,2,FALSE)),"",(VLOOKUP($D293,'L. Des E.'!$A$3:$C$362,2,FALSE)))</f>
        <v/>
      </c>
      <c r="C293" s="520" t="str">
        <f>IF(ISNA(VLOOKUP($D293,'L. Des E.'!$A$3:$C$362,3,FALSE)),"",(VLOOKUP($D293,'L. Des E.'!$A$3:$C$362,3,FALSE)))</f>
        <v/>
      </c>
      <c r="D293" s="525"/>
      <c r="E293" s="64"/>
      <c r="F293" s="65"/>
      <c r="G293" s="527" t="str">
        <f t="shared" ref="G293" si="3321">IF(F293="","",IF(SUM(H293:H294)=0,"PC",(SUM(H293:H294))))</f>
        <v/>
      </c>
      <c r="H293" s="503" t="str">
        <f t="shared" si="2950"/>
        <v/>
      </c>
      <c r="I293" s="65"/>
      <c r="J293" s="65"/>
      <c r="K293" s="65"/>
      <c r="L293" s="65"/>
      <c r="M293" s="65"/>
      <c r="N293" s="65"/>
      <c r="O293" s="316"/>
      <c r="P293" s="65"/>
      <c r="Q293" s="65"/>
      <c r="R293" s="317"/>
      <c r="S293" s="519">
        <v>146</v>
      </c>
      <c r="T293" s="516" t="str">
        <f t="shared" ref="T293" si="3322">G293</f>
        <v/>
      </c>
      <c r="U293" s="516">
        <f t="shared" ref="U293" si="3323">I293</f>
        <v>0</v>
      </c>
      <c r="V293" s="516">
        <f t="shared" ref="V293" si="3324">I294</f>
        <v>0</v>
      </c>
      <c r="W293" s="516">
        <f t="shared" ref="W293" si="3325">J293</f>
        <v>0</v>
      </c>
      <c r="X293" s="516">
        <f t="shared" ref="X293" si="3326">J294</f>
        <v>0</v>
      </c>
      <c r="Y293" s="516">
        <f t="shared" si="2958"/>
        <v>0</v>
      </c>
      <c r="Z293" s="517">
        <f t="shared" ref="Z293" si="3327">K294</f>
        <v>0</v>
      </c>
      <c r="AA293" s="516">
        <f t="shared" ref="AA293" si="3328">L293</f>
        <v>0</v>
      </c>
      <c r="AB293" s="516">
        <f t="shared" ref="AB293" si="3329">L294</f>
        <v>0</v>
      </c>
      <c r="AC293" s="516">
        <f t="shared" ref="AC293" si="3330">M293</f>
        <v>0</v>
      </c>
      <c r="AD293" s="516">
        <f t="shared" ref="AD293" si="3331">M294</f>
        <v>0</v>
      </c>
      <c r="AE293" s="516">
        <f t="shared" ref="AE293" si="3332">N293</f>
        <v>0</v>
      </c>
      <c r="AF293" s="516">
        <f t="shared" ref="AF293" si="3333">N294</f>
        <v>0</v>
      </c>
      <c r="AG293" s="516">
        <f t="shared" ref="AG293" si="3334">O293</f>
        <v>0</v>
      </c>
      <c r="AH293" s="516">
        <f t="shared" ref="AH293" si="3335">O294</f>
        <v>0</v>
      </c>
      <c r="AI293" s="516">
        <f t="shared" ref="AI293" si="3336">P293</f>
        <v>0</v>
      </c>
      <c r="AJ293" s="516">
        <f t="shared" ref="AJ293" si="3337">P294</f>
        <v>0</v>
      </c>
      <c r="AK293" s="516">
        <f t="shared" ref="AK293" si="3338">Q293</f>
        <v>0</v>
      </c>
      <c r="AL293" s="516">
        <f t="shared" ref="AL293" si="3339">Q294</f>
        <v>0</v>
      </c>
      <c r="AM293" s="516">
        <f t="shared" ref="AM293" si="3340">R293</f>
        <v>0</v>
      </c>
      <c r="AN293" s="516">
        <f t="shared" ref="AN293" si="3341">R294</f>
        <v>0</v>
      </c>
      <c r="AO293" s="516" t="str">
        <f t="shared" ref="AO293" si="3342">IF(T293="","",IFERROR(SUM(U293:AN293)+LARGE(U293:AN293,1)/100+LARGE(U293:AN293,2)/1000+LARGE(U293:AN293,3)/10000+LARGE(U293:AN293,4)/100000+LARGE(U293:AN293,5)/1000000+LARGE(U293:AN293,6)/10000000+LARGE(U293:AN293,7)/100000000+LARGE(U293:AN293,8)/1000000000+LARGE(U293:AN293,9)/10000000000+LARGE(U293:AN293,10)/100000000000+LARGE(U293:AN293,11)/1000000000000+LARGE(U293:AN293,12)/10000000000000+LARGE(U293:AN293,13)/100000000000000+LARGE(U293:AN293,14)/1000000000000000+LARGE(U293:AN293,15)/10000000000000000+LARGE(U293:AN293,16)/100000000000000000+LARGE(U293:AN293,17)/1000000000000000000+LARGE(U293:AN293,18)/10000000000000000000+LARGE(U293:AN293,19)/100000000000000000000+LARGE(U293:AN293,20)/1E+21-0.01/S293,0))</f>
        <v/>
      </c>
      <c r="AP293" s="374"/>
      <c r="AQ293" s="374"/>
      <c r="AR293" s="374"/>
      <c r="AS293" s="374"/>
      <c r="AT293" s="374"/>
      <c r="AU293" s="374"/>
    </row>
    <row r="294" spans="1:47" ht="12" customHeight="1" thickBot="1" x14ac:dyDescent="0.35">
      <c r="A294" s="530"/>
      <c r="B294" s="524"/>
      <c r="C294" s="521"/>
      <c r="D294" s="526"/>
      <c r="E294" s="69"/>
      <c r="F294" s="70"/>
      <c r="G294" s="528"/>
      <c r="H294" s="43" t="str">
        <f t="shared" si="2950"/>
        <v/>
      </c>
      <c r="I294" s="70"/>
      <c r="J294" s="70"/>
      <c r="K294" s="70"/>
      <c r="L294" s="70"/>
      <c r="M294" s="70"/>
      <c r="N294" s="70"/>
      <c r="O294" s="318"/>
      <c r="P294" s="70"/>
      <c r="Q294" s="70"/>
      <c r="R294" s="319"/>
      <c r="S294" s="519"/>
      <c r="T294" s="516"/>
      <c r="U294" s="516"/>
      <c r="V294" s="516"/>
      <c r="W294" s="516"/>
      <c r="X294" s="516"/>
      <c r="Y294" s="516"/>
      <c r="Z294" s="516"/>
      <c r="AA294" s="516"/>
      <c r="AB294" s="516"/>
      <c r="AC294" s="516"/>
      <c r="AD294" s="516"/>
      <c r="AE294" s="516"/>
      <c r="AF294" s="516"/>
      <c r="AG294" s="516"/>
      <c r="AH294" s="516"/>
      <c r="AI294" s="516"/>
      <c r="AJ294" s="516"/>
      <c r="AK294" s="516"/>
      <c r="AL294" s="516"/>
      <c r="AM294" s="516"/>
      <c r="AN294" s="516"/>
      <c r="AO294" s="516"/>
      <c r="AP294" s="374"/>
      <c r="AQ294" s="374"/>
      <c r="AR294" s="374"/>
      <c r="AS294" s="374"/>
      <c r="AT294" s="374"/>
      <c r="AU294" s="374"/>
    </row>
    <row r="295" spans="1:47" ht="12" customHeight="1" x14ac:dyDescent="0.3">
      <c r="A295" s="529" t="str">
        <f t="shared" ref="A295" si="3343">IF(ISERROR(RANK(AO295,$AO$3:$AO$302,0)),"",(RANK(AO295,$AO$3:$AO$302,0)))</f>
        <v/>
      </c>
      <c r="B295" s="523" t="str">
        <f>IF(ISNA(VLOOKUP($D295,'L. Des E.'!$A$3:$C$362,2,FALSE)),"",(VLOOKUP($D295,'L. Des E.'!$A$3:$C$362,2,FALSE)))</f>
        <v/>
      </c>
      <c r="C295" s="520" t="str">
        <f>IF(ISNA(VLOOKUP($D295,'L. Des E.'!$A$3:$C$362,3,FALSE)),"",(VLOOKUP($D295,'L. Des E.'!$A$3:$C$362,3,FALSE)))</f>
        <v/>
      </c>
      <c r="D295" s="525"/>
      <c r="E295" s="64"/>
      <c r="F295" s="65"/>
      <c r="G295" s="527" t="str">
        <f t="shared" ref="G295" si="3344">IF(F295="","",IF(SUM(H295:H296)=0,"PC",(SUM(H295:H296))))</f>
        <v/>
      </c>
      <c r="H295" s="503" t="str">
        <f t="shared" si="2950"/>
        <v/>
      </c>
      <c r="I295" s="65"/>
      <c r="J295" s="65"/>
      <c r="K295" s="65"/>
      <c r="L295" s="65"/>
      <c r="M295" s="65"/>
      <c r="N295" s="65"/>
      <c r="O295" s="316"/>
      <c r="P295" s="65"/>
      <c r="Q295" s="65"/>
      <c r="R295" s="317"/>
      <c r="S295" s="519">
        <v>147</v>
      </c>
      <c r="T295" s="516" t="str">
        <f t="shared" ref="T295" si="3345">G295</f>
        <v/>
      </c>
      <c r="U295" s="516">
        <f t="shared" ref="U295" si="3346">I295</f>
        <v>0</v>
      </c>
      <c r="V295" s="516">
        <f t="shared" ref="V295" si="3347">I296</f>
        <v>0</v>
      </c>
      <c r="W295" s="516">
        <f t="shared" ref="W295" si="3348">J295</f>
        <v>0</v>
      </c>
      <c r="X295" s="516">
        <f t="shared" ref="X295" si="3349">J296</f>
        <v>0</v>
      </c>
      <c r="Y295" s="516">
        <f t="shared" si="2958"/>
        <v>0</v>
      </c>
      <c r="Z295" s="517">
        <f t="shared" ref="Z295" si="3350">K296</f>
        <v>0</v>
      </c>
      <c r="AA295" s="516">
        <f t="shared" ref="AA295" si="3351">L295</f>
        <v>0</v>
      </c>
      <c r="AB295" s="516">
        <f t="shared" ref="AB295" si="3352">L296</f>
        <v>0</v>
      </c>
      <c r="AC295" s="516">
        <f t="shared" ref="AC295" si="3353">M295</f>
        <v>0</v>
      </c>
      <c r="AD295" s="516">
        <f t="shared" ref="AD295" si="3354">M296</f>
        <v>0</v>
      </c>
      <c r="AE295" s="516">
        <f t="shared" ref="AE295" si="3355">N295</f>
        <v>0</v>
      </c>
      <c r="AF295" s="516">
        <f t="shared" ref="AF295" si="3356">N296</f>
        <v>0</v>
      </c>
      <c r="AG295" s="516">
        <f t="shared" ref="AG295" si="3357">O295</f>
        <v>0</v>
      </c>
      <c r="AH295" s="516">
        <f t="shared" ref="AH295" si="3358">O296</f>
        <v>0</v>
      </c>
      <c r="AI295" s="516">
        <f t="shared" ref="AI295" si="3359">P295</f>
        <v>0</v>
      </c>
      <c r="AJ295" s="516">
        <f t="shared" ref="AJ295" si="3360">P296</f>
        <v>0</v>
      </c>
      <c r="AK295" s="516">
        <f t="shared" ref="AK295" si="3361">Q295</f>
        <v>0</v>
      </c>
      <c r="AL295" s="516">
        <f t="shared" ref="AL295" si="3362">Q296</f>
        <v>0</v>
      </c>
      <c r="AM295" s="516">
        <f t="shared" ref="AM295" si="3363">R295</f>
        <v>0</v>
      </c>
      <c r="AN295" s="516">
        <f t="shared" ref="AN295" si="3364">R296</f>
        <v>0</v>
      </c>
      <c r="AO295" s="516" t="str">
        <f t="shared" ref="AO295" si="3365">IF(T295="","",IFERROR(SUM(U295:AN295)+LARGE(U295:AN295,1)/100+LARGE(U295:AN295,2)/1000+LARGE(U295:AN295,3)/10000+LARGE(U295:AN295,4)/100000+LARGE(U295:AN295,5)/1000000+LARGE(U295:AN295,6)/10000000+LARGE(U295:AN295,7)/100000000+LARGE(U295:AN295,8)/1000000000+LARGE(U295:AN295,9)/10000000000+LARGE(U295:AN295,10)/100000000000+LARGE(U295:AN295,11)/1000000000000+LARGE(U295:AN295,12)/10000000000000+LARGE(U295:AN295,13)/100000000000000+LARGE(U295:AN295,14)/1000000000000000+LARGE(U295:AN295,15)/10000000000000000+LARGE(U295:AN295,16)/100000000000000000+LARGE(U295:AN295,17)/1000000000000000000+LARGE(U295:AN295,18)/10000000000000000000+LARGE(U295:AN295,19)/100000000000000000000+LARGE(U295:AN295,20)/1E+21-0.01/S295,0))</f>
        <v/>
      </c>
      <c r="AP295" s="374"/>
      <c r="AQ295" s="374"/>
      <c r="AR295" s="374"/>
      <c r="AS295" s="374"/>
      <c r="AT295" s="374"/>
      <c r="AU295" s="374"/>
    </row>
    <row r="296" spans="1:47" ht="12" customHeight="1" thickBot="1" x14ac:dyDescent="0.35">
      <c r="A296" s="530"/>
      <c r="B296" s="524"/>
      <c r="C296" s="521"/>
      <c r="D296" s="526"/>
      <c r="E296" s="69"/>
      <c r="F296" s="70"/>
      <c r="G296" s="528"/>
      <c r="H296" s="43" t="str">
        <f t="shared" si="2950"/>
        <v/>
      </c>
      <c r="I296" s="70"/>
      <c r="J296" s="70"/>
      <c r="K296" s="70"/>
      <c r="L296" s="70"/>
      <c r="M296" s="70"/>
      <c r="N296" s="70"/>
      <c r="O296" s="318"/>
      <c r="P296" s="70"/>
      <c r="Q296" s="70"/>
      <c r="R296" s="319"/>
      <c r="S296" s="519"/>
      <c r="T296" s="516"/>
      <c r="U296" s="516"/>
      <c r="V296" s="516"/>
      <c r="W296" s="516"/>
      <c r="X296" s="516"/>
      <c r="Y296" s="516"/>
      <c r="Z296" s="516"/>
      <c r="AA296" s="516"/>
      <c r="AB296" s="516"/>
      <c r="AC296" s="516"/>
      <c r="AD296" s="516"/>
      <c r="AE296" s="516"/>
      <c r="AF296" s="516"/>
      <c r="AG296" s="516"/>
      <c r="AH296" s="516"/>
      <c r="AI296" s="516"/>
      <c r="AJ296" s="516"/>
      <c r="AK296" s="516"/>
      <c r="AL296" s="516"/>
      <c r="AM296" s="516"/>
      <c r="AN296" s="516"/>
      <c r="AO296" s="516"/>
      <c r="AP296" s="374"/>
      <c r="AQ296" s="374"/>
      <c r="AR296" s="374"/>
      <c r="AS296" s="374"/>
      <c r="AT296" s="374"/>
      <c r="AU296" s="374"/>
    </row>
    <row r="297" spans="1:47" ht="12" customHeight="1" x14ac:dyDescent="0.3">
      <c r="A297" s="529" t="str">
        <f t="shared" ref="A297" si="3366">IF(ISERROR(RANK(AO297,$AO$3:$AO$302,0)),"",(RANK(AO297,$AO$3:$AO$302,0)))</f>
        <v/>
      </c>
      <c r="B297" s="523" t="str">
        <f>IF(ISNA(VLOOKUP($D297,'L. Des E.'!$A$3:$C$362,2,FALSE)),"",(VLOOKUP($D297,'L. Des E.'!$A$3:$C$362,2,FALSE)))</f>
        <v/>
      </c>
      <c r="C297" s="520" t="str">
        <f>IF(ISNA(VLOOKUP($D297,'L. Des E.'!$A$3:$C$362,3,FALSE)),"",(VLOOKUP($D297,'L. Des E.'!$A$3:$C$362,3,FALSE)))</f>
        <v/>
      </c>
      <c r="D297" s="525"/>
      <c r="E297" s="64"/>
      <c r="F297" s="65"/>
      <c r="G297" s="527" t="str">
        <f t="shared" ref="G297" si="3367">IF(F297="","",IF(SUM(H297:H298)=0,"PC",(SUM(H297:H298))))</f>
        <v/>
      </c>
      <c r="H297" s="503" t="str">
        <f t="shared" si="2950"/>
        <v/>
      </c>
      <c r="I297" s="65"/>
      <c r="J297" s="65"/>
      <c r="K297" s="65"/>
      <c r="L297" s="65"/>
      <c r="M297" s="65"/>
      <c r="N297" s="65"/>
      <c r="O297" s="316"/>
      <c r="P297" s="65"/>
      <c r="Q297" s="65"/>
      <c r="R297" s="317"/>
      <c r="S297" s="519">
        <v>148</v>
      </c>
      <c r="T297" s="516" t="str">
        <f t="shared" ref="T297" si="3368">G297</f>
        <v/>
      </c>
      <c r="U297" s="516">
        <f t="shared" ref="U297" si="3369">I297</f>
        <v>0</v>
      </c>
      <c r="V297" s="516">
        <f t="shared" ref="V297" si="3370">I298</f>
        <v>0</v>
      </c>
      <c r="W297" s="516">
        <f t="shared" ref="W297" si="3371">J297</f>
        <v>0</v>
      </c>
      <c r="X297" s="516">
        <f t="shared" ref="X297" si="3372">J298</f>
        <v>0</v>
      </c>
      <c r="Y297" s="516">
        <f t="shared" si="2958"/>
        <v>0</v>
      </c>
      <c r="Z297" s="517">
        <f t="shared" ref="Z297" si="3373">K298</f>
        <v>0</v>
      </c>
      <c r="AA297" s="516">
        <f t="shared" ref="AA297" si="3374">L297</f>
        <v>0</v>
      </c>
      <c r="AB297" s="516">
        <f t="shared" ref="AB297" si="3375">L298</f>
        <v>0</v>
      </c>
      <c r="AC297" s="516">
        <f t="shared" ref="AC297" si="3376">M297</f>
        <v>0</v>
      </c>
      <c r="AD297" s="516">
        <f t="shared" ref="AD297" si="3377">M298</f>
        <v>0</v>
      </c>
      <c r="AE297" s="516">
        <f t="shared" ref="AE297" si="3378">N297</f>
        <v>0</v>
      </c>
      <c r="AF297" s="516">
        <f t="shared" ref="AF297" si="3379">N298</f>
        <v>0</v>
      </c>
      <c r="AG297" s="516">
        <f t="shared" ref="AG297" si="3380">O297</f>
        <v>0</v>
      </c>
      <c r="AH297" s="516">
        <f t="shared" ref="AH297" si="3381">O298</f>
        <v>0</v>
      </c>
      <c r="AI297" s="516">
        <f t="shared" ref="AI297" si="3382">P297</f>
        <v>0</v>
      </c>
      <c r="AJ297" s="516">
        <f t="shared" ref="AJ297" si="3383">P298</f>
        <v>0</v>
      </c>
      <c r="AK297" s="516">
        <f t="shared" ref="AK297" si="3384">Q297</f>
        <v>0</v>
      </c>
      <c r="AL297" s="516">
        <f t="shared" ref="AL297" si="3385">Q298</f>
        <v>0</v>
      </c>
      <c r="AM297" s="516">
        <f t="shared" ref="AM297" si="3386">R297</f>
        <v>0</v>
      </c>
      <c r="AN297" s="516">
        <f t="shared" ref="AN297" si="3387">R298</f>
        <v>0</v>
      </c>
      <c r="AO297" s="516" t="str">
        <f t="shared" ref="AO297" si="3388">IF(T297="","",IFERROR(SUM(U297:AN297)+LARGE(U297:AN297,1)/100+LARGE(U297:AN297,2)/1000+LARGE(U297:AN297,3)/10000+LARGE(U297:AN297,4)/100000+LARGE(U297:AN297,5)/1000000+LARGE(U297:AN297,6)/10000000+LARGE(U297:AN297,7)/100000000+LARGE(U297:AN297,8)/1000000000+LARGE(U297:AN297,9)/10000000000+LARGE(U297:AN297,10)/100000000000+LARGE(U297:AN297,11)/1000000000000+LARGE(U297:AN297,12)/10000000000000+LARGE(U297:AN297,13)/100000000000000+LARGE(U297:AN297,14)/1000000000000000+LARGE(U297:AN297,15)/10000000000000000+LARGE(U297:AN297,16)/100000000000000000+LARGE(U297:AN297,17)/1000000000000000000+LARGE(U297:AN297,18)/10000000000000000000+LARGE(U297:AN297,19)/100000000000000000000+LARGE(U297:AN297,20)/1E+21-0.01/S297,0))</f>
        <v/>
      </c>
      <c r="AP297" s="374"/>
      <c r="AQ297" s="374"/>
      <c r="AR297" s="374"/>
      <c r="AS297" s="374"/>
      <c r="AT297" s="374"/>
      <c r="AU297" s="374"/>
    </row>
    <row r="298" spans="1:47" ht="12" customHeight="1" thickBot="1" x14ac:dyDescent="0.35">
      <c r="A298" s="530"/>
      <c r="B298" s="524"/>
      <c r="C298" s="521"/>
      <c r="D298" s="526"/>
      <c r="E298" s="69"/>
      <c r="F298" s="70"/>
      <c r="G298" s="528"/>
      <c r="H298" s="43" t="str">
        <f t="shared" si="2950"/>
        <v/>
      </c>
      <c r="I298" s="70"/>
      <c r="J298" s="70"/>
      <c r="K298" s="70"/>
      <c r="L298" s="70"/>
      <c r="M298" s="70"/>
      <c r="N298" s="70"/>
      <c r="O298" s="318"/>
      <c r="P298" s="70"/>
      <c r="Q298" s="70"/>
      <c r="R298" s="319"/>
      <c r="S298" s="519"/>
      <c r="T298" s="516"/>
      <c r="U298" s="516"/>
      <c r="V298" s="516"/>
      <c r="W298" s="516"/>
      <c r="X298" s="516"/>
      <c r="Y298" s="516"/>
      <c r="Z298" s="516"/>
      <c r="AA298" s="516"/>
      <c r="AB298" s="516"/>
      <c r="AC298" s="516"/>
      <c r="AD298" s="516"/>
      <c r="AE298" s="516"/>
      <c r="AF298" s="516"/>
      <c r="AG298" s="516"/>
      <c r="AH298" s="516"/>
      <c r="AI298" s="516"/>
      <c r="AJ298" s="516"/>
      <c r="AK298" s="516"/>
      <c r="AL298" s="516"/>
      <c r="AM298" s="516"/>
      <c r="AN298" s="516"/>
      <c r="AO298" s="516"/>
      <c r="AP298" s="374"/>
      <c r="AQ298" s="374"/>
      <c r="AR298" s="374"/>
      <c r="AS298" s="374"/>
      <c r="AT298" s="374"/>
      <c r="AU298" s="374"/>
    </row>
    <row r="299" spans="1:47" ht="12" customHeight="1" x14ac:dyDescent="0.3">
      <c r="A299" s="529" t="str">
        <f t="shared" ref="A299" si="3389">IF(ISERROR(RANK(AO299,$AO$3:$AO$302,0)),"",(RANK(AO299,$AO$3:$AO$302,0)))</f>
        <v/>
      </c>
      <c r="B299" s="523" t="str">
        <f>IF(ISNA(VLOOKUP($D299,'L. Des E.'!$A$3:$C$362,2,FALSE)),"",(VLOOKUP($D299,'L. Des E.'!$A$3:$C$362,2,FALSE)))</f>
        <v/>
      </c>
      <c r="C299" s="520" t="str">
        <f>IF(ISNA(VLOOKUP($D299,'L. Des E.'!$A$3:$C$362,3,FALSE)),"",(VLOOKUP($D299,'L. Des E.'!$A$3:$C$362,3,FALSE)))</f>
        <v/>
      </c>
      <c r="D299" s="525"/>
      <c r="E299" s="64"/>
      <c r="F299" s="65"/>
      <c r="G299" s="527" t="str">
        <f t="shared" ref="G299" si="3390">IF(F299="","",IF(SUM(H299:H300)=0,"PC",(SUM(H299:H300))))</f>
        <v/>
      </c>
      <c r="H299" s="503" t="str">
        <f t="shared" si="2950"/>
        <v/>
      </c>
      <c r="I299" s="65"/>
      <c r="J299" s="65"/>
      <c r="K299" s="65"/>
      <c r="L299" s="65"/>
      <c r="M299" s="65"/>
      <c r="N299" s="65"/>
      <c r="O299" s="316"/>
      <c r="P299" s="65"/>
      <c r="Q299" s="65"/>
      <c r="R299" s="317"/>
      <c r="S299" s="519">
        <v>149</v>
      </c>
      <c r="T299" s="516" t="str">
        <f t="shared" ref="T299" si="3391">G299</f>
        <v/>
      </c>
      <c r="U299" s="516">
        <f t="shared" ref="U299" si="3392">I299</f>
        <v>0</v>
      </c>
      <c r="V299" s="516">
        <f t="shared" ref="V299" si="3393">I300</f>
        <v>0</v>
      </c>
      <c r="W299" s="516">
        <f t="shared" ref="W299" si="3394">J299</f>
        <v>0</v>
      </c>
      <c r="X299" s="516">
        <f t="shared" ref="X299" si="3395">J300</f>
        <v>0</v>
      </c>
      <c r="Y299" s="516">
        <f t="shared" si="2958"/>
        <v>0</v>
      </c>
      <c r="Z299" s="517">
        <f t="shared" ref="Z299" si="3396">K300</f>
        <v>0</v>
      </c>
      <c r="AA299" s="516">
        <f t="shared" ref="AA299" si="3397">L299</f>
        <v>0</v>
      </c>
      <c r="AB299" s="516">
        <f t="shared" ref="AB299" si="3398">L300</f>
        <v>0</v>
      </c>
      <c r="AC299" s="516">
        <f t="shared" ref="AC299" si="3399">M299</f>
        <v>0</v>
      </c>
      <c r="AD299" s="516">
        <f t="shared" ref="AD299" si="3400">M300</f>
        <v>0</v>
      </c>
      <c r="AE299" s="516">
        <f t="shared" ref="AE299" si="3401">N299</f>
        <v>0</v>
      </c>
      <c r="AF299" s="516">
        <f t="shared" ref="AF299" si="3402">N300</f>
        <v>0</v>
      </c>
      <c r="AG299" s="516">
        <f t="shared" ref="AG299" si="3403">O299</f>
        <v>0</v>
      </c>
      <c r="AH299" s="516">
        <f t="shared" ref="AH299" si="3404">O300</f>
        <v>0</v>
      </c>
      <c r="AI299" s="516">
        <f t="shared" ref="AI299" si="3405">P299</f>
        <v>0</v>
      </c>
      <c r="AJ299" s="516">
        <f t="shared" ref="AJ299" si="3406">P300</f>
        <v>0</v>
      </c>
      <c r="AK299" s="516">
        <f t="shared" ref="AK299" si="3407">Q299</f>
        <v>0</v>
      </c>
      <c r="AL299" s="516">
        <f t="shared" ref="AL299" si="3408">Q300</f>
        <v>0</v>
      </c>
      <c r="AM299" s="516">
        <f t="shared" ref="AM299" si="3409">R299</f>
        <v>0</v>
      </c>
      <c r="AN299" s="516">
        <f t="shared" ref="AN299" si="3410">R300</f>
        <v>0</v>
      </c>
      <c r="AO299" s="516" t="str">
        <f t="shared" ref="AO299" si="3411">IF(T299="","",IFERROR(SUM(U299:AN299)+LARGE(U299:AN299,1)/100+LARGE(U299:AN299,2)/1000+LARGE(U299:AN299,3)/10000+LARGE(U299:AN299,4)/100000+LARGE(U299:AN299,5)/1000000+LARGE(U299:AN299,6)/10000000+LARGE(U299:AN299,7)/100000000+LARGE(U299:AN299,8)/1000000000+LARGE(U299:AN299,9)/10000000000+LARGE(U299:AN299,10)/100000000000+LARGE(U299:AN299,11)/1000000000000+LARGE(U299:AN299,12)/10000000000000+LARGE(U299:AN299,13)/100000000000000+LARGE(U299:AN299,14)/1000000000000000+LARGE(U299:AN299,15)/10000000000000000+LARGE(U299:AN299,16)/100000000000000000+LARGE(U299:AN299,17)/1000000000000000000+LARGE(U299:AN299,18)/10000000000000000000+LARGE(U299:AN299,19)/100000000000000000000+LARGE(U299:AN299,20)/1E+21-0.01/S299,0))</f>
        <v/>
      </c>
      <c r="AP299" s="374"/>
      <c r="AQ299" s="374"/>
      <c r="AR299" s="374"/>
      <c r="AS299" s="374"/>
      <c r="AT299" s="374"/>
      <c r="AU299" s="374"/>
    </row>
    <row r="300" spans="1:47" ht="12" customHeight="1" thickBot="1" x14ac:dyDescent="0.35">
      <c r="A300" s="530"/>
      <c r="B300" s="524"/>
      <c r="C300" s="521"/>
      <c r="D300" s="526"/>
      <c r="E300" s="69"/>
      <c r="F300" s="70"/>
      <c r="G300" s="528"/>
      <c r="H300" s="43" t="str">
        <f t="shared" si="2950"/>
        <v/>
      </c>
      <c r="I300" s="70"/>
      <c r="J300" s="70"/>
      <c r="K300" s="70"/>
      <c r="L300" s="70"/>
      <c r="M300" s="70"/>
      <c r="N300" s="70"/>
      <c r="O300" s="318"/>
      <c r="P300" s="70"/>
      <c r="Q300" s="70"/>
      <c r="R300" s="319"/>
      <c r="S300" s="519"/>
      <c r="T300" s="516"/>
      <c r="U300" s="516"/>
      <c r="V300" s="516"/>
      <c r="W300" s="516"/>
      <c r="X300" s="516"/>
      <c r="Y300" s="516"/>
      <c r="Z300" s="516"/>
      <c r="AA300" s="516"/>
      <c r="AB300" s="516"/>
      <c r="AC300" s="516"/>
      <c r="AD300" s="516"/>
      <c r="AE300" s="516"/>
      <c r="AF300" s="516"/>
      <c r="AG300" s="516"/>
      <c r="AH300" s="516"/>
      <c r="AI300" s="516"/>
      <c r="AJ300" s="516"/>
      <c r="AK300" s="516"/>
      <c r="AL300" s="516"/>
      <c r="AM300" s="516"/>
      <c r="AN300" s="516"/>
      <c r="AO300" s="516"/>
      <c r="AP300" s="374"/>
      <c r="AQ300" s="374"/>
      <c r="AR300" s="374"/>
      <c r="AS300" s="374"/>
      <c r="AT300" s="374"/>
      <c r="AU300" s="374"/>
    </row>
    <row r="301" spans="1:47" ht="12" customHeight="1" x14ac:dyDescent="0.3">
      <c r="A301" s="529" t="str">
        <f t="shared" ref="A301" si="3412">IF(ISERROR(RANK(AO301,$AO$3:$AO$302,0)),"",(RANK(AO301,$AO$3:$AO$302,0)))</f>
        <v/>
      </c>
      <c r="B301" s="523" t="str">
        <f>IF(ISNA(VLOOKUP($D301,'L. Des E.'!$A$3:$C$362,2,FALSE)),"",(VLOOKUP($D301,'L. Des E.'!$A$3:$C$362,2,FALSE)))</f>
        <v/>
      </c>
      <c r="C301" s="520" t="str">
        <f>IF(ISNA(VLOOKUP($D301,'L. Des E.'!$A$3:$C$362,3,FALSE)),"",(VLOOKUP($D301,'L. Des E.'!$A$3:$C$362,3,FALSE)))</f>
        <v/>
      </c>
      <c r="D301" s="525"/>
      <c r="E301" s="64"/>
      <c r="F301" s="65"/>
      <c r="G301" s="534" t="str">
        <f t="shared" ref="G301" si="3413">IF(F301="","",IF(SUM(H301:H302)=0,"PC",(SUM(H301:H302))))</f>
        <v/>
      </c>
      <c r="H301" s="503" t="str">
        <f t="shared" si="2950"/>
        <v/>
      </c>
      <c r="I301" s="65"/>
      <c r="J301" s="65"/>
      <c r="K301" s="65"/>
      <c r="L301" s="65"/>
      <c r="M301" s="65"/>
      <c r="N301" s="65"/>
      <c r="O301" s="316"/>
      <c r="P301" s="65"/>
      <c r="Q301" s="65"/>
      <c r="R301" s="317"/>
      <c r="S301" s="519">
        <v>150</v>
      </c>
      <c r="T301" s="516" t="str">
        <f t="shared" ref="T301" si="3414">G301</f>
        <v/>
      </c>
      <c r="U301" s="516">
        <f t="shared" ref="U301" si="3415">I301</f>
        <v>0</v>
      </c>
      <c r="V301" s="516">
        <f t="shared" ref="V301" si="3416">I302</f>
        <v>0</v>
      </c>
      <c r="W301" s="516">
        <f t="shared" ref="W301" si="3417">J301</f>
        <v>0</v>
      </c>
      <c r="X301" s="516">
        <f t="shared" ref="X301" si="3418">J302</f>
        <v>0</v>
      </c>
      <c r="Y301" s="516">
        <f t="shared" si="2958"/>
        <v>0</v>
      </c>
      <c r="Z301" s="517">
        <f t="shared" ref="Z301" si="3419">K302</f>
        <v>0</v>
      </c>
      <c r="AA301" s="516">
        <f t="shared" ref="AA301" si="3420">L301</f>
        <v>0</v>
      </c>
      <c r="AB301" s="516">
        <f t="shared" ref="AB301" si="3421">L302</f>
        <v>0</v>
      </c>
      <c r="AC301" s="516">
        <f t="shared" ref="AC301" si="3422">M301</f>
        <v>0</v>
      </c>
      <c r="AD301" s="516">
        <f t="shared" ref="AD301" si="3423">M302</f>
        <v>0</v>
      </c>
      <c r="AE301" s="516">
        <f t="shared" ref="AE301" si="3424">N301</f>
        <v>0</v>
      </c>
      <c r="AF301" s="516">
        <f t="shared" ref="AF301" si="3425">N302</f>
        <v>0</v>
      </c>
      <c r="AG301" s="516">
        <f t="shared" ref="AG301" si="3426">O301</f>
        <v>0</v>
      </c>
      <c r="AH301" s="516">
        <f t="shared" ref="AH301" si="3427">O302</f>
        <v>0</v>
      </c>
      <c r="AI301" s="516">
        <f t="shared" ref="AI301" si="3428">P301</f>
        <v>0</v>
      </c>
      <c r="AJ301" s="516">
        <f t="shared" ref="AJ301" si="3429">P302</f>
        <v>0</v>
      </c>
      <c r="AK301" s="516">
        <f t="shared" ref="AK301" si="3430">Q301</f>
        <v>0</v>
      </c>
      <c r="AL301" s="516">
        <f t="shared" ref="AL301" si="3431">Q302</f>
        <v>0</v>
      </c>
      <c r="AM301" s="516">
        <f t="shared" ref="AM301" si="3432">R301</f>
        <v>0</v>
      </c>
      <c r="AN301" s="516">
        <f t="shared" ref="AN301" si="3433">R302</f>
        <v>0</v>
      </c>
      <c r="AO301" s="516" t="str">
        <f t="shared" ref="AO301" si="3434">IF(T301="","",IFERROR(SUM(U301:AN301)+LARGE(U301:AN301,1)/100+LARGE(U301:AN301,2)/1000+LARGE(U301:AN301,3)/10000+LARGE(U301:AN301,4)/100000+LARGE(U301:AN301,5)/1000000+LARGE(U301:AN301,6)/10000000+LARGE(U301:AN301,7)/100000000+LARGE(U301:AN301,8)/1000000000+LARGE(U301:AN301,9)/10000000000+LARGE(U301:AN301,10)/100000000000+LARGE(U301:AN301,11)/1000000000000+LARGE(U301:AN301,12)/10000000000000+LARGE(U301:AN301,13)/100000000000000+LARGE(U301:AN301,14)/1000000000000000+LARGE(U301:AN301,15)/10000000000000000+LARGE(U301:AN301,16)/100000000000000000+LARGE(U301:AN301,17)/1000000000000000000+LARGE(U301:AN301,18)/10000000000000000000+LARGE(U301:AN301,19)/100000000000000000000+LARGE(U301:AN301,20)/1E+21-0.01/S301,0))</f>
        <v/>
      </c>
      <c r="AP301" s="374"/>
      <c r="AQ301" s="374"/>
      <c r="AR301" s="374"/>
      <c r="AS301" s="374"/>
      <c r="AT301" s="374"/>
      <c r="AU301" s="374"/>
    </row>
    <row r="302" spans="1:47" ht="12" customHeight="1" thickBot="1" x14ac:dyDescent="0.35">
      <c r="A302" s="530"/>
      <c r="B302" s="531"/>
      <c r="C302" s="532"/>
      <c r="D302" s="533"/>
      <c r="E302" s="75"/>
      <c r="F302" s="76"/>
      <c r="G302" s="535"/>
      <c r="H302" s="44" t="str">
        <f t="shared" si="2950"/>
        <v/>
      </c>
      <c r="I302" s="76"/>
      <c r="J302" s="76"/>
      <c r="K302" s="76"/>
      <c r="L302" s="76"/>
      <c r="M302" s="76"/>
      <c r="N302" s="76"/>
      <c r="O302" s="320"/>
      <c r="P302" s="76"/>
      <c r="Q302" s="76"/>
      <c r="R302" s="321"/>
      <c r="S302" s="519"/>
      <c r="T302" s="516"/>
      <c r="U302" s="516"/>
      <c r="V302" s="516"/>
      <c r="W302" s="516"/>
      <c r="X302" s="516"/>
      <c r="Y302" s="516"/>
      <c r="Z302" s="516"/>
      <c r="AA302" s="516"/>
      <c r="AB302" s="516"/>
      <c r="AC302" s="516"/>
      <c r="AD302" s="516"/>
      <c r="AE302" s="516"/>
      <c r="AF302" s="516"/>
      <c r="AG302" s="516"/>
      <c r="AH302" s="516"/>
      <c r="AI302" s="516"/>
      <c r="AJ302" s="516"/>
      <c r="AK302" s="516"/>
      <c r="AL302" s="516"/>
      <c r="AM302" s="516"/>
      <c r="AN302" s="516"/>
      <c r="AO302" s="516"/>
      <c r="AP302" s="374"/>
      <c r="AQ302" s="374"/>
      <c r="AR302" s="374"/>
      <c r="AS302" s="374"/>
      <c r="AT302" s="374"/>
      <c r="AU302" s="374"/>
    </row>
  </sheetData>
  <sheetProtection algorithmName="SHA-512" hashValue="LxLMW2lz3PmoJz7TzF9Do34QFFrvDDFydBb3Mzt8AllqI8MdAbTcgvnqFM1kzEqUfL0qE7Tq8QBKPM67AMrsZw==" saltValue="YLBEqFj1dTONXOZ2BZZl/g==" spinCount="100000" sheet="1" objects="1" scenarios="1"/>
  <mergeCells count="4215">
    <mergeCell ref="G265:G266"/>
    <mergeCell ref="G245:G246"/>
    <mergeCell ref="G247:G248"/>
    <mergeCell ref="G253:G254"/>
    <mergeCell ref="G301:G302"/>
    <mergeCell ref="G287:G288"/>
    <mergeCell ref="G289:G290"/>
    <mergeCell ref="G291:G292"/>
    <mergeCell ref="G293:G294"/>
    <mergeCell ref="G295:G296"/>
    <mergeCell ref="G297:G298"/>
    <mergeCell ref="G275:G276"/>
    <mergeCell ref="G277:G278"/>
    <mergeCell ref="G279:G280"/>
    <mergeCell ref="G281:G282"/>
    <mergeCell ref="G283:G284"/>
    <mergeCell ref="G285:G286"/>
    <mergeCell ref="G299:G300"/>
    <mergeCell ref="G267:G268"/>
    <mergeCell ref="G269:G270"/>
    <mergeCell ref="G271:G272"/>
    <mergeCell ref="G273:G274"/>
    <mergeCell ref="G251:G252"/>
    <mergeCell ref="G263:G264"/>
    <mergeCell ref="G203:G204"/>
    <mergeCell ref="G205:G206"/>
    <mergeCell ref="G207:G208"/>
    <mergeCell ref="G209:G210"/>
    <mergeCell ref="G211:G212"/>
    <mergeCell ref="G213:G214"/>
    <mergeCell ref="G239:G240"/>
    <mergeCell ref="G241:G242"/>
    <mergeCell ref="G243:G244"/>
    <mergeCell ref="G255:G256"/>
    <mergeCell ref="G257:G258"/>
    <mergeCell ref="G259:G260"/>
    <mergeCell ref="G261:G262"/>
    <mergeCell ref="G215:G216"/>
    <mergeCell ref="G217:G218"/>
    <mergeCell ref="G219:G220"/>
    <mergeCell ref="G221:G222"/>
    <mergeCell ref="G223:G224"/>
    <mergeCell ref="G225:G226"/>
    <mergeCell ref="G249:G250"/>
    <mergeCell ref="G227:G228"/>
    <mergeCell ref="G229:G230"/>
    <mergeCell ref="G231:G232"/>
    <mergeCell ref="G233:G234"/>
    <mergeCell ref="G235:G236"/>
    <mergeCell ref="G237:G238"/>
    <mergeCell ref="G127:G128"/>
    <mergeCell ref="G129:G130"/>
    <mergeCell ref="G155:G156"/>
    <mergeCell ref="G157:G158"/>
    <mergeCell ref="G159:G160"/>
    <mergeCell ref="G161:G162"/>
    <mergeCell ref="G163:G164"/>
    <mergeCell ref="G165:G166"/>
    <mergeCell ref="G191:G192"/>
    <mergeCell ref="G193:G194"/>
    <mergeCell ref="G167:G168"/>
    <mergeCell ref="G169:G170"/>
    <mergeCell ref="G171:G172"/>
    <mergeCell ref="G173:G174"/>
    <mergeCell ref="G175:G176"/>
    <mergeCell ref="G199:G200"/>
    <mergeCell ref="G201:G202"/>
    <mergeCell ref="G179:G180"/>
    <mergeCell ref="G181:G182"/>
    <mergeCell ref="G183:G184"/>
    <mergeCell ref="G185:G186"/>
    <mergeCell ref="G187:G188"/>
    <mergeCell ref="G189:G190"/>
    <mergeCell ref="G177:G178"/>
    <mergeCell ref="G195:G196"/>
    <mergeCell ref="G197:G198"/>
    <mergeCell ref="D301:D302"/>
    <mergeCell ref="G7:G8"/>
    <mergeCell ref="G9:G10"/>
    <mergeCell ref="G11:G12"/>
    <mergeCell ref="G13:G14"/>
    <mergeCell ref="G15:G16"/>
    <mergeCell ref="G17:G18"/>
    <mergeCell ref="G19:G20"/>
    <mergeCell ref="G21:G22"/>
    <mergeCell ref="D287:D288"/>
    <mergeCell ref="D289:D290"/>
    <mergeCell ref="D291:D292"/>
    <mergeCell ref="D293:D294"/>
    <mergeCell ref="D295:D296"/>
    <mergeCell ref="D297:D298"/>
    <mergeCell ref="D275:D276"/>
    <mergeCell ref="D277:D278"/>
    <mergeCell ref="G47:G48"/>
    <mergeCell ref="G49:G50"/>
    <mergeCell ref="G51:G52"/>
    <mergeCell ref="G53:G54"/>
    <mergeCell ref="G55:G56"/>
    <mergeCell ref="G57:G58"/>
    <mergeCell ref="G35:G36"/>
    <mergeCell ref="G119:G120"/>
    <mergeCell ref="G121:G122"/>
    <mergeCell ref="G123:G124"/>
    <mergeCell ref="G143:G144"/>
    <mergeCell ref="G145:G146"/>
    <mergeCell ref="G147:G148"/>
    <mergeCell ref="G149:G150"/>
    <mergeCell ref="G151:G152"/>
    <mergeCell ref="G107:G108"/>
    <mergeCell ref="G109:G110"/>
    <mergeCell ref="G111:G112"/>
    <mergeCell ref="G113:G114"/>
    <mergeCell ref="G115:G116"/>
    <mergeCell ref="D273:D274"/>
    <mergeCell ref="G37:G38"/>
    <mergeCell ref="G39:G40"/>
    <mergeCell ref="G41:G42"/>
    <mergeCell ref="G43:G44"/>
    <mergeCell ref="G45:G46"/>
    <mergeCell ref="G71:G72"/>
    <mergeCell ref="G73:G74"/>
    <mergeCell ref="G75:G76"/>
    <mergeCell ref="G117:G118"/>
    <mergeCell ref="G83:G84"/>
    <mergeCell ref="G85:G86"/>
    <mergeCell ref="G87:G88"/>
    <mergeCell ref="G89:G90"/>
    <mergeCell ref="G91:G92"/>
    <mergeCell ref="G93:G94"/>
    <mergeCell ref="D203:D204"/>
    <mergeCell ref="D205:D206"/>
    <mergeCell ref="D207:D208"/>
    <mergeCell ref="G153:G154"/>
    <mergeCell ref="G131:G132"/>
    <mergeCell ref="G133:G134"/>
    <mergeCell ref="G135:G136"/>
    <mergeCell ref="G137:G138"/>
    <mergeCell ref="G139:G140"/>
    <mergeCell ref="G141:G142"/>
    <mergeCell ref="G125:G126"/>
    <mergeCell ref="G23:G24"/>
    <mergeCell ref="G25:G26"/>
    <mergeCell ref="G27:G28"/>
    <mergeCell ref="G29:G30"/>
    <mergeCell ref="G31:G32"/>
    <mergeCell ref="G33:G34"/>
    <mergeCell ref="D299:D300"/>
    <mergeCell ref="G77:G78"/>
    <mergeCell ref="G79:G80"/>
    <mergeCell ref="G81:G82"/>
    <mergeCell ref="G59:G60"/>
    <mergeCell ref="G61:G62"/>
    <mergeCell ref="G63:G64"/>
    <mergeCell ref="G65:G66"/>
    <mergeCell ref="G67:G68"/>
    <mergeCell ref="G69:G70"/>
    <mergeCell ref="G95:G96"/>
    <mergeCell ref="G97:G98"/>
    <mergeCell ref="G99:G100"/>
    <mergeCell ref="G101:G102"/>
    <mergeCell ref="G103:G104"/>
    <mergeCell ref="G105:G106"/>
    <mergeCell ref="D237:D238"/>
    <mergeCell ref="D215:D216"/>
    <mergeCell ref="D217:D218"/>
    <mergeCell ref="D219:D220"/>
    <mergeCell ref="D221:D222"/>
    <mergeCell ref="D223:D224"/>
    <mergeCell ref="D225:D226"/>
    <mergeCell ref="D251:D252"/>
    <mergeCell ref="D253:D254"/>
    <mergeCell ref="D255:D256"/>
    <mergeCell ref="D209:D210"/>
    <mergeCell ref="D211:D212"/>
    <mergeCell ref="D213:D214"/>
    <mergeCell ref="D191:D192"/>
    <mergeCell ref="D193:D194"/>
    <mergeCell ref="D195:D196"/>
    <mergeCell ref="D197:D198"/>
    <mergeCell ref="D199:D200"/>
    <mergeCell ref="D201:D202"/>
    <mergeCell ref="D281:D282"/>
    <mergeCell ref="D283:D284"/>
    <mergeCell ref="D285:D286"/>
    <mergeCell ref="D263:D264"/>
    <mergeCell ref="D265:D266"/>
    <mergeCell ref="D267:D268"/>
    <mergeCell ref="D269:D270"/>
    <mergeCell ref="D271:D272"/>
    <mergeCell ref="D247:D248"/>
    <mergeCell ref="D249:D250"/>
    <mergeCell ref="D279:D280"/>
    <mergeCell ref="D259:D260"/>
    <mergeCell ref="D261:D262"/>
    <mergeCell ref="D257:D258"/>
    <mergeCell ref="D239:D240"/>
    <mergeCell ref="D241:D242"/>
    <mergeCell ref="D243:D244"/>
    <mergeCell ref="D245:D246"/>
    <mergeCell ref="D227:D228"/>
    <mergeCell ref="D229:D230"/>
    <mergeCell ref="D231:D232"/>
    <mergeCell ref="D233:D234"/>
    <mergeCell ref="D235:D236"/>
    <mergeCell ref="D129:D130"/>
    <mergeCell ref="D183:D184"/>
    <mergeCell ref="D165:D166"/>
    <mergeCell ref="D143:D144"/>
    <mergeCell ref="D145:D146"/>
    <mergeCell ref="D147:D148"/>
    <mergeCell ref="D149:D150"/>
    <mergeCell ref="D151:D152"/>
    <mergeCell ref="D153:D154"/>
    <mergeCell ref="D155:D156"/>
    <mergeCell ref="D157:D158"/>
    <mergeCell ref="D159:D160"/>
    <mergeCell ref="D161:D162"/>
    <mergeCell ref="D163:D164"/>
    <mergeCell ref="D131:D132"/>
    <mergeCell ref="D133:D134"/>
    <mergeCell ref="D135:D136"/>
    <mergeCell ref="C257:C258"/>
    <mergeCell ref="C259:C260"/>
    <mergeCell ref="C261:C262"/>
    <mergeCell ref="C245:C246"/>
    <mergeCell ref="C247:C248"/>
    <mergeCell ref="C177:C178"/>
    <mergeCell ref="C155:C156"/>
    <mergeCell ref="C157:C158"/>
    <mergeCell ref="C265:C266"/>
    <mergeCell ref="C249:C250"/>
    <mergeCell ref="C227:C228"/>
    <mergeCell ref="C229:C230"/>
    <mergeCell ref="C231:C232"/>
    <mergeCell ref="C233:C234"/>
    <mergeCell ref="D103:D104"/>
    <mergeCell ref="D105:D106"/>
    <mergeCell ref="D85:D86"/>
    <mergeCell ref="D87:D88"/>
    <mergeCell ref="D89:D90"/>
    <mergeCell ref="D91:D92"/>
    <mergeCell ref="D93:D94"/>
    <mergeCell ref="D185:D186"/>
    <mergeCell ref="D187:D188"/>
    <mergeCell ref="D189:D190"/>
    <mergeCell ref="D167:D168"/>
    <mergeCell ref="D169:D170"/>
    <mergeCell ref="D171:D172"/>
    <mergeCell ref="D173:D174"/>
    <mergeCell ref="D175:D176"/>
    <mergeCell ref="D177:D178"/>
    <mergeCell ref="D179:D180"/>
    <mergeCell ref="D181:D182"/>
    <mergeCell ref="C301:C302"/>
    <mergeCell ref="D7:D8"/>
    <mergeCell ref="D9:D10"/>
    <mergeCell ref="D11:D12"/>
    <mergeCell ref="D13:D14"/>
    <mergeCell ref="D15:D16"/>
    <mergeCell ref="D17:D18"/>
    <mergeCell ref="D19:D20"/>
    <mergeCell ref="D21:D22"/>
    <mergeCell ref="C287:C288"/>
    <mergeCell ref="C289:C290"/>
    <mergeCell ref="C291:C292"/>
    <mergeCell ref="C293:C294"/>
    <mergeCell ref="C295:C296"/>
    <mergeCell ref="C297:C298"/>
    <mergeCell ref="C275:C276"/>
    <mergeCell ref="C277:C278"/>
    <mergeCell ref="C279:C280"/>
    <mergeCell ref="C281:C282"/>
    <mergeCell ref="C283:C284"/>
    <mergeCell ref="C285:C286"/>
    <mergeCell ref="C263:C264"/>
    <mergeCell ref="D35:D36"/>
    <mergeCell ref="D137:D138"/>
    <mergeCell ref="C299:C300"/>
    <mergeCell ref="C267:C268"/>
    <mergeCell ref="C269:C270"/>
    <mergeCell ref="C271:C272"/>
    <mergeCell ref="C273:C274"/>
    <mergeCell ref="C251:C252"/>
    <mergeCell ref="C253:C254"/>
    <mergeCell ref="C255:C256"/>
    <mergeCell ref="D69:D70"/>
    <mergeCell ref="D47:D48"/>
    <mergeCell ref="D49:D50"/>
    <mergeCell ref="D51:D52"/>
    <mergeCell ref="D53:D54"/>
    <mergeCell ref="D55:D56"/>
    <mergeCell ref="D57:D58"/>
    <mergeCell ref="D83:D84"/>
    <mergeCell ref="D23:D24"/>
    <mergeCell ref="D25:D26"/>
    <mergeCell ref="D27:D28"/>
    <mergeCell ref="D29:D30"/>
    <mergeCell ref="D31:D32"/>
    <mergeCell ref="D33:D34"/>
    <mergeCell ref="D59:D60"/>
    <mergeCell ref="D61:D62"/>
    <mergeCell ref="D63:D64"/>
    <mergeCell ref="D65:D66"/>
    <mergeCell ref="D67:D68"/>
    <mergeCell ref="D37:D38"/>
    <mergeCell ref="D39:D40"/>
    <mergeCell ref="D41:D42"/>
    <mergeCell ref="D43:D44"/>
    <mergeCell ref="D45:D46"/>
    <mergeCell ref="D71:D72"/>
    <mergeCell ref="D73:D74"/>
    <mergeCell ref="D75:D76"/>
    <mergeCell ref="D77:D78"/>
    <mergeCell ref="D79:D80"/>
    <mergeCell ref="D81:D82"/>
    <mergeCell ref="C243:C244"/>
    <mergeCell ref="D111:D112"/>
    <mergeCell ref="D113:D114"/>
    <mergeCell ref="D115:D116"/>
    <mergeCell ref="D117:D118"/>
    <mergeCell ref="D95:D96"/>
    <mergeCell ref="D97:D98"/>
    <mergeCell ref="D99:D100"/>
    <mergeCell ref="D101:D102"/>
    <mergeCell ref="C201:C202"/>
    <mergeCell ref="C179:C180"/>
    <mergeCell ref="C181:C182"/>
    <mergeCell ref="C183:C184"/>
    <mergeCell ref="C185:C186"/>
    <mergeCell ref="C187:C188"/>
    <mergeCell ref="C189:C190"/>
    <mergeCell ref="C143:C144"/>
    <mergeCell ref="C145:C146"/>
    <mergeCell ref="C147:C148"/>
    <mergeCell ref="C149:C150"/>
    <mergeCell ref="C151:C152"/>
    <mergeCell ref="C153:C154"/>
    <mergeCell ref="C237:C238"/>
    <mergeCell ref="D107:D108"/>
    <mergeCell ref="D109:D110"/>
    <mergeCell ref="D139:D140"/>
    <mergeCell ref="D141:D142"/>
    <mergeCell ref="D119:D120"/>
    <mergeCell ref="D121:D122"/>
    <mergeCell ref="D123:D124"/>
    <mergeCell ref="D125:D126"/>
    <mergeCell ref="D127:D128"/>
    <mergeCell ref="C193:C194"/>
    <mergeCell ref="C195:C196"/>
    <mergeCell ref="C239:C240"/>
    <mergeCell ref="C215:C216"/>
    <mergeCell ref="C217:C218"/>
    <mergeCell ref="C219:C220"/>
    <mergeCell ref="C221:C222"/>
    <mergeCell ref="C223:C224"/>
    <mergeCell ref="C225:C226"/>
    <mergeCell ref="C203:C204"/>
    <mergeCell ref="C205:C206"/>
    <mergeCell ref="C207:C208"/>
    <mergeCell ref="C209:C210"/>
    <mergeCell ref="C211:C212"/>
    <mergeCell ref="C213:C214"/>
    <mergeCell ref="C235:C236"/>
    <mergeCell ref="C241:C242"/>
    <mergeCell ref="B269:B270"/>
    <mergeCell ref="B271:B272"/>
    <mergeCell ref="B273:B274"/>
    <mergeCell ref="C71:C72"/>
    <mergeCell ref="C73:C74"/>
    <mergeCell ref="C75:C76"/>
    <mergeCell ref="C77:C78"/>
    <mergeCell ref="C79:C80"/>
    <mergeCell ref="C81:C82"/>
    <mergeCell ref="C129:C130"/>
    <mergeCell ref="B255:B256"/>
    <mergeCell ref="B257:B258"/>
    <mergeCell ref="B205:B206"/>
    <mergeCell ref="B207:B208"/>
    <mergeCell ref="B209:B210"/>
    <mergeCell ref="B211:B212"/>
    <mergeCell ref="B213:B214"/>
    <mergeCell ref="B233:B234"/>
    <mergeCell ref="B235:B236"/>
    <mergeCell ref="B217:B218"/>
    <mergeCell ref="B219:B220"/>
    <mergeCell ref="B221:B222"/>
    <mergeCell ref="B223:B224"/>
    <mergeCell ref="C93:C94"/>
    <mergeCell ref="C171:C172"/>
    <mergeCell ref="C173:C174"/>
    <mergeCell ref="C175:C176"/>
    <mergeCell ref="C159:C160"/>
    <mergeCell ref="C161:C162"/>
    <mergeCell ref="C163:C164"/>
    <mergeCell ref="C165:C166"/>
    <mergeCell ref="C191:C192"/>
    <mergeCell ref="C123:C124"/>
    <mergeCell ref="C125:C126"/>
    <mergeCell ref="C127:C128"/>
    <mergeCell ref="C107:C108"/>
    <mergeCell ref="C109:C110"/>
    <mergeCell ref="C111:C112"/>
    <mergeCell ref="C113:C114"/>
    <mergeCell ref="C115:C116"/>
    <mergeCell ref="C117:C118"/>
    <mergeCell ref="C105:C106"/>
    <mergeCell ref="C83:C84"/>
    <mergeCell ref="C85:C86"/>
    <mergeCell ref="C87:C88"/>
    <mergeCell ref="C89:C90"/>
    <mergeCell ref="C91:C92"/>
    <mergeCell ref="C197:C198"/>
    <mergeCell ref="C199:C200"/>
    <mergeCell ref="C119:C120"/>
    <mergeCell ref="C121:C122"/>
    <mergeCell ref="C95:C96"/>
    <mergeCell ref="C97:C98"/>
    <mergeCell ref="C99:C100"/>
    <mergeCell ref="C101:C102"/>
    <mergeCell ref="C103:C104"/>
    <mergeCell ref="C131:C132"/>
    <mergeCell ref="C133:C134"/>
    <mergeCell ref="C135:C136"/>
    <mergeCell ref="C137:C138"/>
    <mergeCell ref="C139:C140"/>
    <mergeCell ref="C141:C142"/>
    <mergeCell ref="C167:C168"/>
    <mergeCell ref="C169:C170"/>
    <mergeCell ref="B197:B198"/>
    <mergeCell ref="B199:B200"/>
    <mergeCell ref="B201:B202"/>
    <mergeCell ref="B227:B228"/>
    <mergeCell ref="B229:B230"/>
    <mergeCell ref="B231:B232"/>
    <mergeCell ref="B259:B260"/>
    <mergeCell ref="B261:B262"/>
    <mergeCell ref="B239:B240"/>
    <mergeCell ref="B241:B242"/>
    <mergeCell ref="B243:B244"/>
    <mergeCell ref="B245:B246"/>
    <mergeCell ref="B247:B248"/>
    <mergeCell ref="B249:B250"/>
    <mergeCell ref="B203:B204"/>
    <mergeCell ref="B299:B300"/>
    <mergeCell ref="B301:B302"/>
    <mergeCell ref="B287:B288"/>
    <mergeCell ref="B289:B290"/>
    <mergeCell ref="B291:B292"/>
    <mergeCell ref="B293:B294"/>
    <mergeCell ref="B295:B296"/>
    <mergeCell ref="B297:B298"/>
    <mergeCell ref="B275:B276"/>
    <mergeCell ref="B277:B278"/>
    <mergeCell ref="B279:B280"/>
    <mergeCell ref="B281:B282"/>
    <mergeCell ref="B283:B284"/>
    <mergeCell ref="B285:B286"/>
    <mergeCell ref="B237:B238"/>
    <mergeCell ref="B215:B216"/>
    <mergeCell ref="B267:B268"/>
    <mergeCell ref="B73:B74"/>
    <mergeCell ref="B75:B76"/>
    <mergeCell ref="B77:B78"/>
    <mergeCell ref="B79:B80"/>
    <mergeCell ref="B81:B82"/>
    <mergeCell ref="B107:B108"/>
    <mergeCell ref="B109:B110"/>
    <mergeCell ref="B83:B84"/>
    <mergeCell ref="B85:B86"/>
    <mergeCell ref="B87:B88"/>
    <mergeCell ref="B89:B90"/>
    <mergeCell ref="B91:B92"/>
    <mergeCell ref="B147:B148"/>
    <mergeCell ref="B149:B150"/>
    <mergeCell ref="B151:B152"/>
    <mergeCell ref="B179:B180"/>
    <mergeCell ref="B181:B182"/>
    <mergeCell ref="B155:B156"/>
    <mergeCell ref="B157:B158"/>
    <mergeCell ref="B159:B160"/>
    <mergeCell ref="B161:B162"/>
    <mergeCell ref="B163:B164"/>
    <mergeCell ref="B139:B140"/>
    <mergeCell ref="B141:B142"/>
    <mergeCell ref="B119:B120"/>
    <mergeCell ref="B121:B122"/>
    <mergeCell ref="B123:B124"/>
    <mergeCell ref="B125:B126"/>
    <mergeCell ref="B127:B128"/>
    <mergeCell ref="B129:B130"/>
    <mergeCell ref="B167:B168"/>
    <mergeCell ref="B169:B170"/>
    <mergeCell ref="A299:A300"/>
    <mergeCell ref="A301:A302"/>
    <mergeCell ref="A293:A294"/>
    <mergeCell ref="A295:A296"/>
    <mergeCell ref="A297:A298"/>
    <mergeCell ref="B225:B226"/>
    <mergeCell ref="B251:B252"/>
    <mergeCell ref="B253:B254"/>
    <mergeCell ref="B183:B184"/>
    <mergeCell ref="B185:B186"/>
    <mergeCell ref="B187:B188"/>
    <mergeCell ref="B189:B190"/>
    <mergeCell ref="B173:B174"/>
    <mergeCell ref="B175:B176"/>
    <mergeCell ref="B177:B178"/>
    <mergeCell ref="B165:B166"/>
    <mergeCell ref="B143:B144"/>
    <mergeCell ref="A287:A288"/>
    <mergeCell ref="A289:A290"/>
    <mergeCell ref="A291:A292"/>
    <mergeCell ref="A275:A276"/>
    <mergeCell ref="A277:A278"/>
    <mergeCell ref="A279:A280"/>
    <mergeCell ref="A281:A282"/>
    <mergeCell ref="B171:B172"/>
    <mergeCell ref="B145:B146"/>
    <mergeCell ref="B153:B154"/>
    <mergeCell ref="B263:B264"/>
    <mergeCell ref="B265:B266"/>
    <mergeCell ref="B191:B192"/>
    <mergeCell ref="B193:B194"/>
    <mergeCell ref="B195:B196"/>
    <mergeCell ref="A237:A238"/>
    <mergeCell ref="B55:B56"/>
    <mergeCell ref="B57:B58"/>
    <mergeCell ref="B111:B112"/>
    <mergeCell ref="A283:A284"/>
    <mergeCell ref="A285:A286"/>
    <mergeCell ref="A263:A264"/>
    <mergeCell ref="A265:A266"/>
    <mergeCell ref="B59:B60"/>
    <mergeCell ref="B61:B62"/>
    <mergeCell ref="B63:B64"/>
    <mergeCell ref="B65:B66"/>
    <mergeCell ref="B67:B68"/>
    <mergeCell ref="B69:B70"/>
    <mergeCell ref="B113:B114"/>
    <mergeCell ref="B115:B116"/>
    <mergeCell ref="B117:B118"/>
    <mergeCell ref="B95:B96"/>
    <mergeCell ref="B97:B98"/>
    <mergeCell ref="B99:B100"/>
    <mergeCell ref="B101:B102"/>
    <mergeCell ref="B103:B104"/>
    <mergeCell ref="B105:B106"/>
    <mergeCell ref="B93:B94"/>
    <mergeCell ref="A267:A268"/>
    <mergeCell ref="A269:A270"/>
    <mergeCell ref="A271:A272"/>
    <mergeCell ref="A273:A274"/>
    <mergeCell ref="B131:B132"/>
    <mergeCell ref="B133:B134"/>
    <mergeCell ref="B135:B136"/>
    <mergeCell ref="B137:B138"/>
    <mergeCell ref="A251:A252"/>
    <mergeCell ref="A253:A254"/>
    <mergeCell ref="A255:A256"/>
    <mergeCell ref="A257:A258"/>
    <mergeCell ref="A259:A260"/>
    <mergeCell ref="A261:A262"/>
    <mergeCell ref="A241:A242"/>
    <mergeCell ref="A243:A244"/>
    <mergeCell ref="A245:A246"/>
    <mergeCell ref="A247:A248"/>
    <mergeCell ref="A249:A250"/>
    <mergeCell ref="A239:A240"/>
    <mergeCell ref="A201:A202"/>
    <mergeCell ref="A179:A180"/>
    <mergeCell ref="A181:A182"/>
    <mergeCell ref="A183:A184"/>
    <mergeCell ref="A185:A186"/>
    <mergeCell ref="A187:A188"/>
    <mergeCell ref="A189:A190"/>
    <mergeCell ref="A215:A216"/>
    <mergeCell ref="A217:A218"/>
    <mergeCell ref="A219:A220"/>
    <mergeCell ref="A221:A222"/>
    <mergeCell ref="A223:A224"/>
    <mergeCell ref="A225:A226"/>
    <mergeCell ref="A203:A204"/>
    <mergeCell ref="A205:A206"/>
    <mergeCell ref="A227:A228"/>
    <mergeCell ref="A229:A230"/>
    <mergeCell ref="A231:A232"/>
    <mergeCell ref="A233:A234"/>
    <mergeCell ref="A235:A236"/>
    <mergeCell ref="A165:A166"/>
    <mergeCell ref="A191:A192"/>
    <mergeCell ref="A193:A194"/>
    <mergeCell ref="A195:A196"/>
    <mergeCell ref="A207:A208"/>
    <mergeCell ref="A209:A210"/>
    <mergeCell ref="A211:A212"/>
    <mergeCell ref="A213:A214"/>
    <mergeCell ref="A167:A168"/>
    <mergeCell ref="A169:A170"/>
    <mergeCell ref="A171:A172"/>
    <mergeCell ref="A173:A174"/>
    <mergeCell ref="A175:A176"/>
    <mergeCell ref="A177:A178"/>
    <mergeCell ref="A197:A198"/>
    <mergeCell ref="A199:A200"/>
    <mergeCell ref="A121:A122"/>
    <mergeCell ref="A123:A124"/>
    <mergeCell ref="A125:A126"/>
    <mergeCell ref="A127:A128"/>
    <mergeCell ref="A155:A156"/>
    <mergeCell ref="A157:A158"/>
    <mergeCell ref="A159:A160"/>
    <mergeCell ref="A161:A162"/>
    <mergeCell ref="A163:A164"/>
    <mergeCell ref="A153:A154"/>
    <mergeCell ref="A119:A120"/>
    <mergeCell ref="A83:A84"/>
    <mergeCell ref="A85:A86"/>
    <mergeCell ref="A87:A88"/>
    <mergeCell ref="A89:A90"/>
    <mergeCell ref="A91:A92"/>
    <mergeCell ref="A93:A94"/>
    <mergeCell ref="A147:A148"/>
    <mergeCell ref="A149:A150"/>
    <mergeCell ref="A151:A152"/>
    <mergeCell ref="A131:A132"/>
    <mergeCell ref="A133:A134"/>
    <mergeCell ref="A135:A136"/>
    <mergeCell ref="A137:A138"/>
    <mergeCell ref="A139:A140"/>
    <mergeCell ref="A141:A142"/>
    <mergeCell ref="A129:A130"/>
    <mergeCell ref="A107:A108"/>
    <mergeCell ref="A109:A110"/>
    <mergeCell ref="A111:A112"/>
    <mergeCell ref="A113:A114"/>
    <mergeCell ref="A115:A116"/>
    <mergeCell ref="A117:A118"/>
    <mergeCell ref="A143:A144"/>
    <mergeCell ref="A145:A146"/>
    <mergeCell ref="A97:A98"/>
    <mergeCell ref="A99:A100"/>
    <mergeCell ref="A101:A102"/>
    <mergeCell ref="A103:A104"/>
    <mergeCell ref="A105:A106"/>
    <mergeCell ref="C21:C22"/>
    <mergeCell ref="A73:A74"/>
    <mergeCell ref="A75:A76"/>
    <mergeCell ref="A77:A78"/>
    <mergeCell ref="A79:A80"/>
    <mergeCell ref="A81:A82"/>
    <mergeCell ref="A59:A60"/>
    <mergeCell ref="A61:A62"/>
    <mergeCell ref="A63:A64"/>
    <mergeCell ref="A65:A66"/>
    <mergeCell ref="A67:A68"/>
    <mergeCell ref="A69:A70"/>
    <mergeCell ref="A55:A56"/>
    <mergeCell ref="A57:A58"/>
    <mergeCell ref="A35:A36"/>
    <mergeCell ref="A37:A38"/>
    <mergeCell ref="A95:A96"/>
    <mergeCell ref="B21:B22"/>
    <mergeCell ref="B71:B72"/>
    <mergeCell ref="C37:C38"/>
    <mergeCell ref="C39:C40"/>
    <mergeCell ref="C41:C42"/>
    <mergeCell ref="C43:C44"/>
    <mergeCell ref="C45:C46"/>
    <mergeCell ref="C25:C26"/>
    <mergeCell ref="C27:C28"/>
    <mergeCell ref="C29:C30"/>
    <mergeCell ref="C31:C32"/>
    <mergeCell ref="C33:C34"/>
    <mergeCell ref="A39:A40"/>
    <mergeCell ref="A41:A42"/>
    <mergeCell ref="A43:A44"/>
    <mergeCell ref="A45:A46"/>
    <mergeCell ref="A71:A72"/>
    <mergeCell ref="A47:A48"/>
    <mergeCell ref="A49:A50"/>
    <mergeCell ref="A51:A52"/>
    <mergeCell ref="A53:A54"/>
    <mergeCell ref="C47:C48"/>
    <mergeCell ref="C49:C50"/>
    <mergeCell ref="C51:C52"/>
    <mergeCell ref="C53:C54"/>
    <mergeCell ref="C55:C56"/>
    <mergeCell ref="C57:C58"/>
    <mergeCell ref="C35:C36"/>
    <mergeCell ref="C59:C60"/>
    <mergeCell ref="C61:C62"/>
    <mergeCell ref="C63:C64"/>
    <mergeCell ref="C65:C66"/>
    <mergeCell ref="C67:C68"/>
    <mergeCell ref="C69:C70"/>
    <mergeCell ref="I1:K1"/>
    <mergeCell ref="L1:R1"/>
    <mergeCell ref="B47:B48"/>
    <mergeCell ref="B49:B50"/>
    <mergeCell ref="B25:B26"/>
    <mergeCell ref="B51:B52"/>
    <mergeCell ref="B53:B54"/>
    <mergeCell ref="A23:A24"/>
    <mergeCell ref="C23:C24"/>
    <mergeCell ref="A25:A26"/>
    <mergeCell ref="A27:A28"/>
    <mergeCell ref="A29:A30"/>
    <mergeCell ref="A31:A32"/>
    <mergeCell ref="A33:A34"/>
    <mergeCell ref="A11:A12"/>
    <mergeCell ref="A13:A14"/>
    <mergeCell ref="A15:A16"/>
    <mergeCell ref="A17:A18"/>
    <mergeCell ref="A19:A20"/>
    <mergeCell ref="A21:A22"/>
    <mergeCell ref="B27:B28"/>
    <mergeCell ref="B29:B30"/>
    <mergeCell ref="B31:B32"/>
    <mergeCell ref="B33:B34"/>
    <mergeCell ref="C11:C12"/>
    <mergeCell ref="B35:B36"/>
    <mergeCell ref="B37:B38"/>
    <mergeCell ref="B39:B40"/>
    <mergeCell ref="B41:B42"/>
    <mergeCell ref="B43:B44"/>
    <mergeCell ref="B45:B46"/>
    <mergeCell ref="B23:B24"/>
    <mergeCell ref="C15:C16"/>
    <mergeCell ref="C17:C18"/>
    <mergeCell ref="C19:C20"/>
    <mergeCell ref="A1:B1"/>
    <mergeCell ref="B7:B8"/>
    <mergeCell ref="B9:B10"/>
    <mergeCell ref="B15:B16"/>
    <mergeCell ref="B17:B18"/>
    <mergeCell ref="B19:B20"/>
    <mergeCell ref="C1:D1"/>
    <mergeCell ref="E1:G1"/>
    <mergeCell ref="D3:D4"/>
    <mergeCell ref="D5:D6"/>
    <mergeCell ref="G3:G4"/>
    <mergeCell ref="G5:G6"/>
    <mergeCell ref="C13:C14"/>
    <mergeCell ref="A7:A8"/>
    <mergeCell ref="A9:A10"/>
    <mergeCell ref="A3:A4"/>
    <mergeCell ref="A5:A6"/>
    <mergeCell ref="B3:B4"/>
    <mergeCell ref="B5:B6"/>
    <mergeCell ref="C3:C4"/>
    <mergeCell ref="C5:C6"/>
    <mergeCell ref="C7:C8"/>
    <mergeCell ref="C9:C10"/>
    <mergeCell ref="B11:B12"/>
    <mergeCell ref="B13:B14"/>
    <mergeCell ref="T5:T6"/>
    <mergeCell ref="T7:T8"/>
    <mergeCell ref="T9:T10"/>
    <mergeCell ref="T11:T12"/>
    <mergeCell ref="T13:T14"/>
    <mergeCell ref="T15:T16"/>
    <mergeCell ref="T17:T18"/>
    <mergeCell ref="T19:T20"/>
    <mergeCell ref="T21:T22"/>
    <mergeCell ref="U2:V2"/>
    <mergeCell ref="W2:X2"/>
    <mergeCell ref="AA2:AB2"/>
    <mergeCell ref="AC2:AD2"/>
    <mergeCell ref="T3:T4"/>
    <mergeCell ref="U3:U4"/>
    <mergeCell ref="V3:V4"/>
    <mergeCell ref="W3:W4"/>
    <mergeCell ref="X3:X4"/>
    <mergeCell ref="AA3:AA4"/>
    <mergeCell ref="AB3:AB4"/>
    <mergeCell ref="AC3:AC4"/>
    <mergeCell ref="AD3:AD4"/>
    <mergeCell ref="Y3:Y4"/>
    <mergeCell ref="Z3:Z4"/>
    <mergeCell ref="U9:U10"/>
    <mergeCell ref="V9:V10"/>
    <mergeCell ref="W9:W10"/>
    <mergeCell ref="X9:X10"/>
    <mergeCell ref="AA9:AA10"/>
    <mergeCell ref="AB9:AB10"/>
    <mergeCell ref="AC9:AC10"/>
    <mergeCell ref="AD9:AD10"/>
    <mergeCell ref="T41:T42"/>
    <mergeCell ref="T43:T44"/>
    <mergeCell ref="T45:T46"/>
    <mergeCell ref="T47:T48"/>
    <mergeCell ref="T49:T50"/>
    <mergeCell ref="T51:T52"/>
    <mergeCell ref="T53:T54"/>
    <mergeCell ref="T55:T56"/>
    <mergeCell ref="T57:T58"/>
    <mergeCell ref="T23:T24"/>
    <mergeCell ref="T25:T26"/>
    <mergeCell ref="T27:T28"/>
    <mergeCell ref="T29:T30"/>
    <mergeCell ref="T31:T32"/>
    <mergeCell ref="T33:T34"/>
    <mergeCell ref="T35:T36"/>
    <mergeCell ref="T37:T38"/>
    <mergeCell ref="T39:T40"/>
    <mergeCell ref="T77:T78"/>
    <mergeCell ref="T79:T80"/>
    <mergeCell ref="T81:T82"/>
    <mergeCell ref="T83:T84"/>
    <mergeCell ref="T85:T86"/>
    <mergeCell ref="T87:T88"/>
    <mergeCell ref="T89:T90"/>
    <mergeCell ref="T91:T92"/>
    <mergeCell ref="T93:T94"/>
    <mergeCell ref="T59:T60"/>
    <mergeCell ref="T61:T62"/>
    <mergeCell ref="T63:T64"/>
    <mergeCell ref="T65:T66"/>
    <mergeCell ref="T67:T68"/>
    <mergeCell ref="T69:T70"/>
    <mergeCell ref="T71:T72"/>
    <mergeCell ref="T73:T74"/>
    <mergeCell ref="T75:T76"/>
    <mergeCell ref="T113:T114"/>
    <mergeCell ref="T115:T116"/>
    <mergeCell ref="T117:T118"/>
    <mergeCell ref="T119:T120"/>
    <mergeCell ref="T121:T122"/>
    <mergeCell ref="T123:T124"/>
    <mergeCell ref="T125:T126"/>
    <mergeCell ref="T127:T128"/>
    <mergeCell ref="T129:T130"/>
    <mergeCell ref="T95:T96"/>
    <mergeCell ref="T97:T98"/>
    <mergeCell ref="T99:T100"/>
    <mergeCell ref="T101:T102"/>
    <mergeCell ref="T103:T104"/>
    <mergeCell ref="T105:T106"/>
    <mergeCell ref="T107:T108"/>
    <mergeCell ref="T109:T110"/>
    <mergeCell ref="T111:T112"/>
    <mergeCell ref="T149:T150"/>
    <mergeCell ref="T151:T152"/>
    <mergeCell ref="T153:T154"/>
    <mergeCell ref="T155:T156"/>
    <mergeCell ref="T157:T158"/>
    <mergeCell ref="T159:T160"/>
    <mergeCell ref="T161:T162"/>
    <mergeCell ref="T163:T164"/>
    <mergeCell ref="T165:T166"/>
    <mergeCell ref="T131:T132"/>
    <mergeCell ref="T133:T134"/>
    <mergeCell ref="T135:T136"/>
    <mergeCell ref="T137:T138"/>
    <mergeCell ref="T139:T140"/>
    <mergeCell ref="T141:T142"/>
    <mergeCell ref="T143:T144"/>
    <mergeCell ref="T145:T146"/>
    <mergeCell ref="T147:T148"/>
    <mergeCell ref="T185:T186"/>
    <mergeCell ref="T187:T188"/>
    <mergeCell ref="T189:T190"/>
    <mergeCell ref="T191:T192"/>
    <mergeCell ref="T193:T194"/>
    <mergeCell ref="T195:T196"/>
    <mergeCell ref="T197:T198"/>
    <mergeCell ref="T199:T200"/>
    <mergeCell ref="T201:T202"/>
    <mergeCell ref="T167:T168"/>
    <mergeCell ref="T169:T170"/>
    <mergeCell ref="T171:T172"/>
    <mergeCell ref="T173:T174"/>
    <mergeCell ref="T175:T176"/>
    <mergeCell ref="T177:T178"/>
    <mergeCell ref="T179:T180"/>
    <mergeCell ref="T181:T182"/>
    <mergeCell ref="T183:T184"/>
    <mergeCell ref="T253:T254"/>
    <mergeCell ref="T255:T256"/>
    <mergeCell ref="T221:T222"/>
    <mergeCell ref="T223:T224"/>
    <mergeCell ref="T225:T226"/>
    <mergeCell ref="T227:T228"/>
    <mergeCell ref="T229:T230"/>
    <mergeCell ref="T231:T232"/>
    <mergeCell ref="T233:T234"/>
    <mergeCell ref="T235:T236"/>
    <mergeCell ref="T237:T238"/>
    <mergeCell ref="T203:T204"/>
    <mergeCell ref="T205:T206"/>
    <mergeCell ref="T207:T208"/>
    <mergeCell ref="T209:T210"/>
    <mergeCell ref="T211:T212"/>
    <mergeCell ref="T213:T214"/>
    <mergeCell ref="T215:T216"/>
    <mergeCell ref="T217:T218"/>
    <mergeCell ref="T219:T220"/>
    <mergeCell ref="T297:T298"/>
    <mergeCell ref="T299:T300"/>
    <mergeCell ref="T301:T302"/>
    <mergeCell ref="AO3:AO4"/>
    <mergeCell ref="U5:U6"/>
    <mergeCell ref="V5:V6"/>
    <mergeCell ref="W5:W6"/>
    <mergeCell ref="X5:X6"/>
    <mergeCell ref="AA5:AA6"/>
    <mergeCell ref="AB5:AB6"/>
    <mergeCell ref="AC5:AC6"/>
    <mergeCell ref="AD5:AD6"/>
    <mergeCell ref="AO5:AO6"/>
    <mergeCell ref="U7:U8"/>
    <mergeCell ref="V7:V8"/>
    <mergeCell ref="W7:W8"/>
    <mergeCell ref="X7:X8"/>
    <mergeCell ref="AA7:AA8"/>
    <mergeCell ref="AB7:AB8"/>
    <mergeCell ref="AC7:AC8"/>
    <mergeCell ref="AD7:AD8"/>
    <mergeCell ref="AO7:AO8"/>
    <mergeCell ref="T275:T276"/>
    <mergeCell ref="T277:T278"/>
    <mergeCell ref="T279:T280"/>
    <mergeCell ref="T281:T282"/>
    <mergeCell ref="T283:T284"/>
    <mergeCell ref="T285:T286"/>
    <mergeCell ref="T287:T288"/>
    <mergeCell ref="T289:T290"/>
    <mergeCell ref="T291:T292"/>
    <mergeCell ref="T257:T258"/>
    <mergeCell ref="AO9:AO10"/>
    <mergeCell ref="AI9:AI10"/>
    <mergeCell ref="AJ9:AJ10"/>
    <mergeCell ref="AK9:AK10"/>
    <mergeCell ref="AL9:AL10"/>
    <mergeCell ref="AM9:AM10"/>
    <mergeCell ref="AN9:AN10"/>
    <mergeCell ref="T293:T294"/>
    <mergeCell ref="T295:T296"/>
    <mergeCell ref="T259:T260"/>
    <mergeCell ref="T261:T262"/>
    <mergeCell ref="T263:T264"/>
    <mergeCell ref="T265:T266"/>
    <mergeCell ref="T267:T268"/>
    <mergeCell ref="T269:T270"/>
    <mergeCell ref="T271:T272"/>
    <mergeCell ref="T273:T274"/>
    <mergeCell ref="T239:T240"/>
    <mergeCell ref="T241:T242"/>
    <mergeCell ref="T243:T244"/>
    <mergeCell ref="T245:T246"/>
    <mergeCell ref="T247:T248"/>
    <mergeCell ref="T249:T250"/>
    <mergeCell ref="T251:T252"/>
    <mergeCell ref="U13:U14"/>
    <mergeCell ref="V13:V14"/>
    <mergeCell ref="W13:W14"/>
    <mergeCell ref="X13:X14"/>
    <mergeCell ref="AA13:AA14"/>
    <mergeCell ref="AB13:AB14"/>
    <mergeCell ref="AC13:AC14"/>
    <mergeCell ref="AD13:AD14"/>
    <mergeCell ref="AO13:AO14"/>
    <mergeCell ref="AH13:AH14"/>
    <mergeCell ref="AI13:AI14"/>
    <mergeCell ref="AJ13:AJ14"/>
    <mergeCell ref="AK13:AK14"/>
    <mergeCell ref="AL13:AL14"/>
    <mergeCell ref="AM13:AM14"/>
    <mergeCell ref="AN13:AN14"/>
    <mergeCell ref="U11:U12"/>
    <mergeCell ref="V11:V12"/>
    <mergeCell ref="W11:W12"/>
    <mergeCell ref="X11:X12"/>
    <mergeCell ref="AA11:AA12"/>
    <mergeCell ref="AB11:AB12"/>
    <mergeCell ref="AC11:AC12"/>
    <mergeCell ref="AD11:AD12"/>
    <mergeCell ref="AO11:AO12"/>
    <mergeCell ref="AI11:AI12"/>
    <mergeCell ref="AJ11:AJ12"/>
    <mergeCell ref="AK11:AK12"/>
    <mergeCell ref="AL11:AL12"/>
    <mergeCell ref="AM11:AM12"/>
    <mergeCell ref="AN11:AN12"/>
    <mergeCell ref="U15:U16"/>
    <mergeCell ref="V15:V16"/>
    <mergeCell ref="W15:W16"/>
    <mergeCell ref="X15:X16"/>
    <mergeCell ref="AA15:AA16"/>
    <mergeCell ref="AB15:AB16"/>
    <mergeCell ref="AC15:AC16"/>
    <mergeCell ref="AD15:AD16"/>
    <mergeCell ref="AO15:AO16"/>
    <mergeCell ref="AE15:AE16"/>
    <mergeCell ref="AF15:AF16"/>
    <mergeCell ref="AG15:AG16"/>
    <mergeCell ref="AH15:AH16"/>
    <mergeCell ref="AI15:AI16"/>
    <mergeCell ref="AJ15:AJ16"/>
    <mergeCell ref="AK15:AK16"/>
    <mergeCell ref="AL15:AL16"/>
    <mergeCell ref="AM15:AM16"/>
    <mergeCell ref="AN15:AN16"/>
    <mergeCell ref="Y15:Y16"/>
    <mergeCell ref="Z15:Z16"/>
    <mergeCell ref="U17:U18"/>
    <mergeCell ref="V17:V18"/>
    <mergeCell ref="W17:W18"/>
    <mergeCell ref="X17:X18"/>
    <mergeCell ref="AA17:AA18"/>
    <mergeCell ref="AB17:AB18"/>
    <mergeCell ref="AC17:AC18"/>
    <mergeCell ref="AD17:AD18"/>
    <mergeCell ref="AO17:AO18"/>
    <mergeCell ref="AE17:AE18"/>
    <mergeCell ref="AF17:AF18"/>
    <mergeCell ref="AG17:AG18"/>
    <mergeCell ref="AH17:AH18"/>
    <mergeCell ref="AI17:AI18"/>
    <mergeCell ref="AJ17:AJ18"/>
    <mergeCell ref="AK17:AK18"/>
    <mergeCell ref="AL17:AL18"/>
    <mergeCell ref="AM17:AM18"/>
    <mergeCell ref="AN17:AN18"/>
    <mergeCell ref="Y17:Y18"/>
    <mergeCell ref="Z17:Z18"/>
    <mergeCell ref="U19:U20"/>
    <mergeCell ref="V19:V20"/>
    <mergeCell ref="W19:W20"/>
    <mergeCell ref="X19:X20"/>
    <mergeCell ref="AA19:AA20"/>
    <mergeCell ref="AB19:AB20"/>
    <mergeCell ref="AC19:AC20"/>
    <mergeCell ref="AD19:AD20"/>
    <mergeCell ref="AO19:AO20"/>
    <mergeCell ref="AE19:AE20"/>
    <mergeCell ref="AF19:AF20"/>
    <mergeCell ref="AG19:AG20"/>
    <mergeCell ref="AH19:AH20"/>
    <mergeCell ref="AI19:AI20"/>
    <mergeCell ref="AJ19:AJ20"/>
    <mergeCell ref="AK19:AK20"/>
    <mergeCell ref="AL19:AL20"/>
    <mergeCell ref="AM19:AM20"/>
    <mergeCell ref="AN19:AN20"/>
    <mergeCell ref="Y19:Y20"/>
    <mergeCell ref="Z19:Z20"/>
    <mergeCell ref="U21:U22"/>
    <mergeCell ref="V21:V22"/>
    <mergeCell ref="W21:W22"/>
    <mergeCell ref="X21:X22"/>
    <mergeCell ref="AA21:AA22"/>
    <mergeCell ref="AB21:AB22"/>
    <mergeCell ref="AC21:AC22"/>
    <mergeCell ref="AD21:AD22"/>
    <mergeCell ref="AO21:AO22"/>
    <mergeCell ref="AE21:AE22"/>
    <mergeCell ref="AF21:AF22"/>
    <mergeCell ref="AG21:AG22"/>
    <mergeCell ref="AH21:AH22"/>
    <mergeCell ref="AI21:AI22"/>
    <mergeCell ref="AJ21:AJ22"/>
    <mergeCell ref="AK21:AK22"/>
    <mergeCell ref="AL21:AL22"/>
    <mergeCell ref="AM21:AM22"/>
    <mergeCell ref="AN21:AN22"/>
    <mergeCell ref="Y21:Y22"/>
    <mergeCell ref="Z21:Z22"/>
    <mergeCell ref="U23:U24"/>
    <mergeCell ref="V23:V24"/>
    <mergeCell ref="W23:W24"/>
    <mergeCell ref="X23:X24"/>
    <mergeCell ref="AA23:AA24"/>
    <mergeCell ref="AB23:AB24"/>
    <mergeCell ref="AC23:AC24"/>
    <mergeCell ref="AD23:AD24"/>
    <mergeCell ref="AO23:AO24"/>
    <mergeCell ref="AE23:AE24"/>
    <mergeCell ref="AF23:AF24"/>
    <mergeCell ref="AG23:AG24"/>
    <mergeCell ref="AH23:AH24"/>
    <mergeCell ref="AI23:AI24"/>
    <mergeCell ref="AJ23:AJ24"/>
    <mergeCell ref="AK23:AK24"/>
    <mergeCell ref="AL23:AL24"/>
    <mergeCell ref="AM23:AM24"/>
    <mergeCell ref="AN23:AN24"/>
    <mergeCell ref="Y23:Y24"/>
    <mergeCell ref="Z23:Z24"/>
    <mergeCell ref="U25:U26"/>
    <mergeCell ref="V25:V26"/>
    <mergeCell ref="W25:W26"/>
    <mergeCell ref="X25:X26"/>
    <mergeCell ref="AA25:AA26"/>
    <mergeCell ref="AB25:AB26"/>
    <mergeCell ref="AC25:AC26"/>
    <mergeCell ref="AD25:AD26"/>
    <mergeCell ref="AO25:AO26"/>
    <mergeCell ref="AE25:AE26"/>
    <mergeCell ref="AF25:AF26"/>
    <mergeCell ref="AG25:AG26"/>
    <mergeCell ref="AH25:AH26"/>
    <mergeCell ref="AI25:AI26"/>
    <mergeCell ref="AJ25:AJ26"/>
    <mergeCell ref="AK25:AK26"/>
    <mergeCell ref="AL25:AL26"/>
    <mergeCell ref="AM25:AM26"/>
    <mergeCell ref="AN25:AN26"/>
    <mergeCell ref="Y25:Y26"/>
    <mergeCell ref="Z25:Z26"/>
    <mergeCell ref="U27:U28"/>
    <mergeCell ref="V27:V28"/>
    <mergeCell ref="W27:W28"/>
    <mergeCell ref="X27:X28"/>
    <mergeCell ref="AA27:AA28"/>
    <mergeCell ref="AB27:AB28"/>
    <mergeCell ref="AC27:AC28"/>
    <mergeCell ref="AD27:AD28"/>
    <mergeCell ref="AO27:AO28"/>
    <mergeCell ref="AE27:AE28"/>
    <mergeCell ref="AF27:AF28"/>
    <mergeCell ref="AG27:AG28"/>
    <mergeCell ref="AH27:AH28"/>
    <mergeCell ref="AI27:AI28"/>
    <mergeCell ref="AJ27:AJ28"/>
    <mergeCell ref="AK27:AK28"/>
    <mergeCell ref="AL27:AL28"/>
    <mergeCell ref="AM27:AM28"/>
    <mergeCell ref="AN27:AN28"/>
    <mergeCell ref="Y27:Y28"/>
    <mergeCell ref="Z27:Z28"/>
    <mergeCell ref="U29:U30"/>
    <mergeCell ref="V29:V30"/>
    <mergeCell ref="W29:W30"/>
    <mergeCell ref="X29:X30"/>
    <mergeCell ref="AA29:AA30"/>
    <mergeCell ref="AB29:AB30"/>
    <mergeCell ref="AC29:AC30"/>
    <mergeCell ref="AD29:AD30"/>
    <mergeCell ref="AO29:AO30"/>
    <mergeCell ref="AE29:AE30"/>
    <mergeCell ref="AF29:AF30"/>
    <mergeCell ref="AG29:AG30"/>
    <mergeCell ref="AH29:AH30"/>
    <mergeCell ref="AI29:AI30"/>
    <mergeCell ref="AJ29:AJ30"/>
    <mergeCell ref="AK29:AK30"/>
    <mergeCell ref="AL29:AL30"/>
    <mergeCell ref="AM29:AM30"/>
    <mergeCell ref="AN29:AN30"/>
    <mergeCell ref="Y29:Y30"/>
    <mergeCell ref="Z29:Z30"/>
    <mergeCell ref="U31:U32"/>
    <mergeCell ref="V31:V32"/>
    <mergeCell ref="W31:W32"/>
    <mergeCell ref="X31:X32"/>
    <mergeCell ref="AA31:AA32"/>
    <mergeCell ref="AB31:AB32"/>
    <mergeCell ref="AC31:AC32"/>
    <mergeCell ref="AD31:AD32"/>
    <mergeCell ref="AO31:AO32"/>
    <mergeCell ref="AE31:AE32"/>
    <mergeCell ref="AF31:AF32"/>
    <mergeCell ref="AG31:AG32"/>
    <mergeCell ref="AH31:AH32"/>
    <mergeCell ref="AI31:AI32"/>
    <mergeCell ref="AJ31:AJ32"/>
    <mergeCell ref="AK31:AK32"/>
    <mergeCell ref="AL31:AL32"/>
    <mergeCell ref="AM31:AM32"/>
    <mergeCell ref="AN31:AN32"/>
    <mergeCell ref="Y31:Y32"/>
    <mergeCell ref="Z31:Z32"/>
    <mergeCell ref="U33:U34"/>
    <mergeCell ref="V33:V34"/>
    <mergeCell ref="W33:W34"/>
    <mergeCell ref="X33:X34"/>
    <mergeCell ref="AA33:AA34"/>
    <mergeCell ref="AB33:AB34"/>
    <mergeCell ref="AC33:AC34"/>
    <mergeCell ref="AD33:AD34"/>
    <mergeCell ref="AO33:AO34"/>
    <mergeCell ref="AE33:AE34"/>
    <mergeCell ref="AF33:AF34"/>
    <mergeCell ref="AG33:AG34"/>
    <mergeCell ref="AH33:AH34"/>
    <mergeCell ref="AI33:AI34"/>
    <mergeCell ref="AJ33:AJ34"/>
    <mergeCell ref="AK33:AK34"/>
    <mergeCell ref="AL33:AL34"/>
    <mergeCell ref="AM33:AM34"/>
    <mergeCell ref="AN33:AN34"/>
    <mergeCell ref="Y33:Y34"/>
    <mergeCell ref="Z33:Z34"/>
    <mergeCell ref="U35:U36"/>
    <mergeCell ref="V35:V36"/>
    <mergeCell ref="W35:W36"/>
    <mergeCell ref="X35:X36"/>
    <mergeCell ref="AA35:AA36"/>
    <mergeCell ref="AB35:AB36"/>
    <mergeCell ref="AC35:AC36"/>
    <mergeCell ref="AD35:AD36"/>
    <mergeCell ref="AO35:AO36"/>
    <mergeCell ref="AE35:AE36"/>
    <mergeCell ref="AF35:AF36"/>
    <mergeCell ref="AG35:AG36"/>
    <mergeCell ref="AH35:AH36"/>
    <mergeCell ref="AI35:AI36"/>
    <mergeCell ref="AJ35:AJ36"/>
    <mergeCell ref="AK35:AK36"/>
    <mergeCell ref="AL35:AL36"/>
    <mergeCell ref="AM35:AM36"/>
    <mergeCell ref="AN35:AN36"/>
    <mergeCell ref="Y35:Y36"/>
    <mergeCell ref="Z35:Z36"/>
    <mergeCell ref="U37:U38"/>
    <mergeCell ref="V37:V38"/>
    <mergeCell ref="W37:W38"/>
    <mergeCell ref="X37:X38"/>
    <mergeCell ref="AA37:AA38"/>
    <mergeCell ref="AB37:AB38"/>
    <mergeCell ref="AC37:AC38"/>
    <mergeCell ref="AD37:AD38"/>
    <mergeCell ref="AO37:AO38"/>
    <mergeCell ref="AE37:AE38"/>
    <mergeCell ref="AF37:AF38"/>
    <mergeCell ref="AG37:AG38"/>
    <mergeCell ref="AH37:AH38"/>
    <mergeCell ref="AI37:AI38"/>
    <mergeCell ref="AJ37:AJ38"/>
    <mergeCell ref="AK37:AK38"/>
    <mergeCell ref="AL37:AL38"/>
    <mergeCell ref="AM37:AM38"/>
    <mergeCell ref="AN37:AN38"/>
    <mergeCell ref="Y37:Y38"/>
    <mergeCell ref="Z37:Z38"/>
    <mergeCell ref="U39:U40"/>
    <mergeCell ref="V39:V40"/>
    <mergeCell ref="W39:W40"/>
    <mergeCell ref="X39:X40"/>
    <mergeCell ref="AA39:AA40"/>
    <mergeCell ref="AB39:AB40"/>
    <mergeCell ref="AC39:AC40"/>
    <mergeCell ref="AD39:AD40"/>
    <mergeCell ref="AO39:AO40"/>
    <mergeCell ref="AE39:AE40"/>
    <mergeCell ref="AF39:AF40"/>
    <mergeCell ref="AG39:AG40"/>
    <mergeCell ref="AH39:AH40"/>
    <mergeCell ref="AI39:AI40"/>
    <mergeCell ref="AJ39:AJ40"/>
    <mergeCell ref="AK39:AK40"/>
    <mergeCell ref="AL39:AL40"/>
    <mergeCell ref="AM39:AM40"/>
    <mergeCell ref="AN39:AN40"/>
    <mergeCell ref="Y39:Y40"/>
    <mergeCell ref="Z39:Z40"/>
    <mergeCell ref="U41:U42"/>
    <mergeCell ref="V41:V42"/>
    <mergeCell ref="W41:W42"/>
    <mergeCell ref="X41:X42"/>
    <mergeCell ref="AA41:AA42"/>
    <mergeCell ref="AB41:AB42"/>
    <mergeCell ref="AC41:AC42"/>
    <mergeCell ref="AD41:AD42"/>
    <mergeCell ref="AO41:AO42"/>
    <mergeCell ref="AE41:AE42"/>
    <mergeCell ref="AF41:AF42"/>
    <mergeCell ref="AG41:AG42"/>
    <mergeCell ref="AH41:AH42"/>
    <mergeCell ref="AI41:AI42"/>
    <mergeCell ref="AJ41:AJ42"/>
    <mergeCell ref="AK41:AK42"/>
    <mergeCell ref="AL41:AL42"/>
    <mergeCell ref="AM41:AM42"/>
    <mergeCell ref="AN41:AN42"/>
    <mergeCell ref="Y41:Y42"/>
    <mergeCell ref="Z41:Z42"/>
    <mergeCell ref="U43:U44"/>
    <mergeCell ref="V43:V44"/>
    <mergeCell ref="W43:W44"/>
    <mergeCell ref="X43:X44"/>
    <mergeCell ref="AA43:AA44"/>
    <mergeCell ref="AB43:AB44"/>
    <mergeCell ref="AC43:AC44"/>
    <mergeCell ref="AD43:AD44"/>
    <mergeCell ref="AO43:AO44"/>
    <mergeCell ref="AE43:AE44"/>
    <mergeCell ref="AF43:AF44"/>
    <mergeCell ref="AG43:AG44"/>
    <mergeCell ref="AH43:AH44"/>
    <mergeCell ref="AI43:AI44"/>
    <mergeCell ref="AJ43:AJ44"/>
    <mergeCell ref="AK43:AK44"/>
    <mergeCell ref="AL43:AL44"/>
    <mergeCell ref="AM43:AM44"/>
    <mergeCell ref="AN43:AN44"/>
    <mergeCell ref="Y43:Y44"/>
    <mergeCell ref="Z43:Z44"/>
    <mergeCell ref="U45:U46"/>
    <mergeCell ref="V45:V46"/>
    <mergeCell ref="W45:W46"/>
    <mergeCell ref="X45:X46"/>
    <mergeCell ref="AA45:AA46"/>
    <mergeCell ref="AB45:AB46"/>
    <mergeCell ref="AC45:AC46"/>
    <mergeCell ref="AD45:AD46"/>
    <mergeCell ref="AO45:AO46"/>
    <mergeCell ref="AE45:AE46"/>
    <mergeCell ref="AF45:AF46"/>
    <mergeCell ref="AG45:AG46"/>
    <mergeCell ref="AH45:AH46"/>
    <mergeCell ref="AI45:AI46"/>
    <mergeCell ref="AJ45:AJ46"/>
    <mergeCell ref="AK45:AK46"/>
    <mergeCell ref="AL45:AL46"/>
    <mergeCell ref="AM45:AM46"/>
    <mergeCell ref="AN45:AN46"/>
    <mergeCell ref="Y45:Y46"/>
    <mergeCell ref="Z45:Z46"/>
    <mergeCell ref="U47:U48"/>
    <mergeCell ref="V47:V48"/>
    <mergeCell ref="W47:W48"/>
    <mergeCell ref="X47:X48"/>
    <mergeCell ref="AA47:AA48"/>
    <mergeCell ref="AB47:AB48"/>
    <mergeCell ref="AC47:AC48"/>
    <mergeCell ref="AD47:AD48"/>
    <mergeCell ref="AO47:AO48"/>
    <mergeCell ref="AE47:AE48"/>
    <mergeCell ref="AF47:AF48"/>
    <mergeCell ref="AG47:AG48"/>
    <mergeCell ref="AH47:AH48"/>
    <mergeCell ref="AI47:AI48"/>
    <mergeCell ref="AJ47:AJ48"/>
    <mergeCell ref="AK47:AK48"/>
    <mergeCell ref="AL47:AL48"/>
    <mergeCell ref="AM47:AM48"/>
    <mergeCell ref="AN47:AN48"/>
    <mergeCell ref="Y47:Y48"/>
    <mergeCell ref="Z47:Z48"/>
    <mergeCell ref="U49:U50"/>
    <mergeCell ref="V49:V50"/>
    <mergeCell ref="W49:W50"/>
    <mergeCell ref="X49:X50"/>
    <mergeCell ref="AA49:AA50"/>
    <mergeCell ref="AB49:AB50"/>
    <mergeCell ref="AC49:AC50"/>
    <mergeCell ref="AD49:AD50"/>
    <mergeCell ref="AO49:AO50"/>
    <mergeCell ref="AE49:AE50"/>
    <mergeCell ref="AF49:AF50"/>
    <mergeCell ref="AG49:AG50"/>
    <mergeCell ref="AH49:AH50"/>
    <mergeCell ref="AI49:AI50"/>
    <mergeCell ref="AJ49:AJ50"/>
    <mergeCell ref="AK49:AK50"/>
    <mergeCell ref="AL49:AL50"/>
    <mergeCell ref="AM49:AM50"/>
    <mergeCell ref="AN49:AN50"/>
    <mergeCell ref="Y49:Y50"/>
    <mergeCell ref="Z49:Z50"/>
    <mergeCell ref="U51:U52"/>
    <mergeCell ref="V51:V52"/>
    <mergeCell ref="W51:W52"/>
    <mergeCell ref="X51:X52"/>
    <mergeCell ref="AA51:AA52"/>
    <mergeCell ref="AB51:AB52"/>
    <mergeCell ref="AC51:AC52"/>
    <mergeCell ref="AD51:AD52"/>
    <mergeCell ref="AO51:AO52"/>
    <mergeCell ref="AE51:AE52"/>
    <mergeCell ref="AF51:AF52"/>
    <mergeCell ref="AG51:AG52"/>
    <mergeCell ref="AH51:AH52"/>
    <mergeCell ref="AI51:AI52"/>
    <mergeCell ref="AJ51:AJ52"/>
    <mergeCell ref="AK51:AK52"/>
    <mergeCell ref="AL51:AL52"/>
    <mergeCell ref="AM51:AM52"/>
    <mergeCell ref="AN51:AN52"/>
    <mergeCell ref="Y51:Y52"/>
    <mergeCell ref="Z51:Z52"/>
    <mergeCell ref="U53:U54"/>
    <mergeCell ref="V53:V54"/>
    <mergeCell ref="W53:W54"/>
    <mergeCell ref="X53:X54"/>
    <mergeCell ref="AA53:AA54"/>
    <mergeCell ref="AB53:AB54"/>
    <mergeCell ref="AC53:AC54"/>
    <mergeCell ref="AD53:AD54"/>
    <mergeCell ref="AO53:AO54"/>
    <mergeCell ref="AE53:AE54"/>
    <mergeCell ref="AF53:AF54"/>
    <mergeCell ref="AG53:AG54"/>
    <mergeCell ref="AH53:AH54"/>
    <mergeCell ref="AI53:AI54"/>
    <mergeCell ref="AJ53:AJ54"/>
    <mergeCell ref="AK53:AK54"/>
    <mergeCell ref="AL53:AL54"/>
    <mergeCell ref="AM53:AM54"/>
    <mergeCell ref="AN53:AN54"/>
    <mergeCell ref="Y53:Y54"/>
    <mergeCell ref="Z53:Z54"/>
    <mergeCell ref="U55:U56"/>
    <mergeCell ref="V55:V56"/>
    <mergeCell ref="W55:W56"/>
    <mergeCell ref="X55:X56"/>
    <mergeCell ref="AA55:AA56"/>
    <mergeCell ref="AB55:AB56"/>
    <mergeCell ref="AC55:AC56"/>
    <mergeCell ref="AD55:AD56"/>
    <mergeCell ref="AO55:AO56"/>
    <mergeCell ref="AE55:AE56"/>
    <mergeCell ref="AF55:AF56"/>
    <mergeCell ref="AG55:AG56"/>
    <mergeCell ref="AH55:AH56"/>
    <mergeCell ref="AI55:AI56"/>
    <mergeCell ref="AJ55:AJ56"/>
    <mergeCell ref="AK55:AK56"/>
    <mergeCell ref="AL55:AL56"/>
    <mergeCell ref="AM55:AM56"/>
    <mergeCell ref="AN55:AN56"/>
    <mergeCell ref="Y55:Y56"/>
    <mergeCell ref="Z55:Z56"/>
    <mergeCell ref="U57:U58"/>
    <mergeCell ref="V57:V58"/>
    <mergeCell ref="W57:W58"/>
    <mergeCell ref="X57:X58"/>
    <mergeCell ref="AA57:AA58"/>
    <mergeCell ref="AB57:AB58"/>
    <mergeCell ref="AC57:AC58"/>
    <mergeCell ref="AD57:AD58"/>
    <mergeCell ref="AO57:AO58"/>
    <mergeCell ref="AE57:AE58"/>
    <mergeCell ref="AF57:AF58"/>
    <mergeCell ref="AG57:AG58"/>
    <mergeCell ref="AH57:AH58"/>
    <mergeCell ref="AI57:AI58"/>
    <mergeCell ref="AJ57:AJ58"/>
    <mergeCell ref="AK57:AK58"/>
    <mergeCell ref="AL57:AL58"/>
    <mergeCell ref="AM57:AM58"/>
    <mergeCell ref="AN57:AN58"/>
    <mergeCell ref="Y57:Y58"/>
    <mergeCell ref="Z57:Z58"/>
    <mergeCell ref="U59:U60"/>
    <mergeCell ref="V59:V60"/>
    <mergeCell ref="W59:W60"/>
    <mergeCell ref="X59:X60"/>
    <mergeCell ref="AA59:AA60"/>
    <mergeCell ref="AB59:AB60"/>
    <mergeCell ref="AC59:AC60"/>
    <mergeCell ref="AD59:AD60"/>
    <mergeCell ref="AO59:AO60"/>
    <mergeCell ref="AE59:AE60"/>
    <mergeCell ref="AF59:AF60"/>
    <mergeCell ref="AG59:AG60"/>
    <mergeCell ref="AH59:AH60"/>
    <mergeCell ref="AI59:AI60"/>
    <mergeCell ref="AJ59:AJ60"/>
    <mergeCell ref="AK59:AK60"/>
    <mergeCell ref="AL59:AL60"/>
    <mergeCell ref="AM59:AM60"/>
    <mergeCell ref="AN59:AN60"/>
    <mergeCell ref="Y59:Y60"/>
    <mergeCell ref="Z59:Z60"/>
    <mergeCell ref="U61:U62"/>
    <mergeCell ref="V61:V62"/>
    <mergeCell ref="W61:W62"/>
    <mergeCell ref="X61:X62"/>
    <mergeCell ref="AA61:AA62"/>
    <mergeCell ref="AB61:AB62"/>
    <mergeCell ref="AC61:AC62"/>
    <mergeCell ref="AD61:AD62"/>
    <mergeCell ref="AO61:AO62"/>
    <mergeCell ref="AE61:AE62"/>
    <mergeCell ref="AF61:AF62"/>
    <mergeCell ref="AG61:AG62"/>
    <mergeCell ref="AH61:AH62"/>
    <mergeCell ref="AI61:AI62"/>
    <mergeCell ref="AJ61:AJ62"/>
    <mergeCell ref="AK61:AK62"/>
    <mergeCell ref="AL61:AL62"/>
    <mergeCell ref="AM61:AM62"/>
    <mergeCell ref="AN61:AN62"/>
    <mergeCell ref="Y61:Y62"/>
    <mergeCell ref="Z61:Z62"/>
    <mergeCell ref="U63:U64"/>
    <mergeCell ref="V63:V64"/>
    <mergeCell ref="W63:W64"/>
    <mergeCell ref="X63:X64"/>
    <mergeCell ref="AA63:AA64"/>
    <mergeCell ref="AB63:AB64"/>
    <mergeCell ref="AC63:AC64"/>
    <mergeCell ref="AD63:AD64"/>
    <mergeCell ref="AO63:AO64"/>
    <mergeCell ref="AE63:AE64"/>
    <mergeCell ref="AF63:AF64"/>
    <mergeCell ref="AG63:AG64"/>
    <mergeCell ref="AH63:AH64"/>
    <mergeCell ref="AI63:AI64"/>
    <mergeCell ref="AJ63:AJ64"/>
    <mergeCell ref="AK63:AK64"/>
    <mergeCell ref="AL63:AL64"/>
    <mergeCell ref="AM63:AM64"/>
    <mergeCell ref="AN63:AN64"/>
    <mergeCell ref="Y63:Y64"/>
    <mergeCell ref="Z63:Z64"/>
    <mergeCell ref="U65:U66"/>
    <mergeCell ref="V65:V66"/>
    <mergeCell ref="W65:W66"/>
    <mergeCell ref="X65:X66"/>
    <mergeCell ref="AA65:AA66"/>
    <mergeCell ref="AB65:AB66"/>
    <mergeCell ref="AC65:AC66"/>
    <mergeCell ref="AD65:AD66"/>
    <mergeCell ref="AO65:AO66"/>
    <mergeCell ref="AE65:AE66"/>
    <mergeCell ref="AF65:AF66"/>
    <mergeCell ref="AG65:AG66"/>
    <mergeCell ref="AH65:AH66"/>
    <mergeCell ref="AI65:AI66"/>
    <mergeCell ref="AJ65:AJ66"/>
    <mergeCell ref="AK65:AK66"/>
    <mergeCell ref="AL65:AL66"/>
    <mergeCell ref="AM65:AM66"/>
    <mergeCell ref="AN65:AN66"/>
    <mergeCell ref="Y65:Y66"/>
    <mergeCell ref="Z65:Z66"/>
    <mergeCell ref="U67:U68"/>
    <mergeCell ref="V67:V68"/>
    <mergeCell ref="W67:W68"/>
    <mergeCell ref="X67:X68"/>
    <mergeCell ref="AA67:AA68"/>
    <mergeCell ref="AB67:AB68"/>
    <mergeCell ref="AC67:AC68"/>
    <mergeCell ref="AD67:AD68"/>
    <mergeCell ref="AO67:AO68"/>
    <mergeCell ref="AE67:AE68"/>
    <mergeCell ref="AF67:AF68"/>
    <mergeCell ref="AG67:AG68"/>
    <mergeCell ref="AH67:AH68"/>
    <mergeCell ref="AI67:AI68"/>
    <mergeCell ref="AJ67:AJ68"/>
    <mergeCell ref="AK67:AK68"/>
    <mergeCell ref="AL67:AL68"/>
    <mergeCell ref="AM67:AM68"/>
    <mergeCell ref="AN67:AN68"/>
    <mergeCell ref="Y67:Y68"/>
    <mergeCell ref="Z67:Z68"/>
    <mergeCell ref="U69:U70"/>
    <mergeCell ref="V69:V70"/>
    <mergeCell ref="W69:W70"/>
    <mergeCell ref="X69:X70"/>
    <mergeCell ref="AA69:AA70"/>
    <mergeCell ref="AB69:AB70"/>
    <mergeCell ref="AC69:AC70"/>
    <mergeCell ref="AD69:AD70"/>
    <mergeCell ref="AO69:AO70"/>
    <mergeCell ref="AE69:AE70"/>
    <mergeCell ref="AF69:AF70"/>
    <mergeCell ref="AG69:AG70"/>
    <mergeCell ref="AH69:AH70"/>
    <mergeCell ref="AI69:AI70"/>
    <mergeCell ref="AJ69:AJ70"/>
    <mergeCell ref="AK69:AK70"/>
    <mergeCell ref="AL69:AL70"/>
    <mergeCell ref="AM69:AM70"/>
    <mergeCell ref="AN69:AN70"/>
    <mergeCell ref="Y69:Y70"/>
    <mergeCell ref="Z69:Z70"/>
    <mergeCell ref="U71:U72"/>
    <mergeCell ref="V71:V72"/>
    <mergeCell ref="W71:W72"/>
    <mergeCell ref="X71:X72"/>
    <mergeCell ref="AA71:AA72"/>
    <mergeCell ref="AB71:AB72"/>
    <mergeCell ref="AC71:AC72"/>
    <mergeCell ref="AD71:AD72"/>
    <mergeCell ref="AO71:AO72"/>
    <mergeCell ref="AE71:AE72"/>
    <mergeCell ref="AF71:AF72"/>
    <mergeCell ref="AG71:AG72"/>
    <mergeCell ref="AH71:AH72"/>
    <mergeCell ref="AI71:AI72"/>
    <mergeCell ref="AJ71:AJ72"/>
    <mergeCell ref="AK71:AK72"/>
    <mergeCell ref="AL71:AL72"/>
    <mergeCell ref="AM71:AM72"/>
    <mergeCell ref="AN71:AN72"/>
    <mergeCell ref="Y71:Y72"/>
    <mergeCell ref="Z71:Z72"/>
    <mergeCell ref="U73:U74"/>
    <mergeCell ref="V73:V74"/>
    <mergeCell ref="W73:W74"/>
    <mergeCell ref="X73:X74"/>
    <mergeCell ref="AA73:AA74"/>
    <mergeCell ref="AB73:AB74"/>
    <mergeCell ref="AC73:AC74"/>
    <mergeCell ref="AD73:AD74"/>
    <mergeCell ref="AO73:AO74"/>
    <mergeCell ref="AE73:AE74"/>
    <mergeCell ref="AF73:AF74"/>
    <mergeCell ref="AG73:AG74"/>
    <mergeCell ref="AH73:AH74"/>
    <mergeCell ref="AI73:AI74"/>
    <mergeCell ref="AJ73:AJ74"/>
    <mergeCell ref="AK73:AK74"/>
    <mergeCell ref="AL73:AL74"/>
    <mergeCell ref="AM73:AM74"/>
    <mergeCell ref="AN73:AN74"/>
    <mergeCell ref="Y73:Y74"/>
    <mergeCell ref="Z73:Z74"/>
    <mergeCell ref="U75:U76"/>
    <mergeCell ref="V75:V76"/>
    <mergeCell ref="W75:W76"/>
    <mergeCell ref="X75:X76"/>
    <mergeCell ref="AA75:AA76"/>
    <mergeCell ref="AB75:AB76"/>
    <mergeCell ref="AC75:AC76"/>
    <mergeCell ref="AD75:AD76"/>
    <mergeCell ref="AO75:AO76"/>
    <mergeCell ref="AE75:AE76"/>
    <mergeCell ref="AF75:AF76"/>
    <mergeCell ref="AG75:AG76"/>
    <mergeCell ref="AH75:AH76"/>
    <mergeCell ref="AI75:AI76"/>
    <mergeCell ref="AJ75:AJ76"/>
    <mergeCell ref="AK75:AK76"/>
    <mergeCell ref="AL75:AL76"/>
    <mergeCell ref="AM75:AM76"/>
    <mergeCell ref="AN75:AN76"/>
    <mergeCell ref="Y75:Y76"/>
    <mergeCell ref="Z75:Z76"/>
    <mergeCell ref="U77:U78"/>
    <mergeCell ref="V77:V78"/>
    <mergeCell ref="W77:W78"/>
    <mergeCell ref="X77:X78"/>
    <mergeCell ref="AA77:AA78"/>
    <mergeCell ref="AB77:AB78"/>
    <mergeCell ref="AC77:AC78"/>
    <mergeCell ref="AD77:AD78"/>
    <mergeCell ref="AO77:AO78"/>
    <mergeCell ref="AE77:AE78"/>
    <mergeCell ref="AF77:AF78"/>
    <mergeCell ref="AG77:AG78"/>
    <mergeCell ref="AH77:AH78"/>
    <mergeCell ref="AI77:AI78"/>
    <mergeCell ref="AJ77:AJ78"/>
    <mergeCell ref="AK77:AK78"/>
    <mergeCell ref="AL77:AL78"/>
    <mergeCell ref="AM77:AM78"/>
    <mergeCell ref="AN77:AN78"/>
    <mergeCell ref="Y77:Y78"/>
    <mergeCell ref="Z77:Z78"/>
    <mergeCell ref="U79:U80"/>
    <mergeCell ref="V79:V80"/>
    <mergeCell ref="W79:W80"/>
    <mergeCell ref="X79:X80"/>
    <mergeCell ref="AA79:AA80"/>
    <mergeCell ref="AB79:AB80"/>
    <mergeCell ref="AC79:AC80"/>
    <mergeCell ref="AD79:AD80"/>
    <mergeCell ref="AO79:AO80"/>
    <mergeCell ref="AE79:AE80"/>
    <mergeCell ref="AF79:AF80"/>
    <mergeCell ref="AG79:AG80"/>
    <mergeCell ref="AH79:AH80"/>
    <mergeCell ref="AI79:AI80"/>
    <mergeCell ref="AJ79:AJ80"/>
    <mergeCell ref="AK79:AK80"/>
    <mergeCell ref="AL79:AL80"/>
    <mergeCell ref="AM79:AM80"/>
    <mergeCell ref="AN79:AN80"/>
    <mergeCell ref="Y79:Y80"/>
    <mergeCell ref="Z79:Z80"/>
    <mergeCell ref="U81:U82"/>
    <mergeCell ref="V81:V82"/>
    <mergeCell ref="W81:W82"/>
    <mergeCell ref="X81:X82"/>
    <mergeCell ref="AA81:AA82"/>
    <mergeCell ref="AB81:AB82"/>
    <mergeCell ref="AC81:AC82"/>
    <mergeCell ref="AD81:AD82"/>
    <mergeCell ref="AO81:AO82"/>
    <mergeCell ref="AE81:AE82"/>
    <mergeCell ref="AF81:AF82"/>
    <mergeCell ref="AG81:AG82"/>
    <mergeCell ref="AH81:AH82"/>
    <mergeCell ref="AI81:AI82"/>
    <mergeCell ref="AJ81:AJ82"/>
    <mergeCell ref="AK81:AK82"/>
    <mergeCell ref="AL81:AL82"/>
    <mergeCell ref="AM81:AM82"/>
    <mergeCell ref="AN81:AN82"/>
    <mergeCell ref="Y81:Y82"/>
    <mergeCell ref="Z81:Z82"/>
    <mergeCell ref="U83:U84"/>
    <mergeCell ref="V83:V84"/>
    <mergeCell ref="W83:W84"/>
    <mergeCell ref="X83:X84"/>
    <mergeCell ref="AA83:AA84"/>
    <mergeCell ref="AB83:AB84"/>
    <mergeCell ref="AC83:AC84"/>
    <mergeCell ref="AD83:AD84"/>
    <mergeCell ref="AO83:AO84"/>
    <mergeCell ref="AE83:AE84"/>
    <mergeCell ref="AF83:AF84"/>
    <mergeCell ref="AG83:AG84"/>
    <mergeCell ref="AH83:AH84"/>
    <mergeCell ref="AI83:AI84"/>
    <mergeCell ref="AJ83:AJ84"/>
    <mergeCell ref="AK83:AK84"/>
    <mergeCell ref="AL83:AL84"/>
    <mergeCell ref="AM83:AM84"/>
    <mergeCell ref="AN83:AN84"/>
    <mergeCell ref="Y83:Y84"/>
    <mergeCell ref="Z83:Z84"/>
    <mergeCell ref="U85:U86"/>
    <mergeCell ref="V85:V86"/>
    <mergeCell ref="W85:W86"/>
    <mergeCell ref="X85:X86"/>
    <mergeCell ref="AA85:AA86"/>
    <mergeCell ref="AB85:AB86"/>
    <mergeCell ref="AC85:AC86"/>
    <mergeCell ref="AD85:AD86"/>
    <mergeCell ref="AO85:AO86"/>
    <mergeCell ref="AE85:AE86"/>
    <mergeCell ref="AF85:AF86"/>
    <mergeCell ref="AG85:AG86"/>
    <mergeCell ref="AH85:AH86"/>
    <mergeCell ref="AI85:AI86"/>
    <mergeCell ref="AJ85:AJ86"/>
    <mergeCell ref="AK85:AK86"/>
    <mergeCell ref="AL85:AL86"/>
    <mergeCell ref="AM85:AM86"/>
    <mergeCell ref="AN85:AN86"/>
    <mergeCell ref="Y85:Y86"/>
    <mergeCell ref="Z85:Z86"/>
    <mergeCell ref="U87:U88"/>
    <mergeCell ref="V87:V88"/>
    <mergeCell ref="W87:W88"/>
    <mergeCell ref="X87:X88"/>
    <mergeCell ref="AA87:AA88"/>
    <mergeCell ref="AB87:AB88"/>
    <mergeCell ref="AC87:AC88"/>
    <mergeCell ref="AD87:AD88"/>
    <mergeCell ref="AO87:AO88"/>
    <mergeCell ref="AE87:AE88"/>
    <mergeCell ref="AF87:AF88"/>
    <mergeCell ref="AG87:AG88"/>
    <mergeCell ref="AH87:AH88"/>
    <mergeCell ref="AI87:AI88"/>
    <mergeCell ref="AJ87:AJ88"/>
    <mergeCell ref="AK87:AK88"/>
    <mergeCell ref="AL87:AL88"/>
    <mergeCell ref="AM87:AM88"/>
    <mergeCell ref="AN87:AN88"/>
    <mergeCell ref="Y87:Y88"/>
    <mergeCell ref="Z87:Z88"/>
    <mergeCell ref="U89:U90"/>
    <mergeCell ref="V89:V90"/>
    <mergeCell ref="W89:W90"/>
    <mergeCell ref="X89:X90"/>
    <mergeCell ref="AA89:AA90"/>
    <mergeCell ref="AB89:AB90"/>
    <mergeCell ref="AC89:AC90"/>
    <mergeCell ref="AD89:AD90"/>
    <mergeCell ref="AO89:AO90"/>
    <mergeCell ref="AE89:AE90"/>
    <mergeCell ref="AF89:AF90"/>
    <mergeCell ref="AG89:AG90"/>
    <mergeCell ref="AH89:AH90"/>
    <mergeCell ref="AI89:AI90"/>
    <mergeCell ref="AJ89:AJ90"/>
    <mergeCell ref="AK89:AK90"/>
    <mergeCell ref="AL89:AL90"/>
    <mergeCell ref="AM89:AM90"/>
    <mergeCell ref="AN89:AN90"/>
    <mergeCell ref="Y89:Y90"/>
    <mergeCell ref="Z89:Z90"/>
    <mergeCell ref="U91:U92"/>
    <mergeCell ref="V91:V92"/>
    <mergeCell ref="W91:W92"/>
    <mergeCell ref="X91:X92"/>
    <mergeCell ref="AA91:AA92"/>
    <mergeCell ref="AB91:AB92"/>
    <mergeCell ref="AC91:AC92"/>
    <mergeCell ref="AD91:AD92"/>
    <mergeCell ref="AO91:AO92"/>
    <mergeCell ref="AE91:AE92"/>
    <mergeCell ref="AF91:AF92"/>
    <mergeCell ref="AG91:AG92"/>
    <mergeCell ref="AH91:AH92"/>
    <mergeCell ref="AI91:AI92"/>
    <mergeCell ref="AJ91:AJ92"/>
    <mergeCell ref="AK91:AK92"/>
    <mergeCell ref="AL91:AL92"/>
    <mergeCell ref="AM91:AM92"/>
    <mergeCell ref="AN91:AN92"/>
    <mergeCell ref="Y91:Y92"/>
    <mergeCell ref="Z91:Z92"/>
    <mergeCell ref="U93:U94"/>
    <mergeCell ref="V93:V94"/>
    <mergeCell ref="W93:W94"/>
    <mergeCell ref="X93:X94"/>
    <mergeCell ref="AA93:AA94"/>
    <mergeCell ref="AB93:AB94"/>
    <mergeCell ref="AC93:AC94"/>
    <mergeCell ref="AD93:AD94"/>
    <mergeCell ref="AO93:AO94"/>
    <mergeCell ref="AE93:AE94"/>
    <mergeCell ref="AF93:AF94"/>
    <mergeCell ref="AG93:AG94"/>
    <mergeCell ref="AH93:AH94"/>
    <mergeCell ref="AI93:AI94"/>
    <mergeCell ref="AJ93:AJ94"/>
    <mergeCell ref="AK93:AK94"/>
    <mergeCell ref="AL93:AL94"/>
    <mergeCell ref="AM93:AM94"/>
    <mergeCell ref="AN93:AN94"/>
    <mergeCell ref="Y93:Y94"/>
    <mergeCell ref="Z93:Z94"/>
    <mergeCell ref="U95:U96"/>
    <mergeCell ref="V95:V96"/>
    <mergeCell ref="W95:W96"/>
    <mergeCell ref="X95:X96"/>
    <mergeCell ref="AA95:AA96"/>
    <mergeCell ref="AB95:AB96"/>
    <mergeCell ref="AC95:AC96"/>
    <mergeCell ref="AD95:AD96"/>
    <mergeCell ref="AO95:AO96"/>
    <mergeCell ref="AE95:AE96"/>
    <mergeCell ref="AF95:AF96"/>
    <mergeCell ref="AG95:AG96"/>
    <mergeCell ref="AH95:AH96"/>
    <mergeCell ref="AI95:AI96"/>
    <mergeCell ref="AJ95:AJ96"/>
    <mergeCell ref="AK95:AK96"/>
    <mergeCell ref="AL95:AL96"/>
    <mergeCell ref="AM95:AM96"/>
    <mergeCell ref="AN95:AN96"/>
    <mergeCell ref="Y95:Y96"/>
    <mergeCell ref="Z95:Z96"/>
    <mergeCell ref="U97:U98"/>
    <mergeCell ref="V97:V98"/>
    <mergeCell ref="W97:W98"/>
    <mergeCell ref="X97:X98"/>
    <mergeCell ref="AA97:AA98"/>
    <mergeCell ref="AB97:AB98"/>
    <mergeCell ref="AC97:AC98"/>
    <mergeCell ref="AD97:AD98"/>
    <mergeCell ref="AO97:AO98"/>
    <mergeCell ref="AE97:AE98"/>
    <mergeCell ref="AF97:AF98"/>
    <mergeCell ref="AG97:AG98"/>
    <mergeCell ref="AH97:AH98"/>
    <mergeCell ref="AI97:AI98"/>
    <mergeCell ref="AJ97:AJ98"/>
    <mergeCell ref="AK97:AK98"/>
    <mergeCell ref="AL97:AL98"/>
    <mergeCell ref="AM97:AM98"/>
    <mergeCell ref="AN97:AN98"/>
    <mergeCell ref="Y97:Y98"/>
    <mergeCell ref="Z97:Z98"/>
    <mergeCell ref="U99:U100"/>
    <mergeCell ref="V99:V100"/>
    <mergeCell ref="W99:W100"/>
    <mergeCell ref="X99:X100"/>
    <mergeCell ref="AA99:AA100"/>
    <mergeCell ref="AB99:AB100"/>
    <mergeCell ref="AC99:AC100"/>
    <mergeCell ref="AD99:AD100"/>
    <mergeCell ref="AO99:AO100"/>
    <mergeCell ref="AE99:AE100"/>
    <mergeCell ref="AF99:AF100"/>
    <mergeCell ref="AG99:AG100"/>
    <mergeCell ref="AH99:AH100"/>
    <mergeCell ref="AI99:AI100"/>
    <mergeCell ref="AJ99:AJ100"/>
    <mergeCell ref="AK99:AK100"/>
    <mergeCell ref="AL99:AL100"/>
    <mergeCell ref="AM99:AM100"/>
    <mergeCell ref="AN99:AN100"/>
    <mergeCell ref="Y99:Y100"/>
    <mergeCell ref="Z99:Z100"/>
    <mergeCell ref="U101:U102"/>
    <mergeCell ref="V101:V102"/>
    <mergeCell ref="W101:W102"/>
    <mergeCell ref="X101:X102"/>
    <mergeCell ref="AA101:AA102"/>
    <mergeCell ref="AB101:AB102"/>
    <mergeCell ref="AC101:AC102"/>
    <mergeCell ref="AD101:AD102"/>
    <mergeCell ref="AO101:AO102"/>
    <mergeCell ref="AE101:AE102"/>
    <mergeCell ref="AF101:AF102"/>
    <mergeCell ref="AG101:AG102"/>
    <mergeCell ref="AH101:AH102"/>
    <mergeCell ref="AI101:AI102"/>
    <mergeCell ref="AJ101:AJ102"/>
    <mergeCell ref="AK101:AK102"/>
    <mergeCell ref="AL101:AL102"/>
    <mergeCell ref="AM101:AM102"/>
    <mergeCell ref="AN101:AN102"/>
    <mergeCell ref="Y101:Y102"/>
    <mergeCell ref="Z101:Z102"/>
    <mergeCell ref="U103:U104"/>
    <mergeCell ref="V103:V104"/>
    <mergeCell ref="W103:W104"/>
    <mergeCell ref="X103:X104"/>
    <mergeCell ref="AA103:AA104"/>
    <mergeCell ref="AB103:AB104"/>
    <mergeCell ref="AC103:AC104"/>
    <mergeCell ref="AD103:AD104"/>
    <mergeCell ref="AO103:AO104"/>
    <mergeCell ref="AE103:AE104"/>
    <mergeCell ref="AF103:AF104"/>
    <mergeCell ref="AG103:AG104"/>
    <mergeCell ref="AH103:AH104"/>
    <mergeCell ref="AI103:AI104"/>
    <mergeCell ref="AJ103:AJ104"/>
    <mergeCell ref="AK103:AK104"/>
    <mergeCell ref="AL103:AL104"/>
    <mergeCell ref="AM103:AM104"/>
    <mergeCell ref="AN103:AN104"/>
    <mergeCell ref="Y103:Y104"/>
    <mergeCell ref="Z103:Z104"/>
    <mergeCell ref="U105:U106"/>
    <mergeCell ref="V105:V106"/>
    <mergeCell ref="W105:W106"/>
    <mergeCell ref="X105:X106"/>
    <mergeCell ref="AA105:AA106"/>
    <mergeCell ref="AB105:AB106"/>
    <mergeCell ref="AC105:AC106"/>
    <mergeCell ref="AD105:AD106"/>
    <mergeCell ref="AO105:AO106"/>
    <mergeCell ref="AE105:AE106"/>
    <mergeCell ref="AF105:AF106"/>
    <mergeCell ref="AG105:AG106"/>
    <mergeCell ref="AH105:AH106"/>
    <mergeCell ref="AI105:AI106"/>
    <mergeCell ref="AJ105:AJ106"/>
    <mergeCell ref="AK105:AK106"/>
    <mergeCell ref="AL105:AL106"/>
    <mergeCell ref="AM105:AM106"/>
    <mergeCell ref="AN105:AN106"/>
    <mergeCell ref="Y105:Y106"/>
    <mergeCell ref="Z105:Z106"/>
    <mergeCell ref="U107:U108"/>
    <mergeCell ref="V107:V108"/>
    <mergeCell ref="W107:W108"/>
    <mergeCell ref="X107:X108"/>
    <mergeCell ref="AA107:AA108"/>
    <mergeCell ref="AB107:AB108"/>
    <mergeCell ref="AC107:AC108"/>
    <mergeCell ref="AD107:AD108"/>
    <mergeCell ref="AO107:AO108"/>
    <mergeCell ref="AE107:AE108"/>
    <mergeCell ref="AF107:AF108"/>
    <mergeCell ref="AG107:AG108"/>
    <mergeCell ref="AH107:AH108"/>
    <mergeCell ref="AI107:AI108"/>
    <mergeCell ref="AJ107:AJ108"/>
    <mergeCell ref="AK107:AK108"/>
    <mergeCell ref="AL107:AL108"/>
    <mergeCell ref="AM107:AM108"/>
    <mergeCell ref="AN107:AN108"/>
    <mergeCell ref="Y107:Y108"/>
    <mergeCell ref="Z107:Z108"/>
    <mergeCell ref="U109:U110"/>
    <mergeCell ref="V109:V110"/>
    <mergeCell ref="W109:W110"/>
    <mergeCell ref="X109:X110"/>
    <mergeCell ref="AA109:AA110"/>
    <mergeCell ref="AB109:AB110"/>
    <mergeCell ref="AC109:AC110"/>
    <mergeCell ref="AD109:AD110"/>
    <mergeCell ref="AO109:AO110"/>
    <mergeCell ref="AE109:AE110"/>
    <mergeCell ref="AF109:AF110"/>
    <mergeCell ref="AG109:AG110"/>
    <mergeCell ref="AH109:AH110"/>
    <mergeCell ref="AI109:AI110"/>
    <mergeCell ref="AJ109:AJ110"/>
    <mergeCell ref="AK109:AK110"/>
    <mergeCell ref="AL109:AL110"/>
    <mergeCell ref="AM109:AM110"/>
    <mergeCell ref="AN109:AN110"/>
    <mergeCell ref="Y109:Y110"/>
    <mergeCell ref="Z109:Z110"/>
    <mergeCell ref="U111:U112"/>
    <mergeCell ref="V111:V112"/>
    <mergeCell ref="W111:W112"/>
    <mergeCell ref="X111:X112"/>
    <mergeCell ref="AA111:AA112"/>
    <mergeCell ref="AB111:AB112"/>
    <mergeCell ref="AC111:AC112"/>
    <mergeCell ref="AD111:AD112"/>
    <mergeCell ref="AO111:AO112"/>
    <mergeCell ref="AE111:AE112"/>
    <mergeCell ref="AF111:AF112"/>
    <mergeCell ref="AG111:AG112"/>
    <mergeCell ref="AH111:AH112"/>
    <mergeCell ref="AI111:AI112"/>
    <mergeCell ref="AJ111:AJ112"/>
    <mergeCell ref="AK111:AK112"/>
    <mergeCell ref="AL111:AL112"/>
    <mergeCell ref="AM111:AM112"/>
    <mergeCell ref="AN111:AN112"/>
    <mergeCell ref="Y111:Y112"/>
    <mergeCell ref="Z111:Z112"/>
    <mergeCell ref="U113:U114"/>
    <mergeCell ref="V113:V114"/>
    <mergeCell ref="W113:W114"/>
    <mergeCell ref="X113:X114"/>
    <mergeCell ref="AA113:AA114"/>
    <mergeCell ref="AB113:AB114"/>
    <mergeCell ref="AC113:AC114"/>
    <mergeCell ref="AD113:AD114"/>
    <mergeCell ref="AO113:AO114"/>
    <mergeCell ref="AE113:AE114"/>
    <mergeCell ref="AF113:AF114"/>
    <mergeCell ref="AG113:AG114"/>
    <mergeCell ref="AH113:AH114"/>
    <mergeCell ref="AI113:AI114"/>
    <mergeCell ref="AJ113:AJ114"/>
    <mergeCell ref="AK113:AK114"/>
    <mergeCell ref="AL113:AL114"/>
    <mergeCell ref="AM113:AM114"/>
    <mergeCell ref="AN113:AN114"/>
    <mergeCell ref="Y113:Y114"/>
    <mergeCell ref="Z113:Z114"/>
    <mergeCell ref="U115:U116"/>
    <mergeCell ref="V115:V116"/>
    <mergeCell ref="W115:W116"/>
    <mergeCell ref="X115:X116"/>
    <mergeCell ref="AA115:AA116"/>
    <mergeCell ref="AB115:AB116"/>
    <mergeCell ref="AC115:AC116"/>
    <mergeCell ref="AD115:AD116"/>
    <mergeCell ref="AO115:AO116"/>
    <mergeCell ref="AE115:AE116"/>
    <mergeCell ref="AF115:AF116"/>
    <mergeCell ref="AG115:AG116"/>
    <mergeCell ref="AH115:AH116"/>
    <mergeCell ref="AI115:AI116"/>
    <mergeCell ref="AJ115:AJ116"/>
    <mergeCell ref="AK115:AK116"/>
    <mergeCell ref="AL115:AL116"/>
    <mergeCell ref="AM115:AM116"/>
    <mergeCell ref="AN115:AN116"/>
    <mergeCell ref="Y115:Y116"/>
    <mergeCell ref="Z115:Z116"/>
    <mergeCell ref="U117:U118"/>
    <mergeCell ref="V117:V118"/>
    <mergeCell ref="W117:W118"/>
    <mergeCell ref="X117:X118"/>
    <mergeCell ref="AA117:AA118"/>
    <mergeCell ref="AB117:AB118"/>
    <mergeCell ref="AC117:AC118"/>
    <mergeCell ref="AD117:AD118"/>
    <mergeCell ref="AO117:AO118"/>
    <mergeCell ref="AE117:AE118"/>
    <mergeCell ref="AF117:AF118"/>
    <mergeCell ref="AG117:AG118"/>
    <mergeCell ref="AH117:AH118"/>
    <mergeCell ref="AI117:AI118"/>
    <mergeCell ref="AJ117:AJ118"/>
    <mergeCell ref="AK117:AK118"/>
    <mergeCell ref="AL117:AL118"/>
    <mergeCell ref="AM117:AM118"/>
    <mergeCell ref="AN117:AN118"/>
    <mergeCell ref="Y117:Y118"/>
    <mergeCell ref="Z117:Z118"/>
    <mergeCell ref="U119:U120"/>
    <mergeCell ref="V119:V120"/>
    <mergeCell ref="W119:W120"/>
    <mergeCell ref="X119:X120"/>
    <mergeCell ref="AA119:AA120"/>
    <mergeCell ref="AB119:AB120"/>
    <mergeCell ref="AC119:AC120"/>
    <mergeCell ref="AD119:AD120"/>
    <mergeCell ref="AO119:AO120"/>
    <mergeCell ref="AE119:AE120"/>
    <mergeCell ref="AF119:AF120"/>
    <mergeCell ref="AG119:AG120"/>
    <mergeCell ref="AH119:AH120"/>
    <mergeCell ref="AI119:AI120"/>
    <mergeCell ref="AJ119:AJ120"/>
    <mergeCell ref="AK119:AK120"/>
    <mergeCell ref="AL119:AL120"/>
    <mergeCell ref="AM119:AM120"/>
    <mergeCell ref="AN119:AN120"/>
    <mergeCell ref="Y119:Y120"/>
    <mergeCell ref="Z119:Z120"/>
    <mergeCell ref="U121:U122"/>
    <mergeCell ref="V121:V122"/>
    <mergeCell ref="W121:W122"/>
    <mergeCell ref="X121:X122"/>
    <mergeCell ref="AA121:AA122"/>
    <mergeCell ref="AB121:AB122"/>
    <mergeCell ref="AC121:AC122"/>
    <mergeCell ref="AD121:AD122"/>
    <mergeCell ref="AO121:AO122"/>
    <mergeCell ref="AE121:AE122"/>
    <mergeCell ref="AF121:AF122"/>
    <mergeCell ref="AG121:AG122"/>
    <mergeCell ref="AH121:AH122"/>
    <mergeCell ref="AI121:AI122"/>
    <mergeCell ref="AJ121:AJ122"/>
    <mergeCell ref="AK121:AK122"/>
    <mergeCell ref="AL121:AL122"/>
    <mergeCell ref="AM121:AM122"/>
    <mergeCell ref="AN121:AN122"/>
    <mergeCell ref="Y121:Y122"/>
    <mergeCell ref="Z121:Z122"/>
    <mergeCell ref="U123:U124"/>
    <mergeCell ref="V123:V124"/>
    <mergeCell ref="W123:W124"/>
    <mergeCell ref="X123:X124"/>
    <mergeCell ref="AA123:AA124"/>
    <mergeCell ref="AB123:AB124"/>
    <mergeCell ref="AC123:AC124"/>
    <mergeCell ref="AD123:AD124"/>
    <mergeCell ref="AO123:AO124"/>
    <mergeCell ref="AE123:AE124"/>
    <mergeCell ref="AF123:AF124"/>
    <mergeCell ref="AG123:AG124"/>
    <mergeCell ref="AH123:AH124"/>
    <mergeCell ref="AI123:AI124"/>
    <mergeCell ref="AJ123:AJ124"/>
    <mergeCell ref="AK123:AK124"/>
    <mergeCell ref="AL123:AL124"/>
    <mergeCell ref="AM123:AM124"/>
    <mergeCell ref="AN123:AN124"/>
    <mergeCell ref="Y123:Y124"/>
    <mergeCell ref="Z123:Z124"/>
    <mergeCell ref="U125:U126"/>
    <mergeCell ref="V125:V126"/>
    <mergeCell ref="W125:W126"/>
    <mergeCell ref="X125:X126"/>
    <mergeCell ref="AA125:AA126"/>
    <mergeCell ref="AB125:AB126"/>
    <mergeCell ref="AC125:AC126"/>
    <mergeCell ref="AD125:AD126"/>
    <mergeCell ref="AO125:AO126"/>
    <mergeCell ref="AE125:AE126"/>
    <mergeCell ref="AF125:AF126"/>
    <mergeCell ref="AG125:AG126"/>
    <mergeCell ref="AH125:AH126"/>
    <mergeCell ref="AI125:AI126"/>
    <mergeCell ref="AJ125:AJ126"/>
    <mergeCell ref="AK125:AK126"/>
    <mergeCell ref="AL125:AL126"/>
    <mergeCell ref="AM125:AM126"/>
    <mergeCell ref="AN125:AN126"/>
    <mergeCell ref="Y125:Y126"/>
    <mergeCell ref="Z125:Z126"/>
    <mergeCell ref="U127:U128"/>
    <mergeCell ref="V127:V128"/>
    <mergeCell ref="W127:W128"/>
    <mergeCell ref="X127:X128"/>
    <mergeCell ref="AA127:AA128"/>
    <mergeCell ref="AB127:AB128"/>
    <mergeCell ref="AC127:AC128"/>
    <mergeCell ref="AD127:AD128"/>
    <mergeCell ref="AO127:AO128"/>
    <mergeCell ref="AE127:AE128"/>
    <mergeCell ref="AF127:AF128"/>
    <mergeCell ref="AG127:AG128"/>
    <mergeCell ref="AH127:AH128"/>
    <mergeCell ref="AI127:AI128"/>
    <mergeCell ref="AJ127:AJ128"/>
    <mergeCell ref="AK127:AK128"/>
    <mergeCell ref="AL127:AL128"/>
    <mergeCell ref="AM127:AM128"/>
    <mergeCell ref="AN127:AN128"/>
    <mergeCell ref="Y127:Y128"/>
    <mergeCell ref="Z127:Z128"/>
    <mergeCell ref="U129:U130"/>
    <mergeCell ref="V129:V130"/>
    <mergeCell ref="W129:W130"/>
    <mergeCell ref="X129:X130"/>
    <mergeCell ref="AA129:AA130"/>
    <mergeCell ref="AB129:AB130"/>
    <mergeCell ref="AC129:AC130"/>
    <mergeCell ref="AD129:AD130"/>
    <mergeCell ref="AO129:AO130"/>
    <mergeCell ref="AE129:AE130"/>
    <mergeCell ref="AF129:AF130"/>
    <mergeCell ref="AG129:AG130"/>
    <mergeCell ref="AH129:AH130"/>
    <mergeCell ref="AI129:AI130"/>
    <mergeCell ref="AJ129:AJ130"/>
    <mergeCell ref="AK129:AK130"/>
    <mergeCell ref="AL129:AL130"/>
    <mergeCell ref="AM129:AM130"/>
    <mergeCell ref="AN129:AN130"/>
    <mergeCell ref="Y129:Y130"/>
    <mergeCell ref="Z129:Z130"/>
    <mergeCell ref="U131:U132"/>
    <mergeCell ref="V131:V132"/>
    <mergeCell ref="W131:W132"/>
    <mergeCell ref="X131:X132"/>
    <mergeCell ref="AA131:AA132"/>
    <mergeCell ref="AB131:AB132"/>
    <mergeCell ref="AC131:AC132"/>
    <mergeCell ref="AD131:AD132"/>
    <mergeCell ref="AO131:AO132"/>
    <mergeCell ref="AE131:AE132"/>
    <mergeCell ref="AF131:AF132"/>
    <mergeCell ref="AG131:AG132"/>
    <mergeCell ref="AH131:AH132"/>
    <mergeCell ref="AI131:AI132"/>
    <mergeCell ref="AJ131:AJ132"/>
    <mergeCell ref="AK131:AK132"/>
    <mergeCell ref="AL131:AL132"/>
    <mergeCell ref="AM131:AM132"/>
    <mergeCell ref="AN131:AN132"/>
    <mergeCell ref="Y131:Y132"/>
    <mergeCell ref="Z131:Z132"/>
    <mergeCell ref="U133:U134"/>
    <mergeCell ref="V133:V134"/>
    <mergeCell ref="W133:W134"/>
    <mergeCell ref="X133:X134"/>
    <mergeCell ref="AA133:AA134"/>
    <mergeCell ref="AB133:AB134"/>
    <mergeCell ref="AC133:AC134"/>
    <mergeCell ref="AD133:AD134"/>
    <mergeCell ref="AO133:AO134"/>
    <mergeCell ref="AE133:AE134"/>
    <mergeCell ref="AF133:AF134"/>
    <mergeCell ref="AG133:AG134"/>
    <mergeCell ref="AH133:AH134"/>
    <mergeCell ref="AI133:AI134"/>
    <mergeCell ref="AJ133:AJ134"/>
    <mergeCell ref="AK133:AK134"/>
    <mergeCell ref="AL133:AL134"/>
    <mergeCell ref="AM133:AM134"/>
    <mergeCell ref="AN133:AN134"/>
    <mergeCell ref="Y133:Y134"/>
    <mergeCell ref="Z133:Z134"/>
    <mergeCell ref="U135:U136"/>
    <mergeCell ref="V135:V136"/>
    <mergeCell ref="W135:W136"/>
    <mergeCell ref="X135:X136"/>
    <mergeCell ref="AA135:AA136"/>
    <mergeCell ref="AB135:AB136"/>
    <mergeCell ref="AC135:AC136"/>
    <mergeCell ref="AD135:AD136"/>
    <mergeCell ref="AO135:AO136"/>
    <mergeCell ref="AE135:AE136"/>
    <mergeCell ref="AF135:AF136"/>
    <mergeCell ref="AG135:AG136"/>
    <mergeCell ref="AH135:AH136"/>
    <mergeCell ref="AI135:AI136"/>
    <mergeCell ref="AJ135:AJ136"/>
    <mergeCell ref="AK135:AK136"/>
    <mergeCell ref="AL135:AL136"/>
    <mergeCell ref="AM135:AM136"/>
    <mergeCell ref="AN135:AN136"/>
    <mergeCell ref="Y135:Y136"/>
    <mergeCell ref="Z135:Z136"/>
    <mergeCell ref="U137:U138"/>
    <mergeCell ref="V137:V138"/>
    <mergeCell ref="W137:W138"/>
    <mergeCell ref="X137:X138"/>
    <mergeCell ref="AA137:AA138"/>
    <mergeCell ref="AB137:AB138"/>
    <mergeCell ref="AC137:AC138"/>
    <mergeCell ref="AD137:AD138"/>
    <mergeCell ref="AO137:AO138"/>
    <mergeCell ref="AE137:AE138"/>
    <mergeCell ref="AF137:AF138"/>
    <mergeCell ref="AG137:AG138"/>
    <mergeCell ref="AH137:AH138"/>
    <mergeCell ref="AI137:AI138"/>
    <mergeCell ref="AJ137:AJ138"/>
    <mergeCell ref="AK137:AK138"/>
    <mergeCell ref="AL137:AL138"/>
    <mergeCell ref="AM137:AM138"/>
    <mergeCell ref="AN137:AN138"/>
    <mergeCell ref="Y137:Y138"/>
    <mergeCell ref="Z137:Z138"/>
    <mergeCell ref="U139:U140"/>
    <mergeCell ref="V139:V140"/>
    <mergeCell ref="W139:W140"/>
    <mergeCell ref="X139:X140"/>
    <mergeCell ref="AA139:AA140"/>
    <mergeCell ref="AB139:AB140"/>
    <mergeCell ref="AC139:AC140"/>
    <mergeCell ref="AD139:AD140"/>
    <mergeCell ref="AO139:AO140"/>
    <mergeCell ref="AE139:AE140"/>
    <mergeCell ref="AF139:AF140"/>
    <mergeCell ref="AG139:AG140"/>
    <mergeCell ref="AH139:AH140"/>
    <mergeCell ref="AI139:AI140"/>
    <mergeCell ref="AJ139:AJ140"/>
    <mergeCell ref="AK139:AK140"/>
    <mergeCell ref="AL139:AL140"/>
    <mergeCell ref="AM139:AM140"/>
    <mergeCell ref="AN139:AN140"/>
    <mergeCell ref="Y139:Y140"/>
    <mergeCell ref="Z139:Z140"/>
    <mergeCell ref="U141:U142"/>
    <mergeCell ref="V141:V142"/>
    <mergeCell ref="W141:W142"/>
    <mergeCell ref="X141:X142"/>
    <mergeCell ref="AA141:AA142"/>
    <mergeCell ref="AB141:AB142"/>
    <mergeCell ref="AC141:AC142"/>
    <mergeCell ref="AD141:AD142"/>
    <mergeCell ref="AO141:AO142"/>
    <mergeCell ref="AE141:AE142"/>
    <mergeCell ref="AF141:AF142"/>
    <mergeCell ref="AG141:AG142"/>
    <mergeCell ref="AH141:AH142"/>
    <mergeCell ref="AI141:AI142"/>
    <mergeCell ref="AJ141:AJ142"/>
    <mergeCell ref="AK141:AK142"/>
    <mergeCell ref="AL141:AL142"/>
    <mergeCell ref="AM141:AM142"/>
    <mergeCell ref="AN141:AN142"/>
    <mergeCell ref="Y141:Y142"/>
    <mergeCell ref="Z141:Z142"/>
    <mergeCell ref="U143:U144"/>
    <mergeCell ref="V143:V144"/>
    <mergeCell ref="W143:W144"/>
    <mergeCell ref="X143:X144"/>
    <mergeCell ref="AA143:AA144"/>
    <mergeCell ref="AB143:AB144"/>
    <mergeCell ref="AC143:AC144"/>
    <mergeCell ref="AD143:AD144"/>
    <mergeCell ref="AO143:AO144"/>
    <mergeCell ref="AE143:AE144"/>
    <mergeCell ref="AF143:AF144"/>
    <mergeCell ref="AG143:AG144"/>
    <mergeCell ref="AH143:AH144"/>
    <mergeCell ref="AI143:AI144"/>
    <mergeCell ref="AJ143:AJ144"/>
    <mergeCell ref="AK143:AK144"/>
    <mergeCell ref="AL143:AL144"/>
    <mergeCell ref="AM143:AM144"/>
    <mergeCell ref="AN143:AN144"/>
    <mergeCell ref="Y143:Y144"/>
    <mergeCell ref="Z143:Z144"/>
    <mergeCell ref="U145:U146"/>
    <mergeCell ref="V145:V146"/>
    <mergeCell ref="W145:W146"/>
    <mergeCell ref="X145:X146"/>
    <mergeCell ref="AA145:AA146"/>
    <mergeCell ref="AB145:AB146"/>
    <mergeCell ref="AC145:AC146"/>
    <mergeCell ref="AD145:AD146"/>
    <mergeCell ref="AO145:AO146"/>
    <mergeCell ref="AE145:AE146"/>
    <mergeCell ref="AF145:AF146"/>
    <mergeCell ref="AG145:AG146"/>
    <mergeCell ref="AH145:AH146"/>
    <mergeCell ref="AI145:AI146"/>
    <mergeCell ref="AJ145:AJ146"/>
    <mergeCell ref="AK145:AK146"/>
    <mergeCell ref="AL145:AL146"/>
    <mergeCell ref="AM145:AM146"/>
    <mergeCell ref="AN145:AN146"/>
    <mergeCell ref="Y145:Y146"/>
    <mergeCell ref="Z145:Z146"/>
    <mergeCell ref="U147:U148"/>
    <mergeCell ref="V147:V148"/>
    <mergeCell ref="W147:W148"/>
    <mergeCell ref="X147:X148"/>
    <mergeCell ref="AA147:AA148"/>
    <mergeCell ref="AB147:AB148"/>
    <mergeCell ref="AC147:AC148"/>
    <mergeCell ref="AD147:AD148"/>
    <mergeCell ref="AO147:AO148"/>
    <mergeCell ref="AE147:AE148"/>
    <mergeCell ref="AF147:AF148"/>
    <mergeCell ref="AG147:AG148"/>
    <mergeCell ref="AH147:AH148"/>
    <mergeCell ref="AI147:AI148"/>
    <mergeCell ref="AJ147:AJ148"/>
    <mergeCell ref="AK147:AK148"/>
    <mergeCell ref="AL147:AL148"/>
    <mergeCell ref="AM147:AM148"/>
    <mergeCell ref="AN147:AN148"/>
    <mergeCell ref="Y147:Y148"/>
    <mergeCell ref="Z147:Z148"/>
    <mergeCell ref="U149:U150"/>
    <mergeCell ref="V149:V150"/>
    <mergeCell ref="W149:W150"/>
    <mergeCell ref="X149:X150"/>
    <mergeCell ref="AA149:AA150"/>
    <mergeCell ref="AB149:AB150"/>
    <mergeCell ref="AC149:AC150"/>
    <mergeCell ref="AD149:AD150"/>
    <mergeCell ref="AO149:AO150"/>
    <mergeCell ref="AE149:AE150"/>
    <mergeCell ref="AF149:AF150"/>
    <mergeCell ref="AG149:AG150"/>
    <mergeCell ref="AH149:AH150"/>
    <mergeCell ref="AI149:AI150"/>
    <mergeCell ref="AJ149:AJ150"/>
    <mergeCell ref="AK149:AK150"/>
    <mergeCell ref="AL149:AL150"/>
    <mergeCell ref="AM149:AM150"/>
    <mergeCell ref="AN149:AN150"/>
    <mergeCell ref="Y149:Y150"/>
    <mergeCell ref="Z149:Z150"/>
    <mergeCell ref="U151:U152"/>
    <mergeCell ref="V151:V152"/>
    <mergeCell ref="W151:W152"/>
    <mergeCell ref="X151:X152"/>
    <mergeCell ref="AA151:AA152"/>
    <mergeCell ref="AB151:AB152"/>
    <mergeCell ref="AC151:AC152"/>
    <mergeCell ref="AD151:AD152"/>
    <mergeCell ref="AO151:AO152"/>
    <mergeCell ref="AE151:AE152"/>
    <mergeCell ref="AF151:AF152"/>
    <mergeCell ref="AG151:AG152"/>
    <mergeCell ref="AH151:AH152"/>
    <mergeCell ref="AI151:AI152"/>
    <mergeCell ref="AJ151:AJ152"/>
    <mergeCell ref="AK151:AK152"/>
    <mergeCell ref="AL151:AL152"/>
    <mergeCell ref="AM151:AM152"/>
    <mergeCell ref="AN151:AN152"/>
    <mergeCell ref="Y151:Y152"/>
    <mergeCell ref="Z151:Z152"/>
    <mergeCell ref="U153:U154"/>
    <mergeCell ref="V153:V154"/>
    <mergeCell ref="W153:W154"/>
    <mergeCell ref="X153:X154"/>
    <mergeCell ref="AA153:AA154"/>
    <mergeCell ref="AB153:AB154"/>
    <mergeCell ref="AC153:AC154"/>
    <mergeCell ref="AD153:AD154"/>
    <mergeCell ref="AO153:AO154"/>
    <mergeCell ref="AE153:AE154"/>
    <mergeCell ref="AF153:AF154"/>
    <mergeCell ref="AG153:AG154"/>
    <mergeCell ref="AH153:AH154"/>
    <mergeCell ref="AI153:AI154"/>
    <mergeCell ref="AJ153:AJ154"/>
    <mergeCell ref="AK153:AK154"/>
    <mergeCell ref="AL153:AL154"/>
    <mergeCell ref="AM153:AM154"/>
    <mergeCell ref="AN153:AN154"/>
    <mergeCell ref="Y153:Y154"/>
    <mergeCell ref="Z153:Z154"/>
    <mergeCell ref="U155:U156"/>
    <mergeCell ref="V155:V156"/>
    <mergeCell ref="W155:W156"/>
    <mergeCell ref="X155:X156"/>
    <mergeCell ref="AA155:AA156"/>
    <mergeCell ref="AB155:AB156"/>
    <mergeCell ref="AC155:AC156"/>
    <mergeCell ref="AD155:AD156"/>
    <mergeCell ref="AO155:AO156"/>
    <mergeCell ref="AE155:AE156"/>
    <mergeCell ref="AF155:AF156"/>
    <mergeCell ref="AG155:AG156"/>
    <mergeCell ref="AH155:AH156"/>
    <mergeCell ref="AI155:AI156"/>
    <mergeCell ref="AJ155:AJ156"/>
    <mergeCell ref="AK155:AK156"/>
    <mergeCell ref="AL155:AL156"/>
    <mergeCell ref="AM155:AM156"/>
    <mergeCell ref="AN155:AN156"/>
    <mergeCell ref="Y155:Y156"/>
    <mergeCell ref="Z155:Z156"/>
    <mergeCell ref="U157:U158"/>
    <mergeCell ref="V157:V158"/>
    <mergeCell ref="W157:W158"/>
    <mergeCell ref="X157:X158"/>
    <mergeCell ref="AA157:AA158"/>
    <mergeCell ref="AB157:AB158"/>
    <mergeCell ref="AC157:AC158"/>
    <mergeCell ref="AD157:AD158"/>
    <mergeCell ref="AO157:AO158"/>
    <mergeCell ref="AE157:AE158"/>
    <mergeCell ref="AF157:AF158"/>
    <mergeCell ref="AG157:AG158"/>
    <mergeCell ref="AH157:AH158"/>
    <mergeCell ref="AI157:AI158"/>
    <mergeCell ref="AJ157:AJ158"/>
    <mergeCell ref="AK157:AK158"/>
    <mergeCell ref="AL157:AL158"/>
    <mergeCell ref="AM157:AM158"/>
    <mergeCell ref="AN157:AN158"/>
    <mergeCell ref="Y157:Y158"/>
    <mergeCell ref="Z157:Z158"/>
    <mergeCell ref="U159:U160"/>
    <mergeCell ref="V159:V160"/>
    <mergeCell ref="W159:W160"/>
    <mergeCell ref="X159:X160"/>
    <mergeCell ref="AA159:AA160"/>
    <mergeCell ref="AB159:AB160"/>
    <mergeCell ref="AC159:AC160"/>
    <mergeCell ref="AD159:AD160"/>
    <mergeCell ref="AO159:AO160"/>
    <mergeCell ref="AE159:AE160"/>
    <mergeCell ref="AF159:AF160"/>
    <mergeCell ref="AG159:AG160"/>
    <mergeCell ref="AH159:AH160"/>
    <mergeCell ref="AI159:AI160"/>
    <mergeCell ref="AJ159:AJ160"/>
    <mergeCell ref="AK159:AK160"/>
    <mergeCell ref="AL159:AL160"/>
    <mergeCell ref="AM159:AM160"/>
    <mergeCell ref="AN159:AN160"/>
    <mergeCell ref="Y159:Y160"/>
    <mergeCell ref="Z159:Z160"/>
    <mergeCell ref="U161:U162"/>
    <mergeCell ref="V161:V162"/>
    <mergeCell ref="W161:W162"/>
    <mergeCell ref="X161:X162"/>
    <mergeCell ref="AA161:AA162"/>
    <mergeCell ref="AB161:AB162"/>
    <mergeCell ref="AC161:AC162"/>
    <mergeCell ref="AD161:AD162"/>
    <mergeCell ref="AO161:AO162"/>
    <mergeCell ref="AE161:AE162"/>
    <mergeCell ref="AF161:AF162"/>
    <mergeCell ref="AG161:AG162"/>
    <mergeCell ref="AH161:AH162"/>
    <mergeCell ref="AI161:AI162"/>
    <mergeCell ref="AJ161:AJ162"/>
    <mergeCell ref="AK161:AK162"/>
    <mergeCell ref="AL161:AL162"/>
    <mergeCell ref="AM161:AM162"/>
    <mergeCell ref="AN161:AN162"/>
    <mergeCell ref="Y161:Y162"/>
    <mergeCell ref="Z161:Z162"/>
    <mergeCell ref="U163:U164"/>
    <mergeCell ref="V163:V164"/>
    <mergeCell ref="W163:W164"/>
    <mergeCell ref="X163:X164"/>
    <mergeCell ref="AA163:AA164"/>
    <mergeCell ref="AB163:AB164"/>
    <mergeCell ref="AC163:AC164"/>
    <mergeCell ref="AD163:AD164"/>
    <mergeCell ref="AO163:AO164"/>
    <mergeCell ref="AE163:AE164"/>
    <mergeCell ref="AF163:AF164"/>
    <mergeCell ref="AG163:AG164"/>
    <mergeCell ref="AH163:AH164"/>
    <mergeCell ref="AI163:AI164"/>
    <mergeCell ref="AJ163:AJ164"/>
    <mergeCell ref="AK163:AK164"/>
    <mergeCell ref="AL163:AL164"/>
    <mergeCell ref="AM163:AM164"/>
    <mergeCell ref="AN163:AN164"/>
    <mergeCell ref="Y163:Y164"/>
    <mergeCell ref="Z163:Z164"/>
    <mergeCell ref="U165:U166"/>
    <mergeCell ref="V165:V166"/>
    <mergeCell ref="W165:W166"/>
    <mergeCell ref="X165:X166"/>
    <mergeCell ref="AA165:AA166"/>
    <mergeCell ref="AB165:AB166"/>
    <mergeCell ref="AC165:AC166"/>
    <mergeCell ref="AD165:AD166"/>
    <mergeCell ref="AO165:AO166"/>
    <mergeCell ref="AE165:AE166"/>
    <mergeCell ref="AF165:AF166"/>
    <mergeCell ref="AG165:AG166"/>
    <mergeCell ref="AH165:AH166"/>
    <mergeCell ref="AI165:AI166"/>
    <mergeCell ref="AJ165:AJ166"/>
    <mergeCell ref="AK165:AK166"/>
    <mergeCell ref="AL165:AL166"/>
    <mergeCell ref="AM165:AM166"/>
    <mergeCell ref="AN165:AN166"/>
    <mergeCell ref="Y165:Y166"/>
    <mergeCell ref="Z165:Z166"/>
    <mergeCell ref="U167:U168"/>
    <mergeCell ref="V167:V168"/>
    <mergeCell ref="W167:W168"/>
    <mergeCell ref="X167:X168"/>
    <mergeCell ref="AA167:AA168"/>
    <mergeCell ref="AB167:AB168"/>
    <mergeCell ref="AC167:AC168"/>
    <mergeCell ref="AD167:AD168"/>
    <mergeCell ref="AO167:AO168"/>
    <mergeCell ref="AE167:AE168"/>
    <mergeCell ref="AF167:AF168"/>
    <mergeCell ref="AG167:AG168"/>
    <mergeCell ref="AH167:AH168"/>
    <mergeCell ref="AI167:AI168"/>
    <mergeCell ref="AJ167:AJ168"/>
    <mergeCell ref="AK167:AK168"/>
    <mergeCell ref="AL167:AL168"/>
    <mergeCell ref="AM167:AM168"/>
    <mergeCell ref="AN167:AN168"/>
    <mergeCell ref="Y167:Y168"/>
    <mergeCell ref="Z167:Z168"/>
    <mergeCell ref="U169:U170"/>
    <mergeCell ref="V169:V170"/>
    <mergeCell ref="W169:W170"/>
    <mergeCell ref="X169:X170"/>
    <mergeCell ref="AA169:AA170"/>
    <mergeCell ref="AB169:AB170"/>
    <mergeCell ref="AC169:AC170"/>
    <mergeCell ref="AD169:AD170"/>
    <mergeCell ref="AO169:AO170"/>
    <mergeCell ref="AE169:AE170"/>
    <mergeCell ref="AF169:AF170"/>
    <mergeCell ref="AG169:AG170"/>
    <mergeCell ref="AH169:AH170"/>
    <mergeCell ref="AI169:AI170"/>
    <mergeCell ref="AJ169:AJ170"/>
    <mergeCell ref="AK169:AK170"/>
    <mergeCell ref="AL169:AL170"/>
    <mergeCell ref="AM169:AM170"/>
    <mergeCell ref="AN169:AN170"/>
    <mergeCell ref="Y169:Y170"/>
    <mergeCell ref="Z169:Z170"/>
    <mergeCell ref="U171:U172"/>
    <mergeCell ref="V171:V172"/>
    <mergeCell ref="W171:W172"/>
    <mergeCell ref="X171:X172"/>
    <mergeCell ref="AA171:AA172"/>
    <mergeCell ref="AB171:AB172"/>
    <mergeCell ref="AC171:AC172"/>
    <mergeCell ref="AD171:AD172"/>
    <mergeCell ref="AO171:AO172"/>
    <mergeCell ref="AE171:AE172"/>
    <mergeCell ref="AF171:AF172"/>
    <mergeCell ref="AG171:AG172"/>
    <mergeCell ref="AH171:AH172"/>
    <mergeCell ref="AI171:AI172"/>
    <mergeCell ref="AJ171:AJ172"/>
    <mergeCell ref="AK171:AK172"/>
    <mergeCell ref="AL171:AL172"/>
    <mergeCell ref="AM171:AM172"/>
    <mergeCell ref="AN171:AN172"/>
    <mergeCell ref="Y171:Y172"/>
    <mergeCell ref="Z171:Z172"/>
    <mergeCell ref="U173:U174"/>
    <mergeCell ref="V173:V174"/>
    <mergeCell ref="W173:W174"/>
    <mergeCell ref="X173:X174"/>
    <mergeCell ref="AA173:AA174"/>
    <mergeCell ref="AB173:AB174"/>
    <mergeCell ref="AC173:AC174"/>
    <mergeCell ref="AD173:AD174"/>
    <mergeCell ref="AO173:AO174"/>
    <mergeCell ref="AE173:AE174"/>
    <mergeCell ref="AF173:AF174"/>
    <mergeCell ref="AG173:AG174"/>
    <mergeCell ref="AH173:AH174"/>
    <mergeCell ref="AI173:AI174"/>
    <mergeCell ref="AJ173:AJ174"/>
    <mergeCell ref="AK173:AK174"/>
    <mergeCell ref="AL173:AL174"/>
    <mergeCell ref="AM173:AM174"/>
    <mergeCell ref="AN173:AN174"/>
    <mergeCell ref="Y173:Y174"/>
    <mergeCell ref="Z173:Z174"/>
    <mergeCell ref="U175:U176"/>
    <mergeCell ref="V175:V176"/>
    <mergeCell ref="W175:W176"/>
    <mergeCell ref="X175:X176"/>
    <mergeCell ref="AA175:AA176"/>
    <mergeCell ref="AB175:AB176"/>
    <mergeCell ref="AC175:AC176"/>
    <mergeCell ref="AD175:AD176"/>
    <mergeCell ref="AO175:AO176"/>
    <mergeCell ref="AE175:AE176"/>
    <mergeCell ref="AF175:AF176"/>
    <mergeCell ref="AG175:AG176"/>
    <mergeCell ref="AH175:AH176"/>
    <mergeCell ref="AI175:AI176"/>
    <mergeCell ref="AJ175:AJ176"/>
    <mergeCell ref="AK175:AK176"/>
    <mergeCell ref="AL175:AL176"/>
    <mergeCell ref="AM175:AM176"/>
    <mergeCell ref="AN175:AN176"/>
    <mergeCell ref="Y175:Y176"/>
    <mergeCell ref="Z175:Z176"/>
    <mergeCell ref="U177:U178"/>
    <mergeCell ref="V177:V178"/>
    <mergeCell ref="W177:W178"/>
    <mergeCell ref="X177:X178"/>
    <mergeCell ref="AA177:AA178"/>
    <mergeCell ref="AB177:AB178"/>
    <mergeCell ref="AC177:AC178"/>
    <mergeCell ref="AD177:AD178"/>
    <mergeCell ref="AO177:AO178"/>
    <mergeCell ref="AE177:AE178"/>
    <mergeCell ref="AF177:AF178"/>
    <mergeCell ref="AG177:AG178"/>
    <mergeCell ref="AH177:AH178"/>
    <mergeCell ref="AI177:AI178"/>
    <mergeCell ref="AJ177:AJ178"/>
    <mergeCell ref="AK177:AK178"/>
    <mergeCell ref="AL177:AL178"/>
    <mergeCell ref="AM177:AM178"/>
    <mergeCell ref="AN177:AN178"/>
    <mergeCell ref="Y177:Y178"/>
    <mergeCell ref="Z177:Z178"/>
    <mergeCell ref="U179:U180"/>
    <mergeCell ref="V179:V180"/>
    <mergeCell ref="W179:W180"/>
    <mergeCell ref="X179:X180"/>
    <mergeCell ref="AA179:AA180"/>
    <mergeCell ref="AB179:AB180"/>
    <mergeCell ref="AC179:AC180"/>
    <mergeCell ref="AD179:AD180"/>
    <mergeCell ref="AO179:AO180"/>
    <mergeCell ref="AE179:AE180"/>
    <mergeCell ref="AF179:AF180"/>
    <mergeCell ref="AG179:AG180"/>
    <mergeCell ref="AH179:AH180"/>
    <mergeCell ref="AI179:AI180"/>
    <mergeCell ref="AJ179:AJ180"/>
    <mergeCell ref="AK179:AK180"/>
    <mergeCell ref="AL179:AL180"/>
    <mergeCell ref="AM179:AM180"/>
    <mergeCell ref="AN179:AN180"/>
    <mergeCell ref="Y179:Y180"/>
    <mergeCell ref="Z179:Z180"/>
    <mergeCell ref="U181:U182"/>
    <mergeCell ref="V181:V182"/>
    <mergeCell ref="W181:W182"/>
    <mergeCell ref="X181:X182"/>
    <mergeCell ref="AA181:AA182"/>
    <mergeCell ref="AB181:AB182"/>
    <mergeCell ref="AC181:AC182"/>
    <mergeCell ref="AD181:AD182"/>
    <mergeCell ref="AO181:AO182"/>
    <mergeCell ref="AE181:AE182"/>
    <mergeCell ref="AF181:AF182"/>
    <mergeCell ref="AG181:AG182"/>
    <mergeCell ref="AH181:AH182"/>
    <mergeCell ref="AI181:AI182"/>
    <mergeCell ref="AJ181:AJ182"/>
    <mergeCell ref="AK181:AK182"/>
    <mergeCell ref="AL181:AL182"/>
    <mergeCell ref="AM181:AM182"/>
    <mergeCell ref="AN181:AN182"/>
    <mergeCell ref="Y181:Y182"/>
    <mergeCell ref="Z181:Z182"/>
    <mergeCell ref="U183:U184"/>
    <mergeCell ref="V183:V184"/>
    <mergeCell ref="W183:W184"/>
    <mergeCell ref="X183:X184"/>
    <mergeCell ref="AA183:AA184"/>
    <mergeCell ref="AB183:AB184"/>
    <mergeCell ref="AC183:AC184"/>
    <mergeCell ref="AD183:AD184"/>
    <mergeCell ref="AO183:AO184"/>
    <mergeCell ref="AE183:AE184"/>
    <mergeCell ref="AF183:AF184"/>
    <mergeCell ref="AG183:AG184"/>
    <mergeCell ref="AH183:AH184"/>
    <mergeCell ref="AI183:AI184"/>
    <mergeCell ref="AJ183:AJ184"/>
    <mergeCell ref="AK183:AK184"/>
    <mergeCell ref="AL183:AL184"/>
    <mergeCell ref="AM183:AM184"/>
    <mergeCell ref="AN183:AN184"/>
    <mergeCell ref="Y183:Y184"/>
    <mergeCell ref="Z183:Z184"/>
    <mergeCell ref="U185:U186"/>
    <mergeCell ref="V185:V186"/>
    <mergeCell ref="W185:W186"/>
    <mergeCell ref="X185:X186"/>
    <mergeCell ref="AA185:AA186"/>
    <mergeCell ref="AB185:AB186"/>
    <mergeCell ref="AC185:AC186"/>
    <mergeCell ref="AD185:AD186"/>
    <mergeCell ref="AO185:AO186"/>
    <mergeCell ref="AE185:AE186"/>
    <mergeCell ref="AF185:AF186"/>
    <mergeCell ref="AG185:AG186"/>
    <mergeCell ref="AH185:AH186"/>
    <mergeCell ref="AI185:AI186"/>
    <mergeCell ref="AJ185:AJ186"/>
    <mergeCell ref="AK185:AK186"/>
    <mergeCell ref="AL185:AL186"/>
    <mergeCell ref="AM185:AM186"/>
    <mergeCell ref="AN185:AN186"/>
    <mergeCell ref="Y185:Y186"/>
    <mergeCell ref="Z185:Z186"/>
    <mergeCell ref="U187:U188"/>
    <mergeCell ref="V187:V188"/>
    <mergeCell ref="W187:W188"/>
    <mergeCell ref="X187:X188"/>
    <mergeCell ref="AA187:AA188"/>
    <mergeCell ref="AB187:AB188"/>
    <mergeCell ref="AC187:AC188"/>
    <mergeCell ref="AD187:AD188"/>
    <mergeCell ref="AO187:AO188"/>
    <mergeCell ref="AE187:AE188"/>
    <mergeCell ref="AF187:AF188"/>
    <mergeCell ref="AG187:AG188"/>
    <mergeCell ref="AH187:AH188"/>
    <mergeCell ref="AI187:AI188"/>
    <mergeCell ref="AJ187:AJ188"/>
    <mergeCell ref="AK187:AK188"/>
    <mergeCell ref="AL187:AL188"/>
    <mergeCell ref="AM187:AM188"/>
    <mergeCell ref="AN187:AN188"/>
    <mergeCell ref="Y187:Y188"/>
    <mergeCell ref="Z187:Z188"/>
    <mergeCell ref="U189:U190"/>
    <mergeCell ref="V189:V190"/>
    <mergeCell ref="W189:W190"/>
    <mergeCell ref="X189:X190"/>
    <mergeCell ref="AA189:AA190"/>
    <mergeCell ref="AB189:AB190"/>
    <mergeCell ref="AC189:AC190"/>
    <mergeCell ref="AD189:AD190"/>
    <mergeCell ref="AO189:AO190"/>
    <mergeCell ref="AE189:AE190"/>
    <mergeCell ref="AF189:AF190"/>
    <mergeCell ref="AG189:AG190"/>
    <mergeCell ref="AH189:AH190"/>
    <mergeCell ref="AI189:AI190"/>
    <mergeCell ref="AJ189:AJ190"/>
    <mergeCell ref="AK189:AK190"/>
    <mergeCell ref="AL189:AL190"/>
    <mergeCell ref="AM189:AM190"/>
    <mergeCell ref="AN189:AN190"/>
    <mergeCell ref="Y189:Y190"/>
    <mergeCell ref="Z189:Z190"/>
    <mergeCell ref="U191:U192"/>
    <mergeCell ref="V191:V192"/>
    <mergeCell ref="W191:W192"/>
    <mergeCell ref="X191:X192"/>
    <mergeCell ref="AA191:AA192"/>
    <mergeCell ref="AB191:AB192"/>
    <mergeCell ref="AC191:AC192"/>
    <mergeCell ref="AD191:AD192"/>
    <mergeCell ref="AO191:AO192"/>
    <mergeCell ref="AE191:AE192"/>
    <mergeCell ref="AF191:AF192"/>
    <mergeCell ref="AG191:AG192"/>
    <mergeCell ref="AH191:AH192"/>
    <mergeCell ref="AI191:AI192"/>
    <mergeCell ref="AJ191:AJ192"/>
    <mergeCell ref="AK191:AK192"/>
    <mergeCell ref="AL191:AL192"/>
    <mergeCell ref="AM191:AM192"/>
    <mergeCell ref="AN191:AN192"/>
    <mergeCell ref="Y191:Y192"/>
    <mergeCell ref="Z191:Z192"/>
    <mergeCell ref="U193:U194"/>
    <mergeCell ref="V193:V194"/>
    <mergeCell ref="W193:W194"/>
    <mergeCell ref="X193:X194"/>
    <mergeCell ref="AA193:AA194"/>
    <mergeCell ref="AB193:AB194"/>
    <mergeCell ref="AC193:AC194"/>
    <mergeCell ref="AD193:AD194"/>
    <mergeCell ref="AO193:AO194"/>
    <mergeCell ref="AE193:AE194"/>
    <mergeCell ref="AF193:AF194"/>
    <mergeCell ref="AG193:AG194"/>
    <mergeCell ref="AH193:AH194"/>
    <mergeCell ref="AI193:AI194"/>
    <mergeCell ref="AJ193:AJ194"/>
    <mergeCell ref="AK193:AK194"/>
    <mergeCell ref="AL193:AL194"/>
    <mergeCell ref="AM193:AM194"/>
    <mergeCell ref="AN193:AN194"/>
    <mergeCell ref="Y193:Y194"/>
    <mergeCell ref="Z193:Z194"/>
    <mergeCell ref="U195:U196"/>
    <mergeCell ref="V195:V196"/>
    <mergeCell ref="W195:W196"/>
    <mergeCell ref="X195:X196"/>
    <mergeCell ref="AA195:AA196"/>
    <mergeCell ref="AB195:AB196"/>
    <mergeCell ref="AC195:AC196"/>
    <mergeCell ref="AD195:AD196"/>
    <mergeCell ref="AO195:AO196"/>
    <mergeCell ref="AE195:AE196"/>
    <mergeCell ref="AF195:AF196"/>
    <mergeCell ref="AG195:AG196"/>
    <mergeCell ref="AH195:AH196"/>
    <mergeCell ref="AI195:AI196"/>
    <mergeCell ref="AJ195:AJ196"/>
    <mergeCell ref="AK195:AK196"/>
    <mergeCell ref="AL195:AL196"/>
    <mergeCell ref="AM195:AM196"/>
    <mergeCell ref="AN195:AN196"/>
    <mergeCell ref="Y195:Y196"/>
    <mergeCell ref="Z195:Z196"/>
    <mergeCell ref="U197:U198"/>
    <mergeCell ref="V197:V198"/>
    <mergeCell ref="W197:W198"/>
    <mergeCell ref="X197:X198"/>
    <mergeCell ref="AA197:AA198"/>
    <mergeCell ref="AB197:AB198"/>
    <mergeCell ref="AC197:AC198"/>
    <mergeCell ref="AD197:AD198"/>
    <mergeCell ref="AO197:AO198"/>
    <mergeCell ref="AE197:AE198"/>
    <mergeCell ref="AF197:AF198"/>
    <mergeCell ref="AG197:AG198"/>
    <mergeCell ref="AH197:AH198"/>
    <mergeCell ref="AI197:AI198"/>
    <mergeCell ref="AJ197:AJ198"/>
    <mergeCell ref="AK197:AK198"/>
    <mergeCell ref="AL197:AL198"/>
    <mergeCell ref="AM197:AM198"/>
    <mergeCell ref="AN197:AN198"/>
    <mergeCell ref="Y197:Y198"/>
    <mergeCell ref="Z197:Z198"/>
    <mergeCell ref="U199:U200"/>
    <mergeCell ref="V199:V200"/>
    <mergeCell ref="W199:W200"/>
    <mergeCell ref="X199:X200"/>
    <mergeCell ref="AA199:AA200"/>
    <mergeCell ref="AB199:AB200"/>
    <mergeCell ref="AC199:AC200"/>
    <mergeCell ref="AD199:AD200"/>
    <mergeCell ref="AO199:AO200"/>
    <mergeCell ref="AE199:AE200"/>
    <mergeCell ref="AF199:AF200"/>
    <mergeCell ref="AG199:AG200"/>
    <mergeCell ref="AH199:AH200"/>
    <mergeCell ref="AI199:AI200"/>
    <mergeCell ref="AJ199:AJ200"/>
    <mergeCell ref="AK199:AK200"/>
    <mergeCell ref="AL199:AL200"/>
    <mergeCell ref="AM199:AM200"/>
    <mergeCell ref="AN199:AN200"/>
    <mergeCell ref="Y199:Y200"/>
    <mergeCell ref="Z199:Z200"/>
    <mergeCell ref="U201:U202"/>
    <mergeCell ref="V201:V202"/>
    <mergeCell ref="W201:W202"/>
    <mergeCell ref="X201:X202"/>
    <mergeCell ref="AA201:AA202"/>
    <mergeCell ref="AB201:AB202"/>
    <mergeCell ref="AC201:AC202"/>
    <mergeCell ref="AD201:AD202"/>
    <mergeCell ref="AO201:AO202"/>
    <mergeCell ref="AE201:AE202"/>
    <mergeCell ref="AF201:AF202"/>
    <mergeCell ref="AG201:AG202"/>
    <mergeCell ref="AH201:AH202"/>
    <mergeCell ref="AI201:AI202"/>
    <mergeCell ref="AJ201:AJ202"/>
    <mergeCell ref="AK201:AK202"/>
    <mergeCell ref="AL201:AL202"/>
    <mergeCell ref="AM201:AM202"/>
    <mergeCell ref="AN201:AN202"/>
    <mergeCell ref="Y201:Y202"/>
    <mergeCell ref="Z201:Z202"/>
    <mergeCell ref="U203:U204"/>
    <mergeCell ref="V203:V204"/>
    <mergeCell ref="W203:W204"/>
    <mergeCell ref="X203:X204"/>
    <mergeCell ref="AA203:AA204"/>
    <mergeCell ref="AB203:AB204"/>
    <mergeCell ref="AC203:AC204"/>
    <mergeCell ref="AD203:AD204"/>
    <mergeCell ref="AO203:AO204"/>
    <mergeCell ref="AE203:AE204"/>
    <mergeCell ref="AF203:AF204"/>
    <mergeCell ref="AG203:AG204"/>
    <mergeCell ref="AH203:AH204"/>
    <mergeCell ref="AI203:AI204"/>
    <mergeCell ref="AJ203:AJ204"/>
    <mergeCell ref="AK203:AK204"/>
    <mergeCell ref="AL203:AL204"/>
    <mergeCell ref="AM203:AM204"/>
    <mergeCell ref="AN203:AN204"/>
    <mergeCell ref="Y203:Y204"/>
    <mergeCell ref="Z203:Z204"/>
    <mergeCell ref="U205:U206"/>
    <mergeCell ref="V205:V206"/>
    <mergeCell ref="W205:W206"/>
    <mergeCell ref="X205:X206"/>
    <mergeCell ref="AA205:AA206"/>
    <mergeCell ref="AB205:AB206"/>
    <mergeCell ref="AC205:AC206"/>
    <mergeCell ref="AD205:AD206"/>
    <mergeCell ref="AO205:AO206"/>
    <mergeCell ref="AE205:AE206"/>
    <mergeCell ref="AF205:AF206"/>
    <mergeCell ref="AG205:AG206"/>
    <mergeCell ref="AH205:AH206"/>
    <mergeCell ref="AI205:AI206"/>
    <mergeCell ref="AJ205:AJ206"/>
    <mergeCell ref="AK205:AK206"/>
    <mergeCell ref="AL205:AL206"/>
    <mergeCell ref="AM205:AM206"/>
    <mergeCell ref="AN205:AN206"/>
    <mergeCell ref="Y205:Y206"/>
    <mergeCell ref="Z205:Z206"/>
    <mergeCell ref="U207:U208"/>
    <mergeCell ref="V207:V208"/>
    <mergeCell ref="W207:W208"/>
    <mergeCell ref="X207:X208"/>
    <mergeCell ref="AA207:AA208"/>
    <mergeCell ref="AB207:AB208"/>
    <mergeCell ref="AC207:AC208"/>
    <mergeCell ref="AD207:AD208"/>
    <mergeCell ref="AO207:AO208"/>
    <mergeCell ref="AE207:AE208"/>
    <mergeCell ref="AF207:AF208"/>
    <mergeCell ref="AG207:AG208"/>
    <mergeCell ref="AH207:AH208"/>
    <mergeCell ref="AI207:AI208"/>
    <mergeCell ref="AJ207:AJ208"/>
    <mergeCell ref="AK207:AK208"/>
    <mergeCell ref="AL207:AL208"/>
    <mergeCell ref="AM207:AM208"/>
    <mergeCell ref="AN207:AN208"/>
    <mergeCell ref="Y207:Y208"/>
    <mergeCell ref="Z207:Z208"/>
    <mergeCell ref="U209:U210"/>
    <mergeCell ref="V209:V210"/>
    <mergeCell ref="W209:W210"/>
    <mergeCell ref="X209:X210"/>
    <mergeCell ref="AA209:AA210"/>
    <mergeCell ref="AB209:AB210"/>
    <mergeCell ref="AC209:AC210"/>
    <mergeCell ref="AD209:AD210"/>
    <mergeCell ref="AO209:AO210"/>
    <mergeCell ref="AE209:AE210"/>
    <mergeCell ref="AF209:AF210"/>
    <mergeCell ref="AG209:AG210"/>
    <mergeCell ref="AH209:AH210"/>
    <mergeCell ref="AI209:AI210"/>
    <mergeCell ref="AJ209:AJ210"/>
    <mergeCell ref="AK209:AK210"/>
    <mergeCell ref="AL209:AL210"/>
    <mergeCell ref="AM209:AM210"/>
    <mergeCell ref="AN209:AN210"/>
    <mergeCell ref="Y209:Y210"/>
    <mergeCell ref="Z209:Z210"/>
    <mergeCell ref="U211:U212"/>
    <mergeCell ref="V211:V212"/>
    <mergeCell ref="W211:W212"/>
    <mergeCell ref="X211:X212"/>
    <mergeCell ref="AA211:AA212"/>
    <mergeCell ref="AB211:AB212"/>
    <mergeCell ref="AC211:AC212"/>
    <mergeCell ref="AD211:AD212"/>
    <mergeCell ref="AO211:AO212"/>
    <mergeCell ref="AE211:AE212"/>
    <mergeCell ref="AF211:AF212"/>
    <mergeCell ref="AG211:AG212"/>
    <mergeCell ref="AH211:AH212"/>
    <mergeCell ref="AI211:AI212"/>
    <mergeCell ref="AJ211:AJ212"/>
    <mergeCell ref="AK211:AK212"/>
    <mergeCell ref="AL211:AL212"/>
    <mergeCell ref="AM211:AM212"/>
    <mergeCell ref="AN211:AN212"/>
    <mergeCell ref="Y211:Y212"/>
    <mergeCell ref="Z211:Z212"/>
    <mergeCell ref="U213:U214"/>
    <mergeCell ref="V213:V214"/>
    <mergeCell ref="W213:W214"/>
    <mergeCell ref="X213:X214"/>
    <mergeCell ref="AA213:AA214"/>
    <mergeCell ref="AB213:AB214"/>
    <mergeCell ref="AC213:AC214"/>
    <mergeCell ref="AD213:AD214"/>
    <mergeCell ref="AO213:AO214"/>
    <mergeCell ref="AE213:AE214"/>
    <mergeCell ref="AF213:AF214"/>
    <mergeCell ref="AG213:AG214"/>
    <mergeCell ref="AH213:AH214"/>
    <mergeCell ref="AI213:AI214"/>
    <mergeCell ref="AJ213:AJ214"/>
    <mergeCell ref="AK213:AK214"/>
    <mergeCell ref="AL213:AL214"/>
    <mergeCell ref="AM213:AM214"/>
    <mergeCell ref="AN213:AN214"/>
    <mergeCell ref="Y213:Y214"/>
    <mergeCell ref="Z213:Z214"/>
    <mergeCell ref="U215:U216"/>
    <mergeCell ref="V215:V216"/>
    <mergeCell ref="W215:W216"/>
    <mergeCell ref="X215:X216"/>
    <mergeCell ref="AA215:AA216"/>
    <mergeCell ref="AB215:AB216"/>
    <mergeCell ref="AC215:AC216"/>
    <mergeCell ref="AD215:AD216"/>
    <mergeCell ref="AO215:AO216"/>
    <mergeCell ref="AE215:AE216"/>
    <mergeCell ref="AF215:AF216"/>
    <mergeCell ref="AG215:AG216"/>
    <mergeCell ref="AH215:AH216"/>
    <mergeCell ref="AI215:AI216"/>
    <mergeCell ref="AJ215:AJ216"/>
    <mergeCell ref="AK215:AK216"/>
    <mergeCell ref="AL215:AL216"/>
    <mergeCell ref="AM215:AM216"/>
    <mergeCell ref="AN215:AN216"/>
    <mergeCell ref="Y215:Y216"/>
    <mergeCell ref="Z215:Z216"/>
    <mergeCell ref="U217:U218"/>
    <mergeCell ref="V217:V218"/>
    <mergeCell ref="W217:W218"/>
    <mergeCell ref="X217:X218"/>
    <mergeCell ref="AA217:AA218"/>
    <mergeCell ref="AB217:AB218"/>
    <mergeCell ref="AC217:AC218"/>
    <mergeCell ref="AD217:AD218"/>
    <mergeCell ref="AO217:AO218"/>
    <mergeCell ref="AE217:AE218"/>
    <mergeCell ref="AF217:AF218"/>
    <mergeCell ref="AG217:AG218"/>
    <mergeCell ref="AH217:AH218"/>
    <mergeCell ref="AI217:AI218"/>
    <mergeCell ref="AJ217:AJ218"/>
    <mergeCell ref="AK217:AK218"/>
    <mergeCell ref="AL217:AL218"/>
    <mergeCell ref="AM217:AM218"/>
    <mergeCell ref="AN217:AN218"/>
    <mergeCell ref="Y217:Y218"/>
    <mergeCell ref="Z217:Z218"/>
    <mergeCell ref="U219:U220"/>
    <mergeCell ref="V219:V220"/>
    <mergeCell ref="W219:W220"/>
    <mergeCell ref="X219:X220"/>
    <mergeCell ref="AA219:AA220"/>
    <mergeCell ref="AB219:AB220"/>
    <mergeCell ref="AC219:AC220"/>
    <mergeCell ref="AD219:AD220"/>
    <mergeCell ref="AO219:AO220"/>
    <mergeCell ref="AE219:AE220"/>
    <mergeCell ref="AF219:AF220"/>
    <mergeCell ref="AG219:AG220"/>
    <mergeCell ref="AH219:AH220"/>
    <mergeCell ref="AI219:AI220"/>
    <mergeCell ref="AJ219:AJ220"/>
    <mergeCell ref="AK219:AK220"/>
    <mergeCell ref="AL219:AL220"/>
    <mergeCell ref="AM219:AM220"/>
    <mergeCell ref="AN219:AN220"/>
    <mergeCell ref="Y219:Y220"/>
    <mergeCell ref="Z219:Z220"/>
    <mergeCell ref="U221:U222"/>
    <mergeCell ref="V221:V222"/>
    <mergeCell ref="W221:W222"/>
    <mergeCell ref="X221:X222"/>
    <mergeCell ref="AA221:AA222"/>
    <mergeCell ref="AB221:AB222"/>
    <mergeCell ref="AC221:AC222"/>
    <mergeCell ref="AD221:AD222"/>
    <mergeCell ref="AO221:AO222"/>
    <mergeCell ref="AE221:AE222"/>
    <mergeCell ref="AF221:AF222"/>
    <mergeCell ref="AG221:AG222"/>
    <mergeCell ref="AH221:AH222"/>
    <mergeCell ref="AI221:AI222"/>
    <mergeCell ref="AJ221:AJ222"/>
    <mergeCell ref="AK221:AK222"/>
    <mergeCell ref="AL221:AL222"/>
    <mergeCell ref="AM221:AM222"/>
    <mergeCell ref="AN221:AN222"/>
    <mergeCell ref="Y221:Y222"/>
    <mergeCell ref="Z221:Z222"/>
    <mergeCell ref="U223:U224"/>
    <mergeCell ref="V223:V224"/>
    <mergeCell ref="W223:W224"/>
    <mergeCell ref="X223:X224"/>
    <mergeCell ref="AA223:AA224"/>
    <mergeCell ref="AB223:AB224"/>
    <mergeCell ref="AC223:AC224"/>
    <mergeCell ref="AD223:AD224"/>
    <mergeCell ref="AO223:AO224"/>
    <mergeCell ref="AE223:AE224"/>
    <mergeCell ref="AF223:AF224"/>
    <mergeCell ref="AG223:AG224"/>
    <mergeCell ref="AH223:AH224"/>
    <mergeCell ref="AI223:AI224"/>
    <mergeCell ref="AJ223:AJ224"/>
    <mergeCell ref="AK223:AK224"/>
    <mergeCell ref="AL223:AL224"/>
    <mergeCell ref="AM223:AM224"/>
    <mergeCell ref="AN223:AN224"/>
    <mergeCell ref="Y223:Y224"/>
    <mergeCell ref="Z223:Z224"/>
    <mergeCell ref="U225:U226"/>
    <mergeCell ref="V225:V226"/>
    <mergeCell ref="W225:W226"/>
    <mergeCell ref="X225:X226"/>
    <mergeCell ref="AA225:AA226"/>
    <mergeCell ref="AB225:AB226"/>
    <mergeCell ref="AC225:AC226"/>
    <mergeCell ref="AD225:AD226"/>
    <mergeCell ref="AO225:AO226"/>
    <mergeCell ref="AE225:AE226"/>
    <mergeCell ref="AF225:AF226"/>
    <mergeCell ref="AG225:AG226"/>
    <mergeCell ref="AH225:AH226"/>
    <mergeCell ref="AI225:AI226"/>
    <mergeCell ref="AJ225:AJ226"/>
    <mergeCell ref="AK225:AK226"/>
    <mergeCell ref="AL225:AL226"/>
    <mergeCell ref="AM225:AM226"/>
    <mergeCell ref="AN225:AN226"/>
    <mergeCell ref="Y225:Y226"/>
    <mergeCell ref="Z225:Z226"/>
    <mergeCell ref="U227:U228"/>
    <mergeCell ref="V227:V228"/>
    <mergeCell ref="W227:W228"/>
    <mergeCell ref="X227:X228"/>
    <mergeCell ref="AA227:AA228"/>
    <mergeCell ref="AB227:AB228"/>
    <mergeCell ref="AC227:AC228"/>
    <mergeCell ref="AD227:AD228"/>
    <mergeCell ref="AO227:AO228"/>
    <mergeCell ref="AE227:AE228"/>
    <mergeCell ref="AF227:AF228"/>
    <mergeCell ref="AG227:AG228"/>
    <mergeCell ref="AH227:AH228"/>
    <mergeCell ref="AI227:AI228"/>
    <mergeCell ref="AJ227:AJ228"/>
    <mergeCell ref="AK227:AK228"/>
    <mergeCell ref="AL227:AL228"/>
    <mergeCell ref="AM227:AM228"/>
    <mergeCell ref="AN227:AN228"/>
    <mergeCell ref="Y227:Y228"/>
    <mergeCell ref="Z227:Z228"/>
    <mergeCell ref="U229:U230"/>
    <mergeCell ref="V229:V230"/>
    <mergeCell ref="W229:W230"/>
    <mergeCell ref="X229:X230"/>
    <mergeCell ref="AA229:AA230"/>
    <mergeCell ref="AB229:AB230"/>
    <mergeCell ref="AC229:AC230"/>
    <mergeCell ref="AD229:AD230"/>
    <mergeCell ref="AO229:AO230"/>
    <mergeCell ref="AE229:AE230"/>
    <mergeCell ref="AF229:AF230"/>
    <mergeCell ref="AG229:AG230"/>
    <mergeCell ref="AH229:AH230"/>
    <mergeCell ref="AI229:AI230"/>
    <mergeCell ref="AJ229:AJ230"/>
    <mergeCell ref="AK229:AK230"/>
    <mergeCell ref="AL229:AL230"/>
    <mergeCell ref="AM229:AM230"/>
    <mergeCell ref="AN229:AN230"/>
    <mergeCell ref="Y229:Y230"/>
    <mergeCell ref="Z229:Z230"/>
    <mergeCell ref="U231:U232"/>
    <mergeCell ref="V231:V232"/>
    <mergeCell ref="W231:W232"/>
    <mergeCell ref="X231:X232"/>
    <mergeCell ref="AA231:AA232"/>
    <mergeCell ref="AB231:AB232"/>
    <mergeCell ref="AC231:AC232"/>
    <mergeCell ref="AD231:AD232"/>
    <mergeCell ref="AO231:AO232"/>
    <mergeCell ref="AE231:AE232"/>
    <mergeCell ref="AF231:AF232"/>
    <mergeCell ref="AG231:AG232"/>
    <mergeCell ref="AH231:AH232"/>
    <mergeCell ref="AI231:AI232"/>
    <mergeCell ref="AJ231:AJ232"/>
    <mergeCell ref="AK231:AK232"/>
    <mergeCell ref="AL231:AL232"/>
    <mergeCell ref="AM231:AM232"/>
    <mergeCell ref="AN231:AN232"/>
    <mergeCell ref="Y231:Y232"/>
    <mergeCell ref="Z231:Z232"/>
    <mergeCell ref="U233:U234"/>
    <mergeCell ref="V233:V234"/>
    <mergeCell ref="W233:W234"/>
    <mergeCell ref="X233:X234"/>
    <mergeCell ref="AA233:AA234"/>
    <mergeCell ref="AB233:AB234"/>
    <mergeCell ref="AC233:AC234"/>
    <mergeCell ref="AD233:AD234"/>
    <mergeCell ref="AO233:AO234"/>
    <mergeCell ref="AE233:AE234"/>
    <mergeCell ref="AF233:AF234"/>
    <mergeCell ref="AG233:AG234"/>
    <mergeCell ref="AH233:AH234"/>
    <mergeCell ref="AI233:AI234"/>
    <mergeCell ref="AJ233:AJ234"/>
    <mergeCell ref="AK233:AK234"/>
    <mergeCell ref="AL233:AL234"/>
    <mergeCell ref="AM233:AM234"/>
    <mergeCell ref="AN233:AN234"/>
    <mergeCell ref="Y233:Y234"/>
    <mergeCell ref="Z233:Z234"/>
    <mergeCell ref="U235:U236"/>
    <mergeCell ref="V235:V236"/>
    <mergeCell ref="W235:W236"/>
    <mergeCell ref="X235:X236"/>
    <mergeCell ref="AA235:AA236"/>
    <mergeCell ref="AB235:AB236"/>
    <mergeCell ref="AC235:AC236"/>
    <mergeCell ref="AD235:AD236"/>
    <mergeCell ref="AO235:AO236"/>
    <mergeCell ref="AE235:AE236"/>
    <mergeCell ref="AF235:AF236"/>
    <mergeCell ref="AG235:AG236"/>
    <mergeCell ref="AH235:AH236"/>
    <mergeCell ref="AI235:AI236"/>
    <mergeCell ref="AJ235:AJ236"/>
    <mergeCell ref="AK235:AK236"/>
    <mergeCell ref="AL235:AL236"/>
    <mergeCell ref="AM235:AM236"/>
    <mergeCell ref="AN235:AN236"/>
    <mergeCell ref="Y235:Y236"/>
    <mergeCell ref="Z235:Z236"/>
    <mergeCell ref="U237:U238"/>
    <mergeCell ref="V237:V238"/>
    <mergeCell ref="W237:W238"/>
    <mergeCell ref="X237:X238"/>
    <mergeCell ref="AA237:AA238"/>
    <mergeCell ref="AB237:AB238"/>
    <mergeCell ref="AC237:AC238"/>
    <mergeCell ref="AD237:AD238"/>
    <mergeCell ref="AO237:AO238"/>
    <mergeCell ref="AE237:AE238"/>
    <mergeCell ref="AF237:AF238"/>
    <mergeCell ref="AG237:AG238"/>
    <mergeCell ref="AH237:AH238"/>
    <mergeCell ref="AI237:AI238"/>
    <mergeCell ref="AJ237:AJ238"/>
    <mergeCell ref="AK237:AK238"/>
    <mergeCell ref="AL237:AL238"/>
    <mergeCell ref="AM237:AM238"/>
    <mergeCell ref="AN237:AN238"/>
    <mergeCell ref="Y237:Y238"/>
    <mergeCell ref="Z237:Z238"/>
    <mergeCell ref="U239:U240"/>
    <mergeCell ref="V239:V240"/>
    <mergeCell ref="W239:W240"/>
    <mergeCell ref="X239:X240"/>
    <mergeCell ref="AA239:AA240"/>
    <mergeCell ref="AB239:AB240"/>
    <mergeCell ref="AC239:AC240"/>
    <mergeCell ref="AD239:AD240"/>
    <mergeCell ref="AO239:AO240"/>
    <mergeCell ref="AE239:AE240"/>
    <mergeCell ref="AF239:AF240"/>
    <mergeCell ref="AG239:AG240"/>
    <mergeCell ref="AH239:AH240"/>
    <mergeCell ref="AI239:AI240"/>
    <mergeCell ref="AJ239:AJ240"/>
    <mergeCell ref="AK239:AK240"/>
    <mergeCell ref="AL239:AL240"/>
    <mergeCell ref="AM239:AM240"/>
    <mergeCell ref="AN239:AN240"/>
    <mergeCell ref="Y239:Y240"/>
    <mergeCell ref="Z239:Z240"/>
    <mergeCell ref="U241:U242"/>
    <mergeCell ref="V241:V242"/>
    <mergeCell ref="W241:W242"/>
    <mergeCell ref="X241:X242"/>
    <mergeCell ref="AA241:AA242"/>
    <mergeCell ref="AB241:AB242"/>
    <mergeCell ref="AC241:AC242"/>
    <mergeCell ref="AD241:AD242"/>
    <mergeCell ref="AO241:AO242"/>
    <mergeCell ref="AE241:AE242"/>
    <mergeCell ref="AF241:AF242"/>
    <mergeCell ref="AG241:AG242"/>
    <mergeCell ref="AH241:AH242"/>
    <mergeCell ref="AI241:AI242"/>
    <mergeCell ref="AJ241:AJ242"/>
    <mergeCell ref="AK241:AK242"/>
    <mergeCell ref="AL241:AL242"/>
    <mergeCell ref="AM241:AM242"/>
    <mergeCell ref="AN241:AN242"/>
    <mergeCell ref="Y241:Y242"/>
    <mergeCell ref="Z241:Z242"/>
    <mergeCell ref="U243:U244"/>
    <mergeCell ref="V243:V244"/>
    <mergeCell ref="W243:W244"/>
    <mergeCell ref="X243:X244"/>
    <mergeCell ref="AA243:AA244"/>
    <mergeCell ref="AB243:AB244"/>
    <mergeCell ref="AC243:AC244"/>
    <mergeCell ref="AD243:AD244"/>
    <mergeCell ref="AO243:AO244"/>
    <mergeCell ref="AE243:AE244"/>
    <mergeCell ref="AF243:AF244"/>
    <mergeCell ref="AG243:AG244"/>
    <mergeCell ref="AH243:AH244"/>
    <mergeCell ref="AI243:AI244"/>
    <mergeCell ref="AJ243:AJ244"/>
    <mergeCell ref="AK243:AK244"/>
    <mergeCell ref="AL243:AL244"/>
    <mergeCell ref="AM243:AM244"/>
    <mergeCell ref="AN243:AN244"/>
    <mergeCell ref="Y243:Y244"/>
    <mergeCell ref="Z243:Z244"/>
    <mergeCell ref="U245:U246"/>
    <mergeCell ref="V245:V246"/>
    <mergeCell ref="W245:W246"/>
    <mergeCell ref="X245:X246"/>
    <mergeCell ref="AA245:AA246"/>
    <mergeCell ref="AB245:AB246"/>
    <mergeCell ref="AC245:AC246"/>
    <mergeCell ref="AD245:AD246"/>
    <mergeCell ref="AO245:AO246"/>
    <mergeCell ref="AE245:AE246"/>
    <mergeCell ref="AF245:AF246"/>
    <mergeCell ref="AG245:AG246"/>
    <mergeCell ref="AH245:AH246"/>
    <mergeCell ref="AI245:AI246"/>
    <mergeCell ref="AJ245:AJ246"/>
    <mergeCell ref="AK245:AK246"/>
    <mergeCell ref="AL245:AL246"/>
    <mergeCell ref="AM245:AM246"/>
    <mergeCell ref="AN245:AN246"/>
    <mergeCell ref="Y245:Y246"/>
    <mergeCell ref="Z245:Z246"/>
    <mergeCell ref="U247:U248"/>
    <mergeCell ref="V247:V248"/>
    <mergeCell ref="W247:W248"/>
    <mergeCell ref="X247:X248"/>
    <mergeCell ref="AA247:AA248"/>
    <mergeCell ref="AB247:AB248"/>
    <mergeCell ref="AC247:AC248"/>
    <mergeCell ref="AD247:AD248"/>
    <mergeCell ref="AO247:AO248"/>
    <mergeCell ref="AE247:AE248"/>
    <mergeCell ref="AF247:AF248"/>
    <mergeCell ref="AG247:AG248"/>
    <mergeCell ref="AH247:AH248"/>
    <mergeCell ref="AI247:AI248"/>
    <mergeCell ref="AJ247:AJ248"/>
    <mergeCell ref="AK247:AK248"/>
    <mergeCell ref="AL247:AL248"/>
    <mergeCell ref="AM247:AM248"/>
    <mergeCell ref="AN247:AN248"/>
    <mergeCell ref="Y247:Y248"/>
    <mergeCell ref="Z247:Z248"/>
    <mergeCell ref="U249:U250"/>
    <mergeCell ref="V249:V250"/>
    <mergeCell ref="W249:W250"/>
    <mergeCell ref="X249:X250"/>
    <mergeCell ref="AA249:AA250"/>
    <mergeCell ref="AB249:AB250"/>
    <mergeCell ref="AC249:AC250"/>
    <mergeCell ref="AD249:AD250"/>
    <mergeCell ref="AO249:AO250"/>
    <mergeCell ref="AE249:AE250"/>
    <mergeCell ref="AF249:AF250"/>
    <mergeCell ref="AG249:AG250"/>
    <mergeCell ref="AH249:AH250"/>
    <mergeCell ref="AI249:AI250"/>
    <mergeCell ref="AJ249:AJ250"/>
    <mergeCell ref="AK249:AK250"/>
    <mergeCell ref="AL249:AL250"/>
    <mergeCell ref="AM249:AM250"/>
    <mergeCell ref="AN249:AN250"/>
    <mergeCell ref="Y249:Y250"/>
    <mergeCell ref="Z249:Z250"/>
    <mergeCell ref="U251:U252"/>
    <mergeCell ref="V251:V252"/>
    <mergeCell ref="W251:W252"/>
    <mergeCell ref="X251:X252"/>
    <mergeCell ref="AA251:AA252"/>
    <mergeCell ref="AB251:AB252"/>
    <mergeCell ref="AC251:AC252"/>
    <mergeCell ref="AD251:AD252"/>
    <mergeCell ref="AO251:AO252"/>
    <mergeCell ref="AE251:AE252"/>
    <mergeCell ref="AF251:AF252"/>
    <mergeCell ref="AG251:AG252"/>
    <mergeCell ref="AH251:AH252"/>
    <mergeCell ref="AI251:AI252"/>
    <mergeCell ref="AJ251:AJ252"/>
    <mergeCell ref="AK251:AK252"/>
    <mergeCell ref="AL251:AL252"/>
    <mergeCell ref="AM251:AM252"/>
    <mergeCell ref="AN251:AN252"/>
    <mergeCell ref="Y251:Y252"/>
    <mergeCell ref="Z251:Z252"/>
    <mergeCell ref="U253:U254"/>
    <mergeCell ref="V253:V254"/>
    <mergeCell ref="W253:W254"/>
    <mergeCell ref="X253:X254"/>
    <mergeCell ref="AA253:AA254"/>
    <mergeCell ref="AB253:AB254"/>
    <mergeCell ref="AC253:AC254"/>
    <mergeCell ref="AD253:AD254"/>
    <mergeCell ref="AO253:AO254"/>
    <mergeCell ref="AE253:AE254"/>
    <mergeCell ref="AF253:AF254"/>
    <mergeCell ref="AG253:AG254"/>
    <mergeCell ref="AH253:AH254"/>
    <mergeCell ref="AI253:AI254"/>
    <mergeCell ref="AJ253:AJ254"/>
    <mergeCell ref="AK253:AK254"/>
    <mergeCell ref="AL253:AL254"/>
    <mergeCell ref="AM253:AM254"/>
    <mergeCell ref="AN253:AN254"/>
    <mergeCell ref="Y253:Y254"/>
    <mergeCell ref="Z253:Z254"/>
    <mergeCell ref="U255:U256"/>
    <mergeCell ref="V255:V256"/>
    <mergeCell ref="W255:W256"/>
    <mergeCell ref="X255:X256"/>
    <mergeCell ref="AA255:AA256"/>
    <mergeCell ref="AB255:AB256"/>
    <mergeCell ref="AC255:AC256"/>
    <mergeCell ref="AD255:AD256"/>
    <mergeCell ref="AO255:AO256"/>
    <mergeCell ref="AE255:AE256"/>
    <mergeCell ref="AF255:AF256"/>
    <mergeCell ref="AG255:AG256"/>
    <mergeCell ref="AH255:AH256"/>
    <mergeCell ref="AI255:AI256"/>
    <mergeCell ref="AJ255:AJ256"/>
    <mergeCell ref="AK255:AK256"/>
    <mergeCell ref="AL255:AL256"/>
    <mergeCell ref="AM255:AM256"/>
    <mergeCell ref="AN255:AN256"/>
    <mergeCell ref="Y255:Y256"/>
    <mergeCell ref="Z255:Z256"/>
    <mergeCell ref="U257:U258"/>
    <mergeCell ref="V257:V258"/>
    <mergeCell ref="W257:W258"/>
    <mergeCell ref="X257:X258"/>
    <mergeCell ref="AA257:AA258"/>
    <mergeCell ref="AB257:AB258"/>
    <mergeCell ref="AC257:AC258"/>
    <mergeCell ref="AD257:AD258"/>
    <mergeCell ref="AO257:AO258"/>
    <mergeCell ref="AE257:AE258"/>
    <mergeCell ref="AF257:AF258"/>
    <mergeCell ref="AG257:AG258"/>
    <mergeCell ref="AH257:AH258"/>
    <mergeCell ref="AI257:AI258"/>
    <mergeCell ref="AJ257:AJ258"/>
    <mergeCell ref="AK257:AK258"/>
    <mergeCell ref="AL257:AL258"/>
    <mergeCell ref="AM257:AM258"/>
    <mergeCell ref="AN257:AN258"/>
    <mergeCell ref="Y257:Y258"/>
    <mergeCell ref="Z257:Z258"/>
    <mergeCell ref="U259:U260"/>
    <mergeCell ref="V259:V260"/>
    <mergeCell ref="W259:W260"/>
    <mergeCell ref="X259:X260"/>
    <mergeCell ref="AA259:AA260"/>
    <mergeCell ref="AB259:AB260"/>
    <mergeCell ref="AC259:AC260"/>
    <mergeCell ref="AD259:AD260"/>
    <mergeCell ref="AO259:AO260"/>
    <mergeCell ref="AE259:AE260"/>
    <mergeCell ref="AF259:AF260"/>
    <mergeCell ref="AG259:AG260"/>
    <mergeCell ref="AH259:AH260"/>
    <mergeCell ref="AI259:AI260"/>
    <mergeCell ref="AJ259:AJ260"/>
    <mergeCell ref="AK259:AK260"/>
    <mergeCell ref="AL259:AL260"/>
    <mergeCell ref="AM259:AM260"/>
    <mergeCell ref="AN259:AN260"/>
    <mergeCell ref="Y259:Y260"/>
    <mergeCell ref="Z259:Z260"/>
    <mergeCell ref="U261:U262"/>
    <mergeCell ref="V261:V262"/>
    <mergeCell ref="W261:W262"/>
    <mergeCell ref="X261:X262"/>
    <mergeCell ref="AA261:AA262"/>
    <mergeCell ref="AB261:AB262"/>
    <mergeCell ref="AC261:AC262"/>
    <mergeCell ref="AD261:AD262"/>
    <mergeCell ref="AO261:AO262"/>
    <mergeCell ref="AE261:AE262"/>
    <mergeCell ref="AF261:AF262"/>
    <mergeCell ref="AG261:AG262"/>
    <mergeCell ref="AH261:AH262"/>
    <mergeCell ref="AI261:AI262"/>
    <mergeCell ref="AJ261:AJ262"/>
    <mergeCell ref="AK261:AK262"/>
    <mergeCell ref="AL261:AL262"/>
    <mergeCell ref="AM261:AM262"/>
    <mergeCell ref="AN261:AN262"/>
    <mergeCell ref="Y261:Y262"/>
    <mergeCell ref="Z261:Z262"/>
    <mergeCell ref="U263:U264"/>
    <mergeCell ref="V263:V264"/>
    <mergeCell ref="W263:W264"/>
    <mergeCell ref="X263:X264"/>
    <mergeCell ref="AA263:AA264"/>
    <mergeCell ref="AB263:AB264"/>
    <mergeCell ref="AC263:AC264"/>
    <mergeCell ref="AD263:AD264"/>
    <mergeCell ref="AO263:AO264"/>
    <mergeCell ref="AE263:AE264"/>
    <mergeCell ref="AF263:AF264"/>
    <mergeCell ref="AG263:AG264"/>
    <mergeCell ref="AH263:AH264"/>
    <mergeCell ref="AI263:AI264"/>
    <mergeCell ref="AJ263:AJ264"/>
    <mergeCell ref="AK263:AK264"/>
    <mergeCell ref="AL263:AL264"/>
    <mergeCell ref="AM263:AM264"/>
    <mergeCell ref="AN263:AN264"/>
    <mergeCell ref="Y263:Y264"/>
    <mergeCell ref="Z263:Z264"/>
    <mergeCell ref="U265:U266"/>
    <mergeCell ref="V265:V266"/>
    <mergeCell ref="W265:W266"/>
    <mergeCell ref="X265:X266"/>
    <mergeCell ref="AA265:AA266"/>
    <mergeCell ref="AB265:AB266"/>
    <mergeCell ref="AC265:AC266"/>
    <mergeCell ref="AD265:AD266"/>
    <mergeCell ref="AO265:AO266"/>
    <mergeCell ref="AE265:AE266"/>
    <mergeCell ref="AF265:AF266"/>
    <mergeCell ref="AG265:AG266"/>
    <mergeCell ref="AH265:AH266"/>
    <mergeCell ref="AI265:AI266"/>
    <mergeCell ref="AJ265:AJ266"/>
    <mergeCell ref="AK265:AK266"/>
    <mergeCell ref="AL265:AL266"/>
    <mergeCell ref="AM265:AM266"/>
    <mergeCell ref="AN265:AN266"/>
    <mergeCell ref="Y265:Y266"/>
    <mergeCell ref="Z265:Z266"/>
    <mergeCell ref="U267:U268"/>
    <mergeCell ref="V267:V268"/>
    <mergeCell ref="W267:W268"/>
    <mergeCell ref="X267:X268"/>
    <mergeCell ref="AA267:AA268"/>
    <mergeCell ref="AB267:AB268"/>
    <mergeCell ref="AC267:AC268"/>
    <mergeCell ref="AD267:AD268"/>
    <mergeCell ref="AO267:AO268"/>
    <mergeCell ref="AE267:AE268"/>
    <mergeCell ref="AF267:AF268"/>
    <mergeCell ref="AG267:AG268"/>
    <mergeCell ref="AH267:AH268"/>
    <mergeCell ref="AI267:AI268"/>
    <mergeCell ref="AJ267:AJ268"/>
    <mergeCell ref="AK267:AK268"/>
    <mergeCell ref="AL267:AL268"/>
    <mergeCell ref="AM267:AM268"/>
    <mergeCell ref="AN267:AN268"/>
    <mergeCell ref="Y267:Y268"/>
    <mergeCell ref="Z267:Z268"/>
    <mergeCell ref="U269:U270"/>
    <mergeCell ref="V269:V270"/>
    <mergeCell ref="W269:W270"/>
    <mergeCell ref="X269:X270"/>
    <mergeCell ref="AA269:AA270"/>
    <mergeCell ref="AB269:AB270"/>
    <mergeCell ref="AC269:AC270"/>
    <mergeCell ref="AD269:AD270"/>
    <mergeCell ref="AO269:AO270"/>
    <mergeCell ref="AE269:AE270"/>
    <mergeCell ref="AF269:AF270"/>
    <mergeCell ref="AG269:AG270"/>
    <mergeCell ref="AH269:AH270"/>
    <mergeCell ref="AI269:AI270"/>
    <mergeCell ref="AJ269:AJ270"/>
    <mergeCell ref="AK269:AK270"/>
    <mergeCell ref="AL269:AL270"/>
    <mergeCell ref="AM269:AM270"/>
    <mergeCell ref="AN269:AN270"/>
    <mergeCell ref="Y269:Y270"/>
    <mergeCell ref="Z269:Z270"/>
    <mergeCell ref="U271:U272"/>
    <mergeCell ref="V271:V272"/>
    <mergeCell ref="W271:W272"/>
    <mergeCell ref="X271:X272"/>
    <mergeCell ref="AA271:AA272"/>
    <mergeCell ref="AB271:AB272"/>
    <mergeCell ref="AC271:AC272"/>
    <mergeCell ref="AD271:AD272"/>
    <mergeCell ref="AO271:AO272"/>
    <mergeCell ref="AE271:AE272"/>
    <mergeCell ref="AF271:AF272"/>
    <mergeCell ref="AG271:AG272"/>
    <mergeCell ref="AH271:AH272"/>
    <mergeCell ref="AI271:AI272"/>
    <mergeCell ref="AJ271:AJ272"/>
    <mergeCell ref="AK271:AK272"/>
    <mergeCell ref="AL271:AL272"/>
    <mergeCell ref="AM271:AM272"/>
    <mergeCell ref="AN271:AN272"/>
    <mergeCell ref="Y271:Y272"/>
    <mergeCell ref="Z271:Z272"/>
    <mergeCell ref="U273:U274"/>
    <mergeCell ref="V273:V274"/>
    <mergeCell ref="W273:W274"/>
    <mergeCell ref="X273:X274"/>
    <mergeCell ref="AA273:AA274"/>
    <mergeCell ref="AB273:AB274"/>
    <mergeCell ref="AC273:AC274"/>
    <mergeCell ref="AD273:AD274"/>
    <mergeCell ref="AO273:AO274"/>
    <mergeCell ref="AE273:AE274"/>
    <mergeCell ref="AF273:AF274"/>
    <mergeCell ref="AG273:AG274"/>
    <mergeCell ref="AH273:AH274"/>
    <mergeCell ref="AI273:AI274"/>
    <mergeCell ref="AJ273:AJ274"/>
    <mergeCell ref="AK273:AK274"/>
    <mergeCell ref="AL273:AL274"/>
    <mergeCell ref="AM273:AM274"/>
    <mergeCell ref="AN273:AN274"/>
    <mergeCell ref="Y273:Y274"/>
    <mergeCell ref="Z273:Z274"/>
    <mergeCell ref="U275:U276"/>
    <mergeCell ref="V275:V276"/>
    <mergeCell ref="W275:W276"/>
    <mergeCell ref="X275:X276"/>
    <mergeCell ref="AA275:AA276"/>
    <mergeCell ref="AB275:AB276"/>
    <mergeCell ref="AC275:AC276"/>
    <mergeCell ref="AD275:AD276"/>
    <mergeCell ref="AO275:AO276"/>
    <mergeCell ref="AE275:AE276"/>
    <mergeCell ref="AF275:AF276"/>
    <mergeCell ref="AG275:AG276"/>
    <mergeCell ref="AH275:AH276"/>
    <mergeCell ref="AI275:AI276"/>
    <mergeCell ref="AJ275:AJ276"/>
    <mergeCell ref="AK275:AK276"/>
    <mergeCell ref="AL275:AL276"/>
    <mergeCell ref="AM275:AM276"/>
    <mergeCell ref="AN275:AN276"/>
    <mergeCell ref="Y275:Y276"/>
    <mergeCell ref="Z275:Z276"/>
    <mergeCell ref="U277:U278"/>
    <mergeCell ref="V277:V278"/>
    <mergeCell ref="W277:W278"/>
    <mergeCell ref="X277:X278"/>
    <mergeCell ref="AA277:AA278"/>
    <mergeCell ref="AB277:AB278"/>
    <mergeCell ref="AC277:AC278"/>
    <mergeCell ref="AD277:AD278"/>
    <mergeCell ref="AO277:AO278"/>
    <mergeCell ref="AE277:AE278"/>
    <mergeCell ref="AF277:AF278"/>
    <mergeCell ref="AG277:AG278"/>
    <mergeCell ref="AH277:AH278"/>
    <mergeCell ref="AI277:AI278"/>
    <mergeCell ref="AJ277:AJ278"/>
    <mergeCell ref="AK277:AK278"/>
    <mergeCell ref="AL277:AL278"/>
    <mergeCell ref="AM277:AM278"/>
    <mergeCell ref="AN277:AN278"/>
    <mergeCell ref="Y277:Y278"/>
    <mergeCell ref="Z277:Z278"/>
    <mergeCell ref="U279:U280"/>
    <mergeCell ref="V279:V280"/>
    <mergeCell ref="W279:W280"/>
    <mergeCell ref="X279:X280"/>
    <mergeCell ref="AA279:AA280"/>
    <mergeCell ref="AB279:AB280"/>
    <mergeCell ref="AC279:AC280"/>
    <mergeCell ref="AD279:AD280"/>
    <mergeCell ref="AO279:AO280"/>
    <mergeCell ref="AE279:AE280"/>
    <mergeCell ref="AF279:AF280"/>
    <mergeCell ref="AG279:AG280"/>
    <mergeCell ref="AH279:AH280"/>
    <mergeCell ref="AI279:AI280"/>
    <mergeCell ref="AJ279:AJ280"/>
    <mergeCell ref="AK279:AK280"/>
    <mergeCell ref="AL279:AL280"/>
    <mergeCell ref="AM279:AM280"/>
    <mergeCell ref="AN279:AN280"/>
    <mergeCell ref="Y279:Y280"/>
    <mergeCell ref="Z279:Z280"/>
    <mergeCell ref="U281:U282"/>
    <mergeCell ref="V281:V282"/>
    <mergeCell ref="W281:W282"/>
    <mergeCell ref="X281:X282"/>
    <mergeCell ref="AA281:AA282"/>
    <mergeCell ref="AB281:AB282"/>
    <mergeCell ref="AC281:AC282"/>
    <mergeCell ref="AD281:AD282"/>
    <mergeCell ref="AO281:AO282"/>
    <mergeCell ref="AE281:AE282"/>
    <mergeCell ref="AF281:AF282"/>
    <mergeCell ref="AG281:AG282"/>
    <mergeCell ref="AH281:AH282"/>
    <mergeCell ref="AI281:AI282"/>
    <mergeCell ref="AJ281:AJ282"/>
    <mergeCell ref="AK281:AK282"/>
    <mergeCell ref="AL281:AL282"/>
    <mergeCell ref="AM281:AM282"/>
    <mergeCell ref="AN281:AN282"/>
    <mergeCell ref="Y281:Y282"/>
    <mergeCell ref="Z281:Z282"/>
    <mergeCell ref="U283:U284"/>
    <mergeCell ref="V283:V284"/>
    <mergeCell ref="W283:W284"/>
    <mergeCell ref="X283:X284"/>
    <mergeCell ref="AA283:AA284"/>
    <mergeCell ref="AB283:AB284"/>
    <mergeCell ref="AC283:AC284"/>
    <mergeCell ref="AD283:AD284"/>
    <mergeCell ref="AO283:AO284"/>
    <mergeCell ref="AE283:AE284"/>
    <mergeCell ref="AF283:AF284"/>
    <mergeCell ref="AG283:AG284"/>
    <mergeCell ref="AH283:AH284"/>
    <mergeCell ref="AI283:AI284"/>
    <mergeCell ref="AJ283:AJ284"/>
    <mergeCell ref="AK283:AK284"/>
    <mergeCell ref="AL283:AL284"/>
    <mergeCell ref="AM283:AM284"/>
    <mergeCell ref="AN283:AN284"/>
    <mergeCell ref="Y283:Y284"/>
    <mergeCell ref="Z283:Z284"/>
    <mergeCell ref="U285:U286"/>
    <mergeCell ref="V285:V286"/>
    <mergeCell ref="W285:W286"/>
    <mergeCell ref="X285:X286"/>
    <mergeCell ref="AA285:AA286"/>
    <mergeCell ref="AB285:AB286"/>
    <mergeCell ref="AC285:AC286"/>
    <mergeCell ref="AD285:AD286"/>
    <mergeCell ref="AO285:AO286"/>
    <mergeCell ref="AE285:AE286"/>
    <mergeCell ref="AF285:AF286"/>
    <mergeCell ref="AG285:AG286"/>
    <mergeCell ref="AH285:AH286"/>
    <mergeCell ref="AI285:AI286"/>
    <mergeCell ref="AJ285:AJ286"/>
    <mergeCell ref="AK285:AK286"/>
    <mergeCell ref="AL285:AL286"/>
    <mergeCell ref="AM285:AM286"/>
    <mergeCell ref="AN285:AN286"/>
    <mergeCell ref="Y285:Y286"/>
    <mergeCell ref="Z285:Z286"/>
    <mergeCell ref="U287:U288"/>
    <mergeCell ref="V287:V288"/>
    <mergeCell ref="W287:W288"/>
    <mergeCell ref="X287:X288"/>
    <mergeCell ref="AA287:AA288"/>
    <mergeCell ref="AB287:AB288"/>
    <mergeCell ref="AC287:AC288"/>
    <mergeCell ref="AD287:AD288"/>
    <mergeCell ref="AO287:AO288"/>
    <mergeCell ref="AE287:AE288"/>
    <mergeCell ref="AF287:AF288"/>
    <mergeCell ref="AG287:AG288"/>
    <mergeCell ref="AH287:AH288"/>
    <mergeCell ref="AI287:AI288"/>
    <mergeCell ref="AJ287:AJ288"/>
    <mergeCell ref="AK287:AK288"/>
    <mergeCell ref="AL287:AL288"/>
    <mergeCell ref="AM287:AM288"/>
    <mergeCell ref="AN287:AN288"/>
    <mergeCell ref="Y287:Y288"/>
    <mergeCell ref="Z287:Z288"/>
    <mergeCell ref="U289:U290"/>
    <mergeCell ref="V289:V290"/>
    <mergeCell ref="W289:W290"/>
    <mergeCell ref="X289:X290"/>
    <mergeCell ref="AA289:AA290"/>
    <mergeCell ref="AB289:AB290"/>
    <mergeCell ref="AC289:AC290"/>
    <mergeCell ref="AD289:AD290"/>
    <mergeCell ref="AO289:AO290"/>
    <mergeCell ref="AE289:AE290"/>
    <mergeCell ref="AF289:AF290"/>
    <mergeCell ref="AG289:AG290"/>
    <mergeCell ref="AH289:AH290"/>
    <mergeCell ref="AI289:AI290"/>
    <mergeCell ref="AJ289:AJ290"/>
    <mergeCell ref="AK289:AK290"/>
    <mergeCell ref="AL289:AL290"/>
    <mergeCell ref="AM289:AM290"/>
    <mergeCell ref="AN289:AN290"/>
    <mergeCell ref="Y289:Y290"/>
    <mergeCell ref="Z289:Z290"/>
    <mergeCell ref="U291:U292"/>
    <mergeCell ref="V291:V292"/>
    <mergeCell ref="W291:W292"/>
    <mergeCell ref="X291:X292"/>
    <mergeCell ref="AA291:AA292"/>
    <mergeCell ref="AB291:AB292"/>
    <mergeCell ref="AC291:AC292"/>
    <mergeCell ref="AD291:AD292"/>
    <mergeCell ref="AO291:AO292"/>
    <mergeCell ref="AE291:AE292"/>
    <mergeCell ref="AF291:AF292"/>
    <mergeCell ref="AG291:AG292"/>
    <mergeCell ref="AH291:AH292"/>
    <mergeCell ref="AI291:AI292"/>
    <mergeCell ref="AJ291:AJ292"/>
    <mergeCell ref="AK291:AK292"/>
    <mergeCell ref="AL291:AL292"/>
    <mergeCell ref="AM291:AM292"/>
    <mergeCell ref="AN291:AN292"/>
    <mergeCell ref="Y291:Y292"/>
    <mergeCell ref="Z291:Z292"/>
    <mergeCell ref="X293:X294"/>
    <mergeCell ref="AA293:AA294"/>
    <mergeCell ref="AB293:AB294"/>
    <mergeCell ref="AC293:AC294"/>
    <mergeCell ref="AD293:AD294"/>
    <mergeCell ref="AO293:AO294"/>
    <mergeCell ref="AE293:AE294"/>
    <mergeCell ref="AF293:AF294"/>
    <mergeCell ref="AG293:AG294"/>
    <mergeCell ref="AH293:AH294"/>
    <mergeCell ref="AI293:AI294"/>
    <mergeCell ref="AJ293:AJ294"/>
    <mergeCell ref="AK293:AK294"/>
    <mergeCell ref="AL293:AL294"/>
    <mergeCell ref="AM293:AM294"/>
    <mergeCell ref="AN293:AN294"/>
    <mergeCell ref="Y293:Y294"/>
    <mergeCell ref="Z293:Z294"/>
    <mergeCell ref="AO297:AO298"/>
    <mergeCell ref="AE297:AE298"/>
    <mergeCell ref="AF297:AF298"/>
    <mergeCell ref="AG297:AG298"/>
    <mergeCell ref="AH297:AH298"/>
    <mergeCell ref="AI297:AI298"/>
    <mergeCell ref="AJ297:AJ298"/>
    <mergeCell ref="AK297:AK298"/>
    <mergeCell ref="AL297:AL298"/>
    <mergeCell ref="AM297:AM298"/>
    <mergeCell ref="AN297:AN298"/>
    <mergeCell ref="Y297:Y298"/>
    <mergeCell ref="Z297:Z298"/>
    <mergeCell ref="U295:U296"/>
    <mergeCell ref="V295:V296"/>
    <mergeCell ref="W295:W296"/>
    <mergeCell ref="X295:X296"/>
    <mergeCell ref="AA295:AA296"/>
    <mergeCell ref="AB295:AB296"/>
    <mergeCell ref="AC295:AC296"/>
    <mergeCell ref="AD295:AD296"/>
    <mergeCell ref="AO295:AO296"/>
    <mergeCell ref="AE295:AE296"/>
    <mergeCell ref="AF295:AF296"/>
    <mergeCell ref="AG295:AG296"/>
    <mergeCell ref="AH295:AH296"/>
    <mergeCell ref="AI295:AI296"/>
    <mergeCell ref="AJ295:AJ296"/>
    <mergeCell ref="AK295:AK296"/>
    <mergeCell ref="AL295:AL296"/>
    <mergeCell ref="AM295:AM296"/>
    <mergeCell ref="AN295:AN296"/>
    <mergeCell ref="AO301:AO302"/>
    <mergeCell ref="AE301:AE302"/>
    <mergeCell ref="AF301:AF302"/>
    <mergeCell ref="AG301:AG302"/>
    <mergeCell ref="AH301:AH302"/>
    <mergeCell ref="AI301:AI302"/>
    <mergeCell ref="AJ301:AJ302"/>
    <mergeCell ref="AK301:AK302"/>
    <mergeCell ref="AL301:AL302"/>
    <mergeCell ref="AM301:AM302"/>
    <mergeCell ref="AN301:AN302"/>
    <mergeCell ref="Y301:Y302"/>
    <mergeCell ref="Z301:Z302"/>
    <mergeCell ref="U299:U300"/>
    <mergeCell ref="V299:V300"/>
    <mergeCell ref="W299:W300"/>
    <mergeCell ref="X299:X300"/>
    <mergeCell ref="AA299:AA300"/>
    <mergeCell ref="AB299:AB300"/>
    <mergeCell ref="AC299:AC300"/>
    <mergeCell ref="AD299:AD300"/>
    <mergeCell ref="AO299:AO300"/>
    <mergeCell ref="AE299:AE300"/>
    <mergeCell ref="AF299:AF300"/>
    <mergeCell ref="AG299:AG300"/>
    <mergeCell ref="AH299:AH300"/>
    <mergeCell ref="AI299:AI300"/>
    <mergeCell ref="AJ299:AJ300"/>
    <mergeCell ref="AK299:AK300"/>
    <mergeCell ref="AL299:AL300"/>
    <mergeCell ref="AM299:AM300"/>
    <mergeCell ref="AN299:AN300"/>
    <mergeCell ref="S3:S4"/>
    <mergeCell ref="S5:S6"/>
    <mergeCell ref="S7:S8"/>
    <mergeCell ref="S9:S10"/>
    <mergeCell ref="S11:S12"/>
    <mergeCell ref="S13:S14"/>
    <mergeCell ref="S15:S16"/>
    <mergeCell ref="S17:S18"/>
    <mergeCell ref="S19:S20"/>
    <mergeCell ref="U301:U302"/>
    <mergeCell ref="V301:V302"/>
    <mergeCell ref="W301:W302"/>
    <mergeCell ref="X301:X302"/>
    <mergeCell ref="AA301:AA302"/>
    <mergeCell ref="AB301:AB302"/>
    <mergeCell ref="AC301:AC302"/>
    <mergeCell ref="AD301:AD302"/>
    <mergeCell ref="Y299:Y300"/>
    <mergeCell ref="Z299:Z300"/>
    <mergeCell ref="U297:U298"/>
    <mergeCell ref="V297:V298"/>
    <mergeCell ref="W297:W298"/>
    <mergeCell ref="X297:X298"/>
    <mergeCell ref="AA297:AA298"/>
    <mergeCell ref="AB297:AB298"/>
    <mergeCell ref="AC297:AC298"/>
    <mergeCell ref="AD297:AD298"/>
    <mergeCell ref="Y295:Y296"/>
    <mergeCell ref="Z295:Z296"/>
    <mergeCell ref="U293:U294"/>
    <mergeCell ref="V293:V294"/>
    <mergeCell ref="W293:W294"/>
    <mergeCell ref="S39:S40"/>
    <mergeCell ref="S41:S42"/>
    <mergeCell ref="S43:S44"/>
    <mergeCell ref="S45:S46"/>
    <mergeCell ref="S47:S48"/>
    <mergeCell ref="S49:S50"/>
    <mergeCell ref="S51:S52"/>
    <mergeCell ref="S53:S54"/>
    <mergeCell ref="S55:S56"/>
    <mergeCell ref="S21:S22"/>
    <mergeCell ref="S23:S24"/>
    <mergeCell ref="S25:S26"/>
    <mergeCell ref="S27:S28"/>
    <mergeCell ref="S29:S30"/>
    <mergeCell ref="S31:S32"/>
    <mergeCell ref="S33:S34"/>
    <mergeCell ref="S35:S36"/>
    <mergeCell ref="S37:S38"/>
    <mergeCell ref="S75:S76"/>
    <mergeCell ref="S77:S78"/>
    <mergeCell ref="S79:S80"/>
    <mergeCell ref="S81:S82"/>
    <mergeCell ref="S83:S84"/>
    <mergeCell ref="S85:S86"/>
    <mergeCell ref="S87:S88"/>
    <mergeCell ref="S89:S90"/>
    <mergeCell ref="S91:S92"/>
    <mergeCell ref="S57:S58"/>
    <mergeCell ref="S59:S60"/>
    <mergeCell ref="S61:S62"/>
    <mergeCell ref="S63:S64"/>
    <mergeCell ref="S65:S66"/>
    <mergeCell ref="S67:S68"/>
    <mergeCell ref="S69:S70"/>
    <mergeCell ref="S71:S72"/>
    <mergeCell ref="S73:S74"/>
    <mergeCell ref="S111:S112"/>
    <mergeCell ref="S113:S114"/>
    <mergeCell ref="S115:S116"/>
    <mergeCell ref="S117:S118"/>
    <mergeCell ref="S119:S120"/>
    <mergeCell ref="S121:S122"/>
    <mergeCell ref="S123:S124"/>
    <mergeCell ref="S125:S126"/>
    <mergeCell ref="S127:S128"/>
    <mergeCell ref="S93:S94"/>
    <mergeCell ref="S95:S96"/>
    <mergeCell ref="S97:S98"/>
    <mergeCell ref="S99:S100"/>
    <mergeCell ref="S101:S102"/>
    <mergeCell ref="S103:S104"/>
    <mergeCell ref="S105:S106"/>
    <mergeCell ref="S107:S108"/>
    <mergeCell ref="S109:S110"/>
    <mergeCell ref="S147:S148"/>
    <mergeCell ref="S149:S150"/>
    <mergeCell ref="S151:S152"/>
    <mergeCell ref="S153:S154"/>
    <mergeCell ref="S155:S156"/>
    <mergeCell ref="S157:S158"/>
    <mergeCell ref="S159:S160"/>
    <mergeCell ref="S161:S162"/>
    <mergeCell ref="S163:S164"/>
    <mergeCell ref="S129:S130"/>
    <mergeCell ref="S131:S132"/>
    <mergeCell ref="S133:S134"/>
    <mergeCell ref="S135:S136"/>
    <mergeCell ref="S137:S138"/>
    <mergeCell ref="S139:S140"/>
    <mergeCell ref="S141:S142"/>
    <mergeCell ref="S143:S144"/>
    <mergeCell ref="S145:S146"/>
    <mergeCell ref="S183:S184"/>
    <mergeCell ref="S185:S186"/>
    <mergeCell ref="S187:S188"/>
    <mergeCell ref="S189:S190"/>
    <mergeCell ref="S191:S192"/>
    <mergeCell ref="S193:S194"/>
    <mergeCell ref="S195:S196"/>
    <mergeCell ref="S197:S198"/>
    <mergeCell ref="S199:S200"/>
    <mergeCell ref="S165:S166"/>
    <mergeCell ref="S167:S168"/>
    <mergeCell ref="S169:S170"/>
    <mergeCell ref="S171:S172"/>
    <mergeCell ref="S173:S174"/>
    <mergeCell ref="S175:S176"/>
    <mergeCell ref="S177:S178"/>
    <mergeCell ref="S179:S180"/>
    <mergeCell ref="S181:S182"/>
    <mergeCell ref="S219:S220"/>
    <mergeCell ref="S221:S222"/>
    <mergeCell ref="S223:S224"/>
    <mergeCell ref="S225:S226"/>
    <mergeCell ref="S227:S228"/>
    <mergeCell ref="S229:S230"/>
    <mergeCell ref="S231:S232"/>
    <mergeCell ref="S233:S234"/>
    <mergeCell ref="S235:S236"/>
    <mergeCell ref="S201:S202"/>
    <mergeCell ref="S203:S204"/>
    <mergeCell ref="S205:S206"/>
    <mergeCell ref="S207:S208"/>
    <mergeCell ref="S209:S210"/>
    <mergeCell ref="S211:S212"/>
    <mergeCell ref="S213:S214"/>
    <mergeCell ref="S215:S216"/>
    <mergeCell ref="S217:S218"/>
    <mergeCell ref="S299:S300"/>
    <mergeCell ref="S301:S302"/>
    <mergeCell ref="Y2:Z2"/>
    <mergeCell ref="AE2:AF2"/>
    <mergeCell ref="AG2:AH2"/>
    <mergeCell ref="AE5:AE6"/>
    <mergeCell ref="AF5:AF6"/>
    <mergeCell ref="AG5:AG6"/>
    <mergeCell ref="AH5:AH6"/>
    <mergeCell ref="AE9:AE10"/>
    <mergeCell ref="AF9:AF10"/>
    <mergeCell ref="AG9:AG10"/>
    <mergeCell ref="AH9:AH10"/>
    <mergeCell ref="AE11:AE12"/>
    <mergeCell ref="AF11:AF12"/>
    <mergeCell ref="AG11:AG12"/>
    <mergeCell ref="AH11:AH12"/>
    <mergeCell ref="AE13:AE14"/>
    <mergeCell ref="AF13:AF14"/>
    <mergeCell ref="AG13:AG14"/>
    <mergeCell ref="S273:S274"/>
    <mergeCell ref="S275:S276"/>
    <mergeCell ref="S277:S278"/>
    <mergeCell ref="S279:S280"/>
    <mergeCell ref="S281:S282"/>
    <mergeCell ref="S283:S284"/>
    <mergeCell ref="S285:S286"/>
    <mergeCell ref="S287:S288"/>
    <mergeCell ref="S289:S290"/>
    <mergeCell ref="S255:S256"/>
    <mergeCell ref="S257:S258"/>
    <mergeCell ref="S259:S260"/>
    <mergeCell ref="AI2:AJ2"/>
    <mergeCell ref="AK2:AL2"/>
    <mergeCell ref="AM2:AN2"/>
    <mergeCell ref="AE3:AE4"/>
    <mergeCell ref="AF3:AF4"/>
    <mergeCell ref="AG3:AG4"/>
    <mergeCell ref="AH3:AH4"/>
    <mergeCell ref="AI3:AI4"/>
    <mergeCell ref="AJ3:AJ4"/>
    <mergeCell ref="AK3:AK4"/>
    <mergeCell ref="AL3:AL4"/>
    <mergeCell ref="AM3:AM4"/>
    <mergeCell ref="AN3:AN4"/>
    <mergeCell ref="S291:S292"/>
    <mergeCell ref="S293:S294"/>
    <mergeCell ref="S295:S296"/>
    <mergeCell ref="S297:S298"/>
    <mergeCell ref="S261:S262"/>
    <mergeCell ref="S263:S264"/>
    <mergeCell ref="S265:S266"/>
    <mergeCell ref="S267:S268"/>
    <mergeCell ref="S269:S270"/>
    <mergeCell ref="S271:S272"/>
    <mergeCell ref="S237:S238"/>
    <mergeCell ref="S239:S240"/>
    <mergeCell ref="S241:S242"/>
    <mergeCell ref="S243:S244"/>
    <mergeCell ref="S245:S246"/>
    <mergeCell ref="S247:S248"/>
    <mergeCell ref="S249:S250"/>
    <mergeCell ref="S251:S252"/>
    <mergeCell ref="S253:S254"/>
    <mergeCell ref="Y5:Y6"/>
    <mergeCell ref="Z5:Z6"/>
    <mergeCell ref="Y7:Y8"/>
    <mergeCell ref="Z7:Z8"/>
    <mergeCell ref="Y9:Y10"/>
    <mergeCell ref="Z9:Z10"/>
    <mergeCell ref="Y11:Y12"/>
    <mergeCell ref="Z11:Z12"/>
    <mergeCell ref="Y13:Y14"/>
    <mergeCell ref="Z13:Z14"/>
    <mergeCell ref="AI5:AI6"/>
    <mergeCell ref="AJ5:AJ6"/>
    <mergeCell ref="AK5:AK6"/>
    <mergeCell ref="AL5:AL6"/>
    <mergeCell ref="AM5:AM6"/>
    <mergeCell ref="AN5:AN6"/>
    <mergeCell ref="AE7:AE8"/>
    <mergeCell ref="AF7:AF8"/>
    <mergeCell ref="AG7:AG8"/>
    <mergeCell ref="AH7:AH8"/>
    <mergeCell ref="AI7:AI8"/>
    <mergeCell ref="AJ7:AJ8"/>
    <mergeCell ref="AK7:AK8"/>
    <mergeCell ref="AL7:AL8"/>
    <mergeCell ref="AM7:AM8"/>
    <mergeCell ref="AN7:AN8"/>
  </mergeCells>
  <conditionalFormatting sqref="H2:H1048576">
    <cfRule type="cellIs" dxfId="42" priority="1" operator="equal">
      <formula>90</formula>
    </cfRule>
  </conditionalFormatting>
  <printOptions horizontalCentered="1" verticalCentered="1"/>
  <pageMargins left="0" right="0" top="0" bottom="0" header="0" footer="0"/>
  <pageSetup paperSize="9" scale="85" orientation="landscape" horizontalDpi="4294967293" verticalDpi="4294967293" r:id="rId1"/>
  <ignoredErrors>
    <ignoredError sqref="AA3 X5 X7 X9 X3"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2">
    <tabColor theme="6"/>
  </sheetPr>
  <dimension ref="A1:BR370"/>
  <sheetViews>
    <sheetView showGridLines="0" showRowColHeaders="0" zoomScaleNormal="100" workbookViewId="0">
      <selection activeCell="D3" sqref="D3:D6"/>
    </sheetView>
  </sheetViews>
  <sheetFormatPr baseColWidth="10" defaultRowHeight="14.4" x14ac:dyDescent="0.3"/>
  <cols>
    <col min="1" max="1" width="7.77734375" customWidth="1"/>
    <col min="2" max="2" width="20.77734375" customWidth="1"/>
    <col min="3" max="3" width="16.77734375" customWidth="1"/>
    <col min="4" max="4" width="6.77734375" customWidth="1"/>
    <col min="5" max="5" width="6.77734375" style="14" customWidth="1"/>
    <col min="6" max="6" width="6.77734375" style="12" customWidth="1"/>
    <col min="7" max="7" width="8.44140625" style="12" customWidth="1"/>
    <col min="8" max="8" width="7.77734375" customWidth="1"/>
    <col min="9" max="9" width="5.77734375" customWidth="1"/>
    <col min="10" max="19" width="3.77734375" customWidth="1"/>
    <col min="20" max="20" width="3.77734375" hidden="1" customWidth="1"/>
    <col min="21" max="21" width="4.77734375" hidden="1" customWidth="1"/>
    <col min="22" max="61" width="2.77734375" hidden="1" customWidth="1"/>
    <col min="62" max="62" width="4.77734375" hidden="1" customWidth="1"/>
    <col min="63" max="63" width="27.33203125" hidden="1" customWidth="1"/>
    <col min="64" max="64" width="4.88671875" customWidth="1"/>
  </cols>
  <sheetData>
    <row r="1" spans="1:70" ht="51" customHeight="1" thickTop="1" thickBot="1" x14ac:dyDescent="0.35">
      <c r="A1" s="522" t="s">
        <v>881</v>
      </c>
      <c r="B1" s="538"/>
      <c r="C1" s="538" t="s">
        <v>0</v>
      </c>
      <c r="D1" s="538"/>
      <c r="E1" s="539" t="s">
        <v>700</v>
      </c>
      <c r="F1" s="539"/>
      <c r="G1" s="539"/>
      <c r="H1" s="539"/>
      <c r="I1" s="775" t="str">
        <f>IF(COUNTA(F3:F306)=0,"",(COUNTA(F3:F306)))</f>
        <v/>
      </c>
      <c r="J1" s="775"/>
      <c r="K1" s="511" t="s">
        <v>764</v>
      </c>
      <c r="L1" s="511"/>
      <c r="M1" s="508"/>
      <c r="N1" s="508"/>
      <c r="O1" s="508"/>
      <c r="P1" s="508"/>
      <c r="Q1" s="508"/>
      <c r="R1" s="508"/>
      <c r="S1" s="509"/>
      <c r="T1" s="138"/>
      <c r="U1" s="454"/>
      <c r="V1" s="455" t="s">
        <v>793</v>
      </c>
      <c r="W1" s="455" t="s">
        <v>794</v>
      </c>
      <c r="X1" s="455" t="s">
        <v>795</v>
      </c>
      <c r="Y1" s="455" t="s">
        <v>796</v>
      </c>
      <c r="Z1" s="455" t="s">
        <v>793</v>
      </c>
      <c r="AA1" s="455" t="s">
        <v>794</v>
      </c>
      <c r="AB1" s="455" t="s">
        <v>795</v>
      </c>
      <c r="AC1" s="455" t="s">
        <v>796</v>
      </c>
      <c r="AD1" s="455" t="s">
        <v>793</v>
      </c>
      <c r="AE1" s="455" t="s">
        <v>794</v>
      </c>
      <c r="AF1" s="455" t="s">
        <v>795</v>
      </c>
      <c r="AG1" s="455" t="s">
        <v>796</v>
      </c>
      <c r="AH1" s="455"/>
      <c r="AI1" s="455"/>
      <c r="AJ1" s="455"/>
      <c r="AK1" s="455"/>
      <c r="AL1" s="455"/>
      <c r="AM1" s="455"/>
      <c r="AN1" s="455"/>
      <c r="AO1" s="455"/>
      <c r="AP1" s="455"/>
      <c r="AQ1" s="455"/>
      <c r="AR1" s="455"/>
      <c r="AS1" s="455"/>
      <c r="AT1" s="455"/>
      <c r="AU1" s="455"/>
      <c r="AV1" s="455"/>
      <c r="AW1" s="455"/>
      <c r="AX1" s="455"/>
      <c r="AY1" s="455"/>
      <c r="AZ1" s="455"/>
      <c r="BA1" s="455"/>
      <c r="BB1" s="455"/>
      <c r="BC1" s="455"/>
      <c r="BD1" s="455"/>
      <c r="BE1" s="455"/>
      <c r="BF1" s="455" t="s">
        <v>793</v>
      </c>
      <c r="BG1" s="455" t="s">
        <v>794</v>
      </c>
      <c r="BH1" s="455" t="s">
        <v>795</v>
      </c>
      <c r="BI1" s="455" t="s">
        <v>796</v>
      </c>
      <c r="BJ1" s="565" t="s">
        <v>677</v>
      </c>
      <c r="BK1" s="456"/>
      <c r="BL1" s="374"/>
      <c r="BM1" s="374"/>
      <c r="BN1" s="374"/>
      <c r="BO1" s="374"/>
      <c r="BP1" s="374"/>
      <c r="BQ1" s="374"/>
      <c r="BR1" s="374"/>
    </row>
    <row r="2" spans="1:70" s="28" customFormat="1" ht="31.8" customHeight="1" thickTop="1" thickBot="1" x14ac:dyDescent="0.35">
      <c r="A2" s="87" t="s">
        <v>813</v>
      </c>
      <c r="B2" s="88" t="s">
        <v>1</v>
      </c>
      <c r="C2" s="89" t="s">
        <v>819</v>
      </c>
      <c r="D2" s="90" t="s">
        <v>0</v>
      </c>
      <c r="E2" s="148" t="s">
        <v>679</v>
      </c>
      <c r="F2" s="92" t="s">
        <v>695</v>
      </c>
      <c r="G2" s="587" t="s">
        <v>698</v>
      </c>
      <c r="H2" s="588"/>
      <c r="I2" s="92" t="s">
        <v>680</v>
      </c>
      <c r="J2" s="93" t="s">
        <v>681</v>
      </c>
      <c r="K2" s="93" t="s">
        <v>682</v>
      </c>
      <c r="L2" s="93" t="s">
        <v>683</v>
      </c>
      <c r="M2" s="93" t="s">
        <v>684</v>
      </c>
      <c r="N2" s="93" t="s">
        <v>685</v>
      </c>
      <c r="O2" s="93" t="s">
        <v>686</v>
      </c>
      <c r="P2" s="93" t="s">
        <v>687</v>
      </c>
      <c r="Q2" s="93" t="s">
        <v>688</v>
      </c>
      <c r="R2" s="93" t="s">
        <v>689</v>
      </c>
      <c r="S2" s="94" t="s">
        <v>690</v>
      </c>
      <c r="T2" s="137"/>
      <c r="U2" s="457" t="s">
        <v>697</v>
      </c>
      <c r="V2" s="584" t="s">
        <v>681</v>
      </c>
      <c r="W2" s="585"/>
      <c r="X2" s="585"/>
      <c r="Y2" s="586"/>
      <c r="Z2" s="585" t="s">
        <v>682</v>
      </c>
      <c r="AA2" s="585"/>
      <c r="AB2" s="585"/>
      <c r="AC2" s="585"/>
      <c r="AD2" s="584" t="s">
        <v>683</v>
      </c>
      <c r="AE2" s="585"/>
      <c r="AF2" s="585"/>
      <c r="AG2" s="586"/>
      <c r="AH2" s="584" t="s">
        <v>684</v>
      </c>
      <c r="AI2" s="585"/>
      <c r="AJ2" s="585"/>
      <c r="AK2" s="586"/>
      <c r="AL2" s="584" t="s">
        <v>685</v>
      </c>
      <c r="AM2" s="585"/>
      <c r="AN2" s="585"/>
      <c r="AO2" s="586"/>
      <c r="AP2" s="584" t="s">
        <v>686</v>
      </c>
      <c r="AQ2" s="585"/>
      <c r="AR2" s="585"/>
      <c r="AS2" s="586"/>
      <c r="AT2" s="584" t="s">
        <v>687</v>
      </c>
      <c r="AU2" s="585"/>
      <c r="AV2" s="585"/>
      <c r="AW2" s="586"/>
      <c r="AX2" s="584" t="s">
        <v>688</v>
      </c>
      <c r="AY2" s="585"/>
      <c r="AZ2" s="585"/>
      <c r="BA2" s="586"/>
      <c r="BB2" s="584" t="s">
        <v>689</v>
      </c>
      <c r="BC2" s="585"/>
      <c r="BD2" s="585"/>
      <c r="BE2" s="586"/>
      <c r="BF2" s="584" t="s">
        <v>690</v>
      </c>
      <c r="BG2" s="585"/>
      <c r="BH2" s="585"/>
      <c r="BI2" s="586"/>
      <c r="BJ2" s="566"/>
      <c r="BK2" s="458" t="s">
        <v>797</v>
      </c>
      <c r="BL2" s="459"/>
      <c r="BM2" s="459"/>
      <c r="BN2" s="459"/>
      <c r="BO2" s="459"/>
      <c r="BP2" s="459"/>
      <c r="BQ2" s="459"/>
      <c r="BR2" s="459"/>
    </row>
    <row r="3" spans="1:70" ht="12" customHeight="1" x14ac:dyDescent="0.3">
      <c r="A3" s="581" t="str">
        <f>IF(ISERROR(RANK(BK3,$BK$3:$BK$78,0)),"",(RANK(BK3,$BK$3:$BK$78,0)))</f>
        <v/>
      </c>
      <c r="B3" s="577" t="str">
        <f>IF(ISNA(VLOOKUP(D3,'L. Des E.'!$A$3:$C$362,2,FALSE)),"",(VLOOKUP(D3,'L. Des E.'!$A$3:$C$362,2,FALSE)))</f>
        <v/>
      </c>
      <c r="C3" s="569" t="str">
        <f>IF(ISNA(VLOOKUP(D3,'L. Des E.'!$A$3:$C$362,3,FALSE)),"",(VLOOKUP(D3,'L. Des E.'!$A$3:$C$362,3,FALSE)))</f>
        <v/>
      </c>
      <c r="D3" s="573"/>
      <c r="E3" s="162"/>
      <c r="F3" s="163"/>
      <c r="G3" s="149"/>
      <c r="H3" s="31"/>
      <c r="I3" s="30" t="str">
        <f>IF(F3="","",IF(MIN(90,SUM(J3:S3))=0,"PC",(MIN(90,SUM(J3:S3)))))</f>
        <v/>
      </c>
      <c r="J3" s="305"/>
      <c r="K3" s="305"/>
      <c r="L3" s="163"/>
      <c r="M3" s="305"/>
      <c r="N3" s="305"/>
      <c r="O3" s="305"/>
      <c r="P3" s="305"/>
      <c r="Q3" s="305"/>
      <c r="R3" s="305"/>
      <c r="S3" s="306"/>
      <c r="T3" s="536">
        <v>1</v>
      </c>
      <c r="U3" s="561" t="str">
        <f>H6</f>
        <v/>
      </c>
      <c r="V3" s="556">
        <f>J3</f>
        <v>0</v>
      </c>
      <c r="W3" s="548">
        <f>J4</f>
        <v>0</v>
      </c>
      <c r="X3" s="548">
        <f>J5</f>
        <v>0</v>
      </c>
      <c r="Y3" s="550">
        <f>J6</f>
        <v>0</v>
      </c>
      <c r="Z3" s="556">
        <f>K3</f>
        <v>0</v>
      </c>
      <c r="AA3" s="548">
        <f>K4</f>
        <v>0</v>
      </c>
      <c r="AB3" s="548">
        <f>K5</f>
        <v>0</v>
      </c>
      <c r="AC3" s="550">
        <f>K6</f>
        <v>0</v>
      </c>
      <c r="AD3" s="556">
        <f>L3</f>
        <v>0</v>
      </c>
      <c r="AE3" s="548">
        <f>L4</f>
        <v>0</v>
      </c>
      <c r="AF3" s="548">
        <f>L5</f>
        <v>0</v>
      </c>
      <c r="AG3" s="550">
        <f>L6</f>
        <v>0</v>
      </c>
      <c r="AH3" s="556">
        <f>M3</f>
        <v>0</v>
      </c>
      <c r="AI3" s="548">
        <f>M4</f>
        <v>0</v>
      </c>
      <c r="AJ3" s="548">
        <f>M5</f>
        <v>0</v>
      </c>
      <c r="AK3" s="550">
        <f>M6</f>
        <v>0</v>
      </c>
      <c r="AL3" s="556">
        <f>N3</f>
        <v>0</v>
      </c>
      <c r="AM3" s="548">
        <f>N4</f>
        <v>0</v>
      </c>
      <c r="AN3" s="548">
        <f>N5</f>
        <v>0</v>
      </c>
      <c r="AO3" s="550">
        <f>N6</f>
        <v>0</v>
      </c>
      <c r="AP3" s="556">
        <f>O3</f>
        <v>0</v>
      </c>
      <c r="AQ3" s="548">
        <f>O4</f>
        <v>0</v>
      </c>
      <c r="AR3" s="548">
        <f>O5</f>
        <v>0</v>
      </c>
      <c r="AS3" s="550">
        <f>O6</f>
        <v>0</v>
      </c>
      <c r="AT3" s="556">
        <f>P3</f>
        <v>0</v>
      </c>
      <c r="AU3" s="548">
        <f>P4</f>
        <v>0</v>
      </c>
      <c r="AV3" s="548">
        <f>P5</f>
        <v>0</v>
      </c>
      <c r="AW3" s="550">
        <f>P6</f>
        <v>0</v>
      </c>
      <c r="AX3" s="556">
        <f>Q3</f>
        <v>0</v>
      </c>
      <c r="AY3" s="548">
        <f>Q4</f>
        <v>0</v>
      </c>
      <c r="AZ3" s="548">
        <f>Q5</f>
        <v>0</v>
      </c>
      <c r="BA3" s="550">
        <f>Q6</f>
        <v>0</v>
      </c>
      <c r="BB3" s="556">
        <f>R3</f>
        <v>0</v>
      </c>
      <c r="BC3" s="548">
        <f>R4</f>
        <v>0</v>
      </c>
      <c r="BD3" s="548">
        <f>R5</f>
        <v>0</v>
      </c>
      <c r="BE3" s="550">
        <f>R6</f>
        <v>0</v>
      </c>
      <c r="BF3" s="556">
        <f>S3</f>
        <v>0</v>
      </c>
      <c r="BG3" s="548">
        <f>S4</f>
        <v>0</v>
      </c>
      <c r="BH3" s="548">
        <f>S5</f>
        <v>0</v>
      </c>
      <c r="BI3" s="550">
        <f>S6</f>
        <v>0</v>
      </c>
      <c r="BJ3" s="552">
        <f>H5</f>
        <v>0</v>
      </c>
      <c r="BK3" s="554" t="str">
        <f>IF(U3="","",IFERROR(SUM(V3:BI3)+LARGE(V3:BI3,1)/100+LARGE(V3:BI3,2)/1000+LARGE(V3:BI3,3)/10000+LARGE(V3:BI3,4)/100000+LARGE(V3:BI3,5)/1000000+LARGE(V3:BI3,6)/10000000+LARGE(V3:BI3,7)/100000000+LARGE(V3:BI3,8)/1000000000+LARGE(V3:BI3,9)/10000000000+LARGE(V3:BI3,10)/100000000000+LARGE(V3:BI3,11)/1000000000000+LARGE(V3:BI3,12)/10000000000000+LARGE(V3:BI3,13)/100000000000000+LARGE(V3:BI3,14)/1000000000000000+LARGE(V3:BI3,15)/10000000000000000+LARGE(V3:BI3,16)/100000000000000000+LARGE(V3:BI3,17)/1000000000000000000+LARGE(V3:BI3,18)/10000000000000000000+LARGE(V3:BI3,19)/100000000000000000000+LARGE(V3:BI3,20)/1E+21+LARGE(V3:BI3,21)/1E+22+LARGE(V3:BI3,22)/1E+23+LARGE(V3:BI3,23)/1E+24+LARGE(V3:BI3,24)/1E+25+LARGE(V3:BI3,25)/1E+26+LARGE(V3:BI3,26)/1E+27+LARGE(V3:BI3,27)/1E+28+LARGE(V3:BI3,28)/1E+29+LARGE(V3:BI3,29)/1E+30+LARGE(V3:BI3,30)/1E+31+LARGE(V3:BI3,31)/1E+32+LARGE(V3:BI3,32)/1E+33+LARGE(V3:BI3,33)/1E+34+LARGE(V3:BI3,34)/1E+35+LARGE(V3:BI3,35)/1E+36+LARGE(V3:BI3,36)/1E+37+LARGE(V3:BI3,37)/1E+38+LARGE(V3:BI3,38)/1E+39+LARGE(V3:BI3,39)/1E+40+LARGE(V3:BI3,40)/1E+21-0.01/T3,0))</f>
        <v/>
      </c>
      <c r="BL3" s="434"/>
      <c r="BM3" s="374"/>
      <c r="BN3" s="374"/>
      <c r="BO3" s="374"/>
      <c r="BP3" s="374"/>
      <c r="BQ3" s="374"/>
      <c r="BR3" s="374"/>
    </row>
    <row r="4" spans="1:70" ht="12" customHeight="1" x14ac:dyDescent="0.3">
      <c r="A4" s="582"/>
      <c r="B4" s="578"/>
      <c r="C4" s="570"/>
      <c r="D4" s="574"/>
      <c r="E4" s="164"/>
      <c r="F4" s="165"/>
      <c r="G4" s="150"/>
      <c r="H4" s="141" t="str">
        <f>IF(SUM(I3:I6)=0,"",(SUM(I3:I6)))</f>
        <v/>
      </c>
      <c r="I4" s="34" t="str">
        <f t="shared" ref="I4:I67" si="0">IF(F4="","",IF(MIN(90,SUM(J4:S4))=0,"PC",(MIN(90,SUM(J4:S4)))))</f>
        <v/>
      </c>
      <c r="J4" s="299"/>
      <c r="K4" s="299"/>
      <c r="L4" s="165"/>
      <c r="M4" s="299"/>
      <c r="N4" s="299"/>
      <c r="O4" s="299"/>
      <c r="P4" s="299"/>
      <c r="Q4" s="299"/>
      <c r="R4" s="299"/>
      <c r="S4" s="300"/>
      <c r="T4" s="536"/>
      <c r="U4" s="562"/>
      <c r="V4" s="557"/>
      <c r="W4" s="549"/>
      <c r="X4" s="549"/>
      <c r="Y4" s="551"/>
      <c r="Z4" s="557"/>
      <c r="AA4" s="549"/>
      <c r="AB4" s="549"/>
      <c r="AC4" s="551"/>
      <c r="AD4" s="557"/>
      <c r="AE4" s="549"/>
      <c r="AF4" s="549"/>
      <c r="AG4" s="551"/>
      <c r="AH4" s="557"/>
      <c r="AI4" s="549"/>
      <c r="AJ4" s="549"/>
      <c r="AK4" s="551"/>
      <c r="AL4" s="557"/>
      <c r="AM4" s="549"/>
      <c r="AN4" s="549"/>
      <c r="AO4" s="551"/>
      <c r="AP4" s="557"/>
      <c r="AQ4" s="549"/>
      <c r="AR4" s="549"/>
      <c r="AS4" s="551"/>
      <c r="AT4" s="557"/>
      <c r="AU4" s="549"/>
      <c r="AV4" s="549"/>
      <c r="AW4" s="551"/>
      <c r="AX4" s="557"/>
      <c r="AY4" s="549"/>
      <c r="AZ4" s="549"/>
      <c r="BA4" s="551"/>
      <c r="BB4" s="557"/>
      <c r="BC4" s="549"/>
      <c r="BD4" s="549"/>
      <c r="BE4" s="551"/>
      <c r="BF4" s="557"/>
      <c r="BG4" s="549"/>
      <c r="BH4" s="549"/>
      <c r="BI4" s="551"/>
      <c r="BJ4" s="553"/>
      <c r="BK4" s="555"/>
      <c r="BL4" s="374"/>
      <c r="BM4" s="374"/>
      <c r="BN4" s="374"/>
      <c r="BO4" s="374"/>
      <c r="BP4" s="374"/>
      <c r="BQ4" s="374"/>
      <c r="BR4" s="374"/>
    </row>
    <row r="5" spans="1:70" ht="12" customHeight="1" thickBot="1" x14ac:dyDescent="0.35">
      <c r="A5" s="582"/>
      <c r="B5" s="578"/>
      <c r="C5" s="570"/>
      <c r="D5" s="574"/>
      <c r="E5" s="164"/>
      <c r="F5" s="165"/>
      <c r="G5" s="35" t="s">
        <v>677</v>
      </c>
      <c r="H5" s="142"/>
      <c r="I5" s="34" t="str">
        <f t="shared" si="0"/>
        <v/>
      </c>
      <c r="J5" s="299"/>
      <c r="K5" s="299"/>
      <c r="L5" s="165"/>
      <c r="M5" s="299"/>
      <c r="N5" s="299"/>
      <c r="O5" s="299"/>
      <c r="P5" s="299"/>
      <c r="Q5" s="299"/>
      <c r="R5" s="299"/>
      <c r="S5" s="300"/>
      <c r="T5" s="536"/>
      <c r="U5" s="562"/>
      <c r="V5" s="557"/>
      <c r="W5" s="549"/>
      <c r="X5" s="549"/>
      <c r="Y5" s="551"/>
      <c r="Z5" s="557"/>
      <c r="AA5" s="549"/>
      <c r="AB5" s="549"/>
      <c r="AC5" s="551"/>
      <c r="AD5" s="557"/>
      <c r="AE5" s="549"/>
      <c r="AF5" s="549"/>
      <c r="AG5" s="551"/>
      <c r="AH5" s="557"/>
      <c r="AI5" s="549"/>
      <c r="AJ5" s="549"/>
      <c r="AK5" s="551"/>
      <c r="AL5" s="557"/>
      <c r="AM5" s="549"/>
      <c r="AN5" s="549"/>
      <c r="AO5" s="551"/>
      <c r="AP5" s="557"/>
      <c r="AQ5" s="549"/>
      <c r="AR5" s="549"/>
      <c r="AS5" s="551"/>
      <c r="AT5" s="557"/>
      <c r="AU5" s="549"/>
      <c r="AV5" s="549"/>
      <c r="AW5" s="551"/>
      <c r="AX5" s="557"/>
      <c r="AY5" s="549"/>
      <c r="AZ5" s="549"/>
      <c r="BA5" s="551"/>
      <c r="BB5" s="557"/>
      <c r="BC5" s="549"/>
      <c r="BD5" s="549"/>
      <c r="BE5" s="551"/>
      <c r="BF5" s="557"/>
      <c r="BG5" s="549"/>
      <c r="BH5" s="549"/>
      <c r="BI5" s="551"/>
      <c r="BJ5" s="553"/>
      <c r="BK5" s="555"/>
      <c r="BL5" s="374"/>
      <c r="BM5" s="374"/>
      <c r="BN5" s="374"/>
      <c r="BO5" s="374"/>
      <c r="BP5" s="374"/>
      <c r="BQ5" s="374"/>
      <c r="BR5" s="374"/>
    </row>
    <row r="6" spans="1:70" ht="12" customHeight="1" thickBot="1" x14ac:dyDescent="0.35">
      <c r="A6" s="583"/>
      <c r="B6" s="579"/>
      <c r="C6" s="572"/>
      <c r="D6" s="575"/>
      <c r="E6" s="166"/>
      <c r="F6" s="167"/>
      <c r="G6" s="36" t="s">
        <v>678</v>
      </c>
      <c r="H6" s="37" t="str">
        <f>IF(F3="","",IF(SUM(H4:H5)=0,"PC",(SUM(H4:H5))))</f>
        <v/>
      </c>
      <c r="I6" s="304" t="str">
        <f t="shared" si="0"/>
        <v/>
      </c>
      <c r="J6" s="298"/>
      <c r="K6" s="298"/>
      <c r="L6" s="167"/>
      <c r="M6" s="298"/>
      <c r="N6" s="298"/>
      <c r="O6" s="298"/>
      <c r="P6" s="298"/>
      <c r="Q6" s="298"/>
      <c r="R6" s="298"/>
      <c r="S6" s="301"/>
      <c r="T6" s="536"/>
      <c r="U6" s="562"/>
      <c r="V6" s="557"/>
      <c r="W6" s="549"/>
      <c r="X6" s="549"/>
      <c r="Y6" s="551"/>
      <c r="Z6" s="557"/>
      <c r="AA6" s="549"/>
      <c r="AB6" s="549"/>
      <c r="AC6" s="551"/>
      <c r="AD6" s="557"/>
      <c r="AE6" s="549"/>
      <c r="AF6" s="549"/>
      <c r="AG6" s="551"/>
      <c r="AH6" s="557"/>
      <c r="AI6" s="549"/>
      <c r="AJ6" s="549"/>
      <c r="AK6" s="551"/>
      <c r="AL6" s="557"/>
      <c r="AM6" s="549"/>
      <c r="AN6" s="549"/>
      <c r="AO6" s="551"/>
      <c r="AP6" s="557"/>
      <c r="AQ6" s="549"/>
      <c r="AR6" s="549"/>
      <c r="AS6" s="551"/>
      <c r="AT6" s="557"/>
      <c r="AU6" s="549"/>
      <c r="AV6" s="549"/>
      <c r="AW6" s="551"/>
      <c r="AX6" s="557"/>
      <c r="AY6" s="549"/>
      <c r="AZ6" s="549"/>
      <c r="BA6" s="551"/>
      <c r="BB6" s="557"/>
      <c r="BC6" s="549"/>
      <c r="BD6" s="549"/>
      <c r="BE6" s="551"/>
      <c r="BF6" s="557"/>
      <c r="BG6" s="549"/>
      <c r="BH6" s="549"/>
      <c r="BI6" s="551"/>
      <c r="BJ6" s="553"/>
      <c r="BK6" s="555"/>
      <c r="BL6" s="374"/>
      <c r="BM6" s="374"/>
      <c r="BN6" s="374"/>
      <c r="BO6" s="374"/>
      <c r="BP6" s="374"/>
      <c r="BQ6" s="374"/>
      <c r="BR6" s="374"/>
    </row>
    <row r="7" spans="1:70" ht="12" customHeight="1" x14ac:dyDescent="0.3">
      <c r="A7" s="581" t="str">
        <f t="shared" ref="A7" si="1">IF(ISERROR(RANK(BK7,$BK$3:$BK$78,0)),"",(RANK(BK7,$BK$3:$BK$78,0)))</f>
        <v/>
      </c>
      <c r="B7" s="577" t="str">
        <f>IF(ISNA(VLOOKUP(D7,'L. Des E.'!$A$3:$C$362,2,FALSE)),"",(VLOOKUP(D7,'L. Des E.'!$A$3:$C$362,2,FALSE)))</f>
        <v/>
      </c>
      <c r="C7" s="569" t="str">
        <f>IF(ISNA(VLOOKUP(D7,'L. Des E.'!$A$3:$C$362,3,FALSE)),"",(VLOOKUP(D7,'L. Des E.'!$A$3:$C$362,3,FALSE)))</f>
        <v/>
      </c>
      <c r="D7" s="573"/>
      <c r="E7" s="162"/>
      <c r="F7" s="168"/>
      <c r="G7" s="149"/>
      <c r="H7" s="39"/>
      <c r="I7" s="30" t="str">
        <f t="shared" si="0"/>
        <v/>
      </c>
      <c r="J7" s="303"/>
      <c r="K7" s="303"/>
      <c r="L7" s="168"/>
      <c r="M7" s="303"/>
      <c r="N7" s="303"/>
      <c r="O7" s="303"/>
      <c r="P7" s="303"/>
      <c r="Q7" s="303"/>
      <c r="R7" s="303"/>
      <c r="S7" s="307"/>
      <c r="T7" s="536">
        <v>2</v>
      </c>
      <c r="U7" s="567" t="str">
        <f>H10</f>
        <v/>
      </c>
      <c r="V7" s="556">
        <f>J7</f>
        <v>0</v>
      </c>
      <c r="W7" s="548">
        <f t="shared" ref="W7" si="2">J8</f>
        <v>0</v>
      </c>
      <c r="X7" s="548">
        <f t="shared" ref="X7" si="3">J9</f>
        <v>0</v>
      </c>
      <c r="Y7" s="550">
        <f t="shared" ref="Y7" si="4">J10</f>
        <v>0</v>
      </c>
      <c r="Z7" s="556">
        <f t="shared" ref="Z7" si="5">K7</f>
        <v>0</v>
      </c>
      <c r="AA7" s="548">
        <f t="shared" ref="AA7" si="6">K8</f>
        <v>0</v>
      </c>
      <c r="AB7" s="548">
        <f t="shared" ref="AB7" si="7">K9</f>
        <v>0</v>
      </c>
      <c r="AC7" s="550">
        <f t="shared" ref="AC7" si="8">K10</f>
        <v>0</v>
      </c>
      <c r="AD7" s="556">
        <f t="shared" ref="AD7" si="9">L7</f>
        <v>0</v>
      </c>
      <c r="AE7" s="548">
        <f t="shared" ref="AE7" si="10">L8</f>
        <v>0</v>
      </c>
      <c r="AF7" s="548">
        <f t="shared" ref="AF7" si="11">L9</f>
        <v>0</v>
      </c>
      <c r="AG7" s="550">
        <f t="shared" ref="AG7" si="12">L10</f>
        <v>0</v>
      </c>
      <c r="AH7" s="556">
        <f t="shared" ref="AH7" si="13">M7</f>
        <v>0</v>
      </c>
      <c r="AI7" s="548">
        <f t="shared" ref="AI7" si="14">M8</f>
        <v>0</v>
      </c>
      <c r="AJ7" s="548">
        <f t="shared" ref="AJ7" si="15">M9</f>
        <v>0</v>
      </c>
      <c r="AK7" s="550">
        <f t="shared" ref="AK7" si="16">M10</f>
        <v>0</v>
      </c>
      <c r="AL7" s="556">
        <f t="shared" ref="AL7" si="17">N7</f>
        <v>0</v>
      </c>
      <c r="AM7" s="548">
        <f t="shared" ref="AM7" si="18">N8</f>
        <v>0</v>
      </c>
      <c r="AN7" s="548">
        <f t="shared" ref="AN7" si="19">N9</f>
        <v>0</v>
      </c>
      <c r="AO7" s="550">
        <f t="shared" ref="AO7" si="20">N10</f>
        <v>0</v>
      </c>
      <c r="AP7" s="556">
        <f t="shared" ref="AP7" si="21">O7</f>
        <v>0</v>
      </c>
      <c r="AQ7" s="548">
        <f t="shared" ref="AQ7" si="22">O8</f>
        <v>0</v>
      </c>
      <c r="AR7" s="548">
        <f t="shared" ref="AR7" si="23">O9</f>
        <v>0</v>
      </c>
      <c r="AS7" s="550">
        <f t="shared" ref="AS7" si="24">O10</f>
        <v>0</v>
      </c>
      <c r="AT7" s="556">
        <f t="shared" ref="AT7" si="25">P7</f>
        <v>0</v>
      </c>
      <c r="AU7" s="548">
        <f t="shared" ref="AU7" si="26">P8</f>
        <v>0</v>
      </c>
      <c r="AV7" s="548">
        <f t="shared" ref="AV7" si="27">P9</f>
        <v>0</v>
      </c>
      <c r="AW7" s="550">
        <f t="shared" ref="AW7" si="28">P10</f>
        <v>0</v>
      </c>
      <c r="AX7" s="556">
        <f t="shared" ref="AX7" si="29">Q7</f>
        <v>0</v>
      </c>
      <c r="AY7" s="548">
        <f t="shared" ref="AY7" si="30">Q8</f>
        <v>0</v>
      </c>
      <c r="AZ7" s="548">
        <f t="shared" ref="AZ7" si="31">Q9</f>
        <v>0</v>
      </c>
      <c r="BA7" s="550">
        <f t="shared" ref="BA7" si="32">Q10</f>
        <v>0</v>
      </c>
      <c r="BB7" s="556">
        <f t="shared" ref="BB7" si="33">R7</f>
        <v>0</v>
      </c>
      <c r="BC7" s="548">
        <f t="shared" ref="BC7" si="34">R8</f>
        <v>0</v>
      </c>
      <c r="BD7" s="548">
        <f t="shared" ref="BD7" si="35">R9</f>
        <v>0</v>
      </c>
      <c r="BE7" s="550">
        <f t="shared" ref="BE7" si="36">R10</f>
        <v>0</v>
      </c>
      <c r="BF7" s="556">
        <f t="shared" ref="BF7" si="37">S7</f>
        <v>0</v>
      </c>
      <c r="BG7" s="548">
        <f t="shared" ref="BG7" si="38">S8</f>
        <v>0</v>
      </c>
      <c r="BH7" s="548">
        <f t="shared" ref="BH7" si="39">S9</f>
        <v>0</v>
      </c>
      <c r="BI7" s="550">
        <f t="shared" ref="BI7" si="40">S10</f>
        <v>0</v>
      </c>
      <c r="BJ7" s="552">
        <f t="shared" ref="BJ7" si="41">H9</f>
        <v>0</v>
      </c>
      <c r="BK7" s="554" t="str">
        <f t="shared" ref="BK7" si="42">IF(U7="","",IFERROR(SUM(V7:BI7)+LARGE(V7:BI7,1)/100+LARGE(V7:BI7,2)/1000+LARGE(V7:BI7,3)/10000+LARGE(V7:BI7,4)/100000+LARGE(V7:BI7,5)/1000000+LARGE(V7:BI7,6)/10000000+LARGE(V7:BI7,7)/100000000+LARGE(V7:BI7,8)/1000000000+LARGE(V7:BI7,9)/10000000000+LARGE(V7:BI7,10)/100000000000+LARGE(V7:BI7,11)/1000000000000+LARGE(V7:BI7,12)/10000000000000+LARGE(V7:BI7,13)/100000000000000+LARGE(V7:BI7,14)/1000000000000000+LARGE(V7:BI7,15)/10000000000000000+LARGE(V7:BI7,16)/100000000000000000+LARGE(V7:BI7,17)/1000000000000000000+LARGE(V7:BI7,18)/10000000000000000000+LARGE(V7:BI7,19)/100000000000000000000+LARGE(V7:BI7,20)/1E+21+LARGE(V7:BI7,21)/1E+22+LARGE(V7:BI7,22)/1E+23+LARGE(V7:BI7,23)/1E+24+LARGE(V7:BI7,24)/1E+25+LARGE(V7:BI7,25)/1E+26+LARGE(V7:BI7,26)/1E+27+LARGE(V7:BI7,27)/1E+28+LARGE(V7:BI7,28)/1E+29+LARGE(V7:BI7,29)/1E+30+LARGE(V7:BI7,30)/1E+31+LARGE(V7:BI7,31)/1E+32+LARGE(V7:BI7,32)/1E+33+LARGE(V7:BI7,33)/1E+34+LARGE(V7:BI7,34)/1E+35+LARGE(V7:BI7,35)/1E+36+LARGE(V7:BI7,36)/1E+37+LARGE(V7:BI7,37)/1E+38+LARGE(V7:BI7,38)/1E+39+LARGE(V7:BI7,39)/1E+40+LARGE(V7:BI7,40)/1E+21-0.01/T7,0))</f>
        <v/>
      </c>
      <c r="BL7" s="374"/>
      <c r="BM7" s="374"/>
      <c r="BN7" s="374"/>
      <c r="BO7" s="374"/>
      <c r="BP7" s="374"/>
      <c r="BQ7" s="374"/>
      <c r="BR7" s="374"/>
    </row>
    <row r="8" spans="1:70" ht="12" customHeight="1" x14ac:dyDescent="0.3">
      <c r="A8" s="582"/>
      <c r="B8" s="578"/>
      <c r="C8" s="570"/>
      <c r="D8" s="574"/>
      <c r="E8" s="164"/>
      <c r="F8" s="165"/>
      <c r="G8" s="150"/>
      <c r="H8" s="141" t="str">
        <f>IF(SUM(I7:I10)=0,"",(SUM(I7:I10)))</f>
        <v/>
      </c>
      <c r="I8" s="34" t="str">
        <f t="shared" si="0"/>
        <v/>
      </c>
      <c r="J8" s="299"/>
      <c r="K8" s="299"/>
      <c r="L8" s="165"/>
      <c r="M8" s="299"/>
      <c r="N8" s="299"/>
      <c r="O8" s="299"/>
      <c r="P8" s="299"/>
      <c r="Q8" s="299"/>
      <c r="R8" s="299"/>
      <c r="S8" s="300"/>
      <c r="T8" s="536"/>
      <c r="U8" s="562"/>
      <c r="V8" s="557"/>
      <c r="W8" s="549"/>
      <c r="X8" s="549"/>
      <c r="Y8" s="551"/>
      <c r="Z8" s="557"/>
      <c r="AA8" s="549"/>
      <c r="AB8" s="549"/>
      <c r="AC8" s="551"/>
      <c r="AD8" s="557"/>
      <c r="AE8" s="549"/>
      <c r="AF8" s="549"/>
      <c r="AG8" s="551"/>
      <c r="AH8" s="557"/>
      <c r="AI8" s="549"/>
      <c r="AJ8" s="549"/>
      <c r="AK8" s="551"/>
      <c r="AL8" s="557"/>
      <c r="AM8" s="549"/>
      <c r="AN8" s="549"/>
      <c r="AO8" s="551"/>
      <c r="AP8" s="557"/>
      <c r="AQ8" s="549"/>
      <c r="AR8" s="549"/>
      <c r="AS8" s="551"/>
      <c r="AT8" s="557"/>
      <c r="AU8" s="549"/>
      <c r="AV8" s="549"/>
      <c r="AW8" s="551"/>
      <c r="AX8" s="557"/>
      <c r="AY8" s="549"/>
      <c r="AZ8" s="549"/>
      <c r="BA8" s="551"/>
      <c r="BB8" s="557"/>
      <c r="BC8" s="549"/>
      <c r="BD8" s="549"/>
      <c r="BE8" s="551"/>
      <c r="BF8" s="557"/>
      <c r="BG8" s="549"/>
      <c r="BH8" s="549"/>
      <c r="BI8" s="551"/>
      <c r="BJ8" s="553"/>
      <c r="BK8" s="555"/>
      <c r="BL8" s="374"/>
      <c r="BM8" s="374"/>
      <c r="BN8" s="374"/>
      <c r="BO8" s="374"/>
      <c r="BP8" s="374"/>
      <c r="BQ8" s="374"/>
      <c r="BR8" s="374"/>
    </row>
    <row r="9" spans="1:70" ht="12" customHeight="1" thickBot="1" x14ac:dyDescent="0.35">
      <c r="A9" s="582"/>
      <c r="B9" s="578"/>
      <c r="C9" s="570"/>
      <c r="D9" s="574"/>
      <c r="E9" s="164"/>
      <c r="F9" s="165"/>
      <c r="G9" s="35" t="s">
        <v>677</v>
      </c>
      <c r="H9" s="142"/>
      <c r="I9" s="34" t="str">
        <f t="shared" si="0"/>
        <v/>
      </c>
      <c r="J9" s="299"/>
      <c r="K9" s="299"/>
      <c r="L9" s="165"/>
      <c r="M9" s="299"/>
      <c r="N9" s="299"/>
      <c r="O9" s="299"/>
      <c r="P9" s="299"/>
      <c r="Q9" s="299"/>
      <c r="R9" s="299"/>
      <c r="S9" s="300"/>
      <c r="T9" s="536"/>
      <c r="U9" s="562"/>
      <c r="V9" s="557"/>
      <c r="W9" s="549"/>
      <c r="X9" s="549"/>
      <c r="Y9" s="551"/>
      <c r="Z9" s="557"/>
      <c r="AA9" s="549"/>
      <c r="AB9" s="549"/>
      <c r="AC9" s="551"/>
      <c r="AD9" s="557"/>
      <c r="AE9" s="549"/>
      <c r="AF9" s="549"/>
      <c r="AG9" s="551"/>
      <c r="AH9" s="557"/>
      <c r="AI9" s="549"/>
      <c r="AJ9" s="549"/>
      <c r="AK9" s="551"/>
      <c r="AL9" s="557"/>
      <c r="AM9" s="549"/>
      <c r="AN9" s="549"/>
      <c r="AO9" s="551"/>
      <c r="AP9" s="557"/>
      <c r="AQ9" s="549"/>
      <c r="AR9" s="549"/>
      <c r="AS9" s="551"/>
      <c r="AT9" s="557"/>
      <c r="AU9" s="549"/>
      <c r="AV9" s="549"/>
      <c r="AW9" s="551"/>
      <c r="AX9" s="557"/>
      <c r="AY9" s="549"/>
      <c r="AZ9" s="549"/>
      <c r="BA9" s="551"/>
      <c r="BB9" s="557"/>
      <c r="BC9" s="549"/>
      <c r="BD9" s="549"/>
      <c r="BE9" s="551"/>
      <c r="BF9" s="557"/>
      <c r="BG9" s="549"/>
      <c r="BH9" s="549"/>
      <c r="BI9" s="551"/>
      <c r="BJ9" s="553"/>
      <c r="BK9" s="555"/>
      <c r="BL9" s="374"/>
      <c r="BM9" s="374"/>
      <c r="BN9" s="374"/>
      <c r="BO9" s="374"/>
      <c r="BP9" s="374"/>
      <c r="BQ9" s="374"/>
      <c r="BR9" s="374"/>
    </row>
    <row r="10" spans="1:70" ht="12" customHeight="1" thickBot="1" x14ac:dyDescent="0.35">
      <c r="A10" s="583"/>
      <c r="B10" s="579"/>
      <c r="C10" s="572"/>
      <c r="D10" s="575"/>
      <c r="E10" s="164"/>
      <c r="F10" s="169"/>
      <c r="G10" s="36" t="s">
        <v>678</v>
      </c>
      <c r="H10" s="37" t="str">
        <f>IF(F7="","",IF(SUM(H8:H9)=0,"PC",(SUM(H8:H9))))</f>
        <v/>
      </c>
      <c r="I10" s="304" t="str">
        <f t="shared" si="0"/>
        <v/>
      </c>
      <c r="J10" s="302"/>
      <c r="K10" s="302"/>
      <c r="L10" s="169"/>
      <c r="M10" s="302"/>
      <c r="N10" s="302"/>
      <c r="O10" s="302"/>
      <c r="P10" s="302"/>
      <c r="Q10" s="302"/>
      <c r="R10" s="302"/>
      <c r="S10" s="308"/>
      <c r="T10" s="536"/>
      <c r="U10" s="568"/>
      <c r="V10" s="557"/>
      <c r="W10" s="549"/>
      <c r="X10" s="549"/>
      <c r="Y10" s="551"/>
      <c r="Z10" s="557"/>
      <c r="AA10" s="549"/>
      <c r="AB10" s="549"/>
      <c r="AC10" s="551"/>
      <c r="AD10" s="557"/>
      <c r="AE10" s="549"/>
      <c r="AF10" s="549"/>
      <c r="AG10" s="551"/>
      <c r="AH10" s="557"/>
      <c r="AI10" s="549"/>
      <c r="AJ10" s="549"/>
      <c r="AK10" s="551"/>
      <c r="AL10" s="557"/>
      <c r="AM10" s="549"/>
      <c r="AN10" s="549"/>
      <c r="AO10" s="551"/>
      <c r="AP10" s="557"/>
      <c r="AQ10" s="549"/>
      <c r="AR10" s="549"/>
      <c r="AS10" s="551"/>
      <c r="AT10" s="557"/>
      <c r="AU10" s="549"/>
      <c r="AV10" s="549"/>
      <c r="AW10" s="551"/>
      <c r="AX10" s="557"/>
      <c r="AY10" s="549"/>
      <c r="AZ10" s="549"/>
      <c r="BA10" s="551"/>
      <c r="BB10" s="557"/>
      <c r="BC10" s="549"/>
      <c r="BD10" s="549"/>
      <c r="BE10" s="551"/>
      <c r="BF10" s="557"/>
      <c r="BG10" s="549"/>
      <c r="BH10" s="549"/>
      <c r="BI10" s="551"/>
      <c r="BJ10" s="553"/>
      <c r="BK10" s="555"/>
      <c r="BL10" s="374"/>
      <c r="BM10" s="374"/>
      <c r="BN10" s="374"/>
      <c r="BO10" s="374"/>
      <c r="BP10" s="374"/>
      <c r="BQ10" s="374"/>
      <c r="BR10" s="374"/>
    </row>
    <row r="11" spans="1:70" ht="12" customHeight="1" x14ac:dyDescent="0.3">
      <c r="A11" s="581" t="str">
        <f t="shared" ref="A11" si="43">IF(ISERROR(RANK(BK11,$BK$3:$BK$78,0)),"",(RANK(BK11,$BK$3:$BK$78,0)))</f>
        <v/>
      </c>
      <c r="B11" s="577" t="str">
        <f>IF(ISNA(VLOOKUP(D11,'L. Des E.'!$A$3:$C$362,2,FALSE)),"",(VLOOKUP(D11,'L. Des E.'!$A$3:$C$362,2,FALSE)))</f>
        <v/>
      </c>
      <c r="C11" s="569" t="str">
        <f>IF(ISNA(VLOOKUP(D11,'L. Des E.'!$A$3:$C$362,3,FALSE)),"",(VLOOKUP(D11,'L. Des E.'!$A$3:$C$362,3,FALSE)))</f>
        <v/>
      </c>
      <c r="D11" s="573"/>
      <c r="E11" s="162"/>
      <c r="F11" s="163"/>
      <c r="G11" s="149"/>
      <c r="H11" s="31"/>
      <c r="I11" s="30" t="str">
        <f t="shared" si="0"/>
        <v/>
      </c>
      <c r="J11" s="305"/>
      <c r="K11" s="305"/>
      <c r="L11" s="163"/>
      <c r="M11" s="305"/>
      <c r="N11" s="305"/>
      <c r="O11" s="305"/>
      <c r="P11" s="305"/>
      <c r="Q11" s="305"/>
      <c r="R11" s="305"/>
      <c r="S11" s="306"/>
      <c r="T11" s="536">
        <v>3</v>
      </c>
      <c r="U11" s="562" t="str">
        <f t="shared" ref="U11" si="44">H14</f>
        <v/>
      </c>
      <c r="V11" s="556">
        <f>J11</f>
        <v>0</v>
      </c>
      <c r="W11" s="548">
        <f t="shared" ref="W11" si="45">J12</f>
        <v>0</v>
      </c>
      <c r="X11" s="548">
        <f t="shared" ref="X11" si="46">J13</f>
        <v>0</v>
      </c>
      <c r="Y11" s="550">
        <f t="shared" ref="Y11" si="47">J14</f>
        <v>0</v>
      </c>
      <c r="Z11" s="556">
        <f t="shared" ref="Z11" si="48">K11</f>
        <v>0</v>
      </c>
      <c r="AA11" s="548">
        <f t="shared" ref="AA11" si="49">K12</f>
        <v>0</v>
      </c>
      <c r="AB11" s="548">
        <f t="shared" ref="AB11" si="50">K13</f>
        <v>0</v>
      </c>
      <c r="AC11" s="550">
        <f t="shared" ref="AC11" si="51">K14</f>
        <v>0</v>
      </c>
      <c r="AD11" s="556">
        <f t="shared" ref="AD11" si="52">L11</f>
        <v>0</v>
      </c>
      <c r="AE11" s="548">
        <f t="shared" ref="AE11" si="53">L12</f>
        <v>0</v>
      </c>
      <c r="AF11" s="548">
        <f t="shared" ref="AF11" si="54">L13</f>
        <v>0</v>
      </c>
      <c r="AG11" s="550">
        <f t="shared" ref="AG11" si="55">L14</f>
        <v>0</v>
      </c>
      <c r="AH11" s="556">
        <f t="shared" ref="AH11" si="56">M11</f>
        <v>0</v>
      </c>
      <c r="AI11" s="548">
        <f t="shared" ref="AI11" si="57">M12</f>
        <v>0</v>
      </c>
      <c r="AJ11" s="548">
        <f t="shared" ref="AJ11" si="58">M13</f>
        <v>0</v>
      </c>
      <c r="AK11" s="550">
        <f t="shared" ref="AK11" si="59">M14</f>
        <v>0</v>
      </c>
      <c r="AL11" s="556">
        <f t="shared" ref="AL11" si="60">N11</f>
        <v>0</v>
      </c>
      <c r="AM11" s="548">
        <f t="shared" ref="AM11" si="61">N12</f>
        <v>0</v>
      </c>
      <c r="AN11" s="548">
        <f t="shared" ref="AN11" si="62">N13</f>
        <v>0</v>
      </c>
      <c r="AO11" s="550">
        <f t="shared" ref="AO11" si="63">N14</f>
        <v>0</v>
      </c>
      <c r="AP11" s="556">
        <f t="shared" ref="AP11" si="64">O11</f>
        <v>0</v>
      </c>
      <c r="AQ11" s="548">
        <f t="shared" ref="AQ11" si="65">O12</f>
        <v>0</v>
      </c>
      <c r="AR11" s="548">
        <f t="shared" ref="AR11" si="66">O13</f>
        <v>0</v>
      </c>
      <c r="AS11" s="550">
        <f t="shared" ref="AS11" si="67">O14</f>
        <v>0</v>
      </c>
      <c r="AT11" s="556">
        <f t="shared" ref="AT11" si="68">P11</f>
        <v>0</v>
      </c>
      <c r="AU11" s="548">
        <f t="shared" ref="AU11" si="69">P12</f>
        <v>0</v>
      </c>
      <c r="AV11" s="548">
        <f t="shared" ref="AV11" si="70">P13</f>
        <v>0</v>
      </c>
      <c r="AW11" s="550">
        <f t="shared" ref="AW11" si="71">P14</f>
        <v>0</v>
      </c>
      <c r="AX11" s="556">
        <f t="shared" ref="AX11" si="72">Q11</f>
        <v>0</v>
      </c>
      <c r="AY11" s="548">
        <f t="shared" ref="AY11" si="73">Q12</f>
        <v>0</v>
      </c>
      <c r="AZ11" s="548">
        <f t="shared" ref="AZ11" si="74">Q13</f>
        <v>0</v>
      </c>
      <c r="BA11" s="550">
        <f t="shared" ref="BA11" si="75">Q14</f>
        <v>0</v>
      </c>
      <c r="BB11" s="556">
        <f t="shared" ref="BB11" si="76">R11</f>
        <v>0</v>
      </c>
      <c r="BC11" s="548">
        <f t="shared" ref="BC11" si="77">R12</f>
        <v>0</v>
      </c>
      <c r="BD11" s="548">
        <f t="shared" ref="BD11" si="78">R13</f>
        <v>0</v>
      </c>
      <c r="BE11" s="550">
        <f t="shared" ref="BE11" si="79">R14</f>
        <v>0</v>
      </c>
      <c r="BF11" s="556">
        <f t="shared" ref="BF11" si="80">S11</f>
        <v>0</v>
      </c>
      <c r="BG11" s="548">
        <f t="shared" ref="BG11" si="81">S12</f>
        <v>0</v>
      </c>
      <c r="BH11" s="548">
        <f t="shared" ref="BH11" si="82">S13</f>
        <v>0</v>
      </c>
      <c r="BI11" s="550">
        <f t="shared" ref="BI11" si="83">S14</f>
        <v>0</v>
      </c>
      <c r="BJ11" s="552">
        <f t="shared" ref="BJ11" si="84">H13</f>
        <v>0</v>
      </c>
      <c r="BK11" s="554" t="str">
        <f t="shared" ref="BK11" si="85">IF(U11="","",IFERROR(SUM(V11:BI11)+LARGE(V11:BI11,1)/100+LARGE(V11:BI11,2)/1000+LARGE(V11:BI11,3)/10000+LARGE(V11:BI11,4)/100000+LARGE(V11:BI11,5)/1000000+LARGE(V11:BI11,6)/10000000+LARGE(V11:BI11,7)/100000000+LARGE(V11:BI11,8)/1000000000+LARGE(V11:BI11,9)/10000000000+LARGE(V11:BI11,10)/100000000000+LARGE(V11:BI11,11)/1000000000000+LARGE(V11:BI11,12)/10000000000000+LARGE(V11:BI11,13)/100000000000000+LARGE(V11:BI11,14)/1000000000000000+LARGE(V11:BI11,15)/10000000000000000+LARGE(V11:BI11,16)/100000000000000000+LARGE(V11:BI11,17)/1000000000000000000+LARGE(V11:BI11,18)/10000000000000000000+LARGE(V11:BI11,19)/100000000000000000000+LARGE(V11:BI11,20)/1E+21+LARGE(V11:BI11,21)/1E+22+LARGE(V11:BI11,22)/1E+23+LARGE(V11:BI11,23)/1E+24+LARGE(V11:BI11,24)/1E+25+LARGE(V11:BI11,25)/1E+26+LARGE(V11:BI11,26)/1E+27+LARGE(V11:BI11,27)/1E+28+LARGE(V11:BI11,28)/1E+29+LARGE(V11:BI11,29)/1E+30+LARGE(V11:BI11,30)/1E+31+LARGE(V11:BI11,31)/1E+32+LARGE(V11:BI11,32)/1E+33+LARGE(V11:BI11,33)/1E+34+LARGE(V11:BI11,34)/1E+35+LARGE(V11:BI11,35)/1E+36+LARGE(V11:BI11,36)/1E+37+LARGE(V11:BI11,37)/1E+38+LARGE(V11:BI11,38)/1E+39+LARGE(V11:BI11,39)/1E+40+LARGE(V11:BI11,40)/1E+21-0.01/T11,0))</f>
        <v/>
      </c>
      <c r="BL11" s="374"/>
      <c r="BM11" s="374"/>
      <c r="BN11" s="374"/>
      <c r="BO11" s="374"/>
      <c r="BP11" s="374"/>
      <c r="BQ11" s="374"/>
      <c r="BR11" s="374"/>
    </row>
    <row r="12" spans="1:70" ht="12" customHeight="1" x14ac:dyDescent="0.3">
      <c r="A12" s="582"/>
      <c r="B12" s="578"/>
      <c r="C12" s="570"/>
      <c r="D12" s="574"/>
      <c r="E12" s="164"/>
      <c r="F12" s="165"/>
      <c r="G12" s="150"/>
      <c r="H12" s="141" t="str">
        <f>IF(SUM(I11:I14)=0,"",(SUM(I11:I14)))</f>
        <v/>
      </c>
      <c r="I12" s="34" t="str">
        <f t="shared" si="0"/>
        <v/>
      </c>
      <c r="J12" s="299"/>
      <c r="K12" s="299"/>
      <c r="L12" s="165"/>
      <c r="M12" s="299"/>
      <c r="N12" s="299"/>
      <c r="O12" s="299"/>
      <c r="P12" s="299"/>
      <c r="Q12" s="299"/>
      <c r="R12" s="299"/>
      <c r="S12" s="300"/>
      <c r="T12" s="536"/>
      <c r="U12" s="562"/>
      <c r="V12" s="557"/>
      <c r="W12" s="549"/>
      <c r="X12" s="549"/>
      <c r="Y12" s="551"/>
      <c r="Z12" s="557"/>
      <c r="AA12" s="549"/>
      <c r="AB12" s="549"/>
      <c r="AC12" s="551"/>
      <c r="AD12" s="557"/>
      <c r="AE12" s="549"/>
      <c r="AF12" s="549"/>
      <c r="AG12" s="551"/>
      <c r="AH12" s="557"/>
      <c r="AI12" s="549"/>
      <c r="AJ12" s="549"/>
      <c r="AK12" s="551"/>
      <c r="AL12" s="557"/>
      <c r="AM12" s="549"/>
      <c r="AN12" s="549"/>
      <c r="AO12" s="551"/>
      <c r="AP12" s="557"/>
      <c r="AQ12" s="549"/>
      <c r="AR12" s="549"/>
      <c r="AS12" s="551"/>
      <c r="AT12" s="557"/>
      <c r="AU12" s="549"/>
      <c r="AV12" s="549"/>
      <c r="AW12" s="551"/>
      <c r="AX12" s="557"/>
      <c r="AY12" s="549"/>
      <c r="AZ12" s="549"/>
      <c r="BA12" s="551"/>
      <c r="BB12" s="557"/>
      <c r="BC12" s="549"/>
      <c r="BD12" s="549"/>
      <c r="BE12" s="551"/>
      <c r="BF12" s="557"/>
      <c r="BG12" s="549"/>
      <c r="BH12" s="549"/>
      <c r="BI12" s="551"/>
      <c r="BJ12" s="553"/>
      <c r="BK12" s="555"/>
      <c r="BL12" s="374"/>
      <c r="BM12" s="374"/>
      <c r="BN12" s="374"/>
      <c r="BO12" s="374"/>
      <c r="BP12" s="374"/>
      <c r="BQ12" s="374"/>
      <c r="BR12" s="374"/>
    </row>
    <row r="13" spans="1:70" ht="12" customHeight="1" thickBot="1" x14ac:dyDescent="0.35">
      <c r="A13" s="582"/>
      <c r="B13" s="578"/>
      <c r="C13" s="570"/>
      <c r="D13" s="574"/>
      <c r="E13" s="164"/>
      <c r="F13" s="165"/>
      <c r="G13" s="35" t="s">
        <v>677</v>
      </c>
      <c r="H13" s="142"/>
      <c r="I13" s="34" t="str">
        <f t="shared" si="0"/>
        <v/>
      </c>
      <c r="J13" s="299"/>
      <c r="K13" s="299"/>
      <c r="L13" s="165"/>
      <c r="M13" s="299"/>
      <c r="N13" s="299"/>
      <c r="O13" s="299"/>
      <c r="P13" s="299"/>
      <c r="Q13" s="299"/>
      <c r="R13" s="299"/>
      <c r="S13" s="300"/>
      <c r="T13" s="536"/>
      <c r="U13" s="562"/>
      <c r="V13" s="557"/>
      <c r="W13" s="549"/>
      <c r="X13" s="549"/>
      <c r="Y13" s="551"/>
      <c r="Z13" s="557"/>
      <c r="AA13" s="549"/>
      <c r="AB13" s="549"/>
      <c r="AC13" s="551"/>
      <c r="AD13" s="557"/>
      <c r="AE13" s="549"/>
      <c r="AF13" s="549"/>
      <c r="AG13" s="551"/>
      <c r="AH13" s="557"/>
      <c r="AI13" s="549"/>
      <c r="AJ13" s="549"/>
      <c r="AK13" s="551"/>
      <c r="AL13" s="557"/>
      <c r="AM13" s="549"/>
      <c r="AN13" s="549"/>
      <c r="AO13" s="551"/>
      <c r="AP13" s="557"/>
      <c r="AQ13" s="549"/>
      <c r="AR13" s="549"/>
      <c r="AS13" s="551"/>
      <c r="AT13" s="557"/>
      <c r="AU13" s="549"/>
      <c r="AV13" s="549"/>
      <c r="AW13" s="551"/>
      <c r="AX13" s="557"/>
      <c r="AY13" s="549"/>
      <c r="AZ13" s="549"/>
      <c r="BA13" s="551"/>
      <c r="BB13" s="557"/>
      <c r="BC13" s="549"/>
      <c r="BD13" s="549"/>
      <c r="BE13" s="551"/>
      <c r="BF13" s="557"/>
      <c r="BG13" s="549"/>
      <c r="BH13" s="549"/>
      <c r="BI13" s="551"/>
      <c r="BJ13" s="553"/>
      <c r="BK13" s="555"/>
      <c r="BL13" s="374"/>
      <c r="BM13" s="374"/>
      <c r="BN13" s="374"/>
      <c r="BO13" s="374"/>
      <c r="BP13" s="374"/>
      <c r="BQ13" s="374"/>
      <c r="BR13" s="374"/>
    </row>
    <row r="14" spans="1:70" ht="12" customHeight="1" thickBot="1" x14ac:dyDescent="0.35">
      <c r="A14" s="583"/>
      <c r="B14" s="579"/>
      <c r="C14" s="572"/>
      <c r="D14" s="575"/>
      <c r="E14" s="170"/>
      <c r="F14" s="167"/>
      <c r="G14" s="36" t="s">
        <v>678</v>
      </c>
      <c r="H14" s="37" t="str">
        <f>IF(F11="","",IF(SUM(H12:H13)=0,"PC",(SUM(H12:H13))))</f>
        <v/>
      </c>
      <c r="I14" s="304" t="str">
        <f t="shared" si="0"/>
        <v/>
      </c>
      <c r="J14" s="298"/>
      <c r="K14" s="298"/>
      <c r="L14" s="167"/>
      <c r="M14" s="298"/>
      <c r="N14" s="298"/>
      <c r="O14" s="298"/>
      <c r="P14" s="298"/>
      <c r="Q14" s="298"/>
      <c r="R14" s="298"/>
      <c r="S14" s="301"/>
      <c r="T14" s="536"/>
      <c r="U14" s="562"/>
      <c r="V14" s="557"/>
      <c r="W14" s="549"/>
      <c r="X14" s="549"/>
      <c r="Y14" s="551"/>
      <c r="Z14" s="557"/>
      <c r="AA14" s="549"/>
      <c r="AB14" s="549"/>
      <c r="AC14" s="551"/>
      <c r="AD14" s="557"/>
      <c r="AE14" s="549"/>
      <c r="AF14" s="549"/>
      <c r="AG14" s="551"/>
      <c r="AH14" s="557"/>
      <c r="AI14" s="549"/>
      <c r="AJ14" s="549"/>
      <c r="AK14" s="551"/>
      <c r="AL14" s="557"/>
      <c r="AM14" s="549"/>
      <c r="AN14" s="549"/>
      <c r="AO14" s="551"/>
      <c r="AP14" s="557"/>
      <c r="AQ14" s="549"/>
      <c r="AR14" s="549"/>
      <c r="AS14" s="551"/>
      <c r="AT14" s="557"/>
      <c r="AU14" s="549"/>
      <c r="AV14" s="549"/>
      <c r="AW14" s="551"/>
      <c r="AX14" s="557"/>
      <c r="AY14" s="549"/>
      <c r="AZ14" s="549"/>
      <c r="BA14" s="551"/>
      <c r="BB14" s="557"/>
      <c r="BC14" s="549"/>
      <c r="BD14" s="549"/>
      <c r="BE14" s="551"/>
      <c r="BF14" s="557"/>
      <c r="BG14" s="549"/>
      <c r="BH14" s="549"/>
      <c r="BI14" s="551"/>
      <c r="BJ14" s="553"/>
      <c r="BK14" s="555"/>
      <c r="BL14" s="374"/>
      <c r="BM14" s="374"/>
      <c r="BN14" s="374"/>
      <c r="BO14" s="374"/>
      <c r="BP14" s="374"/>
      <c r="BQ14" s="374"/>
      <c r="BR14" s="374"/>
    </row>
    <row r="15" spans="1:70" ht="12" customHeight="1" x14ac:dyDescent="0.3">
      <c r="A15" s="581" t="str">
        <f t="shared" ref="A15" si="86">IF(ISERROR(RANK(BK15,$BK$3:$BK$78,0)),"",(RANK(BK15,$BK$3:$BK$78,0)))</f>
        <v/>
      </c>
      <c r="B15" s="577" t="str">
        <f>IF(ISNA(VLOOKUP(D15,'L. Des E.'!$A$3:$C$362,2,FALSE)),"",(VLOOKUP(D15,'L. Des E.'!$A$3:$C$362,2,FALSE)))</f>
        <v/>
      </c>
      <c r="C15" s="569" t="str">
        <f>IF(ISNA(VLOOKUP(D15,'L. Des E.'!$A$3:$C$362,3,FALSE)),"",(VLOOKUP(D15,'L. Des E.'!$A$3:$C$362,3,FALSE)))</f>
        <v/>
      </c>
      <c r="D15" s="573"/>
      <c r="E15" s="171"/>
      <c r="F15" s="168"/>
      <c r="G15" s="149"/>
      <c r="H15" s="31"/>
      <c r="I15" s="30" t="str">
        <f t="shared" si="0"/>
        <v/>
      </c>
      <c r="J15" s="168"/>
      <c r="K15" s="168"/>
      <c r="L15" s="168"/>
      <c r="M15" s="168"/>
      <c r="N15" s="168"/>
      <c r="O15" s="168"/>
      <c r="P15" s="168"/>
      <c r="Q15" s="168"/>
      <c r="R15" s="168"/>
      <c r="S15" s="309"/>
      <c r="T15" s="536">
        <v>4</v>
      </c>
      <c r="U15" s="567" t="str">
        <f t="shared" ref="U15" si="87">H18</f>
        <v/>
      </c>
      <c r="V15" s="556">
        <f>J15</f>
        <v>0</v>
      </c>
      <c r="W15" s="548">
        <f t="shared" ref="W15" si="88">J16</f>
        <v>0</v>
      </c>
      <c r="X15" s="548">
        <f t="shared" ref="X15" si="89">J17</f>
        <v>0</v>
      </c>
      <c r="Y15" s="550">
        <f t="shared" ref="Y15" si="90">J18</f>
        <v>0</v>
      </c>
      <c r="Z15" s="556">
        <f t="shared" ref="Z15" si="91">K15</f>
        <v>0</v>
      </c>
      <c r="AA15" s="548">
        <f t="shared" ref="AA15" si="92">K16</f>
        <v>0</v>
      </c>
      <c r="AB15" s="548">
        <f t="shared" ref="AB15" si="93">K17</f>
        <v>0</v>
      </c>
      <c r="AC15" s="550">
        <f t="shared" ref="AC15" si="94">K18</f>
        <v>0</v>
      </c>
      <c r="AD15" s="556">
        <f t="shared" ref="AD15" si="95">L15</f>
        <v>0</v>
      </c>
      <c r="AE15" s="548">
        <f t="shared" ref="AE15" si="96">L16</f>
        <v>0</v>
      </c>
      <c r="AF15" s="548">
        <f t="shared" ref="AF15" si="97">L17</f>
        <v>0</v>
      </c>
      <c r="AG15" s="550">
        <f t="shared" ref="AG15" si="98">L18</f>
        <v>0</v>
      </c>
      <c r="AH15" s="556">
        <f t="shared" ref="AH15" si="99">M15</f>
        <v>0</v>
      </c>
      <c r="AI15" s="548">
        <f t="shared" ref="AI15" si="100">M16</f>
        <v>0</v>
      </c>
      <c r="AJ15" s="548">
        <f t="shared" ref="AJ15" si="101">M17</f>
        <v>0</v>
      </c>
      <c r="AK15" s="550">
        <f t="shared" ref="AK15" si="102">M18</f>
        <v>0</v>
      </c>
      <c r="AL15" s="556">
        <f t="shared" ref="AL15" si="103">N15</f>
        <v>0</v>
      </c>
      <c r="AM15" s="548">
        <f t="shared" ref="AM15" si="104">N16</f>
        <v>0</v>
      </c>
      <c r="AN15" s="548">
        <f t="shared" ref="AN15" si="105">N17</f>
        <v>0</v>
      </c>
      <c r="AO15" s="550">
        <f t="shared" ref="AO15" si="106">N18</f>
        <v>0</v>
      </c>
      <c r="AP15" s="556">
        <f t="shared" ref="AP15" si="107">O15</f>
        <v>0</v>
      </c>
      <c r="AQ15" s="548">
        <f t="shared" ref="AQ15" si="108">O16</f>
        <v>0</v>
      </c>
      <c r="AR15" s="548">
        <f t="shared" ref="AR15" si="109">O17</f>
        <v>0</v>
      </c>
      <c r="AS15" s="550">
        <f t="shared" ref="AS15" si="110">O18</f>
        <v>0</v>
      </c>
      <c r="AT15" s="556">
        <f t="shared" ref="AT15" si="111">P15</f>
        <v>0</v>
      </c>
      <c r="AU15" s="548">
        <f t="shared" ref="AU15" si="112">P16</f>
        <v>0</v>
      </c>
      <c r="AV15" s="548">
        <f t="shared" ref="AV15" si="113">P17</f>
        <v>0</v>
      </c>
      <c r="AW15" s="550">
        <f t="shared" ref="AW15" si="114">P18</f>
        <v>0</v>
      </c>
      <c r="AX15" s="556">
        <f t="shared" ref="AX15" si="115">Q15</f>
        <v>0</v>
      </c>
      <c r="AY15" s="548">
        <f t="shared" ref="AY15" si="116">Q16</f>
        <v>0</v>
      </c>
      <c r="AZ15" s="548">
        <f t="shared" ref="AZ15" si="117">Q17</f>
        <v>0</v>
      </c>
      <c r="BA15" s="550">
        <f t="shared" ref="BA15" si="118">Q18</f>
        <v>0</v>
      </c>
      <c r="BB15" s="556">
        <f t="shared" ref="BB15" si="119">R15</f>
        <v>0</v>
      </c>
      <c r="BC15" s="548">
        <f t="shared" ref="BC15" si="120">R16</f>
        <v>0</v>
      </c>
      <c r="BD15" s="548">
        <f t="shared" ref="BD15" si="121">R17</f>
        <v>0</v>
      </c>
      <c r="BE15" s="550">
        <f t="shared" ref="BE15" si="122">R18</f>
        <v>0</v>
      </c>
      <c r="BF15" s="556">
        <f t="shared" ref="BF15" si="123">S15</f>
        <v>0</v>
      </c>
      <c r="BG15" s="548">
        <f t="shared" ref="BG15" si="124">S16</f>
        <v>0</v>
      </c>
      <c r="BH15" s="548">
        <f t="shared" ref="BH15" si="125">S17</f>
        <v>0</v>
      </c>
      <c r="BI15" s="550">
        <f t="shared" ref="BI15" si="126">S18</f>
        <v>0</v>
      </c>
      <c r="BJ15" s="552">
        <f t="shared" ref="BJ15" si="127">H17</f>
        <v>0</v>
      </c>
      <c r="BK15" s="554" t="str">
        <f t="shared" ref="BK15" si="128">IF(U15="","",IFERROR(SUM(V15:BI15)+LARGE(V15:BI15,1)/100+LARGE(V15:BI15,2)/1000+LARGE(V15:BI15,3)/10000+LARGE(V15:BI15,4)/100000+LARGE(V15:BI15,5)/1000000+LARGE(V15:BI15,6)/10000000+LARGE(V15:BI15,7)/100000000+LARGE(V15:BI15,8)/1000000000+LARGE(V15:BI15,9)/10000000000+LARGE(V15:BI15,10)/100000000000+LARGE(V15:BI15,11)/1000000000000+LARGE(V15:BI15,12)/10000000000000+LARGE(V15:BI15,13)/100000000000000+LARGE(V15:BI15,14)/1000000000000000+LARGE(V15:BI15,15)/10000000000000000+LARGE(V15:BI15,16)/100000000000000000+LARGE(V15:BI15,17)/1000000000000000000+LARGE(V15:BI15,18)/10000000000000000000+LARGE(V15:BI15,19)/100000000000000000000+LARGE(V15:BI15,20)/1E+21+LARGE(V15:BI15,21)/1E+22+LARGE(V15:BI15,22)/1E+23+LARGE(V15:BI15,23)/1E+24+LARGE(V15:BI15,24)/1E+25+LARGE(V15:BI15,25)/1E+26+LARGE(V15:BI15,26)/1E+27+LARGE(V15:BI15,27)/1E+28+LARGE(V15:BI15,28)/1E+29+LARGE(V15:BI15,29)/1E+30+LARGE(V15:BI15,30)/1E+31+LARGE(V15:BI15,31)/1E+32+LARGE(V15:BI15,32)/1E+33+LARGE(V15:BI15,33)/1E+34+LARGE(V15:BI15,34)/1E+35+LARGE(V15:BI15,35)/1E+36+LARGE(V15:BI15,36)/1E+37+LARGE(V15:BI15,37)/1E+38+LARGE(V15:BI15,38)/1E+39+LARGE(V15:BI15,39)/1E+40+LARGE(V15:BI15,40)/1E+21-0.01/T15,0))</f>
        <v/>
      </c>
      <c r="BL15" s="374"/>
      <c r="BM15" s="374"/>
      <c r="BN15" s="374"/>
      <c r="BO15" s="374"/>
      <c r="BP15" s="374"/>
      <c r="BQ15" s="374"/>
      <c r="BR15" s="374"/>
    </row>
    <row r="16" spans="1:70" ht="12" customHeight="1" x14ac:dyDescent="0.3">
      <c r="A16" s="582"/>
      <c r="B16" s="578"/>
      <c r="C16" s="570"/>
      <c r="D16" s="574"/>
      <c r="E16" s="164"/>
      <c r="F16" s="165"/>
      <c r="G16" s="150"/>
      <c r="H16" s="141" t="str">
        <f>IF(SUM(I15:I18)=0,"",(SUM(I15:I18)))</f>
        <v/>
      </c>
      <c r="I16" s="34" t="str">
        <f t="shared" si="0"/>
        <v/>
      </c>
      <c r="J16" s="165"/>
      <c r="K16" s="165"/>
      <c r="L16" s="165"/>
      <c r="M16" s="165"/>
      <c r="N16" s="165"/>
      <c r="O16" s="165"/>
      <c r="P16" s="165"/>
      <c r="Q16" s="165"/>
      <c r="R16" s="165"/>
      <c r="S16" s="310"/>
      <c r="T16" s="536"/>
      <c r="U16" s="562"/>
      <c r="V16" s="557"/>
      <c r="W16" s="549"/>
      <c r="X16" s="549"/>
      <c r="Y16" s="551"/>
      <c r="Z16" s="557"/>
      <c r="AA16" s="549"/>
      <c r="AB16" s="549"/>
      <c r="AC16" s="551"/>
      <c r="AD16" s="557"/>
      <c r="AE16" s="549"/>
      <c r="AF16" s="549"/>
      <c r="AG16" s="551"/>
      <c r="AH16" s="557"/>
      <c r="AI16" s="549"/>
      <c r="AJ16" s="549"/>
      <c r="AK16" s="551"/>
      <c r="AL16" s="557"/>
      <c r="AM16" s="549"/>
      <c r="AN16" s="549"/>
      <c r="AO16" s="551"/>
      <c r="AP16" s="557"/>
      <c r="AQ16" s="549"/>
      <c r="AR16" s="549"/>
      <c r="AS16" s="551"/>
      <c r="AT16" s="557"/>
      <c r="AU16" s="549"/>
      <c r="AV16" s="549"/>
      <c r="AW16" s="551"/>
      <c r="AX16" s="557"/>
      <c r="AY16" s="549"/>
      <c r="AZ16" s="549"/>
      <c r="BA16" s="551"/>
      <c r="BB16" s="557"/>
      <c r="BC16" s="549"/>
      <c r="BD16" s="549"/>
      <c r="BE16" s="551"/>
      <c r="BF16" s="557"/>
      <c r="BG16" s="549"/>
      <c r="BH16" s="549"/>
      <c r="BI16" s="551"/>
      <c r="BJ16" s="553"/>
      <c r="BK16" s="555"/>
      <c r="BL16" s="374"/>
      <c r="BM16" s="374"/>
      <c r="BN16" s="374"/>
      <c r="BO16" s="374"/>
      <c r="BP16" s="374"/>
      <c r="BQ16" s="374"/>
      <c r="BR16" s="374"/>
    </row>
    <row r="17" spans="1:70" ht="12" customHeight="1" thickBot="1" x14ac:dyDescent="0.35">
      <c r="A17" s="582"/>
      <c r="B17" s="578"/>
      <c r="C17" s="570"/>
      <c r="D17" s="574"/>
      <c r="E17" s="164"/>
      <c r="F17" s="165"/>
      <c r="G17" s="35" t="s">
        <v>677</v>
      </c>
      <c r="H17" s="142"/>
      <c r="I17" s="34" t="str">
        <f t="shared" si="0"/>
        <v/>
      </c>
      <c r="J17" s="165"/>
      <c r="K17" s="165"/>
      <c r="L17" s="165"/>
      <c r="M17" s="165"/>
      <c r="N17" s="165"/>
      <c r="O17" s="165"/>
      <c r="P17" s="165"/>
      <c r="Q17" s="165"/>
      <c r="R17" s="165"/>
      <c r="S17" s="310"/>
      <c r="T17" s="536"/>
      <c r="U17" s="562"/>
      <c r="V17" s="557"/>
      <c r="W17" s="549"/>
      <c r="X17" s="549"/>
      <c r="Y17" s="551"/>
      <c r="Z17" s="557"/>
      <c r="AA17" s="549"/>
      <c r="AB17" s="549"/>
      <c r="AC17" s="551"/>
      <c r="AD17" s="557"/>
      <c r="AE17" s="549"/>
      <c r="AF17" s="549"/>
      <c r="AG17" s="551"/>
      <c r="AH17" s="557"/>
      <c r="AI17" s="549"/>
      <c r="AJ17" s="549"/>
      <c r="AK17" s="551"/>
      <c r="AL17" s="557"/>
      <c r="AM17" s="549"/>
      <c r="AN17" s="549"/>
      <c r="AO17" s="551"/>
      <c r="AP17" s="557"/>
      <c r="AQ17" s="549"/>
      <c r="AR17" s="549"/>
      <c r="AS17" s="551"/>
      <c r="AT17" s="557"/>
      <c r="AU17" s="549"/>
      <c r="AV17" s="549"/>
      <c r="AW17" s="551"/>
      <c r="AX17" s="557"/>
      <c r="AY17" s="549"/>
      <c r="AZ17" s="549"/>
      <c r="BA17" s="551"/>
      <c r="BB17" s="557"/>
      <c r="BC17" s="549"/>
      <c r="BD17" s="549"/>
      <c r="BE17" s="551"/>
      <c r="BF17" s="557"/>
      <c r="BG17" s="549"/>
      <c r="BH17" s="549"/>
      <c r="BI17" s="551"/>
      <c r="BJ17" s="553"/>
      <c r="BK17" s="555"/>
      <c r="BL17" s="374"/>
      <c r="BM17" s="374"/>
      <c r="BN17" s="374"/>
      <c r="BO17" s="374"/>
      <c r="BP17" s="374"/>
      <c r="BQ17" s="374"/>
      <c r="BR17" s="374"/>
    </row>
    <row r="18" spans="1:70" ht="12" customHeight="1" thickBot="1" x14ac:dyDescent="0.35">
      <c r="A18" s="583"/>
      <c r="B18" s="579"/>
      <c r="C18" s="572"/>
      <c r="D18" s="575"/>
      <c r="E18" s="164"/>
      <c r="F18" s="169"/>
      <c r="G18" s="36" t="s">
        <v>678</v>
      </c>
      <c r="H18" s="37" t="str">
        <f>IF(F15="","",IF(SUM(H16:H17)=0,"PC",(SUM(H16:H17))))</f>
        <v/>
      </c>
      <c r="I18" s="304" t="str">
        <f t="shared" si="0"/>
        <v/>
      </c>
      <c r="J18" s="169"/>
      <c r="K18" s="169"/>
      <c r="L18" s="169"/>
      <c r="M18" s="169"/>
      <c r="N18" s="169"/>
      <c r="O18" s="169"/>
      <c r="P18" s="169"/>
      <c r="Q18" s="169"/>
      <c r="R18" s="169"/>
      <c r="S18" s="311"/>
      <c r="T18" s="536"/>
      <c r="U18" s="568"/>
      <c r="V18" s="557"/>
      <c r="W18" s="549"/>
      <c r="X18" s="549"/>
      <c r="Y18" s="551"/>
      <c r="Z18" s="557"/>
      <c r="AA18" s="549"/>
      <c r="AB18" s="549"/>
      <c r="AC18" s="551"/>
      <c r="AD18" s="557"/>
      <c r="AE18" s="549"/>
      <c r="AF18" s="549"/>
      <c r="AG18" s="551"/>
      <c r="AH18" s="557"/>
      <c r="AI18" s="549"/>
      <c r="AJ18" s="549"/>
      <c r="AK18" s="551"/>
      <c r="AL18" s="557"/>
      <c r="AM18" s="549"/>
      <c r="AN18" s="549"/>
      <c r="AO18" s="551"/>
      <c r="AP18" s="557"/>
      <c r="AQ18" s="549"/>
      <c r="AR18" s="549"/>
      <c r="AS18" s="551"/>
      <c r="AT18" s="557"/>
      <c r="AU18" s="549"/>
      <c r="AV18" s="549"/>
      <c r="AW18" s="551"/>
      <c r="AX18" s="557"/>
      <c r="AY18" s="549"/>
      <c r="AZ18" s="549"/>
      <c r="BA18" s="551"/>
      <c r="BB18" s="557"/>
      <c r="BC18" s="549"/>
      <c r="BD18" s="549"/>
      <c r="BE18" s="551"/>
      <c r="BF18" s="557"/>
      <c r="BG18" s="549"/>
      <c r="BH18" s="549"/>
      <c r="BI18" s="551"/>
      <c r="BJ18" s="553"/>
      <c r="BK18" s="555"/>
      <c r="BL18" s="374"/>
      <c r="BM18" s="374"/>
      <c r="BN18" s="374"/>
      <c r="BO18" s="374"/>
      <c r="BP18" s="374"/>
      <c r="BQ18" s="374"/>
      <c r="BR18" s="374"/>
    </row>
    <row r="19" spans="1:70" ht="12" customHeight="1" x14ac:dyDescent="0.3">
      <c r="A19" s="581" t="str">
        <f t="shared" ref="A19" si="129">IF(ISERROR(RANK(BK19,$BK$3:$BK$78,0)),"",(RANK(BK19,$BK$3:$BK$78,0)))</f>
        <v/>
      </c>
      <c r="B19" s="577" t="str">
        <f>IF(ISNA(VLOOKUP(D19,'L. Des E.'!$A$3:$C$362,2,FALSE)),"",(VLOOKUP(D19,'L. Des E.'!$A$3:$C$362,2,FALSE)))</f>
        <v/>
      </c>
      <c r="C19" s="569" t="str">
        <f>IF(ISNA(VLOOKUP(D19,'L. Des E.'!$A$3:$C$362,3,FALSE)),"",(VLOOKUP(D19,'L. Des E.'!$A$3:$C$362,3,FALSE)))</f>
        <v/>
      </c>
      <c r="D19" s="573"/>
      <c r="E19" s="162"/>
      <c r="F19" s="163"/>
      <c r="G19" s="149"/>
      <c r="H19" s="31"/>
      <c r="I19" s="30" t="str">
        <f t="shared" si="0"/>
        <v/>
      </c>
      <c r="J19" s="163"/>
      <c r="K19" s="163"/>
      <c r="L19" s="163"/>
      <c r="M19" s="163"/>
      <c r="N19" s="163"/>
      <c r="O19" s="163"/>
      <c r="P19" s="163"/>
      <c r="Q19" s="163"/>
      <c r="R19" s="163"/>
      <c r="S19" s="312"/>
      <c r="T19" s="536">
        <v>5</v>
      </c>
      <c r="U19" s="562" t="str">
        <f t="shared" ref="U19" si="130">H22</f>
        <v/>
      </c>
      <c r="V19" s="556">
        <f t="shared" ref="V19" si="131">J19</f>
        <v>0</v>
      </c>
      <c r="W19" s="548">
        <f t="shared" ref="W19" si="132">J20</f>
        <v>0</v>
      </c>
      <c r="X19" s="548">
        <f t="shared" ref="X19" si="133">J21</f>
        <v>0</v>
      </c>
      <c r="Y19" s="550">
        <f t="shared" ref="Y19" si="134">J22</f>
        <v>0</v>
      </c>
      <c r="Z19" s="556">
        <f t="shared" ref="Z19" si="135">K19</f>
        <v>0</v>
      </c>
      <c r="AA19" s="548">
        <f t="shared" ref="AA19" si="136">K20</f>
        <v>0</v>
      </c>
      <c r="AB19" s="548">
        <f t="shared" ref="AB19" si="137">K21</f>
        <v>0</v>
      </c>
      <c r="AC19" s="550">
        <f t="shared" ref="AC19" si="138">K22</f>
        <v>0</v>
      </c>
      <c r="AD19" s="556">
        <f t="shared" ref="AD19" si="139">L19</f>
        <v>0</v>
      </c>
      <c r="AE19" s="548">
        <f t="shared" ref="AE19" si="140">L20</f>
        <v>0</v>
      </c>
      <c r="AF19" s="548">
        <f t="shared" ref="AF19" si="141">L21</f>
        <v>0</v>
      </c>
      <c r="AG19" s="550">
        <f t="shared" ref="AG19" si="142">L22</f>
        <v>0</v>
      </c>
      <c r="AH19" s="556">
        <f t="shared" ref="AH19" si="143">M19</f>
        <v>0</v>
      </c>
      <c r="AI19" s="548">
        <f t="shared" ref="AI19" si="144">M20</f>
        <v>0</v>
      </c>
      <c r="AJ19" s="548">
        <f t="shared" ref="AJ19" si="145">M21</f>
        <v>0</v>
      </c>
      <c r="AK19" s="550">
        <f t="shared" ref="AK19" si="146">M22</f>
        <v>0</v>
      </c>
      <c r="AL19" s="556">
        <f t="shared" ref="AL19" si="147">N19</f>
        <v>0</v>
      </c>
      <c r="AM19" s="548">
        <f t="shared" ref="AM19" si="148">N20</f>
        <v>0</v>
      </c>
      <c r="AN19" s="548">
        <f t="shared" ref="AN19" si="149">N21</f>
        <v>0</v>
      </c>
      <c r="AO19" s="550">
        <f t="shared" ref="AO19" si="150">N22</f>
        <v>0</v>
      </c>
      <c r="AP19" s="556">
        <f t="shared" ref="AP19" si="151">O19</f>
        <v>0</v>
      </c>
      <c r="AQ19" s="548">
        <f t="shared" ref="AQ19" si="152">O20</f>
        <v>0</v>
      </c>
      <c r="AR19" s="548">
        <f t="shared" ref="AR19" si="153">O21</f>
        <v>0</v>
      </c>
      <c r="AS19" s="550">
        <f t="shared" ref="AS19" si="154">O22</f>
        <v>0</v>
      </c>
      <c r="AT19" s="556">
        <f t="shared" ref="AT19" si="155">P19</f>
        <v>0</v>
      </c>
      <c r="AU19" s="548">
        <f t="shared" ref="AU19" si="156">P20</f>
        <v>0</v>
      </c>
      <c r="AV19" s="548">
        <f t="shared" ref="AV19" si="157">P21</f>
        <v>0</v>
      </c>
      <c r="AW19" s="550">
        <f t="shared" ref="AW19" si="158">P22</f>
        <v>0</v>
      </c>
      <c r="AX19" s="556">
        <f t="shared" ref="AX19" si="159">Q19</f>
        <v>0</v>
      </c>
      <c r="AY19" s="548">
        <f t="shared" ref="AY19" si="160">Q20</f>
        <v>0</v>
      </c>
      <c r="AZ19" s="548">
        <f t="shared" ref="AZ19" si="161">Q21</f>
        <v>0</v>
      </c>
      <c r="BA19" s="550">
        <f t="shared" ref="BA19" si="162">Q22</f>
        <v>0</v>
      </c>
      <c r="BB19" s="556">
        <f t="shared" ref="BB19" si="163">R19</f>
        <v>0</v>
      </c>
      <c r="BC19" s="548">
        <f t="shared" ref="BC19" si="164">R20</f>
        <v>0</v>
      </c>
      <c r="BD19" s="548">
        <f t="shared" ref="BD19" si="165">R21</f>
        <v>0</v>
      </c>
      <c r="BE19" s="550">
        <f t="shared" ref="BE19" si="166">R22</f>
        <v>0</v>
      </c>
      <c r="BF19" s="556">
        <f t="shared" ref="BF19" si="167">S19</f>
        <v>0</v>
      </c>
      <c r="BG19" s="548">
        <f t="shared" ref="BG19" si="168">S20</f>
        <v>0</v>
      </c>
      <c r="BH19" s="548">
        <f t="shared" ref="BH19" si="169">S21</f>
        <v>0</v>
      </c>
      <c r="BI19" s="550">
        <f t="shared" ref="BI19" si="170">S22</f>
        <v>0</v>
      </c>
      <c r="BJ19" s="552">
        <f t="shared" ref="BJ19" si="171">H21</f>
        <v>0</v>
      </c>
      <c r="BK19" s="554" t="str">
        <f t="shared" ref="BK19" si="172">IF(U19="","",IFERROR(SUM(V19:BI19)+LARGE(V19:BI19,1)/100+LARGE(V19:BI19,2)/1000+LARGE(V19:BI19,3)/10000+LARGE(V19:BI19,4)/100000+LARGE(V19:BI19,5)/1000000+LARGE(V19:BI19,6)/10000000+LARGE(V19:BI19,7)/100000000+LARGE(V19:BI19,8)/1000000000+LARGE(V19:BI19,9)/10000000000+LARGE(V19:BI19,10)/100000000000+LARGE(V19:BI19,11)/1000000000000+LARGE(V19:BI19,12)/10000000000000+LARGE(V19:BI19,13)/100000000000000+LARGE(V19:BI19,14)/1000000000000000+LARGE(V19:BI19,15)/10000000000000000+LARGE(V19:BI19,16)/100000000000000000+LARGE(V19:BI19,17)/1000000000000000000+LARGE(V19:BI19,18)/10000000000000000000+LARGE(V19:BI19,19)/100000000000000000000+LARGE(V19:BI19,20)/1E+21+LARGE(V19:BI19,21)/1E+22+LARGE(V19:BI19,22)/1E+23+LARGE(V19:BI19,23)/1E+24+LARGE(V19:BI19,24)/1E+25+LARGE(V19:BI19,25)/1E+26+LARGE(V19:BI19,26)/1E+27+LARGE(V19:BI19,27)/1E+28+LARGE(V19:BI19,28)/1E+29+LARGE(V19:BI19,29)/1E+30+LARGE(V19:BI19,30)/1E+31+LARGE(V19:BI19,31)/1E+32+LARGE(V19:BI19,32)/1E+33+LARGE(V19:BI19,33)/1E+34+LARGE(V19:BI19,34)/1E+35+LARGE(V19:BI19,35)/1E+36+LARGE(V19:BI19,36)/1E+37+LARGE(V19:BI19,37)/1E+38+LARGE(V19:BI19,38)/1E+39+LARGE(V19:BI19,39)/1E+40+LARGE(V19:BI19,40)/1E+21-0.01/T19,0))</f>
        <v/>
      </c>
      <c r="BL19" s="374"/>
      <c r="BM19" s="374"/>
      <c r="BN19" s="374"/>
      <c r="BO19" s="374"/>
      <c r="BP19" s="374"/>
      <c r="BQ19" s="374"/>
      <c r="BR19" s="374"/>
    </row>
    <row r="20" spans="1:70" ht="12" customHeight="1" x14ac:dyDescent="0.3">
      <c r="A20" s="582"/>
      <c r="B20" s="578"/>
      <c r="C20" s="570"/>
      <c r="D20" s="574"/>
      <c r="E20" s="164"/>
      <c r="F20" s="165"/>
      <c r="G20" s="150"/>
      <c r="H20" s="141" t="str">
        <f>IF(SUM(I19:I22)=0,"",(SUM(I19:I22)))</f>
        <v/>
      </c>
      <c r="I20" s="34" t="str">
        <f t="shared" si="0"/>
        <v/>
      </c>
      <c r="J20" s="165"/>
      <c r="K20" s="165"/>
      <c r="L20" s="165"/>
      <c r="M20" s="165"/>
      <c r="N20" s="165"/>
      <c r="O20" s="165"/>
      <c r="P20" s="165"/>
      <c r="Q20" s="165"/>
      <c r="R20" s="165"/>
      <c r="S20" s="310"/>
      <c r="T20" s="536"/>
      <c r="U20" s="562"/>
      <c r="V20" s="557"/>
      <c r="W20" s="549"/>
      <c r="X20" s="549"/>
      <c r="Y20" s="551"/>
      <c r="Z20" s="557"/>
      <c r="AA20" s="549"/>
      <c r="AB20" s="549"/>
      <c r="AC20" s="551"/>
      <c r="AD20" s="557"/>
      <c r="AE20" s="549"/>
      <c r="AF20" s="549"/>
      <c r="AG20" s="551"/>
      <c r="AH20" s="557"/>
      <c r="AI20" s="549"/>
      <c r="AJ20" s="549"/>
      <c r="AK20" s="551"/>
      <c r="AL20" s="557"/>
      <c r="AM20" s="549"/>
      <c r="AN20" s="549"/>
      <c r="AO20" s="551"/>
      <c r="AP20" s="557"/>
      <c r="AQ20" s="549"/>
      <c r="AR20" s="549"/>
      <c r="AS20" s="551"/>
      <c r="AT20" s="557"/>
      <c r="AU20" s="549"/>
      <c r="AV20" s="549"/>
      <c r="AW20" s="551"/>
      <c r="AX20" s="557"/>
      <c r="AY20" s="549"/>
      <c r="AZ20" s="549"/>
      <c r="BA20" s="551"/>
      <c r="BB20" s="557"/>
      <c r="BC20" s="549"/>
      <c r="BD20" s="549"/>
      <c r="BE20" s="551"/>
      <c r="BF20" s="557"/>
      <c r="BG20" s="549"/>
      <c r="BH20" s="549"/>
      <c r="BI20" s="551"/>
      <c r="BJ20" s="553"/>
      <c r="BK20" s="555"/>
      <c r="BL20" s="374"/>
      <c r="BM20" s="374"/>
      <c r="BN20" s="374"/>
      <c r="BO20" s="374"/>
      <c r="BP20" s="374"/>
      <c r="BQ20" s="374"/>
      <c r="BR20" s="374"/>
    </row>
    <row r="21" spans="1:70" ht="12" customHeight="1" thickBot="1" x14ac:dyDescent="0.35">
      <c r="A21" s="582"/>
      <c r="B21" s="578"/>
      <c r="C21" s="570"/>
      <c r="D21" s="574"/>
      <c r="E21" s="164"/>
      <c r="F21" s="165"/>
      <c r="G21" s="35" t="s">
        <v>677</v>
      </c>
      <c r="H21" s="142"/>
      <c r="I21" s="34" t="str">
        <f t="shared" si="0"/>
        <v/>
      </c>
      <c r="J21" s="165"/>
      <c r="K21" s="165"/>
      <c r="L21" s="165"/>
      <c r="M21" s="165"/>
      <c r="N21" s="165"/>
      <c r="O21" s="165"/>
      <c r="P21" s="165"/>
      <c r="Q21" s="165"/>
      <c r="R21" s="165"/>
      <c r="S21" s="310"/>
      <c r="T21" s="536"/>
      <c r="U21" s="562"/>
      <c r="V21" s="557"/>
      <c r="W21" s="549"/>
      <c r="X21" s="549"/>
      <c r="Y21" s="551"/>
      <c r="Z21" s="557"/>
      <c r="AA21" s="549"/>
      <c r="AB21" s="549"/>
      <c r="AC21" s="551"/>
      <c r="AD21" s="557"/>
      <c r="AE21" s="549"/>
      <c r="AF21" s="549"/>
      <c r="AG21" s="551"/>
      <c r="AH21" s="557"/>
      <c r="AI21" s="549"/>
      <c r="AJ21" s="549"/>
      <c r="AK21" s="551"/>
      <c r="AL21" s="557"/>
      <c r="AM21" s="549"/>
      <c r="AN21" s="549"/>
      <c r="AO21" s="551"/>
      <c r="AP21" s="557"/>
      <c r="AQ21" s="549"/>
      <c r="AR21" s="549"/>
      <c r="AS21" s="551"/>
      <c r="AT21" s="557"/>
      <c r="AU21" s="549"/>
      <c r="AV21" s="549"/>
      <c r="AW21" s="551"/>
      <c r="AX21" s="557"/>
      <c r="AY21" s="549"/>
      <c r="AZ21" s="549"/>
      <c r="BA21" s="551"/>
      <c r="BB21" s="557"/>
      <c r="BC21" s="549"/>
      <c r="BD21" s="549"/>
      <c r="BE21" s="551"/>
      <c r="BF21" s="557"/>
      <c r="BG21" s="549"/>
      <c r="BH21" s="549"/>
      <c r="BI21" s="551"/>
      <c r="BJ21" s="553"/>
      <c r="BK21" s="555"/>
      <c r="BL21" s="374"/>
      <c r="BM21" s="374"/>
      <c r="BN21" s="374"/>
      <c r="BO21" s="374"/>
      <c r="BP21" s="374"/>
      <c r="BQ21" s="374"/>
      <c r="BR21" s="374"/>
    </row>
    <row r="22" spans="1:70" ht="12" customHeight="1" thickBot="1" x14ac:dyDescent="0.35">
      <c r="A22" s="583"/>
      <c r="B22" s="579"/>
      <c r="C22" s="572"/>
      <c r="D22" s="575"/>
      <c r="E22" s="166"/>
      <c r="F22" s="167"/>
      <c r="G22" s="36" t="s">
        <v>678</v>
      </c>
      <c r="H22" s="37" t="str">
        <f>IF(F19="","",IF(SUM(H20:H21)=0,"PC",(SUM(H20:H21))))</f>
        <v/>
      </c>
      <c r="I22" s="304" t="str">
        <f t="shared" si="0"/>
        <v/>
      </c>
      <c r="J22" s="167"/>
      <c r="K22" s="167"/>
      <c r="L22" s="167"/>
      <c r="M22" s="167"/>
      <c r="N22" s="167"/>
      <c r="O22" s="167"/>
      <c r="P22" s="167"/>
      <c r="Q22" s="167"/>
      <c r="R22" s="167"/>
      <c r="S22" s="313"/>
      <c r="T22" s="536"/>
      <c r="U22" s="562"/>
      <c r="V22" s="557"/>
      <c r="W22" s="549"/>
      <c r="X22" s="549"/>
      <c r="Y22" s="551"/>
      <c r="Z22" s="557"/>
      <c r="AA22" s="549"/>
      <c r="AB22" s="549"/>
      <c r="AC22" s="551"/>
      <c r="AD22" s="557"/>
      <c r="AE22" s="549"/>
      <c r="AF22" s="549"/>
      <c r="AG22" s="551"/>
      <c r="AH22" s="557"/>
      <c r="AI22" s="549"/>
      <c r="AJ22" s="549"/>
      <c r="AK22" s="551"/>
      <c r="AL22" s="557"/>
      <c r="AM22" s="549"/>
      <c r="AN22" s="549"/>
      <c r="AO22" s="551"/>
      <c r="AP22" s="557"/>
      <c r="AQ22" s="549"/>
      <c r="AR22" s="549"/>
      <c r="AS22" s="551"/>
      <c r="AT22" s="557"/>
      <c r="AU22" s="549"/>
      <c r="AV22" s="549"/>
      <c r="AW22" s="551"/>
      <c r="AX22" s="557"/>
      <c r="AY22" s="549"/>
      <c r="AZ22" s="549"/>
      <c r="BA22" s="551"/>
      <c r="BB22" s="557"/>
      <c r="BC22" s="549"/>
      <c r="BD22" s="549"/>
      <c r="BE22" s="551"/>
      <c r="BF22" s="557"/>
      <c r="BG22" s="549"/>
      <c r="BH22" s="549"/>
      <c r="BI22" s="551"/>
      <c r="BJ22" s="553"/>
      <c r="BK22" s="555"/>
      <c r="BL22" s="374"/>
      <c r="BM22" s="374"/>
      <c r="BN22" s="374"/>
      <c r="BO22" s="374"/>
      <c r="BP22" s="374"/>
      <c r="BQ22" s="374"/>
      <c r="BR22" s="374"/>
    </row>
    <row r="23" spans="1:70" ht="12" customHeight="1" x14ac:dyDescent="0.3">
      <c r="A23" s="581" t="str">
        <f t="shared" ref="A23" si="173">IF(ISERROR(RANK(BK23,$BK$3:$BK$78,0)),"",(RANK(BK23,$BK$3:$BK$78,0)))</f>
        <v/>
      </c>
      <c r="B23" s="577" t="str">
        <f>IF(ISNA(VLOOKUP(D23,'L. Des E.'!$A$3:$C$362,2,FALSE)),"",(VLOOKUP(D23,'L. Des E.'!$A$3:$C$362,2,FALSE)))</f>
        <v/>
      </c>
      <c r="C23" s="569" t="str">
        <f>IF(ISNA(VLOOKUP(D23,'L. Des E.'!$A$3:$C$362,3,FALSE)),"",(VLOOKUP(D23,'L. Des E.'!$A$3:$C$362,3,FALSE)))</f>
        <v/>
      </c>
      <c r="D23" s="573"/>
      <c r="E23" s="162"/>
      <c r="F23" s="168"/>
      <c r="G23" s="149"/>
      <c r="H23" s="39"/>
      <c r="I23" s="30" t="str">
        <f t="shared" si="0"/>
        <v/>
      </c>
      <c r="J23" s="168"/>
      <c r="K23" s="168"/>
      <c r="L23" s="168"/>
      <c r="M23" s="168"/>
      <c r="N23" s="168"/>
      <c r="O23" s="168"/>
      <c r="P23" s="168"/>
      <c r="Q23" s="168"/>
      <c r="R23" s="168"/>
      <c r="S23" s="309"/>
      <c r="T23" s="536">
        <v>6</v>
      </c>
      <c r="U23" s="567" t="str">
        <f t="shared" ref="U23" si="174">H26</f>
        <v/>
      </c>
      <c r="V23" s="556">
        <f t="shared" ref="V23" si="175">J23</f>
        <v>0</v>
      </c>
      <c r="W23" s="548">
        <f t="shared" ref="W23" si="176">J24</f>
        <v>0</v>
      </c>
      <c r="X23" s="548">
        <f t="shared" ref="X23" si="177">J25</f>
        <v>0</v>
      </c>
      <c r="Y23" s="550">
        <f t="shared" ref="Y23" si="178">J26</f>
        <v>0</v>
      </c>
      <c r="Z23" s="556">
        <f t="shared" ref="Z23" si="179">K23</f>
        <v>0</v>
      </c>
      <c r="AA23" s="548">
        <f t="shared" ref="AA23" si="180">K24</f>
        <v>0</v>
      </c>
      <c r="AB23" s="548">
        <f t="shared" ref="AB23" si="181">K25</f>
        <v>0</v>
      </c>
      <c r="AC23" s="550">
        <f t="shared" ref="AC23" si="182">K26</f>
        <v>0</v>
      </c>
      <c r="AD23" s="556">
        <f t="shared" ref="AD23" si="183">L23</f>
        <v>0</v>
      </c>
      <c r="AE23" s="548">
        <f t="shared" ref="AE23" si="184">L24</f>
        <v>0</v>
      </c>
      <c r="AF23" s="548">
        <f t="shared" ref="AF23" si="185">L25</f>
        <v>0</v>
      </c>
      <c r="AG23" s="550">
        <f t="shared" ref="AG23" si="186">L26</f>
        <v>0</v>
      </c>
      <c r="AH23" s="556">
        <f t="shared" ref="AH23" si="187">M23</f>
        <v>0</v>
      </c>
      <c r="AI23" s="548">
        <f t="shared" ref="AI23" si="188">M24</f>
        <v>0</v>
      </c>
      <c r="AJ23" s="548">
        <f t="shared" ref="AJ23" si="189">M25</f>
        <v>0</v>
      </c>
      <c r="AK23" s="550">
        <f t="shared" ref="AK23" si="190">M26</f>
        <v>0</v>
      </c>
      <c r="AL23" s="556">
        <f t="shared" ref="AL23" si="191">N23</f>
        <v>0</v>
      </c>
      <c r="AM23" s="548">
        <f t="shared" ref="AM23" si="192">N24</f>
        <v>0</v>
      </c>
      <c r="AN23" s="548">
        <f t="shared" ref="AN23" si="193">N25</f>
        <v>0</v>
      </c>
      <c r="AO23" s="550">
        <f t="shared" ref="AO23" si="194">N26</f>
        <v>0</v>
      </c>
      <c r="AP23" s="556">
        <f t="shared" ref="AP23" si="195">O23</f>
        <v>0</v>
      </c>
      <c r="AQ23" s="548">
        <f t="shared" ref="AQ23" si="196">O24</f>
        <v>0</v>
      </c>
      <c r="AR23" s="548">
        <f t="shared" ref="AR23" si="197">O25</f>
        <v>0</v>
      </c>
      <c r="AS23" s="550">
        <f t="shared" ref="AS23" si="198">O26</f>
        <v>0</v>
      </c>
      <c r="AT23" s="556">
        <f t="shared" ref="AT23" si="199">P23</f>
        <v>0</v>
      </c>
      <c r="AU23" s="548">
        <f t="shared" ref="AU23" si="200">P24</f>
        <v>0</v>
      </c>
      <c r="AV23" s="548">
        <f t="shared" ref="AV23" si="201">P25</f>
        <v>0</v>
      </c>
      <c r="AW23" s="550">
        <f t="shared" ref="AW23" si="202">P26</f>
        <v>0</v>
      </c>
      <c r="AX23" s="556">
        <f t="shared" ref="AX23" si="203">Q23</f>
        <v>0</v>
      </c>
      <c r="AY23" s="548">
        <f t="shared" ref="AY23" si="204">Q24</f>
        <v>0</v>
      </c>
      <c r="AZ23" s="548">
        <f t="shared" ref="AZ23" si="205">Q25</f>
        <v>0</v>
      </c>
      <c r="BA23" s="550">
        <f t="shared" ref="BA23" si="206">Q26</f>
        <v>0</v>
      </c>
      <c r="BB23" s="556">
        <f t="shared" ref="BB23" si="207">R23</f>
        <v>0</v>
      </c>
      <c r="BC23" s="548">
        <f t="shared" ref="BC23" si="208">R24</f>
        <v>0</v>
      </c>
      <c r="BD23" s="548">
        <f t="shared" ref="BD23" si="209">R25</f>
        <v>0</v>
      </c>
      <c r="BE23" s="550">
        <f t="shared" ref="BE23" si="210">R26</f>
        <v>0</v>
      </c>
      <c r="BF23" s="556">
        <f t="shared" ref="BF23" si="211">S23</f>
        <v>0</v>
      </c>
      <c r="BG23" s="548">
        <f t="shared" ref="BG23" si="212">S24</f>
        <v>0</v>
      </c>
      <c r="BH23" s="548">
        <f t="shared" ref="BH23" si="213">S25</f>
        <v>0</v>
      </c>
      <c r="BI23" s="550">
        <f t="shared" ref="BI23" si="214">S26</f>
        <v>0</v>
      </c>
      <c r="BJ23" s="552">
        <f t="shared" ref="BJ23" si="215">H25</f>
        <v>0</v>
      </c>
      <c r="BK23" s="554" t="str">
        <f t="shared" ref="BK23" si="216">IF(U23="","",IFERROR(SUM(V23:BI23)+LARGE(V23:BI23,1)/100+LARGE(V23:BI23,2)/1000+LARGE(V23:BI23,3)/10000+LARGE(V23:BI23,4)/100000+LARGE(V23:BI23,5)/1000000+LARGE(V23:BI23,6)/10000000+LARGE(V23:BI23,7)/100000000+LARGE(V23:BI23,8)/1000000000+LARGE(V23:BI23,9)/10000000000+LARGE(V23:BI23,10)/100000000000+LARGE(V23:BI23,11)/1000000000000+LARGE(V23:BI23,12)/10000000000000+LARGE(V23:BI23,13)/100000000000000+LARGE(V23:BI23,14)/1000000000000000+LARGE(V23:BI23,15)/10000000000000000+LARGE(V23:BI23,16)/100000000000000000+LARGE(V23:BI23,17)/1000000000000000000+LARGE(V23:BI23,18)/10000000000000000000+LARGE(V23:BI23,19)/100000000000000000000+LARGE(V23:BI23,20)/1E+21+LARGE(V23:BI23,21)/1E+22+LARGE(V23:BI23,22)/1E+23+LARGE(V23:BI23,23)/1E+24+LARGE(V23:BI23,24)/1E+25+LARGE(V23:BI23,25)/1E+26+LARGE(V23:BI23,26)/1E+27+LARGE(V23:BI23,27)/1E+28+LARGE(V23:BI23,28)/1E+29+LARGE(V23:BI23,29)/1E+30+LARGE(V23:BI23,30)/1E+31+LARGE(V23:BI23,31)/1E+32+LARGE(V23:BI23,32)/1E+33+LARGE(V23:BI23,33)/1E+34+LARGE(V23:BI23,34)/1E+35+LARGE(V23:BI23,35)/1E+36+LARGE(V23:BI23,36)/1E+37+LARGE(V23:BI23,37)/1E+38+LARGE(V23:BI23,38)/1E+39+LARGE(V23:BI23,39)/1E+40+LARGE(V23:BI23,40)/1E+21-0.01/T23,0))</f>
        <v/>
      </c>
      <c r="BL23" s="374"/>
      <c r="BM23" s="374"/>
      <c r="BN23" s="374"/>
      <c r="BO23" s="374"/>
      <c r="BP23" s="374"/>
      <c r="BQ23" s="374"/>
      <c r="BR23" s="374"/>
    </row>
    <row r="24" spans="1:70" ht="12" customHeight="1" x14ac:dyDescent="0.3">
      <c r="A24" s="582"/>
      <c r="B24" s="578"/>
      <c r="C24" s="570"/>
      <c r="D24" s="574"/>
      <c r="E24" s="164"/>
      <c r="F24" s="165"/>
      <c r="G24" s="150"/>
      <c r="H24" s="141" t="str">
        <f>IF(SUM(I23:I26)=0,"",(SUM(I23:I26)))</f>
        <v/>
      </c>
      <c r="I24" s="34" t="str">
        <f t="shared" si="0"/>
        <v/>
      </c>
      <c r="J24" s="165"/>
      <c r="K24" s="165"/>
      <c r="L24" s="165"/>
      <c r="M24" s="165"/>
      <c r="N24" s="165"/>
      <c r="O24" s="165"/>
      <c r="P24" s="165"/>
      <c r="Q24" s="165"/>
      <c r="R24" s="165"/>
      <c r="S24" s="310"/>
      <c r="T24" s="536"/>
      <c r="U24" s="562"/>
      <c r="V24" s="557"/>
      <c r="W24" s="549"/>
      <c r="X24" s="549"/>
      <c r="Y24" s="551"/>
      <c r="Z24" s="557"/>
      <c r="AA24" s="549"/>
      <c r="AB24" s="549"/>
      <c r="AC24" s="551"/>
      <c r="AD24" s="557"/>
      <c r="AE24" s="549"/>
      <c r="AF24" s="549"/>
      <c r="AG24" s="551"/>
      <c r="AH24" s="557"/>
      <c r="AI24" s="549"/>
      <c r="AJ24" s="549"/>
      <c r="AK24" s="551"/>
      <c r="AL24" s="557"/>
      <c r="AM24" s="549"/>
      <c r="AN24" s="549"/>
      <c r="AO24" s="551"/>
      <c r="AP24" s="557"/>
      <c r="AQ24" s="549"/>
      <c r="AR24" s="549"/>
      <c r="AS24" s="551"/>
      <c r="AT24" s="557"/>
      <c r="AU24" s="549"/>
      <c r="AV24" s="549"/>
      <c r="AW24" s="551"/>
      <c r="AX24" s="557"/>
      <c r="AY24" s="549"/>
      <c r="AZ24" s="549"/>
      <c r="BA24" s="551"/>
      <c r="BB24" s="557"/>
      <c r="BC24" s="549"/>
      <c r="BD24" s="549"/>
      <c r="BE24" s="551"/>
      <c r="BF24" s="557"/>
      <c r="BG24" s="549"/>
      <c r="BH24" s="549"/>
      <c r="BI24" s="551"/>
      <c r="BJ24" s="553"/>
      <c r="BK24" s="555"/>
      <c r="BL24" s="374"/>
      <c r="BM24" s="374"/>
      <c r="BN24" s="374"/>
      <c r="BO24" s="374"/>
      <c r="BP24" s="374"/>
      <c r="BQ24" s="374"/>
      <c r="BR24" s="374"/>
    </row>
    <row r="25" spans="1:70" ht="12" customHeight="1" thickBot="1" x14ac:dyDescent="0.35">
      <c r="A25" s="582"/>
      <c r="B25" s="578"/>
      <c r="C25" s="570"/>
      <c r="D25" s="574"/>
      <c r="E25" s="164"/>
      <c r="F25" s="165"/>
      <c r="G25" s="35" t="s">
        <v>677</v>
      </c>
      <c r="H25" s="142"/>
      <c r="I25" s="34" t="str">
        <f t="shared" si="0"/>
        <v/>
      </c>
      <c r="J25" s="165"/>
      <c r="K25" s="165"/>
      <c r="L25" s="165"/>
      <c r="M25" s="165"/>
      <c r="N25" s="165"/>
      <c r="O25" s="165"/>
      <c r="P25" s="165"/>
      <c r="Q25" s="165"/>
      <c r="R25" s="165"/>
      <c r="S25" s="310"/>
      <c r="T25" s="536"/>
      <c r="U25" s="562"/>
      <c r="V25" s="557"/>
      <c r="W25" s="549"/>
      <c r="X25" s="549"/>
      <c r="Y25" s="551"/>
      <c r="Z25" s="557"/>
      <c r="AA25" s="549"/>
      <c r="AB25" s="549"/>
      <c r="AC25" s="551"/>
      <c r="AD25" s="557"/>
      <c r="AE25" s="549"/>
      <c r="AF25" s="549"/>
      <c r="AG25" s="551"/>
      <c r="AH25" s="557"/>
      <c r="AI25" s="549"/>
      <c r="AJ25" s="549"/>
      <c r="AK25" s="551"/>
      <c r="AL25" s="557"/>
      <c r="AM25" s="549"/>
      <c r="AN25" s="549"/>
      <c r="AO25" s="551"/>
      <c r="AP25" s="557"/>
      <c r="AQ25" s="549"/>
      <c r="AR25" s="549"/>
      <c r="AS25" s="551"/>
      <c r="AT25" s="557"/>
      <c r="AU25" s="549"/>
      <c r="AV25" s="549"/>
      <c r="AW25" s="551"/>
      <c r="AX25" s="557"/>
      <c r="AY25" s="549"/>
      <c r="AZ25" s="549"/>
      <c r="BA25" s="551"/>
      <c r="BB25" s="557"/>
      <c r="BC25" s="549"/>
      <c r="BD25" s="549"/>
      <c r="BE25" s="551"/>
      <c r="BF25" s="557"/>
      <c r="BG25" s="549"/>
      <c r="BH25" s="549"/>
      <c r="BI25" s="551"/>
      <c r="BJ25" s="553"/>
      <c r="BK25" s="555"/>
      <c r="BL25" s="374"/>
      <c r="BM25" s="374"/>
      <c r="BN25" s="374"/>
      <c r="BO25" s="374"/>
      <c r="BP25" s="374"/>
      <c r="BQ25" s="374"/>
      <c r="BR25" s="374"/>
    </row>
    <row r="26" spans="1:70" ht="12" customHeight="1" thickBot="1" x14ac:dyDescent="0.35">
      <c r="A26" s="583"/>
      <c r="B26" s="579"/>
      <c r="C26" s="572"/>
      <c r="D26" s="575"/>
      <c r="E26" s="164"/>
      <c r="F26" s="169"/>
      <c r="G26" s="36" t="s">
        <v>678</v>
      </c>
      <c r="H26" s="37" t="str">
        <f>IF(F23="","",IF(SUM(H24:H25)=0,"PC",(SUM(H24:H25))))</f>
        <v/>
      </c>
      <c r="I26" s="304" t="str">
        <f t="shared" si="0"/>
        <v/>
      </c>
      <c r="J26" s="169"/>
      <c r="K26" s="169"/>
      <c r="L26" s="169"/>
      <c r="M26" s="169"/>
      <c r="N26" s="169"/>
      <c r="O26" s="169"/>
      <c r="P26" s="169"/>
      <c r="Q26" s="169"/>
      <c r="R26" s="169"/>
      <c r="S26" s="311"/>
      <c r="T26" s="536"/>
      <c r="U26" s="568"/>
      <c r="V26" s="557"/>
      <c r="W26" s="549"/>
      <c r="X26" s="549"/>
      <c r="Y26" s="551"/>
      <c r="Z26" s="557"/>
      <c r="AA26" s="549"/>
      <c r="AB26" s="549"/>
      <c r="AC26" s="551"/>
      <c r="AD26" s="557"/>
      <c r="AE26" s="549"/>
      <c r="AF26" s="549"/>
      <c r="AG26" s="551"/>
      <c r="AH26" s="557"/>
      <c r="AI26" s="549"/>
      <c r="AJ26" s="549"/>
      <c r="AK26" s="551"/>
      <c r="AL26" s="557"/>
      <c r="AM26" s="549"/>
      <c r="AN26" s="549"/>
      <c r="AO26" s="551"/>
      <c r="AP26" s="557"/>
      <c r="AQ26" s="549"/>
      <c r="AR26" s="549"/>
      <c r="AS26" s="551"/>
      <c r="AT26" s="557"/>
      <c r="AU26" s="549"/>
      <c r="AV26" s="549"/>
      <c r="AW26" s="551"/>
      <c r="AX26" s="557"/>
      <c r="AY26" s="549"/>
      <c r="AZ26" s="549"/>
      <c r="BA26" s="551"/>
      <c r="BB26" s="557"/>
      <c r="BC26" s="549"/>
      <c r="BD26" s="549"/>
      <c r="BE26" s="551"/>
      <c r="BF26" s="557"/>
      <c r="BG26" s="549"/>
      <c r="BH26" s="549"/>
      <c r="BI26" s="551"/>
      <c r="BJ26" s="553"/>
      <c r="BK26" s="555"/>
      <c r="BL26" s="374"/>
      <c r="BM26" s="374"/>
      <c r="BN26" s="374"/>
      <c r="BO26" s="374"/>
      <c r="BP26" s="374"/>
      <c r="BQ26" s="374"/>
      <c r="BR26" s="374"/>
    </row>
    <row r="27" spans="1:70" ht="12" customHeight="1" x14ac:dyDescent="0.3">
      <c r="A27" s="581" t="str">
        <f t="shared" ref="A27" si="217">IF(ISERROR(RANK(BK27,$BK$3:$BK$78,0)),"",(RANK(BK27,$BK$3:$BK$78,0)))</f>
        <v/>
      </c>
      <c r="B27" s="577" t="str">
        <f>IF(ISNA(VLOOKUP(D27,'L. Des E.'!$A$3:$C$362,2,FALSE)),"",(VLOOKUP(D27,'L. Des E.'!$A$3:$C$362,2,FALSE)))</f>
        <v/>
      </c>
      <c r="C27" s="569" t="str">
        <f>IF(ISNA(VLOOKUP(D27,'L. Des E.'!$A$3:$C$362,3,FALSE)),"",(VLOOKUP(D27,'L. Des E.'!$A$3:$C$362,3,FALSE)))</f>
        <v/>
      </c>
      <c r="D27" s="573"/>
      <c r="E27" s="162"/>
      <c r="F27" s="163"/>
      <c r="G27" s="149"/>
      <c r="H27" s="31"/>
      <c r="I27" s="30" t="str">
        <f t="shared" si="0"/>
        <v/>
      </c>
      <c r="J27" s="163"/>
      <c r="K27" s="163"/>
      <c r="L27" s="163"/>
      <c r="M27" s="163"/>
      <c r="N27" s="163"/>
      <c r="O27" s="163"/>
      <c r="P27" s="163"/>
      <c r="Q27" s="163"/>
      <c r="R27" s="163"/>
      <c r="S27" s="312"/>
      <c r="T27" s="536">
        <v>7</v>
      </c>
      <c r="U27" s="562" t="str">
        <f t="shared" ref="U27" si="218">H30</f>
        <v/>
      </c>
      <c r="V27" s="556">
        <f t="shared" ref="V27" si="219">J27</f>
        <v>0</v>
      </c>
      <c r="W27" s="548">
        <f t="shared" ref="W27" si="220">J28</f>
        <v>0</v>
      </c>
      <c r="X27" s="548">
        <f t="shared" ref="X27" si="221">J29</f>
        <v>0</v>
      </c>
      <c r="Y27" s="550">
        <f t="shared" ref="Y27" si="222">J30</f>
        <v>0</v>
      </c>
      <c r="Z27" s="556">
        <f t="shared" ref="Z27" si="223">K27</f>
        <v>0</v>
      </c>
      <c r="AA27" s="548">
        <f t="shared" ref="AA27" si="224">K28</f>
        <v>0</v>
      </c>
      <c r="AB27" s="548">
        <f t="shared" ref="AB27" si="225">K29</f>
        <v>0</v>
      </c>
      <c r="AC27" s="550">
        <f t="shared" ref="AC27" si="226">K30</f>
        <v>0</v>
      </c>
      <c r="AD27" s="556">
        <f t="shared" ref="AD27" si="227">L27</f>
        <v>0</v>
      </c>
      <c r="AE27" s="548">
        <f t="shared" ref="AE27" si="228">L28</f>
        <v>0</v>
      </c>
      <c r="AF27" s="548">
        <f t="shared" ref="AF27" si="229">L29</f>
        <v>0</v>
      </c>
      <c r="AG27" s="550">
        <f t="shared" ref="AG27" si="230">L30</f>
        <v>0</v>
      </c>
      <c r="AH27" s="556">
        <f t="shared" ref="AH27" si="231">M27</f>
        <v>0</v>
      </c>
      <c r="AI27" s="548">
        <f t="shared" ref="AI27" si="232">M28</f>
        <v>0</v>
      </c>
      <c r="AJ27" s="548">
        <f t="shared" ref="AJ27" si="233">M29</f>
        <v>0</v>
      </c>
      <c r="AK27" s="550">
        <f t="shared" ref="AK27" si="234">M30</f>
        <v>0</v>
      </c>
      <c r="AL27" s="556">
        <f t="shared" ref="AL27" si="235">N27</f>
        <v>0</v>
      </c>
      <c r="AM27" s="548">
        <f t="shared" ref="AM27" si="236">N28</f>
        <v>0</v>
      </c>
      <c r="AN27" s="548">
        <f t="shared" ref="AN27" si="237">N29</f>
        <v>0</v>
      </c>
      <c r="AO27" s="550">
        <f t="shared" ref="AO27" si="238">N30</f>
        <v>0</v>
      </c>
      <c r="AP27" s="556">
        <f t="shared" ref="AP27" si="239">O27</f>
        <v>0</v>
      </c>
      <c r="AQ27" s="548">
        <f t="shared" ref="AQ27" si="240">O28</f>
        <v>0</v>
      </c>
      <c r="AR27" s="548">
        <f t="shared" ref="AR27" si="241">O29</f>
        <v>0</v>
      </c>
      <c r="AS27" s="550">
        <f t="shared" ref="AS27" si="242">O30</f>
        <v>0</v>
      </c>
      <c r="AT27" s="556">
        <f t="shared" ref="AT27" si="243">P27</f>
        <v>0</v>
      </c>
      <c r="AU27" s="548">
        <f t="shared" ref="AU27" si="244">P28</f>
        <v>0</v>
      </c>
      <c r="AV27" s="548">
        <f t="shared" ref="AV27" si="245">P29</f>
        <v>0</v>
      </c>
      <c r="AW27" s="550">
        <f t="shared" ref="AW27" si="246">P30</f>
        <v>0</v>
      </c>
      <c r="AX27" s="556">
        <f t="shared" ref="AX27" si="247">Q27</f>
        <v>0</v>
      </c>
      <c r="AY27" s="548">
        <f t="shared" ref="AY27" si="248">Q28</f>
        <v>0</v>
      </c>
      <c r="AZ27" s="548">
        <f t="shared" ref="AZ27" si="249">Q29</f>
        <v>0</v>
      </c>
      <c r="BA27" s="550">
        <f t="shared" ref="BA27" si="250">Q30</f>
        <v>0</v>
      </c>
      <c r="BB27" s="556">
        <f t="shared" ref="BB27" si="251">R27</f>
        <v>0</v>
      </c>
      <c r="BC27" s="548">
        <f t="shared" ref="BC27" si="252">R28</f>
        <v>0</v>
      </c>
      <c r="BD27" s="548">
        <f t="shared" ref="BD27" si="253">R29</f>
        <v>0</v>
      </c>
      <c r="BE27" s="550">
        <f t="shared" ref="BE27" si="254">R30</f>
        <v>0</v>
      </c>
      <c r="BF27" s="556">
        <f t="shared" ref="BF27" si="255">S27</f>
        <v>0</v>
      </c>
      <c r="BG27" s="548">
        <f t="shared" ref="BG27" si="256">S28</f>
        <v>0</v>
      </c>
      <c r="BH27" s="548">
        <f t="shared" ref="BH27" si="257">S29</f>
        <v>0</v>
      </c>
      <c r="BI27" s="550">
        <f t="shared" ref="BI27" si="258">S30</f>
        <v>0</v>
      </c>
      <c r="BJ27" s="552">
        <f t="shared" ref="BJ27" si="259">H29</f>
        <v>0</v>
      </c>
      <c r="BK27" s="554" t="str">
        <f t="shared" ref="BK27" si="260">IF(U27="","",IFERROR(SUM(V27:BI27)+LARGE(V27:BI27,1)/100+LARGE(V27:BI27,2)/1000+LARGE(V27:BI27,3)/10000+LARGE(V27:BI27,4)/100000+LARGE(V27:BI27,5)/1000000+LARGE(V27:BI27,6)/10000000+LARGE(V27:BI27,7)/100000000+LARGE(V27:BI27,8)/1000000000+LARGE(V27:BI27,9)/10000000000+LARGE(V27:BI27,10)/100000000000+LARGE(V27:BI27,11)/1000000000000+LARGE(V27:BI27,12)/10000000000000+LARGE(V27:BI27,13)/100000000000000+LARGE(V27:BI27,14)/1000000000000000+LARGE(V27:BI27,15)/10000000000000000+LARGE(V27:BI27,16)/100000000000000000+LARGE(V27:BI27,17)/1000000000000000000+LARGE(V27:BI27,18)/10000000000000000000+LARGE(V27:BI27,19)/100000000000000000000+LARGE(V27:BI27,20)/1E+21+LARGE(V27:BI27,21)/1E+22+LARGE(V27:BI27,22)/1E+23+LARGE(V27:BI27,23)/1E+24+LARGE(V27:BI27,24)/1E+25+LARGE(V27:BI27,25)/1E+26+LARGE(V27:BI27,26)/1E+27+LARGE(V27:BI27,27)/1E+28+LARGE(V27:BI27,28)/1E+29+LARGE(V27:BI27,29)/1E+30+LARGE(V27:BI27,30)/1E+31+LARGE(V27:BI27,31)/1E+32+LARGE(V27:BI27,32)/1E+33+LARGE(V27:BI27,33)/1E+34+LARGE(V27:BI27,34)/1E+35+LARGE(V27:BI27,35)/1E+36+LARGE(V27:BI27,36)/1E+37+LARGE(V27:BI27,37)/1E+38+LARGE(V27:BI27,38)/1E+39+LARGE(V27:BI27,39)/1E+40+LARGE(V27:BI27,40)/1E+21-0.01/T27,0))</f>
        <v/>
      </c>
      <c r="BL27" s="374"/>
      <c r="BM27" s="374"/>
      <c r="BN27" s="374"/>
      <c r="BO27" s="374"/>
      <c r="BP27" s="374"/>
      <c r="BQ27" s="374"/>
      <c r="BR27" s="374"/>
    </row>
    <row r="28" spans="1:70" ht="12" customHeight="1" x14ac:dyDescent="0.3">
      <c r="A28" s="582"/>
      <c r="B28" s="578"/>
      <c r="C28" s="570"/>
      <c r="D28" s="574"/>
      <c r="E28" s="164"/>
      <c r="F28" s="165"/>
      <c r="G28" s="150"/>
      <c r="H28" s="141" t="str">
        <f>IF(SUM(I27:I30)=0,"",(SUM(I27:I30)))</f>
        <v/>
      </c>
      <c r="I28" s="34" t="str">
        <f t="shared" si="0"/>
        <v/>
      </c>
      <c r="J28" s="165"/>
      <c r="K28" s="165"/>
      <c r="L28" s="165"/>
      <c r="M28" s="165"/>
      <c r="N28" s="165"/>
      <c r="O28" s="165"/>
      <c r="P28" s="165"/>
      <c r="Q28" s="165"/>
      <c r="R28" s="165"/>
      <c r="S28" s="310"/>
      <c r="T28" s="536"/>
      <c r="U28" s="562"/>
      <c r="V28" s="557"/>
      <c r="W28" s="549"/>
      <c r="X28" s="549"/>
      <c r="Y28" s="551"/>
      <c r="Z28" s="557"/>
      <c r="AA28" s="549"/>
      <c r="AB28" s="549"/>
      <c r="AC28" s="551"/>
      <c r="AD28" s="557"/>
      <c r="AE28" s="549"/>
      <c r="AF28" s="549"/>
      <c r="AG28" s="551"/>
      <c r="AH28" s="557"/>
      <c r="AI28" s="549"/>
      <c r="AJ28" s="549"/>
      <c r="AK28" s="551"/>
      <c r="AL28" s="557"/>
      <c r="AM28" s="549"/>
      <c r="AN28" s="549"/>
      <c r="AO28" s="551"/>
      <c r="AP28" s="557"/>
      <c r="AQ28" s="549"/>
      <c r="AR28" s="549"/>
      <c r="AS28" s="551"/>
      <c r="AT28" s="557"/>
      <c r="AU28" s="549"/>
      <c r="AV28" s="549"/>
      <c r="AW28" s="551"/>
      <c r="AX28" s="557"/>
      <c r="AY28" s="549"/>
      <c r="AZ28" s="549"/>
      <c r="BA28" s="551"/>
      <c r="BB28" s="557"/>
      <c r="BC28" s="549"/>
      <c r="BD28" s="549"/>
      <c r="BE28" s="551"/>
      <c r="BF28" s="557"/>
      <c r="BG28" s="549"/>
      <c r="BH28" s="549"/>
      <c r="BI28" s="551"/>
      <c r="BJ28" s="553"/>
      <c r="BK28" s="555"/>
      <c r="BL28" s="374"/>
      <c r="BM28" s="374"/>
      <c r="BN28" s="374"/>
      <c r="BO28" s="374"/>
      <c r="BP28" s="374"/>
      <c r="BQ28" s="374"/>
      <c r="BR28" s="374"/>
    </row>
    <row r="29" spans="1:70" ht="12" customHeight="1" thickBot="1" x14ac:dyDescent="0.35">
      <c r="A29" s="582"/>
      <c r="B29" s="578"/>
      <c r="C29" s="570"/>
      <c r="D29" s="574"/>
      <c r="E29" s="164"/>
      <c r="F29" s="165"/>
      <c r="G29" s="35" t="s">
        <v>677</v>
      </c>
      <c r="H29" s="142"/>
      <c r="I29" s="34" t="str">
        <f t="shared" si="0"/>
        <v/>
      </c>
      <c r="J29" s="165"/>
      <c r="K29" s="165"/>
      <c r="L29" s="165"/>
      <c r="M29" s="165"/>
      <c r="N29" s="165"/>
      <c r="O29" s="165"/>
      <c r="P29" s="165"/>
      <c r="Q29" s="165"/>
      <c r="R29" s="165"/>
      <c r="S29" s="310"/>
      <c r="T29" s="536"/>
      <c r="U29" s="562"/>
      <c r="V29" s="557"/>
      <c r="W29" s="549"/>
      <c r="X29" s="549"/>
      <c r="Y29" s="551"/>
      <c r="Z29" s="557"/>
      <c r="AA29" s="549"/>
      <c r="AB29" s="549"/>
      <c r="AC29" s="551"/>
      <c r="AD29" s="557"/>
      <c r="AE29" s="549"/>
      <c r="AF29" s="549"/>
      <c r="AG29" s="551"/>
      <c r="AH29" s="557"/>
      <c r="AI29" s="549"/>
      <c r="AJ29" s="549"/>
      <c r="AK29" s="551"/>
      <c r="AL29" s="557"/>
      <c r="AM29" s="549"/>
      <c r="AN29" s="549"/>
      <c r="AO29" s="551"/>
      <c r="AP29" s="557"/>
      <c r="AQ29" s="549"/>
      <c r="AR29" s="549"/>
      <c r="AS29" s="551"/>
      <c r="AT29" s="557"/>
      <c r="AU29" s="549"/>
      <c r="AV29" s="549"/>
      <c r="AW29" s="551"/>
      <c r="AX29" s="557"/>
      <c r="AY29" s="549"/>
      <c r="AZ29" s="549"/>
      <c r="BA29" s="551"/>
      <c r="BB29" s="557"/>
      <c r="BC29" s="549"/>
      <c r="BD29" s="549"/>
      <c r="BE29" s="551"/>
      <c r="BF29" s="557"/>
      <c r="BG29" s="549"/>
      <c r="BH29" s="549"/>
      <c r="BI29" s="551"/>
      <c r="BJ29" s="553"/>
      <c r="BK29" s="555"/>
      <c r="BL29" s="374"/>
      <c r="BM29" s="374"/>
      <c r="BN29" s="374"/>
      <c r="BO29" s="374"/>
      <c r="BP29" s="374"/>
      <c r="BQ29" s="374"/>
      <c r="BR29" s="374"/>
    </row>
    <row r="30" spans="1:70" ht="12" customHeight="1" thickBot="1" x14ac:dyDescent="0.35">
      <c r="A30" s="583"/>
      <c r="B30" s="579"/>
      <c r="C30" s="572"/>
      <c r="D30" s="575"/>
      <c r="E30" s="170"/>
      <c r="F30" s="167"/>
      <c r="G30" s="36" t="s">
        <v>678</v>
      </c>
      <c r="H30" s="37" t="str">
        <f>IF(F27="","",IF(SUM(H28:H29)=0,"PC",(SUM(H28:H29))))</f>
        <v/>
      </c>
      <c r="I30" s="304" t="str">
        <f t="shared" si="0"/>
        <v/>
      </c>
      <c r="J30" s="167"/>
      <c r="K30" s="167"/>
      <c r="L30" s="167"/>
      <c r="M30" s="167"/>
      <c r="N30" s="167"/>
      <c r="O30" s="167"/>
      <c r="P30" s="167"/>
      <c r="Q30" s="167"/>
      <c r="R30" s="167"/>
      <c r="S30" s="313"/>
      <c r="T30" s="536"/>
      <c r="U30" s="562"/>
      <c r="V30" s="557"/>
      <c r="W30" s="549"/>
      <c r="X30" s="549"/>
      <c r="Y30" s="551"/>
      <c r="Z30" s="557"/>
      <c r="AA30" s="549"/>
      <c r="AB30" s="549"/>
      <c r="AC30" s="551"/>
      <c r="AD30" s="557"/>
      <c r="AE30" s="549"/>
      <c r="AF30" s="549"/>
      <c r="AG30" s="551"/>
      <c r="AH30" s="557"/>
      <c r="AI30" s="549"/>
      <c r="AJ30" s="549"/>
      <c r="AK30" s="551"/>
      <c r="AL30" s="557"/>
      <c r="AM30" s="549"/>
      <c r="AN30" s="549"/>
      <c r="AO30" s="551"/>
      <c r="AP30" s="557"/>
      <c r="AQ30" s="549"/>
      <c r="AR30" s="549"/>
      <c r="AS30" s="551"/>
      <c r="AT30" s="557"/>
      <c r="AU30" s="549"/>
      <c r="AV30" s="549"/>
      <c r="AW30" s="551"/>
      <c r="AX30" s="557"/>
      <c r="AY30" s="549"/>
      <c r="AZ30" s="549"/>
      <c r="BA30" s="551"/>
      <c r="BB30" s="557"/>
      <c r="BC30" s="549"/>
      <c r="BD30" s="549"/>
      <c r="BE30" s="551"/>
      <c r="BF30" s="557"/>
      <c r="BG30" s="549"/>
      <c r="BH30" s="549"/>
      <c r="BI30" s="551"/>
      <c r="BJ30" s="553"/>
      <c r="BK30" s="555"/>
      <c r="BL30" s="374"/>
      <c r="BM30" s="374"/>
      <c r="BN30" s="374"/>
      <c r="BO30" s="374"/>
      <c r="BP30" s="374"/>
      <c r="BQ30" s="374"/>
      <c r="BR30" s="374"/>
    </row>
    <row r="31" spans="1:70" ht="12" customHeight="1" x14ac:dyDescent="0.3">
      <c r="A31" s="581" t="str">
        <f t="shared" ref="A31" si="261">IF(ISERROR(RANK(BK31,$BK$3:$BK$78,0)),"",(RANK(BK31,$BK$3:$BK$78,0)))</f>
        <v/>
      </c>
      <c r="B31" s="577" t="str">
        <f>IF(ISNA(VLOOKUP(D31,'L. Des E.'!$A$3:$C$362,2,FALSE)),"",(VLOOKUP(D31,'L. Des E.'!$A$3:$C$362,2,FALSE)))</f>
        <v/>
      </c>
      <c r="C31" s="569" t="str">
        <f>IF(ISNA(VLOOKUP(D31,'L. Des E.'!$A$3:$C$362,3,FALSE)),"",(VLOOKUP(D31,'L. Des E.'!$A$3:$C$362,3,FALSE)))</f>
        <v/>
      </c>
      <c r="D31" s="573"/>
      <c r="E31" s="171"/>
      <c r="F31" s="168"/>
      <c r="G31" s="149"/>
      <c r="H31" s="39"/>
      <c r="I31" s="30" t="str">
        <f t="shared" si="0"/>
        <v/>
      </c>
      <c r="J31" s="168"/>
      <c r="K31" s="168"/>
      <c r="L31" s="168"/>
      <c r="M31" s="168"/>
      <c r="N31" s="168"/>
      <c r="O31" s="168"/>
      <c r="P31" s="168"/>
      <c r="Q31" s="168"/>
      <c r="R31" s="168"/>
      <c r="S31" s="309"/>
      <c r="T31" s="536">
        <v>8</v>
      </c>
      <c r="U31" s="567" t="str">
        <f t="shared" ref="U31" si="262">H34</f>
        <v/>
      </c>
      <c r="V31" s="556">
        <f t="shared" ref="V31" si="263">J31</f>
        <v>0</v>
      </c>
      <c r="W31" s="548">
        <f t="shared" ref="W31" si="264">J32</f>
        <v>0</v>
      </c>
      <c r="X31" s="548">
        <f t="shared" ref="X31" si="265">J33</f>
        <v>0</v>
      </c>
      <c r="Y31" s="550">
        <f t="shared" ref="Y31" si="266">J34</f>
        <v>0</v>
      </c>
      <c r="Z31" s="556">
        <f t="shared" ref="Z31" si="267">K31</f>
        <v>0</v>
      </c>
      <c r="AA31" s="548">
        <f t="shared" ref="AA31" si="268">K32</f>
        <v>0</v>
      </c>
      <c r="AB31" s="548">
        <f t="shared" ref="AB31" si="269">K33</f>
        <v>0</v>
      </c>
      <c r="AC31" s="550">
        <f t="shared" ref="AC31" si="270">K34</f>
        <v>0</v>
      </c>
      <c r="AD31" s="556">
        <f t="shared" ref="AD31" si="271">L31</f>
        <v>0</v>
      </c>
      <c r="AE31" s="548">
        <f t="shared" ref="AE31" si="272">L32</f>
        <v>0</v>
      </c>
      <c r="AF31" s="548">
        <f t="shared" ref="AF31" si="273">L33</f>
        <v>0</v>
      </c>
      <c r="AG31" s="550">
        <f t="shared" ref="AG31" si="274">L34</f>
        <v>0</v>
      </c>
      <c r="AH31" s="556">
        <f t="shared" ref="AH31" si="275">M31</f>
        <v>0</v>
      </c>
      <c r="AI31" s="548">
        <f t="shared" ref="AI31" si="276">M32</f>
        <v>0</v>
      </c>
      <c r="AJ31" s="548">
        <f t="shared" ref="AJ31" si="277">M33</f>
        <v>0</v>
      </c>
      <c r="AK31" s="550">
        <f t="shared" ref="AK31" si="278">M34</f>
        <v>0</v>
      </c>
      <c r="AL31" s="556">
        <f t="shared" ref="AL31" si="279">N31</f>
        <v>0</v>
      </c>
      <c r="AM31" s="548">
        <f t="shared" ref="AM31" si="280">N32</f>
        <v>0</v>
      </c>
      <c r="AN31" s="548">
        <f t="shared" ref="AN31" si="281">N33</f>
        <v>0</v>
      </c>
      <c r="AO31" s="550">
        <f t="shared" ref="AO31" si="282">N34</f>
        <v>0</v>
      </c>
      <c r="AP31" s="556">
        <f t="shared" ref="AP31" si="283">O31</f>
        <v>0</v>
      </c>
      <c r="AQ31" s="548">
        <f t="shared" ref="AQ31" si="284">O32</f>
        <v>0</v>
      </c>
      <c r="AR31" s="548">
        <f t="shared" ref="AR31" si="285">O33</f>
        <v>0</v>
      </c>
      <c r="AS31" s="550">
        <f t="shared" ref="AS31" si="286">O34</f>
        <v>0</v>
      </c>
      <c r="AT31" s="556">
        <f t="shared" ref="AT31" si="287">P31</f>
        <v>0</v>
      </c>
      <c r="AU31" s="548">
        <f t="shared" ref="AU31" si="288">P32</f>
        <v>0</v>
      </c>
      <c r="AV31" s="548">
        <f t="shared" ref="AV31" si="289">P33</f>
        <v>0</v>
      </c>
      <c r="AW31" s="550">
        <f t="shared" ref="AW31" si="290">P34</f>
        <v>0</v>
      </c>
      <c r="AX31" s="556">
        <f t="shared" ref="AX31" si="291">Q31</f>
        <v>0</v>
      </c>
      <c r="AY31" s="548">
        <f t="shared" ref="AY31" si="292">Q32</f>
        <v>0</v>
      </c>
      <c r="AZ31" s="548">
        <f t="shared" ref="AZ31" si="293">Q33</f>
        <v>0</v>
      </c>
      <c r="BA31" s="550">
        <f t="shared" ref="BA31" si="294">Q34</f>
        <v>0</v>
      </c>
      <c r="BB31" s="556">
        <f t="shared" ref="BB31" si="295">R31</f>
        <v>0</v>
      </c>
      <c r="BC31" s="548">
        <f t="shared" ref="BC31" si="296">R32</f>
        <v>0</v>
      </c>
      <c r="BD31" s="548">
        <f t="shared" ref="BD31" si="297">R33</f>
        <v>0</v>
      </c>
      <c r="BE31" s="550">
        <f t="shared" ref="BE31" si="298">R34</f>
        <v>0</v>
      </c>
      <c r="BF31" s="556">
        <f t="shared" ref="BF31" si="299">S31</f>
        <v>0</v>
      </c>
      <c r="BG31" s="548">
        <f t="shared" ref="BG31" si="300">S32</f>
        <v>0</v>
      </c>
      <c r="BH31" s="548">
        <f t="shared" ref="BH31" si="301">S33</f>
        <v>0</v>
      </c>
      <c r="BI31" s="550">
        <f t="shared" ref="BI31" si="302">S34</f>
        <v>0</v>
      </c>
      <c r="BJ31" s="552">
        <f t="shared" ref="BJ31" si="303">H33</f>
        <v>0</v>
      </c>
      <c r="BK31" s="554" t="str">
        <f t="shared" ref="BK31" si="304">IF(U31="","",IFERROR(SUM(V31:BI31)+LARGE(V31:BI31,1)/100+LARGE(V31:BI31,2)/1000+LARGE(V31:BI31,3)/10000+LARGE(V31:BI31,4)/100000+LARGE(V31:BI31,5)/1000000+LARGE(V31:BI31,6)/10000000+LARGE(V31:BI31,7)/100000000+LARGE(V31:BI31,8)/1000000000+LARGE(V31:BI31,9)/10000000000+LARGE(V31:BI31,10)/100000000000+LARGE(V31:BI31,11)/1000000000000+LARGE(V31:BI31,12)/10000000000000+LARGE(V31:BI31,13)/100000000000000+LARGE(V31:BI31,14)/1000000000000000+LARGE(V31:BI31,15)/10000000000000000+LARGE(V31:BI31,16)/100000000000000000+LARGE(V31:BI31,17)/1000000000000000000+LARGE(V31:BI31,18)/10000000000000000000+LARGE(V31:BI31,19)/100000000000000000000+LARGE(V31:BI31,20)/1E+21+LARGE(V31:BI31,21)/1E+22+LARGE(V31:BI31,22)/1E+23+LARGE(V31:BI31,23)/1E+24+LARGE(V31:BI31,24)/1E+25+LARGE(V31:BI31,25)/1E+26+LARGE(V31:BI31,26)/1E+27+LARGE(V31:BI31,27)/1E+28+LARGE(V31:BI31,28)/1E+29+LARGE(V31:BI31,29)/1E+30+LARGE(V31:BI31,30)/1E+31+LARGE(V31:BI31,31)/1E+32+LARGE(V31:BI31,32)/1E+33+LARGE(V31:BI31,33)/1E+34+LARGE(V31:BI31,34)/1E+35+LARGE(V31:BI31,35)/1E+36+LARGE(V31:BI31,36)/1E+37+LARGE(V31:BI31,37)/1E+38+LARGE(V31:BI31,38)/1E+39+LARGE(V31:BI31,39)/1E+40+LARGE(V31:BI31,40)/1E+21-0.01/T31,0))</f>
        <v/>
      </c>
      <c r="BL31" s="374"/>
      <c r="BM31" s="374"/>
      <c r="BN31" s="374"/>
      <c r="BO31" s="374"/>
      <c r="BP31" s="374"/>
      <c r="BQ31" s="374"/>
      <c r="BR31" s="374"/>
    </row>
    <row r="32" spans="1:70" ht="12" customHeight="1" x14ac:dyDescent="0.3">
      <c r="A32" s="582"/>
      <c r="B32" s="578"/>
      <c r="C32" s="570"/>
      <c r="D32" s="574"/>
      <c r="E32" s="164"/>
      <c r="F32" s="165"/>
      <c r="G32" s="150"/>
      <c r="H32" s="141" t="str">
        <f>IF(SUM(I31:I34)=0,"",(SUM(I31:I34)))</f>
        <v/>
      </c>
      <c r="I32" s="34" t="str">
        <f t="shared" si="0"/>
        <v/>
      </c>
      <c r="J32" s="165"/>
      <c r="K32" s="165"/>
      <c r="L32" s="165"/>
      <c r="M32" s="165"/>
      <c r="N32" s="165"/>
      <c r="O32" s="165"/>
      <c r="P32" s="165"/>
      <c r="Q32" s="165"/>
      <c r="R32" s="165"/>
      <c r="S32" s="310"/>
      <c r="T32" s="536"/>
      <c r="U32" s="562"/>
      <c r="V32" s="557"/>
      <c r="W32" s="549"/>
      <c r="X32" s="549"/>
      <c r="Y32" s="551"/>
      <c r="Z32" s="557"/>
      <c r="AA32" s="549"/>
      <c r="AB32" s="549"/>
      <c r="AC32" s="551"/>
      <c r="AD32" s="557"/>
      <c r="AE32" s="549"/>
      <c r="AF32" s="549"/>
      <c r="AG32" s="551"/>
      <c r="AH32" s="557"/>
      <c r="AI32" s="549"/>
      <c r="AJ32" s="549"/>
      <c r="AK32" s="551"/>
      <c r="AL32" s="557"/>
      <c r="AM32" s="549"/>
      <c r="AN32" s="549"/>
      <c r="AO32" s="551"/>
      <c r="AP32" s="557"/>
      <c r="AQ32" s="549"/>
      <c r="AR32" s="549"/>
      <c r="AS32" s="551"/>
      <c r="AT32" s="557"/>
      <c r="AU32" s="549"/>
      <c r="AV32" s="549"/>
      <c r="AW32" s="551"/>
      <c r="AX32" s="557"/>
      <c r="AY32" s="549"/>
      <c r="AZ32" s="549"/>
      <c r="BA32" s="551"/>
      <c r="BB32" s="557"/>
      <c r="BC32" s="549"/>
      <c r="BD32" s="549"/>
      <c r="BE32" s="551"/>
      <c r="BF32" s="557"/>
      <c r="BG32" s="549"/>
      <c r="BH32" s="549"/>
      <c r="BI32" s="551"/>
      <c r="BJ32" s="553"/>
      <c r="BK32" s="555"/>
      <c r="BL32" s="374"/>
      <c r="BM32" s="374"/>
      <c r="BN32" s="374"/>
      <c r="BO32" s="374"/>
      <c r="BP32" s="374"/>
      <c r="BQ32" s="374"/>
      <c r="BR32" s="374"/>
    </row>
    <row r="33" spans="1:70" ht="12" customHeight="1" thickBot="1" x14ac:dyDescent="0.35">
      <c r="A33" s="582"/>
      <c r="B33" s="578"/>
      <c r="C33" s="570"/>
      <c r="D33" s="574"/>
      <c r="E33" s="164"/>
      <c r="F33" s="165"/>
      <c r="G33" s="35" t="s">
        <v>677</v>
      </c>
      <c r="H33" s="142"/>
      <c r="I33" s="34" t="str">
        <f t="shared" si="0"/>
        <v/>
      </c>
      <c r="J33" s="165"/>
      <c r="K33" s="165"/>
      <c r="L33" s="165"/>
      <c r="M33" s="165"/>
      <c r="N33" s="165"/>
      <c r="O33" s="165"/>
      <c r="P33" s="165"/>
      <c r="Q33" s="165"/>
      <c r="R33" s="165"/>
      <c r="S33" s="310"/>
      <c r="T33" s="536"/>
      <c r="U33" s="562"/>
      <c r="V33" s="557"/>
      <c r="W33" s="549"/>
      <c r="X33" s="549"/>
      <c r="Y33" s="551"/>
      <c r="Z33" s="557"/>
      <c r="AA33" s="549"/>
      <c r="AB33" s="549"/>
      <c r="AC33" s="551"/>
      <c r="AD33" s="557"/>
      <c r="AE33" s="549"/>
      <c r="AF33" s="549"/>
      <c r="AG33" s="551"/>
      <c r="AH33" s="557"/>
      <c r="AI33" s="549"/>
      <c r="AJ33" s="549"/>
      <c r="AK33" s="551"/>
      <c r="AL33" s="557"/>
      <c r="AM33" s="549"/>
      <c r="AN33" s="549"/>
      <c r="AO33" s="551"/>
      <c r="AP33" s="557"/>
      <c r="AQ33" s="549"/>
      <c r="AR33" s="549"/>
      <c r="AS33" s="551"/>
      <c r="AT33" s="557"/>
      <c r="AU33" s="549"/>
      <c r="AV33" s="549"/>
      <c r="AW33" s="551"/>
      <c r="AX33" s="557"/>
      <c r="AY33" s="549"/>
      <c r="AZ33" s="549"/>
      <c r="BA33" s="551"/>
      <c r="BB33" s="557"/>
      <c r="BC33" s="549"/>
      <c r="BD33" s="549"/>
      <c r="BE33" s="551"/>
      <c r="BF33" s="557"/>
      <c r="BG33" s="549"/>
      <c r="BH33" s="549"/>
      <c r="BI33" s="551"/>
      <c r="BJ33" s="553"/>
      <c r="BK33" s="555"/>
      <c r="BL33" s="374"/>
      <c r="BM33" s="374"/>
      <c r="BN33" s="374"/>
      <c r="BO33" s="374"/>
      <c r="BP33" s="374"/>
      <c r="BQ33" s="374"/>
      <c r="BR33" s="374"/>
    </row>
    <row r="34" spans="1:70" ht="12" customHeight="1" thickBot="1" x14ac:dyDescent="0.35">
      <c r="A34" s="583"/>
      <c r="B34" s="579"/>
      <c r="C34" s="572"/>
      <c r="D34" s="575"/>
      <c r="E34" s="166"/>
      <c r="F34" s="169"/>
      <c r="G34" s="36" t="s">
        <v>678</v>
      </c>
      <c r="H34" s="37" t="str">
        <f>IF(F31="","",IF(SUM(H32:H33)=0,"PC",(SUM(H32:H33))))</f>
        <v/>
      </c>
      <c r="I34" s="304" t="str">
        <f t="shared" si="0"/>
        <v/>
      </c>
      <c r="J34" s="169"/>
      <c r="K34" s="169"/>
      <c r="L34" s="169"/>
      <c r="M34" s="169"/>
      <c r="N34" s="169"/>
      <c r="O34" s="169"/>
      <c r="P34" s="169"/>
      <c r="Q34" s="169"/>
      <c r="R34" s="169"/>
      <c r="S34" s="311"/>
      <c r="T34" s="536"/>
      <c r="U34" s="568"/>
      <c r="V34" s="557"/>
      <c r="W34" s="549"/>
      <c r="X34" s="549"/>
      <c r="Y34" s="551"/>
      <c r="Z34" s="557"/>
      <c r="AA34" s="549"/>
      <c r="AB34" s="549"/>
      <c r="AC34" s="551"/>
      <c r="AD34" s="557"/>
      <c r="AE34" s="549"/>
      <c r="AF34" s="549"/>
      <c r="AG34" s="551"/>
      <c r="AH34" s="557"/>
      <c r="AI34" s="549"/>
      <c r="AJ34" s="549"/>
      <c r="AK34" s="551"/>
      <c r="AL34" s="557"/>
      <c r="AM34" s="549"/>
      <c r="AN34" s="549"/>
      <c r="AO34" s="551"/>
      <c r="AP34" s="557"/>
      <c r="AQ34" s="549"/>
      <c r="AR34" s="549"/>
      <c r="AS34" s="551"/>
      <c r="AT34" s="557"/>
      <c r="AU34" s="549"/>
      <c r="AV34" s="549"/>
      <c r="AW34" s="551"/>
      <c r="AX34" s="557"/>
      <c r="AY34" s="549"/>
      <c r="AZ34" s="549"/>
      <c r="BA34" s="551"/>
      <c r="BB34" s="557"/>
      <c r="BC34" s="549"/>
      <c r="BD34" s="549"/>
      <c r="BE34" s="551"/>
      <c r="BF34" s="557"/>
      <c r="BG34" s="549"/>
      <c r="BH34" s="549"/>
      <c r="BI34" s="551"/>
      <c r="BJ34" s="553"/>
      <c r="BK34" s="555"/>
      <c r="BL34" s="374"/>
      <c r="BM34" s="374"/>
      <c r="BN34" s="374"/>
      <c r="BO34" s="374"/>
      <c r="BP34" s="374"/>
      <c r="BQ34" s="374"/>
      <c r="BR34" s="374"/>
    </row>
    <row r="35" spans="1:70" ht="12" customHeight="1" x14ac:dyDescent="0.3">
      <c r="A35" s="581" t="str">
        <f t="shared" ref="A35" si="305">IF(ISERROR(RANK(BK35,$BK$3:$BK$78,0)),"",(RANK(BK35,$BK$3:$BK$78,0)))</f>
        <v/>
      </c>
      <c r="B35" s="577" t="str">
        <f>IF(ISNA(VLOOKUP(D35,'L. Des E.'!$A$3:$C$362,2,FALSE)),"",(VLOOKUP(D35,'L. Des E.'!$A$3:$C$362,2,FALSE)))</f>
        <v/>
      </c>
      <c r="C35" s="569" t="str">
        <f>IF(ISNA(VLOOKUP(D35,'L. Des E.'!$A$3:$C$362,3,FALSE)),"",(VLOOKUP(D35,'L. Des E.'!$A$3:$C$362,3,FALSE)))</f>
        <v/>
      </c>
      <c r="D35" s="573"/>
      <c r="E35" s="162"/>
      <c r="F35" s="163"/>
      <c r="G35" s="149"/>
      <c r="H35" s="31"/>
      <c r="I35" s="30" t="str">
        <f t="shared" si="0"/>
        <v/>
      </c>
      <c r="J35" s="163"/>
      <c r="K35" s="163"/>
      <c r="L35" s="163"/>
      <c r="M35" s="163"/>
      <c r="N35" s="163"/>
      <c r="O35" s="163"/>
      <c r="P35" s="163"/>
      <c r="Q35" s="163"/>
      <c r="R35" s="163"/>
      <c r="S35" s="312"/>
      <c r="T35" s="536">
        <v>9</v>
      </c>
      <c r="U35" s="562" t="str">
        <f t="shared" ref="U35" si="306">H38</f>
        <v/>
      </c>
      <c r="V35" s="556">
        <f t="shared" ref="V35" si="307">J35</f>
        <v>0</v>
      </c>
      <c r="W35" s="548">
        <f t="shared" ref="W35" si="308">J36</f>
        <v>0</v>
      </c>
      <c r="X35" s="548">
        <f t="shared" ref="X35" si="309">J37</f>
        <v>0</v>
      </c>
      <c r="Y35" s="550">
        <f t="shared" ref="Y35" si="310">J38</f>
        <v>0</v>
      </c>
      <c r="Z35" s="556">
        <f t="shared" ref="Z35" si="311">K35</f>
        <v>0</v>
      </c>
      <c r="AA35" s="548">
        <f t="shared" ref="AA35" si="312">K36</f>
        <v>0</v>
      </c>
      <c r="AB35" s="548">
        <f t="shared" ref="AB35" si="313">K37</f>
        <v>0</v>
      </c>
      <c r="AC35" s="550">
        <f t="shared" ref="AC35" si="314">K38</f>
        <v>0</v>
      </c>
      <c r="AD35" s="556">
        <f t="shared" ref="AD35" si="315">L35</f>
        <v>0</v>
      </c>
      <c r="AE35" s="548">
        <f t="shared" ref="AE35" si="316">L36</f>
        <v>0</v>
      </c>
      <c r="AF35" s="548">
        <f t="shared" ref="AF35" si="317">L37</f>
        <v>0</v>
      </c>
      <c r="AG35" s="550">
        <f t="shared" ref="AG35" si="318">L38</f>
        <v>0</v>
      </c>
      <c r="AH35" s="556">
        <f t="shared" ref="AH35" si="319">M35</f>
        <v>0</v>
      </c>
      <c r="AI35" s="548">
        <f t="shared" ref="AI35" si="320">M36</f>
        <v>0</v>
      </c>
      <c r="AJ35" s="548">
        <f t="shared" ref="AJ35" si="321">M37</f>
        <v>0</v>
      </c>
      <c r="AK35" s="550">
        <f t="shared" ref="AK35" si="322">M38</f>
        <v>0</v>
      </c>
      <c r="AL35" s="556">
        <f t="shared" ref="AL35" si="323">N35</f>
        <v>0</v>
      </c>
      <c r="AM35" s="548">
        <f t="shared" ref="AM35" si="324">N36</f>
        <v>0</v>
      </c>
      <c r="AN35" s="548">
        <f t="shared" ref="AN35" si="325">N37</f>
        <v>0</v>
      </c>
      <c r="AO35" s="550">
        <f t="shared" ref="AO35" si="326">N38</f>
        <v>0</v>
      </c>
      <c r="AP35" s="556">
        <f t="shared" ref="AP35" si="327">O35</f>
        <v>0</v>
      </c>
      <c r="AQ35" s="548">
        <f t="shared" ref="AQ35" si="328">O36</f>
        <v>0</v>
      </c>
      <c r="AR35" s="548">
        <f t="shared" ref="AR35" si="329">O37</f>
        <v>0</v>
      </c>
      <c r="AS35" s="550">
        <f t="shared" ref="AS35" si="330">O38</f>
        <v>0</v>
      </c>
      <c r="AT35" s="556">
        <f t="shared" ref="AT35" si="331">P35</f>
        <v>0</v>
      </c>
      <c r="AU35" s="548">
        <f t="shared" ref="AU35" si="332">P36</f>
        <v>0</v>
      </c>
      <c r="AV35" s="548">
        <f t="shared" ref="AV35" si="333">P37</f>
        <v>0</v>
      </c>
      <c r="AW35" s="550">
        <f t="shared" ref="AW35" si="334">P38</f>
        <v>0</v>
      </c>
      <c r="AX35" s="556">
        <f t="shared" ref="AX35" si="335">Q35</f>
        <v>0</v>
      </c>
      <c r="AY35" s="548">
        <f t="shared" ref="AY35" si="336">Q36</f>
        <v>0</v>
      </c>
      <c r="AZ35" s="548">
        <f t="shared" ref="AZ35" si="337">Q37</f>
        <v>0</v>
      </c>
      <c r="BA35" s="550">
        <f t="shared" ref="BA35" si="338">Q38</f>
        <v>0</v>
      </c>
      <c r="BB35" s="556">
        <f t="shared" ref="BB35" si="339">R35</f>
        <v>0</v>
      </c>
      <c r="BC35" s="548">
        <f t="shared" ref="BC35" si="340">R36</f>
        <v>0</v>
      </c>
      <c r="BD35" s="548">
        <f t="shared" ref="BD35" si="341">R37</f>
        <v>0</v>
      </c>
      <c r="BE35" s="550">
        <f t="shared" ref="BE35" si="342">R38</f>
        <v>0</v>
      </c>
      <c r="BF35" s="556">
        <f t="shared" ref="BF35" si="343">S35</f>
        <v>0</v>
      </c>
      <c r="BG35" s="548">
        <f t="shared" ref="BG35" si="344">S36</f>
        <v>0</v>
      </c>
      <c r="BH35" s="548">
        <f t="shared" ref="BH35" si="345">S37</f>
        <v>0</v>
      </c>
      <c r="BI35" s="550">
        <f t="shared" ref="BI35" si="346">S38</f>
        <v>0</v>
      </c>
      <c r="BJ35" s="552">
        <f t="shared" ref="BJ35" si="347">H37</f>
        <v>0</v>
      </c>
      <c r="BK35" s="554" t="str">
        <f t="shared" ref="BK35" si="348">IF(U35="","",IFERROR(SUM(V35:BI35)+LARGE(V35:BI35,1)/100+LARGE(V35:BI35,2)/1000+LARGE(V35:BI35,3)/10000+LARGE(V35:BI35,4)/100000+LARGE(V35:BI35,5)/1000000+LARGE(V35:BI35,6)/10000000+LARGE(V35:BI35,7)/100000000+LARGE(V35:BI35,8)/1000000000+LARGE(V35:BI35,9)/10000000000+LARGE(V35:BI35,10)/100000000000+LARGE(V35:BI35,11)/1000000000000+LARGE(V35:BI35,12)/10000000000000+LARGE(V35:BI35,13)/100000000000000+LARGE(V35:BI35,14)/1000000000000000+LARGE(V35:BI35,15)/10000000000000000+LARGE(V35:BI35,16)/100000000000000000+LARGE(V35:BI35,17)/1000000000000000000+LARGE(V35:BI35,18)/10000000000000000000+LARGE(V35:BI35,19)/100000000000000000000+LARGE(V35:BI35,20)/1E+21+LARGE(V35:BI35,21)/1E+22+LARGE(V35:BI35,22)/1E+23+LARGE(V35:BI35,23)/1E+24+LARGE(V35:BI35,24)/1E+25+LARGE(V35:BI35,25)/1E+26+LARGE(V35:BI35,26)/1E+27+LARGE(V35:BI35,27)/1E+28+LARGE(V35:BI35,28)/1E+29+LARGE(V35:BI35,29)/1E+30+LARGE(V35:BI35,30)/1E+31+LARGE(V35:BI35,31)/1E+32+LARGE(V35:BI35,32)/1E+33+LARGE(V35:BI35,33)/1E+34+LARGE(V35:BI35,34)/1E+35+LARGE(V35:BI35,35)/1E+36+LARGE(V35:BI35,36)/1E+37+LARGE(V35:BI35,37)/1E+38+LARGE(V35:BI35,38)/1E+39+LARGE(V35:BI35,39)/1E+40+LARGE(V35:BI35,40)/1E+21-0.01/T35,0))</f>
        <v/>
      </c>
      <c r="BL35" s="374"/>
      <c r="BM35" s="374"/>
      <c r="BN35" s="374"/>
      <c r="BO35" s="374"/>
      <c r="BP35" s="374"/>
      <c r="BQ35" s="374"/>
      <c r="BR35" s="374"/>
    </row>
    <row r="36" spans="1:70" ht="12" customHeight="1" x14ac:dyDescent="0.3">
      <c r="A36" s="582"/>
      <c r="B36" s="578"/>
      <c r="C36" s="570"/>
      <c r="D36" s="574"/>
      <c r="E36" s="164"/>
      <c r="F36" s="165"/>
      <c r="G36" s="150"/>
      <c r="H36" s="141" t="str">
        <f>IF(SUM(I35:I38)=0,"",(SUM(I35:I38)))</f>
        <v/>
      </c>
      <c r="I36" s="34" t="str">
        <f t="shared" si="0"/>
        <v/>
      </c>
      <c r="J36" s="165"/>
      <c r="K36" s="165"/>
      <c r="L36" s="165"/>
      <c r="M36" s="165"/>
      <c r="N36" s="165"/>
      <c r="O36" s="165"/>
      <c r="P36" s="165"/>
      <c r="Q36" s="165"/>
      <c r="R36" s="165"/>
      <c r="S36" s="310"/>
      <c r="T36" s="536"/>
      <c r="U36" s="562"/>
      <c r="V36" s="557"/>
      <c r="W36" s="549"/>
      <c r="X36" s="549"/>
      <c r="Y36" s="551"/>
      <c r="Z36" s="557"/>
      <c r="AA36" s="549"/>
      <c r="AB36" s="549"/>
      <c r="AC36" s="551"/>
      <c r="AD36" s="557"/>
      <c r="AE36" s="549"/>
      <c r="AF36" s="549"/>
      <c r="AG36" s="551"/>
      <c r="AH36" s="557"/>
      <c r="AI36" s="549"/>
      <c r="AJ36" s="549"/>
      <c r="AK36" s="551"/>
      <c r="AL36" s="557"/>
      <c r="AM36" s="549"/>
      <c r="AN36" s="549"/>
      <c r="AO36" s="551"/>
      <c r="AP36" s="557"/>
      <c r="AQ36" s="549"/>
      <c r="AR36" s="549"/>
      <c r="AS36" s="551"/>
      <c r="AT36" s="557"/>
      <c r="AU36" s="549"/>
      <c r="AV36" s="549"/>
      <c r="AW36" s="551"/>
      <c r="AX36" s="557"/>
      <c r="AY36" s="549"/>
      <c r="AZ36" s="549"/>
      <c r="BA36" s="551"/>
      <c r="BB36" s="557"/>
      <c r="BC36" s="549"/>
      <c r="BD36" s="549"/>
      <c r="BE36" s="551"/>
      <c r="BF36" s="557"/>
      <c r="BG36" s="549"/>
      <c r="BH36" s="549"/>
      <c r="BI36" s="551"/>
      <c r="BJ36" s="553"/>
      <c r="BK36" s="555"/>
      <c r="BL36" s="374"/>
      <c r="BM36" s="374"/>
      <c r="BN36" s="374"/>
      <c r="BO36" s="374"/>
      <c r="BP36" s="374"/>
      <c r="BQ36" s="374"/>
      <c r="BR36" s="374"/>
    </row>
    <row r="37" spans="1:70" ht="12" customHeight="1" thickBot="1" x14ac:dyDescent="0.35">
      <c r="A37" s="582"/>
      <c r="B37" s="578"/>
      <c r="C37" s="570"/>
      <c r="D37" s="574"/>
      <c r="E37" s="164"/>
      <c r="F37" s="165"/>
      <c r="G37" s="35" t="s">
        <v>677</v>
      </c>
      <c r="H37" s="142"/>
      <c r="I37" s="34" t="str">
        <f t="shared" si="0"/>
        <v/>
      </c>
      <c r="J37" s="165"/>
      <c r="K37" s="165"/>
      <c r="L37" s="165"/>
      <c r="M37" s="165"/>
      <c r="N37" s="165"/>
      <c r="O37" s="165"/>
      <c r="P37" s="165"/>
      <c r="Q37" s="165"/>
      <c r="R37" s="165"/>
      <c r="S37" s="310"/>
      <c r="T37" s="536"/>
      <c r="U37" s="562"/>
      <c r="V37" s="557"/>
      <c r="W37" s="549"/>
      <c r="X37" s="549"/>
      <c r="Y37" s="551"/>
      <c r="Z37" s="557"/>
      <c r="AA37" s="549"/>
      <c r="AB37" s="549"/>
      <c r="AC37" s="551"/>
      <c r="AD37" s="557"/>
      <c r="AE37" s="549"/>
      <c r="AF37" s="549"/>
      <c r="AG37" s="551"/>
      <c r="AH37" s="557"/>
      <c r="AI37" s="549"/>
      <c r="AJ37" s="549"/>
      <c r="AK37" s="551"/>
      <c r="AL37" s="557"/>
      <c r="AM37" s="549"/>
      <c r="AN37" s="549"/>
      <c r="AO37" s="551"/>
      <c r="AP37" s="557"/>
      <c r="AQ37" s="549"/>
      <c r="AR37" s="549"/>
      <c r="AS37" s="551"/>
      <c r="AT37" s="557"/>
      <c r="AU37" s="549"/>
      <c r="AV37" s="549"/>
      <c r="AW37" s="551"/>
      <c r="AX37" s="557"/>
      <c r="AY37" s="549"/>
      <c r="AZ37" s="549"/>
      <c r="BA37" s="551"/>
      <c r="BB37" s="557"/>
      <c r="BC37" s="549"/>
      <c r="BD37" s="549"/>
      <c r="BE37" s="551"/>
      <c r="BF37" s="557"/>
      <c r="BG37" s="549"/>
      <c r="BH37" s="549"/>
      <c r="BI37" s="551"/>
      <c r="BJ37" s="553"/>
      <c r="BK37" s="555"/>
      <c r="BL37" s="374"/>
      <c r="BM37" s="374"/>
      <c r="BN37" s="374"/>
      <c r="BO37" s="374"/>
      <c r="BP37" s="374"/>
      <c r="BQ37" s="374"/>
      <c r="BR37" s="374"/>
    </row>
    <row r="38" spans="1:70" ht="12" customHeight="1" thickBot="1" x14ac:dyDescent="0.35">
      <c r="A38" s="583"/>
      <c r="B38" s="579"/>
      <c r="C38" s="572"/>
      <c r="D38" s="575"/>
      <c r="E38" s="170"/>
      <c r="F38" s="167"/>
      <c r="G38" s="36" t="s">
        <v>678</v>
      </c>
      <c r="H38" s="37" t="str">
        <f>IF(F35="","",IF(SUM(H36:H37)=0,"PC",(SUM(H36:H37))))</f>
        <v/>
      </c>
      <c r="I38" s="304" t="str">
        <f t="shared" si="0"/>
        <v/>
      </c>
      <c r="J38" s="167"/>
      <c r="K38" s="167"/>
      <c r="L38" s="167"/>
      <c r="M38" s="167"/>
      <c r="N38" s="167"/>
      <c r="O38" s="167"/>
      <c r="P38" s="167"/>
      <c r="Q38" s="167"/>
      <c r="R38" s="167"/>
      <c r="S38" s="313"/>
      <c r="T38" s="536"/>
      <c r="U38" s="562"/>
      <c r="V38" s="557"/>
      <c r="W38" s="549"/>
      <c r="X38" s="549"/>
      <c r="Y38" s="551"/>
      <c r="Z38" s="557"/>
      <c r="AA38" s="549"/>
      <c r="AB38" s="549"/>
      <c r="AC38" s="551"/>
      <c r="AD38" s="557"/>
      <c r="AE38" s="549"/>
      <c r="AF38" s="549"/>
      <c r="AG38" s="551"/>
      <c r="AH38" s="557"/>
      <c r="AI38" s="549"/>
      <c r="AJ38" s="549"/>
      <c r="AK38" s="551"/>
      <c r="AL38" s="557"/>
      <c r="AM38" s="549"/>
      <c r="AN38" s="549"/>
      <c r="AO38" s="551"/>
      <c r="AP38" s="557"/>
      <c r="AQ38" s="549"/>
      <c r="AR38" s="549"/>
      <c r="AS38" s="551"/>
      <c r="AT38" s="557"/>
      <c r="AU38" s="549"/>
      <c r="AV38" s="549"/>
      <c r="AW38" s="551"/>
      <c r="AX38" s="557"/>
      <c r="AY38" s="549"/>
      <c r="AZ38" s="549"/>
      <c r="BA38" s="551"/>
      <c r="BB38" s="557"/>
      <c r="BC38" s="549"/>
      <c r="BD38" s="549"/>
      <c r="BE38" s="551"/>
      <c r="BF38" s="557"/>
      <c r="BG38" s="549"/>
      <c r="BH38" s="549"/>
      <c r="BI38" s="551"/>
      <c r="BJ38" s="553"/>
      <c r="BK38" s="555"/>
      <c r="BL38" s="374"/>
      <c r="BM38" s="374"/>
      <c r="BN38" s="374"/>
      <c r="BO38" s="374"/>
      <c r="BP38" s="374"/>
      <c r="BQ38" s="374"/>
      <c r="BR38" s="374"/>
    </row>
    <row r="39" spans="1:70" ht="12" customHeight="1" x14ac:dyDescent="0.3">
      <c r="A39" s="581" t="str">
        <f t="shared" ref="A39" si="349">IF(ISERROR(RANK(BK39,$BK$3:$BK$78,0)),"",(RANK(BK39,$BK$3:$BK$78,0)))</f>
        <v/>
      </c>
      <c r="B39" s="577" t="str">
        <f>IF(ISNA(VLOOKUP(D39,'L. Des E.'!$A$3:$C$362,2,FALSE)),"",(VLOOKUP(D39,'L. Des E.'!$A$3:$C$362,2,FALSE)))</f>
        <v/>
      </c>
      <c r="C39" s="569" t="str">
        <f>IF(ISNA(VLOOKUP(D39,'L. Des E.'!$A$3:$C$362,3,FALSE)),"",(VLOOKUP(D39,'L. Des E.'!$A$3:$C$362,3,FALSE)))</f>
        <v/>
      </c>
      <c r="D39" s="573"/>
      <c r="E39" s="171"/>
      <c r="F39" s="168"/>
      <c r="G39" s="149"/>
      <c r="H39" s="39"/>
      <c r="I39" s="30" t="str">
        <f t="shared" si="0"/>
        <v/>
      </c>
      <c r="J39" s="168"/>
      <c r="K39" s="168"/>
      <c r="L39" s="168"/>
      <c r="M39" s="168"/>
      <c r="N39" s="168"/>
      <c r="O39" s="168"/>
      <c r="P39" s="168"/>
      <c r="Q39" s="168"/>
      <c r="R39" s="168"/>
      <c r="S39" s="309"/>
      <c r="T39" s="536">
        <v>10</v>
      </c>
      <c r="U39" s="567" t="str">
        <f t="shared" ref="U39" si="350">H42</f>
        <v/>
      </c>
      <c r="V39" s="556">
        <f t="shared" ref="V39" si="351">J39</f>
        <v>0</v>
      </c>
      <c r="W39" s="548">
        <f t="shared" ref="W39" si="352">J40</f>
        <v>0</v>
      </c>
      <c r="X39" s="548">
        <f t="shared" ref="X39" si="353">J41</f>
        <v>0</v>
      </c>
      <c r="Y39" s="550">
        <f t="shared" ref="Y39" si="354">J42</f>
        <v>0</v>
      </c>
      <c r="Z39" s="556">
        <f t="shared" ref="Z39" si="355">K39</f>
        <v>0</v>
      </c>
      <c r="AA39" s="548">
        <f t="shared" ref="AA39" si="356">K40</f>
        <v>0</v>
      </c>
      <c r="AB39" s="548">
        <f t="shared" ref="AB39" si="357">K41</f>
        <v>0</v>
      </c>
      <c r="AC39" s="550">
        <f t="shared" ref="AC39" si="358">K42</f>
        <v>0</v>
      </c>
      <c r="AD39" s="556">
        <f t="shared" ref="AD39" si="359">L39</f>
        <v>0</v>
      </c>
      <c r="AE39" s="548">
        <f t="shared" ref="AE39" si="360">L40</f>
        <v>0</v>
      </c>
      <c r="AF39" s="548">
        <f t="shared" ref="AF39" si="361">L41</f>
        <v>0</v>
      </c>
      <c r="AG39" s="550">
        <f t="shared" ref="AG39" si="362">L42</f>
        <v>0</v>
      </c>
      <c r="AH39" s="556">
        <f t="shared" ref="AH39" si="363">M39</f>
        <v>0</v>
      </c>
      <c r="AI39" s="548">
        <f t="shared" ref="AI39" si="364">M40</f>
        <v>0</v>
      </c>
      <c r="AJ39" s="548">
        <f t="shared" ref="AJ39" si="365">M41</f>
        <v>0</v>
      </c>
      <c r="AK39" s="550">
        <f t="shared" ref="AK39" si="366">M42</f>
        <v>0</v>
      </c>
      <c r="AL39" s="556">
        <f t="shared" ref="AL39" si="367">N39</f>
        <v>0</v>
      </c>
      <c r="AM39" s="548">
        <f t="shared" ref="AM39" si="368">N40</f>
        <v>0</v>
      </c>
      <c r="AN39" s="548">
        <f t="shared" ref="AN39" si="369">N41</f>
        <v>0</v>
      </c>
      <c r="AO39" s="550">
        <f t="shared" ref="AO39" si="370">N42</f>
        <v>0</v>
      </c>
      <c r="AP39" s="556">
        <f t="shared" ref="AP39" si="371">O39</f>
        <v>0</v>
      </c>
      <c r="AQ39" s="548">
        <f t="shared" ref="AQ39" si="372">O40</f>
        <v>0</v>
      </c>
      <c r="AR39" s="548">
        <f t="shared" ref="AR39" si="373">O41</f>
        <v>0</v>
      </c>
      <c r="AS39" s="550">
        <f t="shared" ref="AS39" si="374">O42</f>
        <v>0</v>
      </c>
      <c r="AT39" s="556">
        <f t="shared" ref="AT39" si="375">P39</f>
        <v>0</v>
      </c>
      <c r="AU39" s="548">
        <f t="shared" ref="AU39" si="376">P40</f>
        <v>0</v>
      </c>
      <c r="AV39" s="548">
        <f t="shared" ref="AV39" si="377">P41</f>
        <v>0</v>
      </c>
      <c r="AW39" s="550">
        <f t="shared" ref="AW39" si="378">P42</f>
        <v>0</v>
      </c>
      <c r="AX39" s="556">
        <f t="shared" ref="AX39" si="379">Q39</f>
        <v>0</v>
      </c>
      <c r="AY39" s="548">
        <f t="shared" ref="AY39" si="380">Q40</f>
        <v>0</v>
      </c>
      <c r="AZ39" s="548">
        <f t="shared" ref="AZ39" si="381">Q41</f>
        <v>0</v>
      </c>
      <c r="BA39" s="550">
        <f t="shared" ref="BA39" si="382">Q42</f>
        <v>0</v>
      </c>
      <c r="BB39" s="556">
        <f t="shared" ref="BB39" si="383">R39</f>
        <v>0</v>
      </c>
      <c r="BC39" s="548">
        <f t="shared" ref="BC39" si="384">R40</f>
        <v>0</v>
      </c>
      <c r="BD39" s="548">
        <f t="shared" ref="BD39" si="385">R41</f>
        <v>0</v>
      </c>
      <c r="BE39" s="550">
        <f t="shared" ref="BE39" si="386">R42</f>
        <v>0</v>
      </c>
      <c r="BF39" s="556">
        <f t="shared" ref="BF39" si="387">S39</f>
        <v>0</v>
      </c>
      <c r="BG39" s="548">
        <f t="shared" ref="BG39" si="388">S40</f>
        <v>0</v>
      </c>
      <c r="BH39" s="548">
        <f t="shared" ref="BH39" si="389">S41</f>
        <v>0</v>
      </c>
      <c r="BI39" s="550">
        <f t="shared" ref="BI39" si="390">S42</f>
        <v>0</v>
      </c>
      <c r="BJ39" s="552">
        <f t="shared" ref="BJ39" si="391">H41</f>
        <v>0</v>
      </c>
      <c r="BK39" s="554" t="str">
        <f t="shared" ref="BK39" si="392">IF(U39="","",IFERROR(SUM(V39:BI39)+LARGE(V39:BI39,1)/100+LARGE(V39:BI39,2)/1000+LARGE(V39:BI39,3)/10000+LARGE(V39:BI39,4)/100000+LARGE(V39:BI39,5)/1000000+LARGE(V39:BI39,6)/10000000+LARGE(V39:BI39,7)/100000000+LARGE(V39:BI39,8)/1000000000+LARGE(V39:BI39,9)/10000000000+LARGE(V39:BI39,10)/100000000000+LARGE(V39:BI39,11)/1000000000000+LARGE(V39:BI39,12)/10000000000000+LARGE(V39:BI39,13)/100000000000000+LARGE(V39:BI39,14)/1000000000000000+LARGE(V39:BI39,15)/10000000000000000+LARGE(V39:BI39,16)/100000000000000000+LARGE(V39:BI39,17)/1000000000000000000+LARGE(V39:BI39,18)/10000000000000000000+LARGE(V39:BI39,19)/100000000000000000000+LARGE(V39:BI39,20)/1E+21+LARGE(V39:BI39,21)/1E+22+LARGE(V39:BI39,22)/1E+23+LARGE(V39:BI39,23)/1E+24+LARGE(V39:BI39,24)/1E+25+LARGE(V39:BI39,25)/1E+26+LARGE(V39:BI39,26)/1E+27+LARGE(V39:BI39,27)/1E+28+LARGE(V39:BI39,28)/1E+29+LARGE(V39:BI39,29)/1E+30+LARGE(V39:BI39,30)/1E+31+LARGE(V39:BI39,31)/1E+32+LARGE(V39:BI39,32)/1E+33+LARGE(V39:BI39,33)/1E+34+LARGE(V39:BI39,34)/1E+35+LARGE(V39:BI39,35)/1E+36+LARGE(V39:BI39,36)/1E+37+LARGE(V39:BI39,37)/1E+38+LARGE(V39:BI39,38)/1E+39+LARGE(V39:BI39,39)/1E+40+LARGE(V39:BI39,40)/1E+21-0.01/T39,0))</f>
        <v/>
      </c>
      <c r="BL39" s="374"/>
      <c r="BM39" s="374"/>
      <c r="BN39" s="374"/>
      <c r="BO39" s="374"/>
      <c r="BP39" s="374"/>
      <c r="BQ39" s="374"/>
      <c r="BR39" s="374"/>
    </row>
    <row r="40" spans="1:70" ht="12" customHeight="1" x14ac:dyDescent="0.3">
      <c r="A40" s="582"/>
      <c r="B40" s="578"/>
      <c r="C40" s="570"/>
      <c r="D40" s="574"/>
      <c r="E40" s="164"/>
      <c r="F40" s="165"/>
      <c r="G40" s="150"/>
      <c r="H40" s="141" t="str">
        <f>IF(SUM(I39:I42)=0,"",(SUM(I39:I42)))</f>
        <v/>
      </c>
      <c r="I40" s="34" t="str">
        <f t="shared" si="0"/>
        <v/>
      </c>
      <c r="J40" s="165"/>
      <c r="K40" s="165"/>
      <c r="L40" s="165"/>
      <c r="M40" s="165"/>
      <c r="N40" s="165"/>
      <c r="O40" s="165"/>
      <c r="P40" s="165"/>
      <c r="Q40" s="165"/>
      <c r="R40" s="165"/>
      <c r="S40" s="310"/>
      <c r="T40" s="536"/>
      <c r="U40" s="562"/>
      <c r="V40" s="557"/>
      <c r="W40" s="549"/>
      <c r="X40" s="549"/>
      <c r="Y40" s="551"/>
      <c r="Z40" s="557"/>
      <c r="AA40" s="549"/>
      <c r="AB40" s="549"/>
      <c r="AC40" s="551"/>
      <c r="AD40" s="557"/>
      <c r="AE40" s="549"/>
      <c r="AF40" s="549"/>
      <c r="AG40" s="551"/>
      <c r="AH40" s="557"/>
      <c r="AI40" s="549"/>
      <c r="AJ40" s="549"/>
      <c r="AK40" s="551"/>
      <c r="AL40" s="557"/>
      <c r="AM40" s="549"/>
      <c r="AN40" s="549"/>
      <c r="AO40" s="551"/>
      <c r="AP40" s="557"/>
      <c r="AQ40" s="549"/>
      <c r="AR40" s="549"/>
      <c r="AS40" s="551"/>
      <c r="AT40" s="557"/>
      <c r="AU40" s="549"/>
      <c r="AV40" s="549"/>
      <c r="AW40" s="551"/>
      <c r="AX40" s="557"/>
      <c r="AY40" s="549"/>
      <c r="AZ40" s="549"/>
      <c r="BA40" s="551"/>
      <c r="BB40" s="557"/>
      <c r="BC40" s="549"/>
      <c r="BD40" s="549"/>
      <c r="BE40" s="551"/>
      <c r="BF40" s="557"/>
      <c r="BG40" s="549"/>
      <c r="BH40" s="549"/>
      <c r="BI40" s="551"/>
      <c r="BJ40" s="553"/>
      <c r="BK40" s="555"/>
      <c r="BL40" s="374"/>
      <c r="BM40" s="374"/>
      <c r="BN40" s="374"/>
      <c r="BO40" s="374"/>
      <c r="BP40" s="374"/>
      <c r="BQ40" s="374"/>
      <c r="BR40" s="374"/>
    </row>
    <row r="41" spans="1:70" ht="12" customHeight="1" thickBot="1" x14ac:dyDescent="0.35">
      <c r="A41" s="582"/>
      <c r="B41" s="578"/>
      <c r="C41" s="570"/>
      <c r="D41" s="574"/>
      <c r="E41" s="164"/>
      <c r="F41" s="165"/>
      <c r="G41" s="35" t="s">
        <v>677</v>
      </c>
      <c r="H41" s="142"/>
      <c r="I41" s="34" t="str">
        <f t="shared" si="0"/>
        <v/>
      </c>
      <c r="J41" s="165"/>
      <c r="K41" s="165"/>
      <c r="L41" s="165"/>
      <c r="M41" s="165"/>
      <c r="N41" s="165"/>
      <c r="O41" s="165"/>
      <c r="P41" s="165"/>
      <c r="Q41" s="165"/>
      <c r="R41" s="165"/>
      <c r="S41" s="310"/>
      <c r="T41" s="536"/>
      <c r="U41" s="562"/>
      <c r="V41" s="557"/>
      <c r="W41" s="549"/>
      <c r="X41" s="549"/>
      <c r="Y41" s="551"/>
      <c r="Z41" s="557"/>
      <c r="AA41" s="549"/>
      <c r="AB41" s="549"/>
      <c r="AC41" s="551"/>
      <c r="AD41" s="557"/>
      <c r="AE41" s="549"/>
      <c r="AF41" s="549"/>
      <c r="AG41" s="551"/>
      <c r="AH41" s="557"/>
      <c r="AI41" s="549"/>
      <c r="AJ41" s="549"/>
      <c r="AK41" s="551"/>
      <c r="AL41" s="557"/>
      <c r="AM41" s="549"/>
      <c r="AN41" s="549"/>
      <c r="AO41" s="551"/>
      <c r="AP41" s="557"/>
      <c r="AQ41" s="549"/>
      <c r="AR41" s="549"/>
      <c r="AS41" s="551"/>
      <c r="AT41" s="557"/>
      <c r="AU41" s="549"/>
      <c r="AV41" s="549"/>
      <c r="AW41" s="551"/>
      <c r="AX41" s="557"/>
      <c r="AY41" s="549"/>
      <c r="AZ41" s="549"/>
      <c r="BA41" s="551"/>
      <c r="BB41" s="557"/>
      <c r="BC41" s="549"/>
      <c r="BD41" s="549"/>
      <c r="BE41" s="551"/>
      <c r="BF41" s="557"/>
      <c r="BG41" s="549"/>
      <c r="BH41" s="549"/>
      <c r="BI41" s="551"/>
      <c r="BJ41" s="553"/>
      <c r="BK41" s="555"/>
      <c r="BL41" s="374"/>
      <c r="BM41" s="374"/>
      <c r="BN41" s="374"/>
      <c r="BO41" s="374"/>
      <c r="BP41" s="374"/>
      <c r="BQ41" s="374"/>
      <c r="BR41" s="374"/>
    </row>
    <row r="42" spans="1:70" ht="12" customHeight="1" thickBot="1" x14ac:dyDescent="0.35">
      <c r="A42" s="583"/>
      <c r="B42" s="579"/>
      <c r="C42" s="572"/>
      <c r="D42" s="575"/>
      <c r="E42" s="166"/>
      <c r="F42" s="169"/>
      <c r="G42" s="36" t="s">
        <v>678</v>
      </c>
      <c r="H42" s="37" t="str">
        <f>IF(F39="","",IF(SUM(H40:H41)=0,"PC",(SUM(H40:H41))))</f>
        <v/>
      </c>
      <c r="I42" s="304" t="str">
        <f t="shared" si="0"/>
        <v/>
      </c>
      <c r="J42" s="169"/>
      <c r="K42" s="169"/>
      <c r="L42" s="169"/>
      <c r="M42" s="169"/>
      <c r="N42" s="169"/>
      <c r="O42" s="169"/>
      <c r="P42" s="169"/>
      <c r="Q42" s="169"/>
      <c r="R42" s="169"/>
      <c r="S42" s="311"/>
      <c r="T42" s="536"/>
      <c r="U42" s="568"/>
      <c r="V42" s="557"/>
      <c r="W42" s="549"/>
      <c r="X42" s="549"/>
      <c r="Y42" s="551"/>
      <c r="Z42" s="557"/>
      <c r="AA42" s="549"/>
      <c r="AB42" s="549"/>
      <c r="AC42" s="551"/>
      <c r="AD42" s="557"/>
      <c r="AE42" s="549"/>
      <c r="AF42" s="549"/>
      <c r="AG42" s="551"/>
      <c r="AH42" s="557"/>
      <c r="AI42" s="549"/>
      <c r="AJ42" s="549"/>
      <c r="AK42" s="551"/>
      <c r="AL42" s="557"/>
      <c r="AM42" s="549"/>
      <c r="AN42" s="549"/>
      <c r="AO42" s="551"/>
      <c r="AP42" s="557"/>
      <c r="AQ42" s="549"/>
      <c r="AR42" s="549"/>
      <c r="AS42" s="551"/>
      <c r="AT42" s="557"/>
      <c r="AU42" s="549"/>
      <c r="AV42" s="549"/>
      <c r="AW42" s="551"/>
      <c r="AX42" s="557"/>
      <c r="AY42" s="549"/>
      <c r="AZ42" s="549"/>
      <c r="BA42" s="551"/>
      <c r="BB42" s="557"/>
      <c r="BC42" s="549"/>
      <c r="BD42" s="549"/>
      <c r="BE42" s="551"/>
      <c r="BF42" s="557"/>
      <c r="BG42" s="549"/>
      <c r="BH42" s="549"/>
      <c r="BI42" s="551"/>
      <c r="BJ42" s="553"/>
      <c r="BK42" s="555"/>
      <c r="BL42" s="374"/>
      <c r="BM42" s="374"/>
      <c r="BN42" s="374"/>
      <c r="BO42" s="374"/>
      <c r="BP42" s="374"/>
      <c r="BQ42" s="374"/>
      <c r="BR42" s="374"/>
    </row>
    <row r="43" spans="1:70" ht="12" customHeight="1" x14ac:dyDescent="0.3">
      <c r="A43" s="581" t="str">
        <f t="shared" ref="A43" si="393">IF(ISERROR(RANK(BK43,$BK$3:$BK$78,0)),"",(RANK(BK43,$BK$3:$BK$78,0)))</f>
        <v/>
      </c>
      <c r="B43" s="577" t="str">
        <f>IF(ISNA(VLOOKUP(D43,'L. Des E.'!$A$3:$C$362,2,FALSE)),"",(VLOOKUP(D43,'L. Des E.'!$A$3:$C$362,2,FALSE)))</f>
        <v/>
      </c>
      <c r="C43" s="569" t="str">
        <f>IF(ISNA(VLOOKUP(D43,'L. Des E.'!$A$3:$C$362,3,FALSE)),"",(VLOOKUP(D43,'L. Des E.'!$A$3:$C$362,3,FALSE)))</f>
        <v/>
      </c>
      <c r="D43" s="573"/>
      <c r="E43" s="162"/>
      <c r="F43" s="163"/>
      <c r="G43" s="149"/>
      <c r="H43" s="31"/>
      <c r="I43" s="30" t="str">
        <f t="shared" si="0"/>
        <v/>
      </c>
      <c r="J43" s="163"/>
      <c r="K43" s="163"/>
      <c r="L43" s="163"/>
      <c r="M43" s="163"/>
      <c r="N43" s="163"/>
      <c r="O43" s="163"/>
      <c r="P43" s="163"/>
      <c r="Q43" s="163"/>
      <c r="R43" s="163"/>
      <c r="S43" s="312"/>
      <c r="T43" s="536">
        <v>11</v>
      </c>
      <c r="U43" s="562" t="str">
        <f t="shared" ref="U43" si="394">H46</f>
        <v/>
      </c>
      <c r="V43" s="556">
        <f t="shared" ref="V43" si="395">J43</f>
        <v>0</v>
      </c>
      <c r="W43" s="548">
        <f t="shared" ref="W43" si="396">J44</f>
        <v>0</v>
      </c>
      <c r="X43" s="548">
        <f t="shared" ref="X43" si="397">J45</f>
        <v>0</v>
      </c>
      <c r="Y43" s="550">
        <f t="shared" ref="Y43" si="398">J46</f>
        <v>0</v>
      </c>
      <c r="Z43" s="556">
        <f t="shared" ref="Z43" si="399">K43</f>
        <v>0</v>
      </c>
      <c r="AA43" s="548">
        <f t="shared" ref="AA43" si="400">K44</f>
        <v>0</v>
      </c>
      <c r="AB43" s="548">
        <f t="shared" ref="AB43" si="401">K45</f>
        <v>0</v>
      </c>
      <c r="AC43" s="550">
        <f t="shared" ref="AC43" si="402">K46</f>
        <v>0</v>
      </c>
      <c r="AD43" s="556">
        <f t="shared" ref="AD43" si="403">L43</f>
        <v>0</v>
      </c>
      <c r="AE43" s="548">
        <f t="shared" ref="AE43" si="404">L44</f>
        <v>0</v>
      </c>
      <c r="AF43" s="548">
        <f t="shared" ref="AF43" si="405">L45</f>
        <v>0</v>
      </c>
      <c r="AG43" s="550">
        <f t="shared" ref="AG43" si="406">L46</f>
        <v>0</v>
      </c>
      <c r="AH43" s="556">
        <f t="shared" ref="AH43" si="407">M43</f>
        <v>0</v>
      </c>
      <c r="AI43" s="548">
        <f t="shared" ref="AI43" si="408">M44</f>
        <v>0</v>
      </c>
      <c r="AJ43" s="548">
        <f t="shared" ref="AJ43" si="409">M45</f>
        <v>0</v>
      </c>
      <c r="AK43" s="550">
        <f t="shared" ref="AK43" si="410">M46</f>
        <v>0</v>
      </c>
      <c r="AL43" s="556">
        <f t="shared" ref="AL43" si="411">N43</f>
        <v>0</v>
      </c>
      <c r="AM43" s="548">
        <f t="shared" ref="AM43" si="412">N44</f>
        <v>0</v>
      </c>
      <c r="AN43" s="548">
        <f t="shared" ref="AN43" si="413">N45</f>
        <v>0</v>
      </c>
      <c r="AO43" s="550">
        <f t="shared" ref="AO43" si="414">N46</f>
        <v>0</v>
      </c>
      <c r="AP43" s="556">
        <f t="shared" ref="AP43" si="415">O43</f>
        <v>0</v>
      </c>
      <c r="AQ43" s="548">
        <f t="shared" ref="AQ43" si="416">O44</f>
        <v>0</v>
      </c>
      <c r="AR43" s="548">
        <f t="shared" ref="AR43" si="417">O45</f>
        <v>0</v>
      </c>
      <c r="AS43" s="550">
        <f t="shared" ref="AS43" si="418">O46</f>
        <v>0</v>
      </c>
      <c r="AT43" s="556">
        <f t="shared" ref="AT43" si="419">P43</f>
        <v>0</v>
      </c>
      <c r="AU43" s="548">
        <f t="shared" ref="AU43" si="420">P44</f>
        <v>0</v>
      </c>
      <c r="AV43" s="548">
        <f t="shared" ref="AV43" si="421">P45</f>
        <v>0</v>
      </c>
      <c r="AW43" s="550">
        <f t="shared" ref="AW43" si="422">P46</f>
        <v>0</v>
      </c>
      <c r="AX43" s="556">
        <f t="shared" ref="AX43" si="423">Q43</f>
        <v>0</v>
      </c>
      <c r="AY43" s="548">
        <f t="shared" ref="AY43" si="424">Q44</f>
        <v>0</v>
      </c>
      <c r="AZ43" s="548">
        <f t="shared" ref="AZ43" si="425">Q45</f>
        <v>0</v>
      </c>
      <c r="BA43" s="550">
        <f t="shared" ref="BA43" si="426">Q46</f>
        <v>0</v>
      </c>
      <c r="BB43" s="556">
        <f t="shared" ref="BB43" si="427">R43</f>
        <v>0</v>
      </c>
      <c r="BC43" s="548">
        <f t="shared" ref="BC43" si="428">R44</f>
        <v>0</v>
      </c>
      <c r="BD43" s="548">
        <f t="shared" ref="BD43" si="429">R45</f>
        <v>0</v>
      </c>
      <c r="BE43" s="550">
        <f t="shared" ref="BE43" si="430">R46</f>
        <v>0</v>
      </c>
      <c r="BF43" s="556">
        <f t="shared" ref="BF43" si="431">S43</f>
        <v>0</v>
      </c>
      <c r="BG43" s="548">
        <f t="shared" ref="BG43" si="432">S44</f>
        <v>0</v>
      </c>
      <c r="BH43" s="548">
        <f t="shared" ref="BH43" si="433">S45</f>
        <v>0</v>
      </c>
      <c r="BI43" s="550">
        <f t="shared" ref="BI43" si="434">S46</f>
        <v>0</v>
      </c>
      <c r="BJ43" s="552">
        <f t="shared" ref="BJ43" si="435">H45</f>
        <v>0</v>
      </c>
      <c r="BK43" s="554" t="str">
        <f t="shared" ref="BK43" si="436">IF(U43="","",IFERROR(SUM(V43:BI43)+LARGE(V43:BI43,1)/100+LARGE(V43:BI43,2)/1000+LARGE(V43:BI43,3)/10000+LARGE(V43:BI43,4)/100000+LARGE(V43:BI43,5)/1000000+LARGE(V43:BI43,6)/10000000+LARGE(V43:BI43,7)/100000000+LARGE(V43:BI43,8)/1000000000+LARGE(V43:BI43,9)/10000000000+LARGE(V43:BI43,10)/100000000000+LARGE(V43:BI43,11)/1000000000000+LARGE(V43:BI43,12)/10000000000000+LARGE(V43:BI43,13)/100000000000000+LARGE(V43:BI43,14)/1000000000000000+LARGE(V43:BI43,15)/10000000000000000+LARGE(V43:BI43,16)/100000000000000000+LARGE(V43:BI43,17)/1000000000000000000+LARGE(V43:BI43,18)/10000000000000000000+LARGE(V43:BI43,19)/100000000000000000000+LARGE(V43:BI43,20)/1E+21+LARGE(V43:BI43,21)/1E+22+LARGE(V43:BI43,22)/1E+23+LARGE(V43:BI43,23)/1E+24+LARGE(V43:BI43,24)/1E+25+LARGE(V43:BI43,25)/1E+26+LARGE(V43:BI43,26)/1E+27+LARGE(V43:BI43,27)/1E+28+LARGE(V43:BI43,28)/1E+29+LARGE(V43:BI43,29)/1E+30+LARGE(V43:BI43,30)/1E+31+LARGE(V43:BI43,31)/1E+32+LARGE(V43:BI43,32)/1E+33+LARGE(V43:BI43,33)/1E+34+LARGE(V43:BI43,34)/1E+35+LARGE(V43:BI43,35)/1E+36+LARGE(V43:BI43,36)/1E+37+LARGE(V43:BI43,37)/1E+38+LARGE(V43:BI43,38)/1E+39+LARGE(V43:BI43,39)/1E+40+LARGE(V43:BI43,40)/1E+21-0.01/T43,0))</f>
        <v/>
      </c>
      <c r="BL43" s="374"/>
      <c r="BM43" s="374"/>
      <c r="BN43" s="374"/>
      <c r="BO43" s="374"/>
      <c r="BP43" s="374"/>
      <c r="BQ43" s="374"/>
      <c r="BR43" s="374"/>
    </row>
    <row r="44" spans="1:70" ht="12" customHeight="1" x14ac:dyDescent="0.3">
      <c r="A44" s="582"/>
      <c r="B44" s="578"/>
      <c r="C44" s="570"/>
      <c r="D44" s="574"/>
      <c r="E44" s="164"/>
      <c r="F44" s="165"/>
      <c r="G44" s="150"/>
      <c r="H44" s="141" t="str">
        <f>IF(SUM(I43:I46)=0,"",(SUM(I43:I46)))</f>
        <v/>
      </c>
      <c r="I44" s="34" t="str">
        <f t="shared" si="0"/>
        <v/>
      </c>
      <c r="J44" s="165"/>
      <c r="K44" s="165"/>
      <c r="L44" s="165"/>
      <c r="M44" s="165"/>
      <c r="N44" s="165"/>
      <c r="O44" s="165"/>
      <c r="P44" s="165"/>
      <c r="Q44" s="165"/>
      <c r="R44" s="165"/>
      <c r="S44" s="310"/>
      <c r="T44" s="536"/>
      <c r="U44" s="562"/>
      <c r="V44" s="557"/>
      <c r="W44" s="549"/>
      <c r="X44" s="549"/>
      <c r="Y44" s="551"/>
      <c r="Z44" s="557"/>
      <c r="AA44" s="549"/>
      <c r="AB44" s="549"/>
      <c r="AC44" s="551"/>
      <c r="AD44" s="557"/>
      <c r="AE44" s="549"/>
      <c r="AF44" s="549"/>
      <c r="AG44" s="551"/>
      <c r="AH44" s="557"/>
      <c r="AI44" s="549"/>
      <c r="AJ44" s="549"/>
      <c r="AK44" s="551"/>
      <c r="AL44" s="557"/>
      <c r="AM44" s="549"/>
      <c r="AN44" s="549"/>
      <c r="AO44" s="551"/>
      <c r="AP44" s="557"/>
      <c r="AQ44" s="549"/>
      <c r="AR44" s="549"/>
      <c r="AS44" s="551"/>
      <c r="AT44" s="557"/>
      <c r="AU44" s="549"/>
      <c r="AV44" s="549"/>
      <c r="AW44" s="551"/>
      <c r="AX44" s="557"/>
      <c r="AY44" s="549"/>
      <c r="AZ44" s="549"/>
      <c r="BA44" s="551"/>
      <c r="BB44" s="557"/>
      <c r="BC44" s="549"/>
      <c r="BD44" s="549"/>
      <c r="BE44" s="551"/>
      <c r="BF44" s="557"/>
      <c r="BG44" s="549"/>
      <c r="BH44" s="549"/>
      <c r="BI44" s="551"/>
      <c r="BJ44" s="553"/>
      <c r="BK44" s="555"/>
      <c r="BL44" s="374"/>
      <c r="BM44" s="374"/>
      <c r="BN44" s="374"/>
      <c r="BO44" s="374"/>
      <c r="BP44" s="374"/>
      <c r="BQ44" s="374"/>
      <c r="BR44" s="374"/>
    </row>
    <row r="45" spans="1:70" ht="12" customHeight="1" thickBot="1" x14ac:dyDescent="0.35">
      <c r="A45" s="582"/>
      <c r="B45" s="578"/>
      <c r="C45" s="570"/>
      <c r="D45" s="574"/>
      <c r="E45" s="164"/>
      <c r="F45" s="165"/>
      <c r="G45" s="35" t="s">
        <v>677</v>
      </c>
      <c r="H45" s="142"/>
      <c r="I45" s="34" t="str">
        <f t="shared" si="0"/>
        <v/>
      </c>
      <c r="J45" s="165"/>
      <c r="K45" s="165"/>
      <c r="L45" s="165"/>
      <c r="M45" s="165"/>
      <c r="N45" s="165"/>
      <c r="O45" s="165"/>
      <c r="P45" s="165"/>
      <c r="Q45" s="165"/>
      <c r="R45" s="165"/>
      <c r="S45" s="310"/>
      <c r="T45" s="536"/>
      <c r="U45" s="562"/>
      <c r="V45" s="557"/>
      <c r="W45" s="549"/>
      <c r="X45" s="549"/>
      <c r="Y45" s="551"/>
      <c r="Z45" s="557"/>
      <c r="AA45" s="549"/>
      <c r="AB45" s="549"/>
      <c r="AC45" s="551"/>
      <c r="AD45" s="557"/>
      <c r="AE45" s="549"/>
      <c r="AF45" s="549"/>
      <c r="AG45" s="551"/>
      <c r="AH45" s="557"/>
      <c r="AI45" s="549"/>
      <c r="AJ45" s="549"/>
      <c r="AK45" s="551"/>
      <c r="AL45" s="557"/>
      <c r="AM45" s="549"/>
      <c r="AN45" s="549"/>
      <c r="AO45" s="551"/>
      <c r="AP45" s="557"/>
      <c r="AQ45" s="549"/>
      <c r="AR45" s="549"/>
      <c r="AS45" s="551"/>
      <c r="AT45" s="557"/>
      <c r="AU45" s="549"/>
      <c r="AV45" s="549"/>
      <c r="AW45" s="551"/>
      <c r="AX45" s="557"/>
      <c r="AY45" s="549"/>
      <c r="AZ45" s="549"/>
      <c r="BA45" s="551"/>
      <c r="BB45" s="557"/>
      <c r="BC45" s="549"/>
      <c r="BD45" s="549"/>
      <c r="BE45" s="551"/>
      <c r="BF45" s="557"/>
      <c r="BG45" s="549"/>
      <c r="BH45" s="549"/>
      <c r="BI45" s="551"/>
      <c r="BJ45" s="553"/>
      <c r="BK45" s="555"/>
      <c r="BL45" s="374"/>
      <c r="BM45" s="374"/>
      <c r="BN45" s="374"/>
      <c r="BO45" s="374"/>
      <c r="BP45" s="374"/>
      <c r="BQ45" s="374"/>
      <c r="BR45" s="374"/>
    </row>
    <row r="46" spans="1:70" ht="12" customHeight="1" thickBot="1" x14ac:dyDescent="0.35">
      <c r="A46" s="583"/>
      <c r="B46" s="579"/>
      <c r="C46" s="572"/>
      <c r="D46" s="575"/>
      <c r="E46" s="170"/>
      <c r="F46" s="167"/>
      <c r="G46" s="36" t="s">
        <v>678</v>
      </c>
      <c r="H46" s="37" t="str">
        <f>IF(F43="","",IF(SUM(H44:H45)=0,"PC",(SUM(H44:H45))))</f>
        <v/>
      </c>
      <c r="I46" s="304" t="str">
        <f t="shared" si="0"/>
        <v/>
      </c>
      <c r="J46" s="167"/>
      <c r="K46" s="167"/>
      <c r="L46" s="167"/>
      <c r="M46" s="167"/>
      <c r="N46" s="167"/>
      <c r="O46" s="167"/>
      <c r="P46" s="167"/>
      <c r="Q46" s="167"/>
      <c r="R46" s="167"/>
      <c r="S46" s="313"/>
      <c r="T46" s="536"/>
      <c r="U46" s="562"/>
      <c r="V46" s="557"/>
      <c r="W46" s="549"/>
      <c r="X46" s="549"/>
      <c r="Y46" s="551"/>
      <c r="Z46" s="557"/>
      <c r="AA46" s="549"/>
      <c r="AB46" s="549"/>
      <c r="AC46" s="551"/>
      <c r="AD46" s="557"/>
      <c r="AE46" s="549"/>
      <c r="AF46" s="549"/>
      <c r="AG46" s="551"/>
      <c r="AH46" s="557"/>
      <c r="AI46" s="549"/>
      <c r="AJ46" s="549"/>
      <c r="AK46" s="551"/>
      <c r="AL46" s="557"/>
      <c r="AM46" s="549"/>
      <c r="AN46" s="549"/>
      <c r="AO46" s="551"/>
      <c r="AP46" s="557"/>
      <c r="AQ46" s="549"/>
      <c r="AR46" s="549"/>
      <c r="AS46" s="551"/>
      <c r="AT46" s="557"/>
      <c r="AU46" s="549"/>
      <c r="AV46" s="549"/>
      <c r="AW46" s="551"/>
      <c r="AX46" s="557"/>
      <c r="AY46" s="549"/>
      <c r="AZ46" s="549"/>
      <c r="BA46" s="551"/>
      <c r="BB46" s="557"/>
      <c r="BC46" s="549"/>
      <c r="BD46" s="549"/>
      <c r="BE46" s="551"/>
      <c r="BF46" s="557"/>
      <c r="BG46" s="549"/>
      <c r="BH46" s="549"/>
      <c r="BI46" s="551"/>
      <c r="BJ46" s="553"/>
      <c r="BK46" s="555"/>
      <c r="BL46" s="374"/>
      <c r="BM46" s="374"/>
      <c r="BN46" s="374"/>
      <c r="BO46" s="374"/>
      <c r="BP46" s="374"/>
      <c r="BQ46" s="374"/>
      <c r="BR46" s="374"/>
    </row>
    <row r="47" spans="1:70" ht="12" customHeight="1" x14ac:dyDescent="0.3">
      <c r="A47" s="581" t="str">
        <f t="shared" ref="A47" si="437">IF(ISERROR(RANK(BK47,$BK$3:$BK$78,0)),"",(RANK(BK47,$BK$3:$BK$78,0)))</f>
        <v/>
      </c>
      <c r="B47" s="577" t="str">
        <f>IF(ISNA(VLOOKUP(D47,'L. Des E.'!$A$3:$C$362,2,FALSE)),"",(VLOOKUP(D47,'L. Des E.'!$A$3:$C$362,2,FALSE)))</f>
        <v/>
      </c>
      <c r="C47" s="569" t="str">
        <f>IF(ISNA(VLOOKUP(D47,'L. Des E.'!$A$3:$C$362,3,FALSE)),"",(VLOOKUP(D47,'L. Des E.'!$A$3:$C$362,3,FALSE)))</f>
        <v/>
      </c>
      <c r="D47" s="573"/>
      <c r="E47" s="171"/>
      <c r="F47" s="168"/>
      <c r="G47" s="149"/>
      <c r="H47" s="39"/>
      <c r="I47" s="30" t="str">
        <f t="shared" si="0"/>
        <v/>
      </c>
      <c r="J47" s="169"/>
      <c r="K47" s="169"/>
      <c r="L47" s="169"/>
      <c r="M47" s="169"/>
      <c r="N47" s="169"/>
      <c r="O47" s="169"/>
      <c r="P47" s="169"/>
      <c r="Q47" s="169"/>
      <c r="R47" s="169"/>
      <c r="S47" s="310"/>
      <c r="T47" s="536">
        <v>12</v>
      </c>
      <c r="U47" s="567" t="str">
        <f t="shared" ref="U47" si="438">H50</f>
        <v/>
      </c>
      <c r="V47" s="556">
        <f t="shared" ref="V47" si="439">J47</f>
        <v>0</v>
      </c>
      <c r="W47" s="548">
        <f t="shared" ref="W47" si="440">J48</f>
        <v>0</v>
      </c>
      <c r="X47" s="548">
        <f t="shared" ref="X47" si="441">J49</f>
        <v>0</v>
      </c>
      <c r="Y47" s="550">
        <f t="shared" ref="Y47" si="442">J50</f>
        <v>0</v>
      </c>
      <c r="Z47" s="556">
        <f t="shared" ref="Z47" si="443">K47</f>
        <v>0</v>
      </c>
      <c r="AA47" s="548">
        <f t="shared" ref="AA47" si="444">K48</f>
        <v>0</v>
      </c>
      <c r="AB47" s="548">
        <f t="shared" ref="AB47" si="445">K49</f>
        <v>0</v>
      </c>
      <c r="AC47" s="550">
        <f t="shared" ref="AC47" si="446">K50</f>
        <v>0</v>
      </c>
      <c r="AD47" s="556">
        <f t="shared" ref="AD47" si="447">L47</f>
        <v>0</v>
      </c>
      <c r="AE47" s="548">
        <f t="shared" ref="AE47" si="448">L48</f>
        <v>0</v>
      </c>
      <c r="AF47" s="548">
        <f t="shared" ref="AF47" si="449">L49</f>
        <v>0</v>
      </c>
      <c r="AG47" s="550">
        <f t="shared" ref="AG47" si="450">L50</f>
        <v>0</v>
      </c>
      <c r="AH47" s="556">
        <f t="shared" ref="AH47" si="451">M47</f>
        <v>0</v>
      </c>
      <c r="AI47" s="548">
        <f t="shared" ref="AI47" si="452">M48</f>
        <v>0</v>
      </c>
      <c r="AJ47" s="548">
        <f t="shared" ref="AJ47" si="453">M49</f>
        <v>0</v>
      </c>
      <c r="AK47" s="550">
        <f t="shared" ref="AK47" si="454">M50</f>
        <v>0</v>
      </c>
      <c r="AL47" s="556">
        <f t="shared" ref="AL47" si="455">N47</f>
        <v>0</v>
      </c>
      <c r="AM47" s="548">
        <f t="shared" ref="AM47" si="456">N48</f>
        <v>0</v>
      </c>
      <c r="AN47" s="548">
        <f t="shared" ref="AN47" si="457">N49</f>
        <v>0</v>
      </c>
      <c r="AO47" s="550">
        <f t="shared" ref="AO47" si="458">N50</f>
        <v>0</v>
      </c>
      <c r="AP47" s="556">
        <f t="shared" ref="AP47" si="459">O47</f>
        <v>0</v>
      </c>
      <c r="AQ47" s="548">
        <f t="shared" ref="AQ47" si="460">O48</f>
        <v>0</v>
      </c>
      <c r="AR47" s="548">
        <f t="shared" ref="AR47" si="461">O49</f>
        <v>0</v>
      </c>
      <c r="AS47" s="550">
        <f t="shared" ref="AS47" si="462">O50</f>
        <v>0</v>
      </c>
      <c r="AT47" s="556">
        <f t="shared" ref="AT47" si="463">P47</f>
        <v>0</v>
      </c>
      <c r="AU47" s="548">
        <f t="shared" ref="AU47" si="464">P48</f>
        <v>0</v>
      </c>
      <c r="AV47" s="548">
        <f t="shared" ref="AV47" si="465">P49</f>
        <v>0</v>
      </c>
      <c r="AW47" s="550">
        <f t="shared" ref="AW47" si="466">P50</f>
        <v>0</v>
      </c>
      <c r="AX47" s="556">
        <f t="shared" ref="AX47" si="467">Q47</f>
        <v>0</v>
      </c>
      <c r="AY47" s="548">
        <f t="shared" ref="AY47" si="468">Q48</f>
        <v>0</v>
      </c>
      <c r="AZ47" s="548">
        <f t="shared" ref="AZ47" si="469">Q49</f>
        <v>0</v>
      </c>
      <c r="BA47" s="550">
        <f t="shared" ref="BA47" si="470">Q50</f>
        <v>0</v>
      </c>
      <c r="BB47" s="556">
        <f t="shared" ref="BB47" si="471">R47</f>
        <v>0</v>
      </c>
      <c r="BC47" s="548">
        <f t="shared" ref="BC47" si="472">R48</f>
        <v>0</v>
      </c>
      <c r="BD47" s="548">
        <f t="shared" ref="BD47" si="473">R49</f>
        <v>0</v>
      </c>
      <c r="BE47" s="550">
        <f t="shared" ref="BE47" si="474">R50</f>
        <v>0</v>
      </c>
      <c r="BF47" s="556">
        <f t="shared" ref="BF47" si="475">S47</f>
        <v>0</v>
      </c>
      <c r="BG47" s="548">
        <f t="shared" ref="BG47" si="476">S48</f>
        <v>0</v>
      </c>
      <c r="BH47" s="548">
        <f t="shared" ref="BH47" si="477">S49</f>
        <v>0</v>
      </c>
      <c r="BI47" s="550">
        <f t="shared" ref="BI47" si="478">S50</f>
        <v>0</v>
      </c>
      <c r="BJ47" s="552">
        <f t="shared" ref="BJ47" si="479">H49</f>
        <v>0</v>
      </c>
      <c r="BK47" s="554" t="str">
        <f t="shared" ref="BK47" si="480">IF(U47="","",IFERROR(SUM(V47:BI47)+LARGE(V47:BI47,1)/100+LARGE(V47:BI47,2)/1000+LARGE(V47:BI47,3)/10000+LARGE(V47:BI47,4)/100000+LARGE(V47:BI47,5)/1000000+LARGE(V47:BI47,6)/10000000+LARGE(V47:BI47,7)/100000000+LARGE(V47:BI47,8)/1000000000+LARGE(V47:BI47,9)/10000000000+LARGE(V47:BI47,10)/100000000000+LARGE(V47:BI47,11)/1000000000000+LARGE(V47:BI47,12)/10000000000000+LARGE(V47:BI47,13)/100000000000000+LARGE(V47:BI47,14)/1000000000000000+LARGE(V47:BI47,15)/10000000000000000+LARGE(V47:BI47,16)/100000000000000000+LARGE(V47:BI47,17)/1000000000000000000+LARGE(V47:BI47,18)/10000000000000000000+LARGE(V47:BI47,19)/100000000000000000000+LARGE(V47:BI47,20)/1E+21+LARGE(V47:BI47,21)/1E+22+LARGE(V47:BI47,22)/1E+23+LARGE(V47:BI47,23)/1E+24+LARGE(V47:BI47,24)/1E+25+LARGE(V47:BI47,25)/1E+26+LARGE(V47:BI47,26)/1E+27+LARGE(V47:BI47,27)/1E+28+LARGE(V47:BI47,28)/1E+29+LARGE(V47:BI47,29)/1E+30+LARGE(V47:BI47,30)/1E+31+LARGE(V47:BI47,31)/1E+32+LARGE(V47:BI47,32)/1E+33+LARGE(V47:BI47,33)/1E+34+LARGE(V47:BI47,34)/1E+35+LARGE(V47:BI47,35)/1E+36+LARGE(V47:BI47,36)/1E+37+LARGE(V47:BI47,37)/1E+38+LARGE(V47:BI47,38)/1E+39+LARGE(V47:BI47,39)/1E+40+LARGE(V47:BI47,40)/1E+21-0.01/T47,0))</f>
        <v/>
      </c>
      <c r="BL47" s="374"/>
      <c r="BM47" s="374"/>
      <c r="BN47" s="374"/>
      <c r="BO47" s="374"/>
      <c r="BP47" s="374"/>
      <c r="BQ47" s="374"/>
      <c r="BR47" s="374"/>
    </row>
    <row r="48" spans="1:70" ht="12" customHeight="1" x14ac:dyDescent="0.3">
      <c r="A48" s="582"/>
      <c r="B48" s="578"/>
      <c r="C48" s="570"/>
      <c r="D48" s="574"/>
      <c r="E48" s="164"/>
      <c r="F48" s="165"/>
      <c r="G48" s="150"/>
      <c r="H48" s="141" t="str">
        <f>IF(SUM(I47:I50)=0,"",(SUM(I47:I50)))</f>
        <v/>
      </c>
      <c r="I48" s="34" t="str">
        <f t="shared" si="0"/>
        <v/>
      </c>
      <c r="J48" s="165"/>
      <c r="K48" s="165"/>
      <c r="L48" s="165"/>
      <c r="M48" s="165"/>
      <c r="N48" s="165"/>
      <c r="O48" s="165"/>
      <c r="P48" s="165"/>
      <c r="Q48" s="165"/>
      <c r="R48" s="165"/>
      <c r="S48" s="310"/>
      <c r="T48" s="536"/>
      <c r="U48" s="562"/>
      <c r="V48" s="557"/>
      <c r="W48" s="549"/>
      <c r="X48" s="549"/>
      <c r="Y48" s="551"/>
      <c r="Z48" s="557"/>
      <c r="AA48" s="549"/>
      <c r="AB48" s="549"/>
      <c r="AC48" s="551"/>
      <c r="AD48" s="557"/>
      <c r="AE48" s="549"/>
      <c r="AF48" s="549"/>
      <c r="AG48" s="551"/>
      <c r="AH48" s="557"/>
      <c r="AI48" s="549"/>
      <c r="AJ48" s="549"/>
      <c r="AK48" s="551"/>
      <c r="AL48" s="557"/>
      <c r="AM48" s="549"/>
      <c r="AN48" s="549"/>
      <c r="AO48" s="551"/>
      <c r="AP48" s="557"/>
      <c r="AQ48" s="549"/>
      <c r="AR48" s="549"/>
      <c r="AS48" s="551"/>
      <c r="AT48" s="557"/>
      <c r="AU48" s="549"/>
      <c r="AV48" s="549"/>
      <c r="AW48" s="551"/>
      <c r="AX48" s="557"/>
      <c r="AY48" s="549"/>
      <c r="AZ48" s="549"/>
      <c r="BA48" s="551"/>
      <c r="BB48" s="557"/>
      <c r="BC48" s="549"/>
      <c r="BD48" s="549"/>
      <c r="BE48" s="551"/>
      <c r="BF48" s="557"/>
      <c r="BG48" s="549"/>
      <c r="BH48" s="549"/>
      <c r="BI48" s="551"/>
      <c r="BJ48" s="553"/>
      <c r="BK48" s="555"/>
      <c r="BL48" s="374"/>
      <c r="BM48" s="374"/>
      <c r="BN48" s="374"/>
      <c r="BO48" s="374"/>
      <c r="BP48" s="374"/>
      <c r="BQ48" s="374"/>
      <c r="BR48" s="374"/>
    </row>
    <row r="49" spans="1:70" ht="12" customHeight="1" thickBot="1" x14ac:dyDescent="0.35">
      <c r="A49" s="582"/>
      <c r="B49" s="578"/>
      <c r="C49" s="570"/>
      <c r="D49" s="574"/>
      <c r="E49" s="164"/>
      <c r="F49" s="165"/>
      <c r="G49" s="35" t="s">
        <v>677</v>
      </c>
      <c r="H49" s="142"/>
      <c r="I49" s="34" t="str">
        <f t="shared" si="0"/>
        <v/>
      </c>
      <c r="J49" s="165"/>
      <c r="K49" s="165"/>
      <c r="L49" s="165"/>
      <c r="M49" s="165"/>
      <c r="N49" s="165"/>
      <c r="O49" s="165"/>
      <c r="P49" s="165"/>
      <c r="Q49" s="165"/>
      <c r="R49" s="165"/>
      <c r="S49" s="310"/>
      <c r="T49" s="536"/>
      <c r="U49" s="562"/>
      <c r="V49" s="557"/>
      <c r="W49" s="549"/>
      <c r="X49" s="549"/>
      <c r="Y49" s="551"/>
      <c r="Z49" s="557"/>
      <c r="AA49" s="549"/>
      <c r="AB49" s="549"/>
      <c r="AC49" s="551"/>
      <c r="AD49" s="557"/>
      <c r="AE49" s="549"/>
      <c r="AF49" s="549"/>
      <c r="AG49" s="551"/>
      <c r="AH49" s="557"/>
      <c r="AI49" s="549"/>
      <c r="AJ49" s="549"/>
      <c r="AK49" s="551"/>
      <c r="AL49" s="557"/>
      <c r="AM49" s="549"/>
      <c r="AN49" s="549"/>
      <c r="AO49" s="551"/>
      <c r="AP49" s="557"/>
      <c r="AQ49" s="549"/>
      <c r="AR49" s="549"/>
      <c r="AS49" s="551"/>
      <c r="AT49" s="557"/>
      <c r="AU49" s="549"/>
      <c r="AV49" s="549"/>
      <c r="AW49" s="551"/>
      <c r="AX49" s="557"/>
      <c r="AY49" s="549"/>
      <c r="AZ49" s="549"/>
      <c r="BA49" s="551"/>
      <c r="BB49" s="557"/>
      <c r="BC49" s="549"/>
      <c r="BD49" s="549"/>
      <c r="BE49" s="551"/>
      <c r="BF49" s="557"/>
      <c r="BG49" s="549"/>
      <c r="BH49" s="549"/>
      <c r="BI49" s="551"/>
      <c r="BJ49" s="553"/>
      <c r="BK49" s="555"/>
      <c r="BL49" s="374"/>
      <c r="BM49" s="374"/>
      <c r="BN49" s="374"/>
      <c r="BO49" s="374"/>
      <c r="BP49" s="374"/>
      <c r="BQ49" s="374"/>
      <c r="BR49" s="374"/>
    </row>
    <row r="50" spans="1:70" ht="12" customHeight="1" thickBot="1" x14ac:dyDescent="0.35">
      <c r="A50" s="583"/>
      <c r="B50" s="579"/>
      <c r="C50" s="572"/>
      <c r="D50" s="575"/>
      <c r="E50" s="166"/>
      <c r="F50" s="169"/>
      <c r="G50" s="36" t="s">
        <v>678</v>
      </c>
      <c r="H50" s="37" t="str">
        <f>IF(F47="","",IF(SUM(H48:H49)=0,"PC",(SUM(H48:H49))))</f>
        <v/>
      </c>
      <c r="I50" s="304" t="str">
        <f t="shared" si="0"/>
        <v/>
      </c>
      <c r="J50" s="169"/>
      <c r="K50" s="169"/>
      <c r="L50" s="169"/>
      <c r="M50" s="169"/>
      <c r="N50" s="169"/>
      <c r="O50" s="169"/>
      <c r="P50" s="169"/>
      <c r="Q50" s="169"/>
      <c r="R50" s="169"/>
      <c r="S50" s="311"/>
      <c r="T50" s="536"/>
      <c r="U50" s="568"/>
      <c r="V50" s="557"/>
      <c r="W50" s="549"/>
      <c r="X50" s="549"/>
      <c r="Y50" s="551"/>
      <c r="Z50" s="557"/>
      <c r="AA50" s="549"/>
      <c r="AB50" s="549"/>
      <c r="AC50" s="551"/>
      <c r="AD50" s="557"/>
      <c r="AE50" s="549"/>
      <c r="AF50" s="549"/>
      <c r="AG50" s="551"/>
      <c r="AH50" s="557"/>
      <c r="AI50" s="549"/>
      <c r="AJ50" s="549"/>
      <c r="AK50" s="551"/>
      <c r="AL50" s="557"/>
      <c r="AM50" s="549"/>
      <c r="AN50" s="549"/>
      <c r="AO50" s="551"/>
      <c r="AP50" s="557"/>
      <c r="AQ50" s="549"/>
      <c r="AR50" s="549"/>
      <c r="AS50" s="551"/>
      <c r="AT50" s="557"/>
      <c r="AU50" s="549"/>
      <c r="AV50" s="549"/>
      <c r="AW50" s="551"/>
      <c r="AX50" s="557"/>
      <c r="AY50" s="549"/>
      <c r="AZ50" s="549"/>
      <c r="BA50" s="551"/>
      <c r="BB50" s="557"/>
      <c r="BC50" s="549"/>
      <c r="BD50" s="549"/>
      <c r="BE50" s="551"/>
      <c r="BF50" s="557"/>
      <c r="BG50" s="549"/>
      <c r="BH50" s="549"/>
      <c r="BI50" s="551"/>
      <c r="BJ50" s="553"/>
      <c r="BK50" s="555"/>
      <c r="BL50" s="374"/>
      <c r="BM50" s="374"/>
      <c r="BN50" s="374"/>
      <c r="BO50" s="374"/>
      <c r="BP50" s="374"/>
      <c r="BQ50" s="374"/>
      <c r="BR50" s="374"/>
    </row>
    <row r="51" spans="1:70" ht="12" customHeight="1" x14ac:dyDescent="0.3">
      <c r="A51" s="581" t="str">
        <f t="shared" ref="A51" si="481">IF(ISERROR(RANK(BK51,$BK$3:$BK$78,0)),"",(RANK(BK51,$BK$3:$BK$78,0)))</f>
        <v/>
      </c>
      <c r="B51" s="577" t="str">
        <f>IF(ISNA(VLOOKUP(D51,'L. Des E.'!$A$3:$C$362,2,FALSE)),"",(VLOOKUP(D51,'L. Des E.'!$A$3:$C$362,2,FALSE)))</f>
        <v/>
      </c>
      <c r="C51" s="569" t="str">
        <f>IF(ISNA(VLOOKUP(D51,'L. Des E.'!$A$3:$C$362,3,FALSE)),"",(VLOOKUP(D51,'L. Des E.'!$A$3:$C$362,3,FALSE)))</f>
        <v/>
      </c>
      <c r="D51" s="573"/>
      <c r="E51" s="162"/>
      <c r="F51" s="163"/>
      <c r="G51" s="149"/>
      <c r="H51" s="31"/>
      <c r="I51" s="30" t="str">
        <f t="shared" si="0"/>
        <v/>
      </c>
      <c r="J51" s="163"/>
      <c r="K51" s="163"/>
      <c r="L51" s="163"/>
      <c r="M51" s="163"/>
      <c r="N51" s="163"/>
      <c r="O51" s="163"/>
      <c r="P51" s="163"/>
      <c r="Q51" s="163"/>
      <c r="R51" s="163"/>
      <c r="S51" s="312"/>
      <c r="T51" s="536">
        <v>13</v>
      </c>
      <c r="U51" s="562" t="str">
        <f t="shared" ref="U51" si="482">H54</f>
        <v/>
      </c>
      <c r="V51" s="556">
        <f t="shared" ref="V51" si="483">J51</f>
        <v>0</v>
      </c>
      <c r="W51" s="548">
        <f t="shared" ref="W51" si="484">J52</f>
        <v>0</v>
      </c>
      <c r="X51" s="548">
        <f t="shared" ref="X51" si="485">J53</f>
        <v>0</v>
      </c>
      <c r="Y51" s="550">
        <f t="shared" ref="Y51" si="486">J54</f>
        <v>0</v>
      </c>
      <c r="Z51" s="556">
        <f t="shared" ref="Z51" si="487">K51</f>
        <v>0</v>
      </c>
      <c r="AA51" s="548">
        <f t="shared" ref="AA51" si="488">K52</f>
        <v>0</v>
      </c>
      <c r="AB51" s="548">
        <f t="shared" ref="AB51" si="489">K53</f>
        <v>0</v>
      </c>
      <c r="AC51" s="550">
        <f t="shared" ref="AC51" si="490">K54</f>
        <v>0</v>
      </c>
      <c r="AD51" s="556">
        <f t="shared" ref="AD51" si="491">L51</f>
        <v>0</v>
      </c>
      <c r="AE51" s="548">
        <f t="shared" ref="AE51" si="492">L52</f>
        <v>0</v>
      </c>
      <c r="AF51" s="548">
        <f t="shared" ref="AF51" si="493">L53</f>
        <v>0</v>
      </c>
      <c r="AG51" s="550">
        <f t="shared" ref="AG51" si="494">L54</f>
        <v>0</v>
      </c>
      <c r="AH51" s="556">
        <f t="shared" ref="AH51" si="495">M51</f>
        <v>0</v>
      </c>
      <c r="AI51" s="548">
        <f t="shared" ref="AI51" si="496">M52</f>
        <v>0</v>
      </c>
      <c r="AJ51" s="548">
        <f t="shared" ref="AJ51" si="497">M53</f>
        <v>0</v>
      </c>
      <c r="AK51" s="550">
        <f t="shared" ref="AK51" si="498">M54</f>
        <v>0</v>
      </c>
      <c r="AL51" s="556">
        <f t="shared" ref="AL51" si="499">N51</f>
        <v>0</v>
      </c>
      <c r="AM51" s="548">
        <f t="shared" ref="AM51" si="500">N52</f>
        <v>0</v>
      </c>
      <c r="AN51" s="548">
        <f t="shared" ref="AN51" si="501">N53</f>
        <v>0</v>
      </c>
      <c r="AO51" s="550">
        <f t="shared" ref="AO51" si="502">N54</f>
        <v>0</v>
      </c>
      <c r="AP51" s="556">
        <f t="shared" ref="AP51" si="503">O51</f>
        <v>0</v>
      </c>
      <c r="AQ51" s="548">
        <f t="shared" ref="AQ51" si="504">O52</f>
        <v>0</v>
      </c>
      <c r="AR51" s="548">
        <f t="shared" ref="AR51" si="505">O53</f>
        <v>0</v>
      </c>
      <c r="AS51" s="550">
        <f t="shared" ref="AS51" si="506">O54</f>
        <v>0</v>
      </c>
      <c r="AT51" s="556">
        <f t="shared" ref="AT51" si="507">P51</f>
        <v>0</v>
      </c>
      <c r="AU51" s="548">
        <f t="shared" ref="AU51" si="508">P52</f>
        <v>0</v>
      </c>
      <c r="AV51" s="548">
        <f t="shared" ref="AV51" si="509">P53</f>
        <v>0</v>
      </c>
      <c r="AW51" s="550">
        <f t="shared" ref="AW51" si="510">P54</f>
        <v>0</v>
      </c>
      <c r="AX51" s="556">
        <f t="shared" ref="AX51" si="511">Q51</f>
        <v>0</v>
      </c>
      <c r="AY51" s="548">
        <f t="shared" ref="AY51" si="512">Q52</f>
        <v>0</v>
      </c>
      <c r="AZ51" s="548">
        <f t="shared" ref="AZ51" si="513">Q53</f>
        <v>0</v>
      </c>
      <c r="BA51" s="550">
        <f t="shared" ref="BA51" si="514">Q54</f>
        <v>0</v>
      </c>
      <c r="BB51" s="556">
        <f t="shared" ref="BB51" si="515">R51</f>
        <v>0</v>
      </c>
      <c r="BC51" s="548">
        <f t="shared" ref="BC51" si="516">R52</f>
        <v>0</v>
      </c>
      <c r="BD51" s="548">
        <f t="shared" ref="BD51" si="517">R53</f>
        <v>0</v>
      </c>
      <c r="BE51" s="550">
        <f t="shared" ref="BE51" si="518">R54</f>
        <v>0</v>
      </c>
      <c r="BF51" s="556">
        <f t="shared" ref="BF51" si="519">S51</f>
        <v>0</v>
      </c>
      <c r="BG51" s="548">
        <f t="shared" ref="BG51" si="520">S52</f>
        <v>0</v>
      </c>
      <c r="BH51" s="548">
        <f t="shared" ref="BH51" si="521">S53</f>
        <v>0</v>
      </c>
      <c r="BI51" s="550">
        <f t="shared" ref="BI51" si="522">S54</f>
        <v>0</v>
      </c>
      <c r="BJ51" s="552">
        <f t="shared" ref="BJ51" si="523">H53</f>
        <v>0</v>
      </c>
      <c r="BK51" s="554" t="str">
        <f t="shared" ref="BK51" si="524">IF(U51="","",IFERROR(SUM(V51:BI51)+LARGE(V51:BI51,1)/100+LARGE(V51:BI51,2)/1000+LARGE(V51:BI51,3)/10000+LARGE(V51:BI51,4)/100000+LARGE(V51:BI51,5)/1000000+LARGE(V51:BI51,6)/10000000+LARGE(V51:BI51,7)/100000000+LARGE(V51:BI51,8)/1000000000+LARGE(V51:BI51,9)/10000000000+LARGE(V51:BI51,10)/100000000000+LARGE(V51:BI51,11)/1000000000000+LARGE(V51:BI51,12)/10000000000000+LARGE(V51:BI51,13)/100000000000000+LARGE(V51:BI51,14)/1000000000000000+LARGE(V51:BI51,15)/10000000000000000+LARGE(V51:BI51,16)/100000000000000000+LARGE(V51:BI51,17)/1000000000000000000+LARGE(V51:BI51,18)/10000000000000000000+LARGE(V51:BI51,19)/100000000000000000000+LARGE(V51:BI51,20)/1E+21+LARGE(V51:BI51,21)/1E+22+LARGE(V51:BI51,22)/1E+23+LARGE(V51:BI51,23)/1E+24+LARGE(V51:BI51,24)/1E+25+LARGE(V51:BI51,25)/1E+26+LARGE(V51:BI51,26)/1E+27+LARGE(V51:BI51,27)/1E+28+LARGE(V51:BI51,28)/1E+29+LARGE(V51:BI51,29)/1E+30+LARGE(V51:BI51,30)/1E+31+LARGE(V51:BI51,31)/1E+32+LARGE(V51:BI51,32)/1E+33+LARGE(V51:BI51,33)/1E+34+LARGE(V51:BI51,34)/1E+35+LARGE(V51:BI51,35)/1E+36+LARGE(V51:BI51,36)/1E+37+LARGE(V51:BI51,37)/1E+38+LARGE(V51:BI51,38)/1E+39+LARGE(V51:BI51,39)/1E+40+LARGE(V51:BI51,40)/1E+21-0.01/T51,0))</f>
        <v/>
      </c>
      <c r="BL51" s="374"/>
      <c r="BM51" s="374"/>
      <c r="BN51" s="374"/>
      <c r="BO51" s="374"/>
      <c r="BP51" s="374"/>
      <c r="BQ51" s="374"/>
      <c r="BR51" s="374"/>
    </row>
    <row r="52" spans="1:70" ht="12" customHeight="1" x14ac:dyDescent="0.3">
      <c r="A52" s="582"/>
      <c r="B52" s="578"/>
      <c r="C52" s="570"/>
      <c r="D52" s="574"/>
      <c r="E52" s="164"/>
      <c r="F52" s="165"/>
      <c r="G52" s="150"/>
      <c r="H52" s="141" t="str">
        <f>IF(SUM(I51:I54)=0,"",(SUM(I51:I54)))</f>
        <v/>
      </c>
      <c r="I52" s="34" t="str">
        <f t="shared" si="0"/>
        <v/>
      </c>
      <c r="J52" s="165"/>
      <c r="K52" s="165"/>
      <c r="L52" s="165"/>
      <c r="M52" s="165"/>
      <c r="N52" s="165"/>
      <c r="O52" s="165"/>
      <c r="P52" s="165"/>
      <c r="Q52" s="165"/>
      <c r="R52" s="165"/>
      <c r="S52" s="310"/>
      <c r="T52" s="536"/>
      <c r="U52" s="562"/>
      <c r="V52" s="557"/>
      <c r="W52" s="549"/>
      <c r="X52" s="549"/>
      <c r="Y52" s="551"/>
      <c r="Z52" s="557"/>
      <c r="AA52" s="549"/>
      <c r="AB52" s="549"/>
      <c r="AC52" s="551"/>
      <c r="AD52" s="557"/>
      <c r="AE52" s="549"/>
      <c r="AF52" s="549"/>
      <c r="AG52" s="551"/>
      <c r="AH52" s="557"/>
      <c r="AI52" s="549"/>
      <c r="AJ52" s="549"/>
      <c r="AK52" s="551"/>
      <c r="AL52" s="557"/>
      <c r="AM52" s="549"/>
      <c r="AN52" s="549"/>
      <c r="AO52" s="551"/>
      <c r="AP52" s="557"/>
      <c r="AQ52" s="549"/>
      <c r="AR52" s="549"/>
      <c r="AS52" s="551"/>
      <c r="AT52" s="557"/>
      <c r="AU52" s="549"/>
      <c r="AV52" s="549"/>
      <c r="AW52" s="551"/>
      <c r="AX52" s="557"/>
      <c r="AY52" s="549"/>
      <c r="AZ52" s="549"/>
      <c r="BA52" s="551"/>
      <c r="BB52" s="557"/>
      <c r="BC52" s="549"/>
      <c r="BD52" s="549"/>
      <c r="BE52" s="551"/>
      <c r="BF52" s="557"/>
      <c r="BG52" s="549"/>
      <c r="BH52" s="549"/>
      <c r="BI52" s="551"/>
      <c r="BJ52" s="553"/>
      <c r="BK52" s="555"/>
      <c r="BL52" s="374"/>
      <c r="BM52" s="374"/>
      <c r="BN52" s="374"/>
      <c r="BO52" s="374"/>
      <c r="BP52" s="374"/>
      <c r="BQ52" s="374"/>
      <c r="BR52" s="374"/>
    </row>
    <row r="53" spans="1:70" ht="12" customHeight="1" thickBot="1" x14ac:dyDescent="0.35">
      <c r="A53" s="582"/>
      <c r="B53" s="578"/>
      <c r="C53" s="570"/>
      <c r="D53" s="574"/>
      <c r="E53" s="164"/>
      <c r="F53" s="165"/>
      <c r="G53" s="35" t="s">
        <v>677</v>
      </c>
      <c r="H53" s="142"/>
      <c r="I53" s="34" t="str">
        <f t="shared" si="0"/>
        <v/>
      </c>
      <c r="J53" s="165"/>
      <c r="K53" s="165"/>
      <c r="L53" s="165"/>
      <c r="M53" s="165"/>
      <c r="N53" s="165"/>
      <c r="O53" s="165"/>
      <c r="P53" s="165"/>
      <c r="Q53" s="165"/>
      <c r="R53" s="165"/>
      <c r="S53" s="310"/>
      <c r="T53" s="536"/>
      <c r="U53" s="562"/>
      <c r="V53" s="557"/>
      <c r="W53" s="549"/>
      <c r="X53" s="549"/>
      <c r="Y53" s="551"/>
      <c r="Z53" s="557"/>
      <c r="AA53" s="549"/>
      <c r="AB53" s="549"/>
      <c r="AC53" s="551"/>
      <c r="AD53" s="557"/>
      <c r="AE53" s="549"/>
      <c r="AF53" s="549"/>
      <c r="AG53" s="551"/>
      <c r="AH53" s="557"/>
      <c r="AI53" s="549"/>
      <c r="AJ53" s="549"/>
      <c r="AK53" s="551"/>
      <c r="AL53" s="557"/>
      <c r="AM53" s="549"/>
      <c r="AN53" s="549"/>
      <c r="AO53" s="551"/>
      <c r="AP53" s="557"/>
      <c r="AQ53" s="549"/>
      <c r="AR53" s="549"/>
      <c r="AS53" s="551"/>
      <c r="AT53" s="557"/>
      <c r="AU53" s="549"/>
      <c r="AV53" s="549"/>
      <c r="AW53" s="551"/>
      <c r="AX53" s="557"/>
      <c r="AY53" s="549"/>
      <c r="AZ53" s="549"/>
      <c r="BA53" s="551"/>
      <c r="BB53" s="557"/>
      <c r="BC53" s="549"/>
      <c r="BD53" s="549"/>
      <c r="BE53" s="551"/>
      <c r="BF53" s="557"/>
      <c r="BG53" s="549"/>
      <c r="BH53" s="549"/>
      <c r="BI53" s="551"/>
      <c r="BJ53" s="553"/>
      <c r="BK53" s="555"/>
      <c r="BL53" s="374"/>
      <c r="BM53" s="374"/>
      <c r="BN53" s="374"/>
      <c r="BO53" s="374"/>
      <c r="BP53" s="374"/>
      <c r="BQ53" s="374"/>
      <c r="BR53" s="374"/>
    </row>
    <row r="54" spans="1:70" ht="12" customHeight="1" thickBot="1" x14ac:dyDescent="0.35">
      <c r="A54" s="583"/>
      <c r="B54" s="579"/>
      <c r="C54" s="572"/>
      <c r="D54" s="575"/>
      <c r="E54" s="170"/>
      <c r="F54" s="167"/>
      <c r="G54" s="36" t="s">
        <v>678</v>
      </c>
      <c r="H54" s="37" t="str">
        <f>IF(F51="","",IF(SUM(H52:H53)=0,"PC",(SUM(H52:H53))))</f>
        <v/>
      </c>
      <c r="I54" s="304" t="str">
        <f t="shared" si="0"/>
        <v/>
      </c>
      <c r="J54" s="167"/>
      <c r="K54" s="167"/>
      <c r="L54" s="167"/>
      <c r="M54" s="167"/>
      <c r="N54" s="167"/>
      <c r="O54" s="167"/>
      <c r="P54" s="167"/>
      <c r="Q54" s="167"/>
      <c r="R54" s="167"/>
      <c r="S54" s="313"/>
      <c r="T54" s="536"/>
      <c r="U54" s="562"/>
      <c r="V54" s="557"/>
      <c r="W54" s="549"/>
      <c r="X54" s="549"/>
      <c r="Y54" s="551"/>
      <c r="Z54" s="557"/>
      <c r="AA54" s="549"/>
      <c r="AB54" s="549"/>
      <c r="AC54" s="551"/>
      <c r="AD54" s="557"/>
      <c r="AE54" s="549"/>
      <c r="AF54" s="549"/>
      <c r="AG54" s="551"/>
      <c r="AH54" s="557"/>
      <c r="AI54" s="549"/>
      <c r="AJ54" s="549"/>
      <c r="AK54" s="551"/>
      <c r="AL54" s="557"/>
      <c r="AM54" s="549"/>
      <c r="AN54" s="549"/>
      <c r="AO54" s="551"/>
      <c r="AP54" s="557"/>
      <c r="AQ54" s="549"/>
      <c r="AR54" s="549"/>
      <c r="AS54" s="551"/>
      <c r="AT54" s="557"/>
      <c r="AU54" s="549"/>
      <c r="AV54" s="549"/>
      <c r="AW54" s="551"/>
      <c r="AX54" s="557"/>
      <c r="AY54" s="549"/>
      <c r="AZ54" s="549"/>
      <c r="BA54" s="551"/>
      <c r="BB54" s="557"/>
      <c r="BC54" s="549"/>
      <c r="BD54" s="549"/>
      <c r="BE54" s="551"/>
      <c r="BF54" s="557"/>
      <c r="BG54" s="549"/>
      <c r="BH54" s="549"/>
      <c r="BI54" s="551"/>
      <c r="BJ54" s="553"/>
      <c r="BK54" s="555"/>
      <c r="BL54" s="374"/>
      <c r="BM54" s="374"/>
      <c r="BN54" s="374"/>
      <c r="BO54" s="374"/>
      <c r="BP54" s="374"/>
      <c r="BQ54" s="374"/>
      <c r="BR54" s="374"/>
    </row>
    <row r="55" spans="1:70" ht="12" customHeight="1" x14ac:dyDescent="0.3">
      <c r="A55" s="581" t="str">
        <f t="shared" ref="A55" si="525">IF(ISERROR(RANK(BK55,$BK$3:$BK$78,0)),"",(RANK(BK55,$BK$3:$BK$78,0)))</f>
        <v/>
      </c>
      <c r="B55" s="577" t="str">
        <f>IF(ISNA(VLOOKUP(D55,'L. Des E.'!$A$3:$C$362,2,FALSE)),"",(VLOOKUP(D55,'L. Des E.'!$A$3:$C$362,2,FALSE)))</f>
        <v/>
      </c>
      <c r="C55" s="569" t="str">
        <f>IF(ISNA(VLOOKUP(D55,'L. Des E.'!$A$3:$C$362,3,FALSE)),"",(VLOOKUP(D55,'L. Des E.'!$A$3:$C$362,3,FALSE)))</f>
        <v/>
      </c>
      <c r="D55" s="573"/>
      <c r="E55" s="171"/>
      <c r="F55" s="168"/>
      <c r="G55" s="149"/>
      <c r="H55" s="39"/>
      <c r="I55" s="30" t="str">
        <f t="shared" si="0"/>
        <v/>
      </c>
      <c r="J55" s="168"/>
      <c r="K55" s="168"/>
      <c r="L55" s="168"/>
      <c r="M55" s="168"/>
      <c r="N55" s="168"/>
      <c r="O55" s="168"/>
      <c r="P55" s="168"/>
      <c r="Q55" s="168"/>
      <c r="R55" s="168"/>
      <c r="S55" s="309"/>
      <c r="T55" s="536">
        <v>14</v>
      </c>
      <c r="U55" s="567" t="str">
        <f t="shared" ref="U55" si="526">H58</f>
        <v/>
      </c>
      <c r="V55" s="556">
        <f t="shared" ref="V55" si="527">J55</f>
        <v>0</v>
      </c>
      <c r="W55" s="548">
        <f t="shared" ref="W55" si="528">J56</f>
        <v>0</v>
      </c>
      <c r="X55" s="548">
        <f t="shared" ref="X55" si="529">J57</f>
        <v>0</v>
      </c>
      <c r="Y55" s="550">
        <f t="shared" ref="Y55" si="530">J58</f>
        <v>0</v>
      </c>
      <c r="Z55" s="556">
        <f t="shared" ref="Z55" si="531">K55</f>
        <v>0</v>
      </c>
      <c r="AA55" s="548">
        <f t="shared" ref="AA55" si="532">K56</f>
        <v>0</v>
      </c>
      <c r="AB55" s="548">
        <f t="shared" ref="AB55" si="533">K57</f>
        <v>0</v>
      </c>
      <c r="AC55" s="550">
        <f t="shared" ref="AC55" si="534">K58</f>
        <v>0</v>
      </c>
      <c r="AD55" s="556">
        <f t="shared" ref="AD55" si="535">L55</f>
        <v>0</v>
      </c>
      <c r="AE55" s="548">
        <f t="shared" ref="AE55" si="536">L56</f>
        <v>0</v>
      </c>
      <c r="AF55" s="548">
        <f t="shared" ref="AF55" si="537">L57</f>
        <v>0</v>
      </c>
      <c r="AG55" s="550">
        <f t="shared" ref="AG55" si="538">L58</f>
        <v>0</v>
      </c>
      <c r="AH55" s="556">
        <f t="shared" ref="AH55" si="539">M55</f>
        <v>0</v>
      </c>
      <c r="AI55" s="548">
        <f t="shared" ref="AI55" si="540">M56</f>
        <v>0</v>
      </c>
      <c r="AJ55" s="548">
        <f t="shared" ref="AJ55" si="541">M57</f>
        <v>0</v>
      </c>
      <c r="AK55" s="550">
        <f t="shared" ref="AK55" si="542">M58</f>
        <v>0</v>
      </c>
      <c r="AL55" s="556">
        <f t="shared" ref="AL55" si="543">N55</f>
        <v>0</v>
      </c>
      <c r="AM55" s="548">
        <f t="shared" ref="AM55" si="544">N56</f>
        <v>0</v>
      </c>
      <c r="AN55" s="548">
        <f t="shared" ref="AN55" si="545">N57</f>
        <v>0</v>
      </c>
      <c r="AO55" s="550">
        <f t="shared" ref="AO55" si="546">N58</f>
        <v>0</v>
      </c>
      <c r="AP55" s="556">
        <f t="shared" ref="AP55" si="547">O55</f>
        <v>0</v>
      </c>
      <c r="AQ55" s="548">
        <f t="shared" ref="AQ55" si="548">O56</f>
        <v>0</v>
      </c>
      <c r="AR55" s="548">
        <f t="shared" ref="AR55" si="549">O57</f>
        <v>0</v>
      </c>
      <c r="AS55" s="550">
        <f t="shared" ref="AS55" si="550">O58</f>
        <v>0</v>
      </c>
      <c r="AT55" s="556">
        <f t="shared" ref="AT55" si="551">P55</f>
        <v>0</v>
      </c>
      <c r="AU55" s="548">
        <f t="shared" ref="AU55" si="552">P56</f>
        <v>0</v>
      </c>
      <c r="AV55" s="548">
        <f t="shared" ref="AV55" si="553">P57</f>
        <v>0</v>
      </c>
      <c r="AW55" s="550">
        <f t="shared" ref="AW55" si="554">P58</f>
        <v>0</v>
      </c>
      <c r="AX55" s="556">
        <f t="shared" ref="AX55" si="555">Q55</f>
        <v>0</v>
      </c>
      <c r="AY55" s="548">
        <f t="shared" ref="AY55" si="556">Q56</f>
        <v>0</v>
      </c>
      <c r="AZ55" s="548">
        <f t="shared" ref="AZ55" si="557">Q57</f>
        <v>0</v>
      </c>
      <c r="BA55" s="550">
        <f t="shared" ref="BA55" si="558">Q58</f>
        <v>0</v>
      </c>
      <c r="BB55" s="556">
        <f t="shared" ref="BB55" si="559">R55</f>
        <v>0</v>
      </c>
      <c r="BC55" s="548">
        <f t="shared" ref="BC55" si="560">R56</f>
        <v>0</v>
      </c>
      <c r="BD55" s="548">
        <f t="shared" ref="BD55" si="561">R57</f>
        <v>0</v>
      </c>
      <c r="BE55" s="550">
        <f t="shared" ref="BE55" si="562">R58</f>
        <v>0</v>
      </c>
      <c r="BF55" s="556">
        <f t="shared" ref="BF55" si="563">S55</f>
        <v>0</v>
      </c>
      <c r="BG55" s="548">
        <f t="shared" ref="BG55" si="564">S56</f>
        <v>0</v>
      </c>
      <c r="BH55" s="548">
        <f t="shared" ref="BH55" si="565">S57</f>
        <v>0</v>
      </c>
      <c r="BI55" s="550">
        <f t="shared" ref="BI55" si="566">S58</f>
        <v>0</v>
      </c>
      <c r="BJ55" s="552">
        <f t="shared" ref="BJ55" si="567">H57</f>
        <v>0</v>
      </c>
      <c r="BK55" s="554" t="str">
        <f t="shared" ref="BK55" si="568">IF(U55="","",IFERROR(SUM(V55:BI55)+LARGE(V55:BI55,1)/100+LARGE(V55:BI55,2)/1000+LARGE(V55:BI55,3)/10000+LARGE(V55:BI55,4)/100000+LARGE(V55:BI55,5)/1000000+LARGE(V55:BI55,6)/10000000+LARGE(V55:BI55,7)/100000000+LARGE(V55:BI55,8)/1000000000+LARGE(V55:BI55,9)/10000000000+LARGE(V55:BI55,10)/100000000000+LARGE(V55:BI55,11)/1000000000000+LARGE(V55:BI55,12)/10000000000000+LARGE(V55:BI55,13)/100000000000000+LARGE(V55:BI55,14)/1000000000000000+LARGE(V55:BI55,15)/10000000000000000+LARGE(V55:BI55,16)/100000000000000000+LARGE(V55:BI55,17)/1000000000000000000+LARGE(V55:BI55,18)/10000000000000000000+LARGE(V55:BI55,19)/100000000000000000000+LARGE(V55:BI55,20)/1E+21+LARGE(V55:BI55,21)/1E+22+LARGE(V55:BI55,22)/1E+23+LARGE(V55:BI55,23)/1E+24+LARGE(V55:BI55,24)/1E+25+LARGE(V55:BI55,25)/1E+26+LARGE(V55:BI55,26)/1E+27+LARGE(V55:BI55,27)/1E+28+LARGE(V55:BI55,28)/1E+29+LARGE(V55:BI55,29)/1E+30+LARGE(V55:BI55,30)/1E+31+LARGE(V55:BI55,31)/1E+32+LARGE(V55:BI55,32)/1E+33+LARGE(V55:BI55,33)/1E+34+LARGE(V55:BI55,34)/1E+35+LARGE(V55:BI55,35)/1E+36+LARGE(V55:BI55,36)/1E+37+LARGE(V55:BI55,37)/1E+38+LARGE(V55:BI55,38)/1E+39+LARGE(V55:BI55,39)/1E+40+LARGE(V55:BI55,40)/1E+21-0.01/T55,0))</f>
        <v/>
      </c>
      <c r="BL55" s="374"/>
      <c r="BM55" s="374"/>
      <c r="BN55" s="374"/>
      <c r="BO55" s="374"/>
      <c r="BP55" s="374"/>
      <c r="BQ55" s="374"/>
      <c r="BR55" s="374"/>
    </row>
    <row r="56" spans="1:70" ht="12" customHeight="1" x14ac:dyDescent="0.3">
      <c r="A56" s="582"/>
      <c r="B56" s="578"/>
      <c r="C56" s="570"/>
      <c r="D56" s="574"/>
      <c r="E56" s="164"/>
      <c r="F56" s="165"/>
      <c r="G56" s="150"/>
      <c r="H56" s="141" t="str">
        <f>IF(SUM(I55:I58)=0,"",(SUM(I55:I58)))</f>
        <v/>
      </c>
      <c r="I56" s="34" t="str">
        <f t="shared" si="0"/>
        <v/>
      </c>
      <c r="J56" s="165"/>
      <c r="K56" s="165"/>
      <c r="L56" s="168"/>
      <c r="M56" s="165"/>
      <c r="N56" s="165"/>
      <c r="O56" s="165"/>
      <c r="P56" s="165"/>
      <c r="Q56" s="165"/>
      <c r="R56" s="165"/>
      <c r="S56" s="310"/>
      <c r="T56" s="536"/>
      <c r="U56" s="562"/>
      <c r="V56" s="557"/>
      <c r="W56" s="549"/>
      <c r="X56" s="549"/>
      <c r="Y56" s="551"/>
      <c r="Z56" s="557"/>
      <c r="AA56" s="549"/>
      <c r="AB56" s="549"/>
      <c r="AC56" s="551"/>
      <c r="AD56" s="557"/>
      <c r="AE56" s="549"/>
      <c r="AF56" s="549"/>
      <c r="AG56" s="551"/>
      <c r="AH56" s="557"/>
      <c r="AI56" s="549"/>
      <c r="AJ56" s="549"/>
      <c r="AK56" s="551"/>
      <c r="AL56" s="557"/>
      <c r="AM56" s="549"/>
      <c r="AN56" s="549"/>
      <c r="AO56" s="551"/>
      <c r="AP56" s="557"/>
      <c r="AQ56" s="549"/>
      <c r="AR56" s="549"/>
      <c r="AS56" s="551"/>
      <c r="AT56" s="557"/>
      <c r="AU56" s="549"/>
      <c r="AV56" s="549"/>
      <c r="AW56" s="551"/>
      <c r="AX56" s="557"/>
      <c r="AY56" s="549"/>
      <c r="AZ56" s="549"/>
      <c r="BA56" s="551"/>
      <c r="BB56" s="557"/>
      <c r="BC56" s="549"/>
      <c r="BD56" s="549"/>
      <c r="BE56" s="551"/>
      <c r="BF56" s="557"/>
      <c r="BG56" s="549"/>
      <c r="BH56" s="549"/>
      <c r="BI56" s="551"/>
      <c r="BJ56" s="553"/>
      <c r="BK56" s="555"/>
      <c r="BL56" s="374"/>
      <c r="BM56" s="374"/>
      <c r="BN56" s="374"/>
      <c r="BO56" s="374"/>
      <c r="BP56" s="374"/>
      <c r="BQ56" s="374"/>
      <c r="BR56" s="374"/>
    </row>
    <row r="57" spans="1:70" ht="12" customHeight="1" thickBot="1" x14ac:dyDescent="0.35">
      <c r="A57" s="582"/>
      <c r="B57" s="578"/>
      <c r="C57" s="570"/>
      <c r="D57" s="574"/>
      <c r="E57" s="164"/>
      <c r="F57" s="165"/>
      <c r="G57" s="35" t="s">
        <v>677</v>
      </c>
      <c r="H57" s="142"/>
      <c r="I57" s="34" t="str">
        <f t="shared" si="0"/>
        <v/>
      </c>
      <c r="J57" s="165"/>
      <c r="K57" s="165"/>
      <c r="L57" s="165"/>
      <c r="M57" s="165"/>
      <c r="N57" s="165"/>
      <c r="O57" s="165"/>
      <c r="P57" s="165"/>
      <c r="Q57" s="165"/>
      <c r="R57" s="165"/>
      <c r="S57" s="310"/>
      <c r="T57" s="536"/>
      <c r="U57" s="562"/>
      <c r="V57" s="557"/>
      <c r="W57" s="549"/>
      <c r="X57" s="549"/>
      <c r="Y57" s="551"/>
      <c r="Z57" s="557"/>
      <c r="AA57" s="549"/>
      <c r="AB57" s="549"/>
      <c r="AC57" s="551"/>
      <c r="AD57" s="557"/>
      <c r="AE57" s="549"/>
      <c r="AF57" s="549"/>
      <c r="AG57" s="551"/>
      <c r="AH57" s="557"/>
      <c r="AI57" s="549"/>
      <c r="AJ57" s="549"/>
      <c r="AK57" s="551"/>
      <c r="AL57" s="557"/>
      <c r="AM57" s="549"/>
      <c r="AN57" s="549"/>
      <c r="AO57" s="551"/>
      <c r="AP57" s="557"/>
      <c r="AQ57" s="549"/>
      <c r="AR57" s="549"/>
      <c r="AS57" s="551"/>
      <c r="AT57" s="557"/>
      <c r="AU57" s="549"/>
      <c r="AV57" s="549"/>
      <c r="AW57" s="551"/>
      <c r="AX57" s="557"/>
      <c r="AY57" s="549"/>
      <c r="AZ57" s="549"/>
      <c r="BA57" s="551"/>
      <c r="BB57" s="557"/>
      <c r="BC57" s="549"/>
      <c r="BD57" s="549"/>
      <c r="BE57" s="551"/>
      <c r="BF57" s="557"/>
      <c r="BG57" s="549"/>
      <c r="BH57" s="549"/>
      <c r="BI57" s="551"/>
      <c r="BJ57" s="553"/>
      <c r="BK57" s="555"/>
      <c r="BL57" s="374"/>
      <c r="BM57" s="374"/>
      <c r="BN57" s="374"/>
      <c r="BO57" s="374"/>
      <c r="BP57" s="374"/>
      <c r="BQ57" s="374"/>
      <c r="BR57" s="374"/>
    </row>
    <row r="58" spans="1:70" ht="12" customHeight="1" thickBot="1" x14ac:dyDescent="0.35">
      <c r="A58" s="583"/>
      <c r="B58" s="579"/>
      <c r="C58" s="572"/>
      <c r="D58" s="575"/>
      <c r="E58" s="166"/>
      <c r="F58" s="169"/>
      <c r="G58" s="36" t="s">
        <v>678</v>
      </c>
      <c r="H58" s="37" t="str">
        <f>IF(F55="","",IF(SUM(H56:H57)=0,"PC",(SUM(H56:H57))))</f>
        <v/>
      </c>
      <c r="I58" s="304" t="str">
        <f t="shared" si="0"/>
        <v/>
      </c>
      <c r="J58" s="169"/>
      <c r="K58" s="169"/>
      <c r="L58" s="169"/>
      <c r="M58" s="169"/>
      <c r="N58" s="169"/>
      <c r="O58" s="169"/>
      <c r="P58" s="169"/>
      <c r="Q58" s="169"/>
      <c r="R58" s="169"/>
      <c r="S58" s="311"/>
      <c r="T58" s="536"/>
      <c r="U58" s="568"/>
      <c r="V58" s="557"/>
      <c r="W58" s="549"/>
      <c r="X58" s="549"/>
      <c r="Y58" s="551"/>
      <c r="Z58" s="557"/>
      <c r="AA58" s="549"/>
      <c r="AB58" s="549"/>
      <c r="AC58" s="551"/>
      <c r="AD58" s="557"/>
      <c r="AE58" s="549"/>
      <c r="AF58" s="549"/>
      <c r="AG58" s="551"/>
      <c r="AH58" s="557"/>
      <c r="AI58" s="549"/>
      <c r="AJ58" s="549"/>
      <c r="AK58" s="551"/>
      <c r="AL58" s="557"/>
      <c r="AM58" s="549"/>
      <c r="AN58" s="549"/>
      <c r="AO58" s="551"/>
      <c r="AP58" s="557"/>
      <c r="AQ58" s="549"/>
      <c r="AR58" s="549"/>
      <c r="AS58" s="551"/>
      <c r="AT58" s="557"/>
      <c r="AU58" s="549"/>
      <c r="AV58" s="549"/>
      <c r="AW58" s="551"/>
      <c r="AX58" s="557"/>
      <c r="AY58" s="549"/>
      <c r="AZ58" s="549"/>
      <c r="BA58" s="551"/>
      <c r="BB58" s="557"/>
      <c r="BC58" s="549"/>
      <c r="BD58" s="549"/>
      <c r="BE58" s="551"/>
      <c r="BF58" s="557"/>
      <c r="BG58" s="549"/>
      <c r="BH58" s="549"/>
      <c r="BI58" s="551"/>
      <c r="BJ58" s="553"/>
      <c r="BK58" s="555"/>
      <c r="BL58" s="374"/>
      <c r="BM58" s="374"/>
      <c r="BN58" s="374"/>
      <c r="BO58" s="374"/>
      <c r="BP58" s="374"/>
      <c r="BQ58" s="374"/>
      <c r="BR58" s="374"/>
    </row>
    <row r="59" spans="1:70" ht="12" customHeight="1" x14ac:dyDescent="0.3">
      <c r="A59" s="581" t="str">
        <f t="shared" ref="A59" si="569">IF(ISERROR(RANK(BK59,$BK$3:$BK$78,0)),"",(RANK(BK59,$BK$3:$BK$78,0)))</f>
        <v/>
      </c>
      <c r="B59" s="577" t="str">
        <f>IF(ISNA(VLOOKUP(D59,'L. Des E.'!$A$3:$C$362,2,FALSE)),"",(VLOOKUP(D59,'L. Des E.'!$A$3:$C$362,2,FALSE)))</f>
        <v/>
      </c>
      <c r="C59" s="569" t="str">
        <f>IF(ISNA(VLOOKUP(D59,'L. Des E.'!$A$3:$C$362,3,FALSE)),"",(VLOOKUP(D59,'L. Des E.'!$A$3:$C$362,3,FALSE)))</f>
        <v/>
      </c>
      <c r="D59" s="573"/>
      <c r="E59" s="162"/>
      <c r="F59" s="163"/>
      <c r="G59" s="149"/>
      <c r="H59" s="31"/>
      <c r="I59" s="30" t="str">
        <f t="shared" si="0"/>
        <v/>
      </c>
      <c r="J59" s="163"/>
      <c r="K59" s="163"/>
      <c r="L59" s="163"/>
      <c r="M59" s="163"/>
      <c r="N59" s="163"/>
      <c r="O59" s="163"/>
      <c r="P59" s="163"/>
      <c r="Q59" s="163"/>
      <c r="R59" s="163"/>
      <c r="S59" s="312"/>
      <c r="T59" s="536">
        <v>15</v>
      </c>
      <c r="U59" s="562" t="str">
        <f t="shared" ref="U59" si="570">H62</f>
        <v/>
      </c>
      <c r="V59" s="556">
        <f t="shared" ref="V59" si="571">J59</f>
        <v>0</v>
      </c>
      <c r="W59" s="548">
        <f t="shared" ref="W59" si="572">J60</f>
        <v>0</v>
      </c>
      <c r="X59" s="548">
        <f t="shared" ref="X59" si="573">J61</f>
        <v>0</v>
      </c>
      <c r="Y59" s="550">
        <f t="shared" ref="Y59" si="574">J62</f>
        <v>0</v>
      </c>
      <c r="Z59" s="556">
        <f t="shared" ref="Z59" si="575">K59</f>
        <v>0</v>
      </c>
      <c r="AA59" s="548">
        <f t="shared" ref="AA59" si="576">K60</f>
        <v>0</v>
      </c>
      <c r="AB59" s="548">
        <f t="shared" ref="AB59" si="577">K61</f>
        <v>0</v>
      </c>
      <c r="AC59" s="550">
        <f t="shared" ref="AC59" si="578">K62</f>
        <v>0</v>
      </c>
      <c r="AD59" s="556">
        <f t="shared" ref="AD59" si="579">L59</f>
        <v>0</v>
      </c>
      <c r="AE59" s="548">
        <f t="shared" ref="AE59" si="580">L60</f>
        <v>0</v>
      </c>
      <c r="AF59" s="548">
        <f t="shared" ref="AF59" si="581">L61</f>
        <v>0</v>
      </c>
      <c r="AG59" s="550">
        <f t="shared" ref="AG59" si="582">L62</f>
        <v>0</v>
      </c>
      <c r="AH59" s="556">
        <f t="shared" ref="AH59" si="583">M59</f>
        <v>0</v>
      </c>
      <c r="AI59" s="548">
        <f t="shared" ref="AI59" si="584">M60</f>
        <v>0</v>
      </c>
      <c r="AJ59" s="548">
        <f t="shared" ref="AJ59" si="585">M61</f>
        <v>0</v>
      </c>
      <c r="AK59" s="550">
        <f t="shared" ref="AK59" si="586">M62</f>
        <v>0</v>
      </c>
      <c r="AL59" s="556">
        <f t="shared" ref="AL59" si="587">N59</f>
        <v>0</v>
      </c>
      <c r="AM59" s="548">
        <f t="shared" ref="AM59" si="588">N60</f>
        <v>0</v>
      </c>
      <c r="AN59" s="548">
        <f t="shared" ref="AN59" si="589">N61</f>
        <v>0</v>
      </c>
      <c r="AO59" s="550">
        <f t="shared" ref="AO59" si="590">N62</f>
        <v>0</v>
      </c>
      <c r="AP59" s="556">
        <f t="shared" ref="AP59" si="591">O59</f>
        <v>0</v>
      </c>
      <c r="AQ59" s="548">
        <f t="shared" ref="AQ59" si="592">O60</f>
        <v>0</v>
      </c>
      <c r="AR59" s="548">
        <f t="shared" ref="AR59" si="593">O61</f>
        <v>0</v>
      </c>
      <c r="AS59" s="550">
        <f t="shared" ref="AS59" si="594">O62</f>
        <v>0</v>
      </c>
      <c r="AT59" s="556">
        <f t="shared" ref="AT59" si="595">P59</f>
        <v>0</v>
      </c>
      <c r="AU59" s="548">
        <f t="shared" ref="AU59" si="596">P60</f>
        <v>0</v>
      </c>
      <c r="AV59" s="548">
        <f t="shared" ref="AV59" si="597">P61</f>
        <v>0</v>
      </c>
      <c r="AW59" s="550">
        <f t="shared" ref="AW59" si="598">P62</f>
        <v>0</v>
      </c>
      <c r="AX59" s="556">
        <f t="shared" ref="AX59" si="599">Q59</f>
        <v>0</v>
      </c>
      <c r="AY59" s="548">
        <f t="shared" ref="AY59" si="600">Q60</f>
        <v>0</v>
      </c>
      <c r="AZ59" s="548">
        <f t="shared" ref="AZ59" si="601">Q61</f>
        <v>0</v>
      </c>
      <c r="BA59" s="550">
        <f t="shared" ref="BA59" si="602">Q62</f>
        <v>0</v>
      </c>
      <c r="BB59" s="556">
        <f t="shared" ref="BB59" si="603">R59</f>
        <v>0</v>
      </c>
      <c r="BC59" s="548">
        <f t="shared" ref="BC59" si="604">R60</f>
        <v>0</v>
      </c>
      <c r="BD59" s="548">
        <f t="shared" ref="BD59" si="605">R61</f>
        <v>0</v>
      </c>
      <c r="BE59" s="550">
        <f t="shared" ref="BE59" si="606">R62</f>
        <v>0</v>
      </c>
      <c r="BF59" s="556">
        <f t="shared" ref="BF59" si="607">S59</f>
        <v>0</v>
      </c>
      <c r="BG59" s="548">
        <f t="shared" ref="BG59" si="608">S60</f>
        <v>0</v>
      </c>
      <c r="BH59" s="548">
        <f t="shared" ref="BH59" si="609">S61</f>
        <v>0</v>
      </c>
      <c r="BI59" s="550">
        <f t="shared" ref="BI59" si="610">S62</f>
        <v>0</v>
      </c>
      <c r="BJ59" s="552">
        <f t="shared" ref="BJ59" si="611">H61</f>
        <v>0</v>
      </c>
      <c r="BK59" s="554" t="str">
        <f t="shared" ref="BK59" si="612">IF(U59="","",IFERROR(SUM(V59:BI59)+LARGE(V59:BI59,1)/100+LARGE(V59:BI59,2)/1000+LARGE(V59:BI59,3)/10000+LARGE(V59:BI59,4)/100000+LARGE(V59:BI59,5)/1000000+LARGE(V59:BI59,6)/10000000+LARGE(V59:BI59,7)/100000000+LARGE(V59:BI59,8)/1000000000+LARGE(V59:BI59,9)/10000000000+LARGE(V59:BI59,10)/100000000000+LARGE(V59:BI59,11)/1000000000000+LARGE(V59:BI59,12)/10000000000000+LARGE(V59:BI59,13)/100000000000000+LARGE(V59:BI59,14)/1000000000000000+LARGE(V59:BI59,15)/10000000000000000+LARGE(V59:BI59,16)/100000000000000000+LARGE(V59:BI59,17)/1000000000000000000+LARGE(V59:BI59,18)/10000000000000000000+LARGE(V59:BI59,19)/100000000000000000000+LARGE(V59:BI59,20)/1E+21+LARGE(V59:BI59,21)/1E+22+LARGE(V59:BI59,22)/1E+23+LARGE(V59:BI59,23)/1E+24+LARGE(V59:BI59,24)/1E+25+LARGE(V59:BI59,25)/1E+26+LARGE(V59:BI59,26)/1E+27+LARGE(V59:BI59,27)/1E+28+LARGE(V59:BI59,28)/1E+29+LARGE(V59:BI59,29)/1E+30+LARGE(V59:BI59,30)/1E+31+LARGE(V59:BI59,31)/1E+32+LARGE(V59:BI59,32)/1E+33+LARGE(V59:BI59,33)/1E+34+LARGE(V59:BI59,34)/1E+35+LARGE(V59:BI59,35)/1E+36+LARGE(V59:BI59,36)/1E+37+LARGE(V59:BI59,37)/1E+38+LARGE(V59:BI59,38)/1E+39+LARGE(V59:BI59,39)/1E+40+LARGE(V59:BI59,40)/1E+21-0.01/T59,0))</f>
        <v/>
      </c>
      <c r="BL59" s="374"/>
      <c r="BM59" s="374"/>
      <c r="BN59" s="374"/>
      <c r="BO59" s="374"/>
      <c r="BP59" s="374"/>
      <c r="BQ59" s="374"/>
      <c r="BR59" s="374"/>
    </row>
    <row r="60" spans="1:70" ht="12" customHeight="1" x14ac:dyDescent="0.3">
      <c r="A60" s="582"/>
      <c r="B60" s="578"/>
      <c r="C60" s="570"/>
      <c r="D60" s="574"/>
      <c r="E60" s="164"/>
      <c r="F60" s="165"/>
      <c r="G60" s="150"/>
      <c r="H60" s="141" t="str">
        <f>IF(SUM(I59:I62)=0,"",(SUM(I59:I62)))</f>
        <v/>
      </c>
      <c r="I60" s="34" t="str">
        <f t="shared" si="0"/>
        <v/>
      </c>
      <c r="J60" s="165"/>
      <c r="K60" s="165"/>
      <c r="L60" s="165"/>
      <c r="M60" s="165"/>
      <c r="N60" s="165"/>
      <c r="O60" s="165"/>
      <c r="P60" s="165"/>
      <c r="Q60" s="165"/>
      <c r="R60" s="165"/>
      <c r="S60" s="310"/>
      <c r="T60" s="536"/>
      <c r="U60" s="562"/>
      <c r="V60" s="557"/>
      <c r="W60" s="549"/>
      <c r="X60" s="549"/>
      <c r="Y60" s="551"/>
      <c r="Z60" s="557"/>
      <c r="AA60" s="549"/>
      <c r="AB60" s="549"/>
      <c r="AC60" s="551"/>
      <c r="AD60" s="557"/>
      <c r="AE60" s="549"/>
      <c r="AF60" s="549"/>
      <c r="AG60" s="551"/>
      <c r="AH60" s="557"/>
      <c r="AI60" s="549"/>
      <c r="AJ60" s="549"/>
      <c r="AK60" s="551"/>
      <c r="AL60" s="557"/>
      <c r="AM60" s="549"/>
      <c r="AN60" s="549"/>
      <c r="AO60" s="551"/>
      <c r="AP60" s="557"/>
      <c r="AQ60" s="549"/>
      <c r="AR60" s="549"/>
      <c r="AS60" s="551"/>
      <c r="AT60" s="557"/>
      <c r="AU60" s="549"/>
      <c r="AV60" s="549"/>
      <c r="AW60" s="551"/>
      <c r="AX60" s="557"/>
      <c r="AY60" s="549"/>
      <c r="AZ60" s="549"/>
      <c r="BA60" s="551"/>
      <c r="BB60" s="557"/>
      <c r="BC60" s="549"/>
      <c r="BD60" s="549"/>
      <c r="BE60" s="551"/>
      <c r="BF60" s="557"/>
      <c r="BG60" s="549"/>
      <c r="BH60" s="549"/>
      <c r="BI60" s="551"/>
      <c r="BJ60" s="553"/>
      <c r="BK60" s="555"/>
      <c r="BL60" s="374"/>
      <c r="BM60" s="374"/>
      <c r="BN60" s="374"/>
      <c r="BO60" s="374"/>
      <c r="BP60" s="374"/>
      <c r="BQ60" s="374"/>
      <c r="BR60" s="374"/>
    </row>
    <row r="61" spans="1:70" ht="12" customHeight="1" thickBot="1" x14ac:dyDescent="0.35">
      <c r="A61" s="582"/>
      <c r="B61" s="578"/>
      <c r="C61" s="570"/>
      <c r="D61" s="574"/>
      <c r="E61" s="164"/>
      <c r="F61" s="165"/>
      <c r="G61" s="35" t="s">
        <v>677</v>
      </c>
      <c r="H61" s="142"/>
      <c r="I61" s="34" t="str">
        <f t="shared" si="0"/>
        <v/>
      </c>
      <c r="J61" s="165"/>
      <c r="K61" s="165"/>
      <c r="L61" s="165"/>
      <c r="M61" s="165"/>
      <c r="N61" s="165"/>
      <c r="O61" s="165"/>
      <c r="P61" s="165"/>
      <c r="Q61" s="165"/>
      <c r="R61" s="165"/>
      <c r="S61" s="310"/>
      <c r="T61" s="536"/>
      <c r="U61" s="562"/>
      <c r="V61" s="557"/>
      <c r="W61" s="549"/>
      <c r="X61" s="549"/>
      <c r="Y61" s="551"/>
      <c r="Z61" s="557"/>
      <c r="AA61" s="549"/>
      <c r="AB61" s="549"/>
      <c r="AC61" s="551"/>
      <c r="AD61" s="557"/>
      <c r="AE61" s="549"/>
      <c r="AF61" s="549"/>
      <c r="AG61" s="551"/>
      <c r="AH61" s="557"/>
      <c r="AI61" s="549"/>
      <c r="AJ61" s="549"/>
      <c r="AK61" s="551"/>
      <c r="AL61" s="557"/>
      <c r="AM61" s="549"/>
      <c r="AN61" s="549"/>
      <c r="AO61" s="551"/>
      <c r="AP61" s="557"/>
      <c r="AQ61" s="549"/>
      <c r="AR61" s="549"/>
      <c r="AS61" s="551"/>
      <c r="AT61" s="557"/>
      <c r="AU61" s="549"/>
      <c r="AV61" s="549"/>
      <c r="AW61" s="551"/>
      <c r="AX61" s="557"/>
      <c r="AY61" s="549"/>
      <c r="AZ61" s="549"/>
      <c r="BA61" s="551"/>
      <c r="BB61" s="557"/>
      <c r="BC61" s="549"/>
      <c r="BD61" s="549"/>
      <c r="BE61" s="551"/>
      <c r="BF61" s="557"/>
      <c r="BG61" s="549"/>
      <c r="BH61" s="549"/>
      <c r="BI61" s="551"/>
      <c r="BJ61" s="553"/>
      <c r="BK61" s="555"/>
      <c r="BL61" s="374"/>
      <c r="BM61" s="374"/>
      <c r="BN61" s="374"/>
      <c r="BO61" s="374"/>
      <c r="BP61" s="374"/>
      <c r="BQ61" s="374"/>
      <c r="BR61" s="374"/>
    </row>
    <row r="62" spans="1:70" ht="12" customHeight="1" thickBot="1" x14ac:dyDescent="0.35">
      <c r="A62" s="583"/>
      <c r="B62" s="579"/>
      <c r="C62" s="572"/>
      <c r="D62" s="575"/>
      <c r="E62" s="170"/>
      <c r="F62" s="167"/>
      <c r="G62" s="36" t="s">
        <v>678</v>
      </c>
      <c r="H62" s="37" t="str">
        <f>IF(F59="","",IF(SUM(H60:H61)=0,"PC",(SUM(H60:H61))))</f>
        <v/>
      </c>
      <c r="I62" s="304" t="str">
        <f t="shared" si="0"/>
        <v/>
      </c>
      <c r="J62" s="167"/>
      <c r="K62" s="167"/>
      <c r="L62" s="167"/>
      <c r="M62" s="167"/>
      <c r="N62" s="167"/>
      <c r="O62" s="167"/>
      <c r="P62" s="167"/>
      <c r="Q62" s="167"/>
      <c r="R62" s="167"/>
      <c r="S62" s="313"/>
      <c r="T62" s="536"/>
      <c r="U62" s="562"/>
      <c r="V62" s="557"/>
      <c r="W62" s="549"/>
      <c r="X62" s="549"/>
      <c r="Y62" s="551"/>
      <c r="Z62" s="557"/>
      <c r="AA62" s="549"/>
      <c r="AB62" s="549"/>
      <c r="AC62" s="551"/>
      <c r="AD62" s="557"/>
      <c r="AE62" s="549"/>
      <c r="AF62" s="549"/>
      <c r="AG62" s="551"/>
      <c r="AH62" s="557"/>
      <c r="AI62" s="549"/>
      <c r="AJ62" s="549"/>
      <c r="AK62" s="551"/>
      <c r="AL62" s="557"/>
      <c r="AM62" s="549"/>
      <c r="AN62" s="549"/>
      <c r="AO62" s="551"/>
      <c r="AP62" s="557"/>
      <c r="AQ62" s="549"/>
      <c r="AR62" s="549"/>
      <c r="AS62" s="551"/>
      <c r="AT62" s="557"/>
      <c r="AU62" s="549"/>
      <c r="AV62" s="549"/>
      <c r="AW62" s="551"/>
      <c r="AX62" s="557"/>
      <c r="AY62" s="549"/>
      <c r="AZ62" s="549"/>
      <c r="BA62" s="551"/>
      <c r="BB62" s="557"/>
      <c r="BC62" s="549"/>
      <c r="BD62" s="549"/>
      <c r="BE62" s="551"/>
      <c r="BF62" s="557"/>
      <c r="BG62" s="549"/>
      <c r="BH62" s="549"/>
      <c r="BI62" s="551"/>
      <c r="BJ62" s="553"/>
      <c r="BK62" s="555"/>
      <c r="BL62" s="374"/>
      <c r="BM62" s="374"/>
      <c r="BN62" s="374"/>
      <c r="BO62" s="374"/>
      <c r="BP62" s="374"/>
      <c r="BQ62" s="374"/>
      <c r="BR62" s="374"/>
    </row>
    <row r="63" spans="1:70" ht="12" customHeight="1" x14ac:dyDescent="0.3">
      <c r="A63" s="581" t="str">
        <f t="shared" ref="A63" si="613">IF(ISERROR(RANK(BK63,$BK$3:$BK$78,0)),"",(RANK(BK63,$BK$3:$BK$78,0)))</f>
        <v/>
      </c>
      <c r="B63" s="577" t="str">
        <f>IF(ISNA(VLOOKUP(D63,'L. Des E.'!$A$3:$C$362,2,FALSE)),"",(VLOOKUP(D63,'L. Des E.'!$A$3:$C$362,2,FALSE)))</f>
        <v/>
      </c>
      <c r="C63" s="569" t="str">
        <f>IF(ISNA(VLOOKUP(D63,'L. Des E.'!$A$3:$C$362,3,FALSE)),"",(VLOOKUP(D63,'L. Des E.'!$A$3:$C$362,3,FALSE)))</f>
        <v/>
      </c>
      <c r="D63" s="573"/>
      <c r="E63" s="171"/>
      <c r="F63" s="168"/>
      <c r="G63" s="149"/>
      <c r="H63" s="39"/>
      <c r="I63" s="30" t="str">
        <f t="shared" si="0"/>
        <v/>
      </c>
      <c r="J63" s="168"/>
      <c r="K63" s="168"/>
      <c r="L63" s="168"/>
      <c r="M63" s="168"/>
      <c r="N63" s="168"/>
      <c r="O63" s="168"/>
      <c r="P63" s="168"/>
      <c r="Q63" s="168"/>
      <c r="R63" s="168"/>
      <c r="S63" s="309"/>
      <c r="T63" s="536">
        <v>16</v>
      </c>
      <c r="U63" s="567" t="str">
        <f t="shared" ref="U63" si="614">H66</f>
        <v/>
      </c>
      <c r="V63" s="556">
        <f t="shared" ref="V63" si="615">J63</f>
        <v>0</v>
      </c>
      <c r="W63" s="548">
        <f t="shared" ref="W63" si="616">J64</f>
        <v>0</v>
      </c>
      <c r="X63" s="548">
        <f t="shared" ref="X63" si="617">J65</f>
        <v>0</v>
      </c>
      <c r="Y63" s="550">
        <f t="shared" ref="Y63" si="618">J66</f>
        <v>0</v>
      </c>
      <c r="Z63" s="556">
        <f t="shared" ref="Z63" si="619">K63</f>
        <v>0</v>
      </c>
      <c r="AA63" s="548">
        <f t="shared" ref="AA63" si="620">K64</f>
        <v>0</v>
      </c>
      <c r="AB63" s="548">
        <f t="shared" ref="AB63" si="621">K65</f>
        <v>0</v>
      </c>
      <c r="AC63" s="550">
        <f t="shared" ref="AC63" si="622">K66</f>
        <v>0</v>
      </c>
      <c r="AD63" s="556">
        <f t="shared" ref="AD63" si="623">L63</f>
        <v>0</v>
      </c>
      <c r="AE63" s="548">
        <f t="shared" ref="AE63" si="624">L64</f>
        <v>0</v>
      </c>
      <c r="AF63" s="548">
        <f t="shared" ref="AF63" si="625">L65</f>
        <v>0</v>
      </c>
      <c r="AG63" s="550">
        <f t="shared" ref="AG63" si="626">L66</f>
        <v>0</v>
      </c>
      <c r="AH63" s="556">
        <f t="shared" ref="AH63" si="627">M63</f>
        <v>0</v>
      </c>
      <c r="AI63" s="548">
        <f t="shared" ref="AI63" si="628">M64</f>
        <v>0</v>
      </c>
      <c r="AJ63" s="548">
        <f t="shared" ref="AJ63" si="629">M65</f>
        <v>0</v>
      </c>
      <c r="AK63" s="550">
        <f t="shared" ref="AK63" si="630">M66</f>
        <v>0</v>
      </c>
      <c r="AL63" s="556">
        <f t="shared" ref="AL63" si="631">N63</f>
        <v>0</v>
      </c>
      <c r="AM63" s="548">
        <f t="shared" ref="AM63" si="632">N64</f>
        <v>0</v>
      </c>
      <c r="AN63" s="548">
        <f t="shared" ref="AN63" si="633">N65</f>
        <v>0</v>
      </c>
      <c r="AO63" s="550">
        <f t="shared" ref="AO63" si="634">N66</f>
        <v>0</v>
      </c>
      <c r="AP63" s="556">
        <f t="shared" ref="AP63" si="635">O63</f>
        <v>0</v>
      </c>
      <c r="AQ63" s="548">
        <f t="shared" ref="AQ63" si="636">O64</f>
        <v>0</v>
      </c>
      <c r="AR63" s="548">
        <f t="shared" ref="AR63" si="637">O65</f>
        <v>0</v>
      </c>
      <c r="AS63" s="550">
        <f t="shared" ref="AS63" si="638">O66</f>
        <v>0</v>
      </c>
      <c r="AT63" s="556">
        <f t="shared" ref="AT63" si="639">P63</f>
        <v>0</v>
      </c>
      <c r="AU63" s="548">
        <f t="shared" ref="AU63" si="640">P64</f>
        <v>0</v>
      </c>
      <c r="AV63" s="548">
        <f t="shared" ref="AV63" si="641">P65</f>
        <v>0</v>
      </c>
      <c r="AW63" s="550">
        <f t="shared" ref="AW63" si="642">P66</f>
        <v>0</v>
      </c>
      <c r="AX63" s="556">
        <f t="shared" ref="AX63" si="643">Q63</f>
        <v>0</v>
      </c>
      <c r="AY63" s="548">
        <f t="shared" ref="AY63" si="644">Q64</f>
        <v>0</v>
      </c>
      <c r="AZ63" s="548">
        <f t="shared" ref="AZ63" si="645">Q65</f>
        <v>0</v>
      </c>
      <c r="BA63" s="550">
        <f t="shared" ref="BA63" si="646">Q66</f>
        <v>0</v>
      </c>
      <c r="BB63" s="556">
        <f t="shared" ref="BB63" si="647">R63</f>
        <v>0</v>
      </c>
      <c r="BC63" s="548">
        <f t="shared" ref="BC63" si="648">R64</f>
        <v>0</v>
      </c>
      <c r="BD63" s="548">
        <f t="shared" ref="BD63" si="649">R65</f>
        <v>0</v>
      </c>
      <c r="BE63" s="550">
        <f t="shared" ref="BE63" si="650">R66</f>
        <v>0</v>
      </c>
      <c r="BF63" s="556">
        <f t="shared" ref="BF63" si="651">S63</f>
        <v>0</v>
      </c>
      <c r="BG63" s="548">
        <f t="shared" ref="BG63" si="652">S64</f>
        <v>0</v>
      </c>
      <c r="BH63" s="548">
        <f t="shared" ref="BH63" si="653">S65</f>
        <v>0</v>
      </c>
      <c r="BI63" s="550">
        <f t="shared" ref="BI63" si="654">S66</f>
        <v>0</v>
      </c>
      <c r="BJ63" s="552">
        <f t="shared" ref="BJ63" si="655">H65</f>
        <v>0</v>
      </c>
      <c r="BK63" s="554" t="str">
        <f t="shared" ref="BK63" si="656">IF(U63="","",IFERROR(SUM(V63:BI63)+LARGE(V63:BI63,1)/100+LARGE(V63:BI63,2)/1000+LARGE(V63:BI63,3)/10000+LARGE(V63:BI63,4)/100000+LARGE(V63:BI63,5)/1000000+LARGE(V63:BI63,6)/10000000+LARGE(V63:BI63,7)/100000000+LARGE(V63:BI63,8)/1000000000+LARGE(V63:BI63,9)/10000000000+LARGE(V63:BI63,10)/100000000000+LARGE(V63:BI63,11)/1000000000000+LARGE(V63:BI63,12)/10000000000000+LARGE(V63:BI63,13)/100000000000000+LARGE(V63:BI63,14)/1000000000000000+LARGE(V63:BI63,15)/10000000000000000+LARGE(V63:BI63,16)/100000000000000000+LARGE(V63:BI63,17)/1000000000000000000+LARGE(V63:BI63,18)/10000000000000000000+LARGE(V63:BI63,19)/100000000000000000000+LARGE(V63:BI63,20)/1E+21+LARGE(V63:BI63,21)/1E+22+LARGE(V63:BI63,22)/1E+23+LARGE(V63:BI63,23)/1E+24+LARGE(V63:BI63,24)/1E+25+LARGE(V63:BI63,25)/1E+26+LARGE(V63:BI63,26)/1E+27+LARGE(V63:BI63,27)/1E+28+LARGE(V63:BI63,28)/1E+29+LARGE(V63:BI63,29)/1E+30+LARGE(V63:BI63,30)/1E+31+LARGE(V63:BI63,31)/1E+32+LARGE(V63:BI63,32)/1E+33+LARGE(V63:BI63,33)/1E+34+LARGE(V63:BI63,34)/1E+35+LARGE(V63:BI63,35)/1E+36+LARGE(V63:BI63,36)/1E+37+LARGE(V63:BI63,37)/1E+38+LARGE(V63:BI63,38)/1E+39+LARGE(V63:BI63,39)/1E+40+LARGE(V63:BI63,40)/1E+21-0.01/T63,0))</f>
        <v/>
      </c>
      <c r="BL63" s="374"/>
      <c r="BM63" s="374"/>
      <c r="BN63" s="374"/>
      <c r="BO63" s="374"/>
      <c r="BP63" s="374"/>
      <c r="BQ63" s="374"/>
      <c r="BR63" s="374"/>
    </row>
    <row r="64" spans="1:70" ht="12" customHeight="1" x14ac:dyDescent="0.3">
      <c r="A64" s="582"/>
      <c r="B64" s="578"/>
      <c r="C64" s="570"/>
      <c r="D64" s="574"/>
      <c r="E64" s="164"/>
      <c r="F64" s="165"/>
      <c r="G64" s="150"/>
      <c r="H64" s="141" t="str">
        <f>IF(SUM(I63:I66)=0,"",(SUM(I63:I66)))</f>
        <v/>
      </c>
      <c r="I64" s="34" t="str">
        <f t="shared" si="0"/>
        <v/>
      </c>
      <c r="J64" s="165"/>
      <c r="K64" s="165"/>
      <c r="L64" s="165"/>
      <c r="M64" s="165"/>
      <c r="N64" s="165"/>
      <c r="O64" s="165"/>
      <c r="P64" s="165"/>
      <c r="Q64" s="165"/>
      <c r="R64" s="165"/>
      <c r="S64" s="310"/>
      <c r="T64" s="536"/>
      <c r="U64" s="562"/>
      <c r="V64" s="557"/>
      <c r="W64" s="549"/>
      <c r="X64" s="549"/>
      <c r="Y64" s="551"/>
      <c r="Z64" s="557"/>
      <c r="AA64" s="549"/>
      <c r="AB64" s="549"/>
      <c r="AC64" s="551"/>
      <c r="AD64" s="557"/>
      <c r="AE64" s="549"/>
      <c r="AF64" s="549"/>
      <c r="AG64" s="551"/>
      <c r="AH64" s="557"/>
      <c r="AI64" s="549"/>
      <c r="AJ64" s="549"/>
      <c r="AK64" s="551"/>
      <c r="AL64" s="557"/>
      <c r="AM64" s="549"/>
      <c r="AN64" s="549"/>
      <c r="AO64" s="551"/>
      <c r="AP64" s="557"/>
      <c r="AQ64" s="549"/>
      <c r="AR64" s="549"/>
      <c r="AS64" s="551"/>
      <c r="AT64" s="557"/>
      <c r="AU64" s="549"/>
      <c r="AV64" s="549"/>
      <c r="AW64" s="551"/>
      <c r="AX64" s="557"/>
      <c r="AY64" s="549"/>
      <c r="AZ64" s="549"/>
      <c r="BA64" s="551"/>
      <c r="BB64" s="557"/>
      <c r="BC64" s="549"/>
      <c r="BD64" s="549"/>
      <c r="BE64" s="551"/>
      <c r="BF64" s="557"/>
      <c r="BG64" s="549"/>
      <c r="BH64" s="549"/>
      <c r="BI64" s="551"/>
      <c r="BJ64" s="553"/>
      <c r="BK64" s="555"/>
      <c r="BL64" s="374"/>
      <c r="BM64" s="374"/>
      <c r="BN64" s="374"/>
      <c r="BO64" s="374"/>
      <c r="BP64" s="374"/>
      <c r="BQ64" s="374"/>
      <c r="BR64" s="374"/>
    </row>
    <row r="65" spans="1:70" ht="12" customHeight="1" thickBot="1" x14ac:dyDescent="0.35">
      <c r="A65" s="582"/>
      <c r="B65" s="578"/>
      <c r="C65" s="570"/>
      <c r="D65" s="574"/>
      <c r="E65" s="164"/>
      <c r="F65" s="165"/>
      <c r="G65" s="35" t="s">
        <v>677</v>
      </c>
      <c r="H65" s="142"/>
      <c r="I65" s="34" t="str">
        <f t="shared" si="0"/>
        <v/>
      </c>
      <c r="J65" s="165"/>
      <c r="K65" s="165"/>
      <c r="L65" s="165"/>
      <c r="M65" s="165"/>
      <c r="N65" s="165"/>
      <c r="O65" s="165"/>
      <c r="P65" s="165"/>
      <c r="Q65" s="165"/>
      <c r="R65" s="165"/>
      <c r="S65" s="310"/>
      <c r="T65" s="536"/>
      <c r="U65" s="562"/>
      <c r="V65" s="557"/>
      <c r="W65" s="549"/>
      <c r="X65" s="549"/>
      <c r="Y65" s="551"/>
      <c r="Z65" s="557"/>
      <c r="AA65" s="549"/>
      <c r="AB65" s="549"/>
      <c r="AC65" s="551"/>
      <c r="AD65" s="557"/>
      <c r="AE65" s="549"/>
      <c r="AF65" s="549"/>
      <c r="AG65" s="551"/>
      <c r="AH65" s="557"/>
      <c r="AI65" s="549"/>
      <c r="AJ65" s="549"/>
      <c r="AK65" s="551"/>
      <c r="AL65" s="557"/>
      <c r="AM65" s="549"/>
      <c r="AN65" s="549"/>
      <c r="AO65" s="551"/>
      <c r="AP65" s="557"/>
      <c r="AQ65" s="549"/>
      <c r="AR65" s="549"/>
      <c r="AS65" s="551"/>
      <c r="AT65" s="557"/>
      <c r="AU65" s="549"/>
      <c r="AV65" s="549"/>
      <c r="AW65" s="551"/>
      <c r="AX65" s="557"/>
      <c r="AY65" s="549"/>
      <c r="AZ65" s="549"/>
      <c r="BA65" s="551"/>
      <c r="BB65" s="557"/>
      <c r="BC65" s="549"/>
      <c r="BD65" s="549"/>
      <c r="BE65" s="551"/>
      <c r="BF65" s="557"/>
      <c r="BG65" s="549"/>
      <c r="BH65" s="549"/>
      <c r="BI65" s="551"/>
      <c r="BJ65" s="553"/>
      <c r="BK65" s="555"/>
      <c r="BL65" s="374"/>
      <c r="BM65" s="374"/>
      <c r="BN65" s="374"/>
      <c r="BO65" s="374"/>
      <c r="BP65" s="374"/>
      <c r="BQ65" s="374"/>
      <c r="BR65" s="374"/>
    </row>
    <row r="66" spans="1:70" ht="12" customHeight="1" thickBot="1" x14ac:dyDescent="0.35">
      <c r="A66" s="583"/>
      <c r="B66" s="579"/>
      <c r="C66" s="572"/>
      <c r="D66" s="575"/>
      <c r="E66" s="166"/>
      <c r="F66" s="169"/>
      <c r="G66" s="36" t="s">
        <v>678</v>
      </c>
      <c r="H66" s="37" t="str">
        <f>IF(F63="","",IF(SUM(H64:H65)=0,"PC",(SUM(H64:H65))))</f>
        <v/>
      </c>
      <c r="I66" s="304" t="str">
        <f t="shared" si="0"/>
        <v/>
      </c>
      <c r="J66" s="169"/>
      <c r="K66" s="169"/>
      <c r="L66" s="169"/>
      <c r="M66" s="169"/>
      <c r="N66" s="169"/>
      <c r="O66" s="169"/>
      <c r="P66" s="169"/>
      <c r="Q66" s="169"/>
      <c r="R66" s="169"/>
      <c r="S66" s="311"/>
      <c r="T66" s="536"/>
      <c r="U66" s="568"/>
      <c r="V66" s="557"/>
      <c r="W66" s="549"/>
      <c r="X66" s="549"/>
      <c r="Y66" s="551"/>
      <c r="Z66" s="557"/>
      <c r="AA66" s="549"/>
      <c r="AB66" s="549"/>
      <c r="AC66" s="551"/>
      <c r="AD66" s="557"/>
      <c r="AE66" s="549"/>
      <c r="AF66" s="549"/>
      <c r="AG66" s="551"/>
      <c r="AH66" s="557"/>
      <c r="AI66" s="549"/>
      <c r="AJ66" s="549"/>
      <c r="AK66" s="551"/>
      <c r="AL66" s="557"/>
      <c r="AM66" s="549"/>
      <c r="AN66" s="549"/>
      <c r="AO66" s="551"/>
      <c r="AP66" s="557"/>
      <c r="AQ66" s="549"/>
      <c r="AR66" s="549"/>
      <c r="AS66" s="551"/>
      <c r="AT66" s="557"/>
      <c r="AU66" s="549"/>
      <c r="AV66" s="549"/>
      <c r="AW66" s="551"/>
      <c r="AX66" s="557"/>
      <c r="AY66" s="549"/>
      <c r="AZ66" s="549"/>
      <c r="BA66" s="551"/>
      <c r="BB66" s="557"/>
      <c r="BC66" s="549"/>
      <c r="BD66" s="549"/>
      <c r="BE66" s="551"/>
      <c r="BF66" s="557"/>
      <c r="BG66" s="549"/>
      <c r="BH66" s="549"/>
      <c r="BI66" s="551"/>
      <c r="BJ66" s="553"/>
      <c r="BK66" s="555"/>
      <c r="BL66" s="374"/>
      <c r="BM66" s="374"/>
      <c r="BN66" s="374"/>
      <c r="BO66" s="374"/>
      <c r="BP66" s="374"/>
      <c r="BQ66" s="374"/>
      <c r="BR66" s="374"/>
    </row>
    <row r="67" spans="1:70" ht="12" customHeight="1" x14ac:dyDescent="0.3">
      <c r="A67" s="581" t="str">
        <f t="shared" ref="A67" si="657">IF(ISERROR(RANK(BK67,$BK$3:$BK$78,0)),"",(RANK(BK67,$BK$3:$BK$78,0)))</f>
        <v/>
      </c>
      <c r="B67" s="577" t="str">
        <f>IF(ISNA(VLOOKUP(D67,'L. Des E.'!$A$3:$C$362,2,FALSE)),"",(VLOOKUP(D67,'L. Des E.'!$A$3:$C$362,2,FALSE)))</f>
        <v/>
      </c>
      <c r="C67" s="569" t="str">
        <f>IF(ISNA(VLOOKUP(D67,'L. Des E.'!$A$3:$C$362,3,FALSE)),"",(VLOOKUP(D67,'L. Des E.'!$A$3:$C$362,3,FALSE)))</f>
        <v/>
      </c>
      <c r="D67" s="573"/>
      <c r="E67" s="162"/>
      <c r="F67" s="163"/>
      <c r="G67" s="149"/>
      <c r="H67" s="31"/>
      <c r="I67" s="30" t="str">
        <f t="shared" si="0"/>
        <v/>
      </c>
      <c r="J67" s="163"/>
      <c r="K67" s="163"/>
      <c r="L67" s="163"/>
      <c r="M67" s="163"/>
      <c r="N67" s="163"/>
      <c r="O67" s="163"/>
      <c r="P67" s="163"/>
      <c r="Q67" s="163"/>
      <c r="R67" s="163"/>
      <c r="S67" s="312"/>
      <c r="T67" s="536">
        <v>17</v>
      </c>
      <c r="U67" s="562" t="str">
        <f t="shared" ref="U67" si="658">H70</f>
        <v/>
      </c>
      <c r="V67" s="556">
        <f t="shared" ref="V67" si="659">J67</f>
        <v>0</v>
      </c>
      <c r="W67" s="548">
        <f t="shared" ref="W67" si="660">J68</f>
        <v>0</v>
      </c>
      <c r="X67" s="548">
        <f t="shared" ref="X67" si="661">J69</f>
        <v>0</v>
      </c>
      <c r="Y67" s="550">
        <f t="shared" ref="Y67" si="662">J70</f>
        <v>0</v>
      </c>
      <c r="Z67" s="556">
        <f t="shared" ref="Z67" si="663">K67</f>
        <v>0</v>
      </c>
      <c r="AA67" s="548">
        <f t="shared" ref="AA67" si="664">K68</f>
        <v>0</v>
      </c>
      <c r="AB67" s="548">
        <f t="shared" ref="AB67" si="665">K69</f>
        <v>0</v>
      </c>
      <c r="AC67" s="550">
        <f t="shared" ref="AC67" si="666">K70</f>
        <v>0</v>
      </c>
      <c r="AD67" s="556">
        <f t="shared" ref="AD67" si="667">L67</f>
        <v>0</v>
      </c>
      <c r="AE67" s="548">
        <f t="shared" ref="AE67" si="668">L68</f>
        <v>0</v>
      </c>
      <c r="AF67" s="548">
        <f t="shared" ref="AF67" si="669">L69</f>
        <v>0</v>
      </c>
      <c r="AG67" s="550">
        <f t="shared" ref="AG67" si="670">L70</f>
        <v>0</v>
      </c>
      <c r="AH67" s="556">
        <f t="shared" ref="AH67" si="671">M67</f>
        <v>0</v>
      </c>
      <c r="AI67" s="548">
        <f t="shared" ref="AI67" si="672">M68</f>
        <v>0</v>
      </c>
      <c r="AJ67" s="548">
        <f t="shared" ref="AJ67" si="673">M69</f>
        <v>0</v>
      </c>
      <c r="AK67" s="550">
        <f t="shared" ref="AK67" si="674">M70</f>
        <v>0</v>
      </c>
      <c r="AL67" s="556">
        <f t="shared" ref="AL67" si="675">N67</f>
        <v>0</v>
      </c>
      <c r="AM67" s="548">
        <f t="shared" ref="AM67" si="676">N68</f>
        <v>0</v>
      </c>
      <c r="AN67" s="548">
        <f t="shared" ref="AN67" si="677">N69</f>
        <v>0</v>
      </c>
      <c r="AO67" s="550">
        <f t="shared" ref="AO67" si="678">N70</f>
        <v>0</v>
      </c>
      <c r="AP67" s="556">
        <f t="shared" ref="AP67" si="679">O67</f>
        <v>0</v>
      </c>
      <c r="AQ67" s="548">
        <f t="shared" ref="AQ67" si="680">O68</f>
        <v>0</v>
      </c>
      <c r="AR67" s="548">
        <f t="shared" ref="AR67" si="681">O69</f>
        <v>0</v>
      </c>
      <c r="AS67" s="550">
        <f t="shared" ref="AS67" si="682">O70</f>
        <v>0</v>
      </c>
      <c r="AT67" s="556">
        <f t="shared" ref="AT67" si="683">P67</f>
        <v>0</v>
      </c>
      <c r="AU67" s="548">
        <f t="shared" ref="AU67" si="684">P68</f>
        <v>0</v>
      </c>
      <c r="AV67" s="548">
        <f t="shared" ref="AV67" si="685">P69</f>
        <v>0</v>
      </c>
      <c r="AW67" s="550">
        <f t="shared" ref="AW67" si="686">P70</f>
        <v>0</v>
      </c>
      <c r="AX67" s="556">
        <f t="shared" ref="AX67" si="687">Q67</f>
        <v>0</v>
      </c>
      <c r="AY67" s="548">
        <f t="shared" ref="AY67" si="688">Q68</f>
        <v>0</v>
      </c>
      <c r="AZ67" s="548">
        <f t="shared" ref="AZ67" si="689">Q69</f>
        <v>0</v>
      </c>
      <c r="BA67" s="550">
        <f t="shared" ref="BA67" si="690">Q70</f>
        <v>0</v>
      </c>
      <c r="BB67" s="556">
        <f t="shared" ref="BB67" si="691">R67</f>
        <v>0</v>
      </c>
      <c r="BC67" s="548">
        <f t="shared" ref="BC67" si="692">R68</f>
        <v>0</v>
      </c>
      <c r="BD67" s="548">
        <f t="shared" ref="BD67" si="693">R69</f>
        <v>0</v>
      </c>
      <c r="BE67" s="550">
        <f t="shared" ref="BE67" si="694">R70</f>
        <v>0</v>
      </c>
      <c r="BF67" s="556">
        <f t="shared" ref="BF67" si="695">S67</f>
        <v>0</v>
      </c>
      <c r="BG67" s="548">
        <f t="shared" ref="BG67" si="696">S68</f>
        <v>0</v>
      </c>
      <c r="BH67" s="548">
        <f t="shared" ref="BH67" si="697">S69</f>
        <v>0</v>
      </c>
      <c r="BI67" s="550">
        <f t="shared" ref="BI67" si="698">S70</f>
        <v>0</v>
      </c>
      <c r="BJ67" s="552">
        <f t="shared" ref="BJ67" si="699">H69</f>
        <v>0</v>
      </c>
      <c r="BK67" s="554" t="str">
        <f t="shared" ref="BK67" si="700">IF(U67="","",IFERROR(SUM(V67:BI67)+LARGE(V67:BI67,1)/100+LARGE(V67:BI67,2)/1000+LARGE(V67:BI67,3)/10000+LARGE(V67:BI67,4)/100000+LARGE(V67:BI67,5)/1000000+LARGE(V67:BI67,6)/10000000+LARGE(V67:BI67,7)/100000000+LARGE(V67:BI67,8)/1000000000+LARGE(V67:BI67,9)/10000000000+LARGE(V67:BI67,10)/100000000000+LARGE(V67:BI67,11)/1000000000000+LARGE(V67:BI67,12)/10000000000000+LARGE(V67:BI67,13)/100000000000000+LARGE(V67:BI67,14)/1000000000000000+LARGE(V67:BI67,15)/10000000000000000+LARGE(V67:BI67,16)/100000000000000000+LARGE(V67:BI67,17)/1000000000000000000+LARGE(V67:BI67,18)/10000000000000000000+LARGE(V67:BI67,19)/100000000000000000000+LARGE(V67:BI67,20)/1E+21+LARGE(V67:BI67,21)/1E+22+LARGE(V67:BI67,22)/1E+23+LARGE(V67:BI67,23)/1E+24+LARGE(V67:BI67,24)/1E+25+LARGE(V67:BI67,25)/1E+26+LARGE(V67:BI67,26)/1E+27+LARGE(V67:BI67,27)/1E+28+LARGE(V67:BI67,28)/1E+29+LARGE(V67:BI67,29)/1E+30+LARGE(V67:BI67,30)/1E+31+LARGE(V67:BI67,31)/1E+32+LARGE(V67:BI67,32)/1E+33+LARGE(V67:BI67,33)/1E+34+LARGE(V67:BI67,34)/1E+35+LARGE(V67:BI67,35)/1E+36+LARGE(V67:BI67,36)/1E+37+LARGE(V67:BI67,37)/1E+38+LARGE(V67:BI67,38)/1E+39+LARGE(V67:BI67,39)/1E+40+LARGE(V67:BI67,40)/1E+21-0.01/T67,0))</f>
        <v/>
      </c>
      <c r="BL67" s="374"/>
      <c r="BM67" s="374"/>
      <c r="BN67" s="374"/>
      <c r="BO67" s="374"/>
      <c r="BP67" s="374"/>
      <c r="BQ67" s="374"/>
      <c r="BR67" s="374"/>
    </row>
    <row r="68" spans="1:70" ht="12" customHeight="1" x14ac:dyDescent="0.3">
      <c r="A68" s="582"/>
      <c r="B68" s="578"/>
      <c r="C68" s="570"/>
      <c r="D68" s="574"/>
      <c r="E68" s="164"/>
      <c r="F68" s="165"/>
      <c r="G68" s="150"/>
      <c r="H68" s="141" t="str">
        <f>IF(SUM(I67:I70)=0,"",(SUM(I67:I70)))</f>
        <v/>
      </c>
      <c r="I68" s="34" t="str">
        <f t="shared" ref="I68:I131" si="701">IF(F68="","",IF(MIN(90,SUM(J68:S68))=0,"PC",(MIN(90,SUM(J68:S68)))))</f>
        <v/>
      </c>
      <c r="J68" s="165"/>
      <c r="K68" s="165"/>
      <c r="L68" s="165"/>
      <c r="M68" s="165"/>
      <c r="N68" s="165"/>
      <c r="O68" s="165"/>
      <c r="P68" s="165"/>
      <c r="Q68" s="165"/>
      <c r="R68" s="165"/>
      <c r="S68" s="310"/>
      <c r="T68" s="536"/>
      <c r="U68" s="562"/>
      <c r="V68" s="557"/>
      <c r="W68" s="549"/>
      <c r="X68" s="549"/>
      <c r="Y68" s="551"/>
      <c r="Z68" s="557"/>
      <c r="AA68" s="549"/>
      <c r="AB68" s="549"/>
      <c r="AC68" s="551"/>
      <c r="AD68" s="557"/>
      <c r="AE68" s="549"/>
      <c r="AF68" s="549"/>
      <c r="AG68" s="551"/>
      <c r="AH68" s="557"/>
      <c r="AI68" s="549"/>
      <c r="AJ68" s="549"/>
      <c r="AK68" s="551"/>
      <c r="AL68" s="557"/>
      <c r="AM68" s="549"/>
      <c r="AN68" s="549"/>
      <c r="AO68" s="551"/>
      <c r="AP68" s="557"/>
      <c r="AQ68" s="549"/>
      <c r="AR68" s="549"/>
      <c r="AS68" s="551"/>
      <c r="AT68" s="557"/>
      <c r="AU68" s="549"/>
      <c r="AV68" s="549"/>
      <c r="AW68" s="551"/>
      <c r="AX68" s="557"/>
      <c r="AY68" s="549"/>
      <c r="AZ68" s="549"/>
      <c r="BA68" s="551"/>
      <c r="BB68" s="557"/>
      <c r="BC68" s="549"/>
      <c r="BD68" s="549"/>
      <c r="BE68" s="551"/>
      <c r="BF68" s="557"/>
      <c r="BG68" s="549"/>
      <c r="BH68" s="549"/>
      <c r="BI68" s="551"/>
      <c r="BJ68" s="553"/>
      <c r="BK68" s="555"/>
      <c r="BL68" s="374"/>
      <c r="BM68" s="374"/>
      <c r="BN68" s="374"/>
      <c r="BO68" s="374"/>
      <c r="BP68" s="374"/>
      <c r="BQ68" s="374"/>
      <c r="BR68" s="374"/>
    </row>
    <row r="69" spans="1:70" ht="12" customHeight="1" thickBot="1" x14ac:dyDescent="0.35">
      <c r="A69" s="582"/>
      <c r="B69" s="578"/>
      <c r="C69" s="570"/>
      <c r="D69" s="574"/>
      <c r="E69" s="164"/>
      <c r="F69" s="165"/>
      <c r="G69" s="35" t="s">
        <v>677</v>
      </c>
      <c r="H69" s="142"/>
      <c r="I69" s="34" t="str">
        <f t="shared" si="701"/>
        <v/>
      </c>
      <c r="J69" s="165"/>
      <c r="K69" s="165"/>
      <c r="L69" s="165"/>
      <c r="M69" s="165"/>
      <c r="N69" s="165"/>
      <c r="O69" s="165"/>
      <c r="P69" s="165"/>
      <c r="Q69" s="165"/>
      <c r="R69" s="165"/>
      <c r="S69" s="310"/>
      <c r="T69" s="536"/>
      <c r="U69" s="562"/>
      <c r="V69" s="557"/>
      <c r="W69" s="549"/>
      <c r="X69" s="549"/>
      <c r="Y69" s="551"/>
      <c r="Z69" s="557"/>
      <c r="AA69" s="549"/>
      <c r="AB69" s="549"/>
      <c r="AC69" s="551"/>
      <c r="AD69" s="557"/>
      <c r="AE69" s="549"/>
      <c r="AF69" s="549"/>
      <c r="AG69" s="551"/>
      <c r="AH69" s="557"/>
      <c r="AI69" s="549"/>
      <c r="AJ69" s="549"/>
      <c r="AK69" s="551"/>
      <c r="AL69" s="557"/>
      <c r="AM69" s="549"/>
      <c r="AN69" s="549"/>
      <c r="AO69" s="551"/>
      <c r="AP69" s="557"/>
      <c r="AQ69" s="549"/>
      <c r="AR69" s="549"/>
      <c r="AS69" s="551"/>
      <c r="AT69" s="557"/>
      <c r="AU69" s="549"/>
      <c r="AV69" s="549"/>
      <c r="AW69" s="551"/>
      <c r="AX69" s="557"/>
      <c r="AY69" s="549"/>
      <c r="AZ69" s="549"/>
      <c r="BA69" s="551"/>
      <c r="BB69" s="557"/>
      <c r="BC69" s="549"/>
      <c r="BD69" s="549"/>
      <c r="BE69" s="551"/>
      <c r="BF69" s="557"/>
      <c r="BG69" s="549"/>
      <c r="BH69" s="549"/>
      <c r="BI69" s="551"/>
      <c r="BJ69" s="553"/>
      <c r="BK69" s="555"/>
      <c r="BL69" s="374"/>
      <c r="BM69" s="374"/>
      <c r="BN69" s="374"/>
      <c r="BO69" s="374"/>
      <c r="BP69" s="374"/>
      <c r="BQ69" s="374"/>
      <c r="BR69" s="374"/>
    </row>
    <row r="70" spans="1:70" ht="12" customHeight="1" thickBot="1" x14ac:dyDescent="0.35">
      <c r="A70" s="583"/>
      <c r="B70" s="579"/>
      <c r="C70" s="572"/>
      <c r="D70" s="575"/>
      <c r="E70" s="170"/>
      <c r="F70" s="167"/>
      <c r="G70" s="36" t="s">
        <v>678</v>
      </c>
      <c r="H70" s="37" t="str">
        <f>IF(F67="","",IF(SUM(H68:H69)=0,"PC",(SUM(H68:H69))))</f>
        <v/>
      </c>
      <c r="I70" s="304" t="str">
        <f t="shared" si="701"/>
        <v/>
      </c>
      <c r="J70" s="167"/>
      <c r="K70" s="167"/>
      <c r="L70" s="167"/>
      <c r="M70" s="167"/>
      <c r="N70" s="167"/>
      <c r="O70" s="167"/>
      <c r="P70" s="167"/>
      <c r="Q70" s="167"/>
      <c r="R70" s="167"/>
      <c r="S70" s="313"/>
      <c r="T70" s="536"/>
      <c r="U70" s="562"/>
      <c r="V70" s="557"/>
      <c r="W70" s="549"/>
      <c r="X70" s="549"/>
      <c r="Y70" s="551"/>
      <c r="Z70" s="557"/>
      <c r="AA70" s="549"/>
      <c r="AB70" s="549"/>
      <c r="AC70" s="551"/>
      <c r="AD70" s="557"/>
      <c r="AE70" s="549"/>
      <c r="AF70" s="549"/>
      <c r="AG70" s="551"/>
      <c r="AH70" s="557"/>
      <c r="AI70" s="549"/>
      <c r="AJ70" s="549"/>
      <c r="AK70" s="551"/>
      <c r="AL70" s="557"/>
      <c r="AM70" s="549"/>
      <c r="AN70" s="549"/>
      <c r="AO70" s="551"/>
      <c r="AP70" s="557"/>
      <c r="AQ70" s="549"/>
      <c r="AR70" s="549"/>
      <c r="AS70" s="551"/>
      <c r="AT70" s="557"/>
      <c r="AU70" s="549"/>
      <c r="AV70" s="549"/>
      <c r="AW70" s="551"/>
      <c r="AX70" s="557"/>
      <c r="AY70" s="549"/>
      <c r="AZ70" s="549"/>
      <c r="BA70" s="551"/>
      <c r="BB70" s="557"/>
      <c r="BC70" s="549"/>
      <c r="BD70" s="549"/>
      <c r="BE70" s="551"/>
      <c r="BF70" s="557"/>
      <c r="BG70" s="549"/>
      <c r="BH70" s="549"/>
      <c r="BI70" s="551"/>
      <c r="BJ70" s="553"/>
      <c r="BK70" s="555"/>
      <c r="BL70" s="374"/>
      <c r="BM70" s="374"/>
      <c r="BN70" s="374"/>
      <c r="BO70" s="374"/>
      <c r="BP70" s="374"/>
      <c r="BQ70" s="374"/>
      <c r="BR70" s="374"/>
    </row>
    <row r="71" spans="1:70" ht="12" customHeight="1" x14ac:dyDescent="0.3">
      <c r="A71" s="581" t="str">
        <f t="shared" ref="A71" si="702">IF(ISERROR(RANK(BK71,$BK$3:$BK$78,0)),"",(RANK(BK71,$BK$3:$BK$78,0)))</f>
        <v/>
      </c>
      <c r="B71" s="577" t="str">
        <f>IF(ISNA(VLOOKUP(D71,'L. Des E.'!$A$3:$C$362,2,FALSE)),"",(VLOOKUP(D71,'L. Des E.'!$A$3:$C$362,2,FALSE)))</f>
        <v/>
      </c>
      <c r="C71" s="569" t="str">
        <f>IF(ISNA(VLOOKUP(D71,'L. Des E.'!$A$3:$C$362,3,FALSE)),"",(VLOOKUP(D71,'L. Des E.'!$A$3:$C$362,3,FALSE)))</f>
        <v/>
      </c>
      <c r="D71" s="573"/>
      <c r="E71" s="171"/>
      <c r="F71" s="168"/>
      <c r="G71" s="149"/>
      <c r="H71" s="39"/>
      <c r="I71" s="30" t="str">
        <f t="shared" si="701"/>
        <v/>
      </c>
      <c r="J71" s="168"/>
      <c r="K71" s="168"/>
      <c r="L71" s="168"/>
      <c r="M71" s="168"/>
      <c r="N71" s="168"/>
      <c r="O71" s="168"/>
      <c r="P71" s="168"/>
      <c r="Q71" s="168"/>
      <c r="R71" s="168"/>
      <c r="S71" s="309"/>
      <c r="T71" s="536">
        <v>18</v>
      </c>
      <c r="U71" s="567" t="str">
        <f t="shared" ref="U71" si="703">H74</f>
        <v/>
      </c>
      <c r="V71" s="556">
        <f t="shared" ref="V71" si="704">J71</f>
        <v>0</v>
      </c>
      <c r="W71" s="548">
        <f t="shared" ref="W71" si="705">J72</f>
        <v>0</v>
      </c>
      <c r="X71" s="548">
        <f t="shared" ref="X71" si="706">J73</f>
        <v>0</v>
      </c>
      <c r="Y71" s="550">
        <f t="shared" ref="Y71" si="707">J74</f>
        <v>0</v>
      </c>
      <c r="Z71" s="556">
        <f t="shared" ref="Z71" si="708">K71</f>
        <v>0</v>
      </c>
      <c r="AA71" s="548">
        <f t="shared" ref="AA71" si="709">K72</f>
        <v>0</v>
      </c>
      <c r="AB71" s="548">
        <f t="shared" ref="AB71" si="710">K73</f>
        <v>0</v>
      </c>
      <c r="AC71" s="550">
        <f t="shared" ref="AC71" si="711">K74</f>
        <v>0</v>
      </c>
      <c r="AD71" s="556">
        <f t="shared" ref="AD71" si="712">L71</f>
        <v>0</v>
      </c>
      <c r="AE71" s="548">
        <f t="shared" ref="AE71" si="713">L72</f>
        <v>0</v>
      </c>
      <c r="AF71" s="548">
        <f t="shared" ref="AF71" si="714">L73</f>
        <v>0</v>
      </c>
      <c r="AG71" s="550">
        <f t="shared" ref="AG71" si="715">L74</f>
        <v>0</v>
      </c>
      <c r="AH71" s="556">
        <f t="shared" ref="AH71" si="716">M71</f>
        <v>0</v>
      </c>
      <c r="AI71" s="548">
        <f t="shared" ref="AI71" si="717">M72</f>
        <v>0</v>
      </c>
      <c r="AJ71" s="548">
        <f t="shared" ref="AJ71" si="718">M73</f>
        <v>0</v>
      </c>
      <c r="AK71" s="550">
        <f t="shared" ref="AK71" si="719">M74</f>
        <v>0</v>
      </c>
      <c r="AL71" s="556">
        <f t="shared" ref="AL71" si="720">N71</f>
        <v>0</v>
      </c>
      <c r="AM71" s="548">
        <f t="shared" ref="AM71" si="721">N72</f>
        <v>0</v>
      </c>
      <c r="AN71" s="548">
        <f t="shared" ref="AN71" si="722">N73</f>
        <v>0</v>
      </c>
      <c r="AO71" s="550">
        <f t="shared" ref="AO71" si="723">N74</f>
        <v>0</v>
      </c>
      <c r="AP71" s="556">
        <f t="shared" ref="AP71" si="724">O71</f>
        <v>0</v>
      </c>
      <c r="AQ71" s="548">
        <f t="shared" ref="AQ71" si="725">O72</f>
        <v>0</v>
      </c>
      <c r="AR71" s="548">
        <f t="shared" ref="AR71" si="726">O73</f>
        <v>0</v>
      </c>
      <c r="AS71" s="550">
        <f t="shared" ref="AS71" si="727">O74</f>
        <v>0</v>
      </c>
      <c r="AT71" s="556">
        <f t="shared" ref="AT71" si="728">P71</f>
        <v>0</v>
      </c>
      <c r="AU71" s="548">
        <f t="shared" ref="AU71" si="729">P72</f>
        <v>0</v>
      </c>
      <c r="AV71" s="548">
        <f t="shared" ref="AV71" si="730">P73</f>
        <v>0</v>
      </c>
      <c r="AW71" s="550">
        <f t="shared" ref="AW71" si="731">P74</f>
        <v>0</v>
      </c>
      <c r="AX71" s="556">
        <f t="shared" ref="AX71" si="732">Q71</f>
        <v>0</v>
      </c>
      <c r="AY71" s="548">
        <f t="shared" ref="AY71" si="733">Q72</f>
        <v>0</v>
      </c>
      <c r="AZ71" s="548">
        <f t="shared" ref="AZ71" si="734">Q73</f>
        <v>0</v>
      </c>
      <c r="BA71" s="550">
        <f t="shared" ref="BA71" si="735">Q74</f>
        <v>0</v>
      </c>
      <c r="BB71" s="556">
        <f t="shared" ref="BB71" si="736">R71</f>
        <v>0</v>
      </c>
      <c r="BC71" s="548">
        <f t="shared" ref="BC71" si="737">R72</f>
        <v>0</v>
      </c>
      <c r="BD71" s="548">
        <f t="shared" ref="BD71" si="738">R73</f>
        <v>0</v>
      </c>
      <c r="BE71" s="550">
        <f t="shared" ref="BE71" si="739">R74</f>
        <v>0</v>
      </c>
      <c r="BF71" s="556">
        <f t="shared" ref="BF71" si="740">S71</f>
        <v>0</v>
      </c>
      <c r="BG71" s="548">
        <f t="shared" ref="BG71" si="741">S72</f>
        <v>0</v>
      </c>
      <c r="BH71" s="548">
        <f t="shared" ref="BH71" si="742">S73</f>
        <v>0</v>
      </c>
      <c r="BI71" s="550">
        <f t="shared" ref="BI71" si="743">S74</f>
        <v>0</v>
      </c>
      <c r="BJ71" s="552">
        <f t="shared" ref="BJ71" si="744">H73</f>
        <v>0</v>
      </c>
      <c r="BK71" s="554" t="str">
        <f t="shared" ref="BK71" si="745">IF(U71="","",IFERROR(SUM(V71:BI71)+LARGE(V71:BI71,1)/100+LARGE(V71:BI71,2)/1000+LARGE(V71:BI71,3)/10000+LARGE(V71:BI71,4)/100000+LARGE(V71:BI71,5)/1000000+LARGE(V71:BI71,6)/10000000+LARGE(V71:BI71,7)/100000000+LARGE(V71:BI71,8)/1000000000+LARGE(V71:BI71,9)/10000000000+LARGE(V71:BI71,10)/100000000000+LARGE(V71:BI71,11)/1000000000000+LARGE(V71:BI71,12)/10000000000000+LARGE(V71:BI71,13)/100000000000000+LARGE(V71:BI71,14)/1000000000000000+LARGE(V71:BI71,15)/10000000000000000+LARGE(V71:BI71,16)/100000000000000000+LARGE(V71:BI71,17)/1000000000000000000+LARGE(V71:BI71,18)/10000000000000000000+LARGE(V71:BI71,19)/100000000000000000000+LARGE(V71:BI71,20)/1E+21+LARGE(V71:BI71,21)/1E+22+LARGE(V71:BI71,22)/1E+23+LARGE(V71:BI71,23)/1E+24+LARGE(V71:BI71,24)/1E+25+LARGE(V71:BI71,25)/1E+26+LARGE(V71:BI71,26)/1E+27+LARGE(V71:BI71,27)/1E+28+LARGE(V71:BI71,28)/1E+29+LARGE(V71:BI71,29)/1E+30+LARGE(V71:BI71,30)/1E+31+LARGE(V71:BI71,31)/1E+32+LARGE(V71:BI71,32)/1E+33+LARGE(V71:BI71,33)/1E+34+LARGE(V71:BI71,34)/1E+35+LARGE(V71:BI71,35)/1E+36+LARGE(V71:BI71,36)/1E+37+LARGE(V71:BI71,37)/1E+38+LARGE(V71:BI71,38)/1E+39+LARGE(V71:BI71,39)/1E+40+LARGE(V71:BI71,40)/1E+21-0.01/T71,0))</f>
        <v/>
      </c>
      <c r="BL71" s="374"/>
      <c r="BM71" s="374"/>
      <c r="BN71" s="374"/>
      <c r="BO71" s="374"/>
      <c r="BP71" s="374"/>
      <c r="BQ71" s="374"/>
      <c r="BR71" s="374"/>
    </row>
    <row r="72" spans="1:70" ht="12" customHeight="1" x14ac:dyDescent="0.3">
      <c r="A72" s="582"/>
      <c r="B72" s="578"/>
      <c r="C72" s="570"/>
      <c r="D72" s="574"/>
      <c r="E72" s="164"/>
      <c r="F72" s="165"/>
      <c r="G72" s="150"/>
      <c r="H72" s="141" t="str">
        <f>IF(SUM(I71:I74)=0,"",(SUM(I71:I74)))</f>
        <v/>
      </c>
      <c r="I72" s="34" t="str">
        <f t="shared" si="701"/>
        <v/>
      </c>
      <c r="J72" s="165"/>
      <c r="K72" s="165"/>
      <c r="L72" s="165"/>
      <c r="M72" s="165"/>
      <c r="N72" s="165"/>
      <c r="O72" s="165"/>
      <c r="P72" s="165"/>
      <c r="Q72" s="165"/>
      <c r="R72" s="165"/>
      <c r="S72" s="310"/>
      <c r="T72" s="536"/>
      <c r="U72" s="562"/>
      <c r="V72" s="557"/>
      <c r="W72" s="549"/>
      <c r="X72" s="549"/>
      <c r="Y72" s="551"/>
      <c r="Z72" s="557"/>
      <c r="AA72" s="549"/>
      <c r="AB72" s="549"/>
      <c r="AC72" s="551"/>
      <c r="AD72" s="557"/>
      <c r="AE72" s="549"/>
      <c r="AF72" s="549"/>
      <c r="AG72" s="551"/>
      <c r="AH72" s="557"/>
      <c r="AI72" s="549"/>
      <c r="AJ72" s="549"/>
      <c r="AK72" s="551"/>
      <c r="AL72" s="557"/>
      <c r="AM72" s="549"/>
      <c r="AN72" s="549"/>
      <c r="AO72" s="551"/>
      <c r="AP72" s="557"/>
      <c r="AQ72" s="549"/>
      <c r="AR72" s="549"/>
      <c r="AS72" s="551"/>
      <c r="AT72" s="557"/>
      <c r="AU72" s="549"/>
      <c r="AV72" s="549"/>
      <c r="AW72" s="551"/>
      <c r="AX72" s="557"/>
      <c r="AY72" s="549"/>
      <c r="AZ72" s="549"/>
      <c r="BA72" s="551"/>
      <c r="BB72" s="557"/>
      <c r="BC72" s="549"/>
      <c r="BD72" s="549"/>
      <c r="BE72" s="551"/>
      <c r="BF72" s="557"/>
      <c r="BG72" s="549"/>
      <c r="BH72" s="549"/>
      <c r="BI72" s="551"/>
      <c r="BJ72" s="553"/>
      <c r="BK72" s="555"/>
      <c r="BL72" s="374"/>
      <c r="BM72" s="374"/>
      <c r="BN72" s="374"/>
      <c r="BO72" s="374"/>
      <c r="BP72" s="374"/>
      <c r="BQ72" s="374"/>
      <c r="BR72" s="374"/>
    </row>
    <row r="73" spans="1:70" ht="12" customHeight="1" thickBot="1" x14ac:dyDescent="0.35">
      <c r="A73" s="582"/>
      <c r="B73" s="578"/>
      <c r="C73" s="570"/>
      <c r="D73" s="574"/>
      <c r="E73" s="164"/>
      <c r="F73" s="165"/>
      <c r="G73" s="35" t="s">
        <v>677</v>
      </c>
      <c r="H73" s="142"/>
      <c r="I73" s="34" t="str">
        <f t="shared" si="701"/>
        <v/>
      </c>
      <c r="J73" s="165"/>
      <c r="K73" s="165"/>
      <c r="L73" s="165"/>
      <c r="M73" s="165"/>
      <c r="N73" s="165"/>
      <c r="O73" s="165"/>
      <c r="P73" s="165"/>
      <c r="Q73" s="165"/>
      <c r="R73" s="165"/>
      <c r="S73" s="310"/>
      <c r="T73" s="536"/>
      <c r="U73" s="562"/>
      <c r="V73" s="557"/>
      <c r="W73" s="549"/>
      <c r="X73" s="549"/>
      <c r="Y73" s="551"/>
      <c r="Z73" s="557"/>
      <c r="AA73" s="549"/>
      <c r="AB73" s="549"/>
      <c r="AC73" s="551"/>
      <c r="AD73" s="557"/>
      <c r="AE73" s="549"/>
      <c r="AF73" s="549"/>
      <c r="AG73" s="551"/>
      <c r="AH73" s="557"/>
      <c r="AI73" s="549"/>
      <c r="AJ73" s="549"/>
      <c r="AK73" s="551"/>
      <c r="AL73" s="557"/>
      <c r="AM73" s="549"/>
      <c r="AN73" s="549"/>
      <c r="AO73" s="551"/>
      <c r="AP73" s="557"/>
      <c r="AQ73" s="549"/>
      <c r="AR73" s="549"/>
      <c r="AS73" s="551"/>
      <c r="AT73" s="557"/>
      <c r="AU73" s="549"/>
      <c r="AV73" s="549"/>
      <c r="AW73" s="551"/>
      <c r="AX73" s="557"/>
      <c r="AY73" s="549"/>
      <c r="AZ73" s="549"/>
      <c r="BA73" s="551"/>
      <c r="BB73" s="557"/>
      <c r="BC73" s="549"/>
      <c r="BD73" s="549"/>
      <c r="BE73" s="551"/>
      <c r="BF73" s="557"/>
      <c r="BG73" s="549"/>
      <c r="BH73" s="549"/>
      <c r="BI73" s="551"/>
      <c r="BJ73" s="553"/>
      <c r="BK73" s="555"/>
      <c r="BL73" s="374"/>
      <c r="BM73" s="374"/>
      <c r="BN73" s="374"/>
      <c r="BO73" s="374"/>
      <c r="BP73" s="374"/>
      <c r="BQ73" s="374"/>
      <c r="BR73" s="374"/>
    </row>
    <row r="74" spans="1:70" ht="12" customHeight="1" thickBot="1" x14ac:dyDescent="0.35">
      <c r="A74" s="583"/>
      <c r="B74" s="579"/>
      <c r="C74" s="572"/>
      <c r="D74" s="575"/>
      <c r="E74" s="166"/>
      <c r="F74" s="169"/>
      <c r="G74" s="36" t="s">
        <v>678</v>
      </c>
      <c r="H74" s="37" t="str">
        <f>IF(F71="","",IF(SUM(H72:H73)=0,"PC",(SUM(H72:H73))))</f>
        <v/>
      </c>
      <c r="I74" s="304" t="str">
        <f t="shared" si="701"/>
        <v/>
      </c>
      <c r="J74" s="169"/>
      <c r="K74" s="169"/>
      <c r="L74" s="169"/>
      <c r="M74" s="169"/>
      <c r="N74" s="169"/>
      <c r="O74" s="169"/>
      <c r="P74" s="169"/>
      <c r="Q74" s="169"/>
      <c r="R74" s="169"/>
      <c r="S74" s="311"/>
      <c r="T74" s="536"/>
      <c r="U74" s="568"/>
      <c r="V74" s="557"/>
      <c r="W74" s="549"/>
      <c r="X74" s="549"/>
      <c r="Y74" s="551"/>
      <c r="Z74" s="557"/>
      <c r="AA74" s="549"/>
      <c r="AB74" s="549"/>
      <c r="AC74" s="551"/>
      <c r="AD74" s="557"/>
      <c r="AE74" s="549"/>
      <c r="AF74" s="549"/>
      <c r="AG74" s="551"/>
      <c r="AH74" s="557"/>
      <c r="AI74" s="549"/>
      <c r="AJ74" s="549"/>
      <c r="AK74" s="551"/>
      <c r="AL74" s="557"/>
      <c r="AM74" s="549"/>
      <c r="AN74" s="549"/>
      <c r="AO74" s="551"/>
      <c r="AP74" s="557"/>
      <c r="AQ74" s="549"/>
      <c r="AR74" s="549"/>
      <c r="AS74" s="551"/>
      <c r="AT74" s="557"/>
      <c r="AU74" s="549"/>
      <c r="AV74" s="549"/>
      <c r="AW74" s="551"/>
      <c r="AX74" s="557"/>
      <c r="AY74" s="549"/>
      <c r="AZ74" s="549"/>
      <c r="BA74" s="551"/>
      <c r="BB74" s="557"/>
      <c r="BC74" s="549"/>
      <c r="BD74" s="549"/>
      <c r="BE74" s="551"/>
      <c r="BF74" s="557"/>
      <c r="BG74" s="549"/>
      <c r="BH74" s="549"/>
      <c r="BI74" s="551"/>
      <c r="BJ74" s="553"/>
      <c r="BK74" s="555"/>
      <c r="BL74" s="374"/>
      <c r="BM74" s="374"/>
      <c r="BN74" s="374"/>
      <c r="BO74" s="374"/>
      <c r="BP74" s="374"/>
      <c r="BQ74" s="374"/>
      <c r="BR74" s="374"/>
    </row>
    <row r="75" spans="1:70" ht="12" customHeight="1" x14ac:dyDescent="0.3">
      <c r="A75" s="581" t="str">
        <f t="shared" ref="A75" si="746">IF(ISERROR(RANK(BK75,$BK$3:$BK$78,0)),"",(RANK(BK75,$BK$3:$BK$78,0)))</f>
        <v/>
      </c>
      <c r="B75" s="577" t="str">
        <f>IF(ISNA(VLOOKUP(D75,'L. Des E.'!$A$3:$C$362,2,FALSE)),"",(VLOOKUP(D75,'L. Des E.'!$A$3:$C$362,2,FALSE)))</f>
        <v/>
      </c>
      <c r="C75" s="569" t="str">
        <f>IF(ISNA(VLOOKUP(D75,'L. Des E.'!$A$3:$C$362,3,FALSE)),"",(VLOOKUP(D75,'L. Des E.'!$A$3:$C$362,3,FALSE)))</f>
        <v/>
      </c>
      <c r="D75" s="573"/>
      <c r="E75" s="162"/>
      <c r="F75" s="163"/>
      <c r="G75" s="149"/>
      <c r="H75" s="31"/>
      <c r="I75" s="30" t="str">
        <f t="shared" si="701"/>
        <v/>
      </c>
      <c r="J75" s="163"/>
      <c r="K75" s="163"/>
      <c r="L75" s="163"/>
      <c r="M75" s="163"/>
      <c r="N75" s="163"/>
      <c r="O75" s="163"/>
      <c r="P75" s="163"/>
      <c r="Q75" s="163"/>
      <c r="R75" s="163"/>
      <c r="S75" s="312"/>
      <c r="T75" s="536">
        <v>19</v>
      </c>
      <c r="U75" s="562" t="str">
        <f t="shared" ref="U75" si="747">H78</f>
        <v/>
      </c>
      <c r="V75" s="556">
        <f t="shared" ref="V75" si="748">J75</f>
        <v>0</v>
      </c>
      <c r="W75" s="548">
        <f t="shared" ref="W75" si="749">J76</f>
        <v>0</v>
      </c>
      <c r="X75" s="548">
        <f t="shared" ref="X75" si="750">J77</f>
        <v>0</v>
      </c>
      <c r="Y75" s="550">
        <f t="shared" ref="Y75" si="751">J78</f>
        <v>0</v>
      </c>
      <c r="Z75" s="556">
        <f t="shared" ref="Z75" si="752">K75</f>
        <v>0</v>
      </c>
      <c r="AA75" s="548">
        <f t="shared" ref="AA75" si="753">K76</f>
        <v>0</v>
      </c>
      <c r="AB75" s="548">
        <f t="shared" ref="AB75" si="754">K77</f>
        <v>0</v>
      </c>
      <c r="AC75" s="550">
        <f t="shared" ref="AC75" si="755">K78</f>
        <v>0</v>
      </c>
      <c r="AD75" s="556">
        <f t="shared" ref="AD75" si="756">L75</f>
        <v>0</v>
      </c>
      <c r="AE75" s="548">
        <f t="shared" ref="AE75" si="757">L76</f>
        <v>0</v>
      </c>
      <c r="AF75" s="548">
        <f t="shared" ref="AF75" si="758">L77</f>
        <v>0</v>
      </c>
      <c r="AG75" s="550">
        <f t="shared" ref="AG75" si="759">L78</f>
        <v>0</v>
      </c>
      <c r="AH75" s="556">
        <f t="shared" ref="AH75" si="760">M75</f>
        <v>0</v>
      </c>
      <c r="AI75" s="548">
        <f t="shared" ref="AI75" si="761">M76</f>
        <v>0</v>
      </c>
      <c r="AJ75" s="548">
        <f t="shared" ref="AJ75" si="762">M77</f>
        <v>0</v>
      </c>
      <c r="AK75" s="550">
        <f t="shared" ref="AK75" si="763">M78</f>
        <v>0</v>
      </c>
      <c r="AL75" s="556">
        <f t="shared" ref="AL75" si="764">N75</f>
        <v>0</v>
      </c>
      <c r="AM75" s="548">
        <f t="shared" ref="AM75" si="765">N76</f>
        <v>0</v>
      </c>
      <c r="AN75" s="548">
        <f t="shared" ref="AN75" si="766">N77</f>
        <v>0</v>
      </c>
      <c r="AO75" s="550">
        <f t="shared" ref="AO75" si="767">N78</f>
        <v>0</v>
      </c>
      <c r="AP75" s="556">
        <f t="shared" ref="AP75" si="768">O75</f>
        <v>0</v>
      </c>
      <c r="AQ75" s="548">
        <f t="shared" ref="AQ75" si="769">O76</f>
        <v>0</v>
      </c>
      <c r="AR75" s="548">
        <f t="shared" ref="AR75" si="770">O77</f>
        <v>0</v>
      </c>
      <c r="AS75" s="550">
        <f t="shared" ref="AS75" si="771">O78</f>
        <v>0</v>
      </c>
      <c r="AT75" s="556">
        <f t="shared" ref="AT75" si="772">P75</f>
        <v>0</v>
      </c>
      <c r="AU75" s="548">
        <f t="shared" ref="AU75" si="773">P76</f>
        <v>0</v>
      </c>
      <c r="AV75" s="548">
        <f t="shared" ref="AV75" si="774">P77</f>
        <v>0</v>
      </c>
      <c r="AW75" s="550">
        <f t="shared" ref="AW75" si="775">P78</f>
        <v>0</v>
      </c>
      <c r="AX75" s="556">
        <f t="shared" ref="AX75" si="776">Q75</f>
        <v>0</v>
      </c>
      <c r="AY75" s="548">
        <f t="shared" ref="AY75" si="777">Q76</f>
        <v>0</v>
      </c>
      <c r="AZ75" s="548">
        <f t="shared" ref="AZ75" si="778">Q77</f>
        <v>0</v>
      </c>
      <c r="BA75" s="550">
        <f t="shared" ref="BA75" si="779">Q78</f>
        <v>0</v>
      </c>
      <c r="BB75" s="556">
        <f t="shared" ref="BB75" si="780">R75</f>
        <v>0</v>
      </c>
      <c r="BC75" s="548">
        <f t="shared" ref="BC75" si="781">R76</f>
        <v>0</v>
      </c>
      <c r="BD75" s="548">
        <f t="shared" ref="BD75" si="782">R77</f>
        <v>0</v>
      </c>
      <c r="BE75" s="550">
        <f t="shared" ref="BE75" si="783">R78</f>
        <v>0</v>
      </c>
      <c r="BF75" s="556">
        <f t="shared" ref="BF75" si="784">S75</f>
        <v>0</v>
      </c>
      <c r="BG75" s="548">
        <f t="shared" ref="BG75" si="785">S76</f>
        <v>0</v>
      </c>
      <c r="BH75" s="548">
        <f t="shared" ref="BH75" si="786">S77</f>
        <v>0</v>
      </c>
      <c r="BI75" s="550">
        <f t="shared" ref="BI75" si="787">S78</f>
        <v>0</v>
      </c>
      <c r="BJ75" s="552">
        <f t="shared" ref="BJ75" si="788">H77</f>
        <v>0</v>
      </c>
      <c r="BK75" s="554" t="str">
        <f t="shared" ref="BK75" si="789">IF(U75="","",IFERROR(SUM(V75:BI75)+LARGE(V75:BI75,1)/100+LARGE(V75:BI75,2)/1000+LARGE(V75:BI75,3)/10000+LARGE(V75:BI75,4)/100000+LARGE(V75:BI75,5)/1000000+LARGE(V75:BI75,6)/10000000+LARGE(V75:BI75,7)/100000000+LARGE(V75:BI75,8)/1000000000+LARGE(V75:BI75,9)/10000000000+LARGE(V75:BI75,10)/100000000000+LARGE(V75:BI75,11)/1000000000000+LARGE(V75:BI75,12)/10000000000000+LARGE(V75:BI75,13)/100000000000000+LARGE(V75:BI75,14)/1000000000000000+LARGE(V75:BI75,15)/10000000000000000+LARGE(V75:BI75,16)/100000000000000000+LARGE(V75:BI75,17)/1000000000000000000+LARGE(V75:BI75,18)/10000000000000000000+LARGE(V75:BI75,19)/100000000000000000000+LARGE(V75:BI75,20)/1E+21+LARGE(V75:BI75,21)/1E+22+LARGE(V75:BI75,22)/1E+23+LARGE(V75:BI75,23)/1E+24+LARGE(V75:BI75,24)/1E+25+LARGE(V75:BI75,25)/1E+26+LARGE(V75:BI75,26)/1E+27+LARGE(V75:BI75,27)/1E+28+LARGE(V75:BI75,28)/1E+29+LARGE(V75:BI75,29)/1E+30+LARGE(V75:BI75,30)/1E+31+LARGE(V75:BI75,31)/1E+32+LARGE(V75:BI75,32)/1E+33+LARGE(V75:BI75,33)/1E+34+LARGE(V75:BI75,34)/1E+35+LARGE(V75:BI75,35)/1E+36+LARGE(V75:BI75,36)/1E+37+LARGE(V75:BI75,37)/1E+38+LARGE(V75:BI75,38)/1E+39+LARGE(V75:BI75,39)/1E+40+LARGE(V75:BI75,40)/1E+21-0.01/T75,0))</f>
        <v/>
      </c>
      <c r="BL75" s="374"/>
      <c r="BM75" s="374"/>
      <c r="BN75" s="374"/>
      <c r="BO75" s="374"/>
      <c r="BP75" s="374"/>
      <c r="BQ75" s="374"/>
      <c r="BR75" s="374"/>
    </row>
    <row r="76" spans="1:70" ht="12" customHeight="1" x14ac:dyDescent="0.3">
      <c r="A76" s="582"/>
      <c r="B76" s="578"/>
      <c r="C76" s="570"/>
      <c r="D76" s="574"/>
      <c r="E76" s="164"/>
      <c r="F76" s="165"/>
      <c r="G76" s="150"/>
      <c r="H76" s="141" t="str">
        <f>IF(SUM(I75:I78)=0,"",(SUM(I75:I78)))</f>
        <v/>
      </c>
      <c r="I76" s="34" t="str">
        <f t="shared" si="701"/>
        <v/>
      </c>
      <c r="J76" s="165"/>
      <c r="K76" s="165"/>
      <c r="L76" s="165"/>
      <c r="M76" s="165"/>
      <c r="N76" s="165"/>
      <c r="O76" s="165"/>
      <c r="P76" s="165"/>
      <c r="Q76" s="165"/>
      <c r="R76" s="165"/>
      <c r="S76" s="310"/>
      <c r="T76" s="536"/>
      <c r="U76" s="562"/>
      <c r="V76" s="557"/>
      <c r="W76" s="549"/>
      <c r="X76" s="549"/>
      <c r="Y76" s="551"/>
      <c r="Z76" s="557"/>
      <c r="AA76" s="549"/>
      <c r="AB76" s="549"/>
      <c r="AC76" s="551"/>
      <c r="AD76" s="557"/>
      <c r="AE76" s="549"/>
      <c r="AF76" s="549"/>
      <c r="AG76" s="551"/>
      <c r="AH76" s="557"/>
      <c r="AI76" s="549"/>
      <c r="AJ76" s="549"/>
      <c r="AK76" s="551"/>
      <c r="AL76" s="557"/>
      <c r="AM76" s="549"/>
      <c r="AN76" s="549"/>
      <c r="AO76" s="551"/>
      <c r="AP76" s="557"/>
      <c r="AQ76" s="549"/>
      <c r="AR76" s="549"/>
      <c r="AS76" s="551"/>
      <c r="AT76" s="557"/>
      <c r="AU76" s="549"/>
      <c r="AV76" s="549"/>
      <c r="AW76" s="551"/>
      <c r="AX76" s="557"/>
      <c r="AY76" s="549"/>
      <c r="AZ76" s="549"/>
      <c r="BA76" s="551"/>
      <c r="BB76" s="557"/>
      <c r="BC76" s="549"/>
      <c r="BD76" s="549"/>
      <c r="BE76" s="551"/>
      <c r="BF76" s="557"/>
      <c r="BG76" s="549"/>
      <c r="BH76" s="549"/>
      <c r="BI76" s="551"/>
      <c r="BJ76" s="553"/>
      <c r="BK76" s="555"/>
      <c r="BL76" s="374"/>
      <c r="BM76" s="374"/>
      <c r="BN76" s="374"/>
      <c r="BO76" s="374"/>
      <c r="BP76" s="374"/>
      <c r="BQ76" s="374"/>
      <c r="BR76" s="374"/>
    </row>
    <row r="77" spans="1:70" ht="12" customHeight="1" thickBot="1" x14ac:dyDescent="0.35">
      <c r="A77" s="582"/>
      <c r="B77" s="578"/>
      <c r="C77" s="570"/>
      <c r="D77" s="574"/>
      <c r="E77" s="164"/>
      <c r="F77" s="165"/>
      <c r="G77" s="35" t="s">
        <v>677</v>
      </c>
      <c r="H77" s="142"/>
      <c r="I77" s="34" t="str">
        <f t="shared" si="701"/>
        <v/>
      </c>
      <c r="J77" s="165"/>
      <c r="K77" s="165"/>
      <c r="L77" s="165"/>
      <c r="M77" s="165"/>
      <c r="N77" s="165"/>
      <c r="O77" s="165"/>
      <c r="P77" s="165"/>
      <c r="Q77" s="165"/>
      <c r="R77" s="165"/>
      <c r="S77" s="310"/>
      <c r="T77" s="536"/>
      <c r="U77" s="562"/>
      <c r="V77" s="557"/>
      <c r="W77" s="549"/>
      <c r="X77" s="549"/>
      <c r="Y77" s="551"/>
      <c r="Z77" s="557"/>
      <c r="AA77" s="549"/>
      <c r="AB77" s="549"/>
      <c r="AC77" s="551"/>
      <c r="AD77" s="557"/>
      <c r="AE77" s="549"/>
      <c r="AF77" s="549"/>
      <c r="AG77" s="551"/>
      <c r="AH77" s="557"/>
      <c r="AI77" s="549"/>
      <c r="AJ77" s="549"/>
      <c r="AK77" s="551"/>
      <c r="AL77" s="557"/>
      <c r="AM77" s="549"/>
      <c r="AN77" s="549"/>
      <c r="AO77" s="551"/>
      <c r="AP77" s="557"/>
      <c r="AQ77" s="549"/>
      <c r="AR77" s="549"/>
      <c r="AS77" s="551"/>
      <c r="AT77" s="557"/>
      <c r="AU77" s="549"/>
      <c r="AV77" s="549"/>
      <c r="AW77" s="551"/>
      <c r="AX77" s="557"/>
      <c r="AY77" s="549"/>
      <c r="AZ77" s="549"/>
      <c r="BA77" s="551"/>
      <c r="BB77" s="557"/>
      <c r="BC77" s="549"/>
      <c r="BD77" s="549"/>
      <c r="BE77" s="551"/>
      <c r="BF77" s="557"/>
      <c r="BG77" s="549"/>
      <c r="BH77" s="549"/>
      <c r="BI77" s="551"/>
      <c r="BJ77" s="553"/>
      <c r="BK77" s="555"/>
      <c r="BL77" s="374"/>
      <c r="BM77" s="374"/>
      <c r="BN77" s="374"/>
      <c r="BO77" s="374"/>
      <c r="BP77" s="374"/>
      <c r="BQ77" s="374"/>
      <c r="BR77" s="374"/>
    </row>
    <row r="78" spans="1:70" ht="12" customHeight="1" thickBot="1" x14ac:dyDescent="0.35">
      <c r="A78" s="583"/>
      <c r="B78" s="579"/>
      <c r="C78" s="572"/>
      <c r="D78" s="575"/>
      <c r="E78" s="170"/>
      <c r="F78" s="167"/>
      <c r="G78" s="36" t="s">
        <v>678</v>
      </c>
      <c r="H78" s="37" t="str">
        <f>IF(F75="","",IF(SUM(H76:H77)=0,"PC",(SUM(H76:H77))))</f>
        <v/>
      </c>
      <c r="I78" s="304" t="str">
        <f t="shared" si="701"/>
        <v/>
      </c>
      <c r="J78" s="167"/>
      <c r="K78" s="167"/>
      <c r="L78" s="167"/>
      <c r="M78" s="167"/>
      <c r="N78" s="167"/>
      <c r="O78" s="167"/>
      <c r="P78" s="167"/>
      <c r="Q78" s="167"/>
      <c r="R78" s="167"/>
      <c r="S78" s="313"/>
      <c r="T78" s="536"/>
      <c r="U78" s="562"/>
      <c r="V78" s="557"/>
      <c r="W78" s="549"/>
      <c r="X78" s="549"/>
      <c r="Y78" s="551"/>
      <c r="Z78" s="557"/>
      <c r="AA78" s="549"/>
      <c r="AB78" s="549"/>
      <c r="AC78" s="551"/>
      <c r="AD78" s="557"/>
      <c r="AE78" s="549"/>
      <c r="AF78" s="549"/>
      <c r="AG78" s="551"/>
      <c r="AH78" s="557"/>
      <c r="AI78" s="549"/>
      <c r="AJ78" s="549"/>
      <c r="AK78" s="551"/>
      <c r="AL78" s="557"/>
      <c r="AM78" s="549"/>
      <c r="AN78" s="549"/>
      <c r="AO78" s="551"/>
      <c r="AP78" s="557"/>
      <c r="AQ78" s="549"/>
      <c r="AR78" s="549"/>
      <c r="AS78" s="551"/>
      <c r="AT78" s="557"/>
      <c r="AU78" s="549"/>
      <c r="AV78" s="549"/>
      <c r="AW78" s="551"/>
      <c r="AX78" s="557"/>
      <c r="AY78" s="549"/>
      <c r="AZ78" s="549"/>
      <c r="BA78" s="551"/>
      <c r="BB78" s="557"/>
      <c r="BC78" s="549"/>
      <c r="BD78" s="549"/>
      <c r="BE78" s="551"/>
      <c r="BF78" s="557"/>
      <c r="BG78" s="549"/>
      <c r="BH78" s="549"/>
      <c r="BI78" s="551"/>
      <c r="BJ78" s="553"/>
      <c r="BK78" s="555"/>
      <c r="BL78" s="374"/>
      <c r="BM78" s="374"/>
      <c r="BN78" s="374"/>
      <c r="BO78" s="374"/>
      <c r="BP78" s="374"/>
      <c r="BQ78" s="374"/>
      <c r="BR78" s="374"/>
    </row>
    <row r="79" spans="1:70" ht="12" customHeight="1" x14ac:dyDescent="0.3">
      <c r="A79" s="581" t="str">
        <f t="shared" ref="A79" si="790">IF(ISERROR(RANK(BK79,$BK$3:$BK$78,0)),"",(RANK(BK79,$BK$3:$BK$78,0)))</f>
        <v/>
      </c>
      <c r="B79" s="577" t="str">
        <f>IF(ISNA(VLOOKUP(D79,'L. Des E.'!$A$3:$C$362,2,FALSE)),"",(VLOOKUP(D79,'L. Des E.'!$A$3:$C$362,2,FALSE)))</f>
        <v/>
      </c>
      <c r="C79" s="569" t="str">
        <f>IF(ISNA(VLOOKUP(D79,'L. Des E.'!$A$3:$C$362,3,FALSE)),"",(VLOOKUP(D79,'L. Des E.'!$A$3:$C$362,3,FALSE)))</f>
        <v/>
      </c>
      <c r="D79" s="573"/>
      <c r="E79" s="171"/>
      <c r="F79" s="168"/>
      <c r="G79" s="149"/>
      <c r="H79" s="39"/>
      <c r="I79" s="30" t="str">
        <f t="shared" si="701"/>
        <v/>
      </c>
      <c r="J79" s="168"/>
      <c r="K79" s="168"/>
      <c r="L79" s="168"/>
      <c r="M79" s="168"/>
      <c r="N79" s="168"/>
      <c r="O79" s="168"/>
      <c r="P79" s="168"/>
      <c r="Q79" s="168"/>
      <c r="R79" s="168"/>
      <c r="S79" s="312"/>
      <c r="T79" s="536">
        <v>20</v>
      </c>
      <c r="U79" s="567" t="str">
        <f t="shared" ref="U79" si="791">H82</f>
        <v/>
      </c>
      <c r="V79" s="556">
        <f t="shared" ref="V79" si="792">J79</f>
        <v>0</v>
      </c>
      <c r="W79" s="548">
        <f t="shared" ref="W79" si="793">J80</f>
        <v>0</v>
      </c>
      <c r="X79" s="548">
        <f t="shared" ref="X79" si="794">J81</f>
        <v>0</v>
      </c>
      <c r="Y79" s="550">
        <f t="shared" ref="Y79" si="795">J82</f>
        <v>0</v>
      </c>
      <c r="Z79" s="556">
        <f t="shared" ref="Z79" si="796">K79</f>
        <v>0</v>
      </c>
      <c r="AA79" s="548">
        <f t="shared" ref="AA79" si="797">K80</f>
        <v>0</v>
      </c>
      <c r="AB79" s="548">
        <f t="shared" ref="AB79" si="798">K81</f>
        <v>0</v>
      </c>
      <c r="AC79" s="550">
        <f t="shared" ref="AC79" si="799">K82</f>
        <v>0</v>
      </c>
      <c r="AD79" s="556">
        <f t="shared" ref="AD79" si="800">L79</f>
        <v>0</v>
      </c>
      <c r="AE79" s="548">
        <f t="shared" ref="AE79" si="801">L80</f>
        <v>0</v>
      </c>
      <c r="AF79" s="548">
        <f t="shared" ref="AF79" si="802">L81</f>
        <v>0</v>
      </c>
      <c r="AG79" s="550">
        <f t="shared" ref="AG79" si="803">L82</f>
        <v>0</v>
      </c>
      <c r="AH79" s="556">
        <f t="shared" ref="AH79" si="804">M79</f>
        <v>0</v>
      </c>
      <c r="AI79" s="548">
        <f t="shared" ref="AI79" si="805">M80</f>
        <v>0</v>
      </c>
      <c r="AJ79" s="548">
        <f t="shared" ref="AJ79" si="806">M81</f>
        <v>0</v>
      </c>
      <c r="AK79" s="550">
        <f t="shared" ref="AK79" si="807">M82</f>
        <v>0</v>
      </c>
      <c r="AL79" s="556">
        <f t="shared" ref="AL79" si="808">N79</f>
        <v>0</v>
      </c>
      <c r="AM79" s="548">
        <f t="shared" ref="AM79" si="809">N80</f>
        <v>0</v>
      </c>
      <c r="AN79" s="548">
        <f t="shared" ref="AN79" si="810">N81</f>
        <v>0</v>
      </c>
      <c r="AO79" s="550">
        <f t="shared" ref="AO79" si="811">N82</f>
        <v>0</v>
      </c>
      <c r="AP79" s="556">
        <f t="shared" ref="AP79" si="812">O79</f>
        <v>0</v>
      </c>
      <c r="AQ79" s="548">
        <f t="shared" ref="AQ79" si="813">O80</f>
        <v>0</v>
      </c>
      <c r="AR79" s="548">
        <f t="shared" ref="AR79" si="814">O81</f>
        <v>0</v>
      </c>
      <c r="AS79" s="550">
        <f t="shared" ref="AS79" si="815">O82</f>
        <v>0</v>
      </c>
      <c r="AT79" s="556">
        <f t="shared" ref="AT79" si="816">P79</f>
        <v>0</v>
      </c>
      <c r="AU79" s="548">
        <f t="shared" ref="AU79" si="817">P80</f>
        <v>0</v>
      </c>
      <c r="AV79" s="548">
        <f t="shared" ref="AV79" si="818">P81</f>
        <v>0</v>
      </c>
      <c r="AW79" s="550">
        <f t="shared" ref="AW79" si="819">P82</f>
        <v>0</v>
      </c>
      <c r="AX79" s="556">
        <f t="shared" ref="AX79" si="820">Q79</f>
        <v>0</v>
      </c>
      <c r="AY79" s="548">
        <f t="shared" ref="AY79" si="821">Q80</f>
        <v>0</v>
      </c>
      <c r="AZ79" s="548">
        <f t="shared" ref="AZ79" si="822">Q81</f>
        <v>0</v>
      </c>
      <c r="BA79" s="550">
        <f t="shared" ref="BA79" si="823">Q82</f>
        <v>0</v>
      </c>
      <c r="BB79" s="556">
        <f t="shared" ref="BB79" si="824">R79</f>
        <v>0</v>
      </c>
      <c r="BC79" s="548">
        <f t="shared" ref="BC79" si="825">R80</f>
        <v>0</v>
      </c>
      <c r="BD79" s="548">
        <f t="shared" ref="BD79" si="826">R81</f>
        <v>0</v>
      </c>
      <c r="BE79" s="550">
        <f t="shared" ref="BE79" si="827">R82</f>
        <v>0</v>
      </c>
      <c r="BF79" s="556">
        <f t="shared" ref="BF79" si="828">S79</f>
        <v>0</v>
      </c>
      <c r="BG79" s="548">
        <f t="shared" ref="BG79" si="829">S80</f>
        <v>0</v>
      </c>
      <c r="BH79" s="548">
        <f t="shared" ref="BH79" si="830">S81</f>
        <v>0</v>
      </c>
      <c r="BI79" s="550">
        <f t="shared" ref="BI79" si="831">S82</f>
        <v>0</v>
      </c>
      <c r="BJ79" s="552">
        <f t="shared" ref="BJ79" si="832">H81</f>
        <v>0</v>
      </c>
      <c r="BK79" s="554" t="str">
        <f t="shared" ref="BK79" si="833">IF(U79="","",IFERROR(SUM(V79:BI79)+LARGE(V79:BI79,1)/100+LARGE(V79:BI79,2)/1000+LARGE(V79:BI79,3)/10000+LARGE(V79:BI79,4)/100000+LARGE(V79:BI79,5)/1000000+LARGE(V79:BI79,6)/10000000+LARGE(V79:BI79,7)/100000000+LARGE(V79:BI79,8)/1000000000+LARGE(V79:BI79,9)/10000000000+LARGE(V79:BI79,10)/100000000000+LARGE(V79:BI79,11)/1000000000000+LARGE(V79:BI79,12)/10000000000000+LARGE(V79:BI79,13)/100000000000000+LARGE(V79:BI79,14)/1000000000000000+LARGE(V79:BI79,15)/10000000000000000+LARGE(V79:BI79,16)/100000000000000000+LARGE(V79:BI79,17)/1000000000000000000+LARGE(V79:BI79,18)/10000000000000000000+LARGE(V79:BI79,19)/100000000000000000000+LARGE(V79:BI79,20)/1E+21+LARGE(V79:BI79,21)/1E+22+LARGE(V79:BI79,22)/1E+23+LARGE(V79:BI79,23)/1E+24+LARGE(V79:BI79,24)/1E+25+LARGE(V79:BI79,25)/1E+26+LARGE(V79:BI79,26)/1E+27+LARGE(V79:BI79,27)/1E+28+LARGE(V79:BI79,28)/1E+29+LARGE(V79:BI79,29)/1E+30+LARGE(V79:BI79,30)/1E+31+LARGE(V79:BI79,31)/1E+32+LARGE(V79:BI79,32)/1E+33+LARGE(V79:BI79,33)/1E+34+LARGE(V79:BI79,34)/1E+35+LARGE(V79:BI79,35)/1E+36+LARGE(V79:BI79,36)/1E+37+LARGE(V79:BI79,37)/1E+38+LARGE(V79:BI79,38)/1E+39+LARGE(V79:BI79,39)/1E+40+LARGE(V79:BI79,40)/1E+21-0.01/T79,0))</f>
        <v/>
      </c>
      <c r="BL79" s="374"/>
      <c r="BM79" s="374"/>
      <c r="BN79" s="374"/>
      <c r="BO79" s="374"/>
      <c r="BP79" s="374"/>
      <c r="BQ79" s="374"/>
      <c r="BR79" s="374"/>
    </row>
    <row r="80" spans="1:70" ht="12" customHeight="1" x14ac:dyDescent="0.3">
      <c r="A80" s="582"/>
      <c r="B80" s="578"/>
      <c r="C80" s="570"/>
      <c r="D80" s="574"/>
      <c r="E80" s="164"/>
      <c r="F80" s="165"/>
      <c r="G80" s="150"/>
      <c r="H80" s="141" t="str">
        <f>IF(SUM(I79:I82)=0,"",(SUM(I79:I82)))</f>
        <v/>
      </c>
      <c r="I80" s="34" t="str">
        <f t="shared" si="701"/>
        <v/>
      </c>
      <c r="J80" s="165"/>
      <c r="K80" s="165"/>
      <c r="L80" s="165"/>
      <c r="M80" s="165"/>
      <c r="N80" s="165"/>
      <c r="O80" s="165"/>
      <c r="P80" s="165"/>
      <c r="Q80" s="165"/>
      <c r="R80" s="165"/>
      <c r="S80" s="310"/>
      <c r="T80" s="536"/>
      <c r="U80" s="562"/>
      <c r="V80" s="557"/>
      <c r="W80" s="549"/>
      <c r="X80" s="549"/>
      <c r="Y80" s="551"/>
      <c r="Z80" s="557"/>
      <c r="AA80" s="549"/>
      <c r="AB80" s="549"/>
      <c r="AC80" s="551"/>
      <c r="AD80" s="557"/>
      <c r="AE80" s="549"/>
      <c r="AF80" s="549"/>
      <c r="AG80" s="551"/>
      <c r="AH80" s="557"/>
      <c r="AI80" s="549"/>
      <c r="AJ80" s="549"/>
      <c r="AK80" s="551"/>
      <c r="AL80" s="557"/>
      <c r="AM80" s="549"/>
      <c r="AN80" s="549"/>
      <c r="AO80" s="551"/>
      <c r="AP80" s="557"/>
      <c r="AQ80" s="549"/>
      <c r="AR80" s="549"/>
      <c r="AS80" s="551"/>
      <c r="AT80" s="557"/>
      <c r="AU80" s="549"/>
      <c r="AV80" s="549"/>
      <c r="AW80" s="551"/>
      <c r="AX80" s="557"/>
      <c r="AY80" s="549"/>
      <c r="AZ80" s="549"/>
      <c r="BA80" s="551"/>
      <c r="BB80" s="557"/>
      <c r="BC80" s="549"/>
      <c r="BD80" s="549"/>
      <c r="BE80" s="551"/>
      <c r="BF80" s="557"/>
      <c r="BG80" s="549"/>
      <c r="BH80" s="549"/>
      <c r="BI80" s="551"/>
      <c r="BJ80" s="553"/>
      <c r="BK80" s="555"/>
      <c r="BL80" s="374"/>
      <c r="BM80" s="374"/>
      <c r="BN80" s="374"/>
      <c r="BO80" s="374"/>
      <c r="BP80" s="374"/>
      <c r="BQ80" s="374"/>
      <c r="BR80" s="374"/>
    </row>
    <row r="81" spans="1:70" ht="12" customHeight="1" thickBot="1" x14ac:dyDescent="0.35">
      <c r="A81" s="582"/>
      <c r="B81" s="578"/>
      <c r="C81" s="570"/>
      <c r="D81" s="574"/>
      <c r="E81" s="164"/>
      <c r="F81" s="165"/>
      <c r="G81" s="35" t="s">
        <v>677</v>
      </c>
      <c r="H81" s="142"/>
      <c r="I81" s="34" t="str">
        <f t="shared" si="701"/>
        <v/>
      </c>
      <c r="J81" s="165"/>
      <c r="K81" s="165"/>
      <c r="L81" s="165"/>
      <c r="M81" s="165"/>
      <c r="N81" s="165"/>
      <c r="O81" s="165"/>
      <c r="P81" s="165"/>
      <c r="Q81" s="165"/>
      <c r="R81" s="165"/>
      <c r="S81" s="310"/>
      <c r="T81" s="536"/>
      <c r="U81" s="562"/>
      <c r="V81" s="557"/>
      <c r="W81" s="549"/>
      <c r="X81" s="549"/>
      <c r="Y81" s="551"/>
      <c r="Z81" s="557"/>
      <c r="AA81" s="549"/>
      <c r="AB81" s="549"/>
      <c r="AC81" s="551"/>
      <c r="AD81" s="557"/>
      <c r="AE81" s="549"/>
      <c r="AF81" s="549"/>
      <c r="AG81" s="551"/>
      <c r="AH81" s="557"/>
      <c r="AI81" s="549"/>
      <c r="AJ81" s="549"/>
      <c r="AK81" s="551"/>
      <c r="AL81" s="557"/>
      <c r="AM81" s="549"/>
      <c r="AN81" s="549"/>
      <c r="AO81" s="551"/>
      <c r="AP81" s="557"/>
      <c r="AQ81" s="549"/>
      <c r="AR81" s="549"/>
      <c r="AS81" s="551"/>
      <c r="AT81" s="557"/>
      <c r="AU81" s="549"/>
      <c r="AV81" s="549"/>
      <c r="AW81" s="551"/>
      <c r="AX81" s="557"/>
      <c r="AY81" s="549"/>
      <c r="AZ81" s="549"/>
      <c r="BA81" s="551"/>
      <c r="BB81" s="557"/>
      <c r="BC81" s="549"/>
      <c r="BD81" s="549"/>
      <c r="BE81" s="551"/>
      <c r="BF81" s="557"/>
      <c r="BG81" s="549"/>
      <c r="BH81" s="549"/>
      <c r="BI81" s="551"/>
      <c r="BJ81" s="553"/>
      <c r="BK81" s="555"/>
      <c r="BL81" s="374"/>
      <c r="BM81" s="374"/>
      <c r="BN81" s="374"/>
      <c r="BO81" s="374"/>
      <c r="BP81" s="374"/>
      <c r="BQ81" s="374"/>
      <c r="BR81" s="374"/>
    </row>
    <row r="82" spans="1:70" ht="12" customHeight="1" thickBot="1" x14ac:dyDescent="0.35">
      <c r="A82" s="583"/>
      <c r="B82" s="579"/>
      <c r="C82" s="572"/>
      <c r="D82" s="575"/>
      <c r="E82" s="166"/>
      <c r="F82" s="169"/>
      <c r="G82" s="36" t="s">
        <v>678</v>
      </c>
      <c r="H82" s="37" t="str">
        <f>IF(F79="","",IF(SUM(H80:H81)=0,"PC",(SUM(H80:H81))))</f>
        <v/>
      </c>
      <c r="I82" s="304" t="str">
        <f t="shared" si="701"/>
        <v/>
      </c>
      <c r="J82" s="169"/>
      <c r="K82" s="169"/>
      <c r="L82" s="169"/>
      <c r="M82" s="169"/>
      <c r="N82" s="169"/>
      <c r="O82" s="169"/>
      <c r="P82" s="169"/>
      <c r="Q82" s="169"/>
      <c r="R82" s="169"/>
      <c r="S82" s="311"/>
      <c r="T82" s="536"/>
      <c r="U82" s="568"/>
      <c r="V82" s="557"/>
      <c r="W82" s="549"/>
      <c r="X82" s="549"/>
      <c r="Y82" s="551"/>
      <c r="Z82" s="557"/>
      <c r="AA82" s="549"/>
      <c r="AB82" s="549"/>
      <c r="AC82" s="551"/>
      <c r="AD82" s="557"/>
      <c r="AE82" s="549"/>
      <c r="AF82" s="549"/>
      <c r="AG82" s="551"/>
      <c r="AH82" s="557"/>
      <c r="AI82" s="549"/>
      <c r="AJ82" s="549"/>
      <c r="AK82" s="551"/>
      <c r="AL82" s="557"/>
      <c r="AM82" s="549"/>
      <c r="AN82" s="549"/>
      <c r="AO82" s="551"/>
      <c r="AP82" s="557"/>
      <c r="AQ82" s="549"/>
      <c r="AR82" s="549"/>
      <c r="AS82" s="551"/>
      <c r="AT82" s="557"/>
      <c r="AU82" s="549"/>
      <c r="AV82" s="549"/>
      <c r="AW82" s="551"/>
      <c r="AX82" s="557"/>
      <c r="AY82" s="549"/>
      <c r="AZ82" s="549"/>
      <c r="BA82" s="551"/>
      <c r="BB82" s="557"/>
      <c r="BC82" s="549"/>
      <c r="BD82" s="549"/>
      <c r="BE82" s="551"/>
      <c r="BF82" s="557"/>
      <c r="BG82" s="549"/>
      <c r="BH82" s="549"/>
      <c r="BI82" s="551"/>
      <c r="BJ82" s="553"/>
      <c r="BK82" s="555"/>
      <c r="BL82" s="374"/>
      <c r="BM82" s="374"/>
      <c r="BN82" s="374"/>
      <c r="BO82" s="374"/>
      <c r="BP82" s="374"/>
      <c r="BQ82" s="374"/>
      <c r="BR82" s="374"/>
    </row>
    <row r="83" spans="1:70" ht="12" customHeight="1" x14ac:dyDescent="0.3">
      <c r="A83" s="581" t="str">
        <f t="shared" ref="A83" si="834">IF(ISERROR(RANK(BK83,$BK$3:$BK$78,0)),"",(RANK(BK83,$BK$3:$BK$78,0)))</f>
        <v/>
      </c>
      <c r="B83" s="577" t="str">
        <f>IF(ISNA(VLOOKUP(D83,'L. Des E.'!$A$3:$C$362,2,FALSE)),"",(VLOOKUP(D83,'L. Des E.'!$A$3:$C$362,2,FALSE)))</f>
        <v/>
      </c>
      <c r="C83" s="569" t="str">
        <f>IF(ISNA(VLOOKUP(D83,'L. Des E.'!$A$3:$C$362,3,FALSE)),"",(VLOOKUP(D83,'L. Des E.'!$A$3:$C$362,3,FALSE)))</f>
        <v/>
      </c>
      <c r="D83" s="573"/>
      <c r="E83" s="162"/>
      <c r="F83" s="163"/>
      <c r="G83" s="149"/>
      <c r="H83" s="31"/>
      <c r="I83" s="30" t="str">
        <f t="shared" si="701"/>
        <v/>
      </c>
      <c r="J83" s="163"/>
      <c r="K83" s="163"/>
      <c r="L83" s="163"/>
      <c r="M83" s="163"/>
      <c r="N83" s="163"/>
      <c r="O83" s="163"/>
      <c r="P83" s="163"/>
      <c r="Q83" s="163"/>
      <c r="R83" s="163"/>
      <c r="S83" s="312"/>
      <c r="T83" s="536">
        <v>21</v>
      </c>
      <c r="U83" s="562" t="str">
        <f t="shared" ref="U83" si="835">H86</f>
        <v/>
      </c>
      <c r="V83" s="556">
        <f t="shared" ref="V83" si="836">J83</f>
        <v>0</v>
      </c>
      <c r="W83" s="548">
        <f t="shared" ref="W83" si="837">J84</f>
        <v>0</v>
      </c>
      <c r="X83" s="548">
        <f t="shared" ref="X83" si="838">J85</f>
        <v>0</v>
      </c>
      <c r="Y83" s="550">
        <f t="shared" ref="Y83" si="839">J86</f>
        <v>0</v>
      </c>
      <c r="Z83" s="556">
        <f t="shared" ref="Z83" si="840">K83</f>
        <v>0</v>
      </c>
      <c r="AA83" s="548">
        <f t="shared" ref="AA83" si="841">K84</f>
        <v>0</v>
      </c>
      <c r="AB83" s="548">
        <f t="shared" ref="AB83" si="842">K85</f>
        <v>0</v>
      </c>
      <c r="AC83" s="550">
        <f t="shared" ref="AC83" si="843">K86</f>
        <v>0</v>
      </c>
      <c r="AD83" s="556">
        <f t="shared" ref="AD83" si="844">L83</f>
        <v>0</v>
      </c>
      <c r="AE83" s="548">
        <f t="shared" ref="AE83" si="845">L84</f>
        <v>0</v>
      </c>
      <c r="AF83" s="548">
        <f t="shared" ref="AF83" si="846">L85</f>
        <v>0</v>
      </c>
      <c r="AG83" s="550">
        <f t="shared" ref="AG83" si="847">L86</f>
        <v>0</v>
      </c>
      <c r="AH83" s="556">
        <f t="shared" ref="AH83" si="848">M83</f>
        <v>0</v>
      </c>
      <c r="AI83" s="548">
        <f t="shared" ref="AI83" si="849">M84</f>
        <v>0</v>
      </c>
      <c r="AJ83" s="548">
        <f t="shared" ref="AJ83" si="850">M85</f>
        <v>0</v>
      </c>
      <c r="AK83" s="550">
        <f t="shared" ref="AK83" si="851">M86</f>
        <v>0</v>
      </c>
      <c r="AL83" s="556">
        <f t="shared" ref="AL83" si="852">N83</f>
        <v>0</v>
      </c>
      <c r="AM83" s="548">
        <f t="shared" ref="AM83" si="853">N84</f>
        <v>0</v>
      </c>
      <c r="AN83" s="548">
        <f t="shared" ref="AN83" si="854">N85</f>
        <v>0</v>
      </c>
      <c r="AO83" s="550">
        <f t="shared" ref="AO83" si="855">N86</f>
        <v>0</v>
      </c>
      <c r="AP83" s="556">
        <f t="shared" ref="AP83" si="856">O83</f>
        <v>0</v>
      </c>
      <c r="AQ83" s="548">
        <f t="shared" ref="AQ83" si="857">O84</f>
        <v>0</v>
      </c>
      <c r="AR83" s="548">
        <f t="shared" ref="AR83" si="858">O85</f>
        <v>0</v>
      </c>
      <c r="AS83" s="550">
        <f t="shared" ref="AS83" si="859">O86</f>
        <v>0</v>
      </c>
      <c r="AT83" s="556">
        <f t="shared" ref="AT83" si="860">P83</f>
        <v>0</v>
      </c>
      <c r="AU83" s="548">
        <f t="shared" ref="AU83" si="861">P84</f>
        <v>0</v>
      </c>
      <c r="AV83" s="548">
        <f t="shared" ref="AV83" si="862">P85</f>
        <v>0</v>
      </c>
      <c r="AW83" s="550">
        <f t="shared" ref="AW83" si="863">P86</f>
        <v>0</v>
      </c>
      <c r="AX83" s="556">
        <f t="shared" ref="AX83" si="864">Q83</f>
        <v>0</v>
      </c>
      <c r="AY83" s="548">
        <f t="shared" ref="AY83" si="865">Q84</f>
        <v>0</v>
      </c>
      <c r="AZ83" s="548">
        <f t="shared" ref="AZ83" si="866">Q85</f>
        <v>0</v>
      </c>
      <c r="BA83" s="550">
        <f t="shared" ref="BA83" si="867">Q86</f>
        <v>0</v>
      </c>
      <c r="BB83" s="556">
        <f t="shared" ref="BB83" si="868">R83</f>
        <v>0</v>
      </c>
      <c r="BC83" s="548">
        <f t="shared" ref="BC83" si="869">R84</f>
        <v>0</v>
      </c>
      <c r="BD83" s="548">
        <f t="shared" ref="BD83" si="870">R85</f>
        <v>0</v>
      </c>
      <c r="BE83" s="550">
        <f t="shared" ref="BE83" si="871">R86</f>
        <v>0</v>
      </c>
      <c r="BF83" s="556">
        <f t="shared" ref="BF83" si="872">S83</f>
        <v>0</v>
      </c>
      <c r="BG83" s="548">
        <f t="shared" ref="BG83" si="873">S84</f>
        <v>0</v>
      </c>
      <c r="BH83" s="548">
        <f t="shared" ref="BH83" si="874">S85</f>
        <v>0</v>
      </c>
      <c r="BI83" s="550">
        <f t="shared" ref="BI83" si="875">S86</f>
        <v>0</v>
      </c>
      <c r="BJ83" s="552">
        <f t="shared" ref="BJ83" si="876">H85</f>
        <v>0</v>
      </c>
      <c r="BK83" s="554" t="str">
        <f t="shared" ref="BK83" si="877">IF(U83="","",IFERROR(SUM(V83:BI83)+LARGE(V83:BI83,1)/100+LARGE(V83:BI83,2)/1000+LARGE(V83:BI83,3)/10000+LARGE(V83:BI83,4)/100000+LARGE(V83:BI83,5)/1000000+LARGE(V83:BI83,6)/10000000+LARGE(V83:BI83,7)/100000000+LARGE(V83:BI83,8)/1000000000+LARGE(V83:BI83,9)/10000000000+LARGE(V83:BI83,10)/100000000000+LARGE(V83:BI83,11)/1000000000000+LARGE(V83:BI83,12)/10000000000000+LARGE(V83:BI83,13)/100000000000000+LARGE(V83:BI83,14)/1000000000000000+LARGE(V83:BI83,15)/10000000000000000+LARGE(V83:BI83,16)/100000000000000000+LARGE(V83:BI83,17)/1000000000000000000+LARGE(V83:BI83,18)/10000000000000000000+LARGE(V83:BI83,19)/100000000000000000000+LARGE(V83:BI83,20)/1E+21+LARGE(V83:BI83,21)/1E+22+LARGE(V83:BI83,22)/1E+23+LARGE(V83:BI83,23)/1E+24+LARGE(V83:BI83,24)/1E+25+LARGE(V83:BI83,25)/1E+26+LARGE(V83:BI83,26)/1E+27+LARGE(V83:BI83,27)/1E+28+LARGE(V83:BI83,28)/1E+29+LARGE(V83:BI83,29)/1E+30+LARGE(V83:BI83,30)/1E+31+LARGE(V83:BI83,31)/1E+32+LARGE(V83:BI83,32)/1E+33+LARGE(V83:BI83,33)/1E+34+LARGE(V83:BI83,34)/1E+35+LARGE(V83:BI83,35)/1E+36+LARGE(V83:BI83,36)/1E+37+LARGE(V83:BI83,37)/1E+38+LARGE(V83:BI83,38)/1E+39+LARGE(V83:BI83,39)/1E+40+LARGE(V83:BI83,40)/1E+21-0.01/T83,0))</f>
        <v/>
      </c>
      <c r="BL83" s="374"/>
      <c r="BM83" s="374"/>
      <c r="BN83" s="374"/>
      <c r="BO83" s="374"/>
      <c r="BP83" s="374"/>
      <c r="BQ83" s="374"/>
      <c r="BR83" s="374"/>
    </row>
    <row r="84" spans="1:70" ht="12" customHeight="1" x14ac:dyDescent="0.3">
      <c r="A84" s="582"/>
      <c r="B84" s="578"/>
      <c r="C84" s="570"/>
      <c r="D84" s="574"/>
      <c r="E84" s="164"/>
      <c r="F84" s="165"/>
      <c r="G84" s="150"/>
      <c r="H84" s="141" t="str">
        <f>IF(SUM(I83:I86)=0,"",(SUM(I83:I86)))</f>
        <v/>
      </c>
      <c r="I84" s="34" t="str">
        <f t="shared" si="701"/>
        <v/>
      </c>
      <c r="J84" s="165"/>
      <c r="K84" s="165"/>
      <c r="L84" s="165"/>
      <c r="M84" s="165"/>
      <c r="N84" s="165"/>
      <c r="O84" s="165"/>
      <c r="P84" s="165"/>
      <c r="Q84" s="165"/>
      <c r="R84" s="165"/>
      <c r="S84" s="310"/>
      <c r="T84" s="536"/>
      <c r="U84" s="562"/>
      <c r="V84" s="557"/>
      <c r="W84" s="549"/>
      <c r="X84" s="549"/>
      <c r="Y84" s="551"/>
      <c r="Z84" s="557"/>
      <c r="AA84" s="549"/>
      <c r="AB84" s="549"/>
      <c r="AC84" s="551"/>
      <c r="AD84" s="557"/>
      <c r="AE84" s="549"/>
      <c r="AF84" s="549"/>
      <c r="AG84" s="551"/>
      <c r="AH84" s="557"/>
      <c r="AI84" s="549"/>
      <c r="AJ84" s="549"/>
      <c r="AK84" s="551"/>
      <c r="AL84" s="557"/>
      <c r="AM84" s="549"/>
      <c r="AN84" s="549"/>
      <c r="AO84" s="551"/>
      <c r="AP84" s="557"/>
      <c r="AQ84" s="549"/>
      <c r="AR84" s="549"/>
      <c r="AS84" s="551"/>
      <c r="AT84" s="557"/>
      <c r="AU84" s="549"/>
      <c r="AV84" s="549"/>
      <c r="AW84" s="551"/>
      <c r="AX84" s="557"/>
      <c r="AY84" s="549"/>
      <c r="AZ84" s="549"/>
      <c r="BA84" s="551"/>
      <c r="BB84" s="557"/>
      <c r="BC84" s="549"/>
      <c r="BD84" s="549"/>
      <c r="BE84" s="551"/>
      <c r="BF84" s="557"/>
      <c r="BG84" s="549"/>
      <c r="BH84" s="549"/>
      <c r="BI84" s="551"/>
      <c r="BJ84" s="553"/>
      <c r="BK84" s="555"/>
      <c r="BL84" s="374"/>
      <c r="BM84" s="374"/>
      <c r="BN84" s="374"/>
      <c r="BO84" s="374"/>
      <c r="BP84" s="374"/>
      <c r="BQ84" s="374"/>
      <c r="BR84" s="374"/>
    </row>
    <row r="85" spans="1:70" ht="12" customHeight="1" thickBot="1" x14ac:dyDescent="0.35">
      <c r="A85" s="582"/>
      <c r="B85" s="578"/>
      <c r="C85" s="570"/>
      <c r="D85" s="574"/>
      <c r="E85" s="164"/>
      <c r="F85" s="165"/>
      <c r="G85" s="35" t="s">
        <v>677</v>
      </c>
      <c r="H85" s="142"/>
      <c r="I85" s="34" t="str">
        <f t="shared" si="701"/>
        <v/>
      </c>
      <c r="J85" s="165"/>
      <c r="K85" s="165"/>
      <c r="L85" s="165"/>
      <c r="M85" s="165"/>
      <c r="N85" s="165"/>
      <c r="O85" s="165"/>
      <c r="P85" s="165"/>
      <c r="Q85" s="165"/>
      <c r="R85" s="165"/>
      <c r="S85" s="310"/>
      <c r="T85" s="536"/>
      <c r="U85" s="562"/>
      <c r="V85" s="557"/>
      <c r="W85" s="549"/>
      <c r="X85" s="549"/>
      <c r="Y85" s="551"/>
      <c r="Z85" s="557"/>
      <c r="AA85" s="549"/>
      <c r="AB85" s="549"/>
      <c r="AC85" s="551"/>
      <c r="AD85" s="557"/>
      <c r="AE85" s="549"/>
      <c r="AF85" s="549"/>
      <c r="AG85" s="551"/>
      <c r="AH85" s="557"/>
      <c r="AI85" s="549"/>
      <c r="AJ85" s="549"/>
      <c r="AK85" s="551"/>
      <c r="AL85" s="557"/>
      <c r="AM85" s="549"/>
      <c r="AN85" s="549"/>
      <c r="AO85" s="551"/>
      <c r="AP85" s="557"/>
      <c r="AQ85" s="549"/>
      <c r="AR85" s="549"/>
      <c r="AS85" s="551"/>
      <c r="AT85" s="557"/>
      <c r="AU85" s="549"/>
      <c r="AV85" s="549"/>
      <c r="AW85" s="551"/>
      <c r="AX85" s="557"/>
      <c r="AY85" s="549"/>
      <c r="AZ85" s="549"/>
      <c r="BA85" s="551"/>
      <c r="BB85" s="557"/>
      <c r="BC85" s="549"/>
      <c r="BD85" s="549"/>
      <c r="BE85" s="551"/>
      <c r="BF85" s="557"/>
      <c r="BG85" s="549"/>
      <c r="BH85" s="549"/>
      <c r="BI85" s="551"/>
      <c r="BJ85" s="553"/>
      <c r="BK85" s="555"/>
      <c r="BL85" s="374"/>
      <c r="BM85" s="374"/>
      <c r="BN85" s="374"/>
      <c r="BO85" s="374"/>
      <c r="BP85" s="374"/>
      <c r="BQ85" s="374"/>
      <c r="BR85" s="374"/>
    </row>
    <row r="86" spans="1:70" ht="12" customHeight="1" thickBot="1" x14ac:dyDescent="0.35">
      <c r="A86" s="583"/>
      <c r="B86" s="579"/>
      <c r="C86" s="572"/>
      <c r="D86" s="575"/>
      <c r="E86" s="170"/>
      <c r="F86" s="167"/>
      <c r="G86" s="36" t="s">
        <v>678</v>
      </c>
      <c r="H86" s="37" t="str">
        <f>IF(F83="","",IF(SUM(H84:H85)=0,"PC",(SUM(H84:H85))))</f>
        <v/>
      </c>
      <c r="I86" s="304" t="str">
        <f t="shared" si="701"/>
        <v/>
      </c>
      <c r="J86" s="167"/>
      <c r="K86" s="167"/>
      <c r="L86" s="167"/>
      <c r="M86" s="167"/>
      <c r="N86" s="167"/>
      <c r="O86" s="167"/>
      <c r="P86" s="167"/>
      <c r="Q86" s="167"/>
      <c r="R86" s="167"/>
      <c r="S86" s="313"/>
      <c r="T86" s="536"/>
      <c r="U86" s="564"/>
      <c r="V86" s="557"/>
      <c r="W86" s="549"/>
      <c r="X86" s="549"/>
      <c r="Y86" s="551"/>
      <c r="Z86" s="557"/>
      <c r="AA86" s="549"/>
      <c r="AB86" s="549"/>
      <c r="AC86" s="551"/>
      <c r="AD86" s="557"/>
      <c r="AE86" s="549"/>
      <c r="AF86" s="549"/>
      <c r="AG86" s="551"/>
      <c r="AH86" s="557"/>
      <c r="AI86" s="549"/>
      <c r="AJ86" s="549"/>
      <c r="AK86" s="551"/>
      <c r="AL86" s="557"/>
      <c r="AM86" s="549"/>
      <c r="AN86" s="549"/>
      <c r="AO86" s="551"/>
      <c r="AP86" s="557"/>
      <c r="AQ86" s="549"/>
      <c r="AR86" s="549"/>
      <c r="AS86" s="551"/>
      <c r="AT86" s="557"/>
      <c r="AU86" s="549"/>
      <c r="AV86" s="549"/>
      <c r="AW86" s="551"/>
      <c r="AX86" s="557"/>
      <c r="AY86" s="549"/>
      <c r="AZ86" s="549"/>
      <c r="BA86" s="551"/>
      <c r="BB86" s="557"/>
      <c r="BC86" s="549"/>
      <c r="BD86" s="549"/>
      <c r="BE86" s="551"/>
      <c r="BF86" s="557"/>
      <c r="BG86" s="549"/>
      <c r="BH86" s="549"/>
      <c r="BI86" s="551"/>
      <c r="BJ86" s="553"/>
      <c r="BK86" s="555"/>
      <c r="BL86" s="374"/>
      <c r="BM86" s="374"/>
      <c r="BN86" s="374"/>
      <c r="BO86" s="374"/>
      <c r="BP86" s="374"/>
      <c r="BQ86" s="374"/>
      <c r="BR86" s="374"/>
    </row>
    <row r="87" spans="1:70" ht="12" customHeight="1" x14ac:dyDescent="0.3">
      <c r="A87" s="581" t="str">
        <f t="shared" ref="A87" si="878">IF(ISERROR(RANK(BK87,$BK$3:$BK$78,0)),"",(RANK(BK87,$BK$3:$BK$78,0)))</f>
        <v/>
      </c>
      <c r="B87" s="577" t="str">
        <f>IF(ISNA(VLOOKUP(D87,'L. Des E.'!$A$3:$C$362,2,FALSE)),"",(VLOOKUP(D87,'L. Des E.'!$A$3:$C$362,2,FALSE)))</f>
        <v/>
      </c>
      <c r="C87" s="569" t="str">
        <f>IF(ISNA(VLOOKUP(D87,'L. Des E.'!$A$3:$C$362,3,FALSE)),"",(VLOOKUP(D87,'L. Des E.'!$A$3:$C$362,3,FALSE)))</f>
        <v/>
      </c>
      <c r="D87" s="573"/>
      <c r="E87" s="171"/>
      <c r="F87" s="168"/>
      <c r="G87" s="149"/>
      <c r="H87" s="39"/>
      <c r="I87" s="30" t="str">
        <f t="shared" si="701"/>
        <v/>
      </c>
      <c r="J87" s="168"/>
      <c r="K87" s="168"/>
      <c r="L87" s="168"/>
      <c r="M87" s="168"/>
      <c r="N87" s="168"/>
      <c r="O87" s="168"/>
      <c r="P87" s="168"/>
      <c r="Q87" s="168"/>
      <c r="R87" s="168"/>
      <c r="S87" s="309"/>
      <c r="T87" s="536">
        <v>22</v>
      </c>
      <c r="U87" s="561" t="str">
        <f t="shared" ref="U87" si="879">H90</f>
        <v/>
      </c>
      <c r="V87" s="556">
        <f t="shared" ref="V87" si="880">J87</f>
        <v>0</v>
      </c>
      <c r="W87" s="548">
        <f t="shared" ref="W87" si="881">J88</f>
        <v>0</v>
      </c>
      <c r="X87" s="548">
        <f t="shared" ref="X87" si="882">J89</f>
        <v>0</v>
      </c>
      <c r="Y87" s="550">
        <f t="shared" ref="Y87" si="883">J90</f>
        <v>0</v>
      </c>
      <c r="Z87" s="556">
        <f t="shared" ref="Z87" si="884">K87</f>
        <v>0</v>
      </c>
      <c r="AA87" s="548">
        <f t="shared" ref="AA87" si="885">K88</f>
        <v>0</v>
      </c>
      <c r="AB87" s="548">
        <f t="shared" ref="AB87" si="886">K89</f>
        <v>0</v>
      </c>
      <c r="AC87" s="550">
        <f t="shared" ref="AC87" si="887">K90</f>
        <v>0</v>
      </c>
      <c r="AD87" s="556">
        <f t="shared" ref="AD87" si="888">L87</f>
        <v>0</v>
      </c>
      <c r="AE87" s="548">
        <f t="shared" ref="AE87" si="889">L88</f>
        <v>0</v>
      </c>
      <c r="AF87" s="548">
        <f t="shared" ref="AF87" si="890">L89</f>
        <v>0</v>
      </c>
      <c r="AG87" s="550">
        <f t="shared" ref="AG87" si="891">L90</f>
        <v>0</v>
      </c>
      <c r="AH87" s="556">
        <f t="shared" ref="AH87" si="892">M87</f>
        <v>0</v>
      </c>
      <c r="AI87" s="548">
        <f t="shared" ref="AI87" si="893">M88</f>
        <v>0</v>
      </c>
      <c r="AJ87" s="548">
        <f t="shared" ref="AJ87" si="894">M89</f>
        <v>0</v>
      </c>
      <c r="AK87" s="550">
        <f t="shared" ref="AK87" si="895">M90</f>
        <v>0</v>
      </c>
      <c r="AL87" s="556">
        <f t="shared" ref="AL87" si="896">N87</f>
        <v>0</v>
      </c>
      <c r="AM87" s="548">
        <f t="shared" ref="AM87" si="897">N88</f>
        <v>0</v>
      </c>
      <c r="AN87" s="548">
        <f t="shared" ref="AN87" si="898">N89</f>
        <v>0</v>
      </c>
      <c r="AO87" s="550">
        <f t="shared" ref="AO87" si="899">N90</f>
        <v>0</v>
      </c>
      <c r="AP87" s="556">
        <f t="shared" ref="AP87" si="900">O87</f>
        <v>0</v>
      </c>
      <c r="AQ87" s="548">
        <f t="shared" ref="AQ87" si="901">O88</f>
        <v>0</v>
      </c>
      <c r="AR87" s="548">
        <f t="shared" ref="AR87" si="902">O89</f>
        <v>0</v>
      </c>
      <c r="AS87" s="550">
        <f t="shared" ref="AS87" si="903">O90</f>
        <v>0</v>
      </c>
      <c r="AT87" s="556">
        <f t="shared" ref="AT87" si="904">P87</f>
        <v>0</v>
      </c>
      <c r="AU87" s="548">
        <f t="shared" ref="AU87" si="905">P88</f>
        <v>0</v>
      </c>
      <c r="AV87" s="548">
        <f t="shared" ref="AV87" si="906">P89</f>
        <v>0</v>
      </c>
      <c r="AW87" s="550">
        <f t="shared" ref="AW87" si="907">P90</f>
        <v>0</v>
      </c>
      <c r="AX87" s="556">
        <f t="shared" ref="AX87" si="908">Q87</f>
        <v>0</v>
      </c>
      <c r="AY87" s="548">
        <f t="shared" ref="AY87" si="909">Q88</f>
        <v>0</v>
      </c>
      <c r="AZ87" s="548">
        <f t="shared" ref="AZ87" si="910">Q89</f>
        <v>0</v>
      </c>
      <c r="BA87" s="550">
        <f t="shared" ref="BA87" si="911">Q90</f>
        <v>0</v>
      </c>
      <c r="BB87" s="556">
        <f t="shared" ref="BB87" si="912">R87</f>
        <v>0</v>
      </c>
      <c r="BC87" s="548">
        <f t="shared" ref="BC87" si="913">R88</f>
        <v>0</v>
      </c>
      <c r="BD87" s="548">
        <f t="shared" ref="BD87" si="914">R89</f>
        <v>0</v>
      </c>
      <c r="BE87" s="550">
        <f t="shared" ref="BE87" si="915">R90</f>
        <v>0</v>
      </c>
      <c r="BF87" s="556">
        <f t="shared" ref="BF87" si="916">S87</f>
        <v>0</v>
      </c>
      <c r="BG87" s="548">
        <f t="shared" ref="BG87" si="917">S88</f>
        <v>0</v>
      </c>
      <c r="BH87" s="548">
        <f t="shared" ref="BH87" si="918">S89</f>
        <v>0</v>
      </c>
      <c r="BI87" s="550">
        <f t="shared" ref="BI87" si="919">S90</f>
        <v>0</v>
      </c>
      <c r="BJ87" s="552">
        <f t="shared" ref="BJ87" si="920">H89</f>
        <v>0</v>
      </c>
      <c r="BK87" s="554" t="str">
        <f t="shared" ref="BK87" si="921">IF(U87="","",IFERROR(SUM(V87:BI87)+LARGE(V87:BI87,1)/100+LARGE(V87:BI87,2)/1000+LARGE(V87:BI87,3)/10000+LARGE(V87:BI87,4)/100000+LARGE(V87:BI87,5)/1000000+LARGE(V87:BI87,6)/10000000+LARGE(V87:BI87,7)/100000000+LARGE(V87:BI87,8)/1000000000+LARGE(V87:BI87,9)/10000000000+LARGE(V87:BI87,10)/100000000000+LARGE(V87:BI87,11)/1000000000000+LARGE(V87:BI87,12)/10000000000000+LARGE(V87:BI87,13)/100000000000000+LARGE(V87:BI87,14)/1000000000000000+LARGE(V87:BI87,15)/10000000000000000+LARGE(V87:BI87,16)/100000000000000000+LARGE(V87:BI87,17)/1000000000000000000+LARGE(V87:BI87,18)/10000000000000000000+LARGE(V87:BI87,19)/100000000000000000000+LARGE(V87:BI87,20)/1E+21+LARGE(V87:BI87,21)/1E+22+LARGE(V87:BI87,22)/1E+23+LARGE(V87:BI87,23)/1E+24+LARGE(V87:BI87,24)/1E+25+LARGE(V87:BI87,25)/1E+26+LARGE(V87:BI87,26)/1E+27+LARGE(V87:BI87,27)/1E+28+LARGE(V87:BI87,28)/1E+29+LARGE(V87:BI87,29)/1E+30+LARGE(V87:BI87,30)/1E+31+LARGE(V87:BI87,31)/1E+32+LARGE(V87:BI87,32)/1E+33+LARGE(V87:BI87,33)/1E+34+LARGE(V87:BI87,34)/1E+35+LARGE(V87:BI87,35)/1E+36+LARGE(V87:BI87,36)/1E+37+LARGE(V87:BI87,37)/1E+38+LARGE(V87:BI87,38)/1E+39+LARGE(V87:BI87,39)/1E+40+LARGE(V87:BI87,40)/1E+21-0.01/T87,0))</f>
        <v/>
      </c>
      <c r="BL87" s="374"/>
      <c r="BM87" s="374"/>
      <c r="BN87" s="374"/>
      <c r="BO87" s="374"/>
      <c r="BP87" s="374"/>
      <c r="BQ87" s="374"/>
      <c r="BR87" s="374"/>
    </row>
    <row r="88" spans="1:70" ht="12" customHeight="1" x14ac:dyDescent="0.3">
      <c r="A88" s="582"/>
      <c r="B88" s="578"/>
      <c r="C88" s="570"/>
      <c r="D88" s="574"/>
      <c r="E88" s="164"/>
      <c r="F88" s="165"/>
      <c r="G88" s="150"/>
      <c r="H88" s="141" t="str">
        <f>IF(SUM(I87:I90)=0,"",(SUM(I87:I90)))</f>
        <v/>
      </c>
      <c r="I88" s="34" t="str">
        <f t="shared" si="701"/>
        <v/>
      </c>
      <c r="J88" s="165"/>
      <c r="K88" s="165"/>
      <c r="L88" s="165"/>
      <c r="M88" s="165"/>
      <c r="N88" s="165"/>
      <c r="O88" s="165"/>
      <c r="P88" s="165"/>
      <c r="Q88" s="165"/>
      <c r="R88" s="165"/>
      <c r="S88" s="310"/>
      <c r="T88" s="536"/>
      <c r="U88" s="562"/>
      <c r="V88" s="557"/>
      <c r="W88" s="549"/>
      <c r="X88" s="549"/>
      <c r="Y88" s="551"/>
      <c r="Z88" s="557"/>
      <c r="AA88" s="549"/>
      <c r="AB88" s="549"/>
      <c r="AC88" s="551"/>
      <c r="AD88" s="557"/>
      <c r="AE88" s="549"/>
      <c r="AF88" s="549"/>
      <c r="AG88" s="551"/>
      <c r="AH88" s="557"/>
      <c r="AI88" s="549"/>
      <c r="AJ88" s="549"/>
      <c r="AK88" s="551"/>
      <c r="AL88" s="557"/>
      <c r="AM88" s="549"/>
      <c r="AN88" s="549"/>
      <c r="AO88" s="551"/>
      <c r="AP88" s="557"/>
      <c r="AQ88" s="549"/>
      <c r="AR88" s="549"/>
      <c r="AS88" s="551"/>
      <c r="AT88" s="557"/>
      <c r="AU88" s="549"/>
      <c r="AV88" s="549"/>
      <c r="AW88" s="551"/>
      <c r="AX88" s="557"/>
      <c r="AY88" s="549"/>
      <c r="AZ88" s="549"/>
      <c r="BA88" s="551"/>
      <c r="BB88" s="557"/>
      <c r="BC88" s="549"/>
      <c r="BD88" s="549"/>
      <c r="BE88" s="551"/>
      <c r="BF88" s="557"/>
      <c r="BG88" s="549"/>
      <c r="BH88" s="549"/>
      <c r="BI88" s="551"/>
      <c r="BJ88" s="553"/>
      <c r="BK88" s="555"/>
      <c r="BL88" s="374"/>
      <c r="BM88" s="374"/>
      <c r="BN88" s="374"/>
      <c r="BO88" s="374"/>
      <c r="BP88" s="374"/>
      <c r="BQ88" s="374"/>
      <c r="BR88" s="374"/>
    </row>
    <row r="89" spans="1:70" ht="12" customHeight="1" thickBot="1" x14ac:dyDescent="0.35">
      <c r="A89" s="582"/>
      <c r="B89" s="578"/>
      <c r="C89" s="570"/>
      <c r="D89" s="574"/>
      <c r="E89" s="164"/>
      <c r="F89" s="165"/>
      <c r="G89" s="35" t="s">
        <v>677</v>
      </c>
      <c r="H89" s="142"/>
      <c r="I89" s="34" t="str">
        <f t="shared" si="701"/>
        <v/>
      </c>
      <c r="J89" s="165"/>
      <c r="K89" s="165"/>
      <c r="L89" s="165"/>
      <c r="M89" s="165"/>
      <c r="N89" s="165"/>
      <c r="O89" s="165"/>
      <c r="P89" s="165"/>
      <c r="Q89" s="165"/>
      <c r="R89" s="165"/>
      <c r="S89" s="310"/>
      <c r="T89" s="536"/>
      <c r="U89" s="562"/>
      <c r="V89" s="557"/>
      <c r="W89" s="549"/>
      <c r="X89" s="549"/>
      <c r="Y89" s="551"/>
      <c r="Z89" s="557"/>
      <c r="AA89" s="549"/>
      <c r="AB89" s="549"/>
      <c r="AC89" s="551"/>
      <c r="AD89" s="557"/>
      <c r="AE89" s="549"/>
      <c r="AF89" s="549"/>
      <c r="AG89" s="551"/>
      <c r="AH89" s="557"/>
      <c r="AI89" s="549"/>
      <c r="AJ89" s="549"/>
      <c r="AK89" s="551"/>
      <c r="AL89" s="557"/>
      <c r="AM89" s="549"/>
      <c r="AN89" s="549"/>
      <c r="AO89" s="551"/>
      <c r="AP89" s="557"/>
      <c r="AQ89" s="549"/>
      <c r="AR89" s="549"/>
      <c r="AS89" s="551"/>
      <c r="AT89" s="557"/>
      <c r="AU89" s="549"/>
      <c r="AV89" s="549"/>
      <c r="AW89" s="551"/>
      <c r="AX89" s="557"/>
      <c r="AY89" s="549"/>
      <c r="AZ89" s="549"/>
      <c r="BA89" s="551"/>
      <c r="BB89" s="557"/>
      <c r="BC89" s="549"/>
      <c r="BD89" s="549"/>
      <c r="BE89" s="551"/>
      <c r="BF89" s="557"/>
      <c r="BG89" s="549"/>
      <c r="BH89" s="549"/>
      <c r="BI89" s="551"/>
      <c r="BJ89" s="553"/>
      <c r="BK89" s="555"/>
      <c r="BL89" s="374"/>
      <c r="BM89" s="374"/>
      <c r="BN89" s="374"/>
      <c r="BO89" s="374"/>
      <c r="BP89" s="374"/>
      <c r="BQ89" s="374"/>
      <c r="BR89" s="374"/>
    </row>
    <row r="90" spans="1:70" ht="12" customHeight="1" thickBot="1" x14ac:dyDescent="0.35">
      <c r="A90" s="583"/>
      <c r="B90" s="579"/>
      <c r="C90" s="572"/>
      <c r="D90" s="575"/>
      <c r="E90" s="166"/>
      <c r="F90" s="169"/>
      <c r="G90" s="36" t="s">
        <v>678</v>
      </c>
      <c r="H90" s="37" t="str">
        <f>IF(F87="","",IF(SUM(H88:H89)=0,"PC",(SUM(H88:H89))))</f>
        <v/>
      </c>
      <c r="I90" s="304" t="str">
        <f t="shared" si="701"/>
        <v/>
      </c>
      <c r="J90" s="169"/>
      <c r="K90" s="169"/>
      <c r="L90" s="169"/>
      <c r="M90" s="169"/>
      <c r="N90" s="169"/>
      <c r="O90" s="169"/>
      <c r="P90" s="169"/>
      <c r="Q90" s="169"/>
      <c r="R90" s="169"/>
      <c r="S90" s="311"/>
      <c r="T90" s="536"/>
      <c r="U90" s="564"/>
      <c r="V90" s="557"/>
      <c r="W90" s="549"/>
      <c r="X90" s="549"/>
      <c r="Y90" s="551"/>
      <c r="Z90" s="557"/>
      <c r="AA90" s="549"/>
      <c r="AB90" s="549"/>
      <c r="AC90" s="551"/>
      <c r="AD90" s="557"/>
      <c r="AE90" s="549"/>
      <c r="AF90" s="549"/>
      <c r="AG90" s="551"/>
      <c r="AH90" s="557"/>
      <c r="AI90" s="549"/>
      <c r="AJ90" s="549"/>
      <c r="AK90" s="551"/>
      <c r="AL90" s="557"/>
      <c r="AM90" s="549"/>
      <c r="AN90" s="549"/>
      <c r="AO90" s="551"/>
      <c r="AP90" s="557"/>
      <c r="AQ90" s="549"/>
      <c r="AR90" s="549"/>
      <c r="AS90" s="551"/>
      <c r="AT90" s="557"/>
      <c r="AU90" s="549"/>
      <c r="AV90" s="549"/>
      <c r="AW90" s="551"/>
      <c r="AX90" s="557"/>
      <c r="AY90" s="549"/>
      <c r="AZ90" s="549"/>
      <c r="BA90" s="551"/>
      <c r="BB90" s="557"/>
      <c r="BC90" s="549"/>
      <c r="BD90" s="549"/>
      <c r="BE90" s="551"/>
      <c r="BF90" s="557"/>
      <c r="BG90" s="549"/>
      <c r="BH90" s="549"/>
      <c r="BI90" s="551"/>
      <c r="BJ90" s="553"/>
      <c r="BK90" s="555"/>
      <c r="BL90" s="374"/>
      <c r="BM90" s="374"/>
      <c r="BN90" s="374"/>
      <c r="BO90" s="374"/>
      <c r="BP90" s="374"/>
      <c r="BQ90" s="374"/>
      <c r="BR90" s="374"/>
    </row>
    <row r="91" spans="1:70" ht="12" customHeight="1" x14ac:dyDescent="0.3">
      <c r="A91" s="581" t="str">
        <f t="shared" ref="A91" si="922">IF(ISERROR(RANK(BK91,$BK$3:$BK$78,0)),"",(RANK(BK91,$BK$3:$BK$78,0)))</f>
        <v/>
      </c>
      <c r="B91" s="577" t="str">
        <f>IF(ISNA(VLOOKUP(D91,'L. Des E.'!$A$3:$C$362,2,FALSE)),"",(VLOOKUP(D91,'L. Des E.'!$A$3:$C$362,2,FALSE)))</f>
        <v/>
      </c>
      <c r="C91" s="569" t="str">
        <f>IF(ISNA(VLOOKUP(D91,'L. Des E.'!$A$3:$C$362,3,FALSE)),"",(VLOOKUP(D91,'L. Des E.'!$A$3:$C$362,3,FALSE)))</f>
        <v/>
      </c>
      <c r="D91" s="573"/>
      <c r="E91" s="162"/>
      <c r="F91" s="163"/>
      <c r="G91" s="149"/>
      <c r="H91" s="31"/>
      <c r="I91" s="30" t="str">
        <f t="shared" si="701"/>
        <v/>
      </c>
      <c r="J91" s="163"/>
      <c r="K91" s="163"/>
      <c r="L91" s="163"/>
      <c r="M91" s="163"/>
      <c r="N91" s="163"/>
      <c r="O91" s="163"/>
      <c r="P91" s="163"/>
      <c r="Q91" s="163"/>
      <c r="R91" s="163"/>
      <c r="S91" s="312"/>
      <c r="T91" s="536">
        <v>23</v>
      </c>
      <c r="U91" s="561" t="str">
        <f t="shared" ref="U91" si="923">H94</f>
        <v/>
      </c>
      <c r="V91" s="556">
        <f t="shared" ref="V91" si="924">J91</f>
        <v>0</v>
      </c>
      <c r="W91" s="548">
        <f t="shared" ref="W91" si="925">J92</f>
        <v>0</v>
      </c>
      <c r="X91" s="548">
        <f t="shared" ref="X91" si="926">J93</f>
        <v>0</v>
      </c>
      <c r="Y91" s="550">
        <f t="shared" ref="Y91" si="927">J94</f>
        <v>0</v>
      </c>
      <c r="Z91" s="556">
        <f t="shared" ref="Z91" si="928">K91</f>
        <v>0</v>
      </c>
      <c r="AA91" s="548">
        <f t="shared" ref="AA91" si="929">K92</f>
        <v>0</v>
      </c>
      <c r="AB91" s="548">
        <f t="shared" ref="AB91" si="930">K93</f>
        <v>0</v>
      </c>
      <c r="AC91" s="550">
        <f t="shared" ref="AC91" si="931">K94</f>
        <v>0</v>
      </c>
      <c r="AD91" s="556">
        <f t="shared" ref="AD91" si="932">L91</f>
        <v>0</v>
      </c>
      <c r="AE91" s="548">
        <f t="shared" ref="AE91" si="933">L92</f>
        <v>0</v>
      </c>
      <c r="AF91" s="548">
        <f t="shared" ref="AF91" si="934">L93</f>
        <v>0</v>
      </c>
      <c r="AG91" s="550">
        <f t="shared" ref="AG91" si="935">L94</f>
        <v>0</v>
      </c>
      <c r="AH91" s="556">
        <f t="shared" ref="AH91" si="936">M91</f>
        <v>0</v>
      </c>
      <c r="AI91" s="548">
        <f t="shared" ref="AI91" si="937">M92</f>
        <v>0</v>
      </c>
      <c r="AJ91" s="548">
        <f t="shared" ref="AJ91" si="938">M93</f>
        <v>0</v>
      </c>
      <c r="AK91" s="550">
        <f t="shared" ref="AK91" si="939">M94</f>
        <v>0</v>
      </c>
      <c r="AL91" s="556">
        <f t="shared" ref="AL91" si="940">N91</f>
        <v>0</v>
      </c>
      <c r="AM91" s="548">
        <f t="shared" ref="AM91" si="941">N92</f>
        <v>0</v>
      </c>
      <c r="AN91" s="548">
        <f t="shared" ref="AN91" si="942">N93</f>
        <v>0</v>
      </c>
      <c r="AO91" s="550">
        <f t="shared" ref="AO91" si="943">N94</f>
        <v>0</v>
      </c>
      <c r="AP91" s="556">
        <f t="shared" ref="AP91" si="944">O91</f>
        <v>0</v>
      </c>
      <c r="AQ91" s="548">
        <f t="shared" ref="AQ91" si="945">O92</f>
        <v>0</v>
      </c>
      <c r="AR91" s="548">
        <f t="shared" ref="AR91" si="946">O93</f>
        <v>0</v>
      </c>
      <c r="AS91" s="550">
        <f t="shared" ref="AS91" si="947">O94</f>
        <v>0</v>
      </c>
      <c r="AT91" s="556">
        <f t="shared" ref="AT91" si="948">P91</f>
        <v>0</v>
      </c>
      <c r="AU91" s="548">
        <f t="shared" ref="AU91" si="949">P92</f>
        <v>0</v>
      </c>
      <c r="AV91" s="548">
        <f t="shared" ref="AV91" si="950">P93</f>
        <v>0</v>
      </c>
      <c r="AW91" s="550">
        <f t="shared" ref="AW91" si="951">P94</f>
        <v>0</v>
      </c>
      <c r="AX91" s="556">
        <f t="shared" ref="AX91" si="952">Q91</f>
        <v>0</v>
      </c>
      <c r="AY91" s="548">
        <f t="shared" ref="AY91" si="953">Q92</f>
        <v>0</v>
      </c>
      <c r="AZ91" s="548">
        <f t="shared" ref="AZ91" si="954">Q93</f>
        <v>0</v>
      </c>
      <c r="BA91" s="550">
        <f t="shared" ref="BA91" si="955">Q94</f>
        <v>0</v>
      </c>
      <c r="BB91" s="556">
        <f t="shared" ref="BB91" si="956">R91</f>
        <v>0</v>
      </c>
      <c r="BC91" s="548">
        <f t="shared" ref="BC91" si="957">R92</f>
        <v>0</v>
      </c>
      <c r="BD91" s="548">
        <f t="shared" ref="BD91" si="958">R93</f>
        <v>0</v>
      </c>
      <c r="BE91" s="550">
        <f t="shared" ref="BE91" si="959">R94</f>
        <v>0</v>
      </c>
      <c r="BF91" s="556">
        <f t="shared" ref="BF91" si="960">S91</f>
        <v>0</v>
      </c>
      <c r="BG91" s="548">
        <f t="shared" ref="BG91" si="961">S92</f>
        <v>0</v>
      </c>
      <c r="BH91" s="548">
        <f t="shared" ref="BH91" si="962">S93</f>
        <v>0</v>
      </c>
      <c r="BI91" s="550">
        <f t="shared" ref="BI91" si="963">S94</f>
        <v>0</v>
      </c>
      <c r="BJ91" s="552">
        <f t="shared" ref="BJ91" si="964">H93</f>
        <v>0</v>
      </c>
      <c r="BK91" s="554" t="str">
        <f t="shared" ref="BK91" si="965">IF(U91="","",IFERROR(SUM(V91:BI91)+LARGE(V91:BI91,1)/100+LARGE(V91:BI91,2)/1000+LARGE(V91:BI91,3)/10000+LARGE(V91:BI91,4)/100000+LARGE(V91:BI91,5)/1000000+LARGE(V91:BI91,6)/10000000+LARGE(V91:BI91,7)/100000000+LARGE(V91:BI91,8)/1000000000+LARGE(V91:BI91,9)/10000000000+LARGE(V91:BI91,10)/100000000000+LARGE(V91:BI91,11)/1000000000000+LARGE(V91:BI91,12)/10000000000000+LARGE(V91:BI91,13)/100000000000000+LARGE(V91:BI91,14)/1000000000000000+LARGE(V91:BI91,15)/10000000000000000+LARGE(V91:BI91,16)/100000000000000000+LARGE(V91:BI91,17)/1000000000000000000+LARGE(V91:BI91,18)/10000000000000000000+LARGE(V91:BI91,19)/100000000000000000000+LARGE(V91:BI91,20)/1E+21+LARGE(V91:BI91,21)/1E+22+LARGE(V91:BI91,22)/1E+23+LARGE(V91:BI91,23)/1E+24+LARGE(V91:BI91,24)/1E+25+LARGE(V91:BI91,25)/1E+26+LARGE(V91:BI91,26)/1E+27+LARGE(V91:BI91,27)/1E+28+LARGE(V91:BI91,28)/1E+29+LARGE(V91:BI91,29)/1E+30+LARGE(V91:BI91,30)/1E+31+LARGE(V91:BI91,31)/1E+32+LARGE(V91:BI91,32)/1E+33+LARGE(V91:BI91,33)/1E+34+LARGE(V91:BI91,34)/1E+35+LARGE(V91:BI91,35)/1E+36+LARGE(V91:BI91,36)/1E+37+LARGE(V91:BI91,37)/1E+38+LARGE(V91:BI91,38)/1E+39+LARGE(V91:BI91,39)/1E+40+LARGE(V91:BI91,40)/1E+21-0.01/T91,0))</f>
        <v/>
      </c>
      <c r="BL91" s="374"/>
      <c r="BM91" s="374"/>
      <c r="BN91" s="374"/>
      <c r="BO91" s="374"/>
      <c r="BP91" s="374"/>
      <c r="BQ91" s="374"/>
      <c r="BR91" s="374"/>
    </row>
    <row r="92" spans="1:70" ht="12" customHeight="1" x14ac:dyDescent="0.3">
      <c r="A92" s="582"/>
      <c r="B92" s="578"/>
      <c r="C92" s="570"/>
      <c r="D92" s="574"/>
      <c r="E92" s="164"/>
      <c r="F92" s="165"/>
      <c r="G92" s="150"/>
      <c r="H92" s="141" t="str">
        <f>IF(SUM(I91:I94)=0,"",(SUM(I91:I94)))</f>
        <v/>
      </c>
      <c r="I92" s="34" t="str">
        <f t="shared" si="701"/>
        <v/>
      </c>
      <c r="J92" s="165"/>
      <c r="K92" s="165"/>
      <c r="L92" s="165"/>
      <c r="M92" s="165"/>
      <c r="N92" s="165"/>
      <c r="O92" s="165"/>
      <c r="P92" s="165"/>
      <c r="Q92" s="165"/>
      <c r="R92" s="165"/>
      <c r="S92" s="310"/>
      <c r="T92" s="536"/>
      <c r="U92" s="562"/>
      <c r="V92" s="557"/>
      <c r="W92" s="549"/>
      <c r="X92" s="549"/>
      <c r="Y92" s="551"/>
      <c r="Z92" s="557"/>
      <c r="AA92" s="549"/>
      <c r="AB92" s="549"/>
      <c r="AC92" s="551"/>
      <c r="AD92" s="557"/>
      <c r="AE92" s="549"/>
      <c r="AF92" s="549"/>
      <c r="AG92" s="551"/>
      <c r="AH92" s="557"/>
      <c r="AI92" s="549"/>
      <c r="AJ92" s="549"/>
      <c r="AK92" s="551"/>
      <c r="AL92" s="557"/>
      <c r="AM92" s="549"/>
      <c r="AN92" s="549"/>
      <c r="AO92" s="551"/>
      <c r="AP92" s="557"/>
      <c r="AQ92" s="549"/>
      <c r="AR92" s="549"/>
      <c r="AS92" s="551"/>
      <c r="AT92" s="557"/>
      <c r="AU92" s="549"/>
      <c r="AV92" s="549"/>
      <c r="AW92" s="551"/>
      <c r="AX92" s="557"/>
      <c r="AY92" s="549"/>
      <c r="AZ92" s="549"/>
      <c r="BA92" s="551"/>
      <c r="BB92" s="557"/>
      <c r="BC92" s="549"/>
      <c r="BD92" s="549"/>
      <c r="BE92" s="551"/>
      <c r="BF92" s="557"/>
      <c r="BG92" s="549"/>
      <c r="BH92" s="549"/>
      <c r="BI92" s="551"/>
      <c r="BJ92" s="553"/>
      <c r="BK92" s="555"/>
      <c r="BL92" s="374"/>
      <c r="BM92" s="374"/>
      <c r="BN92" s="374"/>
      <c r="BO92" s="374"/>
      <c r="BP92" s="374"/>
      <c r="BQ92" s="374"/>
      <c r="BR92" s="374"/>
    </row>
    <row r="93" spans="1:70" ht="12" customHeight="1" thickBot="1" x14ac:dyDescent="0.35">
      <c r="A93" s="582"/>
      <c r="B93" s="578"/>
      <c r="C93" s="570"/>
      <c r="D93" s="574"/>
      <c r="E93" s="164"/>
      <c r="F93" s="165"/>
      <c r="G93" s="35" t="s">
        <v>677</v>
      </c>
      <c r="H93" s="142"/>
      <c r="I93" s="34" t="str">
        <f t="shared" si="701"/>
        <v/>
      </c>
      <c r="J93" s="165"/>
      <c r="K93" s="165"/>
      <c r="L93" s="165"/>
      <c r="M93" s="165"/>
      <c r="N93" s="165"/>
      <c r="O93" s="165"/>
      <c r="P93" s="165"/>
      <c r="Q93" s="165"/>
      <c r="R93" s="165"/>
      <c r="S93" s="310"/>
      <c r="T93" s="536"/>
      <c r="U93" s="562"/>
      <c r="V93" s="557"/>
      <c r="W93" s="549"/>
      <c r="X93" s="549"/>
      <c r="Y93" s="551"/>
      <c r="Z93" s="557"/>
      <c r="AA93" s="549"/>
      <c r="AB93" s="549"/>
      <c r="AC93" s="551"/>
      <c r="AD93" s="557"/>
      <c r="AE93" s="549"/>
      <c r="AF93" s="549"/>
      <c r="AG93" s="551"/>
      <c r="AH93" s="557"/>
      <c r="AI93" s="549"/>
      <c r="AJ93" s="549"/>
      <c r="AK93" s="551"/>
      <c r="AL93" s="557"/>
      <c r="AM93" s="549"/>
      <c r="AN93" s="549"/>
      <c r="AO93" s="551"/>
      <c r="AP93" s="557"/>
      <c r="AQ93" s="549"/>
      <c r="AR93" s="549"/>
      <c r="AS93" s="551"/>
      <c r="AT93" s="557"/>
      <c r="AU93" s="549"/>
      <c r="AV93" s="549"/>
      <c r="AW93" s="551"/>
      <c r="AX93" s="557"/>
      <c r="AY93" s="549"/>
      <c r="AZ93" s="549"/>
      <c r="BA93" s="551"/>
      <c r="BB93" s="557"/>
      <c r="BC93" s="549"/>
      <c r="BD93" s="549"/>
      <c r="BE93" s="551"/>
      <c r="BF93" s="557"/>
      <c r="BG93" s="549"/>
      <c r="BH93" s="549"/>
      <c r="BI93" s="551"/>
      <c r="BJ93" s="553"/>
      <c r="BK93" s="555"/>
      <c r="BL93" s="374"/>
      <c r="BM93" s="374"/>
      <c r="BN93" s="374"/>
      <c r="BO93" s="374"/>
      <c r="BP93" s="374"/>
      <c r="BQ93" s="374"/>
      <c r="BR93" s="374"/>
    </row>
    <row r="94" spans="1:70" ht="12" customHeight="1" thickBot="1" x14ac:dyDescent="0.35">
      <c r="A94" s="583"/>
      <c r="B94" s="579"/>
      <c r="C94" s="572"/>
      <c r="D94" s="575"/>
      <c r="E94" s="170"/>
      <c r="F94" s="167"/>
      <c r="G94" s="36" t="s">
        <v>678</v>
      </c>
      <c r="H94" s="37" t="str">
        <f>IF(F91="","",IF(SUM(H92:H93)=0,"PC",(SUM(H92:H93))))</f>
        <v/>
      </c>
      <c r="I94" s="304" t="str">
        <f t="shared" si="701"/>
        <v/>
      </c>
      <c r="J94" s="167"/>
      <c r="K94" s="167"/>
      <c r="L94" s="167"/>
      <c r="M94" s="167"/>
      <c r="N94" s="167"/>
      <c r="O94" s="167"/>
      <c r="P94" s="167"/>
      <c r="Q94" s="167"/>
      <c r="R94" s="167"/>
      <c r="S94" s="313"/>
      <c r="T94" s="536"/>
      <c r="U94" s="564"/>
      <c r="V94" s="557"/>
      <c r="W94" s="549"/>
      <c r="X94" s="549"/>
      <c r="Y94" s="551"/>
      <c r="Z94" s="557"/>
      <c r="AA94" s="549"/>
      <c r="AB94" s="549"/>
      <c r="AC94" s="551"/>
      <c r="AD94" s="557"/>
      <c r="AE94" s="549"/>
      <c r="AF94" s="549"/>
      <c r="AG94" s="551"/>
      <c r="AH94" s="557"/>
      <c r="AI94" s="549"/>
      <c r="AJ94" s="549"/>
      <c r="AK94" s="551"/>
      <c r="AL94" s="557"/>
      <c r="AM94" s="549"/>
      <c r="AN94" s="549"/>
      <c r="AO94" s="551"/>
      <c r="AP94" s="557"/>
      <c r="AQ94" s="549"/>
      <c r="AR94" s="549"/>
      <c r="AS94" s="551"/>
      <c r="AT94" s="557"/>
      <c r="AU94" s="549"/>
      <c r="AV94" s="549"/>
      <c r="AW94" s="551"/>
      <c r="AX94" s="557"/>
      <c r="AY94" s="549"/>
      <c r="AZ94" s="549"/>
      <c r="BA94" s="551"/>
      <c r="BB94" s="557"/>
      <c r="BC94" s="549"/>
      <c r="BD94" s="549"/>
      <c r="BE94" s="551"/>
      <c r="BF94" s="557"/>
      <c r="BG94" s="549"/>
      <c r="BH94" s="549"/>
      <c r="BI94" s="551"/>
      <c r="BJ94" s="553"/>
      <c r="BK94" s="555"/>
      <c r="BL94" s="374"/>
      <c r="BM94" s="374"/>
      <c r="BN94" s="374"/>
      <c r="BO94" s="374"/>
      <c r="BP94" s="374"/>
      <c r="BQ94" s="374"/>
      <c r="BR94" s="374"/>
    </row>
    <row r="95" spans="1:70" ht="12" customHeight="1" x14ac:dyDescent="0.3">
      <c r="A95" s="581" t="str">
        <f t="shared" ref="A95" si="966">IF(ISERROR(RANK(BK95,$BK$3:$BK$78,0)),"",(RANK(BK95,$BK$3:$BK$78,0)))</f>
        <v/>
      </c>
      <c r="B95" s="577" t="str">
        <f>IF(ISNA(VLOOKUP(D95,'L. Des E.'!$A$3:$C$362,2,FALSE)),"",(VLOOKUP(D95,'L. Des E.'!$A$3:$C$362,2,FALSE)))</f>
        <v/>
      </c>
      <c r="C95" s="569" t="str">
        <f>IF(ISNA(VLOOKUP(D95,'L. Des E.'!$A$3:$C$362,3,FALSE)),"",(VLOOKUP(D95,'L. Des E.'!$A$3:$C$362,3,FALSE)))</f>
        <v/>
      </c>
      <c r="D95" s="573"/>
      <c r="E95" s="171"/>
      <c r="F95" s="168"/>
      <c r="G95" s="149"/>
      <c r="H95" s="39"/>
      <c r="I95" s="30" t="str">
        <f t="shared" si="701"/>
        <v/>
      </c>
      <c r="J95" s="168"/>
      <c r="K95" s="168"/>
      <c r="L95" s="168"/>
      <c r="M95" s="168"/>
      <c r="N95" s="168"/>
      <c r="O95" s="168"/>
      <c r="P95" s="168"/>
      <c r="Q95" s="168"/>
      <c r="R95" s="168"/>
      <c r="S95" s="309"/>
      <c r="T95" s="536">
        <v>24</v>
      </c>
      <c r="U95" s="561" t="str">
        <f t="shared" ref="U95" si="967">H98</f>
        <v/>
      </c>
      <c r="V95" s="556">
        <f t="shared" ref="V95" si="968">J95</f>
        <v>0</v>
      </c>
      <c r="W95" s="548">
        <f t="shared" ref="W95" si="969">J96</f>
        <v>0</v>
      </c>
      <c r="X95" s="548">
        <f t="shared" ref="X95" si="970">J97</f>
        <v>0</v>
      </c>
      <c r="Y95" s="550">
        <f t="shared" ref="Y95" si="971">J98</f>
        <v>0</v>
      </c>
      <c r="Z95" s="556">
        <f t="shared" ref="Z95" si="972">K95</f>
        <v>0</v>
      </c>
      <c r="AA95" s="548">
        <f t="shared" ref="AA95" si="973">K96</f>
        <v>0</v>
      </c>
      <c r="AB95" s="548">
        <f t="shared" ref="AB95" si="974">K97</f>
        <v>0</v>
      </c>
      <c r="AC95" s="550">
        <f t="shared" ref="AC95" si="975">K98</f>
        <v>0</v>
      </c>
      <c r="AD95" s="556">
        <f t="shared" ref="AD95" si="976">L95</f>
        <v>0</v>
      </c>
      <c r="AE95" s="548">
        <f t="shared" ref="AE95" si="977">L96</f>
        <v>0</v>
      </c>
      <c r="AF95" s="548">
        <f t="shared" ref="AF95" si="978">L97</f>
        <v>0</v>
      </c>
      <c r="AG95" s="550">
        <f t="shared" ref="AG95" si="979">L98</f>
        <v>0</v>
      </c>
      <c r="AH95" s="556">
        <f t="shared" ref="AH95" si="980">M95</f>
        <v>0</v>
      </c>
      <c r="AI95" s="548">
        <f t="shared" ref="AI95" si="981">M96</f>
        <v>0</v>
      </c>
      <c r="AJ95" s="548">
        <f t="shared" ref="AJ95" si="982">M97</f>
        <v>0</v>
      </c>
      <c r="AK95" s="550">
        <f t="shared" ref="AK95" si="983">M98</f>
        <v>0</v>
      </c>
      <c r="AL95" s="556">
        <f t="shared" ref="AL95" si="984">N95</f>
        <v>0</v>
      </c>
      <c r="AM95" s="548">
        <f t="shared" ref="AM95" si="985">N96</f>
        <v>0</v>
      </c>
      <c r="AN95" s="548">
        <f t="shared" ref="AN95" si="986">N97</f>
        <v>0</v>
      </c>
      <c r="AO95" s="550">
        <f t="shared" ref="AO95" si="987">N98</f>
        <v>0</v>
      </c>
      <c r="AP95" s="556">
        <f t="shared" ref="AP95" si="988">O95</f>
        <v>0</v>
      </c>
      <c r="AQ95" s="548">
        <f t="shared" ref="AQ95" si="989">O96</f>
        <v>0</v>
      </c>
      <c r="AR95" s="548">
        <f t="shared" ref="AR95" si="990">O97</f>
        <v>0</v>
      </c>
      <c r="AS95" s="550">
        <f t="shared" ref="AS95" si="991">O98</f>
        <v>0</v>
      </c>
      <c r="AT95" s="556">
        <f t="shared" ref="AT95" si="992">P95</f>
        <v>0</v>
      </c>
      <c r="AU95" s="548">
        <f t="shared" ref="AU95" si="993">P96</f>
        <v>0</v>
      </c>
      <c r="AV95" s="548">
        <f t="shared" ref="AV95" si="994">P97</f>
        <v>0</v>
      </c>
      <c r="AW95" s="550">
        <f t="shared" ref="AW95" si="995">P98</f>
        <v>0</v>
      </c>
      <c r="AX95" s="556">
        <f t="shared" ref="AX95" si="996">Q95</f>
        <v>0</v>
      </c>
      <c r="AY95" s="548">
        <f t="shared" ref="AY95" si="997">Q96</f>
        <v>0</v>
      </c>
      <c r="AZ95" s="548">
        <f t="shared" ref="AZ95" si="998">Q97</f>
        <v>0</v>
      </c>
      <c r="BA95" s="550">
        <f t="shared" ref="BA95" si="999">Q98</f>
        <v>0</v>
      </c>
      <c r="BB95" s="556">
        <f t="shared" ref="BB95" si="1000">R95</f>
        <v>0</v>
      </c>
      <c r="BC95" s="548">
        <f t="shared" ref="BC95" si="1001">R96</f>
        <v>0</v>
      </c>
      <c r="BD95" s="548">
        <f t="shared" ref="BD95" si="1002">R97</f>
        <v>0</v>
      </c>
      <c r="BE95" s="550">
        <f t="shared" ref="BE95" si="1003">R98</f>
        <v>0</v>
      </c>
      <c r="BF95" s="556">
        <f t="shared" ref="BF95" si="1004">S95</f>
        <v>0</v>
      </c>
      <c r="BG95" s="548">
        <f t="shared" ref="BG95" si="1005">S96</f>
        <v>0</v>
      </c>
      <c r="BH95" s="548">
        <f t="shared" ref="BH95" si="1006">S97</f>
        <v>0</v>
      </c>
      <c r="BI95" s="550">
        <f t="shared" ref="BI95" si="1007">S98</f>
        <v>0</v>
      </c>
      <c r="BJ95" s="552">
        <f t="shared" ref="BJ95" si="1008">H97</f>
        <v>0</v>
      </c>
      <c r="BK95" s="554" t="str">
        <f t="shared" ref="BK95" si="1009">IF(U95="","",IFERROR(SUM(V95:BI95)+LARGE(V95:BI95,1)/100+LARGE(V95:BI95,2)/1000+LARGE(V95:BI95,3)/10000+LARGE(V95:BI95,4)/100000+LARGE(V95:BI95,5)/1000000+LARGE(V95:BI95,6)/10000000+LARGE(V95:BI95,7)/100000000+LARGE(V95:BI95,8)/1000000000+LARGE(V95:BI95,9)/10000000000+LARGE(V95:BI95,10)/100000000000+LARGE(V95:BI95,11)/1000000000000+LARGE(V95:BI95,12)/10000000000000+LARGE(V95:BI95,13)/100000000000000+LARGE(V95:BI95,14)/1000000000000000+LARGE(V95:BI95,15)/10000000000000000+LARGE(V95:BI95,16)/100000000000000000+LARGE(V95:BI95,17)/1000000000000000000+LARGE(V95:BI95,18)/10000000000000000000+LARGE(V95:BI95,19)/100000000000000000000+LARGE(V95:BI95,20)/1E+21+LARGE(V95:BI95,21)/1E+22+LARGE(V95:BI95,22)/1E+23+LARGE(V95:BI95,23)/1E+24+LARGE(V95:BI95,24)/1E+25+LARGE(V95:BI95,25)/1E+26+LARGE(V95:BI95,26)/1E+27+LARGE(V95:BI95,27)/1E+28+LARGE(V95:BI95,28)/1E+29+LARGE(V95:BI95,29)/1E+30+LARGE(V95:BI95,30)/1E+31+LARGE(V95:BI95,31)/1E+32+LARGE(V95:BI95,32)/1E+33+LARGE(V95:BI95,33)/1E+34+LARGE(V95:BI95,34)/1E+35+LARGE(V95:BI95,35)/1E+36+LARGE(V95:BI95,36)/1E+37+LARGE(V95:BI95,37)/1E+38+LARGE(V95:BI95,38)/1E+39+LARGE(V95:BI95,39)/1E+40+LARGE(V95:BI95,40)/1E+21-0.01/T95,0))</f>
        <v/>
      </c>
      <c r="BL95" s="374"/>
      <c r="BM95" s="374"/>
      <c r="BN95" s="374"/>
      <c r="BO95" s="374"/>
      <c r="BP95" s="374"/>
      <c r="BQ95" s="374"/>
      <c r="BR95" s="374"/>
    </row>
    <row r="96" spans="1:70" ht="12" customHeight="1" x14ac:dyDescent="0.3">
      <c r="A96" s="582"/>
      <c r="B96" s="578"/>
      <c r="C96" s="570"/>
      <c r="D96" s="574"/>
      <c r="E96" s="164"/>
      <c r="F96" s="165"/>
      <c r="G96" s="150"/>
      <c r="H96" s="141" t="str">
        <f>IF(SUM(I95:I98)=0,"",(SUM(I95:I98)))</f>
        <v/>
      </c>
      <c r="I96" s="34" t="str">
        <f t="shared" si="701"/>
        <v/>
      </c>
      <c r="J96" s="165"/>
      <c r="K96" s="165"/>
      <c r="L96" s="165"/>
      <c r="M96" s="165"/>
      <c r="N96" s="165"/>
      <c r="O96" s="165"/>
      <c r="P96" s="165"/>
      <c r="Q96" s="165"/>
      <c r="R96" s="165"/>
      <c r="S96" s="310"/>
      <c r="T96" s="536"/>
      <c r="U96" s="562"/>
      <c r="V96" s="557"/>
      <c r="W96" s="549"/>
      <c r="X96" s="549"/>
      <c r="Y96" s="551"/>
      <c r="Z96" s="557"/>
      <c r="AA96" s="549"/>
      <c r="AB96" s="549"/>
      <c r="AC96" s="551"/>
      <c r="AD96" s="557"/>
      <c r="AE96" s="549"/>
      <c r="AF96" s="549"/>
      <c r="AG96" s="551"/>
      <c r="AH96" s="557"/>
      <c r="AI96" s="549"/>
      <c r="AJ96" s="549"/>
      <c r="AK96" s="551"/>
      <c r="AL96" s="557"/>
      <c r="AM96" s="549"/>
      <c r="AN96" s="549"/>
      <c r="AO96" s="551"/>
      <c r="AP96" s="557"/>
      <c r="AQ96" s="549"/>
      <c r="AR96" s="549"/>
      <c r="AS96" s="551"/>
      <c r="AT96" s="557"/>
      <c r="AU96" s="549"/>
      <c r="AV96" s="549"/>
      <c r="AW96" s="551"/>
      <c r="AX96" s="557"/>
      <c r="AY96" s="549"/>
      <c r="AZ96" s="549"/>
      <c r="BA96" s="551"/>
      <c r="BB96" s="557"/>
      <c r="BC96" s="549"/>
      <c r="BD96" s="549"/>
      <c r="BE96" s="551"/>
      <c r="BF96" s="557"/>
      <c r="BG96" s="549"/>
      <c r="BH96" s="549"/>
      <c r="BI96" s="551"/>
      <c r="BJ96" s="553"/>
      <c r="BK96" s="555"/>
      <c r="BL96" s="374"/>
      <c r="BM96" s="374"/>
      <c r="BN96" s="374"/>
      <c r="BO96" s="374"/>
      <c r="BP96" s="374"/>
      <c r="BQ96" s="374"/>
      <c r="BR96" s="374"/>
    </row>
    <row r="97" spans="1:70" ht="12" customHeight="1" thickBot="1" x14ac:dyDescent="0.35">
      <c r="A97" s="582"/>
      <c r="B97" s="578"/>
      <c r="C97" s="570"/>
      <c r="D97" s="574"/>
      <c r="E97" s="164"/>
      <c r="F97" s="165"/>
      <c r="G97" s="35" t="s">
        <v>677</v>
      </c>
      <c r="H97" s="142"/>
      <c r="I97" s="34" t="str">
        <f t="shared" si="701"/>
        <v/>
      </c>
      <c r="J97" s="165"/>
      <c r="K97" s="165"/>
      <c r="L97" s="165"/>
      <c r="M97" s="165"/>
      <c r="N97" s="165"/>
      <c r="O97" s="165"/>
      <c r="P97" s="165"/>
      <c r="Q97" s="165"/>
      <c r="R97" s="165"/>
      <c r="S97" s="310"/>
      <c r="T97" s="536"/>
      <c r="U97" s="562"/>
      <c r="V97" s="557"/>
      <c r="W97" s="549"/>
      <c r="X97" s="549"/>
      <c r="Y97" s="551"/>
      <c r="Z97" s="557"/>
      <c r="AA97" s="549"/>
      <c r="AB97" s="549"/>
      <c r="AC97" s="551"/>
      <c r="AD97" s="557"/>
      <c r="AE97" s="549"/>
      <c r="AF97" s="549"/>
      <c r="AG97" s="551"/>
      <c r="AH97" s="557"/>
      <c r="AI97" s="549"/>
      <c r="AJ97" s="549"/>
      <c r="AK97" s="551"/>
      <c r="AL97" s="557"/>
      <c r="AM97" s="549"/>
      <c r="AN97" s="549"/>
      <c r="AO97" s="551"/>
      <c r="AP97" s="557"/>
      <c r="AQ97" s="549"/>
      <c r="AR97" s="549"/>
      <c r="AS97" s="551"/>
      <c r="AT97" s="557"/>
      <c r="AU97" s="549"/>
      <c r="AV97" s="549"/>
      <c r="AW97" s="551"/>
      <c r="AX97" s="557"/>
      <c r="AY97" s="549"/>
      <c r="AZ97" s="549"/>
      <c r="BA97" s="551"/>
      <c r="BB97" s="557"/>
      <c r="BC97" s="549"/>
      <c r="BD97" s="549"/>
      <c r="BE97" s="551"/>
      <c r="BF97" s="557"/>
      <c r="BG97" s="549"/>
      <c r="BH97" s="549"/>
      <c r="BI97" s="551"/>
      <c r="BJ97" s="553"/>
      <c r="BK97" s="555"/>
      <c r="BL97" s="374"/>
      <c r="BM97" s="374"/>
      <c r="BN97" s="374"/>
      <c r="BO97" s="374"/>
      <c r="BP97" s="374"/>
      <c r="BQ97" s="374"/>
      <c r="BR97" s="374"/>
    </row>
    <row r="98" spans="1:70" ht="12" customHeight="1" thickBot="1" x14ac:dyDescent="0.35">
      <c r="A98" s="583"/>
      <c r="B98" s="579"/>
      <c r="C98" s="572"/>
      <c r="D98" s="575"/>
      <c r="E98" s="166"/>
      <c r="F98" s="169"/>
      <c r="G98" s="36" t="s">
        <v>678</v>
      </c>
      <c r="H98" s="37" t="str">
        <f>IF(F95="","",IF(SUM(H96:H97)=0,"PC",(SUM(H96:H97))))</f>
        <v/>
      </c>
      <c r="I98" s="304" t="str">
        <f t="shared" si="701"/>
        <v/>
      </c>
      <c r="J98" s="169"/>
      <c r="K98" s="169"/>
      <c r="L98" s="169"/>
      <c r="M98" s="169"/>
      <c r="N98" s="169"/>
      <c r="O98" s="169"/>
      <c r="P98" s="169"/>
      <c r="Q98" s="169"/>
      <c r="R98" s="169"/>
      <c r="S98" s="311"/>
      <c r="T98" s="536"/>
      <c r="U98" s="564"/>
      <c r="V98" s="557"/>
      <c r="W98" s="549"/>
      <c r="X98" s="549"/>
      <c r="Y98" s="551"/>
      <c r="Z98" s="557"/>
      <c r="AA98" s="549"/>
      <c r="AB98" s="549"/>
      <c r="AC98" s="551"/>
      <c r="AD98" s="557"/>
      <c r="AE98" s="549"/>
      <c r="AF98" s="549"/>
      <c r="AG98" s="551"/>
      <c r="AH98" s="557"/>
      <c r="AI98" s="549"/>
      <c r="AJ98" s="549"/>
      <c r="AK98" s="551"/>
      <c r="AL98" s="557"/>
      <c r="AM98" s="549"/>
      <c r="AN98" s="549"/>
      <c r="AO98" s="551"/>
      <c r="AP98" s="557"/>
      <c r="AQ98" s="549"/>
      <c r="AR98" s="549"/>
      <c r="AS98" s="551"/>
      <c r="AT98" s="557"/>
      <c r="AU98" s="549"/>
      <c r="AV98" s="549"/>
      <c r="AW98" s="551"/>
      <c r="AX98" s="557"/>
      <c r="AY98" s="549"/>
      <c r="AZ98" s="549"/>
      <c r="BA98" s="551"/>
      <c r="BB98" s="557"/>
      <c r="BC98" s="549"/>
      <c r="BD98" s="549"/>
      <c r="BE98" s="551"/>
      <c r="BF98" s="557"/>
      <c r="BG98" s="549"/>
      <c r="BH98" s="549"/>
      <c r="BI98" s="551"/>
      <c r="BJ98" s="553"/>
      <c r="BK98" s="555"/>
      <c r="BL98" s="374"/>
      <c r="BM98" s="374"/>
      <c r="BN98" s="374"/>
      <c r="BO98" s="374"/>
      <c r="BP98" s="374"/>
      <c r="BQ98" s="374"/>
      <c r="BR98" s="374"/>
    </row>
    <row r="99" spans="1:70" ht="12" customHeight="1" x14ac:dyDescent="0.3">
      <c r="A99" s="581" t="str">
        <f t="shared" ref="A99" si="1010">IF(ISERROR(RANK(BK99,$BK$3:$BK$78,0)),"",(RANK(BK99,$BK$3:$BK$78,0)))</f>
        <v/>
      </c>
      <c r="B99" s="577" t="str">
        <f>IF(ISNA(VLOOKUP(D99,'L. Des E.'!$A$3:$C$362,2,FALSE)),"",(VLOOKUP(D99,'L. Des E.'!$A$3:$C$362,2,FALSE)))</f>
        <v/>
      </c>
      <c r="C99" s="569" t="str">
        <f>IF(ISNA(VLOOKUP(D99,'L. Des E.'!$A$3:$C$362,3,FALSE)),"",(VLOOKUP(D99,'L. Des E.'!$A$3:$C$362,3,FALSE)))</f>
        <v/>
      </c>
      <c r="D99" s="573"/>
      <c r="E99" s="162"/>
      <c r="F99" s="163"/>
      <c r="G99" s="149"/>
      <c r="H99" s="31"/>
      <c r="I99" s="30" t="str">
        <f t="shared" si="701"/>
        <v/>
      </c>
      <c r="J99" s="163"/>
      <c r="K99" s="163"/>
      <c r="L99" s="163"/>
      <c r="M99" s="163"/>
      <c r="N99" s="163"/>
      <c r="O99" s="163"/>
      <c r="P99" s="163"/>
      <c r="Q99" s="163"/>
      <c r="R99" s="163"/>
      <c r="S99" s="312"/>
      <c r="T99" s="536">
        <v>25</v>
      </c>
      <c r="U99" s="561" t="str">
        <f t="shared" ref="U99" si="1011">H102</f>
        <v/>
      </c>
      <c r="V99" s="556">
        <f t="shared" ref="V99" si="1012">J99</f>
        <v>0</v>
      </c>
      <c r="W99" s="548">
        <f t="shared" ref="W99" si="1013">J100</f>
        <v>0</v>
      </c>
      <c r="X99" s="548">
        <f t="shared" ref="X99" si="1014">J101</f>
        <v>0</v>
      </c>
      <c r="Y99" s="550">
        <f t="shared" ref="Y99" si="1015">J102</f>
        <v>0</v>
      </c>
      <c r="Z99" s="556">
        <f t="shared" ref="Z99" si="1016">K99</f>
        <v>0</v>
      </c>
      <c r="AA99" s="548">
        <f t="shared" ref="AA99" si="1017">K100</f>
        <v>0</v>
      </c>
      <c r="AB99" s="548">
        <f t="shared" ref="AB99" si="1018">K101</f>
        <v>0</v>
      </c>
      <c r="AC99" s="550">
        <f t="shared" ref="AC99" si="1019">K102</f>
        <v>0</v>
      </c>
      <c r="AD99" s="556">
        <f t="shared" ref="AD99" si="1020">L99</f>
        <v>0</v>
      </c>
      <c r="AE99" s="548">
        <f t="shared" ref="AE99" si="1021">L100</f>
        <v>0</v>
      </c>
      <c r="AF99" s="548">
        <f t="shared" ref="AF99" si="1022">L101</f>
        <v>0</v>
      </c>
      <c r="AG99" s="550">
        <f t="shared" ref="AG99" si="1023">L102</f>
        <v>0</v>
      </c>
      <c r="AH99" s="556">
        <f t="shared" ref="AH99" si="1024">M99</f>
        <v>0</v>
      </c>
      <c r="AI99" s="548">
        <f t="shared" ref="AI99" si="1025">M100</f>
        <v>0</v>
      </c>
      <c r="AJ99" s="548">
        <f t="shared" ref="AJ99" si="1026">M101</f>
        <v>0</v>
      </c>
      <c r="AK99" s="550">
        <f t="shared" ref="AK99" si="1027">M102</f>
        <v>0</v>
      </c>
      <c r="AL99" s="556">
        <f t="shared" ref="AL99" si="1028">N99</f>
        <v>0</v>
      </c>
      <c r="AM99" s="548">
        <f t="shared" ref="AM99" si="1029">N100</f>
        <v>0</v>
      </c>
      <c r="AN99" s="548">
        <f t="shared" ref="AN99" si="1030">N101</f>
        <v>0</v>
      </c>
      <c r="AO99" s="550">
        <f t="shared" ref="AO99" si="1031">N102</f>
        <v>0</v>
      </c>
      <c r="AP99" s="556">
        <f t="shared" ref="AP99" si="1032">O99</f>
        <v>0</v>
      </c>
      <c r="AQ99" s="548">
        <f t="shared" ref="AQ99" si="1033">O100</f>
        <v>0</v>
      </c>
      <c r="AR99" s="548">
        <f t="shared" ref="AR99" si="1034">O101</f>
        <v>0</v>
      </c>
      <c r="AS99" s="550">
        <f t="shared" ref="AS99" si="1035">O102</f>
        <v>0</v>
      </c>
      <c r="AT99" s="556">
        <f t="shared" ref="AT99" si="1036">P99</f>
        <v>0</v>
      </c>
      <c r="AU99" s="548">
        <f t="shared" ref="AU99" si="1037">P100</f>
        <v>0</v>
      </c>
      <c r="AV99" s="548">
        <f t="shared" ref="AV99" si="1038">P101</f>
        <v>0</v>
      </c>
      <c r="AW99" s="550">
        <f t="shared" ref="AW99" si="1039">P102</f>
        <v>0</v>
      </c>
      <c r="AX99" s="556">
        <f t="shared" ref="AX99" si="1040">Q99</f>
        <v>0</v>
      </c>
      <c r="AY99" s="548">
        <f t="shared" ref="AY99" si="1041">Q100</f>
        <v>0</v>
      </c>
      <c r="AZ99" s="548">
        <f t="shared" ref="AZ99" si="1042">Q101</f>
        <v>0</v>
      </c>
      <c r="BA99" s="550">
        <f t="shared" ref="BA99" si="1043">Q102</f>
        <v>0</v>
      </c>
      <c r="BB99" s="556">
        <f t="shared" ref="BB99" si="1044">R99</f>
        <v>0</v>
      </c>
      <c r="BC99" s="548">
        <f t="shared" ref="BC99" si="1045">R100</f>
        <v>0</v>
      </c>
      <c r="BD99" s="548">
        <f t="shared" ref="BD99" si="1046">R101</f>
        <v>0</v>
      </c>
      <c r="BE99" s="550">
        <f t="shared" ref="BE99" si="1047">R102</f>
        <v>0</v>
      </c>
      <c r="BF99" s="556">
        <f t="shared" ref="BF99" si="1048">S99</f>
        <v>0</v>
      </c>
      <c r="BG99" s="548">
        <f t="shared" ref="BG99" si="1049">S100</f>
        <v>0</v>
      </c>
      <c r="BH99" s="548">
        <f t="shared" ref="BH99" si="1050">S101</f>
        <v>0</v>
      </c>
      <c r="BI99" s="550">
        <f t="shared" ref="BI99" si="1051">S102</f>
        <v>0</v>
      </c>
      <c r="BJ99" s="552">
        <f t="shared" ref="BJ99" si="1052">H101</f>
        <v>0</v>
      </c>
      <c r="BK99" s="554" t="str">
        <f t="shared" ref="BK99" si="1053">IF(U99="","",IFERROR(SUM(V99:BI99)+LARGE(V99:BI99,1)/100+LARGE(V99:BI99,2)/1000+LARGE(V99:BI99,3)/10000+LARGE(V99:BI99,4)/100000+LARGE(V99:BI99,5)/1000000+LARGE(V99:BI99,6)/10000000+LARGE(V99:BI99,7)/100000000+LARGE(V99:BI99,8)/1000000000+LARGE(V99:BI99,9)/10000000000+LARGE(V99:BI99,10)/100000000000+LARGE(V99:BI99,11)/1000000000000+LARGE(V99:BI99,12)/10000000000000+LARGE(V99:BI99,13)/100000000000000+LARGE(V99:BI99,14)/1000000000000000+LARGE(V99:BI99,15)/10000000000000000+LARGE(V99:BI99,16)/100000000000000000+LARGE(V99:BI99,17)/1000000000000000000+LARGE(V99:BI99,18)/10000000000000000000+LARGE(V99:BI99,19)/100000000000000000000+LARGE(V99:BI99,20)/1E+21+LARGE(V99:BI99,21)/1E+22+LARGE(V99:BI99,22)/1E+23+LARGE(V99:BI99,23)/1E+24+LARGE(V99:BI99,24)/1E+25+LARGE(V99:BI99,25)/1E+26+LARGE(V99:BI99,26)/1E+27+LARGE(V99:BI99,27)/1E+28+LARGE(V99:BI99,28)/1E+29+LARGE(V99:BI99,29)/1E+30+LARGE(V99:BI99,30)/1E+31+LARGE(V99:BI99,31)/1E+32+LARGE(V99:BI99,32)/1E+33+LARGE(V99:BI99,33)/1E+34+LARGE(V99:BI99,34)/1E+35+LARGE(V99:BI99,35)/1E+36+LARGE(V99:BI99,36)/1E+37+LARGE(V99:BI99,37)/1E+38+LARGE(V99:BI99,38)/1E+39+LARGE(V99:BI99,39)/1E+40+LARGE(V99:BI99,40)/1E+21-0.01/T99,0))</f>
        <v/>
      </c>
      <c r="BL99" s="374"/>
      <c r="BM99" s="374"/>
      <c r="BN99" s="374"/>
      <c r="BO99" s="374"/>
      <c r="BP99" s="374"/>
      <c r="BQ99" s="374"/>
      <c r="BR99" s="374"/>
    </row>
    <row r="100" spans="1:70" ht="12" customHeight="1" x14ac:dyDescent="0.3">
      <c r="A100" s="582"/>
      <c r="B100" s="578"/>
      <c r="C100" s="570"/>
      <c r="D100" s="574"/>
      <c r="E100" s="164"/>
      <c r="F100" s="165"/>
      <c r="G100" s="150"/>
      <c r="H100" s="141" t="str">
        <f>IF(SUM(I99:I102)=0,"",(SUM(I99:I102)))</f>
        <v/>
      </c>
      <c r="I100" s="34" t="str">
        <f t="shared" si="701"/>
        <v/>
      </c>
      <c r="J100" s="165"/>
      <c r="K100" s="165"/>
      <c r="L100" s="165"/>
      <c r="M100" s="165"/>
      <c r="N100" s="165"/>
      <c r="O100" s="165"/>
      <c r="P100" s="165"/>
      <c r="Q100" s="165"/>
      <c r="R100" s="165"/>
      <c r="S100" s="310"/>
      <c r="T100" s="536"/>
      <c r="U100" s="562"/>
      <c r="V100" s="557"/>
      <c r="W100" s="549"/>
      <c r="X100" s="549"/>
      <c r="Y100" s="551"/>
      <c r="Z100" s="557"/>
      <c r="AA100" s="549"/>
      <c r="AB100" s="549"/>
      <c r="AC100" s="551"/>
      <c r="AD100" s="557"/>
      <c r="AE100" s="549"/>
      <c r="AF100" s="549"/>
      <c r="AG100" s="551"/>
      <c r="AH100" s="557"/>
      <c r="AI100" s="549"/>
      <c r="AJ100" s="549"/>
      <c r="AK100" s="551"/>
      <c r="AL100" s="557"/>
      <c r="AM100" s="549"/>
      <c r="AN100" s="549"/>
      <c r="AO100" s="551"/>
      <c r="AP100" s="557"/>
      <c r="AQ100" s="549"/>
      <c r="AR100" s="549"/>
      <c r="AS100" s="551"/>
      <c r="AT100" s="557"/>
      <c r="AU100" s="549"/>
      <c r="AV100" s="549"/>
      <c r="AW100" s="551"/>
      <c r="AX100" s="557"/>
      <c r="AY100" s="549"/>
      <c r="AZ100" s="549"/>
      <c r="BA100" s="551"/>
      <c r="BB100" s="557"/>
      <c r="BC100" s="549"/>
      <c r="BD100" s="549"/>
      <c r="BE100" s="551"/>
      <c r="BF100" s="557"/>
      <c r="BG100" s="549"/>
      <c r="BH100" s="549"/>
      <c r="BI100" s="551"/>
      <c r="BJ100" s="553"/>
      <c r="BK100" s="555"/>
      <c r="BL100" s="374"/>
      <c r="BM100" s="374"/>
      <c r="BN100" s="374"/>
      <c r="BO100" s="374"/>
      <c r="BP100" s="374"/>
      <c r="BQ100" s="374"/>
      <c r="BR100" s="374"/>
    </row>
    <row r="101" spans="1:70" ht="12" customHeight="1" thickBot="1" x14ac:dyDescent="0.35">
      <c r="A101" s="582"/>
      <c r="B101" s="578"/>
      <c r="C101" s="570"/>
      <c r="D101" s="574"/>
      <c r="E101" s="164"/>
      <c r="F101" s="165"/>
      <c r="G101" s="35" t="s">
        <v>677</v>
      </c>
      <c r="H101" s="142"/>
      <c r="I101" s="34" t="str">
        <f t="shared" si="701"/>
        <v/>
      </c>
      <c r="J101" s="165"/>
      <c r="K101" s="165"/>
      <c r="L101" s="165"/>
      <c r="M101" s="165"/>
      <c r="N101" s="165"/>
      <c r="O101" s="165"/>
      <c r="P101" s="165"/>
      <c r="Q101" s="165"/>
      <c r="R101" s="165"/>
      <c r="S101" s="310"/>
      <c r="T101" s="536"/>
      <c r="U101" s="562"/>
      <c r="V101" s="557"/>
      <c r="W101" s="549"/>
      <c r="X101" s="549"/>
      <c r="Y101" s="551"/>
      <c r="Z101" s="557"/>
      <c r="AA101" s="549"/>
      <c r="AB101" s="549"/>
      <c r="AC101" s="551"/>
      <c r="AD101" s="557"/>
      <c r="AE101" s="549"/>
      <c r="AF101" s="549"/>
      <c r="AG101" s="551"/>
      <c r="AH101" s="557"/>
      <c r="AI101" s="549"/>
      <c r="AJ101" s="549"/>
      <c r="AK101" s="551"/>
      <c r="AL101" s="557"/>
      <c r="AM101" s="549"/>
      <c r="AN101" s="549"/>
      <c r="AO101" s="551"/>
      <c r="AP101" s="557"/>
      <c r="AQ101" s="549"/>
      <c r="AR101" s="549"/>
      <c r="AS101" s="551"/>
      <c r="AT101" s="557"/>
      <c r="AU101" s="549"/>
      <c r="AV101" s="549"/>
      <c r="AW101" s="551"/>
      <c r="AX101" s="557"/>
      <c r="AY101" s="549"/>
      <c r="AZ101" s="549"/>
      <c r="BA101" s="551"/>
      <c r="BB101" s="557"/>
      <c r="BC101" s="549"/>
      <c r="BD101" s="549"/>
      <c r="BE101" s="551"/>
      <c r="BF101" s="557"/>
      <c r="BG101" s="549"/>
      <c r="BH101" s="549"/>
      <c r="BI101" s="551"/>
      <c r="BJ101" s="553"/>
      <c r="BK101" s="555"/>
      <c r="BL101" s="374"/>
      <c r="BM101" s="374"/>
      <c r="BN101" s="374"/>
      <c r="BO101" s="374"/>
      <c r="BP101" s="374"/>
      <c r="BQ101" s="374"/>
      <c r="BR101" s="374"/>
    </row>
    <row r="102" spans="1:70" ht="12" customHeight="1" thickBot="1" x14ac:dyDescent="0.35">
      <c r="A102" s="583"/>
      <c r="B102" s="579"/>
      <c r="C102" s="572"/>
      <c r="D102" s="575"/>
      <c r="E102" s="170"/>
      <c r="F102" s="167"/>
      <c r="G102" s="36" t="s">
        <v>678</v>
      </c>
      <c r="H102" s="37" t="str">
        <f>IF(F99="","",IF(SUM(H100:H101)=0,"PC",(SUM(H100:H101))))</f>
        <v/>
      </c>
      <c r="I102" s="304" t="str">
        <f t="shared" si="701"/>
        <v/>
      </c>
      <c r="J102" s="167"/>
      <c r="K102" s="167"/>
      <c r="L102" s="167"/>
      <c r="M102" s="167"/>
      <c r="N102" s="167"/>
      <c r="O102" s="167"/>
      <c r="P102" s="167"/>
      <c r="Q102" s="167"/>
      <c r="R102" s="167"/>
      <c r="S102" s="313"/>
      <c r="T102" s="536"/>
      <c r="U102" s="564"/>
      <c r="V102" s="557"/>
      <c r="W102" s="549"/>
      <c r="X102" s="549"/>
      <c r="Y102" s="551"/>
      <c r="Z102" s="557"/>
      <c r="AA102" s="549"/>
      <c r="AB102" s="549"/>
      <c r="AC102" s="551"/>
      <c r="AD102" s="557"/>
      <c r="AE102" s="549"/>
      <c r="AF102" s="549"/>
      <c r="AG102" s="551"/>
      <c r="AH102" s="557"/>
      <c r="AI102" s="549"/>
      <c r="AJ102" s="549"/>
      <c r="AK102" s="551"/>
      <c r="AL102" s="557"/>
      <c r="AM102" s="549"/>
      <c r="AN102" s="549"/>
      <c r="AO102" s="551"/>
      <c r="AP102" s="557"/>
      <c r="AQ102" s="549"/>
      <c r="AR102" s="549"/>
      <c r="AS102" s="551"/>
      <c r="AT102" s="557"/>
      <c r="AU102" s="549"/>
      <c r="AV102" s="549"/>
      <c r="AW102" s="551"/>
      <c r="AX102" s="557"/>
      <c r="AY102" s="549"/>
      <c r="AZ102" s="549"/>
      <c r="BA102" s="551"/>
      <c r="BB102" s="557"/>
      <c r="BC102" s="549"/>
      <c r="BD102" s="549"/>
      <c r="BE102" s="551"/>
      <c r="BF102" s="557"/>
      <c r="BG102" s="549"/>
      <c r="BH102" s="549"/>
      <c r="BI102" s="551"/>
      <c r="BJ102" s="553"/>
      <c r="BK102" s="555"/>
      <c r="BL102" s="374"/>
      <c r="BM102" s="374"/>
      <c r="BN102" s="374"/>
      <c r="BO102" s="374"/>
      <c r="BP102" s="374"/>
      <c r="BQ102" s="374"/>
      <c r="BR102" s="374"/>
    </row>
    <row r="103" spans="1:70" ht="12" customHeight="1" x14ac:dyDescent="0.3">
      <c r="A103" s="581" t="str">
        <f t="shared" ref="A103" si="1054">IF(ISERROR(RANK(BK103,$BK$3:$BK$78,0)),"",(RANK(BK103,$BK$3:$BK$78,0)))</f>
        <v/>
      </c>
      <c r="B103" s="577" t="str">
        <f>IF(ISNA(VLOOKUP(D103,'L. Des E.'!$A$3:$C$362,2,FALSE)),"",(VLOOKUP(D103,'L. Des E.'!$A$3:$C$362,2,FALSE)))</f>
        <v/>
      </c>
      <c r="C103" s="569" t="str">
        <f>IF(ISNA(VLOOKUP(D103,'L. Des E.'!$A$3:$C$362,3,FALSE)),"",(VLOOKUP(D103,'L. Des E.'!$A$3:$C$362,3,FALSE)))</f>
        <v/>
      </c>
      <c r="D103" s="573"/>
      <c r="E103" s="171"/>
      <c r="F103" s="168"/>
      <c r="G103" s="149"/>
      <c r="H103" s="39"/>
      <c r="I103" s="30" t="str">
        <f t="shared" si="701"/>
        <v/>
      </c>
      <c r="J103" s="168"/>
      <c r="K103" s="168"/>
      <c r="L103" s="168"/>
      <c r="M103" s="168"/>
      <c r="N103" s="168"/>
      <c r="O103" s="168"/>
      <c r="P103" s="168"/>
      <c r="Q103" s="168"/>
      <c r="R103" s="168"/>
      <c r="S103" s="309"/>
      <c r="T103" s="536">
        <v>26</v>
      </c>
      <c r="U103" s="561" t="str">
        <f t="shared" ref="U103" si="1055">H106</f>
        <v/>
      </c>
      <c r="V103" s="556">
        <f t="shared" ref="V103" si="1056">J103</f>
        <v>0</v>
      </c>
      <c r="W103" s="548">
        <f t="shared" ref="W103" si="1057">J104</f>
        <v>0</v>
      </c>
      <c r="X103" s="548">
        <f t="shared" ref="X103" si="1058">J105</f>
        <v>0</v>
      </c>
      <c r="Y103" s="550">
        <f t="shared" ref="Y103" si="1059">J106</f>
        <v>0</v>
      </c>
      <c r="Z103" s="556">
        <f t="shared" ref="Z103" si="1060">K103</f>
        <v>0</v>
      </c>
      <c r="AA103" s="548">
        <f t="shared" ref="AA103" si="1061">K104</f>
        <v>0</v>
      </c>
      <c r="AB103" s="548">
        <f t="shared" ref="AB103" si="1062">K105</f>
        <v>0</v>
      </c>
      <c r="AC103" s="550">
        <f t="shared" ref="AC103" si="1063">K106</f>
        <v>0</v>
      </c>
      <c r="AD103" s="556">
        <f t="shared" ref="AD103" si="1064">L103</f>
        <v>0</v>
      </c>
      <c r="AE103" s="548">
        <f t="shared" ref="AE103" si="1065">L104</f>
        <v>0</v>
      </c>
      <c r="AF103" s="548">
        <f t="shared" ref="AF103" si="1066">L105</f>
        <v>0</v>
      </c>
      <c r="AG103" s="550">
        <f t="shared" ref="AG103" si="1067">L106</f>
        <v>0</v>
      </c>
      <c r="AH103" s="556">
        <f t="shared" ref="AH103" si="1068">M103</f>
        <v>0</v>
      </c>
      <c r="AI103" s="548">
        <f t="shared" ref="AI103" si="1069">M104</f>
        <v>0</v>
      </c>
      <c r="AJ103" s="548">
        <f t="shared" ref="AJ103" si="1070">M105</f>
        <v>0</v>
      </c>
      <c r="AK103" s="550">
        <f t="shared" ref="AK103" si="1071">M106</f>
        <v>0</v>
      </c>
      <c r="AL103" s="556">
        <f t="shared" ref="AL103" si="1072">N103</f>
        <v>0</v>
      </c>
      <c r="AM103" s="548">
        <f t="shared" ref="AM103" si="1073">N104</f>
        <v>0</v>
      </c>
      <c r="AN103" s="548">
        <f t="shared" ref="AN103" si="1074">N105</f>
        <v>0</v>
      </c>
      <c r="AO103" s="550">
        <f t="shared" ref="AO103" si="1075">N106</f>
        <v>0</v>
      </c>
      <c r="AP103" s="556">
        <f t="shared" ref="AP103" si="1076">O103</f>
        <v>0</v>
      </c>
      <c r="AQ103" s="548">
        <f t="shared" ref="AQ103" si="1077">O104</f>
        <v>0</v>
      </c>
      <c r="AR103" s="548">
        <f t="shared" ref="AR103" si="1078">O105</f>
        <v>0</v>
      </c>
      <c r="AS103" s="550">
        <f t="shared" ref="AS103" si="1079">O106</f>
        <v>0</v>
      </c>
      <c r="AT103" s="556">
        <f t="shared" ref="AT103" si="1080">P103</f>
        <v>0</v>
      </c>
      <c r="AU103" s="548">
        <f t="shared" ref="AU103" si="1081">P104</f>
        <v>0</v>
      </c>
      <c r="AV103" s="548">
        <f t="shared" ref="AV103" si="1082">P105</f>
        <v>0</v>
      </c>
      <c r="AW103" s="550">
        <f t="shared" ref="AW103" si="1083">P106</f>
        <v>0</v>
      </c>
      <c r="AX103" s="556">
        <f t="shared" ref="AX103" si="1084">Q103</f>
        <v>0</v>
      </c>
      <c r="AY103" s="548">
        <f t="shared" ref="AY103" si="1085">Q104</f>
        <v>0</v>
      </c>
      <c r="AZ103" s="548">
        <f t="shared" ref="AZ103" si="1086">Q105</f>
        <v>0</v>
      </c>
      <c r="BA103" s="550">
        <f t="shared" ref="BA103" si="1087">Q106</f>
        <v>0</v>
      </c>
      <c r="BB103" s="556">
        <f t="shared" ref="BB103" si="1088">R103</f>
        <v>0</v>
      </c>
      <c r="BC103" s="548">
        <f t="shared" ref="BC103" si="1089">R104</f>
        <v>0</v>
      </c>
      <c r="BD103" s="548">
        <f t="shared" ref="BD103" si="1090">R105</f>
        <v>0</v>
      </c>
      <c r="BE103" s="550">
        <f t="shared" ref="BE103" si="1091">R106</f>
        <v>0</v>
      </c>
      <c r="BF103" s="556">
        <f t="shared" ref="BF103" si="1092">S103</f>
        <v>0</v>
      </c>
      <c r="BG103" s="548">
        <f t="shared" ref="BG103" si="1093">S104</f>
        <v>0</v>
      </c>
      <c r="BH103" s="548">
        <f t="shared" ref="BH103" si="1094">S105</f>
        <v>0</v>
      </c>
      <c r="BI103" s="550">
        <f t="shared" ref="BI103" si="1095">S106</f>
        <v>0</v>
      </c>
      <c r="BJ103" s="552">
        <f t="shared" ref="BJ103" si="1096">H105</f>
        <v>0</v>
      </c>
      <c r="BK103" s="554" t="str">
        <f t="shared" ref="BK103" si="1097">IF(U103="","",IFERROR(SUM(V103:BI103)+LARGE(V103:BI103,1)/100+LARGE(V103:BI103,2)/1000+LARGE(V103:BI103,3)/10000+LARGE(V103:BI103,4)/100000+LARGE(V103:BI103,5)/1000000+LARGE(V103:BI103,6)/10000000+LARGE(V103:BI103,7)/100000000+LARGE(V103:BI103,8)/1000000000+LARGE(V103:BI103,9)/10000000000+LARGE(V103:BI103,10)/100000000000+LARGE(V103:BI103,11)/1000000000000+LARGE(V103:BI103,12)/10000000000000+LARGE(V103:BI103,13)/100000000000000+LARGE(V103:BI103,14)/1000000000000000+LARGE(V103:BI103,15)/10000000000000000+LARGE(V103:BI103,16)/100000000000000000+LARGE(V103:BI103,17)/1000000000000000000+LARGE(V103:BI103,18)/10000000000000000000+LARGE(V103:BI103,19)/100000000000000000000+LARGE(V103:BI103,20)/1E+21+LARGE(V103:BI103,21)/1E+22+LARGE(V103:BI103,22)/1E+23+LARGE(V103:BI103,23)/1E+24+LARGE(V103:BI103,24)/1E+25+LARGE(V103:BI103,25)/1E+26+LARGE(V103:BI103,26)/1E+27+LARGE(V103:BI103,27)/1E+28+LARGE(V103:BI103,28)/1E+29+LARGE(V103:BI103,29)/1E+30+LARGE(V103:BI103,30)/1E+31+LARGE(V103:BI103,31)/1E+32+LARGE(V103:BI103,32)/1E+33+LARGE(V103:BI103,33)/1E+34+LARGE(V103:BI103,34)/1E+35+LARGE(V103:BI103,35)/1E+36+LARGE(V103:BI103,36)/1E+37+LARGE(V103:BI103,37)/1E+38+LARGE(V103:BI103,38)/1E+39+LARGE(V103:BI103,39)/1E+40+LARGE(V103:BI103,40)/1E+21-0.01/T103,0))</f>
        <v/>
      </c>
      <c r="BL103" s="374"/>
      <c r="BM103" s="374"/>
      <c r="BN103" s="374"/>
      <c r="BO103" s="374"/>
      <c r="BP103" s="374"/>
      <c r="BQ103" s="374"/>
      <c r="BR103" s="374"/>
    </row>
    <row r="104" spans="1:70" ht="12" customHeight="1" x14ac:dyDescent="0.3">
      <c r="A104" s="582"/>
      <c r="B104" s="578"/>
      <c r="C104" s="570"/>
      <c r="D104" s="574"/>
      <c r="E104" s="164"/>
      <c r="F104" s="165"/>
      <c r="G104" s="150"/>
      <c r="H104" s="141" t="str">
        <f>IF(SUM(I103:I106)=0,"",(SUM(I103:I106)))</f>
        <v/>
      </c>
      <c r="I104" s="34" t="str">
        <f t="shared" si="701"/>
        <v/>
      </c>
      <c r="J104" s="165"/>
      <c r="K104" s="165"/>
      <c r="L104" s="165"/>
      <c r="M104" s="165"/>
      <c r="N104" s="165"/>
      <c r="O104" s="165"/>
      <c r="P104" s="165"/>
      <c r="Q104" s="165"/>
      <c r="R104" s="165"/>
      <c r="S104" s="310"/>
      <c r="T104" s="536"/>
      <c r="U104" s="562"/>
      <c r="V104" s="557"/>
      <c r="W104" s="549"/>
      <c r="X104" s="549"/>
      <c r="Y104" s="551"/>
      <c r="Z104" s="557"/>
      <c r="AA104" s="549"/>
      <c r="AB104" s="549"/>
      <c r="AC104" s="551"/>
      <c r="AD104" s="557"/>
      <c r="AE104" s="549"/>
      <c r="AF104" s="549"/>
      <c r="AG104" s="551"/>
      <c r="AH104" s="557"/>
      <c r="AI104" s="549"/>
      <c r="AJ104" s="549"/>
      <c r="AK104" s="551"/>
      <c r="AL104" s="557"/>
      <c r="AM104" s="549"/>
      <c r="AN104" s="549"/>
      <c r="AO104" s="551"/>
      <c r="AP104" s="557"/>
      <c r="AQ104" s="549"/>
      <c r="AR104" s="549"/>
      <c r="AS104" s="551"/>
      <c r="AT104" s="557"/>
      <c r="AU104" s="549"/>
      <c r="AV104" s="549"/>
      <c r="AW104" s="551"/>
      <c r="AX104" s="557"/>
      <c r="AY104" s="549"/>
      <c r="AZ104" s="549"/>
      <c r="BA104" s="551"/>
      <c r="BB104" s="557"/>
      <c r="BC104" s="549"/>
      <c r="BD104" s="549"/>
      <c r="BE104" s="551"/>
      <c r="BF104" s="557"/>
      <c r="BG104" s="549"/>
      <c r="BH104" s="549"/>
      <c r="BI104" s="551"/>
      <c r="BJ104" s="553"/>
      <c r="BK104" s="555"/>
      <c r="BL104" s="374"/>
      <c r="BM104" s="374"/>
      <c r="BN104" s="374"/>
      <c r="BO104" s="374"/>
      <c r="BP104" s="374"/>
      <c r="BQ104" s="374"/>
      <c r="BR104" s="374"/>
    </row>
    <row r="105" spans="1:70" ht="12" customHeight="1" thickBot="1" x14ac:dyDescent="0.35">
      <c r="A105" s="582"/>
      <c r="B105" s="578"/>
      <c r="C105" s="570"/>
      <c r="D105" s="574"/>
      <c r="E105" s="164"/>
      <c r="F105" s="165"/>
      <c r="G105" s="35" t="s">
        <v>677</v>
      </c>
      <c r="H105" s="142"/>
      <c r="I105" s="34" t="str">
        <f t="shared" si="701"/>
        <v/>
      </c>
      <c r="J105" s="165"/>
      <c r="K105" s="165"/>
      <c r="L105" s="165"/>
      <c r="M105" s="165"/>
      <c r="N105" s="165"/>
      <c r="O105" s="165"/>
      <c r="P105" s="165"/>
      <c r="Q105" s="165"/>
      <c r="R105" s="165"/>
      <c r="S105" s="310"/>
      <c r="T105" s="536"/>
      <c r="U105" s="562"/>
      <c r="V105" s="557"/>
      <c r="W105" s="549"/>
      <c r="X105" s="549"/>
      <c r="Y105" s="551"/>
      <c r="Z105" s="557"/>
      <c r="AA105" s="549"/>
      <c r="AB105" s="549"/>
      <c r="AC105" s="551"/>
      <c r="AD105" s="557"/>
      <c r="AE105" s="549"/>
      <c r="AF105" s="549"/>
      <c r="AG105" s="551"/>
      <c r="AH105" s="557"/>
      <c r="AI105" s="549"/>
      <c r="AJ105" s="549"/>
      <c r="AK105" s="551"/>
      <c r="AL105" s="557"/>
      <c r="AM105" s="549"/>
      <c r="AN105" s="549"/>
      <c r="AO105" s="551"/>
      <c r="AP105" s="557"/>
      <c r="AQ105" s="549"/>
      <c r="AR105" s="549"/>
      <c r="AS105" s="551"/>
      <c r="AT105" s="557"/>
      <c r="AU105" s="549"/>
      <c r="AV105" s="549"/>
      <c r="AW105" s="551"/>
      <c r="AX105" s="557"/>
      <c r="AY105" s="549"/>
      <c r="AZ105" s="549"/>
      <c r="BA105" s="551"/>
      <c r="BB105" s="557"/>
      <c r="BC105" s="549"/>
      <c r="BD105" s="549"/>
      <c r="BE105" s="551"/>
      <c r="BF105" s="557"/>
      <c r="BG105" s="549"/>
      <c r="BH105" s="549"/>
      <c r="BI105" s="551"/>
      <c r="BJ105" s="553"/>
      <c r="BK105" s="555"/>
      <c r="BL105" s="374"/>
      <c r="BM105" s="374"/>
      <c r="BN105" s="374"/>
      <c r="BO105" s="374"/>
      <c r="BP105" s="374"/>
      <c r="BQ105" s="374"/>
      <c r="BR105" s="374"/>
    </row>
    <row r="106" spans="1:70" ht="12" customHeight="1" thickBot="1" x14ac:dyDescent="0.35">
      <c r="A106" s="583"/>
      <c r="B106" s="579"/>
      <c r="C106" s="572"/>
      <c r="D106" s="575"/>
      <c r="E106" s="166"/>
      <c r="F106" s="169"/>
      <c r="G106" s="36" t="s">
        <v>678</v>
      </c>
      <c r="H106" s="37" t="str">
        <f>IF(F103="","",IF(SUM(H104:H105)=0,"PC",(SUM(H104:H105))))</f>
        <v/>
      </c>
      <c r="I106" s="304" t="str">
        <f t="shared" si="701"/>
        <v/>
      </c>
      <c r="J106" s="169"/>
      <c r="K106" s="169"/>
      <c r="L106" s="169"/>
      <c r="M106" s="169"/>
      <c r="N106" s="169"/>
      <c r="O106" s="169"/>
      <c r="P106" s="169"/>
      <c r="Q106" s="169"/>
      <c r="R106" s="169"/>
      <c r="S106" s="311"/>
      <c r="T106" s="536"/>
      <c r="U106" s="564"/>
      <c r="V106" s="557"/>
      <c r="W106" s="549"/>
      <c r="X106" s="549"/>
      <c r="Y106" s="551"/>
      <c r="Z106" s="557"/>
      <c r="AA106" s="549"/>
      <c r="AB106" s="549"/>
      <c r="AC106" s="551"/>
      <c r="AD106" s="557"/>
      <c r="AE106" s="549"/>
      <c r="AF106" s="549"/>
      <c r="AG106" s="551"/>
      <c r="AH106" s="557"/>
      <c r="AI106" s="549"/>
      <c r="AJ106" s="549"/>
      <c r="AK106" s="551"/>
      <c r="AL106" s="557"/>
      <c r="AM106" s="549"/>
      <c r="AN106" s="549"/>
      <c r="AO106" s="551"/>
      <c r="AP106" s="557"/>
      <c r="AQ106" s="549"/>
      <c r="AR106" s="549"/>
      <c r="AS106" s="551"/>
      <c r="AT106" s="557"/>
      <c r="AU106" s="549"/>
      <c r="AV106" s="549"/>
      <c r="AW106" s="551"/>
      <c r="AX106" s="557"/>
      <c r="AY106" s="549"/>
      <c r="AZ106" s="549"/>
      <c r="BA106" s="551"/>
      <c r="BB106" s="557"/>
      <c r="BC106" s="549"/>
      <c r="BD106" s="549"/>
      <c r="BE106" s="551"/>
      <c r="BF106" s="557"/>
      <c r="BG106" s="549"/>
      <c r="BH106" s="549"/>
      <c r="BI106" s="551"/>
      <c r="BJ106" s="553"/>
      <c r="BK106" s="555"/>
      <c r="BL106" s="374"/>
      <c r="BM106" s="374"/>
      <c r="BN106" s="374"/>
      <c r="BO106" s="374"/>
      <c r="BP106" s="374"/>
      <c r="BQ106" s="374"/>
      <c r="BR106" s="374"/>
    </row>
    <row r="107" spans="1:70" ht="12" customHeight="1" x14ac:dyDescent="0.3">
      <c r="A107" s="581" t="str">
        <f t="shared" ref="A107" si="1098">IF(ISERROR(RANK(BK107,$BK$3:$BK$78,0)),"",(RANK(BK107,$BK$3:$BK$78,0)))</f>
        <v/>
      </c>
      <c r="B107" s="577" t="str">
        <f>IF(ISNA(VLOOKUP(D107,'L. Des E.'!$A$3:$C$362,2,FALSE)),"",(VLOOKUP(D107,'L. Des E.'!$A$3:$C$362,2,FALSE)))</f>
        <v/>
      </c>
      <c r="C107" s="569" t="str">
        <f>IF(ISNA(VLOOKUP(D107,'L. Des E.'!$A$3:$C$362,3,FALSE)),"",(VLOOKUP(D107,'L. Des E.'!$A$3:$C$362,3,FALSE)))</f>
        <v/>
      </c>
      <c r="D107" s="573"/>
      <c r="E107" s="162"/>
      <c r="F107" s="163"/>
      <c r="G107" s="149"/>
      <c r="H107" s="31"/>
      <c r="I107" s="30" t="str">
        <f t="shared" si="701"/>
        <v/>
      </c>
      <c r="J107" s="163"/>
      <c r="K107" s="163"/>
      <c r="L107" s="163"/>
      <c r="M107" s="163"/>
      <c r="N107" s="163"/>
      <c r="O107" s="163"/>
      <c r="P107" s="163"/>
      <c r="Q107" s="163"/>
      <c r="R107" s="163"/>
      <c r="S107" s="312"/>
      <c r="T107" s="536">
        <v>27</v>
      </c>
      <c r="U107" s="561" t="str">
        <f t="shared" ref="U107" si="1099">H110</f>
        <v/>
      </c>
      <c r="V107" s="556">
        <f t="shared" ref="V107" si="1100">J107</f>
        <v>0</v>
      </c>
      <c r="W107" s="548">
        <f t="shared" ref="W107" si="1101">J108</f>
        <v>0</v>
      </c>
      <c r="X107" s="548">
        <f t="shared" ref="X107" si="1102">J109</f>
        <v>0</v>
      </c>
      <c r="Y107" s="550">
        <f t="shared" ref="Y107" si="1103">J110</f>
        <v>0</v>
      </c>
      <c r="Z107" s="556">
        <f t="shared" ref="Z107" si="1104">K107</f>
        <v>0</v>
      </c>
      <c r="AA107" s="548">
        <f t="shared" ref="AA107" si="1105">K108</f>
        <v>0</v>
      </c>
      <c r="AB107" s="548">
        <f t="shared" ref="AB107" si="1106">K109</f>
        <v>0</v>
      </c>
      <c r="AC107" s="550">
        <f t="shared" ref="AC107" si="1107">K110</f>
        <v>0</v>
      </c>
      <c r="AD107" s="556">
        <f t="shared" ref="AD107" si="1108">L107</f>
        <v>0</v>
      </c>
      <c r="AE107" s="548">
        <f t="shared" ref="AE107" si="1109">L108</f>
        <v>0</v>
      </c>
      <c r="AF107" s="548">
        <f t="shared" ref="AF107" si="1110">L109</f>
        <v>0</v>
      </c>
      <c r="AG107" s="550">
        <f t="shared" ref="AG107" si="1111">L110</f>
        <v>0</v>
      </c>
      <c r="AH107" s="556">
        <f t="shared" ref="AH107" si="1112">M107</f>
        <v>0</v>
      </c>
      <c r="AI107" s="548">
        <f t="shared" ref="AI107" si="1113">M108</f>
        <v>0</v>
      </c>
      <c r="AJ107" s="548">
        <f t="shared" ref="AJ107" si="1114">M109</f>
        <v>0</v>
      </c>
      <c r="AK107" s="550">
        <f t="shared" ref="AK107" si="1115">M110</f>
        <v>0</v>
      </c>
      <c r="AL107" s="556">
        <f t="shared" ref="AL107" si="1116">N107</f>
        <v>0</v>
      </c>
      <c r="AM107" s="548">
        <f t="shared" ref="AM107" si="1117">N108</f>
        <v>0</v>
      </c>
      <c r="AN107" s="548">
        <f t="shared" ref="AN107" si="1118">N109</f>
        <v>0</v>
      </c>
      <c r="AO107" s="550">
        <f t="shared" ref="AO107" si="1119">N110</f>
        <v>0</v>
      </c>
      <c r="AP107" s="556">
        <f t="shared" ref="AP107" si="1120">O107</f>
        <v>0</v>
      </c>
      <c r="AQ107" s="548">
        <f t="shared" ref="AQ107" si="1121">O108</f>
        <v>0</v>
      </c>
      <c r="AR107" s="548">
        <f t="shared" ref="AR107" si="1122">O109</f>
        <v>0</v>
      </c>
      <c r="AS107" s="550">
        <f t="shared" ref="AS107" si="1123">O110</f>
        <v>0</v>
      </c>
      <c r="AT107" s="556">
        <f t="shared" ref="AT107" si="1124">P107</f>
        <v>0</v>
      </c>
      <c r="AU107" s="548">
        <f t="shared" ref="AU107" si="1125">P108</f>
        <v>0</v>
      </c>
      <c r="AV107" s="548">
        <f t="shared" ref="AV107" si="1126">P109</f>
        <v>0</v>
      </c>
      <c r="AW107" s="550">
        <f t="shared" ref="AW107" si="1127">P110</f>
        <v>0</v>
      </c>
      <c r="AX107" s="556">
        <f t="shared" ref="AX107" si="1128">Q107</f>
        <v>0</v>
      </c>
      <c r="AY107" s="548">
        <f t="shared" ref="AY107" si="1129">Q108</f>
        <v>0</v>
      </c>
      <c r="AZ107" s="548">
        <f t="shared" ref="AZ107" si="1130">Q109</f>
        <v>0</v>
      </c>
      <c r="BA107" s="550">
        <f t="shared" ref="BA107" si="1131">Q110</f>
        <v>0</v>
      </c>
      <c r="BB107" s="556">
        <f t="shared" ref="BB107" si="1132">R107</f>
        <v>0</v>
      </c>
      <c r="BC107" s="548">
        <f t="shared" ref="BC107" si="1133">R108</f>
        <v>0</v>
      </c>
      <c r="BD107" s="548">
        <f t="shared" ref="BD107" si="1134">R109</f>
        <v>0</v>
      </c>
      <c r="BE107" s="550">
        <f t="shared" ref="BE107" si="1135">R110</f>
        <v>0</v>
      </c>
      <c r="BF107" s="556">
        <f t="shared" ref="BF107" si="1136">S107</f>
        <v>0</v>
      </c>
      <c r="BG107" s="548">
        <f t="shared" ref="BG107" si="1137">S108</f>
        <v>0</v>
      </c>
      <c r="BH107" s="548">
        <f t="shared" ref="BH107" si="1138">S109</f>
        <v>0</v>
      </c>
      <c r="BI107" s="550">
        <f t="shared" ref="BI107" si="1139">S110</f>
        <v>0</v>
      </c>
      <c r="BJ107" s="552">
        <f t="shared" ref="BJ107" si="1140">H109</f>
        <v>0</v>
      </c>
      <c r="BK107" s="554" t="str">
        <f t="shared" ref="BK107" si="1141">IF(U107="","",IFERROR(SUM(V107:BI107)+LARGE(V107:BI107,1)/100+LARGE(V107:BI107,2)/1000+LARGE(V107:BI107,3)/10000+LARGE(V107:BI107,4)/100000+LARGE(V107:BI107,5)/1000000+LARGE(V107:BI107,6)/10000000+LARGE(V107:BI107,7)/100000000+LARGE(V107:BI107,8)/1000000000+LARGE(V107:BI107,9)/10000000000+LARGE(V107:BI107,10)/100000000000+LARGE(V107:BI107,11)/1000000000000+LARGE(V107:BI107,12)/10000000000000+LARGE(V107:BI107,13)/100000000000000+LARGE(V107:BI107,14)/1000000000000000+LARGE(V107:BI107,15)/10000000000000000+LARGE(V107:BI107,16)/100000000000000000+LARGE(V107:BI107,17)/1000000000000000000+LARGE(V107:BI107,18)/10000000000000000000+LARGE(V107:BI107,19)/100000000000000000000+LARGE(V107:BI107,20)/1E+21+LARGE(V107:BI107,21)/1E+22+LARGE(V107:BI107,22)/1E+23+LARGE(V107:BI107,23)/1E+24+LARGE(V107:BI107,24)/1E+25+LARGE(V107:BI107,25)/1E+26+LARGE(V107:BI107,26)/1E+27+LARGE(V107:BI107,27)/1E+28+LARGE(V107:BI107,28)/1E+29+LARGE(V107:BI107,29)/1E+30+LARGE(V107:BI107,30)/1E+31+LARGE(V107:BI107,31)/1E+32+LARGE(V107:BI107,32)/1E+33+LARGE(V107:BI107,33)/1E+34+LARGE(V107:BI107,34)/1E+35+LARGE(V107:BI107,35)/1E+36+LARGE(V107:BI107,36)/1E+37+LARGE(V107:BI107,37)/1E+38+LARGE(V107:BI107,38)/1E+39+LARGE(V107:BI107,39)/1E+40+LARGE(V107:BI107,40)/1E+21-0.01/T107,0))</f>
        <v/>
      </c>
      <c r="BL107" s="374"/>
      <c r="BM107" s="374"/>
      <c r="BN107" s="374"/>
      <c r="BO107" s="374"/>
      <c r="BP107" s="374"/>
      <c r="BQ107" s="374"/>
      <c r="BR107" s="374"/>
    </row>
    <row r="108" spans="1:70" ht="12" customHeight="1" x14ac:dyDescent="0.3">
      <c r="A108" s="582"/>
      <c r="B108" s="578"/>
      <c r="C108" s="570"/>
      <c r="D108" s="574"/>
      <c r="E108" s="164"/>
      <c r="F108" s="165"/>
      <c r="G108" s="150"/>
      <c r="H108" s="141" t="str">
        <f>IF(SUM(I107:I110)=0,"",(SUM(I107:I110)))</f>
        <v/>
      </c>
      <c r="I108" s="34" t="str">
        <f t="shared" si="701"/>
        <v/>
      </c>
      <c r="J108" s="165"/>
      <c r="K108" s="165"/>
      <c r="L108" s="165"/>
      <c r="M108" s="165"/>
      <c r="N108" s="165"/>
      <c r="O108" s="165"/>
      <c r="P108" s="165"/>
      <c r="Q108" s="165"/>
      <c r="R108" s="165"/>
      <c r="S108" s="310"/>
      <c r="T108" s="536"/>
      <c r="U108" s="562"/>
      <c r="V108" s="557"/>
      <c r="W108" s="549"/>
      <c r="X108" s="549"/>
      <c r="Y108" s="551"/>
      <c r="Z108" s="557"/>
      <c r="AA108" s="549"/>
      <c r="AB108" s="549"/>
      <c r="AC108" s="551"/>
      <c r="AD108" s="557"/>
      <c r="AE108" s="549"/>
      <c r="AF108" s="549"/>
      <c r="AG108" s="551"/>
      <c r="AH108" s="557"/>
      <c r="AI108" s="549"/>
      <c r="AJ108" s="549"/>
      <c r="AK108" s="551"/>
      <c r="AL108" s="557"/>
      <c r="AM108" s="549"/>
      <c r="AN108" s="549"/>
      <c r="AO108" s="551"/>
      <c r="AP108" s="557"/>
      <c r="AQ108" s="549"/>
      <c r="AR108" s="549"/>
      <c r="AS108" s="551"/>
      <c r="AT108" s="557"/>
      <c r="AU108" s="549"/>
      <c r="AV108" s="549"/>
      <c r="AW108" s="551"/>
      <c r="AX108" s="557"/>
      <c r="AY108" s="549"/>
      <c r="AZ108" s="549"/>
      <c r="BA108" s="551"/>
      <c r="BB108" s="557"/>
      <c r="BC108" s="549"/>
      <c r="BD108" s="549"/>
      <c r="BE108" s="551"/>
      <c r="BF108" s="557"/>
      <c r="BG108" s="549"/>
      <c r="BH108" s="549"/>
      <c r="BI108" s="551"/>
      <c r="BJ108" s="553"/>
      <c r="BK108" s="555"/>
      <c r="BL108" s="374"/>
      <c r="BM108" s="374"/>
      <c r="BN108" s="374"/>
      <c r="BO108" s="374"/>
      <c r="BP108" s="374"/>
      <c r="BQ108" s="374"/>
      <c r="BR108" s="374"/>
    </row>
    <row r="109" spans="1:70" ht="12" customHeight="1" thickBot="1" x14ac:dyDescent="0.35">
      <c r="A109" s="582"/>
      <c r="B109" s="578"/>
      <c r="C109" s="570"/>
      <c r="D109" s="574"/>
      <c r="E109" s="164"/>
      <c r="F109" s="165"/>
      <c r="G109" s="35" t="s">
        <v>677</v>
      </c>
      <c r="H109" s="142"/>
      <c r="I109" s="34" t="str">
        <f t="shared" si="701"/>
        <v/>
      </c>
      <c r="J109" s="165"/>
      <c r="K109" s="165"/>
      <c r="L109" s="165"/>
      <c r="M109" s="165"/>
      <c r="N109" s="165"/>
      <c r="O109" s="165"/>
      <c r="P109" s="165"/>
      <c r="Q109" s="165"/>
      <c r="R109" s="165"/>
      <c r="S109" s="310"/>
      <c r="T109" s="536"/>
      <c r="U109" s="562"/>
      <c r="V109" s="557"/>
      <c r="W109" s="549"/>
      <c r="X109" s="549"/>
      <c r="Y109" s="551"/>
      <c r="Z109" s="557"/>
      <c r="AA109" s="549"/>
      <c r="AB109" s="549"/>
      <c r="AC109" s="551"/>
      <c r="AD109" s="557"/>
      <c r="AE109" s="549"/>
      <c r="AF109" s="549"/>
      <c r="AG109" s="551"/>
      <c r="AH109" s="557"/>
      <c r="AI109" s="549"/>
      <c r="AJ109" s="549"/>
      <c r="AK109" s="551"/>
      <c r="AL109" s="557"/>
      <c r="AM109" s="549"/>
      <c r="AN109" s="549"/>
      <c r="AO109" s="551"/>
      <c r="AP109" s="557"/>
      <c r="AQ109" s="549"/>
      <c r="AR109" s="549"/>
      <c r="AS109" s="551"/>
      <c r="AT109" s="557"/>
      <c r="AU109" s="549"/>
      <c r="AV109" s="549"/>
      <c r="AW109" s="551"/>
      <c r="AX109" s="557"/>
      <c r="AY109" s="549"/>
      <c r="AZ109" s="549"/>
      <c r="BA109" s="551"/>
      <c r="BB109" s="557"/>
      <c r="BC109" s="549"/>
      <c r="BD109" s="549"/>
      <c r="BE109" s="551"/>
      <c r="BF109" s="557"/>
      <c r="BG109" s="549"/>
      <c r="BH109" s="549"/>
      <c r="BI109" s="551"/>
      <c r="BJ109" s="553"/>
      <c r="BK109" s="555"/>
      <c r="BL109" s="374"/>
      <c r="BM109" s="374"/>
      <c r="BN109" s="374"/>
      <c r="BO109" s="374"/>
      <c r="BP109" s="374"/>
      <c r="BQ109" s="374"/>
      <c r="BR109" s="374"/>
    </row>
    <row r="110" spans="1:70" ht="12" customHeight="1" thickBot="1" x14ac:dyDescent="0.35">
      <c r="A110" s="583"/>
      <c r="B110" s="579"/>
      <c r="C110" s="572"/>
      <c r="D110" s="575"/>
      <c r="E110" s="170"/>
      <c r="F110" s="167"/>
      <c r="G110" s="36" t="s">
        <v>678</v>
      </c>
      <c r="H110" s="37" t="str">
        <f>IF(F107="","",IF(SUM(H108:H109)=0,"PC",(SUM(H108:H109))))</f>
        <v/>
      </c>
      <c r="I110" s="304" t="str">
        <f t="shared" si="701"/>
        <v/>
      </c>
      <c r="J110" s="167"/>
      <c r="K110" s="167"/>
      <c r="L110" s="167"/>
      <c r="M110" s="167"/>
      <c r="N110" s="167"/>
      <c r="O110" s="167"/>
      <c r="P110" s="167"/>
      <c r="Q110" s="167"/>
      <c r="R110" s="167"/>
      <c r="S110" s="313"/>
      <c r="T110" s="536"/>
      <c r="U110" s="564"/>
      <c r="V110" s="557"/>
      <c r="W110" s="549"/>
      <c r="X110" s="549"/>
      <c r="Y110" s="551"/>
      <c r="Z110" s="557"/>
      <c r="AA110" s="549"/>
      <c r="AB110" s="549"/>
      <c r="AC110" s="551"/>
      <c r="AD110" s="557"/>
      <c r="AE110" s="549"/>
      <c r="AF110" s="549"/>
      <c r="AG110" s="551"/>
      <c r="AH110" s="557"/>
      <c r="AI110" s="549"/>
      <c r="AJ110" s="549"/>
      <c r="AK110" s="551"/>
      <c r="AL110" s="557"/>
      <c r="AM110" s="549"/>
      <c r="AN110" s="549"/>
      <c r="AO110" s="551"/>
      <c r="AP110" s="557"/>
      <c r="AQ110" s="549"/>
      <c r="AR110" s="549"/>
      <c r="AS110" s="551"/>
      <c r="AT110" s="557"/>
      <c r="AU110" s="549"/>
      <c r="AV110" s="549"/>
      <c r="AW110" s="551"/>
      <c r="AX110" s="557"/>
      <c r="AY110" s="549"/>
      <c r="AZ110" s="549"/>
      <c r="BA110" s="551"/>
      <c r="BB110" s="557"/>
      <c r="BC110" s="549"/>
      <c r="BD110" s="549"/>
      <c r="BE110" s="551"/>
      <c r="BF110" s="557"/>
      <c r="BG110" s="549"/>
      <c r="BH110" s="549"/>
      <c r="BI110" s="551"/>
      <c r="BJ110" s="553"/>
      <c r="BK110" s="555"/>
      <c r="BL110" s="374"/>
      <c r="BM110" s="374"/>
      <c r="BN110" s="374"/>
      <c r="BO110" s="374"/>
      <c r="BP110" s="374"/>
      <c r="BQ110" s="374"/>
      <c r="BR110" s="374"/>
    </row>
    <row r="111" spans="1:70" ht="12" customHeight="1" x14ac:dyDescent="0.3">
      <c r="A111" s="581" t="str">
        <f t="shared" ref="A111" si="1142">IF(ISERROR(RANK(BK111,$BK$3:$BK$78,0)),"",(RANK(BK111,$BK$3:$BK$78,0)))</f>
        <v/>
      </c>
      <c r="B111" s="577" t="str">
        <f>IF(ISNA(VLOOKUP(D111,'L. Des E.'!$A$3:$C$362,2,FALSE)),"",(VLOOKUP(D111,'L. Des E.'!$A$3:$C$362,2,FALSE)))</f>
        <v/>
      </c>
      <c r="C111" s="569" t="str">
        <f>IF(ISNA(VLOOKUP(D111,'L. Des E.'!$A$3:$C$362,3,FALSE)),"",(VLOOKUP(D111,'L. Des E.'!$A$3:$C$362,3,FALSE)))</f>
        <v/>
      </c>
      <c r="D111" s="573"/>
      <c r="E111" s="171"/>
      <c r="F111" s="168"/>
      <c r="G111" s="149"/>
      <c r="H111" s="39"/>
      <c r="I111" s="30" t="str">
        <f t="shared" si="701"/>
        <v/>
      </c>
      <c r="J111" s="168"/>
      <c r="K111" s="168"/>
      <c r="L111" s="168"/>
      <c r="M111" s="168"/>
      <c r="N111" s="168"/>
      <c r="O111" s="168"/>
      <c r="P111" s="168"/>
      <c r="Q111" s="168"/>
      <c r="R111" s="168"/>
      <c r="S111" s="309"/>
      <c r="T111" s="536">
        <v>28</v>
      </c>
      <c r="U111" s="561" t="str">
        <f t="shared" ref="U111" si="1143">H114</f>
        <v/>
      </c>
      <c r="V111" s="556">
        <f t="shared" ref="V111" si="1144">J111</f>
        <v>0</v>
      </c>
      <c r="W111" s="548">
        <f t="shared" ref="W111" si="1145">J112</f>
        <v>0</v>
      </c>
      <c r="X111" s="548">
        <f t="shared" ref="X111" si="1146">J113</f>
        <v>0</v>
      </c>
      <c r="Y111" s="550">
        <f t="shared" ref="Y111" si="1147">J114</f>
        <v>0</v>
      </c>
      <c r="Z111" s="556">
        <f t="shared" ref="Z111" si="1148">K111</f>
        <v>0</v>
      </c>
      <c r="AA111" s="548">
        <f t="shared" ref="AA111" si="1149">K112</f>
        <v>0</v>
      </c>
      <c r="AB111" s="548">
        <f t="shared" ref="AB111" si="1150">K113</f>
        <v>0</v>
      </c>
      <c r="AC111" s="550">
        <f t="shared" ref="AC111" si="1151">K114</f>
        <v>0</v>
      </c>
      <c r="AD111" s="556">
        <f t="shared" ref="AD111" si="1152">L111</f>
        <v>0</v>
      </c>
      <c r="AE111" s="548">
        <f t="shared" ref="AE111" si="1153">L112</f>
        <v>0</v>
      </c>
      <c r="AF111" s="548">
        <f t="shared" ref="AF111" si="1154">L113</f>
        <v>0</v>
      </c>
      <c r="AG111" s="550">
        <f t="shared" ref="AG111" si="1155">L114</f>
        <v>0</v>
      </c>
      <c r="AH111" s="556">
        <f t="shared" ref="AH111" si="1156">M111</f>
        <v>0</v>
      </c>
      <c r="AI111" s="548">
        <f t="shared" ref="AI111" si="1157">M112</f>
        <v>0</v>
      </c>
      <c r="AJ111" s="548">
        <f t="shared" ref="AJ111" si="1158">M113</f>
        <v>0</v>
      </c>
      <c r="AK111" s="550">
        <f t="shared" ref="AK111" si="1159">M114</f>
        <v>0</v>
      </c>
      <c r="AL111" s="556">
        <f t="shared" ref="AL111" si="1160">N111</f>
        <v>0</v>
      </c>
      <c r="AM111" s="548">
        <f t="shared" ref="AM111" si="1161">N112</f>
        <v>0</v>
      </c>
      <c r="AN111" s="548">
        <f t="shared" ref="AN111" si="1162">N113</f>
        <v>0</v>
      </c>
      <c r="AO111" s="550">
        <f t="shared" ref="AO111" si="1163">N114</f>
        <v>0</v>
      </c>
      <c r="AP111" s="556">
        <f t="shared" ref="AP111" si="1164">O111</f>
        <v>0</v>
      </c>
      <c r="AQ111" s="548">
        <f t="shared" ref="AQ111" si="1165">O112</f>
        <v>0</v>
      </c>
      <c r="AR111" s="548">
        <f t="shared" ref="AR111" si="1166">O113</f>
        <v>0</v>
      </c>
      <c r="AS111" s="550">
        <f t="shared" ref="AS111" si="1167">O114</f>
        <v>0</v>
      </c>
      <c r="AT111" s="556">
        <f t="shared" ref="AT111" si="1168">P111</f>
        <v>0</v>
      </c>
      <c r="AU111" s="548">
        <f t="shared" ref="AU111" si="1169">P112</f>
        <v>0</v>
      </c>
      <c r="AV111" s="548">
        <f t="shared" ref="AV111" si="1170">P113</f>
        <v>0</v>
      </c>
      <c r="AW111" s="550">
        <f t="shared" ref="AW111" si="1171">P114</f>
        <v>0</v>
      </c>
      <c r="AX111" s="556">
        <f t="shared" ref="AX111" si="1172">Q111</f>
        <v>0</v>
      </c>
      <c r="AY111" s="548">
        <f t="shared" ref="AY111" si="1173">Q112</f>
        <v>0</v>
      </c>
      <c r="AZ111" s="548">
        <f t="shared" ref="AZ111" si="1174">Q113</f>
        <v>0</v>
      </c>
      <c r="BA111" s="550">
        <f t="shared" ref="BA111" si="1175">Q114</f>
        <v>0</v>
      </c>
      <c r="BB111" s="556">
        <f t="shared" ref="BB111" si="1176">R111</f>
        <v>0</v>
      </c>
      <c r="BC111" s="548">
        <f t="shared" ref="BC111" si="1177">R112</f>
        <v>0</v>
      </c>
      <c r="BD111" s="548">
        <f t="shared" ref="BD111" si="1178">R113</f>
        <v>0</v>
      </c>
      <c r="BE111" s="550">
        <f t="shared" ref="BE111" si="1179">R114</f>
        <v>0</v>
      </c>
      <c r="BF111" s="556">
        <f t="shared" ref="BF111" si="1180">S111</f>
        <v>0</v>
      </c>
      <c r="BG111" s="548">
        <f t="shared" ref="BG111" si="1181">S112</f>
        <v>0</v>
      </c>
      <c r="BH111" s="548">
        <f t="shared" ref="BH111" si="1182">S113</f>
        <v>0</v>
      </c>
      <c r="BI111" s="550">
        <f t="shared" ref="BI111" si="1183">S114</f>
        <v>0</v>
      </c>
      <c r="BJ111" s="552">
        <f t="shared" ref="BJ111" si="1184">H113</f>
        <v>0</v>
      </c>
      <c r="BK111" s="554" t="str">
        <f t="shared" ref="BK111" si="1185">IF(U111="","",IFERROR(SUM(V111:BI111)+LARGE(V111:BI111,1)/100+LARGE(V111:BI111,2)/1000+LARGE(V111:BI111,3)/10000+LARGE(V111:BI111,4)/100000+LARGE(V111:BI111,5)/1000000+LARGE(V111:BI111,6)/10000000+LARGE(V111:BI111,7)/100000000+LARGE(V111:BI111,8)/1000000000+LARGE(V111:BI111,9)/10000000000+LARGE(V111:BI111,10)/100000000000+LARGE(V111:BI111,11)/1000000000000+LARGE(V111:BI111,12)/10000000000000+LARGE(V111:BI111,13)/100000000000000+LARGE(V111:BI111,14)/1000000000000000+LARGE(V111:BI111,15)/10000000000000000+LARGE(V111:BI111,16)/100000000000000000+LARGE(V111:BI111,17)/1000000000000000000+LARGE(V111:BI111,18)/10000000000000000000+LARGE(V111:BI111,19)/100000000000000000000+LARGE(V111:BI111,20)/1E+21+LARGE(V111:BI111,21)/1E+22+LARGE(V111:BI111,22)/1E+23+LARGE(V111:BI111,23)/1E+24+LARGE(V111:BI111,24)/1E+25+LARGE(V111:BI111,25)/1E+26+LARGE(V111:BI111,26)/1E+27+LARGE(V111:BI111,27)/1E+28+LARGE(V111:BI111,28)/1E+29+LARGE(V111:BI111,29)/1E+30+LARGE(V111:BI111,30)/1E+31+LARGE(V111:BI111,31)/1E+32+LARGE(V111:BI111,32)/1E+33+LARGE(V111:BI111,33)/1E+34+LARGE(V111:BI111,34)/1E+35+LARGE(V111:BI111,35)/1E+36+LARGE(V111:BI111,36)/1E+37+LARGE(V111:BI111,37)/1E+38+LARGE(V111:BI111,38)/1E+39+LARGE(V111:BI111,39)/1E+40+LARGE(V111:BI111,40)/1E+21-0.01/T111,0))</f>
        <v/>
      </c>
      <c r="BL111" s="374"/>
      <c r="BM111" s="374"/>
      <c r="BN111" s="374"/>
      <c r="BO111" s="374"/>
      <c r="BP111" s="374"/>
      <c r="BQ111" s="374"/>
      <c r="BR111" s="374"/>
    </row>
    <row r="112" spans="1:70" ht="12" customHeight="1" x14ac:dyDescent="0.3">
      <c r="A112" s="582"/>
      <c r="B112" s="578"/>
      <c r="C112" s="570"/>
      <c r="D112" s="574"/>
      <c r="E112" s="164"/>
      <c r="F112" s="165"/>
      <c r="G112" s="150"/>
      <c r="H112" s="141" t="str">
        <f>IF(SUM(I111:I114)=0,"",(SUM(I111:I114)))</f>
        <v/>
      </c>
      <c r="I112" s="34" t="str">
        <f t="shared" si="701"/>
        <v/>
      </c>
      <c r="J112" s="165"/>
      <c r="K112" s="165"/>
      <c r="L112" s="165"/>
      <c r="M112" s="165"/>
      <c r="N112" s="165"/>
      <c r="O112" s="165"/>
      <c r="P112" s="165"/>
      <c r="Q112" s="165"/>
      <c r="R112" s="165"/>
      <c r="S112" s="310"/>
      <c r="T112" s="536"/>
      <c r="U112" s="562"/>
      <c r="V112" s="557"/>
      <c r="W112" s="549"/>
      <c r="X112" s="549"/>
      <c r="Y112" s="551"/>
      <c r="Z112" s="557"/>
      <c r="AA112" s="549"/>
      <c r="AB112" s="549"/>
      <c r="AC112" s="551"/>
      <c r="AD112" s="557"/>
      <c r="AE112" s="549"/>
      <c r="AF112" s="549"/>
      <c r="AG112" s="551"/>
      <c r="AH112" s="557"/>
      <c r="AI112" s="549"/>
      <c r="AJ112" s="549"/>
      <c r="AK112" s="551"/>
      <c r="AL112" s="557"/>
      <c r="AM112" s="549"/>
      <c r="AN112" s="549"/>
      <c r="AO112" s="551"/>
      <c r="AP112" s="557"/>
      <c r="AQ112" s="549"/>
      <c r="AR112" s="549"/>
      <c r="AS112" s="551"/>
      <c r="AT112" s="557"/>
      <c r="AU112" s="549"/>
      <c r="AV112" s="549"/>
      <c r="AW112" s="551"/>
      <c r="AX112" s="557"/>
      <c r="AY112" s="549"/>
      <c r="AZ112" s="549"/>
      <c r="BA112" s="551"/>
      <c r="BB112" s="557"/>
      <c r="BC112" s="549"/>
      <c r="BD112" s="549"/>
      <c r="BE112" s="551"/>
      <c r="BF112" s="557"/>
      <c r="BG112" s="549"/>
      <c r="BH112" s="549"/>
      <c r="BI112" s="551"/>
      <c r="BJ112" s="553"/>
      <c r="BK112" s="555"/>
      <c r="BL112" s="374"/>
      <c r="BM112" s="374"/>
      <c r="BN112" s="374"/>
      <c r="BO112" s="374"/>
      <c r="BP112" s="374"/>
      <c r="BQ112" s="374"/>
      <c r="BR112" s="374"/>
    </row>
    <row r="113" spans="1:70" ht="12" customHeight="1" thickBot="1" x14ac:dyDescent="0.35">
      <c r="A113" s="582"/>
      <c r="B113" s="578"/>
      <c r="C113" s="570"/>
      <c r="D113" s="574"/>
      <c r="E113" s="164"/>
      <c r="F113" s="165"/>
      <c r="G113" s="35" t="s">
        <v>677</v>
      </c>
      <c r="H113" s="142"/>
      <c r="I113" s="34" t="str">
        <f t="shared" si="701"/>
        <v/>
      </c>
      <c r="J113" s="165"/>
      <c r="K113" s="165"/>
      <c r="L113" s="165"/>
      <c r="M113" s="165"/>
      <c r="N113" s="165"/>
      <c r="O113" s="165"/>
      <c r="P113" s="165"/>
      <c r="Q113" s="165"/>
      <c r="R113" s="165"/>
      <c r="S113" s="310"/>
      <c r="T113" s="536"/>
      <c r="U113" s="562"/>
      <c r="V113" s="557"/>
      <c r="W113" s="549"/>
      <c r="X113" s="549"/>
      <c r="Y113" s="551"/>
      <c r="Z113" s="557"/>
      <c r="AA113" s="549"/>
      <c r="AB113" s="549"/>
      <c r="AC113" s="551"/>
      <c r="AD113" s="557"/>
      <c r="AE113" s="549"/>
      <c r="AF113" s="549"/>
      <c r="AG113" s="551"/>
      <c r="AH113" s="557"/>
      <c r="AI113" s="549"/>
      <c r="AJ113" s="549"/>
      <c r="AK113" s="551"/>
      <c r="AL113" s="557"/>
      <c r="AM113" s="549"/>
      <c r="AN113" s="549"/>
      <c r="AO113" s="551"/>
      <c r="AP113" s="557"/>
      <c r="AQ113" s="549"/>
      <c r="AR113" s="549"/>
      <c r="AS113" s="551"/>
      <c r="AT113" s="557"/>
      <c r="AU113" s="549"/>
      <c r="AV113" s="549"/>
      <c r="AW113" s="551"/>
      <c r="AX113" s="557"/>
      <c r="AY113" s="549"/>
      <c r="AZ113" s="549"/>
      <c r="BA113" s="551"/>
      <c r="BB113" s="557"/>
      <c r="BC113" s="549"/>
      <c r="BD113" s="549"/>
      <c r="BE113" s="551"/>
      <c r="BF113" s="557"/>
      <c r="BG113" s="549"/>
      <c r="BH113" s="549"/>
      <c r="BI113" s="551"/>
      <c r="BJ113" s="553"/>
      <c r="BK113" s="555"/>
      <c r="BL113" s="374"/>
      <c r="BM113" s="374"/>
      <c r="BN113" s="374"/>
      <c r="BO113" s="374"/>
      <c r="BP113" s="374"/>
      <c r="BQ113" s="374"/>
      <c r="BR113" s="374"/>
    </row>
    <row r="114" spans="1:70" ht="12" customHeight="1" thickBot="1" x14ac:dyDescent="0.35">
      <c r="A114" s="583"/>
      <c r="B114" s="579"/>
      <c r="C114" s="572"/>
      <c r="D114" s="575"/>
      <c r="E114" s="166"/>
      <c r="F114" s="169"/>
      <c r="G114" s="36" t="s">
        <v>678</v>
      </c>
      <c r="H114" s="37" t="str">
        <f>IF(F111="","",IF(SUM(H112:H113)=0,"PC",(SUM(H112:H113))))</f>
        <v/>
      </c>
      <c r="I114" s="304" t="str">
        <f t="shared" si="701"/>
        <v/>
      </c>
      <c r="J114" s="169"/>
      <c r="K114" s="169"/>
      <c r="L114" s="169"/>
      <c r="M114" s="169"/>
      <c r="N114" s="169"/>
      <c r="O114" s="169"/>
      <c r="P114" s="169"/>
      <c r="Q114" s="169"/>
      <c r="R114" s="169"/>
      <c r="S114" s="311"/>
      <c r="T114" s="536"/>
      <c r="U114" s="564"/>
      <c r="V114" s="557"/>
      <c r="W114" s="549"/>
      <c r="X114" s="549"/>
      <c r="Y114" s="551"/>
      <c r="Z114" s="557"/>
      <c r="AA114" s="549"/>
      <c r="AB114" s="549"/>
      <c r="AC114" s="551"/>
      <c r="AD114" s="557"/>
      <c r="AE114" s="549"/>
      <c r="AF114" s="549"/>
      <c r="AG114" s="551"/>
      <c r="AH114" s="557"/>
      <c r="AI114" s="549"/>
      <c r="AJ114" s="549"/>
      <c r="AK114" s="551"/>
      <c r="AL114" s="557"/>
      <c r="AM114" s="549"/>
      <c r="AN114" s="549"/>
      <c r="AO114" s="551"/>
      <c r="AP114" s="557"/>
      <c r="AQ114" s="549"/>
      <c r="AR114" s="549"/>
      <c r="AS114" s="551"/>
      <c r="AT114" s="557"/>
      <c r="AU114" s="549"/>
      <c r="AV114" s="549"/>
      <c r="AW114" s="551"/>
      <c r="AX114" s="557"/>
      <c r="AY114" s="549"/>
      <c r="AZ114" s="549"/>
      <c r="BA114" s="551"/>
      <c r="BB114" s="557"/>
      <c r="BC114" s="549"/>
      <c r="BD114" s="549"/>
      <c r="BE114" s="551"/>
      <c r="BF114" s="557"/>
      <c r="BG114" s="549"/>
      <c r="BH114" s="549"/>
      <c r="BI114" s="551"/>
      <c r="BJ114" s="553"/>
      <c r="BK114" s="555"/>
      <c r="BL114" s="374"/>
      <c r="BM114" s="374"/>
      <c r="BN114" s="374"/>
      <c r="BO114" s="374"/>
      <c r="BP114" s="374"/>
      <c r="BQ114" s="374"/>
      <c r="BR114" s="374"/>
    </row>
    <row r="115" spans="1:70" ht="12" customHeight="1" x14ac:dyDescent="0.3">
      <c r="A115" s="581" t="str">
        <f t="shared" ref="A115" si="1186">IF(ISERROR(RANK(BK115,$BK$3:$BK$78,0)),"",(RANK(BK115,$BK$3:$BK$78,0)))</f>
        <v/>
      </c>
      <c r="B115" s="577" t="str">
        <f>IF(ISNA(VLOOKUP(D115,'L. Des E.'!$A$3:$C$362,2,FALSE)),"",(VLOOKUP(D115,'L. Des E.'!$A$3:$C$362,2,FALSE)))</f>
        <v/>
      </c>
      <c r="C115" s="569" t="str">
        <f>IF(ISNA(VLOOKUP(D115,'L. Des E.'!$A$3:$C$362,3,FALSE)),"",(VLOOKUP(D115,'L. Des E.'!$A$3:$C$362,3,FALSE)))</f>
        <v/>
      </c>
      <c r="D115" s="573"/>
      <c r="E115" s="162"/>
      <c r="F115" s="163"/>
      <c r="G115" s="149"/>
      <c r="H115" s="31"/>
      <c r="I115" s="30" t="str">
        <f t="shared" si="701"/>
        <v/>
      </c>
      <c r="J115" s="163"/>
      <c r="K115" s="163"/>
      <c r="L115" s="163"/>
      <c r="M115" s="163"/>
      <c r="N115" s="163"/>
      <c r="O115" s="163"/>
      <c r="P115" s="163"/>
      <c r="Q115" s="163"/>
      <c r="R115" s="163"/>
      <c r="S115" s="312"/>
      <c r="T115" s="536">
        <v>29</v>
      </c>
      <c r="U115" s="561" t="str">
        <f t="shared" ref="U115" si="1187">H118</f>
        <v/>
      </c>
      <c r="V115" s="556">
        <f t="shared" ref="V115" si="1188">J115</f>
        <v>0</v>
      </c>
      <c r="W115" s="548">
        <f t="shared" ref="W115" si="1189">J116</f>
        <v>0</v>
      </c>
      <c r="X115" s="548">
        <f t="shared" ref="X115" si="1190">J117</f>
        <v>0</v>
      </c>
      <c r="Y115" s="550">
        <f t="shared" ref="Y115" si="1191">J118</f>
        <v>0</v>
      </c>
      <c r="Z115" s="556">
        <f t="shared" ref="Z115" si="1192">K115</f>
        <v>0</v>
      </c>
      <c r="AA115" s="548">
        <f t="shared" ref="AA115" si="1193">K116</f>
        <v>0</v>
      </c>
      <c r="AB115" s="548">
        <f t="shared" ref="AB115" si="1194">K117</f>
        <v>0</v>
      </c>
      <c r="AC115" s="550">
        <f t="shared" ref="AC115" si="1195">K118</f>
        <v>0</v>
      </c>
      <c r="AD115" s="556">
        <f t="shared" ref="AD115" si="1196">L115</f>
        <v>0</v>
      </c>
      <c r="AE115" s="548">
        <f t="shared" ref="AE115" si="1197">L116</f>
        <v>0</v>
      </c>
      <c r="AF115" s="548">
        <f t="shared" ref="AF115" si="1198">L117</f>
        <v>0</v>
      </c>
      <c r="AG115" s="550">
        <f t="shared" ref="AG115" si="1199">L118</f>
        <v>0</v>
      </c>
      <c r="AH115" s="556">
        <f t="shared" ref="AH115" si="1200">M115</f>
        <v>0</v>
      </c>
      <c r="AI115" s="548">
        <f t="shared" ref="AI115" si="1201">M116</f>
        <v>0</v>
      </c>
      <c r="AJ115" s="548">
        <f t="shared" ref="AJ115" si="1202">M117</f>
        <v>0</v>
      </c>
      <c r="AK115" s="550">
        <f t="shared" ref="AK115" si="1203">M118</f>
        <v>0</v>
      </c>
      <c r="AL115" s="556">
        <f t="shared" ref="AL115" si="1204">N115</f>
        <v>0</v>
      </c>
      <c r="AM115" s="548">
        <f t="shared" ref="AM115" si="1205">N116</f>
        <v>0</v>
      </c>
      <c r="AN115" s="548">
        <f t="shared" ref="AN115" si="1206">N117</f>
        <v>0</v>
      </c>
      <c r="AO115" s="550">
        <f t="shared" ref="AO115" si="1207">N118</f>
        <v>0</v>
      </c>
      <c r="AP115" s="556">
        <f t="shared" ref="AP115" si="1208">O115</f>
        <v>0</v>
      </c>
      <c r="AQ115" s="548">
        <f t="shared" ref="AQ115" si="1209">O116</f>
        <v>0</v>
      </c>
      <c r="AR115" s="548">
        <f t="shared" ref="AR115" si="1210">O117</f>
        <v>0</v>
      </c>
      <c r="AS115" s="550">
        <f t="shared" ref="AS115" si="1211">O118</f>
        <v>0</v>
      </c>
      <c r="AT115" s="556">
        <f t="shared" ref="AT115" si="1212">P115</f>
        <v>0</v>
      </c>
      <c r="AU115" s="548">
        <f t="shared" ref="AU115" si="1213">P116</f>
        <v>0</v>
      </c>
      <c r="AV115" s="548">
        <f t="shared" ref="AV115" si="1214">P117</f>
        <v>0</v>
      </c>
      <c r="AW115" s="550">
        <f t="shared" ref="AW115" si="1215">P118</f>
        <v>0</v>
      </c>
      <c r="AX115" s="556">
        <f t="shared" ref="AX115" si="1216">Q115</f>
        <v>0</v>
      </c>
      <c r="AY115" s="548">
        <f t="shared" ref="AY115" si="1217">Q116</f>
        <v>0</v>
      </c>
      <c r="AZ115" s="548">
        <f t="shared" ref="AZ115" si="1218">Q117</f>
        <v>0</v>
      </c>
      <c r="BA115" s="550">
        <f t="shared" ref="BA115" si="1219">Q118</f>
        <v>0</v>
      </c>
      <c r="BB115" s="556">
        <f t="shared" ref="BB115" si="1220">R115</f>
        <v>0</v>
      </c>
      <c r="BC115" s="548">
        <f t="shared" ref="BC115" si="1221">R116</f>
        <v>0</v>
      </c>
      <c r="BD115" s="548">
        <f t="shared" ref="BD115" si="1222">R117</f>
        <v>0</v>
      </c>
      <c r="BE115" s="550">
        <f t="shared" ref="BE115" si="1223">R118</f>
        <v>0</v>
      </c>
      <c r="BF115" s="556">
        <f t="shared" ref="BF115" si="1224">S115</f>
        <v>0</v>
      </c>
      <c r="BG115" s="548">
        <f t="shared" ref="BG115" si="1225">S116</f>
        <v>0</v>
      </c>
      <c r="BH115" s="548">
        <f t="shared" ref="BH115" si="1226">S117</f>
        <v>0</v>
      </c>
      <c r="BI115" s="550">
        <f t="shared" ref="BI115" si="1227">S118</f>
        <v>0</v>
      </c>
      <c r="BJ115" s="552">
        <f t="shared" ref="BJ115" si="1228">H117</f>
        <v>0</v>
      </c>
      <c r="BK115" s="554" t="str">
        <f t="shared" ref="BK115" si="1229">IF(U115="","",IFERROR(SUM(V115:BI115)+LARGE(V115:BI115,1)/100+LARGE(V115:BI115,2)/1000+LARGE(V115:BI115,3)/10000+LARGE(V115:BI115,4)/100000+LARGE(V115:BI115,5)/1000000+LARGE(V115:BI115,6)/10000000+LARGE(V115:BI115,7)/100000000+LARGE(V115:BI115,8)/1000000000+LARGE(V115:BI115,9)/10000000000+LARGE(V115:BI115,10)/100000000000+LARGE(V115:BI115,11)/1000000000000+LARGE(V115:BI115,12)/10000000000000+LARGE(V115:BI115,13)/100000000000000+LARGE(V115:BI115,14)/1000000000000000+LARGE(V115:BI115,15)/10000000000000000+LARGE(V115:BI115,16)/100000000000000000+LARGE(V115:BI115,17)/1000000000000000000+LARGE(V115:BI115,18)/10000000000000000000+LARGE(V115:BI115,19)/100000000000000000000+LARGE(V115:BI115,20)/1E+21+LARGE(V115:BI115,21)/1E+22+LARGE(V115:BI115,22)/1E+23+LARGE(V115:BI115,23)/1E+24+LARGE(V115:BI115,24)/1E+25+LARGE(V115:BI115,25)/1E+26+LARGE(V115:BI115,26)/1E+27+LARGE(V115:BI115,27)/1E+28+LARGE(V115:BI115,28)/1E+29+LARGE(V115:BI115,29)/1E+30+LARGE(V115:BI115,30)/1E+31+LARGE(V115:BI115,31)/1E+32+LARGE(V115:BI115,32)/1E+33+LARGE(V115:BI115,33)/1E+34+LARGE(V115:BI115,34)/1E+35+LARGE(V115:BI115,35)/1E+36+LARGE(V115:BI115,36)/1E+37+LARGE(V115:BI115,37)/1E+38+LARGE(V115:BI115,38)/1E+39+LARGE(V115:BI115,39)/1E+40+LARGE(V115:BI115,40)/1E+21-0.01/T115,0))</f>
        <v/>
      </c>
      <c r="BL115" s="374"/>
      <c r="BM115" s="374"/>
      <c r="BN115" s="374"/>
      <c r="BO115" s="374"/>
      <c r="BP115" s="374"/>
      <c r="BQ115" s="374"/>
      <c r="BR115" s="374"/>
    </row>
    <row r="116" spans="1:70" ht="12" customHeight="1" x14ac:dyDescent="0.3">
      <c r="A116" s="582"/>
      <c r="B116" s="578"/>
      <c r="C116" s="570"/>
      <c r="D116" s="574"/>
      <c r="E116" s="164"/>
      <c r="F116" s="165"/>
      <c r="G116" s="150"/>
      <c r="H116" s="141" t="str">
        <f>IF(SUM(I115:I118)=0,"",(SUM(I115:I118)))</f>
        <v/>
      </c>
      <c r="I116" s="34" t="str">
        <f t="shared" si="701"/>
        <v/>
      </c>
      <c r="J116" s="165"/>
      <c r="K116" s="165"/>
      <c r="L116" s="165"/>
      <c r="M116" s="165"/>
      <c r="N116" s="165"/>
      <c r="O116" s="165"/>
      <c r="P116" s="165"/>
      <c r="Q116" s="165"/>
      <c r="R116" s="165"/>
      <c r="S116" s="310"/>
      <c r="T116" s="536"/>
      <c r="U116" s="562"/>
      <c r="V116" s="557"/>
      <c r="W116" s="549"/>
      <c r="X116" s="549"/>
      <c r="Y116" s="551"/>
      <c r="Z116" s="557"/>
      <c r="AA116" s="549"/>
      <c r="AB116" s="549"/>
      <c r="AC116" s="551"/>
      <c r="AD116" s="557"/>
      <c r="AE116" s="549"/>
      <c r="AF116" s="549"/>
      <c r="AG116" s="551"/>
      <c r="AH116" s="557"/>
      <c r="AI116" s="549"/>
      <c r="AJ116" s="549"/>
      <c r="AK116" s="551"/>
      <c r="AL116" s="557"/>
      <c r="AM116" s="549"/>
      <c r="AN116" s="549"/>
      <c r="AO116" s="551"/>
      <c r="AP116" s="557"/>
      <c r="AQ116" s="549"/>
      <c r="AR116" s="549"/>
      <c r="AS116" s="551"/>
      <c r="AT116" s="557"/>
      <c r="AU116" s="549"/>
      <c r="AV116" s="549"/>
      <c r="AW116" s="551"/>
      <c r="AX116" s="557"/>
      <c r="AY116" s="549"/>
      <c r="AZ116" s="549"/>
      <c r="BA116" s="551"/>
      <c r="BB116" s="557"/>
      <c r="BC116" s="549"/>
      <c r="BD116" s="549"/>
      <c r="BE116" s="551"/>
      <c r="BF116" s="557"/>
      <c r="BG116" s="549"/>
      <c r="BH116" s="549"/>
      <c r="BI116" s="551"/>
      <c r="BJ116" s="553"/>
      <c r="BK116" s="555"/>
      <c r="BL116" s="374"/>
      <c r="BM116" s="374"/>
      <c r="BN116" s="374"/>
      <c r="BO116" s="374"/>
      <c r="BP116" s="374"/>
      <c r="BQ116" s="374"/>
      <c r="BR116" s="374"/>
    </row>
    <row r="117" spans="1:70" ht="12" customHeight="1" thickBot="1" x14ac:dyDescent="0.35">
      <c r="A117" s="582"/>
      <c r="B117" s="578"/>
      <c r="C117" s="570"/>
      <c r="D117" s="574"/>
      <c r="E117" s="164"/>
      <c r="F117" s="165"/>
      <c r="G117" s="35" t="s">
        <v>677</v>
      </c>
      <c r="H117" s="142"/>
      <c r="I117" s="34" t="str">
        <f t="shared" si="701"/>
        <v/>
      </c>
      <c r="J117" s="165"/>
      <c r="K117" s="165"/>
      <c r="L117" s="165"/>
      <c r="M117" s="165"/>
      <c r="N117" s="165"/>
      <c r="O117" s="165"/>
      <c r="P117" s="165"/>
      <c r="Q117" s="165"/>
      <c r="R117" s="165"/>
      <c r="S117" s="310"/>
      <c r="T117" s="536"/>
      <c r="U117" s="562"/>
      <c r="V117" s="557"/>
      <c r="W117" s="549"/>
      <c r="X117" s="549"/>
      <c r="Y117" s="551"/>
      <c r="Z117" s="557"/>
      <c r="AA117" s="549"/>
      <c r="AB117" s="549"/>
      <c r="AC117" s="551"/>
      <c r="AD117" s="557"/>
      <c r="AE117" s="549"/>
      <c r="AF117" s="549"/>
      <c r="AG117" s="551"/>
      <c r="AH117" s="557"/>
      <c r="AI117" s="549"/>
      <c r="AJ117" s="549"/>
      <c r="AK117" s="551"/>
      <c r="AL117" s="557"/>
      <c r="AM117" s="549"/>
      <c r="AN117" s="549"/>
      <c r="AO117" s="551"/>
      <c r="AP117" s="557"/>
      <c r="AQ117" s="549"/>
      <c r="AR117" s="549"/>
      <c r="AS117" s="551"/>
      <c r="AT117" s="557"/>
      <c r="AU117" s="549"/>
      <c r="AV117" s="549"/>
      <c r="AW117" s="551"/>
      <c r="AX117" s="557"/>
      <c r="AY117" s="549"/>
      <c r="AZ117" s="549"/>
      <c r="BA117" s="551"/>
      <c r="BB117" s="557"/>
      <c r="BC117" s="549"/>
      <c r="BD117" s="549"/>
      <c r="BE117" s="551"/>
      <c r="BF117" s="557"/>
      <c r="BG117" s="549"/>
      <c r="BH117" s="549"/>
      <c r="BI117" s="551"/>
      <c r="BJ117" s="553"/>
      <c r="BK117" s="555"/>
      <c r="BL117" s="374"/>
      <c r="BM117" s="374"/>
      <c r="BN117" s="374"/>
      <c r="BO117" s="374"/>
      <c r="BP117" s="374"/>
      <c r="BQ117" s="374"/>
      <c r="BR117" s="374"/>
    </row>
    <row r="118" spans="1:70" ht="12" customHeight="1" thickBot="1" x14ac:dyDescent="0.35">
      <c r="A118" s="583"/>
      <c r="B118" s="579"/>
      <c r="C118" s="572"/>
      <c r="D118" s="575"/>
      <c r="E118" s="170"/>
      <c r="F118" s="167"/>
      <c r="G118" s="36" t="s">
        <v>678</v>
      </c>
      <c r="H118" s="37" t="str">
        <f>IF(F115="","",IF(SUM(H116:H117)=0,"PC",(SUM(H116:H117))))</f>
        <v/>
      </c>
      <c r="I118" s="304" t="str">
        <f t="shared" si="701"/>
        <v/>
      </c>
      <c r="J118" s="167"/>
      <c r="K118" s="167"/>
      <c r="L118" s="167"/>
      <c r="M118" s="167"/>
      <c r="N118" s="167"/>
      <c r="O118" s="167"/>
      <c r="P118" s="167"/>
      <c r="Q118" s="167"/>
      <c r="R118" s="167"/>
      <c r="S118" s="313"/>
      <c r="T118" s="536"/>
      <c r="U118" s="564"/>
      <c r="V118" s="557"/>
      <c r="W118" s="549"/>
      <c r="X118" s="549"/>
      <c r="Y118" s="551"/>
      <c r="Z118" s="557"/>
      <c r="AA118" s="549"/>
      <c r="AB118" s="549"/>
      <c r="AC118" s="551"/>
      <c r="AD118" s="557"/>
      <c r="AE118" s="549"/>
      <c r="AF118" s="549"/>
      <c r="AG118" s="551"/>
      <c r="AH118" s="557"/>
      <c r="AI118" s="549"/>
      <c r="AJ118" s="549"/>
      <c r="AK118" s="551"/>
      <c r="AL118" s="557"/>
      <c r="AM118" s="549"/>
      <c r="AN118" s="549"/>
      <c r="AO118" s="551"/>
      <c r="AP118" s="557"/>
      <c r="AQ118" s="549"/>
      <c r="AR118" s="549"/>
      <c r="AS118" s="551"/>
      <c r="AT118" s="557"/>
      <c r="AU118" s="549"/>
      <c r="AV118" s="549"/>
      <c r="AW118" s="551"/>
      <c r="AX118" s="557"/>
      <c r="AY118" s="549"/>
      <c r="AZ118" s="549"/>
      <c r="BA118" s="551"/>
      <c r="BB118" s="557"/>
      <c r="BC118" s="549"/>
      <c r="BD118" s="549"/>
      <c r="BE118" s="551"/>
      <c r="BF118" s="557"/>
      <c r="BG118" s="549"/>
      <c r="BH118" s="549"/>
      <c r="BI118" s="551"/>
      <c r="BJ118" s="553"/>
      <c r="BK118" s="555"/>
      <c r="BL118" s="374"/>
      <c r="BM118" s="374"/>
      <c r="BN118" s="374"/>
      <c r="BO118" s="374"/>
      <c r="BP118" s="374"/>
      <c r="BQ118" s="374"/>
      <c r="BR118" s="374"/>
    </row>
    <row r="119" spans="1:70" ht="12" customHeight="1" x14ac:dyDescent="0.3">
      <c r="A119" s="581" t="str">
        <f t="shared" ref="A119" si="1230">IF(ISERROR(RANK(BK119,$BK$3:$BK$78,0)),"",(RANK(BK119,$BK$3:$BK$78,0)))</f>
        <v/>
      </c>
      <c r="B119" s="577" t="str">
        <f>IF(ISNA(VLOOKUP(D119,'L. Des E.'!$A$3:$C$362,2,FALSE)),"",(VLOOKUP(D119,'L. Des E.'!$A$3:$C$362,2,FALSE)))</f>
        <v/>
      </c>
      <c r="C119" s="569" t="str">
        <f>IF(ISNA(VLOOKUP(D119,'L. Des E.'!$A$3:$C$362,3,FALSE)),"",(VLOOKUP(D119,'L. Des E.'!$A$3:$C$362,3,FALSE)))</f>
        <v/>
      </c>
      <c r="D119" s="573"/>
      <c r="E119" s="171"/>
      <c r="F119" s="168"/>
      <c r="G119" s="149"/>
      <c r="H119" s="39"/>
      <c r="I119" s="30" t="str">
        <f t="shared" si="701"/>
        <v/>
      </c>
      <c r="J119" s="168"/>
      <c r="K119" s="168"/>
      <c r="L119" s="168"/>
      <c r="M119" s="168"/>
      <c r="N119" s="168"/>
      <c r="O119" s="168"/>
      <c r="P119" s="168"/>
      <c r="Q119" s="168"/>
      <c r="R119" s="168"/>
      <c r="S119" s="309"/>
      <c r="T119" s="536">
        <v>30</v>
      </c>
      <c r="U119" s="561" t="str">
        <f t="shared" ref="U119" si="1231">H122</f>
        <v/>
      </c>
      <c r="V119" s="556">
        <f t="shared" ref="V119" si="1232">J119</f>
        <v>0</v>
      </c>
      <c r="W119" s="548">
        <f t="shared" ref="W119" si="1233">J120</f>
        <v>0</v>
      </c>
      <c r="X119" s="548">
        <f t="shared" ref="X119" si="1234">J121</f>
        <v>0</v>
      </c>
      <c r="Y119" s="550">
        <f t="shared" ref="Y119" si="1235">J122</f>
        <v>0</v>
      </c>
      <c r="Z119" s="556">
        <f t="shared" ref="Z119" si="1236">K119</f>
        <v>0</v>
      </c>
      <c r="AA119" s="548">
        <f t="shared" ref="AA119" si="1237">K120</f>
        <v>0</v>
      </c>
      <c r="AB119" s="548">
        <f t="shared" ref="AB119" si="1238">K121</f>
        <v>0</v>
      </c>
      <c r="AC119" s="550">
        <f t="shared" ref="AC119" si="1239">K122</f>
        <v>0</v>
      </c>
      <c r="AD119" s="556">
        <f t="shared" ref="AD119" si="1240">L119</f>
        <v>0</v>
      </c>
      <c r="AE119" s="548">
        <f t="shared" ref="AE119" si="1241">L120</f>
        <v>0</v>
      </c>
      <c r="AF119" s="548">
        <f t="shared" ref="AF119" si="1242">L121</f>
        <v>0</v>
      </c>
      <c r="AG119" s="550">
        <f t="shared" ref="AG119" si="1243">L122</f>
        <v>0</v>
      </c>
      <c r="AH119" s="556">
        <f t="shared" ref="AH119" si="1244">M119</f>
        <v>0</v>
      </c>
      <c r="AI119" s="548">
        <f t="shared" ref="AI119" si="1245">M120</f>
        <v>0</v>
      </c>
      <c r="AJ119" s="548">
        <f t="shared" ref="AJ119" si="1246">M121</f>
        <v>0</v>
      </c>
      <c r="AK119" s="550">
        <f t="shared" ref="AK119" si="1247">M122</f>
        <v>0</v>
      </c>
      <c r="AL119" s="556">
        <f t="shared" ref="AL119" si="1248">N119</f>
        <v>0</v>
      </c>
      <c r="AM119" s="548">
        <f t="shared" ref="AM119" si="1249">N120</f>
        <v>0</v>
      </c>
      <c r="AN119" s="548">
        <f t="shared" ref="AN119" si="1250">N121</f>
        <v>0</v>
      </c>
      <c r="AO119" s="550">
        <f t="shared" ref="AO119" si="1251">N122</f>
        <v>0</v>
      </c>
      <c r="AP119" s="556">
        <f t="shared" ref="AP119" si="1252">O119</f>
        <v>0</v>
      </c>
      <c r="AQ119" s="548">
        <f t="shared" ref="AQ119" si="1253">O120</f>
        <v>0</v>
      </c>
      <c r="AR119" s="548">
        <f t="shared" ref="AR119" si="1254">O121</f>
        <v>0</v>
      </c>
      <c r="AS119" s="550">
        <f t="shared" ref="AS119" si="1255">O122</f>
        <v>0</v>
      </c>
      <c r="AT119" s="556">
        <f t="shared" ref="AT119" si="1256">P119</f>
        <v>0</v>
      </c>
      <c r="AU119" s="548">
        <f t="shared" ref="AU119" si="1257">P120</f>
        <v>0</v>
      </c>
      <c r="AV119" s="548">
        <f t="shared" ref="AV119" si="1258">P121</f>
        <v>0</v>
      </c>
      <c r="AW119" s="550">
        <f t="shared" ref="AW119" si="1259">P122</f>
        <v>0</v>
      </c>
      <c r="AX119" s="556">
        <f t="shared" ref="AX119" si="1260">Q119</f>
        <v>0</v>
      </c>
      <c r="AY119" s="548">
        <f t="shared" ref="AY119" si="1261">Q120</f>
        <v>0</v>
      </c>
      <c r="AZ119" s="548">
        <f t="shared" ref="AZ119" si="1262">Q121</f>
        <v>0</v>
      </c>
      <c r="BA119" s="550">
        <f t="shared" ref="BA119" si="1263">Q122</f>
        <v>0</v>
      </c>
      <c r="BB119" s="556">
        <f t="shared" ref="BB119" si="1264">R119</f>
        <v>0</v>
      </c>
      <c r="BC119" s="548">
        <f t="shared" ref="BC119" si="1265">R120</f>
        <v>0</v>
      </c>
      <c r="BD119" s="548">
        <f t="shared" ref="BD119" si="1266">R121</f>
        <v>0</v>
      </c>
      <c r="BE119" s="550">
        <f t="shared" ref="BE119" si="1267">R122</f>
        <v>0</v>
      </c>
      <c r="BF119" s="556">
        <f t="shared" ref="BF119" si="1268">S119</f>
        <v>0</v>
      </c>
      <c r="BG119" s="548">
        <f t="shared" ref="BG119" si="1269">S120</f>
        <v>0</v>
      </c>
      <c r="BH119" s="548">
        <f t="shared" ref="BH119" si="1270">S121</f>
        <v>0</v>
      </c>
      <c r="BI119" s="550">
        <f t="shared" ref="BI119" si="1271">S122</f>
        <v>0</v>
      </c>
      <c r="BJ119" s="552">
        <f t="shared" ref="BJ119" si="1272">H121</f>
        <v>0</v>
      </c>
      <c r="BK119" s="554" t="str">
        <f t="shared" ref="BK119" si="1273">IF(U119="","",IFERROR(SUM(V119:BI119)+LARGE(V119:BI119,1)/100+LARGE(V119:BI119,2)/1000+LARGE(V119:BI119,3)/10000+LARGE(V119:BI119,4)/100000+LARGE(V119:BI119,5)/1000000+LARGE(V119:BI119,6)/10000000+LARGE(V119:BI119,7)/100000000+LARGE(V119:BI119,8)/1000000000+LARGE(V119:BI119,9)/10000000000+LARGE(V119:BI119,10)/100000000000+LARGE(V119:BI119,11)/1000000000000+LARGE(V119:BI119,12)/10000000000000+LARGE(V119:BI119,13)/100000000000000+LARGE(V119:BI119,14)/1000000000000000+LARGE(V119:BI119,15)/10000000000000000+LARGE(V119:BI119,16)/100000000000000000+LARGE(V119:BI119,17)/1000000000000000000+LARGE(V119:BI119,18)/10000000000000000000+LARGE(V119:BI119,19)/100000000000000000000+LARGE(V119:BI119,20)/1E+21+LARGE(V119:BI119,21)/1E+22+LARGE(V119:BI119,22)/1E+23+LARGE(V119:BI119,23)/1E+24+LARGE(V119:BI119,24)/1E+25+LARGE(V119:BI119,25)/1E+26+LARGE(V119:BI119,26)/1E+27+LARGE(V119:BI119,27)/1E+28+LARGE(V119:BI119,28)/1E+29+LARGE(V119:BI119,29)/1E+30+LARGE(V119:BI119,30)/1E+31+LARGE(V119:BI119,31)/1E+32+LARGE(V119:BI119,32)/1E+33+LARGE(V119:BI119,33)/1E+34+LARGE(V119:BI119,34)/1E+35+LARGE(V119:BI119,35)/1E+36+LARGE(V119:BI119,36)/1E+37+LARGE(V119:BI119,37)/1E+38+LARGE(V119:BI119,38)/1E+39+LARGE(V119:BI119,39)/1E+40+LARGE(V119:BI119,40)/1E+21-0.01/T119,0))</f>
        <v/>
      </c>
      <c r="BL119" s="374"/>
      <c r="BM119" s="374"/>
      <c r="BN119" s="374"/>
      <c r="BO119" s="374"/>
      <c r="BP119" s="374"/>
      <c r="BQ119" s="374"/>
      <c r="BR119" s="374"/>
    </row>
    <row r="120" spans="1:70" ht="12" customHeight="1" x14ac:dyDescent="0.3">
      <c r="A120" s="582"/>
      <c r="B120" s="578"/>
      <c r="C120" s="570"/>
      <c r="D120" s="574"/>
      <c r="E120" s="164"/>
      <c r="F120" s="165"/>
      <c r="G120" s="150"/>
      <c r="H120" s="141" t="str">
        <f>IF(SUM(I119:I122)=0,"",(SUM(I119:I122)))</f>
        <v/>
      </c>
      <c r="I120" s="34" t="str">
        <f t="shared" si="701"/>
        <v/>
      </c>
      <c r="J120" s="165"/>
      <c r="K120" s="165"/>
      <c r="L120" s="165"/>
      <c r="M120" s="165"/>
      <c r="N120" s="165"/>
      <c r="O120" s="165"/>
      <c r="P120" s="165"/>
      <c r="Q120" s="165"/>
      <c r="R120" s="165"/>
      <c r="S120" s="310"/>
      <c r="T120" s="536"/>
      <c r="U120" s="562"/>
      <c r="V120" s="557"/>
      <c r="W120" s="549"/>
      <c r="X120" s="549"/>
      <c r="Y120" s="551"/>
      <c r="Z120" s="557"/>
      <c r="AA120" s="549"/>
      <c r="AB120" s="549"/>
      <c r="AC120" s="551"/>
      <c r="AD120" s="557"/>
      <c r="AE120" s="549"/>
      <c r="AF120" s="549"/>
      <c r="AG120" s="551"/>
      <c r="AH120" s="557"/>
      <c r="AI120" s="549"/>
      <c r="AJ120" s="549"/>
      <c r="AK120" s="551"/>
      <c r="AL120" s="557"/>
      <c r="AM120" s="549"/>
      <c r="AN120" s="549"/>
      <c r="AO120" s="551"/>
      <c r="AP120" s="557"/>
      <c r="AQ120" s="549"/>
      <c r="AR120" s="549"/>
      <c r="AS120" s="551"/>
      <c r="AT120" s="557"/>
      <c r="AU120" s="549"/>
      <c r="AV120" s="549"/>
      <c r="AW120" s="551"/>
      <c r="AX120" s="557"/>
      <c r="AY120" s="549"/>
      <c r="AZ120" s="549"/>
      <c r="BA120" s="551"/>
      <c r="BB120" s="557"/>
      <c r="BC120" s="549"/>
      <c r="BD120" s="549"/>
      <c r="BE120" s="551"/>
      <c r="BF120" s="557"/>
      <c r="BG120" s="549"/>
      <c r="BH120" s="549"/>
      <c r="BI120" s="551"/>
      <c r="BJ120" s="553"/>
      <c r="BK120" s="555"/>
      <c r="BL120" s="374"/>
      <c r="BM120" s="374"/>
      <c r="BN120" s="374"/>
      <c r="BO120" s="374"/>
      <c r="BP120" s="374"/>
      <c r="BQ120" s="374"/>
      <c r="BR120" s="374"/>
    </row>
    <row r="121" spans="1:70" ht="12" customHeight="1" thickBot="1" x14ac:dyDescent="0.35">
      <c r="A121" s="582"/>
      <c r="B121" s="578"/>
      <c r="C121" s="570"/>
      <c r="D121" s="574"/>
      <c r="E121" s="164"/>
      <c r="F121" s="165"/>
      <c r="G121" s="35" t="s">
        <v>677</v>
      </c>
      <c r="H121" s="142"/>
      <c r="I121" s="34" t="str">
        <f t="shared" si="701"/>
        <v/>
      </c>
      <c r="J121" s="165"/>
      <c r="K121" s="165"/>
      <c r="L121" s="165"/>
      <c r="M121" s="165"/>
      <c r="N121" s="165"/>
      <c r="O121" s="165"/>
      <c r="P121" s="165"/>
      <c r="Q121" s="165"/>
      <c r="R121" s="165"/>
      <c r="S121" s="310"/>
      <c r="T121" s="536"/>
      <c r="U121" s="562"/>
      <c r="V121" s="557"/>
      <c r="W121" s="549"/>
      <c r="X121" s="549"/>
      <c r="Y121" s="551"/>
      <c r="Z121" s="557"/>
      <c r="AA121" s="549"/>
      <c r="AB121" s="549"/>
      <c r="AC121" s="551"/>
      <c r="AD121" s="557"/>
      <c r="AE121" s="549"/>
      <c r="AF121" s="549"/>
      <c r="AG121" s="551"/>
      <c r="AH121" s="557"/>
      <c r="AI121" s="549"/>
      <c r="AJ121" s="549"/>
      <c r="AK121" s="551"/>
      <c r="AL121" s="557"/>
      <c r="AM121" s="549"/>
      <c r="AN121" s="549"/>
      <c r="AO121" s="551"/>
      <c r="AP121" s="557"/>
      <c r="AQ121" s="549"/>
      <c r="AR121" s="549"/>
      <c r="AS121" s="551"/>
      <c r="AT121" s="557"/>
      <c r="AU121" s="549"/>
      <c r="AV121" s="549"/>
      <c r="AW121" s="551"/>
      <c r="AX121" s="557"/>
      <c r="AY121" s="549"/>
      <c r="AZ121" s="549"/>
      <c r="BA121" s="551"/>
      <c r="BB121" s="557"/>
      <c r="BC121" s="549"/>
      <c r="BD121" s="549"/>
      <c r="BE121" s="551"/>
      <c r="BF121" s="557"/>
      <c r="BG121" s="549"/>
      <c r="BH121" s="549"/>
      <c r="BI121" s="551"/>
      <c r="BJ121" s="553"/>
      <c r="BK121" s="555"/>
      <c r="BL121" s="374"/>
      <c r="BM121" s="374"/>
      <c r="BN121" s="374"/>
      <c r="BO121" s="374"/>
      <c r="BP121" s="374"/>
      <c r="BQ121" s="374"/>
      <c r="BR121" s="374"/>
    </row>
    <row r="122" spans="1:70" ht="12" customHeight="1" thickBot="1" x14ac:dyDescent="0.35">
      <c r="A122" s="583"/>
      <c r="B122" s="579"/>
      <c r="C122" s="572"/>
      <c r="D122" s="575"/>
      <c r="E122" s="166"/>
      <c r="F122" s="169"/>
      <c r="G122" s="36" t="s">
        <v>678</v>
      </c>
      <c r="H122" s="37" t="str">
        <f>IF(F119="","",IF(SUM(H120:H121)=0,"PC",(SUM(H120:H121))))</f>
        <v/>
      </c>
      <c r="I122" s="304" t="str">
        <f t="shared" si="701"/>
        <v/>
      </c>
      <c r="J122" s="169"/>
      <c r="K122" s="169"/>
      <c r="L122" s="169"/>
      <c r="M122" s="169"/>
      <c r="N122" s="169"/>
      <c r="O122" s="169"/>
      <c r="P122" s="169"/>
      <c r="Q122" s="169"/>
      <c r="R122" s="169"/>
      <c r="S122" s="311"/>
      <c r="T122" s="536"/>
      <c r="U122" s="564"/>
      <c r="V122" s="557"/>
      <c r="W122" s="549"/>
      <c r="X122" s="549"/>
      <c r="Y122" s="551"/>
      <c r="Z122" s="557"/>
      <c r="AA122" s="549"/>
      <c r="AB122" s="549"/>
      <c r="AC122" s="551"/>
      <c r="AD122" s="557"/>
      <c r="AE122" s="549"/>
      <c r="AF122" s="549"/>
      <c r="AG122" s="551"/>
      <c r="AH122" s="557"/>
      <c r="AI122" s="549"/>
      <c r="AJ122" s="549"/>
      <c r="AK122" s="551"/>
      <c r="AL122" s="557"/>
      <c r="AM122" s="549"/>
      <c r="AN122" s="549"/>
      <c r="AO122" s="551"/>
      <c r="AP122" s="557"/>
      <c r="AQ122" s="549"/>
      <c r="AR122" s="549"/>
      <c r="AS122" s="551"/>
      <c r="AT122" s="557"/>
      <c r="AU122" s="549"/>
      <c r="AV122" s="549"/>
      <c r="AW122" s="551"/>
      <c r="AX122" s="557"/>
      <c r="AY122" s="549"/>
      <c r="AZ122" s="549"/>
      <c r="BA122" s="551"/>
      <c r="BB122" s="557"/>
      <c r="BC122" s="549"/>
      <c r="BD122" s="549"/>
      <c r="BE122" s="551"/>
      <c r="BF122" s="557"/>
      <c r="BG122" s="549"/>
      <c r="BH122" s="549"/>
      <c r="BI122" s="551"/>
      <c r="BJ122" s="553"/>
      <c r="BK122" s="555"/>
      <c r="BL122" s="374"/>
      <c r="BM122" s="374"/>
      <c r="BN122" s="374"/>
      <c r="BO122" s="374"/>
      <c r="BP122" s="374"/>
      <c r="BQ122" s="374"/>
      <c r="BR122" s="374"/>
    </row>
    <row r="123" spans="1:70" ht="12" customHeight="1" x14ac:dyDescent="0.3">
      <c r="A123" s="581" t="str">
        <f t="shared" ref="A123" si="1274">IF(ISERROR(RANK(BK123,$BK$3:$BK$78,0)),"",(RANK(BK123,$BK$3:$BK$78,0)))</f>
        <v/>
      </c>
      <c r="B123" s="577" t="str">
        <f>IF(ISNA(VLOOKUP(D123,'L. Des E.'!$A$3:$C$362,2,FALSE)),"",(VLOOKUP(D123,'L. Des E.'!$A$3:$C$362,2,FALSE)))</f>
        <v/>
      </c>
      <c r="C123" s="569" t="str">
        <f>IF(ISNA(VLOOKUP(D123,'L. Des E.'!$A$3:$C$362,3,FALSE)),"",(VLOOKUP(D123,'L. Des E.'!$A$3:$C$362,3,FALSE)))</f>
        <v/>
      </c>
      <c r="D123" s="573"/>
      <c r="E123" s="162"/>
      <c r="F123" s="163"/>
      <c r="G123" s="149"/>
      <c r="H123" s="31"/>
      <c r="I123" s="30" t="str">
        <f t="shared" si="701"/>
        <v/>
      </c>
      <c r="J123" s="163"/>
      <c r="K123" s="163"/>
      <c r="L123" s="163"/>
      <c r="M123" s="163"/>
      <c r="N123" s="163"/>
      <c r="O123" s="163"/>
      <c r="P123" s="163"/>
      <c r="Q123" s="163"/>
      <c r="R123" s="163"/>
      <c r="S123" s="312"/>
      <c r="T123" s="536">
        <v>31</v>
      </c>
      <c r="U123" s="561" t="str">
        <f t="shared" ref="U123" si="1275">H126</f>
        <v/>
      </c>
      <c r="V123" s="556">
        <f t="shared" ref="V123" si="1276">J123</f>
        <v>0</v>
      </c>
      <c r="W123" s="548">
        <f t="shared" ref="W123" si="1277">J124</f>
        <v>0</v>
      </c>
      <c r="X123" s="548">
        <f t="shared" ref="X123" si="1278">J125</f>
        <v>0</v>
      </c>
      <c r="Y123" s="550">
        <f t="shared" ref="Y123" si="1279">J126</f>
        <v>0</v>
      </c>
      <c r="Z123" s="556">
        <f t="shared" ref="Z123" si="1280">K123</f>
        <v>0</v>
      </c>
      <c r="AA123" s="548">
        <f t="shared" ref="AA123" si="1281">K124</f>
        <v>0</v>
      </c>
      <c r="AB123" s="548">
        <f t="shared" ref="AB123" si="1282">K125</f>
        <v>0</v>
      </c>
      <c r="AC123" s="550">
        <f t="shared" ref="AC123" si="1283">K126</f>
        <v>0</v>
      </c>
      <c r="AD123" s="556">
        <f t="shared" ref="AD123" si="1284">L123</f>
        <v>0</v>
      </c>
      <c r="AE123" s="548">
        <f t="shared" ref="AE123" si="1285">L124</f>
        <v>0</v>
      </c>
      <c r="AF123" s="548">
        <f t="shared" ref="AF123" si="1286">L125</f>
        <v>0</v>
      </c>
      <c r="AG123" s="550">
        <f t="shared" ref="AG123" si="1287">L126</f>
        <v>0</v>
      </c>
      <c r="AH123" s="556">
        <f t="shared" ref="AH123" si="1288">M123</f>
        <v>0</v>
      </c>
      <c r="AI123" s="548">
        <f t="shared" ref="AI123" si="1289">M124</f>
        <v>0</v>
      </c>
      <c r="AJ123" s="548">
        <f t="shared" ref="AJ123" si="1290">M125</f>
        <v>0</v>
      </c>
      <c r="AK123" s="550">
        <f t="shared" ref="AK123" si="1291">M126</f>
        <v>0</v>
      </c>
      <c r="AL123" s="556">
        <f t="shared" ref="AL123" si="1292">N123</f>
        <v>0</v>
      </c>
      <c r="AM123" s="548">
        <f t="shared" ref="AM123" si="1293">N124</f>
        <v>0</v>
      </c>
      <c r="AN123" s="548">
        <f t="shared" ref="AN123" si="1294">N125</f>
        <v>0</v>
      </c>
      <c r="AO123" s="550">
        <f t="shared" ref="AO123" si="1295">N126</f>
        <v>0</v>
      </c>
      <c r="AP123" s="556">
        <f t="shared" ref="AP123" si="1296">O123</f>
        <v>0</v>
      </c>
      <c r="AQ123" s="548">
        <f t="shared" ref="AQ123" si="1297">O124</f>
        <v>0</v>
      </c>
      <c r="AR123" s="548">
        <f t="shared" ref="AR123" si="1298">O125</f>
        <v>0</v>
      </c>
      <c r="AS123" s="550">
        <f t="shared" ref="AS123" si="1299">O126</f>
        <v>0</v>
      </c>
      <c r="AT123" s="556">
        <f t="shared" ref="AT123" si="1300">P123</f>
        <v>0</v>
      </c>
      <c r="AU123" s="548">
        <f t="shared" ref="AU123" si="1301">P124</f>
        <v>0</v>
      </c>
      <c r="AV123" s="548">
        <f t="shared" ref="AV123" si="1302">P125</f>
        <v>0</v>
      </c>
      <c r="AW123" s="550">
        <f t="shared" ref="AW123" si="1303">P126</f>
        <v>0</v>
      </c>
      <c r="AX123" s="556">
        <f t="shared" ref="AX123" si="1304">Q123</f>
        <v>0</v>
      </c>
      <c r="AY123" s="548">
        <f t="shared" ref="AY123" si="1305">Q124</f>
        <v>0</v>
      </c>
      <c r="AZ123" s="548">
        <f t="shared" ref="AZ123" si="1306">Q125</f>
        <v>0</v>
      </c>
      <c r="BA123" s="550">
        <f t="shared" ref="BA123" si="1307">Q126</f>
        <v>0</v>
      </c>
      <c r="BB123" s="556">
        <f t="shared" ref="BB123" si="1308">R123</f>
        <v>0</v>
      </c>
      <c r="BC123" s="548">
        <f t="shared" ref="BC123" si="1309">R124</f>
        <v>0</v>
      </c>
      <c r="BD123" s="548">
        <f t="shared" ref="BD123" si="1310">R125</f>
        <v>0</v>
      </c>
      <c r="BE123" s="550">
        <f t="shared" ref="BE123" si="1311">R126</f>
        <v>0</v>
      </c>
      <c r="BF123" s="556">
        <f t="shared" ref="BF123" si="1312">S123</f>
        <v>0</v>
      </c>
      <c r="BG123" s="548">
        <f t="shared" ref="BG123" si="1313">S124</f>
        <v>0</v>
      </c>
      <c r="BH123" s="548">
        <f t="shared" ref="BH123" si="1314">S125</f>
        <v>0</v>
      </c>
      <c r="BI123" s="550">
        <f t="shared" ref="BI123" si="1315">S126</f>
        <v>0</v>
      </c>
      <c r="BJ123" s="552">
        <f t="shared" ref="BJ123" si="1316">H125</f>
        <v>0</v>
      </c>
      <c r="BK123" s="554" t="str">
        <f t="shared" ref="BK123" si="1317">IF(U123="","",IFERROR(SUM(V123:BI123)+LARGE(V123:BI123,1)/100+LARGE(V123:BI123,2)/1000+LARGE(V123:BI123,3)/10000+LARGE(V123:BI123,4)/100000+LARGE(V123:BI123,5)/1000000+LARGE(V123:BI123,6)/10000000+LARGE(V123:BI123,7)/100000000+LARGE(V123:BI123,8)/1000000000+LARGE(V123:BI123,9)/10000000000+LARGE(V123:BI123,10)/100000000000+LARGE(V123:BI123,11)/1000000000000+LARGE(V123:BI123,12)/10000000000000+LARGE(V123:BI123,13)/100000000000000+LARGE(V123:BI123,14)/1000000000000000+LARGE(V123:BI123,15)/10000000000000000+LARGE(V123:BI123,16)/100000000000000000+LARGE(V123:BI123,17)/1000000000000000000+LARGE(V123:BI123,18)/10000000000000000000+LARGE(V123:BI123,19)/100000000000000000000+LARGE(V123:BI123,20)/1E+21+LARGE(V123:BI123,21)/1E+22+LARGE(V123:BI123,22)/1E+23+LARGE(V123:BI123,23)/1E+24+LARGE(V123:BI123,24)/1E+25+LARGE(V123:BI123,25)/1E+26+LARGE(V123:BI123,26)/1E+27+LARGE(V123:BI123,27)/1E+28+LARGE(V123:BI123,28)/1E+29+LARGE(V123:BI123,29)/1E+30+LARGE(V123:BI123,30)/1E+31+LARGE(V123:BI123,31)/1E+32+LARGE(V123:BI123,32)/1E+33+LARGE(V123:BI123,33)/1E+34+LARGE(V123:BI123,34)/1E+35+LARGE(V123:BI123,35)/1E+36+LARGE(V123:BI123,36)/1E+37+LARGE(V123:BI123,37)/1E+38+LARGE(V123:BI123,38)/1E+39+LARGE(V123:BI123,39)/1E+40+LARGE(V123:BI123,40)/1E+21-0.01/T123,0))</f>
        <v/>
      </c>
      <c r="BL123" s="374"/>
      <c r="BM123" s="374"/>
      <c r="BN123" s="374"/>
      <c r="BO123" s="374"/>
      <c r="BP123" s="374"/>
      <c r="BQ123" s="374"/>
      <c r="BR123" s="374"/>
    </row>
    <row r="124" spans="1:70" ht="12" customHeight="1" x14ac:dyDescent="0.3">
      <c r="A124" s="582"/>
      <c r="B124" s="578"/>
      <c r="C124" s="570"/>
      <c r="D124" s="574"/>
      <c r="E124" s="164"/>
      <c r="F124" s="165"/>
      <c r="G124" s="150"/>
      <c r="H124" s="141" t="str">
        <f>IF(SUM(I123:I126)=0,"",(SUM(I123:I126)))</f>
        <v/>
      </c>
      <c r="I124" s="34" t="str">
        <f t="shared" si="701"/>
        <v/>
      </c>
      <c r="J124" s="165"/>
      <c r="K124" s="165"/>
      <c r="L124" s="165"/>
      <c r="M124" s="165"/>
      <c r="N124" s="165"/>
      <c r="O124" s="165"/>
      <c r="P124" s="165"/>
      <c r="Q124" s="165"/>
      <c r="R124" s="165"/>
      <c r="S124" s="310"/>
      <c r="T124" s="536"/>
      <c r="U124" s="562"/>
      <c r="V124" s="557"/>
      <c r="W124" s="549"/>
      <c r="X124" s="549"/>
      <c r="Y124" s="551"/>
      <c r="Z124" s="557"/>
      <c r="AA124" s="549"/>
      <c r="AB124" s="549"/>
      <c r="AC124" s="551"/>
      <c r="AD124" s="557"/>
      <c r="AE124" s="549"/>
      <c r="AF124" s="549"/>
      <c r="AG124" s="551"/>
      <c r="AH124" s="557"/>
      <c r="AI124" s="549"/>
      <c r="AJ124" s="549"/>
      <c r="AK124" s="551"/>
      <c r="AL124" s="557"/>
      <c r="AM124" s="549"/>
      <c r="AN124" s="549"/>
      <c r="AO124" s="551"/>
      <c r="AP124" s="557"/>
      <c r="AQ124" s="549"/>
      <c r="AR124" s="549"/>
      <c r="AS124" s="551"/>
      <c r="AT124" s="557"/>
      <c r="AU124" s="549"/>
      <c r="AV124" s="549"/>
      <c r="AW124" s="551"/>
      <c r="AX124" s="557"/>
      <c r="AY124" s="549"/>
      <c r="AZ124" s="549"/>
      <c r="BA124" s="551"/>
      <c r="BB124" s="557"/>
      <c r="BC124" s="549"/>
      <c r="BD124" s="549"/>
      <c r="BE124" s="551"/>
      <c r="BF124" s="557"/>
      <c r="BG124" s="549"/>
      <c r="BH124" s="549"/>
      <c r="BI124" s="551"/>
      <c r="BJ124" s="553"/>
      <c r="BK124" s="555"/>
      <c r="BL124" s="374"/>
      <c r="BM124" s="374"/>
      <c r="BN124" s="374"/>
      <c r="BO124" s="374"/>
      <c r="BP124" s="374"/>
      <c r="BQ124" s="374"/>
      <c r="BR124" s="374"/>
    </row>
    <row r="125" spans="1:70" ht="12" customHeight="1" thickBot="1" x14ac:dyDescent="0.35">
      <c r="A125" s="582"/>
      <c r="B125" s="578"/>
      <c r="C125" s="570"/>
      <c r="D125" s="574"/>
      <c r="E125" s="164"/>
      <c r="F125" s="165"/>
      <c r="G125" s="35" t="s">
        <v>677</v>
      </c>
      <c r="H125" s="142"/>
      <c r="I125" s="34" t="str">
        <f t="shared" si="701"/>
        <v/>
      </c>
      <c r="J125" s="165"/>
      <c r="K125" s="165"/>
      <c r="L125" s="165"/>
      <c r="M125" s="165"/>
      <c r="N125" s="165"/>
      <c r="O125" s="165"/>
      <c r="P125" s="165"/>
      <c r="Q125" s="165"/>
      <c r="R125" s="165"/>
      <c r="S125" s="310"/>
      <c r="T125" s="536"/>
      <c r="U125" s="562"/>
      <c r="V125" s="557"/>
      <c r="W125" s="549"/>
      <c r="X125" s="549"/>
      <c r="Y125" s="551"/>
      <c r="Z125" s="557"/>
      <c r="AA125" s="549"/>
      <c r="AB125" s="549"/>
      <c r="AC125" s="551"/>
      <c r="AD125" s="557"/>
      <c r="AE125" s="549"/>
      <c r="AF125" s="549"/>
      <c r="AG125" s="551"/>
      <c r="AH125" s="557"/>
      <c r="AI125" s="549"/>
      <c r="AJ125" s="549"/>
      <c r="AK125" s="551"/>
      <c r="AL125" s="557"/>
      <c r="AM125" s="549"/>
      <c r="AN125" s="549"/>
      <c r="AO125" s="551"/>
      <c r="AP125" s="557"/>
      <c r="AQ125" s="549"/>
      <c r="AR125" s="549"/>
      <c r="AS125" s="551"/>
      <c r="AT125" s="557"/>
      <c r="AU125" s="549"/>
      <c r="AV125" s="549"/>
      <c r="AW125" s="551"/>
      <c r="AX125" s="557"/>
      <c r="AY125" s="549"/>
      <c r="AZ125" s="549"/>
      <c r="BA125" s="551"/>
      <c r="BB125" s="557"/>
      <c r="BC125" s="549"/>
      <c r="BD125" s="549"/>
      <c r="BE125" s="551"/>
      <c r="BF125" s="557"/>
      <c r="BG125" s="549"/>
      <c r="BH125" s="549"/>
      <c r="BI125" s="551"/>
      <c r="BJ125" s="553"/>
      <c r="BK125" s="555"/>
      <c r="BL125" s="374"/>
      <c r="BM125" s="374"/>
      <c r="BN125" s="374"/>
      <c r="BO125" s="374"/>
      <c r="BP125" s="374"/>
      <c r="BQ125" s="374"/>
      <c r="BR125" s="374"/>
    </row>
    <row r="126" spans="1:70" ht="12" customHeight="1" thickBot="1" x14ac:dyDescent="0.35">
      <c r="A126" s="583"/>
      <c r="B126" s="579"/>
      <c r="C126" s="572"/>
      <c r="D126" s="575"/>
      <c r="E126" s="170"/>
      <c r="F126" s="167"/>
      <c r="G126" s="36" t="s">
        <v>678</v>
      </c>
      <c r="H126" s="37" t="str">
        <f>IF(F123="","",IF(SUM(H124:H125)=0,"PC",(SUM(H124:H125))))</f>
        <v/>
      </c>
      <c r="I126" s="304" t="str">
        <f t="shared" si="701"/>
        <v/>
      </c>
      <c r="J126" s="167"/>
      <c r="K126" s="167"/>
      <c r="L126" s="167"/>
      <c r="M126" s="167"/>
      <c r="N126" s="167"/>
      <c r="O126" s="167"/>
      <c r="P126" s="167"/>
      <c r="Q126" s="167"/>
      <c r="R126" s="167"/>
      <c r="S126" s="313"/>
      <c r="T126" s="536"/>
      <c r="U126" s="564"/>
      <c r="V126" s="557"/>
      <c r="W126" s="549"/>
      <c r="X126" s="549"/>
      <c r="Y126" s="551"/>
      <c r="Z126" s="557"/>
      <c r="AA126" s="549"/>
      <c r="AB126" s="549"/>
      <c r="AC126" s="551"/>
      <c r="AD126" s="557"/>
      <c r="AE126" s="549"/>
      <c r="AF126" s="549"/>
      <c r="AG126" s="551"/>
      <c r="AH126" s="557"/>
      <c r="AI126" s="549"/>
      <c r="AJ126" s="549"/>
      <c r="AK126" s="551"/>
      <c r="AL126" s="557"/>
      <c r="AM126" s="549"/>
      <c r="AN126" s="549"/>
      <c r="AO126" s="551"/>
      <c r="AP126" s="557"/>
      <c r="AQ126" s="549"/>
      <c r="AR126" s="549"/>
      <c r="AS126" s="551"/>
      <c r="AT126" s="557"/>
      <c r="AU126" s="549"/>
      <c r="AV126" s="549"/>
      <c r="AW126" s="551"/>
      <c r="AX126" s="557"/>
      <c r="AY126" s="549"/>
      <c r="AZ126" s="549"/>
      <c r="BA126" s="551"/>
      <c r="BB126" s="557"/>
      <c r="BC126" s="549"/>
      <c r="BD126" s="549"/>
      <c r="BE126" s="551"/>
      <c r="BF126" s="557"/>
      <c r="BG126" s="549"/>
      <c r="BH126" s="549"/>
      <c r="BI126" s="551"/>
      <c r="BJ126" s="553"/>
      <c r="BK126" s="555"/>
      <c r="BL126" s="374"/>
      <c r="BM126" s="374"/>
      <c r="BN126" s="374"/>
      <c r="BO126" s="374"/>
      <c r="BP126" s="374"/>
      <c r="BQ126" s="374"/>
      <c r="BR126" s="374"/>
    </row>
    <row r="127" spans="1:70" ht="12" customHeight="1" x14ac:dyDescent="0.3">
      <c r="A127" s="581" t="str">
        <f t="shared" ref="A127" si="1318">IF(ISERROR(RANK(BK127,$BK$3:$BK$78,0)),"",(RANK(BK127,$BK$3:$BK$78,0)))</f>
        <v/>
      </c>
      <c r="B127" s="577" t="str">
        <f>IF(ISNA(VLOOKUP(D127,'L. Des E.'!$A$3:$C$362,2,FALSE)),"",(VLOOKUP(D127,'L. Des E.'!$A$3:$C$362,2,FALSE)))</f>
        <v/>
      </c>
      <c r="C127" s="569" t="str">
        <f>IF(ISNA(VLOOKUP(D127,'L. Des E.'!$A$3:$C$362,3,FALSE)),"",(VLOOKUP(D127,'L. Des E.'!$A$3:$C$362,3,FALSE)))</f>
        <v/>
      </c>
      <c r="D127" s="573"/>
      <c r="E127" s="171"/>
      <c r="F127" s="168"/>
      <c r="G127" s="149"/>
      <c r="H127" s="39"/>
      <c r="I127" s="30" t="str">
        <f t="shared" si="701"/>
        <v/>
      </c>
      <c r="J127" s="168"/>
      <c r="K127" s="168"/>
      <c r="L127" s="168"/>
      <c r="M127" s="168"/>
      <c r="N127" s="168"/>
      <c r="O127" s="168"/>
      <c r="P127" s="168"/>
      <c r="Q127" s="168"/>
      <c r="R127" s="168"/>
      <c r="S127" s="309"/>
      <c r="T127" s="536">
        <v>32</v>
      </c>
      <c r="U127" s="561" t="str">
        <f t="shared" ref="U127" si="1319">H130</f>
        <v/>
      </c>
      <c r="V127" s="556">
        <f t="shared" ref="V127" si="1320">J127</f>
        <v>0</v>
      </c>
      <c r="W127" s="548">
        <f t="shared" ref="W127" si="1321">J128</f>
        <v>0</v>
      </c>
      <c r="X127" s="548">
        <f t="shared" ref="X127" si="1322">J129</f>
        <v>0</v>
      </c>
      <c r="Y127" s="550">
        <f t="shared" ref="Y127" si="1323">J130</f>
        <v>0</v>
      </c>
      <c r="Z127" s="556">
        <f t="shared" ref="Z127" si="1324">K127</f>
        <v>0</v>
      </c>
      <c r="AA127" s="548">
        <f t="shared" ref="AA127" si="1325">K128</f>
        <v>0</v>
      </c>
      <c r="AB127" s="548">
        <f t="shared" ref="AB127" si="1326">K129</f>
        <v>0</v>
      </c>
      <c r="AC127" s="550">
        <f t="shared" ref="AC127" si="1327">K130</f>
        <v>0</v>
      </c>
      <c r="AD127" s="556">
        <f t="shared" ref="AD127" si="1328">L127</f>
        <v>0</v>
      </c>
      <c r="AE127" s="548">
        <f t="shared" ref="AE127" si="1329">L128</f>
        <v>0</v>
      </c>
      <c r="AF127" s="548">
        <f t="shared" ref="AF127" si="1330">L129</f>
        <v>0</v>
      </c>
      <c r="AG127" s="550">
        <f t="shared" ref="AG127" si="1331">L130</f>
        <v>0</v>
      </c>
      <c r="AH127" s="556">
        <f t="shared" ref="AH127" si="1332">M127</f>
        <v>0</v>
      </c>
      <c r="AI127" s="548">
        <f t="shared" ref="AI127" si="1333">M128</f>
        <v>0</v>
      </c>
      <c r="AJ127" s="548">
        <f t="shared" ref="AJ127" si="1334">M129</f>
        <v>0</v>
      </c>
      <c r="AK127" s="550">
        <f t="shared" ref="AK127" si="1335">M130</f>
        <v>0</v>
      </c>
      <c r="AL127" s="556">
        <f t="shared" ref="AL127" si="1336">N127</f>
        <v>0</v>
      </c>
      <c r="AM127" s="548">
        <f t="shared" ref="AM127" si="1337">N128</f>
        <v>0</v>
      </c>
      <c r="AN127" s="548">
        <f t="shared" ref="AN127" si="1338">N129</f>
        <v>0</v>
      </c>
      <c r="AO127" s="550">
        <f t="shared" ref="AO127" si="1339">N130</f>
        <v>0</v>
      </c>
      <c r="AP127" s="556">
        <f t="shared" ref="AP127" si="1340">O127</f>
        <v>0</v>
      </c>
      <c r="AQ127" s="548">
        <f t="shared" ref="AQ127" si="1341">O128</f>
        <v>0</v>
      </c>
      <c r="AR127" s="548">
        <f t="shared" ref="AR127" si="1342">O129</f>
        <v>0</v>
      </c>
      <c r="AS127" s="550">
        <f t="shared" ref="AS127" si="1343">O130</f>
        <v>0</v>
      </c>
      <c r="AT127" s="556">
        <f t="shared" ref="AT127" si="1344">P127</f>
        <v>0</v>
      </c>
      <c r="AU127" s="548">
        <f t="shared" ref="AU127" si="1345">P128</f>
        <v>0</v>
      </c>
      <c r="AV127" s="548">
        <f t="shared" ref="AV127" si="1346">P129</f>
        <v>0</v>
      </c>
      <c r="AW127" s="550">
        <f t="shared" ref="AW127" si="1347">P130</f>
        <v>0</v>
      </c>
      <c r="AX127" s="556">
        <f t="shared" ref="AX127" si="1348">Q127</f>
        <v>0</v>
      </c>
      <c r="AY127" s="548">
        <f t="shared" ref="AY127" si="1349">Q128</f>
        <v>0</v>
      </c>
      <c r="AZ127" s="548">
        <f t="shared" ref="AZ127" si="1350">Q129</f>
        <v>0</v>
      </c>
      <c r="BA127" s="550">
        <f t="shared" ref="BA127" si="1351">Q130</f>
        <v>0</v>
      </c>
      <c r="BB127" s="556">
        <f t="shared" ref="BB127" si="1352">R127</f>
        <v>0</v>
      </c>
      <c r="BC127" s="548">
        <f t="shared" ref="BC127" si="1353">R128</f>
        <v>0</v>
      </c>
      <c r="BD127" s="548">
        <f t="shared" ref="BD127" si="1354">R129</f>
        <v>0</v>
      </c>
      <c r="BE127" s="550">
        <f t="shared" ref="BE127" si="1355">R130</f>
        <v>0</v>
      </c>
      <c r="BF127" s="556">
        <f t="shared" ref="BF127" si="1356">S127</f>
        <v>0</v>
      </c>
      <c r="BG127" s="548">
        <f t="shared" ref="BG127" si="1357">S128</f>
        <v>0</v>
      </c>
      <c r="BH127" s="548">
        <f t="shared" ref="BH127" si="1358">S129</f>
        <v>0</v>
      </c>
      <c r="BI127" s="550">
        <f t="shared" ref="BI127" si="1359">S130</f>
        <v>0</v>
      </c>
      <c r="BJ127" s="552">
        <f t="shared" ref="BJ127" si="1360">H129</f>
        <v>0</v>
      </c>
      <c r="BK127" s="554" t="str">
        <f t="shared" ref="BK127" si="1361">IF(U127="","",IFERROR(SUM(V127:BI127)+LARGE(V127:BI127,1)/100+LARGE(V127:BI127,2)/1000+LARGE(V127:BI127,3)/10000+LARGE(V127:BI127,4)/100000+LARGE(V127:BI127,5)/1000000+LARGE(V127:BI127,6)/10000000+LARGE(V127:BI127,7)/100000000+LARGE(V127:BI127,8)/1000000000+LARGE(V127:BI127,9)/10000000000+LARGE(V127:BI127,10)/100000000000+LARGE(V127:BI127,11)/1000000000000+LARGE(V127:BI127,12)/10000000000000+LARGE(V127:BI127,13)/100000000000000+LARGE(V127:BI127,14)/1000000000000000+LARGE(V127:BI127,15)/10000000000000000+LARGE(V127:BI127,16)/100000000000000000+LARGE(V127:BI127,17)/1000000000000000000+LARGE(V127:BI127,18)/10000000000000000000+LARGE(V127:BI127,19)/100000000000000000000+LARGE(V127:BI127,20)/1E+21+LARGE(V127:BI127,21)/1E+22+LARGE(V127:BI127,22)/1E+23+LARGE(V127:BI127,23)/1E+24+LARGE(V127:BI127,24)/1E+25+LARGE(V127:BI127,25)/1E+26+LARGE(V127:BI127,26)/1E+27+LARGE(V127:BI127,27)/1E+28+LARGE(V127:BI127,28)/1E+29+LARGE(V127:BI127,29)/1E+30+LARGE(V127:BI127,30)/1E+31+LARGE(V127:BI127,31)/1E+32+LARGE(V127:BI127,32)/1E+33+LARGE(V127:BI127,33)/1E+34+LARGE(V127:BI127,34)/1E+35+LARGE(V127:BI127,35)/1E+36+LARGE(V127:BI127,36)/1E+37+LARGE(V127:BI127,37)/1E+38+LARGE(V127:BI127,38)/1E+39+LARGE(V127:BI127,39)/1E+40+LARGE(V127:BI127,40)/1E+21-0.01/T127,0))</f>
        <v/>
      </c>
      <c r="BL127" s="374"/>
      <c r="BM127" s="374"/>
      <c r="BN127" s="374"/>
      <c r="BO127" s="374"/>
      <c r="BP127" s="374"/>
      <c r="BQ127" s="374"/>
      <c r="BR127" s="374"/>
    </row>
    <row r="128" spans="1:70" ht="12" customHeight="1" x14ac:dyDescent="0.3">
      <c r="A128" s="582"/>
      <c r="B128" s="578"/>
      <c r="C128" s="570"/>
      <c r="D128" s="574"/>
      <c r="E128" s="164"/>
      <c r="F128" s="165"/>
      <c r="G128" s="150"/>
      <c r="H128" s="141" t="str">
        <f>IF(SUM(I127:I130)=0,"",(SUM(I127:I130)))</f>
        <v/>
      </c>
      <c r="I128" s="34" t="str">
        <f t="shared" si="701"/>
        <v/>
      </c>
      <c r="J128" s="165"/>
      <c r="K128" s="165"/>
      <c r="L128" s="165"/>
      <c r="M128" s="165"/>
      <c r="N128" s="165"/>
      <c r="O128" s="165"/>
      <c r="P128" s="165"/>
      <c r="Q128" s="165"/>
      <c r="R128" s="165"/>
      <c r="S128" s="310"/>
      <c r="T128" s="536"/>
      <c r="U128" s="562"/>
      <c r="V128" s="557"/>
      <c r="W128" s="549"/>
      <c r="X128" s="549"/>
      <c r="Y128" s="551"/>
      <c r="Z128" s="557"/>
      <c r="AA128" s="549"/>
      <c r="AB128" s="549"/>
      <c r="AC128" s="551"/>
      <c r="AD128" s="557"/>
      <c r="AE128" s="549"/>
      <c r="AF128" s="549"/>
      <c r="AG128" s="551"/>
      <c r="AH128" s="557"/>
      <c r="AI128" s="549"/>
      <c r="AJ128" s="549"/>
      <c r="AK128" s="551"/>
      <c r="AL128" s="557"/>
      <c r="AM128" s="549"/>
      <c r="AN128" s="549"/>
      <c r="AO128" s="551"/>
      <c r="AP128" s="557"/>
      <c r="AQ128" s="549"/>
      <c r="AR128" s="549"/>
      <c r="AS128" s="551"/>
      <c r="AT128" s="557"/>
      <c r="AU128" s="549"/>
      <c r="AV128" s="549"/>
      <c r="AW128" s="551"/>
      <c r="AX128" s="557"/>
      <c r="AY128" s="549"/>
      <c r="AZ128" s="549"/>
      <c r="BA128" s="551"/>
      <c r="BB128" s="557"/>
      <c r="BC128" s="549"/>
      <c r="BD128" s="549"/>
      <c r="BE128" s="551"/>
      <c r="BF128" s="557"/>
      <c r="BG128" s="549"/>
      <c r="BH128" s="549"/>
      <c r="BI128" s="551"/>
      <c r="BJ128" s="553"/>
      <c r="BK128" s="555"/>
      <c r="BL128" s="374"/>
      <c r="BM128" s="374"/>
      <c r="BN128" s="374"/>
      <c r="BO128" s="374"/>
      <c r="BP128" s="374"/>
      <c r="BQ128" s="374"/>
      <c r="BR128" s="374"/>
    </row>
    <row r="129" spans="1:70" ht="12" customHeight="1" thickBot="1" x14ac:dyDescent="0.35">
      <c r="A129" s="582"/>
      <c r="B129" s="578"/>
      <c r="C129" s="570"/>
      <c r="D129" s="574"/>
      <c r="E129" s="164"/>
      <c r="F129" s="165"/>
      <c r="G129" s="35" t="s">
        <v>677</v>
      </c>
      <c r="H129" s="142"/>
      <c r="I129" s="34" t="str">
        <f t="shared" si="701"/>
        <v/>
      </c>
      <c r="J129" s="165"/>
      <c r="K129" s="165"/>
      <c r="L129" s="165"/>
      <c r="M129" s="165"/>
      <c r="N129" s="165"/>
      <c r="O129" s="165"/>
      <c r="P129" s="165"/>
      <c r="Q129" s="165"/>
      <c r="R129" s="165"/>
      <c r="S129" s="310"/>
      <c r="T129" s="536"/>
      <c r="U129" s="562"/>
      <c r="V129" s="557"/>
      <c r="W129" s="549"/>
      <c r="X129" s="549"/>
      <c r="Y129" s="551"/>
      <c r="Z129" s="557"/>
      <c r="AA129" s="549"/>
      <c r="AB129" s="549"/>
      <c r="AC129" s="551"/>
      <c r="AD129" s="557"/>
      <c r="AE129" s="549"/>
      <c r="AF129" s="549"/>
      <c r="AG129" s="551"/>
      <c r="AH129" s="557"/>
      <c r="AI129" s="549"/>
      <c r="AJ129" s="549"/>
      <c r="AK129" s="551"/>
      <c r="AL129" s="557"/>
      <c r="AM129" s="549"/>
      <c r="AN129" s="549"/>
      <c r="AO129" s="551"/>
      <c r="AP129" s="557"/>
      <c r="AQ129" s="549"/>
      <c r="AR129" s="549"/>
      <c r="AS129" s="551"/>
      <c r="AT129" s="557"/>
      <c r="AU129" s="549"/>
      <c r="AV129" s="549"/>
      <c r="AW129" s="551"/>
      <c r="AX129" s="557"/>
      <c r="AY129" s="549"/>
      <c r="AZ129" s="549"/>
      <c r="BA129" s="551"/>
      <c r="BB129" s="557"/>
      <c r="BC129" s="549"/>
      <c r="BD129" s="549"/>
      <c r="BE129" s="551"/>
      <c r="BF129" s="557"/>
      <c r="BG129" s="549"/>
      <c r="BH129" s="549"/>
      <c r="BI129" s="551"/>
      <c r="BJ129" s="553"/>
      <c r="BK129" s="555"/>
      <c r="BL129" s="374"/>
      <c r="BM129" s="374"/>
      <c r="BN129" s="374"/>
      <c r="BO129" s="374"/>
      <c r="BP129" s="374"/>
      <c r="BQ129" s="374"/>
      <c r="BR129" s="374"/>
    </row>
    <row r="130" spans="1:70" ht="12" customHeight="1" thickBot="1" x14ac:dyDescent="0.35">
      <c r="A130" s="583"/>
      <c r="B130" s="579"/>
      <c r="C130" s="572"/>
      <c r="D130" s="575"/>
      <c r="E130" s="166"/>
      <c r="F130" s="169"/>
      <c r="G130" s="36" t="s">
        <v>678</v>
      </c>
      <c r="H130" s="37" t="str">
        <f>IF(F127="","",IF(SUM(H128:H129)=0,"PC",(SUM(H128:H129))))</f>
        <v/>
      </c>
      <c r="I130" s="304" t="str">
        <f t="shared" si="701"/>
        <v/>
      </c>
      <c r="J130" s="169"/>
      <c r="K130" s="169"/>
      <c r="L130" s="169"/>
      <c r="M130" s="169"/>
      <c r="N130" s="169"/>
      <c r="O130" s="169"/>
      <c r="P130" s="169"/>
      <c r="Q130" s="169"/>
      <c r="R130" s="169"/>
      <c r="S130" s="311"/>
      <c r="T130" s="536"/>
      <c r="U130" s="564"/>
      <c r="V130" s="557"/>
      <c r="W130" s="549"/>
      <c r="X130" s="549"/>
      <c r="Y130" s="551"/>
      <c r="Z130" s="557"/>
      <c r="AA130" s="549"/>
      <c r="AB130" s="549"/>
      <c r="AC130" s="551"/>
      <c r="AD130" s="557"/>
      <c r="AE130" s="549"/>
      <c r="AF130" s="549"/>
      <c r="AG130" s="551"/>
      <c r="AH130" s="557"/>
      <c r="AI130" s="549"/>
      <c r="AJ130" s="549"/>
      <c r="AK130" s="551"/>
      <c r="AL130" s="557"/>
      <c r="AM130" s="549"/>
      <c r="AN130" s="549"/>
      <c r="AO130" s="551"/>
      <c r="AP130" s="557"/>
      <c r="AQ130" s="549"/>
      <c r="AR130" s="549"/>
      <c r="AS130" s="551"/>
      <c r="AT130" s="557"/>
      <c r="AU130" s="549"/>
      <c r="AV130" s="549"/>
      <c r="AW130" s="551"/>
      <c r="AX130" s="557"/>
      <c r="AY130" s="549"/>
      <c r="AZ130" s="549"/>
      <c r="BA130" s="551"/>
      <c r="BB130" s="557"/>
      <c r="BC130" s="549"/>
      <c r="BD130" s="549"/>
      <c r="BE130" s="551"/>
      <c r="BF130" s="557"/>
      <c r="BG130" s="549"/>
      <c r="BH130" s="549"/>
      <c r="BI130" s="551"/>
      <c r="BJ130" s="553"/>
      <c r="BK130" s="555"/>
      <c r="BL130" s="374"/>
      <c r="BM130" s="374"/>
      <c r="BN130" s="374"/>
      <c r="BO130" s="374"/>
      <c r="BP130" s="374"/>
      <c r="BQ130" s="374"/>
      <c r="BR130" s="374"/>
    </row>
    <row r="131" spans="1:70" ht="12" customHeight="1" x14ac:dyDescent="0.3">
      <c r="A131" s="581" t="str">
        <f t="shared" ref="A131" si="1362">IF(ISERROR(RANK(BK131,$BK$3:$BK$78,0)),"",(RANK(BK131,$BK$3:$BK$78,0)))</f>
        <v/>
      </c>
      <c r="B131" s="577" t="str">
        <f>IF(ISNA(VLOOKUP(D131,'L. Des E.'!$A$3:$C$362,2,FALSE)),"",(VLOOKUP(D131,'L. Des E.'!$A$3:$C$362,2,FALSE)))</f>
        <v/>
      </c>
      <c r="C131" s="569" t="str">
        <f>IF(ISNA(VLOOKUP(D131,'L. Des E.'!$A$3:$C$362,3,FALSE)),"",(VLOOKUP(D131,'L. Des E.'!$A$3:$C$362,3,FALSE)))</f>
        <v/>
      </c>
      <c r="D131" s="573"/>
      <c r="E131" s="162"/>
      <c r="F131" s="163"/>
      <c r="G131" s="149"/>
      <c r="H131" s="31"/>
      <c r="I131" s="30" t="str">
        <f t="shared" si="701"/>
        <v/>
      </c>
      <c r="J131" s="163"/>
      <c r="K131" s="163"/>
      <c r="L131" s="163"/>
      <c r="M131" s="163"/>
      <c r="N131" s="163"/>
      <c r="O131" s="163"/>
      <c r="P131" s="163"/>
      <c r="Q131" s="163"/>
      <c r="R131" s="163"/>
      <c r="S131" s="312"/>
      <c r="T131" s="536">
        <v>33</v>
      </c>
      <c r="U131" s="561" t="str">
        <f t="shared" ref="U131" si="1363">H134</f>
        <v/>
      </c>
      <c r="V131" s="556">
        <f t="shared" ref="V131" si="1364">J131</f>
        <v>0</v>
      </c>
      <c r="W131" s="548">
        <f t="shared" ref="W131" si="1365">J132</f>
        <v>0</v>
      </c>
      <c r="X131" s="548">
        <f t="shared" ref="X131" si="1366">J133</f>
        <v>0</v>
      </c>
      <c r="Y131" s="550">
        <f t="shared" ref="Y131" si="1367">J134</f>
        <v>0</v>
      </c>
      <c r="Z131" s="556">
        <f t="shared" ref="Z131" si="1368">K131</f>
        <v>0</v>
      </c>
      <c r="AA131" s="548">
        <f t="shared" ref="AA131" si="1369">K132</f>
        <v>0</v>
      </c>
      <c r="AB131" s="548">
        <f t="shared" ref="AB131" si="1370">K133</f>
        <v>0</v>
      </c>
      <c r="AC131" s="550">
        <f t="shared" ref="AC131" si="1371">K134</f>
        <v>0</v>
      </c>
      <c r="AD131" s="556">
        <f t="shared" ref="AD131" si="1372">L131</f>
        <v>0</v>
      </c>
      <c r="AE131" s="548">
        <f t="shared" ref="AE131" si="1373">L132</f>
        <v>0</v>
      </c>
      <c r="AF131" s="548">
        <f t="shared" ref="AF131" si="1374">L133</f>
        <v>0</v>
      </c>
      <c r="AG131" s="550">
        <f t="shared" ref="AG131" si="1375">L134</f>
        <v>0</v>
      </c>
      <c r="AH131" s="556">
        <f t="shared" ref="AH131" si="1376">M131</f>
        <v>0</v>
      </c>
      <c r="AI131" s="548">
        <f t="shared" ref="AI131" si="1377">M132</f>
        <v>0</v>
      </c>
      <c r="AJ131" s="548">
        <f t="shared" ref="AJ131" si="1378">M133</f>
        <v>0</v>
      </c>
      <c r="AK131" s="550">
        <f t="shared" ref="AK131" si="1379">M134</f>
        <v>0</v>
      </c>
      <c r="AL131" s="556">
        <f t="shared" ref="AL131" si="1380">N131</f>
        <v>0</v>
      </c>
      <c r="AM131" s="548">
        <f t="shared" ref="AM131" si="1381">N132</f>
        <v>0</v>
      </c>
      <c r="AN131" s="548">
        <f t="shared" ref="AN131" si="1382">N133</f>
        <v>0</v>
      </c>
      <c r="AO131" s="550">
        <f t="shared" ref="AO131" si="1383">N134</f>
        <v>0</v>
      </c>
      <c r="AP131" s="556">
        <f t="shared" ref="AP131" si="1384">O131</f>
        <v>0</v>
      </c>
      <c r="AQ131" s="548">
        <f t="shared" ref="AQ131" si="1385">O132</f>
        <v>0</v>
      </c>
      <c r="AR131" s="548">
        <f t="shared" ref="AR131" si="1386">O133</f>
        <v>0</v>
      </c>
      <c r="AS131" s="550">
        <f t="shared" ref="AS131" si="1387">O134</f>
        <v>0</v>
      </c>
      <c r="AT131" s="556">
        <f t="shared" ref="AT131" si="1388">P131</f>
        <v>0</v>
      </c>
      <c r="AU131" s="548">
        <f t="shared" ref="AU131" si="1389">P132</f>
        <v>0</v>
      </c>
      <c r="AV131" s="548">
        <f t="shared" ref="AV131" si="1390">P133</f>
        <v>0</v>
      </c>
      <c r="AW131" s="550">
        <f t="shared" ref="AW131" si="1391">P134</f>
        <v>0</v>
      </c>
      <c r="AX131" s="556">
        <f t="shared" ref="AX131" si="1392">Q131</f>
        <v>0</v>
      </c>
      <c r="AY131" s="548">
        <f t="shared" ref="AY131" si="1393">Q132</f>
        <v>0</v>
      </c>
      <c r="AZ131" s="548">
        <f t="shared" ref="AZ131" si="1394">Q133</f>
        <v>0</v>
      </c>
      <c r="BA131" s="550">
        <f t="shared" ref="BA131" si="1395">Q134</f>
        <v>0</v>
      </c>
      <c r="BB131" s="556">
        <f t="shared" ref="BB131" si="1396">R131</f>
        <v>0</v>
      </c>
      <c r="BC131" s="548">
        <f t="shared" ref="BC131" si="1397">R132</f>
        <v>0</v>
      </c>
      <c r="BD131" s="548">
        <f t="shared" ref="BD131" si="1398">R133</f>
        <v>0</v>
      </c>
      <c r="BE131" s="550">
        <f t="shared" ref="BE131" si="1399">R134</f>
        <v>0</v>
      </c>
      <c r="BF131" s="556">
        <f t="shared" ref="BF131" si="1400">S131</f>
        <v>0</v>
      </c>
      <c r="BG131" s="548">
        <f t="shared" ref="BG131" si="1401">S132</f>
        <v>0</v>
      </c>
      <c r="BH131" s="548">
        <f t="shared" ref="BH131" si="1402">S133</f>
        <v>0</v>
      </c>
      <c r="BI131" s="550">
        <f t="shared" ref="BI131" si="1403">S134</f>
        <v>0</v>
      </c>
      <c r="BJ131" s="552">
        <f t="shared" ref="BJ131" si="1404">H133</f>
        <v>0</v>
      </c>
      <c r="BK131" s="554" t="str">
        <f t="shared" ref="BK131" si="1405">IF(U131="","",IFERROR(SUM(V131:BI131)+LARGE(V131:BI131,1)/100+LARGE(V131:BI131,2)/1000+LARGE(V131:BI131,3)/10000+LARGE(V131:BI131,4)/100000+LARGE(V131:BI131,5)/1000000+LARGE(V131:BI131,6)/10000000+LARGE(V131:BI131,7)/100000000+LARGE(V131:BI131,8)/1000000000+LARGE(V131:BI131,9)/10000000000+LARGE(V131:BI131,10)/100000000000+LARGE(V131:BI131,11)/1000000000000+LARGE(V131:BI131,12)/10000000000000+LARGE(V131:BI131,13)/100000000000000+LARGE(V131:BI131,14)/1000000000000000+LARGE(V131:BI131,15)/10000000000000000+LARGE(V131:BI131,16)/100000000000000000+LARGE(V131:BI131,17)/1000000000000000000+LARGE(V131:BI131,18)/10000000000000000000+LARGE(V131:BI131,19)/100000000000000000000+LARGE(V131:BI131,20)/1E+21+LARGE(V131:BI131,21)/1E+22+LARGE(V131:BI131,22)/1E+23+LARGE(V131:BI131,23)/1E+24+LARGE(V131:BI131,24)/1E+25+LARGE(V131:BI131,25)/1E+26+LARGE(V131:BI131,26)/1E+27+LARGE(V131:BI131,27)/1E+28+LARGE(V131:BI131,28)/1E+29+LARGE(V131:BI131,29)/1E+30+LARGE(V131:BI131,30)/1E+31+LARGE(V131:BI131,31)/1E+32+LARGE(V131:BI131,32)/1E+33+LARGE(V131:BI131,33)/1E+34+LARGE(V131:BI131,34)/1E+35+LARGE(V131:BI131,35)/1E+36+LARGE(V131:BI131,36)/1E+37+LARGE(V131:BI131,37)/1E+38+LARGE(V131:BI131,38)/1E+39+LARGE(V131:BI131,39)/1E+40+LARGE(V131:BI131,40)/1E+21-0.01/T131,0))</f>
        <v/>
      </c>
      <c r="BL131" s="374"/>
      <c r="BM131" s="374"/>
      <c r="BN131" s="374"/>
      <c r="BO131" s="374"/>
      <c r="BP131" s="374"/>
      <c r="BQ131" s="374"/>
      <c r="BR131" s="374"/>
    </row>
    <row r="132" spans="1:70" ht="12" customHeight="1" x14ac:dyDescent="0.3">
      <c r="A132" s="582"/>
      <c r="B132" s="578"/>
      <c r="C132" s="570"/>
      <c r="D132" s="574"/>
      <c r="E132" s="164"/>
      <c r="F132" s="165"/>
      <c r="G132" s="150"/>
      <c r="H132" s="141" t="str">
        <f>IF(SUM(I131:I134)=0,"",(SUM(I131:I134)))</f>
        <v/>
      </c>
      <c r="I132" s="34" t="str">
        <f t="shared" ref="I132:I195" si="1406">IF(F132="","",IF(MIN(90,SUM(J132:S132))=0,"PC",(MIN(90,SUM(J132:S132)))))</f>
        <v/>
      </c>
      <c r="J132" s="165"/>
      <c r="K132" s="165"/>
      <c r="L132" s="165"/>
      <c r="M132" s="165"/>
      <c r="N132" s="165"/>
      <c r="O132" s="165"/>
      <c r="P132" s="165"/>
      <c r="Q132" s="165"/>
      <c r="R132" s="165"/>
      <c r="S132" s="310"/>
      <c r="T132" s="536"/>
      <c r="U132" s="562"/>
      <c r="V132" s="557"/>
      <c r="W132" s="549"/>
      <c r="X132" s="549"/>
      <c r="Y132" s="551"/>
      <c r="Z132" s="557"/>
      <c r="AA132" s="549"/>
      <c r="AB132" s="549"/>
      <c r="AC132" s="551"/>
      <c r="AD132" s="557"/>
      <c r="AE132" s="549"/>
      <c r="AF132" s="549"/>
      <c r="AG132" s="551"/>
      <c r="AH132" s="557"/>
      <c r="AI132" s="549"/>
      <c r="AJ132" s="549"/>
      <c r="AK132" s="551"/>
      <c r="AL132" s="557"/>
      <c r="AM132" s="549"/>
      <c r="AN132" s="549"/>
      <c r="AO132" s="551"/>
      <c r="AP132" s="557"/>
      <c r="AQ132" s="549"/>
      <c r="AR132" s="549"/>
      <c r="AS132" s="551"/>
      <c r="AT132" s="557"/>
      <c r="AU132" s="549"/>
      <c r="AV132" s="549"/>
      <c r="AW132" s="551"/>
      <c r="AX132" s="557"/>
      <c r="AY132" s="549"/>
      <c r="AZ132" s="549"/>
      <c r="BA132" s="551"/>
      <c r="BB132" s="557"/>
      <c r="BC132" s="549"/>
      <c r="BD132" s="549"/>
      <c r="BE132" s="551"/>
      <c r="BF132" s="557"/>
      <c r="BG132" s="549"/>
      <c r="BH132" s="549"/>
      <c r="BI132" s="551"/>
      <c r="BJ132" s="553"/>
      <c r="BK132" s="555"/>
      <c r="BL132" s="374"/>
      <c r="BM132" s="374"/>
      <c r="BN132" s="374"/>
      <c r="BO132" s="374"/>
      <c r="BP132" s="374"/>
      <c r="BQ132" s="374"/>
      <c r="BR132" s="374"/>
    </row>
    <row r="133" spans="1:70" ht="12" customHeight="1" thickBot="1" x14ac:dyDescent="0.35">
      <c r="A133" s="582"/>
      <c r="B133" s="578"/>
      <c r="C133" s="570"/>
      <c r="D133" s="574"/>
      <c r="E133" s="164"/>
      <c r="F133" s="165"/>
      <c r="G133" s="35" t="s">
        <v>677</v>
      </c>
      <c r="H133" s="142"/>
      <c r="I133" s="34" t="str">
        <f t="shared" si="1406"/>
        <v/>
      </c>
      <c r="J133" s="165"/>
      <c r="K133" s="165"/>
      <c r="L133" s="165"/>
      <c r="M133" s="165"/>
      <c r="N133" s="165"/>
      <c r="O133" s="165"/>
      <c r="P133" s="165"/>
      <c r="Q133" s="165"/>
      <c r="R133" s="165"/>
      <c r="S133" s="310"/>
      <c r="T133" s="536"/>
      <c r="U133" s="562"/>
      <c r="V133" s="557"/>
      <c r="W133" s="549"/>
      <c r="X133" s="549"/>
      <c r="Y133" s="551"/>
      <c r="Z133" s="557"/>
      <c r="AA133" s="549"/>
      <c r="AB133" s="549"/>
      <c r="AC133" s="551"/>
      <c r="AD133" s="557"/>
      <c r="AE133" s="549"/>
      <c r="AF133" s="549"/>
      <c r="AG133" s="551"/>
      <c r="AH133" s="557"/>
      <c r="AI133" s="549"/>
      <c r="AJ133" s="549"/>
      <c r="AK133" s="551"/>
      <c r="AL133" s="557"/>
      <c r="AM133" s="549"/>
      <c r="AN133" s="549"/>
      <c r="AO133" s="551"/>
      <c r="AP133" s="557"/>
      <c r="AQ133" s="549"/>
      <c r="AR133" s="549"/>
      <c r="AS133" s="551"/>
      <c r="AT133" s="557"/>
      <c r="AU133" s="549"/>
      <c r="AV133" s="549"/>
      <c r="AW133" s="551"/>
      <c r="AX133" s="557"/>
      <c r="AY133" s="549"/>
      <c r="AZ133" s="549"/>
      <c r="BA133" s="551"/>
      <c r="BB133" s="557"/>
      <c r="BC133" s="549"/>
      <c r="BD133" s="549"/>
      <c r="BE133" s="551"/>
      <c r="BF133" s="557"/>
      <c r="BG133" s="549"/>
      <c r="BH133" s="549"/>
      <c r="BI133" s="551"/>
      <c r="BJ133" s="553"/>
      <c r="BK133" s="555"/>
      <c r="BL133" s="374"/>
      <c r="BM133" s="374"/>
      <c r="BN133" s="374"/>
      <c r="BO133" s="374"/>
      <c r="BP133" s="374"/>
      <c r="BQ133" s="374"/>
      <c r="BR133" s="374"/>
    </row>
    <row r="134" spans="1:70" ht="12" customHeight="1" thickBot="1" x14ac:dyDescent="0.35">
      <c r="A134" s="583"/>
      <c r="B134" s="579"/>
      <c r="C134" s="572"/>
      <c r="D134" s="575"/>
      <c r="E134" s="170"/>
      <c r="F134" s="167"/>
      <c r="G134" s="36" t="s">
        <v>678</v>
      </c>
      <c r="H134" s="37" t="str">
        <f>IF(F131="","",IF(SUM(H132:H133)=0,"PC",(SUM(H132:H133))))</f>
        <v/>
      </c>
      <c r="I134" s="304" t="str">
        <f t="shared" si="1406"/>
        <v/>
      </c>
      <c r="J134" s="167"/>
      <c r="K134" s="167"/>
      <c r="L134" s="167"/>
      <c r="M134" s="167"/>
      <c r="N134" s="167"/>
      <c r="O134" s="167"/>
      <c r="P134" s="167"/>
      <c r="Q134" s="167"/>
      <c r="R134" s="167"/>
      <c r="S134" s="313"/>
      <c r="T134" s="536"/>
      <c r="U134" s="564"/>
      <c r="V134" s="557"/>
      <c r="W134" s="549"/>
      <c r="X134" s="549"/>
      <c r="Y134" s="551"/>
      <c r="Z134" s="557"/>
      <c r="AA134" s="549"/>
      <c r="AB134" s="549"/>
      <c r="AC134" s="551"/>
      <c r="AD134" s="557"/>
      <c r="AE134" s="549"/>
      <c r="AF134" s="549"/>
      <c r="AG134" s="551"/>
      <c r="AH134" s="557"/>
      <c r="AI134" s="549"/>
      <c r="AJ134" s="549"/>
      <c r="AK134" s="551"/>
      <c r="AL134" s="557"/>
      <c r="AM134" s="549"/>
      <c r="AN134" s="549"/>
      <c r="AO134" s="551"/>
      <c r="AP134" s="557"/>
      <c r="AQ134" s="549"/>
      <c r="AR134" s="549"/>
      <c r="AS134" s="551"/>
      <c r="AT134" s="557"/>
      <c r="AU134" s="549"/>
      <c r="AV134" s="549"/>
      <c r="AW134" s="551"/>
      <c r="AX134" s="557"/>
      <c r="AY134" s="549"/>
      <c r="AZ134" s="549"/>
      <c r="BA134" s="551"/>
      <c r="BB134" s="557"/>
      <c r="BC134" s="549"/>
      <c r="BD134" s="549"/>
      <c r="BE134" s="551"/>
      <c r="BF134" s="557"/>
      <c r="BG134" s="549"/>
      <c r="BH134" s="549"/>
      <c r="BI134" s="551"/>
      <c r="BJ134" s="553"/>
      <c r="BK134" s="555"/>
      <c r="BL134" s="374"/>
      <c r="BM134" s="374"/>
      <c r="BN134" s="374"/>
      <c r="BO134" s="374"/>
      <c r="BP134" s="374"/>
      <c r="BQ134" s="374"/>
      <c r="BR134" s="374"/>
    </row>
    <row r="135" spans="1:70" ht="12" customHeight="1" x14ac:dyDescent="0.3">
      <c r="A135" s="581" t="str">
        <f t="shared" ref="A135" si="1407">IF(ISERROR(RANK(BK135,$BK$3:$BK$78,0)),"",(RANK(BK135,$BK$3:$BK$78,0)))</f>
        <v/>
      </c>
      <c r="B135" s="577" t="str">
        <f>IF(ISNA(VLOOKUP(D135,'L. Des E.'!$A$3:$C$362,2,FALSE)),"",(VLOOKUP(D135,'L. Des E.'!$A$3:$C$362,2,FALSE)))</f>
        <v/>
      </c>
      <c r="C135" s="569" t="str">
        <f>IF(ISNA(VLOOKUP(D135,'L. Des E.'!$A$3:$C$362,3,FALSE)),"",(VLOOKUP(D135,'L. Des E.'!$A$3:$C$362,3,FALSE)))</f>
        <v/>
      </c>
      <c r="D135" s="573"/>
      <c r="E135" s="171"/>
      <c r="F135" s="168"/>
      <c r="G135" s="149"/>
      <c r="H135" s="39"/>
      <c r="I135" s="30" t="str">
        <f t="shared" si="1406"/>
        <v/>
      </c>
      <c r="J135" s="168"/>
      <c r="K135" s="168"/>
      <c r="L135" s="168"/>
      <c r="M135" s="168"/>
      <c r="N135" s="168"/>
      <c r="O135" s="168"/>
      <c r="P135" s="168"/>
      <c r="Q135" s="168"/>
      <c r="R135" s="168"/>
      <c r="S135" s="309"/>
      <c r="T135" s="536">
        <v>34</v>
      </c>
      <c r="U135" s="561" t="str">
        <f t="shared" ref="U135" si="1408">H138</f>
        <v/>
      </c>
      <c r="V135" s="556">
        <f t="shared" ref="V135" si="1409">J135</f>
        <v>0</v>
      </c>
      <c r="W135" s="548">
        <f t="shared" ref="W135" si="1410">J136</f>
        <v>0</v>
      </c>
      <c r="X135" s="548">
        <f t="shared" ref="X135" si="1411">J137</f>
        <v>0</v>
      </c>
      <c r="Y135" s="550">
        <f t="shared" ref="Y135" si="1412">J138</f>
        <v>0</v>
      </c>
      <c r="Z135" s="556">
        <f t="shared" ref="Z135" si="1413">K135</f>
        <v>0</v>
      </c>
      <c r="AA135" s="548">
        <f t="shared" ref="AA135" si="1414">K136</f>
        <v>0</v>
      </c>
      <c r="AB135" s="548">
        <f t="shared" ref="AB135" si="1415">K137</f>
        <v>0</v>
      </c>
      <c r="AC135" s="550">
        <f t="shared" ref="AC135" si="1416">K138</f>
        <v>0</v>
      </c>
      <c r="AD135" s="556">
        <f t="shared" ref="AD135" si="1417">L135</f>
        <v>0</v>
      </c>
      <c r="AE135" s="548">
        <f t="shared" ref="AE135" si="1418">L136</f>
        <v>0</v>
      </c>
      <c r="AF135" s="548">
        <f t="shared" ref="AF135" si="1419">L137</f>
        <v>0</v>
      </c>
      <c r="AG135" s="550">
        <f t="shared" ref="AG135" si="1420">L138</f>
        <v>0</v>
      </c>
      <c r="AH135" s="556">
        <f t="shared" ref="AH135" si="1421">M135</f>
        <v>0</v>
      </c>
      <c r="AI135" s="548">
        <f t="shared" ref="AI135" si="1422">M136</f>
        <v>0</v>
      </c>
      <c r="AJ135" s="548">
        <f t="shared" ref="AJ135" si="1423">M137</f>
        <v>0</v>
      </c>
      <c r="AK135" s="550">
        <f t="shared" ref="AK135" si="1424">M138</f>
        <v>0</v>
      </c>
      <c r="AL135" s="556">
        <f t="shared" ref="AL135" si="1425">N135</f>
        <v>0</v>
      </c>
      <c r="AM135" s="548">
        <f t="shared" ref="AM135" si="1426">N136</f>
        <v>0</v>
      </c>
      <c r="AN135" s="548">
        <f t="shared" ref="AN135" si="1427">N137</f>
        <v>0</v>
      </c>
      <c r="AO135" s="550">
        <f t="shared" ref="AO135" si="1428">N138</f>
        <v>0</v>
      </c>
      <c r="AP135" s="556">
        <f t="shared" ref="AP135" si="1429">O135</f>
        <v>0</v>
      </c>
      <c r="AQ135" s="548">
        <f t="shared" ref="AQ135" si="1430">O136</f>
        <v>0</v>
      </c>
      <c r="AR135" s="548">
        <f t="shared" ref="AR135" si="1431">O137</f>
        <v>0</v>
      </c>
      <c r="AS135" s="550">
        <f t="shared" ref="AS135" si="1432">O138</f>
        <v>0</v>
      </c>
      <c r="AT135" s="556">
        <f t="shared" ref="AT135" si="1433">P135</f>
        <v>0</v>
      </c>
      <c r="AU135" s="548">
        <f t="shared" ref="AU135" si="1434">P136</f>
        <v>0</v>
      </c>
      <c r="AV135" s="548">
        <f t="shared" ref="AV135" si="1435">P137</f>
        <v>0</v>
      </c>
      <c r="AW135" s="550">
        <f t="shared" ref="AW135" si="1436">P138</f>
        <v>0</v>
      </c>
      <c r="AX135" s="556">
        <f t="shared" ref="AX135" si="1437">Q135</f>
        <v>0</v>
      </c>
      <c r="AY135" s="548">
        <f t="shared" ref="AY135" si="1438">Q136</f>
        <v>0</v>
      </c>
      <c r="AZ135" s="548">
        <f t="shared" ref="AZ135" si="1439">Q137</f>
        <v>0</v>
      </c>
      <c r="BA135" s="550">
        <f t="shared" ref="BA135" si="1440">Q138</f>
        <v>0</v>
      </c>
      <c r="BB135" s="556">
        <f t="shared" ref="BB135" si="1441">R135</f>
        <v>0</v>
      </c>
      <c r="BC135" s="548">
        <f t="shared" ref="BC135" si="1442">R136</f>
        <v>0</v>
      </c>
      <c r="BD135" s="548">
        <f t="shared" ref="BD135" si="1443">R137</f>
        <v>0</v>
      </c>
      <c r="BE135" s="550">
        <f t="shared" ref="BE135" si="1444">R138</f>
        <v>0</v>
      </c>
      <c r="BF135" s="556">
        <f t="shared" ref="BF135" si="1445">S135</f>
        <v>0</v>
      </c>
      <c r="BG135" s="548">
        <f t="shared" ref="BG135" si="1446">S136</f>
        <v>0</v>
      </c>
      <c r="BH135" s="548">
        <f t="shared" ref="BH135" si="1447">S137</f>
        <v>0</v>
      </c>
      <c r="BI135" s="550">
        <f t="shared" ref="BI135" si="1448">S138</f>
        <v>0</v>
      </c>
      <c r="BJ135" s="552">
        <f t="shared" ref="BJ135" si="1449">H137</f>
        <v>0</v>
      </c>
      <c r="BK135" s="554" t="str">
        <f t="shared" ref="BK135" si="1450">IF(U135="","",IFERROR(SUM(V135:BI135)+LARGE(V135:BI135,1)/100+LARGE(V135:BI135,2)/1000+LARGE(V135:BI135,3)/10000+LARGE(V135:BI135,4)/100000+LARGE(V135:BI135,5)/1000000+LARGE(V135:BI135,6)/10000000+LARGE(V135:BI135,7)/100000000+LARGE(V135:BI135,8)/1000000000+LARGE(V135:BI135,9)/10000000000+LARGE(V135:BI135,10)/100000000000+LARGE(V135:BI135,11)/1000000000000+LARGE(V135:BI135,12)/10000000000000+LARGE(V135:BI135,13)/100000000000000+LARGE(V135:BI135,14)/1000000000000000+LARGE(V135:BI135,15)/10000000000000000+LARGE(V135:BI135,16)/100000000000000000+LARGE(V135:BI135,17)/1000000000000000000+LARGE(V135:BI135,18)/10000000000000000000+LARGE(V135:BI135,19)/100000000000000000000+LARGE(V135:BI135,20)/1E+21+LARGE(V135:BI135,21)/1E+22+LARGE(V135:BI135,22)/1E+23+LARGE(V135:BI135,23)/1E+24+LARGE(V135:BI135,24)/1E+25+LARGE(V135:BI135,25)/1E+26+LARGE(V135:BI135,26)/1E+27+LARGE(V135:BI135,27)/1E+28+LARGE(V135:BI135,28)/1E+29+LARGE(V135:BI135,29)/1E+30+LARGE(V135:BI135,30)/1E+31+LARGE(V135:BI135,31)/1E+32+LARGE(V135:BI135,32)/1E+33+LARGE(V135:BI135,33)/1E+34+LARGE(V135:BI135,34)/1E+35+LARGE(V135:BI135,35)/1E+36+LARGE(V135:BI135,36)/1E+37+LARGE(V135:BI135,37)/1E+38+LARGE(V135:BI135,38)/1E+39+LARGE(V135:BI135,39)/1E+40+LARGE(V135:BI135,40)/1E+21-0.01/T135,0))</f>
        <v/>
      </c>
      <c r="BL135" s="374"/>
      <c r="BM135" s="374"/>
      <c r="BN135" s="374"/>
      <c r="BO135" s="374"/>
      <c r="BP135" s="374"/>
      <c r="BQ135" s="374"/>
      <c r="BR135" s="374"/>
    </row>
    <row r="136" spans="1:70" ht="12" customHeight="1" x14ac:dyDescent="0.3">
      <c r="A136" s="582"/>
      <c r="B136" s="578"/>
      <c r="C136" s="570"/>
      <c r="D136" s="574"/>
      <c r="E136" s="164"/>
      <c r="F136" s="165"/>
      <c r="G136" s="150"/>
      <c r="H136" s="141" t="str">
        <f>IF(SUM(I135:I138)=0,"",(SUM(I135:I138)))</f>
        <v/>
      </c>
      <c r="I136" s="34" t="str">
        <f t="shared" si="1406"/>
        <v/>
      </c>
      <c r="J136" s="165"/>
      <c r="K136" s="165"/>
      <c r="L136" s="165"/>
      <c r="M136" s="165"/>
      <c r="N136" s="165"/>
      <c r="O136" s="165"/>
      <c r="P136" s="165"/>
      <c r="Q136" s="165"/>
      <c r="R136" s="165"/>
      <c r="S136" s="310"/>
      <c r="T136" s="536"/>
      <c r="U136" s="562"/>
      <c r="V136" s="557"/>
      <c r="W136" s="549"/>
      <c r="X136" s="549"/>
      <c r="Y136" s="551"/>
      <c r="Z136" s="557"/>
      <c r="AA136" s="549"/>
      <c r="AB136" s="549"/>
      <c r="AC136" s="551"/>
      <c r="AD136" s="557"/>
      <c r="AE136" s="549"/>
      <c r="AF136" s="549"/>
      <c r="AG136" s="551"/>
      <c r="AH136" s="557"/>
      <c r="AI136" s="549"/>
      <c r="AJ136" s="549"/>
      <c r="AK136" s="551"/>
      <c r="AL136" s="557"/>
      <c r="AM136" s="549"/>
      <c r="AN136" s="549"/>
      <c r="AO136" s="551"/>
      <c r="AP136" s="557"/>
      <c r="AQ136" s="549"/>
      <c r="AR136" s="549"/>
      <c r="AS136" s="551"/>
      <c r="AT136" s="557"/>
      <c r="AU136" s="549"/>
      <c r="AV136" s="549"/>
      <c r="AW136" s="551"/>
      <c r="AX136" s="557"/>
      <c r="AY136" s="549"/>
      <c r="AZ136" s="549"/>
      <c r="BA136" s="551"/>
      <c r="BB136" s="557"/>
      <c r="BC136" s="549"/>
      <c r="BD136" s="549"/>
      <c r="BE136" s="551"/>
      <c r="BF136" s="557"/>
      <c r="BG136" s="549"/>
      <c r="BH136" s="549"/>
      <c r="BI136" s="551"/>
      <c r="BJ136" s="553"/>
      <c r="BK136" s="555"/>
      <c r="BL136" s="374"/>
      <c r="BM136" s="374"/>
      <c r="BN136" s="374"/>
      <c r="BO136" s="374"/>
      <c r="BP136" s="374"/>
      <c r="BQ136" s="374"/>
      <c r="BR136" s="374"/>
    </row>
    <row r="137" spans="1:70" ht="12" customHeight="1" thickBot="1" x14ac:dyDescent="0.35">
      <c r="A137" s="582"/>
      <c r="B137" s="578"/>
      <c r="C137" s="570"/>
      <c r="D137" s="574"/>
      <c r="E137" s="164"/>
      <c r="F137" s="165"/>
      <c r="G137" s="35" t="s">
        <v>677</v>
      </c>
      <c r="H137" s="142"/>
      <c r="I137" s="34" t="str">
        <f t="shared" si="1406"/>
        <v/>
      </c>
      <c r="J137" s="165"/>
      <c r="K137" s="165"/>
      <c r="L137" s="165"/>
      <c r="M137" s="165"/>
      <c r="N137" s="165"/>
      <c r="O137" s="165"/>
      <c r="P137" s="165"/>
      <c r="Q137" s="165"/>
      <c r="R137" s="165"/>
      <c r="S137" s="310"/>
      <c r="T137" s="536"/>
      <c r="U137" s="562"/>
      <c r="V137" s="557"/>
      <c r="W137" s="549"/>
      <c r="X137" s="549"/>
      <c r="Y137" s="551"/>
      <c r="Z137" s="557"/>
      <c r="AA137" s="549"/>
      <c r="AB137" s="549"/>
      <c r="AC137" s="551"/>
      <c r="AD137" s="557"/>
      <c r="AE137" s="549"/>
      <c r="AF137" s="549"/>
      <c r="AG137" s="551"/>
      <c r="AH137" s="557"/>
      <c r="AI137" s="549"/>
      <c r="AJ137" s="549"/>
      <c r="AK137" s="551"/>
      <c r="AL137" s="557"/>
      <c r="AM137" s="549"/>
      <c r="AN137" s="549"/>
      <c r="AO137" s="551"/>
      <c r="AP137" s="557"/>
      <c r="AQ137" s="549"/>
      <c r="AR137" s="549"/>
      <c r="AS137" s="551"/>
      <c r="AT137" s="557"/>
      <c r="AU137" s="549"/>
      <c r="AV137" s="549"/>
      <c r="AW137" s="551"/>
      <c r="AX137" s="557"/>
      <c r="AY137" s="549"/>
      <c r="AZ137" s="549"/>
      <c r="BA137" s="551"/>
      <c r="BB137" s="557"/>
      <c r="BC137" s="549"/>
      <c r="BD137" s="549"/>
      <c r="BE137" s="551"/>
      <c r="BF137" s="557"/>
      <c r="BG137" s="549"/>
      <c r="BH137" s="549"/>
      <c r="BI137" s="551"/>
      <c r="BJ137" s="553"/>
      <c r="BK137" s="555"/>
      <c r="BL137" s="374"/>
      <c r="BM137" s="374"/>
      <c r="BN137" s="374"/>
      <c r="BO137" s="374"/>
      <c r="BP137" s="374"/>
      <c r="BQ137" s="374"/>
      <c r="BR137" s="374"/>
    </row>
    <row r="138" spans="1:70" ht="12" customHeight="1" thickBot="1" x14ac:dyDescent="0.35">
      <c r="A138" s="583"/>
      <c r="B138" s="579"/>
      <c r="C138" s="572"/>
      <c r="D138" s="575"/>
      <c r="E138" s="166"/>
      <c r="F138" s="169"/>
      <c r="G138" s="36" t="s">
        <v>678</v>
      </c>
      <c r="H138" s="37" t="str">
        <f>IF(F135="","",IF(SUM(H136:H137)=0,"PC",(SUM(H136:H137))))</f>
        <v/>
      </c>
      <c r="I138" s="304" t="str">
        <f t="shared" si="1406"/>
        <v/>
      </c>
      <c r="J138" s="169"/>
      <c r="K138" s="169"/>
      <c r="L138" s="169"/>
      <c r="M138" s="169"/>
      <c r="N138" s="169"/>
      <c r="O138" s="169"/>
      <c r="P138" s="169"/>
      <c r="Q138" s="169"/>
      <c r="R138" s="169"/>
      <c r="S138" s="311"/>
      <c r="T138" s="536"/>
      <c r="U138" s="564"/>
      <c r="V138" s="557"/>
      <c r="W138" s="549"/>
      <c r="X138" s="549"/>
      <c r="Y138" s="551"/>
      <c r="Z138" s="557"/>
      <c r="AA138" s="549"/>
      <c r="AB138" s="549"/>
      <c r="AC138" s="551"/>
      <c r="AD138" s="557"/>
      <c r="AE138" s="549"/>
      <c r="AF138" s="549"/>
      <c r="AG138" s="551"/>
      <c r="AH138" s="557"/>
      <c r="AI138" s="549"/>
      <c r="AJ138" s="549"/>
      <c r="AK138" s="551"/>
      <c r="AL138" s="557"/>
      <c r="AM138" s="549"/>
      <c r="AN138" s="549"/>
      <c r="AO138" s="551"/>
      <c r="AP138" s="557"/>
      <c r="AQ138" s="549"/>
      <c r="AR138" s="549"/>
      <c r="AS138" s="551"/>
      <c r="AT138" s="557"/>
      <c r="AU138" s="549"/>
      <c r="AV138" s="549"/>
      <c r="AW138" s="551"/>
      <c r="AX138" s="557"/>
      <c r="AY138" s="549"/>
      <c r="AZ138" s="549"/>
      <c r="BA138" s="551"/>
      <c r="BB138" s="557"/>
      <c r="BC138" s="549"/>
      <c r="BD138" s="549"/>
      <c r="BE138" s="551"/>
      <c r="BF138" s="557"/>
      <c r="BG138" s="549"/>
      <c r="BH138" s="549"/>
      <c r="BI138" s="551"/>
      <c r="BJ138" s="553"/>
      <c r="BK138" s="555"/>
      <c r="BL138" s="374"/>
      <c r="BM138" s="374"/>
      <c r="BN138" s="374"/>
      <c r="BO138" s="374"/>
      <c r="BP138" s="374"/>
      <c r="BQ138" s="374"/>
      <c r="BR138" s="374"/>
    </row>
    <row r="139" spans="1:70" ht="12" customHeight="1" x14ac:dyDescent="0.3">
      <c r="A139" s="581" t="str">
        <f t="shared" ref="A139" si="1451">IF(ISERROR(RANK(BK139,$BK$3:$BK$78,0)),"",(RANK(BK139,$BK$3:$BK$78,0)))</f>
        <v/>
      </c>
      <c r="B139" s="577" t="str">
        <f>IF(ISNA(VLOOKUP(D139,'L. Des E.'!$A$3:$C$362,2,FALSE)),"",(VLOOKUP(D139,'L. Des E.'!$A$3:$C$362,2,FALSE)))</f>
        <v/>
      </c>
      <c r="C139" s="569" t="str">
        <f>IF(ISNA(VLOOKUP(D139,'L. Des E.'!$A$3:$C$362,3,FALSE)),"",(VLOOKUP(D139,'L. Des E.'!$A$3:$C$362,3,FALSE)))</f>
        <v/>
      </c>
      <c r="D139" s="573"/>
      <c r="E139" s="162"/>
      <c r="F139" s="163"/>
      <c r="G139" s="149"/>
      <c r="H139" s="31"/>
      <c r="I139" s="30" t="str">
        <f t="shared" si="1406"/>
        <v/>
      </c>
      <c r="J139" s="163"/>
      <c r="K139" s="163"/>
      <c r="L139" s="163"/>
      <c r="M139" s="163"/>
      <c r="N139" s="163"/>
      <c r="O139" s="163"/>
      <c r="P139" s="163"/>
      <c r="Q139" s="163"/>
      <c r="R139" s="163"/>
      <c r="S139" s="312"/>
      <c r="T139" s="536">
        <v>35</v>
      </c>
      <c r="U139" s="561" t="str">
        <f t="shared" ref="U139" si="1452">H142</f>
        <v/>
      </c>
      <c r="V139" s="556">
        <f t="shared" ref="V139" si="1453">J139</f>
        <v>0</v>
      </c>
      <c r="W139" s="548">
        <f t="shared" ref="W139" si="1454">J140</f>
        <v>0</v>
      </c>
      <c r="X139" s="548">
        <f t="shared" ref="X139" si="1455">J141</f>
        <v>0</v>
      </c>
      <c r="Y139" s="550">
        <f t="shared" ref="Y139" si="1456">J142</f>
        <v>0</v>
      </c>
      <c r="Z139" s="556">
        <f t="shared" ref="Z139" si="1457">K139</f>
        <v>0</v>
      </c>
      <c r="AA139" s="548">
        <f t="shared" ref="AA139" si="1458">K140</f>
        <v>0</v>
      </c>
      <c r="AB139" s="548">
        <f t="shared" ref="AB139" si="1459">K141</f>
        <v>0</v>
      </c>
      <c r="AC139" s="550">
        <f t="shared" ref="AC139" si="1460">K142</f>
        <v>0</v>
      </c>
      <c r="AD139" s="556">
        <f t="shared" ref="AD139" si="1461">L139</f>
        <v>0</v>
      </c>
      <c r="AE139" s="548">
        <f t="shared" ref="AE139" si="1462">L140</f>
        <v>0</v>
      </c>
      <c r="AF139" s="548">
        <f t="shared" ref="AF139" si="1463">L141</f>
        <v>0</v>
      </c>
      <c r="AG139" s="550">
        <f t="shared" ref="AG139" si="1464">L142</f>
        <v>0</v>
      </c>
      <c r="AH139" s="556">
        <f t="shared" ref="AH139" si="1465">M139</f>
        <v>0</v>
      </c>
      <c r="AI139" s="548">
        <f t="shared" ref="AI139" si="1466">M140</f>
        <v>0</v>
      </c>
      <c r="AJ139" s="548">
        <f t="shared" ref="AJ139" si="1467">M141</f>
        <v>0</v>
      </c>
      <c r="AK139" s="550">
        <f t="shared" ref="AK139" si="1468">M142</f>
        <v>0</v>
      </c>
      <c r="AL139" s="556">
        <f t="shared" ref="AL139" si="1469">N139</f>
        <v>0</v>
      </c>
      <c r="AM139" s="548">
        <f t="shared" ref="AM139" si="1470">N140</f>
        <v>0</v>
      </c>
      <c r="AN139" s="548">
        <f t="shared" ref="AN139" si="1471">N141</f>
        <v>0</v>
      </c>
      <c r="AO139" s="550">
        <f t="shared" ref="AO139" si="1472">N142</f>
        <v>0</v>
      </c>
      <c r="AP139" s="556">
        <f t="shared" ref="AP139" si="1473">O139</f>
        <v>0</v>
      </c>
      <c r="AQ139" s="548">
        <f t="shared" ref="AQ139" si="1474">O140</f>
        <v>0</v>
      </c>
      <c r="AR139" s="548">
        <f t="shared" ref="AR139" si="1475">O141</f>
        <v>0</v>
      </c>
      <c r="AS139" s="550">
        <f t="shared" ref="AS139" si="1476">O142</f>
        <v>0</v>
      </c>
      <c r="AT139" s="556">
        <f t="shared" ref="AT139" si="1477">P139</f>
        <v>0</v>
      </c>
      <c r="AU139" s="548">
        <f t="shared" ref="AU139" si="1478">P140</f>
        <v>0</v>
      </c>
      <c r="AV139" s="548">
        <f t="shared" ref="AV139" si="1479">P141</f>
        <v>0</v>
      </c>
      <c r="AW139" s="550">
        <f t="shared" ref="AW139" si="1480">P142</f>
        <v>0</v>
      </c>
      <c r="AX139" s="556">
        <f t="shared" ref="AX139" si="1481">Q139</f>
        <v>0</v>
      </c>
      <c r="AY139" s="548">
        <f t="shared" ref="AY139" si="1482">Q140</f>
        <v>0</v>
      </c>
      <c r="AZ139" s="548">
        <f t="shared" ref="AZ139" si="1483">Q141</f>
        <v>0</v>
      </c>
      <c r="BA139" s="550">
        <f t="shared" ref="BA139" si="1484">Q142</f>
        <v>0</v>
      </c>
      <c r="BB139" s="556">
        <f t="shared" ref="BB139" si="1485">R139</f>
        <v>0</v>
      </c>
      <c r="BC139" s="548">
        <f t="shared" ref="BC139" si="1486">R140</f>
        <v>0</v>
      </c>
      <c r="BD139" s="548">
        <f t="shared" ref="BD139" si="1487">R141</f>
        <v>0</v>
      </c>
      <c r="BE139" s="550">
        <f t="shared" ref="BE139" si="1488">R142</f>
        <v>0</v>
      </c>
      <c r="BF139" s="556">
        <f t="shared" ref="BF139" si="1489">S139</f>
        <v>0</v>
      </c>
      <c r="BG139" s="548">
        <f t="shared" ref="BG139" si="1490">S140</f>
        <v>0</v>
      </c>
      <c r="BH139" s="548">
        <f t="shared" ref="BH139" si="1491">S141</f>
        <v>0</v>
      </c>
      <c r="BI139" s="550">
        <f t="shared" ref="BI139" si="1492">S142</f>
        <v>0</v>
      </c>
      <c r="BJ139" s="552">
        <f t="shared" ref="BJ139" si="1493">H141</f>
        <v>0</v>
      </c>
      <c r="BK139" s="554" t="str">
        <f t="shared" ref="BK139" si="1494">IF(U139="","",IFERROR(SUM(V139:BI139)+LARGE(V139:BI139,1)/100+LARGE(V139:BI139,2)/1000+LARGE(V139:BI139,3)/10000+LARGE(V139:BI139,4)/100000+LARGE(V139:BI139,5)/1000000+LARGE(V139:BI139,6)/10000000+LARGE(V139:BI139,7)/100000000+LARGE(V139:BI139,8)/1000000000+LARGE(V139:BI139,9)/10000000000+LARGE(V139:BI139,10)/100000000000+LARGE(V139:BI139,11)/1000000000000+LARGE(V139:BI139,12)/10000000000000+LARGE(V139:BI139,13)/100000000000000+LARGE(V139:BI139,14)/1000000000000000+LARGE(V139:BI139,15)/10000000000000000+LARGE(V139:BI139,16)/100000000000000000+LARGE(V139:BI139,17)/1000000000000000000+LARGE(V139:BI139,18)/10000000000000000000+LARGE(V139:BI139,19)/100000000000000000000+LARGE(V139:BI139,20)/1E+21+LARGE(V139:BI139,21)/1E+22+LARGE(V139:BI139,22)/1E+23+LARGE(V139:BI139,23)/1E+24+LARGE(V139:BI139,24)/1E+25+LARGE(V139:BI139,25)/1E+26+LARGE(V139:BI139,26)/1E+27+LARGE(V139:BI139,27)/1E+28+LARGE(V139:BI139,28)/1E+29+LARGE(V139:BI139,29)/1E+30+LARGE(V139:BI139,30)/1E+31+LARGE(V139:BI139,31)/1E+32+LARGE(V139:BI139,32)/1E+33+LARGE(V139:BI139,33)/1E+34+LARGE(V139:BI139,34)/1E+35+LARGE(V139:BI139,35)/1E+36+LARGE(V139:BI139,36)/1E+37+LARGE(V139:BI139,37)/1E+38+LARGE(V139:BI139,38)/1E+39+LARGE(V139:BI139,39)/1E+40+LARGE(V139:BI139,40)/1E+21-0.01/T139,0))</f>
        <v/>
      </c>
      <c r="BL139" s="374"/>
      <c r="BM139" s="374"/>
      <c r="BN139" s="374"/>
      <c r="BO139" s="374"/>
      <c r="BP139" s="374"/>
      <c r="BQ139" s="374"/>
      <c r="BR139" s="374"/>
    </row>
    <row r="140" spans="1:70" ht="12" customHeight="1" x14ac:dyDescent="0.3">
      <c r="A140" s="582"/>
      <c r="B140" s="578"/>
      <c r="C140" s="570"/>
      <c r="D140" s="574"/>
      <c r="E140" s="164"/>
      <c r="F140" s="165"/>
      <c r="G140" s="150"/>
      <c r="H140" s="141" t="str">
        <f>IF(SUM(I139:I142)=0,"",(SUM(I139:I142)))</f>
        <v/>
      </c>
      <c r="I140" s="34" t="str">
        <f t="shared" si="1406"/>
        <v/>
      </c>
      <c r="J140" s="165"/>
      <c r="K140" s="165"/>
      <c r="L140" s="165"/>
      <c r="M140" s="165"/>
      <c r="N140" s="165"/>
      <c r="O140" s="165"/>
      <c r="P140" s="165"/>
      <c r="Q140" s="165"/>
      <c r="R140" s="165"/>
      <c r="S140" s="310"/>
      <c r="T140" s="536"/>
      <c r="U140" s="562"/>
      <c r="V140" s="557"/>
      <c r="W140" s="549"/>
      <c r="X140" s="549"/>
      <c r="Y140" s="551"/>
      <c r="Z140" s="557"/>
      <c r="AA140" s="549"/>
      <c r="AB140" s="549"/>
      <c r="AC140" s="551"/>
      <c r="AD140" s="557"/>
      <c r="AE140" s="549"/>
      <c r="AF140" s="549"/>
      <c r="AG140" s="551"/>
      <c r="AH140" s="557"/>
      <c r="AI140" s="549"/>
      <c r="AJ140" s="549"/>
      <c r="AK140" s="551"/>
      <c r="AL140" s="557"/>
      <c r="AM140" s="549"/>
      <c r="AN140" s="549"/>
      <c r="AO140" s="551"/>
      <c r="AP140" s="557"/>
      <c r="AQ140" s="549"/>
      <c r="AR140" s="549"/>
      <c r="AS140" s="551"/>
      <c r="AT140" s="557"/>
      <c r="AU140" s="549"/>
      <c r="AV140" s="549"/>
      <c r="AW140" s="551"/>
      <c r="AX140" s="557"/>
      <c r="AY140" s="549"/>
      <c r="AZ140" s="549"/>
      <c r="BA140" s="551"/>
      <c r="BB140" s="557"/>
      <c r="BC140" s="549"/>
      <c r="BD140" s="549"/>
      <c r="BE140" s="551"/>
      <c r="BF140" s="557"/>
      <c r="BG140" s="549"/>
      <c r="BH140" s="549"/>
      <c r="BI140" s="551"/>
      <c r="BJ140" s="553"/>
      <c r="BK140" s="555"/>
      <c r="BL140" s="374"/>
      <c r="BM140" s="374"/>
      <c r="BN140" s="374"/>
      <c r="BO140" s="374"/>
      <c r="BP140" s="374"/>
      <c r="BQ140" s="374"/>
      <c r="BR140" s="374"/>
    </row>
    <row r="141" spans="1:70" ht="12" customHeight="1" thickBot="1" x14ac:dyDescent="0.35">
      <c r="A141" s="582"/>
      <c r="B141" s="578"/>
      <c r="C141" s="570"/>
      <c r="D141" s="574"/>
      <c r="E141" s="164"/>
      <c r="F141" s="165"/>
      <c r="G141" s="35" t="s">
        <v>677</v>
      </c>
      <c r="H141" s="142"/>
      <c r="I141" s="34" t="str">
        <f t="shared" si="1406"/>
        <v/>
      </c>
      <c r="J141" s="165"/>
      <c r="K141" s="165"/>
      <c r="L141" s="165"/>
      <c r="M141" s="165"/>
      <c r="N141" s="165"/>
      <c r="O141" s="165"/>
      <c r="P141" s="165"/>
      <c r="Q141" s="165"/>
      <c r="R141" s="165"/>
      <c r="S141" s="310"/>
      <c r="T141" s="536"/>
      <c r="U141" s="562"/>
      <c r="V141" s="557"/>
      <c r="W141" s="549"/>
      <c r="X141" s="549"/>
      <c r="Y141" s="551"/>
      <c r="Z141" s="557"/>
      <c r="AA141" s="549"/>
      <c r="AB141" s="549"/>
      <c r="AC141" s="551"/>
      <c r="AD141" s="557"/>
      <c r="AE141" s="549"/>
      <c r="AF141" s="549"/>
      <c r="AG141" s="551"/>
      <c r="AH141" s="557"/>
      <c r="AI141" s="549"/>
      <c r="AJ141" s="549"/>
      <c r="AK141" s="551"/>
      <c r="AL141" s="557"/>
      <c r="AM141" s="549"/>
      <c r="AN141" s="549"/>
      <c r="AO141" s="551"/>
      <c r="AP141" s="557"/>
      <c r="AQ141" s="549"/>
      <c r="AR141" s="549"/>
      <c r="AS141" s="551"/>
      <c r="AT141" s="557"/>
      <c r="AU141" s="549"/>
      <c r="AV141" s="549"/>
      <c r="AW141" s="551"/>
      <c r="AX141" s="557"/>
      <c r="AY141" s="549"/>
      <c r="AZ141" s="549"/>
      <c r="BA141" s="551"/>
      <c r="BB141" s="557"/>
      <c r="BC141" s="549"/>
      <c r="BD141" s="549"/>
      <c r="BE141" s="551"/>
      <c r="BF141" s="557"/>
      <c r="BG141" s="549"/>
      <c r="BH141" s="549"/>
      <c r="BI141" s="551"/>
      <c r="BJ141" s="553"/>
      <c r="BK141" s="555"/>
      <c r="BL141" s="374"/>
      <c r="BM141" s="374"/>
      <c r="BN141" s="374"/>
      <c r="BO141" s="374"/>
      <c r="BP141" s="374"/>
      <c r="BQ141" s="374"/>
      <c r="BR141" s="374"/>
    </row>
    <row r="142" spans="1:70" ht="12" customHeight="1" thickBot="1" x14ac:dyDescent="0.35">
      <c r="A142" s="583"/>
      <c r="B142" s="579"/>
      <c r="C142" s="572"/>
      <c r="D142" s="575"/>
      <c r="E142" s="170"/>
      <c r="F142" s="167"/>
      <c r="G142" s="36" t="s">
        <v>678</v>
      </c>
      <c r="H142" s="37" t="str">
        <f>IF(F139="","",IF(SUM(H140:H141)=0,"PC",(SUM(H140:H141))))</f>
        <v/>
      </c>
      <c r="I142" s="304" t="str">
        <f t="shared" si="1406"/>
        <v/>
      </c>
      <c r="J142" s="167"/>
      <c r="K142" s="167"/>
      <c r="L142" s="167"/>
      <c r="M142" s="167"/>
      <c r="N142" s="167"/>
      <c r="O142" s="167"/>
      <c r="P142" s="167"/>
      <c r="Q142" s="167"/>
      <c r="R142" s="167"/>
      <c r="S142" s="313"/>
      <c r="T142" s="536"/>
      <c r="U142" s="564"/>
      <c r="V142" s="557"/>
      <c r="W142" s="549"/>
      <c r="X142" s="549"/>
      <c r="Y142" s="551"/>
      <c r="Z142" s="557"/>
      <c r="AA142" s="549"/>
      <c r="AB142" s="549"/>
      <c r="AC142" s="551"/>
      <c r="AD142" s="557"/>
      <c r="AE142" s="549"/>
      <c r="AF142" s="549"/>
      <c r="AG142" s="551"/>
      <c r="AH142" s="557"/>
      <c r="AI142" s="549"/>
      <c r="AJ142" s="549"/>
      <c r="AK142" s="551"/>
      <c r="AL142" s="557"/>
      <c r="AM142" s="549"/>
      <c r="AN142" s="549"/>
      <c r="AO142" s="551"/>
      <c r="AP142" s="557"/>
      <c r="AQ142" s="549"/>
      <c r="AR142" s="549"/>
      <c r="AS142" s="551"/>
      <c r="AT142" s="557"/>
      <c r="AU142" s="549"/>
      <c r="AV142" s="549"/>
      <c r="AW142" s="551"/>
      <c r="AX142" s="557"/>
      <c r="AY142" s="549"/>
      <c r="AZ142" s="549"/>
      <c r="BA142" s="551"/>
      <c r="BB142" s="557"/>
      <c r="BC142" s="549"/>
      <c r="BD142" s="549"/>
      <c r="BE142" s="551"/>
      <c r="BF142" s="557"/>
      <c r="BG142" s="549"/>
      <c r="BH142" s="549"/>
      <c r="BI142" s="551"/>
      <c r="BJ142" s="553"/>
      <c r="BK142" s="555"/>
      <c r="BL142" s="374"/>
      <c r="BM142" s="374"/>
      <c r="BN142" s="374"/>
      <c r="BO142" s="374"/>
      <c r="BP142" s="374"/>
      <c r="BQ142" s="374"/>
      <c r="BR142" s="374"/>
    </row>
    <row r="143" spans="1:70" ht="12" customHeight="1" x14ac:dyDescent="0.3">
      <c r="A143" s="581" t="str">
        <f t="shared" ref="A143" si="1495">IF(ISERROR(RANK(BK143,$BK$3:$BK$78,0)),"",(RANK(BK143,$BK$3:$BK$78,0)))</f>
        <v/>
      </c>
      <c r="B143" s="577" t="str">
        <f>IF(ISNA(VLOOKUP(D143,'L. Des E.'!$A$3:$C$362,2,FALSE)),"",(VLOOKUP(D143,'L. Des E.'!$A$3:$C$362,2,FALSE)))</f>
        <v/>
      </c>
      <c r="C143" s="569" t="str">
        <f>IF(ISNA(VLOOKUP(D143,'L. Des E.'!$A$3:$C$362,3,FALSE)),"",(VLOOKUP(D143,'L. Des E.'!$A$3:$C$362,3,FALSE)))</f>
        <v/>
      </c>
      <c r="D143" s="573"/>
      <c r="E143" s="171"/>
      <c r="F143" s="168"/>
      <c r="G143" s="149"/>
      <c r="H143" s="39"/>
      <c r="I143" s="30" t="str">
        <f t="shared" si="1406"/>
        <v/>
      </c>
      <c r="J143" s="168"/>
      <c r="K143" s="168"/>
      <c r="L143" s="168"/>
      <c r="M143" s="168"/>
      <c r="N143" s="168"/>
      <c r="O143" s="168"/>
      <c r="P143" s="168"/>
      <c r="Q143" s="168"/>
      <c r="R143" s="168"/>
      <c r="S143" s="309"/>
      <c r="T143" s="536">
        <v>36</v>
      </c>
      <c r="U143" s="561" t="str">
        <f t="shared" ref="U143" si="1496">H146</f>
        <v/>
      </c>
      <c r="V143" s="556">
        <f t="shared" ref="V143" si="1497">J143</f>
        <v>0</v>
      </c>
      <c r="W143" s="548">
        <f t="shared" ref="W143" si="1498">J144</f>
        <v>0</v>
      </c>
      <c r="X143" s="548">
        <f t="shared" ref="X143" si="1499">J145</f>
        <v>0</v>
      </c>
      <c r="Y143" s="550">
        <f t="shared" ref="Y143" si="1500">J146</f>
        <v>0</v>
      </c>
      <c r="Z143" s="556">
        <f t="shared" ref="Z143" si="1501">K143</f>
        <v>0</v>
      </c>
      <c r="AA143" s="548">
        <f t="shared" ref="AA143" si="1502">K144</f>
        <v>0</v>
      </c>
      <c r="AB143" s="548">
        <f t="shared" ref="AB143" si="1503">K145</f>
        <v>0</v>
      </c>
      <c r="AC143" s="550">
        <f t="shared" ref="AC143" si="1504">K146</f>
        <v>0</v>
      </c>
      <c r="AD143" s="556">
        <f t="shared" ref="AD143" si="1505">L143</f>
        <v>0</v>
      </c>
      <c r="AE143" s="548">
        <f t="shared" ref="AE143" si="1506">L144</f>
        <v>0</v>
      </c>
      <c r="AF143" s="548">
        <f t="shared" ref="AF143" si="1507">L145</f>
        <v>0</v>
      </c>
      <c r="AG143" s="550">
        <f t="shared" ref="AG143" si="1508">L146</f>
        <v>0</v>
      </c>
      <c r="AH143" s="556">
        <f t="shared" ref="AH143" si="1509">M143</f>
        <v>0</v>
      </c>
      <c r="AI143" s="548">
        <f t="shared" ref="AI143" si="1510">M144</f>
        <v>0</v>
      </c>
      <c r="AJ143" s="548">
        <f t="shared" ref="AJ143" si="1511">M145</f>
        <v>0</v>
      </c>
      <c r="AK143" s="550">
        <f t="shared" ref="AK143" si="1512">M146</f>
        <v>0</v>
      </c>
      <c r="AL143" s="556">
        <f t="shared" ref="AL143" si="1513">N143</f>
        <v>0</v>
      </c>
      <c r="AM143" s="548">
        <f t="shared" ref="AM143" si="1514">N144</f>
        <v>0</v>
      </c>
      <c r="AN143" s="548">
        <f t="shared" ref="AN143" si="1515">N145</f>
        <v>0</v>
      </c>
      <c r="AO143" s="550">
        <f t="shared" ref="AO143" si="1516">N146</f>
        <v>0</v>
      </c>
      <c r="AP143" s="556">
        <f t="shared" ref="AP143" si="1517">O143</f>
        <v>0</v>
      </c>
      <c r="AQ143" s="548">
        <f t="shared" ref="AQ143" si="1518">O144</f>
        <v>0</v>
      </c>
      <c r="AR143" s="548">
        <f t="shared" ref="AR143" si="1519">O145</f>
        <v>0</v>
      </c>
      <c r="AS143" s="550">
        <f t="shared" ref="AS143" si="1520">O146</f>
        <v>0</v>
      </c>
      <c r="AT143" s="556">
        <f t="shared" ref="AT143" si="1521">P143</f>
        <v>0</v>
      </c>
      <c r="AU143" s="548">
        <f t="shared" ref="AU143" si="1522">P144</f>
        <v>0</v>
      </c>
      <c r="AV143" s="548">
        <f t="shared" ref="AV143" si="1523">P145</f>
        <v>0</v>
      </c>
      <c r="AW143" s="550">
        <f t="shared" ref="AW143" si="1524">P146</f>
        <v>0</v>
      </c>
      <c r="AX143" s="556">
        <f t="shared" ref="AX143" si="1525">Q143</f>
        <v>0</v>
      </c>
      <c r="AY143" s="548">
        <f t="shared" ref="AY143" si="1526">Q144</f>
        <v>0</v>
      </c>
      <c r="AZ143" s="548">
        <f t="shared" ref="AZ143" si="1527">Q145</f>
        <v>0</v>
      </c>
      <c r="BA143" s="550">
        <f t="shared" ref="BA143" si="1528">Q146</f>
        <v>0</v>
      </c>
      <c r="BB143" s="556">
        <f t="shared" ref="BB143" si="1529">R143</f>
        <v>0</v>
      </c>
      <c r="BC143" s="548">
        <f t="shared" ref="BC143" si="1530">R144</f>
        <v>0</v>
      </c>
      <c r="BD143" s="548">
        <f t="shared" ref="BD143" si="1531">R145</f>
        <v>0</v>
      </c>
      <c r="BE143" s="550">
        <f t="shared" ref="BE143" si="1532">R146</f>
        <v>0</v>
      </c>
      <c r="BF143" s="556">
        <f t="shared" ref="BF143" si="1533">S143</f>
        <v>0</v>
      </c>
      <c r="BG143" s="548">
        <f t="shared" ref="BG143" si="1534">S144</f>
        <v>0</v>
      </c>
      <c r="BH143" s="548">
        <f t="shared" ref="BH143" si="1535">S145</f>
        <v>0</v>
      </c>
      <c r="BI143" s="550">
        <f t="shared" ref="BI143" si="1536">S146</f>
        <v>0</v>
      </c>
      <c r="BJ143" s="552">
        <f t="shared" ref="BJ143" si="1537">H145</f>
        <v>0</v>
      </c>
      <c r="BK143" s="554" t="str">
        <f t="shared" ref="BK143" si="1538">IF(U143="","",IFERROR(SUM(V143:BI143)+LARGE(V143:BI143,1)/100+LARGE(V143:BI143,2)/1000+LARGE(V143:BI143,3)/10000+LARGE(V143:BI143,4)/100000+LARGE(V143:BI143,5)/1000000+LARGE(V143:BI143,6)/10000000+LARGE(V143:BI143,7)/100000000+LARGE(V143:BI143,8)/1000000000+LARGE(V143:BI143,9)/10000000000+LARGE(V143:BI143,10)/100000000000+LARGE(V143:BI143,11)/1000000000000+LARGE(V143:BI143,12)/10000000000000+LARGE(V143:BI143,13)/100000000000000+LARGE(V143:BI143,14)/1000000000000000+LARGE(V143:BI143,15)/10000000000000000+LARGE(V143:BI143,16)/100000000000000000+LARGE(V143:BI143,17)/1000000000000000000+LARGE(V143:BI143,18)/10000000000000000000+LARGE(V143:BI143,19)/100000000000000000000+LARGE(V143:BI143,20)/1E+21+LARGE(V143:BI143,21)/1E+22+LARGE(V143:BI143,22)/1E+23+LARGE(V143:BI143,23)/1E+24+LARGE(V143:BI143,24)/1E+25+LARGE(V143:BI143,25)/1E+26+LARGE(V143:BI143,26)/1E+27+LARGE(V143:BI143,27)/1E+28+LARGE(V143:BI143,28)/1E+29+LARGE(V143:BI143,29)/1E+30+LARGE(V143:BI143,30)/1E+31+LARGE(V143:BI143,31)/1E+32+LARGE(V143:BI143,32)/1E+33+LARGE(V143:BI143,33)/1E+34+LARGE(V143:BI143,34)/1E+35+LARGE(V143:BI143,35)/1E+36+LARGE(V143:BI143,36)/1E+37+LARGE(V143:BI143,37)/1E+38+LARGE(V143:BI143,38)/1E+39+LARGE(V143:BI143,39)/1E+40+LARGE(V143:BI143,40)/1E+21-0.01/T143,0))</f>
        <v/>
      </c>
      <c r="BL143" s="374"/>
      <c r="BM143" s="374"/>
      <c r="BN143" s="374"/>
      <c r="BO143" s="374"/>
      <c r="BP143" s="374"/>
      <c r="BQ143" s="374"/>
      <c r="BR143" s="374"/>
    </row>
    <row r="144" spans="1:70" ht="12" customHeight="1" x14ac:dyDescent="0.3">
      <c r="A144" s="582"/>
      <c r="B144" s="578"/>
      <c r="C144" s="570"/>
      <c r="D144" s="574"/>
      <c r="E144" s="164"/>
      <c r="F144" s="165"/>
      <c r="G144" s="150"/>
      <c r="H144" s="141" t="str">
        <f>IF(SUM(I143:I146)=0,"",(SUM(I143:I146)))</f>
        <v/>
      </c>
      <c r="I144" s="34" t="str">
        <f t="shared" si="1406"/>
        <v/>
      </c>
      <c r="J144" s="165"/>
      <c r="K144" s="165"/>
      <c r="L144" s="165"/>
      <c r="M144" s="165"/>
      <c r="N144" s="165"/>
      <c r="O144" s="165"/>
      <c r="P144" s="165"/>
      <c r="Q144" s="165"/>
      <c r="R144" s="165"/>
      <c r="S144" s="310"/>
      <c r="T144" s="536"/>
      <c r="U144" s="562"/>
      <c r="V144" s="557"/>
      <c r="W144" s="549"/>
      <c r="X144" s="549"/>
      <c r="Y144" s="551"/>
      <c r="Z144" s="557"/>
      <c r="AA144" s="549"/>
      <c r="AB144" s="549"/>
      <c r="AC144" s="551"/>
      <c r="AD144" s="557"/>
      <c r="AE144" s="549"/>
      <c r="AF144" s="549"/>
      <c r="AG144" s="551"/>
      <c r="AH144" s="557"/>
      <c r="AI144" s="549"/>
      <c r="AJ144" s="549"/>
      <c r="AK144" s="551"/>
      <c r="AL144" s="557"/>
      <c r="AM144" s="549"/>
      <c r="AN144" s="549"/>
      <c r="AO144" s="551"/>
      <c r="AP144" s="557"/>
      <c r="AQ144" s="549"/>
      <c r="AR144" s="549"/>
      <c r="AS144" s="551"/>
      <c r="AT144" s="557"/>
      <c r="AU144" s="549"/>
      <c r="AV144" s="549"/>
      <c r="AW144" s="551"/>
      <c r="AX144" s="557"/>
      <c r="AY144" s="549"/>
      <c r="AZ144" s="549"/>
      <c r="BA144" s="551"/>
      <c r="BB144" s="557"/>
      <c r="BC144" s="549"/>
      <c r="BD144" s="549"/>
      <c r="BE144" s="551"/>
      <c r="BF144" s="557"/>
      <c r="BG144" s="549"/>
      <c r="BH144" s="549"/>
      <c r="BI144" s="551"/>
      <c r="BJ144" s="553"/>
      <c r="BK144" s="555"/>
      <c r="BL144" s="374"/>
      <c r="BM144" s="374"/>
      <c r="BN144" s="374"/>
      <c r="BO144" s="374"/>
      <c r="BP144" s="374"/>
      <c r="BQ144" s="374"/>
      <c r="BR144" s="374"/>
    </row>
    <row r="145" spans="1:70" ht="12" customHeight="1" thickBot="1" x14ac:dyDescent="0.35">
      <c r="A145" s="582"/>
      <c r="B145" s="578"/>
      <c r="C145" s="570"/>
      <c r="D145" s="574"/>
      <c r="E145" s="164"/>
      <c r="F145" s="165"/>
      <c r="G145" s="35" t="s">
        <v>677</v>
      </c>
      <c r="H145" s="142"/>
      <c r="I145" s="34" t="str">
        <f t="shared" si="1406"/>
        <v/>
      </c>
      <c r="J145" s="165"/>
      <c r="K145" s="165"/>
      <c r="L145" s="165"/>
      <c r="M145" s="165"/>
      <c r="N145" s="165"/>
      <c r="O145" s="165"/>
      <c r="P145" s="165"/>
      <c r="Q145" s="165"/>
      <c r="R145" s="165"/>
      <c r="S145" s="310"/>
      <c r="T145" s="536"/>
      <c r="U145" s="562"/>
      <c r="V145" s="557"/>
      <c r="W145" s="549"/>
      <c r="X145" s="549"/>
      <c r="Y145" s="551"/>
      <c r="Z145" s="557"/>
      <c r="AA145" s="549"/>
      <c r="AB145" s="549"/>
      <c r="AC145" s="551"/>
      <c r="AD145" s="557"/>
      <c r="AE145" s="549"/>
      <c r="AF145" s="549"/>
      <c r="AG145" s="551"/>
      <c r="AH145" s="557"/>
      <c r="AI145" s="549"/>
      <c r="AJ145" s="549"/>
      <c r="AK145" s="551"/>
      <c r="AL145" s="557"/>
      <c r="AM145" s="549"/>
      <c r="AN145" s="549"/>
      <c r="AO145" s="551"/>
      <c r="AP145" s="557"/>
      <c r="AQ145" s="549"/>
      <c r="AR145" s="549"/>
      <c r="AS145" s="551"/>
      <c r="AT145" s="557"/>
      <c r="AU145" s="549"/>
      <c r="AV145" s="549"/>
      <c r="AW145" s="551"/>
      <c r="AX145" s="557"/>
      <c r="AY145" s="549"/>
      <c r="AZ145" s="549"/>
      <c r="BA145" s="551"/>
      <c r="BB145" s="557"/>
      <c r="BC145" s="549"/>
      <c r="BD145" s="549"/>
      <c r="BE145" s="551"/>
      <c r="BF145" s="557"/>
      <c r="BG145" s="549"/>
      <c r="BH145" s="549"/>
      <c r="BI145" s="551"/>
      <c r="BJ145" s="553"/>
      <c r="BK145" s="555"/>
      <c r="BL145" s="374"/>
      <c r="BM145" s="374"/>
      <c r="BN145" s="374"/>
      <c r="BO145" s="374"/>
      <c r="BP145" s="374"/>
      <c r="BQ145" s="374"/>
      <c r="BR145" s="374"/>
    </row>
    <row r="146" spans="1:70" ht="12" customHeight="1" thickBot="1" x14ac:dyDescent="0.35">
      <c r="A146" s="583"/>
      <c r="B146" s="579"/>
      <c r="C146" s="572"/>
      <c r="D146" s="575"/>
      <c r="E146" s="166"/>
      <c r="F146" s="169"/>
      <c r="G146" s="36" t="s">
        <v>678</v>
      </c>
      <c r="H146" s="37" t="str">
        <f>IF(F143="","",IF(SUM(H144:H145)=0,"PC",(SUM(H144:H145))))</f>
        <v/>
      </c>
      <c r="I146" s="304" t="str">
        <f t="shared" si="1406"/>
        <v/>
      </c>
      <c r="J146" s="169"/>
      <c r="K146" s="169"/>
      <c r="L146" s="169"/>
      <c r="M146" s="169"/>
      <c r="N146" s="169"/>
      <c r="O146" s="169"/>
      <c r="P146" s="169"/>
      <c r="Q146" s="169"/>
      <c r="R146" s="169"/>
      <c r="S146" s="311"/>
      <c r="T146" s="536"/>
      <c r="U146" s="564"/>
      <c r="V146" s="557"/>
      <c r="W146" s="549"/>
      <c r="X146" s="549"/>
      <c r="Y146" s="551"/>
      <c r="Z146" s="557"/>
      <c r="AA146" s="549"/>
      <c r="AB146" s="549"/>
      <c r="AC146" s="551"/>
      <c r="AD146" s="557"/>
      <c r="AE146" s="549"/>
      <c r="AF146" s="549"/>
      <c r="AG146" s="551"/>
      <c r="AH146" s="557"/>
      <c r="AI146" s="549"/>
      <c r="AJ146" s="549"/>
      <c r="AK146" s="551"/>
      <c r="AL146" s="557"/>
      <c r="AM146" s="549"/>
      <c r="AN146" s="549"/>
      <c r="AO146" s="551"/>
      <c r="AP146" s="557"/>
      <c r="AQ146" s="549"/>
      <c r="AR146" s="549"/>
      <c r="AS146" s="551"/>
      <c r="AT146" s="557"/>
      <c r="AU146" s="549"/>
      <c r="AV146" s="549"/>
      <c r="AW146" s="551"/>
      <c r="AX146" s="557"/>
      <c r="AY146" s="549"/>
      <c r="AZ146" s="549"/>
      <c r="BA146" s="551"/>
      <c r="BB146" s="557"/>
      <c r="BC146" s="549"/>
      <c r="BD146" s="549"/>
      <c r="BE146" s="551"/>
      <c r="BF146" s="557"/>
      <c r="BG146" s="549"/>
      <c r="BH146" s="549"/>
      <c r="BI146" s="551"/>
      <c r="BJ146" s="553"/>
      <c r="BK146" s="555"/>
      <c r="BL146" s="374"/>
      <c r="BM146" s="374"/>
      <c r="BN146" s="374"/>
      <c r="BO146" s="374"/>
      <c r="BP146" s="374"/>
      <c r="BQ146" s="374"/>
      <c r="BR146" s="374"/>
    </row>
    <row r="147" spans="1:70" ht="12" customHeight="1" x14ac:dyDescent="0.3">
      <c r="A147" s="581" t="str">
        <f t="shared" ref="A147" si="1539">IF(ISERROR(RANK(BK147,$BK$3:$BK$78,0)),"",(RANK(BK147,$BK$3:$BK$78,0)))</f>
        <v/>
      </c>
      <c r="B147" s="577" t="str">
        <f>IF(ISNA(VLOOKUP(D147,'L. Des E.'!$A$3:$C$362,2,FALSE)),"",(VLOOKUP(D147,'L. Des E.'!$A$3:$C$362,2,FALSE)))</f>
        <v/>
      </c>
      <c r="C147" s="569" t="str">
        <f>IF(ISNA(VLOOKUP(D147,'L. Des E.'!$A$3:$C$362,3,FALSE)),"",(VLOOKUP(D147,'L. Des E.'!$A$3:$C$362,3,FALSE)))</f>
        <v/>
      </c>
      <c r="D147" s="573"/>
      <c r="E147" s="162"/>
      <c r="F147" s="163"/>
      <c r="G147" s="149"/>
      <c r="H147" s="31"/>
      <c r="I147" s="30" t="str">
        <f t="shared" si="1406"/>
        <v/>
      </c>
      <c r="J147" s="163"/>
      <c r="K147" s="163"/>
      <c r="L147" s="163"/>
      <c r="M147" s="163"/>
      <c r="N147" s="163"/>
      <c r="O147" s="163"/>
      <c r="P147" s="163"/>
      <c r="Q147" s="163"/>
      <c r="R147" s="163"/>
      <c r="S147" s="312"/>
      <c r="T147" s="536">
        <v>37</v>
      </c>
      <c r="U147" s="561" t="str">
        <f t="shared" ref="U147" si="1540">H150</f>
        <v/>
      </c>
      <c r="V147" s="556">
        <f t="shared" ref="V147" si="1541">J147</f>
        <v>0</v>
      </c>
      <c r="W147" s="548">
        <f t="shared" ref="W147" si="1542">J148</f>
        <v>0</v>
      </c>
      <c r="X147" s="548">
        <f t="shared" ref="X147" si="1543">J149</f>
        <v>0</v>
      </c>
      <c r="Y147" s="550">
        <f t="shared" ref="Y147" si="1544">J150</f>
        <v>0</v>
      </c>
      <c r="Z147" s="556">
        <f t="shared" ref="Z147" si="1545">K147</f>
        <v>0</v>
      </c>
      <c r="AA147" s="548">
        <f t="shared" ref="AA147" si="1546">K148</f>
        <v>0</v>
      </c>
      <c r="AB147" s="548">
        <f t="shared" ref="AB147" si="1547">K149</f>
        <v>0</v>
      </c>
      <c r="AC147" s="550">
        <f t="shared" ref="AC147" si="1548">K150</f>
        <v>0</v>
      </c>
      <c r="AD147" s="556">
        <f t="shared" ref="AD147" si="1549">L147</f>
        <v>0</v>
      </c>
      <c r="AE147" s="548">
        <f t="shared" ref="AE147" si="1550">L148</f>
        <v>0</v>
      </c>
      <c r="AF147" s="548">
        <f t="shared" ref="AF147" si="1551">L149</f>
        <v>0</v>
      </c>
      <c r="AG147" s="550">
        <f t="shared" ref="AG147" si="1552">L150</f>
        <v>0</v>
      </c>
      <c r="AH147" s="556">
        <f t="shared" ref="AH147" si="1553">M147</f>
        <v>0</v>
      </c>
      <c r="AI147" s="548">
        <f t="shared" ref="AI147" si="1554">M148</f>
        <v>0</v>
      </c>
      <c r="AJ147" s="548">
        <f t="shared" ref="AJ147" si="1555">M149</f>
        <v>0</v>
      </c>
      <c r="AK147" s="550">
        <f t="shared" ref="AK147" si="1556">M150</f>
        <v>0</v>
      </c>
      <c r="AL147" s="556">
        <f t="shared" ref="AL147" si="1557">N147</f>
        <v>0</v>
      </c>
      <c r="AM147" s="548">
        <f t="shared" ref="AM147" si="1558">N148</f>
        <v>0</v>
      </c>
      <c r="AN147" s="548">
        <f t="shared" ref="AN147" si="1559">N149</f>
        <v>0</v>
      </c>
      <c r="AO147" s="550">
        <f t="shared" ref="AO147" si="1560">N150</f>
        <v>0</v>
      </c>
      <c r="AP147" s="556">
        <f t="shared" ref="AP147" si="1561">O147</f>
        <v>0</v>
      </c>
      <c r="AQ147" s="548">
        <f t="shared" ref="AQ147" si="1562">O148</f>
        <v>0</v>
      </c>
      <c r="AR147" s="548">
        <f t="shared" ref="AR147" si="1563">O149</f>
        <v>0</v>
      </c>
      <c r="AS147" s="550">
        <f t="shared" ref="AS147" si="1564">O150</f>
        <v>0</v>
      </c>
      <c r="AT147" s="556">
        <f t="shared" ref="AT147" si="1565">P147</f>
        <v>0</v>
      </c>
      <c r="AU147" s="548">
        <f t="shared" ref="AU147" si="1566">P148</f>
        <v>0</v>
      </c>
      <c r="AV147" s="548">
        <f t="shared" ref="AV147" si="1567">P149</f>
        <v>0</v>
      </c>
      <c r="AW147" s="550">
        <f t="shared" ref="AW147" si="1568">P150</f>
        <v>0</v>
      </c>
      <c r="AX147" s="556">
        <f t="shared" ref="AX147" si="1569">Q147</f>
        <v>0</v>
      </c>
      <c r="AY147" s="548">
        <f t="shared" ref="AY147" si="1570">Q148</f>
        <v>0</v>
      </c>
      <c r="AZ147" s="548">
        <f t="shared" ref="AZ147" si="1571">Q149</f>
        <v>0</v>
      </c>
      <c r="BA147" s="550">
        <f t="shared" ref="BA147" si="1572">Q150</f>
        <v>0</v>
      </c>
      <c r="BB147" s="556">
        <f t="shared" ref="BB147" si="1573">R147</f>
        <v>0</v>
      </c>
      <c r="BC147" s="548">
        <f t="shared" ref="BC147" si="1574">R148</f>
        <v>0</v>
      </c>
      <c r="BD147" s="548">
        <f t="shared" ref="BD147" si="1575">R149</f>
        <v>0</v>
      </c>
      <c r="BE147" s="550">
        <f t="shared" ref="BE147" si="1576">R150</f>
        <v>0</v>
      </c>
      <c r="BF147" s="556">
        <f t="shared" ref="BF147" si="1577">S147</f>
        <v>0</v>
      </c>
      <c r="BG147" s="548">
        <f t="shared" ref="BG147" si="1578">S148</f>
        <v>0</v>
      </c>
      <c r="BH147" s="548">
        <f t="shared" ref="BH147" si="1579">S149</f>
        <v>0</v>
      </c>
      <c r="BI147" s="550">
        <f t="shared" ref="BI147" si="1580">S150</f>
        <v>0</v>
      </c>
      <c r="BJ147" s="552">
        <f t="shared" ref="BJ147" si="1581">H149</f>
        <v>0</v>
      </c>
      <c r="BK147" s="554" t="str">
        <f t="shared" ref="BK147" si="1582">IF(U147="","",IFERROR(SUM(V147:BI147)+LARGE(V147:BI147,1)/100+LARGE(V147:BI147,2)/1000+LARGE(V147:BI147,3)/10000+LARGE(V147:BI147,4)/100000+LARGE(V147:BI147,5)/1000000+LARGE(V147:BI147,6)/10000000+LARGE(V147:BI147,7)/100000000+LARGE(V147:BI147,8)/1000000000+LARGE(V147:BI147,9)/10000000000+LARGE(V147:BI147,10)/100000000000+LARGE(V147:BI147,11)/1000000000000+LARGE(V147:BI147,12)/10000000000000+LARGE(V147:BI147,13)/100000000000000+LARGE(V147:BI147,14)/1000000000000000+LARGE(V147:BI147,15)/10000000000000000+LARGE(V147:BI147,16)/100000000000000000+LARGE(V147:BI147,17)/1000000000000000000+LARGE(V147:BI147,18)/10000000000000000000+LARGE(V147:BI147,19)/100000000000000000000+LARGE(V147:BI147,20)/1E+21+LARGE(V147:BI147,21)/1E+22+LARGE(V147:BI147,22)/1E+23+LARGE(V147:BI147,23)/1E+24+LARGE(V147:BI147,24)/1E+25+LARGE(V147:BI147,25)/1E+26+LARGE(V147:BI147,26)/1E+27+LARGE(V147:BI147,27)/1E+28+LARGE(V147:BI147,28)/1E+29+LARGE(V147:BI147,29)/1E+30+LARGE(V147:BI147,30)/1E+31+LARGE(V147:BI147,31)/1E+32+LARGE(V147:BI147,32)/1E+33+LARGE(V147:BI147,33)/1E+34+LARGE(V147:BI147,34)/1E+35+LARGE(V147:BI147,35)/1E+36+LARGE(V147:BI147,36)/1E+37+LARGE(V147:BI147,37)/1E+38+LARGE(V147:BI147,38)/1E+39+LARGE(V147:BI147,39)/1E+40+LARGE(V147:BI147,40)/1E+21-0.01/T147,0))</f>
        <v/>
      </c>
      <c r="BL147" s="374"/>
      <c r="BM147" s="374"/>
      <c r="BN147" s="374"/>
      <c r="BO147" s="374"/>
      <c r="BP147" s="374"/>
      <c r="BQ147" s="374"/>
      <c r="BR147" s="374"/>
    </row>
    <row r="148" spans="1:70" ht="12" customHeight="1" x14ac:dyDescent="0.3">
      <c r="A148" s="582"/>
      <c r="B148" s="578"/>
      <c r="C148" s="570"/>
      <c r="D148" s="574"/>
      <c r="E148" s="164"/>
      <c r="F148" s="165"/>
      <c r="G148" s="150"/>
      <c r="H148" s="141" t="str">
        <f>IF(SUM(I147:I150)=0,"",(SUM(I147:I150)))</f>
        <v/>
      </c>
      <c r="I148" s="34" t="str">
        <f t="shared" si="1406"/>
        <v/>
      </c>
      <c r="J148" s="165"/>
      <c r="K148" s="165"/>
      <c r="L148" s="165"/>
      <c r="M148" s="165"/>
      <c r="N148" s="165"/>
      <c r="O148" s="165"/>
      <c r="P148" s="165"/>
      <c r="Q148" s="165"/>
      <c r="R148" s="165"/>
      <c r="S148" s="310"/>
      <c r="T148" s="536"/>
      <c r="U148" s="562"/>
      <c r="V148" s="557"/>
      <c r="W148" s="549"/>
      <c r="X148" s="549"/>
      <c r="Y148" s="551"/>
      <c r="Z148" s="557"/>
      <c r="AA148" s="549"/>
      <c r="AB148" s="549"/>
      <c r="AC148" s="551"/>
      <c r="AD148" s="557"/>
      <c r="AE148" s="549"/>
      <c r="AF148" s="549"/>
      <c r="AG148" s="551"/>
      <c r="AH148" s="557"/>
      <c r="AI148" s="549"/>
      <c r="AJ148" s="549"/>
      <c r="AK148" s="551"/>
      <c r="AL148" s="557"/>
      <c r="AM148" s="549"/>
      <c r="AN148" s="549"/>
      <c r="AO148" s="551"/>
      <c r="AP148" s="557"/>
      <c r="AQ148" s="549"/>
      <c r="AR148" s="549"/>
      <c r="AS148" s="551"/>
      <c r="AT148" s="557"/>
      <c r="AU148" s="549"/>
      <c r="AV148" s="549"/>
      <c r="AW148" s="551"/>
      <c r="AX148" s="557"/>
      <c r="AY148" s="549"/>
      <c r="AZ148" s="549"/>
      <c r="BA148" s="551"/>
      <c r="BB148" s="557"/>
      <c r="BC148" s="549"/>
      <c r="BD148" s="549"/>
      <c r="BE148" s="551"/>
      <c r="BF148" s="557"/>
      <c r="BG148" s="549"/>
      <c r="BH148" s="549"/>
      <c r="BI148" s="551"/>
      <c r="BJ148" s="553"/>
      <c r="BK148" s="555"/>
      <c r="BL148" s="374"/>
      <c r="BM148" s="374"/>
      <c r="BN148" s="374"/>
      <c r="BO148" s="374"/>
      <c r="BP148" s="374"/>
      <c r="BQ148" s="374"/>
      <c r="BR148" s="374"/>
    </row>
    <row r="149" spans="1:70" ht="12" customHeight="1" thickBot="1" x14ac:dyDescent="0.35">
      <c r="A149" s="582"/>
      <c r="B149" s="578"/>
      <c r="C149" s="570"/>
      <c r="D149" s="574"/>
      <c r="E149" s="164"/>
      <c r="F149" s="165"/>
      <c r="G149" s="35" t="s">
        <v>677</v>
      </c>
      <c r="H149" s="142"/>
      <c r="I149" s="34" t="str">
        <f t="shared" si="1406"/>
        <v/>
      </c>
      <c r="J149" s="165"/>
      <c r="K149" s="165"/>
      <c r="L149" s="165"/>
      <c r="M149" s="165"/>
      <c r="N149" s="165"/>
      <c r="O149" s="165"/>
      <c r="P149" s="165"/>
      <c r="Q149" s="165"/>
      <c r="R149" s="165"/>
      <c r="S149" s="310"/>
      <c r="T149" s="536"/>
      <c r="U149" s="562"/>
      <c r="V149" s="557"/>
      <c r="W149" s="549"/>
      <c r="X149" s="549"/>
      <c r="Y149" s="551"/>
      <c r="Z149" s="557"/>
      <c r="AA149" s="549"/>
      <c r="AB149" s="549"/>
      <c r="AC149" s="551"/>
      <c r="AD149" s="557"/>
      <c r="AE149" s="549"/>
      <c r="AF149" s="549"/>
      <c r="AG149" s="551"/>
      <c r="AH149" s="557"/>
      <c r="AI149" s="549"/>
      <c r="AJ149" s="549"/>
      <c r="AK149" s="551"/>
      <c r="AL149" s="557"/>
      <c r="AM149" s="549"/>
      <c r="AN149" s="549"/>
      <c r="AO149" s="551"/>
      <c r="AP149" s="557"/>
      <c r="AQ149" s="549"/>
      <c r="AR149" s="549"/>
      <c r="AS149" s="551"/>
      <c r="AT149" s="557"/>
      <c r="AU149" s="549"/>
      <c r="AV149" s="549"/>
      <c r="AW149" s="551"/>
      <c r="AX149" s="557"/>
      <c r="AY149" s="549"/>
      <c r="AZ149" s="549"/>
      <c r="BA149" s="551"/>
      <c r="BB149" s="557"/>
      <c r="BC149" s="549"/>
      <c r="BD149" s="549"/>
      <c r="BE149" s="551"/>
      <c r="BF149" s="557"/>
      <c r="BG149" s="549"/>
      <c r="BH149" s="549"/>
      <c r="BI149" s="551"/>
      <c r="BJ149" s="553"/>
      <c r="BK149" s="555"/>
      <c r="BL149" s="374"/>
      <c r="BM149" s="374"/>
      <c r="BN149" s="374"/>
      <c r="BO149" s="374"/>
      <c r="BP149" s="374"/>
      <c r="BQ149" s="374"/>
      <c r="BR149" s="374"/>
    </row>
    <row r="150" spans="1:70" ht="12" customHeight="1" thickBot="1" x14ac:dyDescent="0.35">
      <c r="A150" s="583"/>
      <c r="B150" s="579"/>
      <c r="C150" s="572"/>
      <c r="D150" s="575"/>
      <c r="E150" s="170"/>
      <c r="F150" s="167"/>
      <c r="G150" s="36" t="s">
        <v>678</v>
      </c>
      <c r="H150" s="37" t="str">
        <f>IF(F147="","",IF(SUM(H148:H149)=0,"PC",(SUM(H148:H149))))</f>
        <v/>
      </c>
      <c r="I150" s="304" t="str">
        <f t="shared" si="1406"/>
        <v/>
      </c>
      <c r="J150" s="167"/>
      <c r="K150" s="167"/>
      <c r="L150" s="167"/>
      <c r="M150" s="167"/>
      <c r="N150" s="167"/>
      <c r="O150" s="167"/>
      <c r="P150" s="167"/>
      <c r="Q150" s="167"/>
      <c r="R150" s="167"/>
      <c r="S150" s="313"/>
      <c r="T150" s="536"/>
      <c r="U150" s="564"/>
      <c r="V150" s="557"/>
      <c r="W150" s="549"/>
      <c r="X150" s="549"/>
      <c r="Y150" s="551"/>
      <c r="Z150" s="557"/>
      <c r="AA150" s="549"/>
      <c r="AB150" s="549"/>
      <c r="AC150" s="551"/>
      <c r="AD150" s="557"/>
      <c r="AE150" s="549"/>
      <c r="AF150" s="549"/>
      <c r="AG150" s="551"/>
      <c r="AH150" s="557"/>
      <c r="AI150" s="549"/>
      <c r="AJ150" s="549"/>
      <c r="AK150" s="551"/>
      <c r="AL150" s="557"/>
      <c r="AM150" s="549"/>
      <c r="AN150" s="549"/>
      <c r="AO150" s="551"/>
      <c r="AP150" s="557"/>
      <c r="AQ150" s="549"/>
      <c r="AR150" s="549"/>
      <c r="AS150" s="551"/>
      <c r="AT150" s="557"/>
      <c r="AU150" s="549"/>
      <c r="AV150" s="549"/>
      <c r="AW150" s="551"/>
      <c r="AX150" s="557"/>
      <c r="AY150" s="549"/>
      <c r="AZ150" s="549"/>
      <c r="BA150" s="551"/>
      <c r="BB150" s="557"/>
      <c r="BC150" s="549"/>
      <c r="BD150" s="549"/>
      <c r="BE150" s="551"/>
      <c r="BF150" s="557"/>
      <c r="BG150" s="549"/>
      <c r="BH150" s="549"/>
      <c r="BI150" s="551"/>
      <c r="BJ150" s="553"/>
      <c r="BK150" s="555"/>
      <c r="BL150" s="374"/>
      <c r="BM150" s="374"/>
      <c r="BN150" s="374"/>
      <c r="BO150" s="374"/>
      <c r="BP150" s="374"/>
      <c r="BQ150" s="374"/>
      <c r="BR150" s="374"/>
    </row>
    <row r="151" spans="1:70" ht="12" customHeight="1" x14ac:dyDescent="0.3">
      <c r="A151" s="581" t="str">
        <f t="shared" ref="A151" si="1583">IF(ISERROR(RANK(BK151,$BK$3:$BK$78,0)),"",(RANK(BK151,$BK$3:$BK$78,0)))</f>
        <v/>
      </c>
      <c r="B151" s="577" t="str">
        <f>IF(ISNA(VLOOKUP(D151,'L. Des E.'!$A$3:$C$362,2,FALSE)),"",(VLOOKUP(D151,'L. Des E.'!$A$3:$C$362,2,FALSE)))</f>
        <v/>
      </c>
      <c r="C151" s="569" t="str">
        <f>IF(ISNA(VLOOKUP(D151,'L. Des E.'!$A$3:$C$362,3,FALSE)),"",(VLOOKUP(D151,'L. Des E.'!$A$3:$C$362,3,FALSE)))</f>
        <v/>
      </c>
      <c r="D151" s="573"/>
      <c r="E151" s="171"/>
      <c r="F151" s="168"/>
      <c r="G151" s="149"/>
      <c r="H151" s="39"/>
      <c r="I151" s="30" t="str">
        <f t="shared" si="1406"/>
        <v/>
      </c>
      <c r="J151" s="168"/>
      <c r="K151" s="168"/>
      <c r="L151" s="168"/>
      <c r="M151" s="168"/>
      <c r="N151" s="168"/>
      <c r="O151" s="168"/>
      <c r="P151" s="168"/>
      <c r="Q151" s="168"/>
      <c r="R151" s="168"/>
      <c r="S151" s="309"/>
      <c r="T151" s="536">
        <v>38</v>
      </c>
      <c r="U151" s="561" t="str">
        <f t="shared" ref="U151" si="1584">H154</f>
        <v/>
      </c>
      <c r="V151" s="556">
        <f t="shared" ref="V151" si="1585">J151</f>
        <v>0</v>
      </c>
      <c r="W151" s="548">
        <f t="shared" ref="W151" si="1586">J152</f>
        <v>0</v>
      </c>
      <c r="X151" s="548">
        <f t="shared" ref="X151" si="1587">J153</f>
        <v>0</v>
      </c>
      <c r="Y151" s="550">
        <f t="shared" ref="Y151" si="1588">J154</f>
        <v>0</v>
      </c>
      <c r="Z151" s="556">
        <f t="shared" ref="Z151" si="1589">K151</f>
        <v>0</v>
      </c>
      <c r="AA151" s="548">
        <f t="shared" ref="AA151" si="1590">K152</f>
        <v>0</v>
      </c>
      <c r="AB151" s="548">
        <f t="shared" ref="AB151" si="1591">K153</f>
        <v>0</v>
      </c>
      <c r="AC151" s="550">
        <f t="shared" ref="AC151" si="1592">K154</f>
        <v>0</v>
      </c>
      <c r="AD151" s="556">
        <f t="shared" ref="AD151" si="1593">L151</f>
        <v>0</v>
      </c>
      <c r="AE151" s="548">
        <f t="shared" ref="AE151" si="1594">L152</f>
        <v>0</v>
      </c>
      <c r="AF151" s="548">
        <f t="shared" ref="AF151" si="1595">L153</f>
        <v>0</v>
      </c>
      <c r="AG151" s="550">
        <f t="shared" ref="AG151" si="1596">L154</f>
        <v>0</v>
      </c>
      <c r="AH151" s="556">
        <f t="shared" ref="AH151" si="1597">M151</f>
        <v>0</v>
      </c>
      <c r="AI151" s="548">
        <f t="shared" ref="AI151" si="1598">M152</f>
        <v>0</v>
      </c>
      <c r="AJ151" s="548">
        <f t="shared" ref="AJ151" si="1599">M153</f>
        <v>0</v>
      </c>
      <c r="AK151" s="550">
        <f t="shared" ref="AK151" si="1600">M154</f>
        <v>0</v>
      </c>
      <c r="AL151" s="556">
        <f t="shared" ref="AL151" si="1601">N151</f>
        <v>0</v>
      </c>
      <c r="AM151" s="548">
        <f t="shared" ref="AM151" si="1602">N152</f>
        <v>0</v>
      </c>
      <c r="AN151" s="548">
        <f t="shared" ref="AN151" si="1603">N153</f>
        <v>0</v>
      </c>
      <c r="AO151" s="550">
        <f t="shared" ref="AO151" si="1604">N154</f>
        <v>0</v>
      </c>
      <c r="AP151" s="556">
        <f t="shared" ref="AP151" si="1605">O151</f>
        <v>0</v>
      </c>
      <c r="AQ151" s="548">
        <f t="shared" ref="AQ151" si="1606">O152</f>
        <v>0</v>
      </c>
      <c r="AR151" s="548">
        <f t="shared" ref="AR151" si="1607">O153</f>
        <v>0</v>
      </c>
      <c r="AS151" s="550">
        <f t="shared" ref="AS151" si="1608">O154</f>
        <v>0</v>
      </c>
      <c r="AT151" s="556">
        <f t="shared" ref="AT151" si="1609">P151</f>
        <v>0</v>
      </c>
      <c r="AU151" s="548">
        <f t="shared" ref="AU151" si="1610">P152</f>
        <v>0</v>
      </c>
      <c r="AV151" s="548">
        <f t="shared" ref="AV151" si="1611">P153</f>
        <v>0</v>
      </c>
      <c r="AW151" s="550">
        <f t="shared" ref="AW151" si="1612">P154</f>
        <v>0</v>
      </c>
      <c r="AX151" s="556">
        <f t="shared" ref="AX151" si="1613">Q151</f>
        <v>0</v>
      </c>
      <c r="AY151" s="548">
        <f t="shared" ref="AY151" si="1614">Q152</f>
        <v>0</v>
      </c>
      <c r="AZ151" s="548">
        <f t="shared" ref="AZ151" si="1615">Q153</f>
        <v>0</v>
      </c>
      <c r="BA151" s="550">
        <f t="shared" ref="BA151" si="1616">Q154</f>
        <v>0</v>
      </c>
      <c r="BB151" s="556">
        <f t="shared" ref="BB151" si="1617">R151</f>
        <v>0</v>
      </c>
      <c r="BC151" s="548">
        <f t="shared" ref="BC151" si="1618">R152</f>
        <v>0</v>
      </c>
      <c r="BD151" s="548">
        <f t="shared" ref="BD151" si="1619">R153</f>
        <v>0</v>
      </c>
      <c r="BE151" s="550">
        <f t="shared" ref="BE151" si="1620">R154</f>
        <v>0</v>
      </c>
      <c r="BF151" s="556">
        <f t="shared" ref="BF151" si="1621">S151</f>
        <v>0</v>
      </c>
      <c r="BG151" s="548">
        <f t="shared" ref="BG151" si="1622">S152</f>
        <v>0</v>
      </c>
      <c r="BH151" s="548">
        <f t="shared" ref="BH151" si="1623">S153</f>
        <v>0</v>
      </c>
      <c r="BI151" s="550">
        <f t="shared" ref="BI151" si="1624">S154</f>
        <v>0</v>
      </c>
      <c r="BJ151" s="552">
        <f t="shared" ref="BJ151" si="1625">H153</f>
        <v>0</v>
      </c>
      <c r="BK151" s="554" t="str">
        <f t="shared" ref="BK151" si="1626">IF(U151="","",IFERROR(SUM(V151:BI151)+LARGE(V151:BI151,1)/100+LARGE(V151:BI151,2)/1000+LARGE(V151:BI151,3)/10000+LARGE(V151:BI151,4)/100000+LARGE(V151:BI151,5)/1000000+LARGE(V151:BI151,6)/10000000+LARGE(V151:BI151,7)/100000000+LARGE(V151:BI151,8)/1000000000+LARGE(V151:BI151,9)/10000000000+LARGE(V151:BI151,10)/100000000000+LARGE(V151:BI151,11)/1000000000000+LARGE(V151:BI151,12)/10000000000000+LARGE(V151:BI151,13)/100000000000000+LARGE(V151:BI151,14)/1000000000000000+LARGE(V151:BI151,15)/10000000000000000+LARGE(V151:BI151,16)/100000000000000000+LARGE(V151:BI151,17)/1000000000000000000+LARGE(V151:BI151,18)/10000000000000000000+LARGE(V151:BI151,19)/100000000000000000000+LARGE(V151:BI151,20)/1E+21+LARGE(V151:BI151,21)/1E+22+LARGE(V151:BI151,22)/1E+23+LARGE(V151:BI151,23)/1E+24+LARGE(V151:BI151,24)/1E+25+LARGE(V151:BI151,25)/1E+26+LARGE(V151:BI151,26)/1E+27+LARGE(V151:BI151,27)/1E+28+LARGE(V151:BI151,28)/1E+29+LARGE(V151:BI151,29)/1E+30+LARGE(V151:BI151,30)/1E+31+LARGE(V151:BI151,31)/1E+32+LARGE(V151:BI151,32)/1E+33+LARGE(V151:BI151,33)/1E+34+LARGE(V151:BI151,34)/1E+35+LARGE(V151:BI151,35)/1E+36+LARGE(V151:BI151,36)/1E+37+LARGE(V151:BI151,37)/1E+38+LARGE(V151:BI151,38)/1E+39+LARGE(V151:BI151,39)/1E+40+LARGE(V151:BI151,40)/1E+21-0.01/T151,0))</f>
        <v/>
      </c>
      <c r="BL151" s="374"/>
      <c r="BM151" s="374"/>
      <c r="BN151" s="374"/>
      <c r="BO151" s="374"/>
      <c r="BP151" s="374"/>
      <c r="BQ151" s="374"/>
      <c r="BR151" s="374"/>
    </row>
    <row r="152" spans="1:70" ht="12" customHeight="1" x14ac:dyDescent="0.3">
      <c r="A152" s="582"/>
      <c r="B152" s="578"/>
      <c r="C152" s="570"/>
      <c r="D152" s="574"/>
      <c r="E152" s="164"/>
      <c r="F152" s="165"/>
      <c r="G152" s="150"/>
      <c r="H152" s="141" t="str">
        <f>IF(SUM(I151:I154)=0,"",(SUM(I151:I154)))</f>
        <v/>
      </c>
      <c r="I152" s="34" t="str">
        <f t="shared" si="1406"/>
        <v/>
      </c>
      <c r="J152" s="165"/>
      <c r="K152" s="165"/>
      <c r="L152" s="165"/>
      <c r="M152" s="165"/>
      <c r="N152" s="165"/>
      <c r="O152" s="165"/>
      <c r="P152" s="165"/>
      <c r="Q152" s="165"/>
      <c r="R152" s="165"/>
      <c r="S152" s="310"/>
      <c r="T152" s="536"/>
      <c r="U152" s="562"/>
      <c r="V152" s="557"/>
      <c r="W152" s="549"/>
      <c r="X152" s="549"/>
      <c r="Y152" s="551"/>
      <c r="Z152" s="557"/>
      <c r="AA152" s="549"/>
      <c r="AB152" s="549"/>
      <c r="AC152" s="551"/>
      <c r="AD152" s="557"/>
      <c r="AE152" s="549"/>
      <c r="AF152" s="549"/>
      <c r="AG152" s="551"/>
      <c r="AH152" s="557"/>
      <c r="AI152" s="549"/>
      <c r="AJ152" s="549"/>
      <c r="AK152" s="551"/>
      <c r="AL152" s="557"/>
      <c r="AM152" s="549"/>
      <c r="AN152" s="549"/>
      <c r="AO152" s="551"/>
      <c r="AP152" s="557"/>
      <c r="AQ152" s="549"/>
      <c r="AR152" s="549"/>
      <c r="AS152" s="551"/>
      <c r="AT152" s="557"/>
      <c r="AU152" s="549"/>
      <c r="AV152" s="549"/>
      <c r="AW152" s="551"/>
      <c r="AX152" s="557"/>
      <c r="AY152" s="549"/>
      <c r="AZ152" s="549"/>
      <c r="BA152" s="551"/>
      <c r="BB152" s="557"/>
      <c r="BC152" s="549"/>
      <c r="BD152" s="549"/>
      <c r="BE152" s="551"/>
      <c r="BF152" s="557"/>
      <c r="BG152" s="549"/>
      <c r="BH152" s="549"/>
      <c r="BI152" s="551"/>
      <c r="BJ152" s="553"/>
      <c r="BK152" s="555"/>
      <c r="BL152" s="374"/>
      <c r="BM152" s="374"/>
      <c r="BN152" s="374"/>
      <c r="BO152" s="374"/>
      <c r="BP152" s="374"/>
      <c r="BQ152" s="374"/>
      <c r="BR152" s="374"/>
    </row>
    <row r="153" spans="1:70" ht="12" customHeight="1" thickBot="1" x14ac:dyDescent="0.35">
      <c r="A153" s="582"/>
      <c r="B153" s="578"/>
      <c r="C153" s="570"/>
      <c r="D153" s="574"/>
      <c r="E153" s="164"/>
      <c r="F153" s="165"/>
      <c r="G153" s="35" t="s">
        <v>677</v>
      </c>
      <c r="H153" s="142"/>
      <c r="I153" s="34" t="str">
        <f t="shared" si="1406"/>
        <v/>
      </c>
      <c r="J153" s="165"/>
      <c r="K153" s="165"/>
      <c r="L153" s="165"/>
      <c r="M153" s="165"/>
      <c r="N153" s="165"/>
      <c r="O153" s="165"/>
      <c r="P153" s="165"/>
      <c r="Q153" s="165"/>
      <c r="R153" s="165"/>
      <c r="S153" s="310"/>
      <c r="T153" s="536"/>
      <c r="U153" s="562"/>
      <c r="V153" s="557"/>
      <c r="W153" s="549"/>
      <c r="X153" s="549"/>
      <c r="Y153" s="551"/>
      <c r="Z153" s="557"/>
      <c r="AA153" s="549"/>
      <c r="AB153" s="549"/>
      <c r="AC153" s="551"/>
      <c r="AD153" s="557"/>
      <c r="AE153" s="549"/>
      <c r="AF153" s="549"/>
      <c r="AG153" s="551"/>
      <c r="AH153" s="557"/>
      <c r="AI153" s="549"/>
      <c r="AJ153" s="549"/>
      <c r="AK153" s="551"/>
      <c r="AL153" s="557"/>
      <c r="AM153" s="549"/>
      <c r="AN153" s="549"/>
      <c r="AO153" s="551"/>
      <c r="AP153" s="557"/>
      <c r="AQ153" s="549"/>
      <c r="AR153" s="549"/>
      <c r="AS153" s="551"/>
      <c r="AT153" s="557"/>
      <c r="AU153" s="549"/>
      <c r="AV153" s="549"/>
      <c r="AW153" s="551"/>
      <c r="AX153" s="557"/>
      <c r="AY153" s="549"/>
      <c r="AZ153" s="549"/>
      <c r="BA153" s="551"/>
      <c r="BB153" s="557"/>
      <c r="BC153" s="549"/>
      <c r="BD153" s="549"/>
      <c r="BE153" s="551"/>
      <c r="BF153" s="557"/>
      <c r="BG153" s="549"/>
      <c r="BH153" s="549"/>
      <c r="BI153" s="551"/>
      <c r="BJ153" s="553"/>
      <c r="BK153" s="555"/>
      <c r="BL153" s="374"/>
      <c r="BM153" s="374"/>
      <c r="BN153" s="374"/>
      <c r="BO153" s="374"/>
      <c r="BP153" s="374"/>
      <c r="BQ153" s="374"/>
      <c r="BR153" s="374"/>
    </row>
    <row r="154" spans="1:70" ht="12" customHeight="1" thickBot="1" x14ac:dyDescent="0.35">
      <c r="A154" s="583"/>
      <c r="B154" s="579"/>
      <c r="C154" s="572"/>
      <c r="D154" s="575"/>
      <c r="E154" s="166"/>
      <c r="F154" s="169"/>
      <c r="G154" s="36" t="s">
        <v>678</v>
      </c>
      <c r="H154" s="37" t="str">
        <f>IF(F151="","",IF(SUM(H152:H153)=0,"PC",(SUM(H152:H153))))</f>
        <v/>
      </c>
      <c r="I154" s="304" t="str">
        <f t="shared" si="1406"/>
        <v/>
      </c>
      <c r="J154" s="169"/>
      <c r="K154" s="169"/>
      <c r="L154" s="169"/>
      <c r="M154" s="169"/>
      <c r="N154" s="169"/>
      <c r="O154" s="169"/>
      <c r="P154" s="169"/>
      <c r="Q154" s="169"/>
      <c r="R154" s="169"/>
      <c r="S154" s="311"/>
      <c r="T154" s="536"/>
      <c r="U154" s="564"/>
      <c r="V154" s="557"/>
      <c r="W154" s="549"/>
      <c r="X154" s="549"/>
      <c r="Y154" s="551"/>
      <c r="Z154" s="557"/>
      <c r="AA154" s="549"/>
      <c r="AB154" s="549"/>
      <c r="AC154" s="551"/>
      <c r="AD154" s="557"/>
      <c r="AE154" s="549"/>
      <c r="AF154" s="549"/>
      <c r="AG154" s="551"/>
      <c r="AH154" s="557"/>
      <c r="AI154" s="549"/>
      <c r="AJ154" s="549"/>
      <c r="AK154" s="551"/>
      <c r="AL154" s="557"/>
      <c r="AM154" s="549"/>
      <c r="AN154" s="549"/>
      <c r="AO154" s="551"/>
      <c r="AP154" s="557"/>
      <c r="AQ154" s="549"/>
      <c r="AR154" s="549"/>
      <c r="AS154" s="551"/>
      <c r="AT154" s="557"/>
      <c r="AU154" s="549"/>
      <c r="AV154" s="549"/>
      <c r="AW154" s="551"/>
      <c r="AX154" s="557"/>
      <c r="AY154" s="549"/>
      <c r="AZ154" s="549"/>
      <c r="BA154" s="551"/>
      <c r="BB154" s="557"/>
      <c r="BC154" s="549"/>
      <c r="BD154" s="549"/>
      <c r="BE154" s="551"/>
      <c r="BF154" s="557"/>
      <c r="BG154" s="549"/>
      <c r="BH154" s="549"/>
      <c r="BI154" s="551"/>
      <c r="BJ154" s="553"/>
      <c r="BK154" s="555"/>
      <c r="BL154" s="374"/>
      <c r="BM154" s="374"/>
      <c r="BN154" s="374"/>
      <c r="BO154" s="374"/>
      <c r="BP154" s="374"/>
      <c r="BQ154" s="374"/>
      <c r="BR154" s="374"/>
    </row>
    <row r="155" spans="1:70" ht="12" customHeight="1" x14ac:dyDescent="0.3">
      <c r="A155" s="581" t="str">
        <f t="shared" ref="A155" si="1627">IF(ISERROR(RANK(BK155,$BK$3:$BK$78,0)),"",(RANK(BK155,$BK$3:$BK$78,0)))</f>
        <v/>
      </c>
      <c r="B155" s="577" t="str">
        <f>IF(ISNA(VLOOKUP(D155,'L. Des E.'!$A$3:$C$362,2,FALSE)),"",(VLOOKUP(D155,'L. Des E.'!$A$3:$C$362,2,FALSE)))</f>
        <v/>
      </c>
      <c r="C155" s="569" t="str">
        <f>IF(ISNA(VLOOKUP(D155,'L. Des E.'!$A$3:$C$362,3,FALSE)),"",(VLOOKUP(D155,'L. Des E.'!$A$3:$C$362,3,FALSE)))</f>
        <v/>
      </c>
      <c r="D155" s="573"/>
      <c r="E155" s="162"/>
      <c r="F155" s="163"/>
      <c r="G155" s="149"/>
      <c r="H155" s="31"/>
      <c r="I155" s="30" t="str">
        <f t="shared" si="1406"/>
        <v/>
      </c>
      <c r="J155" s="163"/>
      <c r="K155" s="163"/>
      <c r="L155" s="163"/>
      <c r="M155" s="163"/>
      <c r="N155" s="163"/>
      <c r="O155" s="163"/>
      <c r="P155" s="163"/>
      <c r="Q155" s="163"/>
      <c r="R155" s="163"/>
      <c r="S155" s="312"/>
      <c r="T155" s="536">
        <v>39</v>
      </c>
      <c r="U155" s="561" t="str">
        <f t="shared" ref="U155" si="1628">H158</f>
        <v/>
      </c>
      <c r="V155" s="556">
        <f t="shared" ref="V155" si="1629">J155</f>
        <v>0</v>
      </c>
      <c r="W155" s="548">
        <f t="shared" ref="W155" si="1630">J156</f>
        <v>0</v>
      </c>
      <c r="X155" s="548">
        <f t="shared" ref="X155" si="1631">J157</f>
        <v>0</v>
      </c>
      <c r="Y155" s="550">
        <f t="shared" ref="Y155" si="1632">J158</f>
        <v>0</v>
      </c>
      <c r="Z155" s="556">
        <f t="shared" ref="Z155" si="1633">K155</f>
        <v>0</v>
      </c>
      <c r="AA155" s="548">
        <f t="shared" ref="AA155" si="1634">K156</f>
        <v>0</v>
      </c>
      <c r="AB155" s="548">
        <f t="shared" ref="AB155" si="1635">K157</f>
        <v>0</v>
      </c>
      <c r="AC155" s="550">
        <f t="shared" ref="AC155" si="1636">K158</f>
        <v>0</v>
      </c>
      <c r="AD155" s="556">
        <f t="shared" ref="AD155" si="1637">L155</f>
        <v>0</v>
      </c>
      <c r="AE155" s="548">
        <f t="shared" ref="AE155" si="1638">L156</f>
        <v>0</v>
      </c>
      <c r="AF155" s="548">
        <f t="shared" ref="AF155" si="1639">L157</f>
        <v>0</v>
      </c>
      <c r="AG155" s="550">
        <f t="shared" ref="AG155" si="1640">L158</f>
        <v>0</v>
      </c>
      <c r="AH155" s="556">
        <f t="shared" ref="AH155" si="1641">M155</f>
        <v>0</v>
      </c>
      <c r="AI155" s="548">
        <f t="shared" ref="AI155" si="1642">M156</f>
        <v>0</v>
      </c>
      <c r="AJ155" s="548">
        <f t="shared" ref="AJ155" si="1643">M157</f>
        <v>0</v>
      </c>
      <c r="AK155" s="550">
        <f t="shared" ref="AK155" si="1644">M158</f>
        <v>0</v>
      </c>
      <c r="AL155" s="556">
        <f t="shared" ref="AL155" si="1645">N155</f>
        <v>0</v>
      </c>
      <c r="AM155" s="548">
        <f t="shared" ref="AM155" si="1646">N156</f>
        <v>0</v>
      </c>
      <c r="AN155" s="548">
        <f t="shared" ref="AN155" si="1647">N157</f>
        <v>0</v>
      </c>
      <c r="AO155" s="550">
        <f t="shared" ref="AO155" si="1648">N158</f>
        <v>0</v>
      </c>
      <c r="AP155" s="556">
        <f t="shared" ref="AP155" si="1649">O155</f>
        <v>0</v>
      </c>
      <c r="AQ155" s="548">
        <f t="shared" ref="AQ155" si="1650">O156</f>
        <v>0</v>
      </c>
      <c r="AR155" s="548">
        <f t="shared" ref="AR155" si="1651">O157</f>
        <v>0</v>
      </c>
      <c r="AS155" s="550">
        <f t="shared" ref="AS155" si="1652">O158</f>
        <v>0</v>
      </c>
      <c r="AT155" s="556">
        <f t="shared" ref="AT155" si="1653">P155</f>
        <v>0</v>
      </c>
      <c r="AU155" s="548">
        <f t="shared" ref="AU155" si="1654">P156</f>
        <v>0</v>
      </c>
      <c r="AV155" s="548">
        <f t="shared" ref="AV155" si="1655">P157</f>
        <v>0</v>
      </c>
      <c r="AW155" s="550">
        <f t="shared" ref="AW155" si="1656">P158</f>
        <v>0</v>
      </c>
      <c r="AX155" s="556">
        <f t="shared" ref="AX155" si="1657">Q155</f>
        <v>0</v>
      </c>
      <c r="AY155" s="548">
        <f t="shared" ref="AY155" si="1658">Q156</f>
        <v>0</v>
      </c>
      <c r="AZ155" s="548">
        <f t="shared" ref="AZ155" si="1659">Q157</f>
        <v>0</v>
      </c>
      <c r="BA155" s="550">
        <f t="shared" ref="BA155" si="1660">Q158</f>
        <v>0</v>
      </c>
      <c r="BB155" s="556">
        <f t="shared" ref="BB155" si="1661">R155</f>
        <v>0</v>
      </c>
      <c r="BC155" s="548">
        <f t="shared" ref="BC155" si="1662">R156</f>
        <v>0</v>
      </c>
      <c r="BD155" s="548">
        <f t="shared" ref="BD155" si="1663">R157</f>
        <v>0</v>
      </c>
      <c r="BE155" s="550">
        <f t="shared" ref="BE155" si="1664">R158</f>
        <v>0</v>
      </c>
      <c r="BF155" s="556">
        <f t="shared" ref="BF155" si="1665">S155</f>
        <v>0</v>
      </c>
      <c r="BG155" s="548">
        <f t="shared" ref="BG155" si="1666">S156</f>
        <v>0</v>
      </c>
      <c r="BH155" s="548">
        <f t="shared" ref="BH155" si="1667">S157</f>
        <v>0</v>
      </c>
      <c r="BI155" s="550">
        <f t="shared" ref="BI155" si="1668">S158</f>
        <v>0</v>
      </c>
      <c r="BJ155" s="552">
        <f t="shared" ref="BJ155" si="1669">H157</f>
        <v>0</v>
      </c>
      <c r="BK155" s="554" t="str">
        <f t="shared" ref="BK155" si="1670">IF(U155="","",IFERROR(SUM(V155:BI155)+LARGE(V155:BI155,1)/100+LARGE(V155:BI155,2)/1000+LARGE(V155:BI155,3)/10000+LARGE(V155:BI155,4)/100000+LARGE(V155:BI155,5)/1000000+LARGE(V155:BI155,6)/10000000+LARGE(V155:BI155,7)/100000000+LARGE(V155:BI155,8)/1000000000+LARGE(V155:BI155,9)/10000000000+LARGE(V155:BI155,10)/100000000000+LARGE(V155:BI155,11)/1000000000000+LARGE(V155:BI155,12)/10000000000000+LARGE(V155:BI155,13)/100000000000000+LARGE(V155:BI155,14)/1000000000000000+LARGE(V155:BI155,15)/10000000000000000+LARGE(V155:BI155,16)/100000000000000000+LARGE(V155:BI155,17)/1000000000000000000+LARGE(V155:BI155,18)/10000000000000000000+LARGE(V155:BI155,19)/100000000000000000000+LARGE(V155:BI155,20)/1E+21+LARGE(V155:BI155,21)/1E+22+LARGE(V155:BI155,22)/1E+23+LARGE(V155:BI155,23)/1E+24+LARGE(V155:BI155,24)/1E+25+LARGE(V155:BI155,25)/1E+26+LARGE(V155:BI155,26)/1E+27+LARGE(V155:BI155,27)/1E+28+LARGE(V155:BI155,28)/1E+29+LARGE(V155:BI155,29)/1E+30+LARGE(V155:BI155,30)/1E+31+LARGE(V155:BI155,31)/1E+32+LARGE(V155:BI155,32)/1E+33+LARGE(V155:BI155,33)/1E+34+LARGE(V155:BI155,34)/1E+35+LARGE(V155:BI155,35)/1E+36+LARGE(V155:BI155,36)/1E+37+LARGE(V155:BI155,37)/1E+38+LARGE(V155:BI155,38)/1E+39+LARGE(V155:BI155,39)/1E+40+LARGE(V155:BI155,40)/1E+21-0.01/T155,0))</f>
        <v/>
      </c>
      <c r="BL155" s="374"/>
      <c r="BM155" s="374"/>
      <c r="BN155" s="374"/>
      <c r="BO155" s="374"/>
      <c r="BP155" s="374"/>
      <c r="BQ155" s="374"/>
      <c r="BR155" s="374"/>
    </row>
    <row r="156" spans="1:70" ht="12" customHeight="1" x14ac:dyDescent="0.3">
      <c r="A156" s="582"/>
      <c r="B156" s="578"/>
      <c r="C156" s="570"/>
      <c r="D156" s="574"/>
      <c r="E156" s="164"/>
      <c r="F156" s="165"/>
      <c r="G156" s="150"/>
      <c r="H156" s="141" t="str">
        <f>IF(SUM(I155:I158)=0,"",(SUM(I155:I158)))</f>
        <v/>
      </c>
      <c r="I156" s="34" t="str">
        <f t="shared" si="1406"/>
        <v/>
      </c>
      <c r="J156" s="165"/>
      <c r="K156" s="165"/>
      <c r="L156" s="165"/>
      <c r="M156" s="165"/>
      <c r="N156" s="165"/>
      <c r="O156" s="165"/>
      <c r="P156" s="165"/>
      <c r="Q156" s="165"/>
      <c r="R156" s="165"/>
      <c r="S156" s="310"/>
      <c r="T156" s="536"/>
      <c r="U156" s="562"/>
      <c r="V156" s="557"/>
      <c r="W156" s="549"/>
      <c r="X156" s="549"/>
      <c r="Y156" s="551"/>
      <c r="Z156" s="557"/>
      <c r="AA156" s="549"/>
      <c r="AB156" s="549"/>
      <c r="AC156" s="551"/>
      <c r="AD156" s="557"/>
      <c r="AE156" s="549"/>
      <c r="AF156" s="549"/>
      <c r="AG156" s="551"/>
      <c r="AH156" s="557"/>
      <c r="AI156" s="549"/>
      <c r="AJ156" s="549"/>
      <c r="AK156" s="551"/>
      <c r="AL156" s="557"/>
      <c r="AM156" s="549"/>
      <c r="AN156" s="549"/>
      <c r="AO156" s="551"/>
      <c r="AP156" s="557"/>
      <c r="AQ156" s="549"/>
      <c r="AR156" s="549"/>
      <c r="AS156" s="551"/>
      <c r="AT156" s="557"/>
      <c r="AU156" s="549"/>
      <c r="AV156" s="549"/>
      <c r="AW156" s="551"/>
      <c r="AX156" s="557"/>
      <c r="AY156" s="549"/>
      <c r="AZ156" s="549"/>
      <c r="BA156" s="551"/>
      <c r="BB156" s="557"/>
      <c r="BC156" s="549"/>
      <c r="BD156" s="549"/>
      <c r="BE156" s="551"/>
      <c r="BF156" s="557"/>
      <c r="BG156" s="549"/>
      <c r="BH156" s="549"/>
      <c r="BI156" s="551"/>
      <c r="BJ156" s="553"/>
      <c r="BK156" s="555"/>
      <c r="BL156" s="374"/>
      <c r="BM156" s="374"/>
      <c r="BN156" s="374"/>
      <c r="BO156" s="374"/>
      <c r="BP156" s="374"/>
      <c r="BQ156" s="374"/>
      <c r="BR156" s="374"/>
    </row>
    <row r="157" spans="1:70" ht="12" customHeight="1" thickBot="1" x14ac:dyDescent="0.35">
      <c r="A157" s="582"/>
      <c r="B157" s="578"/>
      <c r="C157" s="570"/>
      <c r="D157" s="574"/>
      <c r="E157" s="164"/>
      <c r="F157" s="165"/>
      <c r="G157" s="35" t="s">
        <v>677</v>
      </c>
      <c r="H157" s="142"/>
      <c r="I157" s="34" t="str">
        <f t="shared" si="1406"/>
        <v/>
      </c>
      <c r="J157" s="165"/>
      <c r="K157" s="165"/>
      <c r="L157" s="165"/>
      <c r="M157" s="165"/>
      <c r="N157" s="165"/>
      <c r="O157" s="165"/>
      <c r="P157" s="165"/>
      <c r="Q157" s="165"/>
      <c r="R157" s="165"/>
      <c r="S157" s="310"/>
      <c r="T157" s="536"/>
      <c r="U157" s="562"/>
      <c r="V157" s="557"/>
      <c r="W157" s="549"/>
      <c r="X157" s="549"/>
      <c r="Y157" s="551"/>
      <c r="Z157" s="557"/>
      <c r="AA157" s="549"/>
      <c r="AB157" s="549"/>
      <c r="AC157" s="551"/>
      <c r="AD157" s="557"/>
      <c r="AE157" s="549"/>
      <c r="AF157" s="549"/>
      <c r="AG157" s="551"/>
      <c r="AH157" s="557"/>
      <c r="AI157" s="549"/>
      <c r="AJ157" s="549"/>
      <c r="AK157" s="551"/>
      <c r="AL157" s="557"/>
      <c r="AM157" s="549"/>
      <c r="AN157" s="549"/>
      <c r="AO157" s="551"/>
      <c r="AP157" s="557"/>
      <c r="AQ157" s="549"/>
      <c r="AR157" s="549"/>
      <c r="AS157" s="551"/>
      <c r="AT157" s="557"/>
      <c r="AU157" s="549"/>
      <c r="AV157" s="549"/>
      <c r="AW157" s="551"/>
      <c r="AX157" s="557"/>
      <c r="AY157" s="549"/>
      <c r="AZ157" s="549"/>
      <c r="BA157" s="551"/>
      <c r="BB157" s="557"/>
      <c r="BC157" s="549"/>
      <c r="BD157" s="549"/>
      <c r="BE157" s="551"/>
      <c r="BF157" s="557"/>
      <c r="BG157" s="549"/>
      <c r="BH157" s="549"/>
      <c r="BI157" s="551"/>
      <c r="BJ157" s="553"/>
      <c r="BK157" s="555"/>
      <c r="BL157" s="374"/>
      <c r="BM157" s="374"/>
      <c r="BN157" s="374"/>
      <c r="BO157" s="374"/>
      <c r="BP157" s="374"/>
      <c r="BQ157" s="374"/>
      <c r="BR157" s="374"/>
    </row>
    <row r="158" spans="1:70" ht="12" customHeight="1" thickBot="1" x14ac:dyDescent="0.35">
      <c r="A158" s="583"/>
      <c r="B158" s="579"/>
      <c r="C158" s="572"/>
      <c r="D158" s="575"/>
      <c r="E158" s="170"/>
      <c r="F158" s="167"/>
      <c r="G158" s="36" t="s">
        <v>678</v>
      </c>
      <c r="H158" s="37" t="str">
        <f>IF(F155="","",IF(SUM(H156:H157)=0,"PC",(SUM(H156:H157))))</f>
        <v/>
      </c>
      <c r="I158" s="304" t="str">
        <f t="shared" si="1406"/>
        <v/>
      </c>
      <c r="J158" s="167"/>
      <c r="K158" s="167"/>
      <c r="L158" s="167"/>
      <c r="M158" s="167"/>
      <c r="N158" s="167"/>
      <c r="O158" s="167"/>
      <c r="P158" s="167"/>
      <c r="Q158" s="167"/>
      <c r="R158" s="167"/>
      <c r="S158" s="313"/>
      <c r="T158" s="536"/>
      <c r="U158" s="564"/>
      <c r="V158" s="557"/>
      <c r="W158" s="549"/>
      <c r="X158" s="549"/>
      <c r="Y158" s="551"/>
      <c r="Z158" s="557"/>
      <c r="AA158" s="549"/>
      <c r="AB158" s="549"/>
      <c r="AC158" s="551"/>
      <c r="AD158" s="557"/>
      <c r="AE158" s="549"/>
      <c r="AF158" s="549"/>
      <c r="AG158" s="551"/>
      <c r="AH158" s="557"/>
      <c r="AI158" s="549"/>
      <c r="AJ158" s="549"/>
      <c r="AK158" s="551"/>
      <c r="AL158" s="557"/>
      <c r="AM158" s="549"/>
      <c r="AN158" s="549"/>
      <c r="AO158" s="551"/>
      <c r="AP158" s="557"/>
      <c r="AQ158" s="549"/>
      <c r="AR158" s="549"/>
      <c r="AS158" s="551"/>
      <c r="AT158" s="557"/>
      <c r="AU158" s="549"/>
      <c r="AV158" s="549"/>
      <c r="AW158" s="551"/>
      <c r="AX158" s="557"/>
      <c r="AY158" s="549"/>
      <c r="AZ158" s="549"/>
      <c r="BA158" s="551"/>
      <c r="BB158" s="557"/>
      <c r="BC158" s="549"/>
      <c r="BD158" s="549"/>
      <c r="BE158" s="551"/>
      <c r="BF158" s="557"/>
      <c r="BG158" s="549"/>
      <c r="BH158" s="549"/>
      <c r="BI158" s="551"/>
      <c r="BJ158" s="553"/>
      <c r="BK158" s="555"/>
      <c r="BL158" s="374"/>
      <c r="BM158" s="374"/>
      <c r="BN158" s="374"/>
      <c r="BO158" s="374"/>
      <c r="BP158" s="374"/>
      <c r="BQ158" s="374"/>
      <c r="BR158" s="374"/>
    </row>
    <row r="159" spans="1:70" ht="12" customHeight="1" x14ac:dyDescent="0.3">
      <c r="A159" s="581" t="str">
        <f t="shared" ref="A159" si="1671">IF(ISERROR(RANK(BK159,$BK$3:$BK$78,0)),"",(RANK(BK159,$BK$3:$BK$78,0)))</f>
        <v/>
      </c>
      <c r="B159" s="577" t="str">
        <f>IF(ISNA(VLOOKUP(D159,'L. Des E.'!$A$3:$C$362,2,FALSE)),"",(VLOOKUP(D159,'L. Des E.'!$A$3:$C$362,2,FALSE)))</f>
        <v/>
      </c>
      <c r="C159" s="569" t="str">
        <f>IF(ISNA(VLOOKUP(D159,'L. Des E.'!$A$3:$C$362,3,FALSE)),"",(VLOOKUP(D159,'L. Des E.'!$A$3:$C$362,3,FALSE)))</f>
        <v/>
      </c>
      <c r="D159" s="573"/>
      <c r="E159" s="171"/>
      <c r="F159" s="168"/>
      <c r="G159" s="149"/>
      <c r="H159" s="39"/>
      <c r="I159" s="30" t="str">
        <f t="shared" si="1406"/>
        <v/>
      </c>
      <c r="J159" s="168"/>
      <c r="K159" s="168"/>
      <c r="L159" s="168"/>
      <c r="M159" s="168"/>
      <c r="N159" s="168"/>
      <c r="O159" s="168"/>
      <c r="P159" s="168"/>
      <c r="Q159" s="168"/>
      <c r="R159" s="168"/>
      <c r="S159" s="309"/>
      <c r="T159" s="536">
        <v>40</v>
      </c>
      <c r="U159" s="561" t="str">
        <f t="shared" ref="U159" si="1672">H162</f>
        <v/>
      </c>
      <c r="V159" s="556">
        <f t="shared" ref="V159" si="1673">J159</f>
        <v>0</v>
      </c>
      <c r="W159" s="548">
        <f t="shared" ref="W159" si="1674">J160</f>
        <v>0</v>
      </c>
      <c r="X159" s="548">
        <f t="shared" ref="X159" si="1675">J161</f>
        <v>0</v>
      </c>
      <c r="Y159" s="550">
        <f t="shared" ref="Y159" si="1676">J162</f>
        <v>0</v>
      </c>
      <c r="Z159" s="556">
        <f t="shared" ref="Z159" si="1677">K159</f>
        <v>0</v>
      </c>
      <c r="AA159" s="548">
        <f t="shared" ref="AA159" si="1678">K160</f>
        <v>0</v>
      </c>
      <c r="AB159" s="548">
        <f t="shared" ref="AB159" si="1679">K161</f>
        <v>0</v>
      </c>
      <c r="AC159" s="550">
        <f t="shared" ref="AC159" si="1680">K162</f>
        <v>0</v>
      </c>
      <c r="AD159" s="556">
        <f t="shared" ref="AD159" si="1681">L159</f>
        <v>0</v>
      </c>
      <c r="AE159" s="548">
        <f t="shared" ref="AE159" si="1682">L160</f>
        <v>0</v>
      </c>
      <c r="AF159" s="548">
        <f t="shared" ref="AF159" si="1683">L161</f>
        <v>0</v>
      </c>
      <c r="AG159" s="550">
        <f t="shared" ref="AG159" si="1684">L162</f>
        <v>0</v>
      </c>
      <c r="AH159" s="556">
        <f t="shared" ref="AH159" si="1685">M159</f>
        <v>0</v>
      </c>
      <c r="AI159" s="548">
        <f t="shared" ref="AI159" si="1686">M160</f>
        <v>0</v>
      </c>
      <c r="AJ159" s="548">
        <f t="shared" ref="AJ159" si="1687">M161</f>
        <v>0</v>
      </c>
      <c r="AK159" s="550">
        <f t="shared" ref="AK159" si="1688">M162</f>
        <v>0</v>
      </c>
      <c r="AL159" s="556">
        <f t="shared" ref="AL159" si="1689">N159</f>
        <v>0</v>
      </c>
      <c r="AM159" s="548">
        <f t="shared" ref="AM159" si="1690">N160</f>
        <v>0</v>
      </c>
      <c r="AN159" s="548">
        <f t="shared" ref="AN159" si="1691">N161</f>
        <v>0</v>
      </c>
      <c r="AO159" s="550">
        <f t="shared" ref="AO159" si="1692">N162</f>
        <v>0</v>
      </c>
      <c r="AP159" s="556">
        <f t="shared" ref="AP159" si="1693">O159</f>
        <v>0</v>
      </c>
      <c r="AQ159" s="548">
        <f t="shared" ref="AQ159" si="1694">O160</f>
        <v>0</v>
      </c>
      <c r="AR159" s="548">
        <f t="shared" ref="AR159" si="1695">O161</f>
        <v>0</v>
      </c>
      <c r="AS159" s="550">
        <f t="shared" ref="AS159" si="1696">O162</f>
        <v>0</v>
      </c>
      <c r="AT159" s="556">
        <f t="shared" ref="AT159" si="1697">P159</f>
        <v>0</v>
      </c>
      <c r="AU159" s="548">
        <f t="shared" ref="AU159" si="1698">P160</f>
        <v>0</v>
      </c>
      <c r="AV159" s="548">
        <f t="shared" ref="AV159" si="1699">P161</f>
        <v>0</v>
      </c>
      <c r="AW159" s="550">
        <f t="shared" ref="AW159" si="1700">P162</f>
        <v>0</v>
      </c>
      <c r="AX159" s="556">
        <f t="shared" ref="AX159" si="1701">Q159</f>
        <v>0</v>
      </c>
      <c r="AY159" s="548">
        <f t="shared" ref="AY159" si="1702">Q160</f>
        <v>0</v>
      </c>
      <c r="AZ159" s="548">
        <f t="shared" ref="AZ159" si="1703">Q161</f>
        <v>0</v>
      </c>
      <c r="BA159" s="550">
        <f t="shared" ref="BA159" si="1704">Q162</f>
        <v>0</v>
      </c>
      <c r="BB159" s="556">
        <f t="shared" ref="BB159" si="1705">R159</f>
        <v>0</v>
      </c>
      <c r="BC159" s="548">
        <f t="shared" ref="BC159" si="1706">R160</f>
        <v>0</v>
      </c>
      <c r="BD159" s="548">
        <f t="shared" ref="BD159" si="1707">R161</f>
        <v>0</v>
      </c>
      <c r="BE159" s="550">
        <f t="shared" ref="BE159" si="1708">R162</f>
        <v>0</v>
      </c>
      <c r="BF159" s="556">
        <f t="shared" ref="BF159" si="1709">S159</f>
        <v>0</v>
      </c>
      <c r="BG159" s="548">
        <f t="shared" ref="BG159" si="1710">S160</f>
        <v>0</v>
      </c>
      <c r="BH159" s="548">
        <f t="shared" ref="BH159" si="1711">S161</f>
        <v>0</v>
      </c>
      <c r="BI159" s="550">
        <f t="shared" ref="BI159" si="1712">S162</f>
        <v>0</v>
      </c>
      <c r="BJ159" s="552">
        <f t="shared" ref="BJ159" si="1713">H161</f>
        <v>0</v>
      </c>
      <c r="BK159" s="554" t="str">
        <f t="shared" ref="BK159" si="1714">IF(U159="","",IFERROR(SUM(V159:BI159)+LARGE(V159:BI159,1)/100+LARGE(V159:BI159,2)/1000+LARGE(V159:BI159,3)/10000+LARGE(V159:BI159,4)/100000+LARGE(V159:BI159,5)/1000000+LARGE(V159:BI159,6)/10000000+LARGE(V159:BI159,7)/100000000+LARGE(V159:BI159,8)/1000000000+LARGE(V159:BI159,9)/10000000000+LARGE(V159:BI159,10)/100000000000+LARGE(V159:BI159,11)/1000000000000+LARGE(V159:BI159,12)/10000000000000+LARGE(V159:BI159,13)/100000000000000+LARGE(V159:BI159,14)/1000000000000000+LARGE(V159:BI159,15)/10000000000000000+LARGE(V159:BI159,16)/100000000000000000+LARGE(V159:BI159,17)/1000000000000000000+LARGE(V159:BI159,18)/10000000000000000000+LARGE(V159:BI159,19)/100000000000000000000+LARGE(V159:BI159,20)/1E+21+LARGE(V159:BI159,21)/1E+22+LARGE(V159:BI159,22)/1E+23+LARGE(V159:BI159,23)/1E+24+LARGE(V159:BI159,24)/1E+25+LARGE(V159:BI159,25)/1E+26+LARGE(V159:BI159,26)/1E+27+LARGE(V159:BI159,27)/1E+28+LARGE(V159:BI159,28)/1E+29+LARGE(V159:BI159,29)/1E+30+LARGE(V159:BI159,30)/1E+31+LARGE(V159:BI159,31)/1E+32+LARGE(V159:BI159,32)/1E+33+LARGE(V159:BI159,33)/1E+34+LARGE(V159:BI159,34)/1E+35+LARGE(V159:BI159,35)/1E+36+LARGE(V159:BI159,36)/1E+37+LARGE(V159:BI159,37)/1E+38+LARGE(V159:BI159,38)/1E+39+LARGE(V159:BI159,39)/1E+40+LARGE(V159:BI159,40)/1E+21-0.01/T159,0))</f>
        <v/>
      </c>
      <c r="BL159" s="374"/>
      <c r="BM159" s="374"/>
      <c r="BN159" s="374"/>
      <c r="BO159" s="374"/>
      <c r="BP159" s="374"/>
      <c r="BQ159" s="374"/>
      <c r="BR159" s="374"/>
    </row>
    <row r="160" spans="1:70" ht="12" customHeight="1" x14ac:dyDescent="0.3">
      <c r="A160" s="582"/>
      <c r="B160" s="578"/>
      <c r="C160" s="570"/>
      <c r="D160" s="574"/>
      <c r="E160" s="164"/>
      <c r="F160" s="165"/>
      <c r="G160" s="150"/>
      <c r="H160" s="141" t="str">
        <f>IF(SUM(I159:I162)=0,"",(SUM(I159:I162)))</f>
        <v/>
      </c>
      <c r="I160" s="34" t="str">
        <f t="shared" si="1406"/>
        <v/>
      </c>
      <c r="J160" s="165"/>
      <c r="K160" s="165"/>
      <c r="L160" s="165"/>
      <c r="M160" s="165"/>
      <c r="N160" s="165"/>
      <c r="O160" s="165"/>
      <c r="P160" s="165"/>
      <c r="Q160" s="165"/>
      <c r="R160" s="165"/>
      <c r="S160" s="310"/>
      <c r="T160" s="536"/>
      <c r="U160" s="562"/>
      <c r="V160" s="557"/>
      <c r="W160" s="549"/>
      <c r="X160" s="549"/>
      <c r="Y160" s="551"/>
      <c r="Z160" s="557"/>
      <c r="AA160" s="549"/>
      <c r="AB160" s="549"/>
      <c r="AC160" s="551"/>
      <c r="AD160" s="557"/>
      <c r="AE160" s="549"/>
      <c r="AF160" s="549"/>
      <c r="AG160" s="551"/>
      <c r="AH160" s="557"/>
      <c r="AI160" s="549"/>
      <c r="AJ160" s="549"/>
      <c r="AK160" s="551"/>
      <c r="AL160" s="557"/>
      <c r="AM160" s="549"/>
      <c r="AN160" s="549"/>
      <c r="AO160" s="551"/>
      <c r="AP160" s="557"/>
      <c r="AQ160" s="549"/>
      <c r="AR160" s="549"/>
      <c r="AS160" s="551"/>
      <c r="AT160" s="557"/>
      <c r="AU160" s="549"/>
      <c r="AV160" s="549"/>
      <c r="AW160" s="551"/>
      <c r="AX160" s="557"/>
      <c r="AY160" s="549"/>
      <c r="AZ160" s="549"/>
      <c r="BA160" s="551"/>
      <c r="BB160" s="557"/>
      <c r="BC160" s="549"/>
      <c r="BD160" s="549"/>
      <c r="BE160" s="551"/>
      <c r="BF160" s="557"/>
      <c r="BG160" s="549"/>
      <c r="BH160" s="549"/>
      <c r="BI160" s="551"/>
      <c r="BJ160" s="553"/>
      <c r="BK160" s="555"/>
      <c r="BL160" s="374"/>
      <c r="BM160" s="374"/>
      <c r="BN160" s="374"/>
      <c r="BO160" s="374"/>
      <c r="BP160" s="374"/>
      <c r="BQ160" s="374"/>
      <c r="BR160" s="374"/>
    </row>
    <row r="161" spans="1:70" ht="12" customHeight="1" thickBot="1" x14ac:dyDescent="0.35">
      <c r="A161" s="582"/>
      <c r="B161" s="578"/>
      <c r="C161" s="570"/>
      <c r="D161" s="574"/>
      <c r="E161" s="164"/>
      <c r="F161" s="165"/>
      <c r="G161" s="35" t="s">
        <v>677</v>
      </c>
      <c r="H161" s="142"/>
      <c r="I161" s="34" t="str">
        <f t="shared" si="1406"/>
        <v/>
      </c>
      <c r="J161" s="165"/>
      <c r="K161" s="165"/>
      <c r="L161" s="165"/>
      <c r="M161" s="165"/>
      <c r="N161" s="165"/>
      <c r="O161" s="165"/>
      <c r="P161" s="165"/>
      <c r="Q161" s="165"/>
      <c r="R161" s="165"/>
      <c r="S161" s="310"/>
      <c r="T161" s="536"/>
      <c r="U161" s="562"/>
      <c r="V161" s="557"/>
      <c r="W161" s="549"/>
      <c r="X161" s="549"/>
      <c r="Y161" s="551"/>
      <c r="Z161" s="557"/>
      <c r="AA161" s="549"/>
      <c r="AB161" s="549"/>
      <c r="AC161" s="551"/>
      <c r="AD161" s="557"/>
      <c r="AE161" s="549"/>
      <c r="AF161" s="549"/>
      <c r="AG161" s="551"/>
      <c r="AH161" s="557"/>
      <c r="AI161" s="549"/>
      <c r="AJ161" s="549"/>
      <c r="AK161" s="551"/>
      <c r="AL161" s="557"/>
      <c r="AM161" s="549"/>
      <c r="AN161" s="549"/>
      <c r="AO161" s="551"/>
      <c r="AP161" s="557"/>
      <c r="AQ161" s="549"/>
      <c r="AR161" s="549"/>
      <c r="AS161" s="551"/>
      <c r="AT161" s="557"/>
      <c r="AU161" s="549"/>
      <c r="AV161" s="549"/>
      <c r="AW161" s="551"/>
      <c r="AX161" s="557"/>
      <c r="AY161" s="549"/>
      <c r="AZ161" s="549"/>
      <c r="BA161" s="551"/>
      <c r="BB161" s="557"/>
      <c r="BC161" s="549"/>
      <c r="BD161" s="549"/>
      <c r="BE161" s="551"/>
      <c r="BF161" s="557"/>
      <c r="BG161" s="549"/>
      <c r="BH161" s="549"/>
      <c r="BI161" s="551"/>
      <c r="BJ161" s="553"/>
      <c r="BK161" s="555"/>
      <c r="BL161" s="374"/>
      <c r="BM161" s="374"/>
      <c r="BN161" s="374"/>
      <c r="BO161" s="374"/>
      <c r="BP161" s="374"/>
      <c r="BQ161" s="374"/>
      <c r="BR161" s="374"/>
    </row>
    <row r="162" spans="1:70" ht="12" customHeight="1" thickBot="1" x14ac:dyDescent="0.35">
      <c r="A162" s="583"/>
      <c r="B162" s="579"/>
      <c r="C162" s="572"/>
      <c r="D162" s="575"/>
      <c r="E162" s="166"/>
      <c r="F162" s="169"/>
      <c r="G162" s="36" t="s">
        <v>678</v>
      </c>
      <c r="H162" s="37" t="str">
        <f>IF(F159="","",IF(SUM(H160:H161)=0,"PC",(SUM(H160:H161))))</f>
        <v/>
      </c>
      <c r="I162" s="304" t="str">
        <f t="shared" si="1406"/>
        <v/>
      </c>
      <c r="J162" s="169"/>
      <c r="K162" s="169"/>
      <c r="L162" s="169"/>
      <c r="M162" s="169"/>
      <c r="N162" s="169"/>
      <c r="O162" s="169"/>
      <c r="P162" s="169"/>
      <c r="Q162" s="169"/>
      <c r="R162" s="169"/>
      <c r="S162" s="311"/>
      <c r="T162" s="536"/>
      <c r="U162" s="564"/>
      <c r="V162" s="557"/>
      <c r="W162" s="549"/>
      <c r="X162" s="549"/>
      <c r="Y162" s="551"/>
      <c r="Z162" s="557"/>
      <c r="AA162" s="549"/>
      <c r="AB162" s="549"/>
      <c r="AC162" s="551"/>
      <c r="AD162" s="557"/>
      <c r="AE162" s="549"/>
      <c r="AF162" s="549"/>
      <c r="AG162" s="551"/>
      <c r="AH162" s="557"/>
      <c r="AI162" s="549"/>
      <c r="AJ162" s="549"/>
      <c r="AK162" s="551"/>
      <c r="AL162" s="557"/>
      <c r="AM162" s="549"/>
      <c r="AN162" s="549"/>
      <c r="AO162" s="551"/>
      <c r="AP162" s="557"/>
      <c r="AQ162" s="549"/>
      <c r="AR162" s="549"/>
      <c r="AS162" s="551"/>
      <c r="AT162" s="557"/>
      <c r="AU162" s="549"/>
      <c r="AV162" s="549"/>
      <c r="AW162" s="551"/>
      <c r="AX162" s="557"/>
      <c r="AY162" s="549"/>
      <c r="AZ162" s="549"/>
      <c r="BA162" s="551"/>
      <c r="BB162" s="557"/>
      <c r="BC162" s="549"/>
      <c r="BD162" s="549"/>
      <c r="BE162" s="551"/>
      <c r="BF162" s="557"/>
      <c r="BG162" s="549"/>
      <c r="BH162" s="549"/>
      <c r="BI162" s="551"/>
      <c r="BJ162" s="553"/>
      <c r="BK162" s="555"/>
      <c r="BL162" s="374"/>
      <c r="BM162" s="374"/>
      <c r="BN162" s="374"/>
      <c r="BO162" s="374"/>
      <c r="BP162" s="374"/>
      <c r="BQ162" s="374"/>
      <c r="BR162" s="374"/>
    </row>
    <row r="163" spans="1:70" ht="12" customHeight="1" x14ac:dyDescent="0.3">
      <c r="A163" s="581" t="str">
        <f t="shared" ref="A163" si="1715">IF(ISERROR(RANK(BK163,$BK$3:$BK$78,0)),"",(RANK(BK163,$BK$3:$BK$78,0)))</f>
        <v/>
      </c>
      <c r="B163" s="577" t="str">
        <f>IF(ISNA(VLOOKUP(D163,'L. Des E.'!$A$3:$C$362,2,FALSE)),"",(VLOOKUP(D163,'L. Des E.'!$A$3:$C$362,2,FALSE)))</f>
        <v/>
      </c>
      <c r="C163" s="569" t="str">
        <f>IF(ISNA(VLOOKUP(D163,'L. Des E.'!$A$3:$C$362,3,FALSE)),"",(VLOOKUP(D163,'L. Des E.'!$A$3:$C$362,3,FALSE)))</f>
        <v/>
      </c>
      <c r="D163" s="573"/>
      <c r="E163" s="162"/>
      <c r="F163" s="163"/>
      <c r="G163" s="149"/>
      <c r="H163" s="31"/>
      <c r="I163" s="30" t="str">
        <f t="shared" si="1406"/>
        <v/>
      </c>
      <c r="J163" s="163"/>
      <c r="K163" s="163"/>
      <c r="L163" s="163"/>
      <c r="M163" s="163"/>
      <c r="N163" s="163"/>
      <c r="O163" s="163"/>
      <c r="P163" s="163"/>
      <c r="Q163" s="163"/>
      <c r="R163" s="163"/>
      <c r="S163" s="312"/>
      <c r="T163" s="536">
        <v>41</v>
      </c>
      <c r="U163" s="561" t="str">
        <f t="shared" ref="U163" si="1716">H166</f>
        <v/>
      </c>
      <c r="V163" s="556">
        <f t="shared" ref="V163" si="1717">J163</f>
        <v>0</v>
      </c>
      <c r="W163" s="548">
        <f t="shared" ref="W163" si="1718">J164</f>
        <v>0</v>
      </c>
      <c r="X163" s="548">
        <f t="shared" ref="X163" si="1719">J165</f>
        <v>0</v>
      </c>
      <c r="Y163" s="550">
        <f t="shared" ref="Y163" si="1720">J166</f>
        <v>0</v>
      </c>
      <c r="Z163" s="556">
        <f t="shared" ref="Z163" si="1721">K163</f>
        <v>0</v>
      </c>
      <c r="AA163" s="548">
        <f t="shared" ref="AA163" si="1722">K164</f>
        <v>0</v>
      </c>
      <c r="AB163" s="548">
        <f t="shared" ref="AB163" si="1723">K165</f>
        <v>0</v>
      </c>
      <c r="AC163" s="550">
        <f t="shared" ref="AC163" si="1724">K166</f>
        <v>0</v>
      </c>
      <c r="AD163" s="556">
        <f t="shared" ref="AD163" si="1725">L163</f>
        <v>0</v>
      </c>
      <c r="AE163" s="548">
        <f t="shared" ref="AE163" si="1726">L164</f>
        <v>0</v>
      </c>
      <c r="AF163" s="548">
        <f t="shared" ref="AF163" si="1727">L165</f>
        <v>0</v>
      </c>
      <c r="AG163" s="550">
        <f t="shared" ref="AG163" si="1728">L166</f>
        <v>0</v>
      </c>
      <c r="AH163" s="556">
        <f t="shared" ref="AH163" si="1729">M163</f>
        <v>0</v>
      </c>
      <c r="AI163" s="548">
        <f t="shared" ref="AI163" si="1730">M164</f>
        <v>0</v>
      </c>
      <c r="AJ163" s="548">
        <f t="shared" ref="AJ163" si="1731">M165</f>
        <v>0</v>
      </c>
      <c r="AK163" s="550">
        <f t="shared" ref="AK163" si="1732">M166</f>
        <v>0</v>
      </c>
      <c r="AL163" s="556">
        <f t="shared" ref="AL163" si="1733">N163</f>
        <v>0</v>
      </c>
      <c r="AM163" s="548">
        <f t="shared" ref="AM163" si="1734">N164</f>
        <v>0</v>
      </c>
      <c r="AN163" s="548">
        <f t="shared" ref="AN163" si="1735">N165</f>
        <v>0</v>
      </c>
      <c r="AO163" s="550">
        <f t="shared" ref="AO163" si="1736">N166</f>
        <v>0</v>
      </c>
      <c r="AP163" s="556">
        <f t="shared" ref="AP163" si="1737">O163</f>
        <v>0</v>
      </c>
      <c r="AQ163" s="548">
        <f t="shared" ref="AQ163" si="1738">O164</f>
        <v>0</v>
      </c>
      <c r="AR163" s="548">
        <f t="shared" ref="AR163" si="1739">O165</f>
        <v>0</v>
      </c>
      <c r="AS163" s="550">
        <f t="shared" ref="AS163" si="1740">O166</f>
        <v>0</v>
      </c>
      <c r="AT163" s="556">
        <f t="shared" ref="AT163" si="1741">P163</f>
        <v>0</v>
      </c>
      <c r="AU163" s="548">
        <f t="shared" ref="AU163" si="1742">P164</f>
        <v>0</v>
      </c>
      <c r="AV163" s="548">
        <f t="shared" ref="AV163" si="1743">P165</f>
        <v>0</v>
      </c>
      <c r="AW163" s="550">
        <f t="shared" ref="AW163" si="1744">P166</f>
        <v>0</v>
      </c>
      <c r="AX163" s="556">
        <f t="shared" ref="AX163" si="1745">Q163</f>
        <v>0</v>
      </c>
      <c r="AY163" s="548">
        <f t="shared" ref="AY163" si="1746">Q164</f>
        <v>0</v>
      </c>
      <c r="AZ163" s="548">
        <f t="shared" ref="AZ163" si="1747">Q165</f>
        <v>0</v>
      </c>
      <c r="BA163" s="550">
        <f t="shared" ref="BA163" si="1748">Q166</f>
        <v>0</v>
      </c>
      <c r="BB163" s="556">
        <f t="shared" ref="BB163" si="1749">R163</f>
        <v>0</v>
      </c>
      <c r="BC163" s="548">
        <f t="shared" ref="BC163" si="1750">R164</f>
        <v>0</v>
      </c>
      <c r="BD163" s="548">
        <f t="shared" ref="BD163" si="1751">R165</f>
        <v>0</v>
      </c>
      <c r="BE163" s="550">
        <f t="shared" ref="BE163" si="1752">R166</f>
        <v>0</v>
      </c>
      <c r="BF163" s="556">
        <f t="shared" ref="BF163" si="1753">S163</f>
        <v>0</v>
      </c>
      <c r="BG163" s="548">
        <f t="shared" ref="BG163" si="1754">S164</f>
        <v>0</v>
      </c>
      <c r="BH163" s="548">
        <f t="shared" ref="BH163" si="1755">S165</f>
        <v>0</v>
      </c>
      <c r="BI163" s="550">
        <f t="shared" ref="BI163" si="1756">S166</f>
        <v>0</v>
      </c>
      <c r="BJ163" s="552">
        <f t="shared" ref="BJ163" si="1757">H165</f>
        <v>0</v>
      </c>
      <c r="BK163" s="554" t="str">
        <f t="shared" ref="BK163" si="1758">IF(U163="","",IFERROR(SUM(V163:BI163)+LARGE(V163:BI163,1)/100+LARGE(V163:BI163,2)/1000+LARGE(V163:BI163,3)/10000+LARGE(V163:BI163,4)/100000+LARGE(V163:BI163,5)/1000000+LARGE(V163:BI163,6)/10000000+LARGE(V163:BI163,7)/100000000+LARGE(V163:BI163,8)/1000000000+LARGE(V163:BI163,9)/10000000000+LARGE(V163:BI163,10)/100000000000+LARGE(V163:BI163,11)/1000000000000+LARGE(V163:BI163,12)/10000000000000+LARGE(V163:BI163,13)/100000000000000+LARGE(V163:BI163,14)/1000000000000000+LARGE(V163:BI163,15)/10000000000000000+LARGE(V163:BI163,16)/100000000000000000+LARGE(V163:BI163,17)/1000000000000000000+LARGE(V163:BI163,18)/10000000000000000000+LARGE(V163:BI163,19)/100000000000000000000+LARGE(V163:BI163,20)/1E+21+LARGE(V163:BI163,21)/1E+22+LARGE(V163:BI163,22)/1E+23+LARGE(V163:BI163,23)/1E+24+LARGE(V163:BI163,24)/1E+25+LARGE(V163:BI163,25)/1E+26+LARGE(V163:BI163,26)/1E+27+LARGE(V163:BI163,27)/1E+28+LARGE(V163:BI163,28)/1E+29+LARGE(V163:BI163,29)/1E+30+LARGE(V163:BI163,30)/1E+31+LARGE(V163:BI163,31)/1E+32+LARGE(V163:BI163,32)/1E+33+LARGE(V163:BI163,33)/1E+34+LARGE(V163:BI163,34)/1E+35+LARGE(V163:BI163,35)/1E+36+LARGE(V163:BI163,36)/1E+37+LARGE(V163:BI163,37)/1E+38+LARGE(V163:BI163,38)/1E+39+LARGE(V163:BI163,39)/1E+40+LARGE(V163:BI163,40)/1E+21-0.01/T163,0))</f>
        <v/>
      </c>
      <c r="BL163" s="374"/>
      <c r="BM163" s="374"/>
      <c r="BN163" s="374"/>
      <c r="BO163" s="374"/>
      <c r="BP163" s="374"/>
      <c r="BQ163" s="374"/>
      <c r="BR163" s="374"/>
    </row>
    <row r="164" spans="1:70" ht="12" customHeight="1" x14ac:dyDescent="0.3">
      <c r="A164" s="582"/>
      <c r="B164" s="578"/>
      <c r="C164" s="570"/>
      <c r="D164" s="574"/>
      <c r="E164" s="164"/>
      <c r="F164" s="165"/>
      <c r="G164" s="150"/>
      <c r="H164" s="141" t="str">
        <f>IF(SUM(I163:I166)=0,"",(SUM(I163:I166)))</f>
        <v/>
      </c>
      <c r="I164" s="34" t="str">
        <f t="shared" si="1406"/>
        <v/>
      </c>
      <c r="J164" s="165"/>
      <c r="K164" s="165"/>
      <c r="L164" s="165"/>
      <c r="M164" s="165"/>
      <c r="N164" s="165"/>
      <c r="O164" s="165"/>
      <c r="P164" s="165"/>
      <c r="Q164" s="165"/>
      <c r="R164" s="165"/>
      <c r="S164" s="310"/>
      <c r="T164" s="536"/>
      <c r="U164" s="562"/>
      <c r="V164" s="557"/>
      <c r="W164" s="549"/>
      <c r="X164" s="549"/>
      <c r="Y164" s="551"/>
      <c r="Z164" s="557"/>
      <c r="AA164" s="549"/>
      <c r="AB164" s="549"/>
      <c r="AC164" s="551"/>
      <c r="AD164" s="557"/>
      <c r="AE164" s="549"/>
      <c r="AF164" s="549"/>
      <c r="AG164" s="551"/>
      <c r="AH164" s="557"/>
      <c r="AI164" s="549"/>
      <c r="AJ164" s="549"/>
      <c r="AK164" s="551"/>
      <c r="AL164" s="557"/>
      <c r="AM164" s="549"/>
      <c r="AN164" s="549"/>
      <c r="AO164" s="551"/>
      <c r="AP164" s="557"/>
      <c r="AQ164" s="549"/>
      <c r="AR164" s="549"/>
      <c r="AS164" s="551"/>
      <c r="AT164" s="557"/>
      <c r="AU164" s="549"/>
      <c r="AV164" s="549"/>
      <c r="AW164" s="551"/>
      <c r="AX164" s="557"/>
      <c r="AY164" s="549"/>
      <c r="AZ164" s="549"/>
      <c r="BA164" s="551"/>
      <c r="BB164" s="557"/>
      <c r="BC164" s="549"/>
      <c r="BD164" s="549"/>
      <c r="BE164" s="551"/>
      <c r="BF164" s="557"/>
      <c r="BG164" s="549"/>
      <c r="BH164" s="549"/>
      <c r="BI164" s="551"/>
      <c r="BJ164" s="553"/>
      <c r="BK164" s="555"/>
      <c r="BL164" s="374"/>
      <c r="BM164" s="374"/>
      <c r="BN164" s="374"/>
      <c r="BO164" s="374"/>
      <c r="BP164" s="374"/>
      <c r="BQ164" s="374"/>
      <c r="BR164" s="374"/>
    </row>
    <row r="165" spans="1:70" ht="12" customHeight="1" thickBot="1" x14ac:dyDescent="0.35">
      <c r="A165" s="582"/>
      <c r="B165" s="578"/>
      <c r="C165" s="570"/>
      <c r="D165" s="574"/>
      <c r="E165" s="164"/>
      <c r="F165" s="165"/>
      <c r="G165" s="35" t="s">
        <v>677</v>
      </c>
      <c r="H165" s="142"/>
      <c r="I165" s="34" t="str">
        <f t="shared" si="1406"/>
        <v/>
      </c>
      <c r="J165" s="165"/>
      <c r="K165" s="165"/>
      <c r="L165" s="165"/>
      <c r="M165" s="165"/>
      <c r="N165" s="165"/>
      <c r="O165" s="165"/>
      <c r="P165" s="165"/>
      <c r="Q165" s="165"/>
      <c r="R165" s="165"/>
      <c r="S165" s="310"/>
      <c r="T165" s="536"/>
      <c r="U165" s="562"/>
      <c r="V165" s="557"/>
      <c r="W165" s="549"/>
      <c r="X165" s="549"/>
      <c r="Y165" s="551"/>
      <c r="Z165" s="557"/>
      <c r="AA165" s="549"/>
      <c r="AB165" s="549"/>
      <c r="AC165" s="551"/>
      <c r="AD165" s="557"/>
      <c r="AE165" s="549"/>
      <c r="AF165" s="549"/>
      <c r="AG165" s="551"/>
      <c r="AH165" s="557"/>
      <c r="AI165" s="549"/>
      <c r="AJ165" s="549"/>
      <c r="AK165" s="551"/>
      <c r="AL165" s="557"/>
      <c r="AM165" s="549"/>
      <c r="AN165" s="549"/>
      <c r="AO165" s="551"/>
      <c r="AP165" s="557"/>
      <c r="AQ165" s="549"/>
      <c r="AR165" s="549"/>
      <c r="AS165" s="551"/>
      <c r="AT165" s="557"/>
      <c r="AU165" s="549"/>
      <c r="AV165" s="549"/>
      <c r="AW165" s="551"/>
      <c r="AX165" s="557"/>
      <c r="AY165" s="549"/>
      <c r="AZ165" s="549"/>
      <c r="BA165" s="551"/>
      <c r="BB165" s="557"/>
      <c r="BC165" s="549"/>
      <c r="BD165" s="549"/>
      <c r="BE165" s="551"/>
      <c r="BF165" s="557"/>
      <c r="BG165" s="549"/>
      <c r="BH165" s="549"/>
      <c r="BI165" s="551"/>
      <c r="BJ165" s="553"/>
      <c r="BK165" s="555"/>
      <c r="BL165" s="374"/>
      <c r="BM165" s="374"/>
      <c r="BN165" s="374"/>
      <c r="BO165" s="374"/>
      <c r="BP165" s="374"/>
      <c r="BQ165" s="374"/>
      <c r="BR165" s="374"/>
    </row>
    <row r="166" spans="1:70" ht="12" customHeight="1" thickBot="1" x14ac:dyDescent="0.35">
      <c r="A166" s="583"/>
      <c r="B166" s="579"/>
      <c r="C166" s="572"/>
      <c r="D166" s="575"/>
      <c r="E166" s="170"/>
      <c r="F166" s="167"/>
      <c r="G166" s="36" t="s">
        <v>678</v>
      </c>
      <c r="H166" s="37" t="str">
        <f>IF(F163="","",IF(SUM(H164:H165)=0,"PC",(SUM(H164:H165))))</f>
        <v/>
      </c>
      <c r="I166" s="304" t="str">
        <f t="shared" si="1406"/>
        <v/>
      </c>
      <c r="J166" s="167"/>
      <c r="K166" s="167"/>
      <c r="L166" s="167"/>
      <c r="M166" s="167"/>
      <c r="N166" s="167"/>
      <c r="O166" s="167"/>
      <c r="P166" s="167"/>
      <c r="Q166" s="167"/>
      <c r="R166" s="167"/>
      <c r="S166" s="313"/>
      <c r="T166" s="536"/>
      <c r="U166" s="564"/>
      <c r="V166" s="557"/>
      <c r="W166" s="549"/>
      <c r="X166" s="549"/>
      <c r="Y166" s="551"/>
      <c r="Z166" s="557"/>
      <c r="AA166" s="549"/>
      <c r="AB166" s="549"/>
      <c r="AC166" s="551"/>
      <c r="AD166" s="557"/>
      <c r="AE166" s="549"/>
      <c r="AF166" s="549"/>
      <c r="AG166" s="551"/>
      <c r="AH166" s="557"/>
      <c r="AI166" s="549"/>
      <c r="AJ166" s="549"/>
      <c r="AK166" s="551"/>
      <c r="AL166" s="557"/>
      <c r="AM166" s="549"/>
      <c r="AN166" s="549"/>
      <c r="AO166" s="551"/>
      <c r="AP166" s="557"/>
      <c r="AQ166" s="549"/>
      <c r="AR166" s="549"/>
      <c r="AS166" s="551"/>
      <c r="AT166" s="557"/>
      <c r="AU166" s="549"/>
      <c r="AV166" s="549"/>
      <c r="AW166" s="551"/>
      <c r="AX166" s="557"/>
      <c r="AY166" s="549"/>
      <c r="AZ166" s="549"/>
      <c r="BA166" s="551"/>
      <c r="BB166" s="557"/>
      <c r="BC166" s="549"/>
      <c r="BD166" s="549"/>
      <c r="BE166" s="551"/>
      <c r="BF166" s="557"/>
      <c r="BG166" s="549"/>
      <c r="BH166" s="549"/>
      <c r="BI166" s="551"/>
      <c r="BJ166" s="553"/>
      <c r="BK166" s="555"/>
      <c r="BL166" s="374"/>
      <c r="BM166" s="374"/>
      <c r="BN166" s="374"/>
      <c r="BO166" s="374"/>
      <c r="BP166" s="374"/>
      <c r="BQ166" s="374"/>
      <c r="BR166" s="374"/>
    </row>
    <row r="167" spans="1:70" ht="12" customHeight="1" x14ac:dyDescent="0.3">
      <c r="A167" s="581" t="str">
        <f t="shared" ref="A167" si="1759">IF(ISERROR(RANK(BK167,$BK$3:$BK$78,0)),"",(RANK(BK167,$BK$3:$BK$78,0)))</f>
        <v/>
      </c>
      <c r="B167" s="577" t="str">
        <f>IF(ISNA(VLOOKUP(D167,'L. Des E.'!$A$3:$C$362,2,FALSE)),"",(VLOOKUP(D167,'L. Des E.'!$A$3:$C$362,2,FALSE)))</f>
        <v/>
      </c>
      <c r="C167" s="569" t="str">
        <f>IF(ISNA(VLOOKUP(D167,'L. Des E.'!$A$3:$C$362,3,FALSE)),"",(VLOOKUP(D167,'L. Des E.'!$A$3:$C$362,3,FALSE)))</f>
        <v/>
      </c>
      <c r="D167" s="573"/>
      <c r="E167" s="171"/>
      <c r="F167" s="168"/>
      <c r="G167" s="149"/>
      <c r="H167" s="39"/>
      <c r="I167" s="30" t="str">
        <f t="shared" si="1406"/>
        <v/>
      </c>
      <c r="J167" s="168"/>
      <c r="K167" s="168"/>
      <c r="L167" s="168"/>
      <c r="M167" s="168"/>
      <c r="N167" s="168"/>
      <c r="O167" s="168"/>
      <c r="P167" s="168"/>
      <c r="Q167" s="168"/>
      <c r="R167" s="168"/>
      <c r="S167" s="309"/>
      <c r="T167" s="536">
        <v>42</v>
      </c>
      <c r="U167" s="561" t="str">
        <f t="shared" ref="U167" si="1760">H170</f>
        <v/>
      </c>
      <c r="V167" s="556">
        <f t="shared" ref="V167" si="1761">J167</f>
        <v>0</v>
      </c>
      <c r="W167" s="548">
        <f t="shared" ref="W167" si="1762">J168</f>
        <v>0</v>
      </c>
      <c r="X167" s="548">
        <f t="shared" ref="X167" si="1763">J169</f>
        <v>0</v>
      </c>
      <c r="Y167" s="550">
        <f t="shared" ref="Y167" si="1764">J170</f>
        <v>0</v>
      </c>
      <c r="Z167" s="556">
        <f t="shared" ref="Z167" si="1765">K167</f>
        <v>0</v>
      </c>
      <c r="AA167" s="548">
        <f t="shared" ref="AA167" si="1766">K168</f>
        <v>0</v>
      </c>
      <c r="AB167" s="548">
        <f t="shared" ref="AB167" si="1767">K169</f>
        <v>0</v>
      </c>
      <c r="AC167" s="550">
        <f t="shared" ref="AC167" si="1768">K170</f>
        <v>0</v>
      </c>
      <c r="AD167" s="556">
        <f t="shared" ref="AD167" si="1769">L167</f>
        <v>0</v>
      </c>
      <c r="AE167" s="548">
        <f t="shared" ref="AE167" si="1770">L168</f>
        <v>0</v>
      </c>
      <c r="AF167" s="548">
        <f t="shared" ref="AF167" si="1771">L169</f>
        <v>0</v>
      </c>
      <c r="AG167" s="550">
        <f t="shared" ref="AG167" si="1772">L170</f>
        <v>0</v>
      </c>
      <c r="AH167" s="556">
        <f t="shared" ref="AH167" si="1773">M167</f>
        <v>0</v>
      </c>
      <c r="AI167" s="548">
        <f t="shared" ref="AI167" si="1774">M168</f>
        <v>0</v>
      </c>
      <c r="AJ167" s="548">
        <f t="shared" ref="AJ167" si="1775">M169</f>
        <v>0</v>
      </c>
      <c r="AK167" s="550">
        <f t="shared" ref="AK167" si="1776">M170</f>
        <v>0</v>
      </c>
      <c r="AL167" s="556">
        <f t="shared" ref="AL167" si="1777">N167</f>
        <v>0</v>
      </c>
      <c r="AM167" s="548">
        <f t="shared" ref="AM167" si="1778">N168</f>
        <v>0</v>
      </c>
      <c r="AN167" s="548">
        <f t="shared" ref="AN167" si="1779">N169</f>
        <v>0</v>
      </c>
      <c r="AO167" s="550">
        <f t="shared" ref="AO167" si="1780">N170</f>
        <v>0</v>
      </c>
      <c r="AP167" s="556">
        <f t="shared" ref="AP167" si="1781">O167</f>
        <v>0</v>
      </c>
      <c r="AQ167" s="548">
        <f t="shared" ref="AQ167" si="1782">O168</f>
        <v>0</v>
      </c>
      <c r="AR167" s="548">
        <f t="shared" ref="AR167" si="1783">O169</f>
        <v>0</v>
      </c>
      <c r="AS167" s="550">
        <f t="shared" ref="AS167" si="1784">O170</f>
        <v>0</v>
      </c>
      <c r="AT167" s="556">
        <f t="shared" ref="AT167" si="1785">P167</f>
        <v>0</v>
      </c>
      <c r="AU167" s="548">
        <f t="shared" ref="AU167" si="1786">P168</f>
        <v>0</v>
      </c>
      <c r="AV167" s="548">
        <f t="shared" ref="AV167" si="1787">P169</f>
        <v>0</v>
      </c>
      <c r="AW167" s="550">
        <f t="shared" ref="AW167" si="1788">P170</f>
        <v>0</v>
      </c>
      <c r="AX167" s="556">
        <f t="shared" ref="AX167" si="1789">Q167</f>
        <v>0</v>
      </c>
      <c r="AY167" s="548">
        <f t="shared" ref="AY167" si="1790">Q168</f>
        <v>0</v>
      </c>
      <c r="AZ167" s="548">
        <f t="shared" ref="AZ167" si="1791">Q169</f>
        <v>0</v>
      </c>
      <c r="BA167" s="550">
        <f t="shared" ref="BA167" si="1792">Q170</f>
        <v>0</v>
      </c>
      <c r="BB167" s="556">
        <f t="shared" ref="BB167" si="1793">R167</f>
        <v>0</v>
      </c>
      <c r="BC167" s="548">
        <f t="shared" ref="BC167" si="1794">R168</f>
        <v>0</v>
      </c>
      <c r="BD167" s="548">
        <f t="shared" ref="BD167" si="1795">R169</f>
        <v>0</v>
      </c>
      <c r="BE167" s="550">
        <f t="shared" ref="BE167" si="1796">R170</f>
        <v>0</v>
      </c>
      <c r="BF167" s="556">
        <f t="shared" ref="BF167" si="1797">S167</f>
        <v>0</v>
      </c>
      <c r="BG167" s="548">
        <f t="shared" ref="BG167" si="1798">S168</f>
        <v>0</v>
      </c>
      <c r="BH167" s="548">
        <f t="shared" ref="BH167" si="1799">S169</f>
        <v>0</v>
      </c>
      <c r="BI167" s="550">
        <f t="shared" ref="BI167" si="1800">S170</f>
        <v>0</v>
      </c>
      <c r="BJ167" s="552">
        <f t="shared" ref="BJ167" si="1801">H169</f>
        <v>0</v>
      </c>
      <c r="BK167" s="554" t="str">
        <f t="shared" ref="BK167" si="1802">IF(U167="","",IFERROR(SUM(V167:BI167)+LARGE(V167:BI167,1)/100+LARGE(V167:BI167,2)/1000+LARGE(V167:BI167,3)/10000+LARGE(V167:BI167,4)/100000+LARGE(V167:BI167,5)/1000000+LARGE(V167:BI167,6)/10000000+LARGE(V167:BI167,7)/100000000+LARGE(V167:BI167,8)/1000000000+LARGE(V167:BI167,9)/10000000000+LARGE(V167:BI167,10)/100000000000+LARGE(V167:BI167,11)/1000000000000+LARGE(V167:BI167,12)/10000000000000+LARGE(V167:BI167,13)/100000000000000+LARGE(V167:BI167,14)/1000000000000000+LARGE(V167:BI167,15)/10000000000000000+LARGE(V167:BI167,16)/100000000000000000+LARGE(V167:BI167,17)/1000000000000000000+LARGE(V167:BI167,18)/10000000000000000000+LARGE(V167:BI167,19)/100000000000000000000+LARGE(V167:BI167,20)/1E+21+LARGE(V167:BI167,21)/1E+22+LARGE(V167:BI167,22)/1E+23+LARGE(V167:BI167,23)/1E+24+LARGE(V167:BI167,24)/1E+25+LARGE(V167:BI167,25)/1E+26+LARGE(V167:BI167,26)/1E+27+LARGE(V167:BI167,27)/1E+28+LARGE(V167:BI167,28)/1E+29+LARGE(V167:BI167,29)/1E+30+LARGE(V167:BI167,30)/1E+31+LARGE(V167:BI167,31)/1E+32+LARGE(V167:BI167,32)/1E+33+LARGE(V167:BI167,33)/1E+34+LARGE(V167:BI167,34)/1E+35+LARGE(V167:BI167,35)/1E+36+LARGE(V167:BI167,36)/1E+37+LARGE(V167:BI167,37)/1E+38+LARGE(V167:BI167,38)/1E+39+LARGE(V167:BI167,39)/1E+40+LARGE(V167:BI167,40)/1E+21-0.01/T167,0))</f>
        <v/>
      </c>
      <c r="BL167" s="374"/>
      <c r="BM167" s="374"/>
      <c r="BN167" s="374"/>
      <c r="BO167" s="374"/>
      <c r="BP167" s="374"/>
      <c r="BQ167" s="374"/>
      <c r="BR167" s="374"/>
    </row>
    <row r="168" spans="1:70" ht="12" customHeight="1" x14ac:dyDescent="0.3">
      <c r="A168" s="582"/>
      <c r="B168" s="578"/>
      <c r="C168" s="570"/>
      <c r="D168" s="574"/>
      <c r="E168" s="164"/>
      <c r="F168" s="165"/>
      <c r="G168" s="150"/>
      <c r="H168" s="141" t="str">
        <f>IF(SUM(I167:I170)=0,"",(SUM(I167:I170)))</f>
        <v/>
      </c>
      <c r="I168" s="34" t="str">
        <f t="shared" si="1406"/>
        <v/>
      </c>
      <c r="J168" s="165"/>
      <c r="K168" s="165"/>
      <c r="L168" s="165"/>
      <c r="M168" s="165"/>
      <c r="N168" s="165"/>
      <c r="O168" s="165"/>
      <c r="P168" s="165"/>
      <c r="Q168" s="165"/>
      <c r="R168" s="165"/>
      <c r="S168" s="310"/>
      <c r="T168" s="536"/>
      <c r="U168" s="562"/>
      <c r="V168" s="557"/>
      <c r="W168" s="549"/>
      <c r="X168" s="549"/>
      <c r="Y168" s="551"/>
      <c r="Z168" s="557"/>
      <c r="AA168" s="549"/>
      <c r="AB168" s="549"/>
      <c r="AC168" s="551"/>
      <c r="AD168" s="557"/>
      <c r="AE168" s="549"/>
      <c r="AF168" s="549"/>
      <c r="AG168" s="551"/>
      <c r="AH168" s="557"/>
      <c r="AI168" s="549"/>
      <c r="AJ168" s="549"/>
      <c r="AK168" s="551"/>
      <c r="AL168" s="557"/>
      <c r="AM168" s="549"/>
      <c r="AN168" s="549"/>
      <c r="AO168" s="551"/>
      <c r="AP168" s="557"/>
      <c r="AQ168" s="549"/>
      <c r="AR168" s="549"/>
      <c r="AS168" s="551"/>
      <c r="AT168" s="557"/>
      <c r="AU168" s="549"/>
      <c r="AV168" s="549"/>
      <c r="AW168" s="551"/>
      <c r="AX168" s="557"/>
      <c r="AY168" s="549"/>
      <c r="AZ168" s="549"/>
      <c r="BA168" s="551"/>
      <c r="BB168" s="557"/>
      <c r="BC168" s="549"/>
      <c r="BD168" s="549"/>
      <c r="BE168" s="551"/>
      <c r="BF168" s="557"/>
      <c r="BG168" s="549"/>
      <c r="BH168" s="549"/>
      <c r="BI168" s="551"/>
      <c r="BJ168" s="553"/>
      <c r="BK168" s="555"/>
      <c r="BL168" s="374"/>
      <c r="BM168" s="374"/>
      <c r="BN168" s="374"/>
      <c r="BO168" s="374"/>
      <c r="BP168" s="374"/>
      <c r="BQ168" s="374"/>
      <c r="BR168" s="374"/>
    </row>
    <row r="169" spans="1:70" ht="12" customHeight="1" thickBot="1" x14ac:dyDescent="0.35">
      <c r="A169" s="582"/>
      <c r="B169" s="578"/>
      <c r="C169" s="570"/>
      <c r="D169" s="574"/>
      <c r="E169" s="164"/>
      <c r="F169" s="165"/>
      <c r="G169" s="35" t="s">
        <v>677</v>
      </c>
      <c r="H169" s="142"/>
      <c r="I169" s="34" t="str">
        <f t="shared" si="1406"/>
        <v/>
      </c>
      <c r="J169" s="165"/>
      <c r="K169" s="165"/>
      <c r="L169" s="165"/>
      <c r="M169" s="165"/>
      <c r="N169" s="165"/>
      <c r="O169" s="165"/>
      <c r="P169" s="165"/>
      <c r="Q169" s="165"/>
      <c r="R169" s="165"/>
      <c r="S169" s="310"/>
      <c r="T169" s="536"/>
      <c r="U169" s="562"/>
      <c r="V169" s="557"/>
      <c r="W169" s="549"/>
      <c r="X169" s="549"/>
      <c r="Y169" s="551"/>
      <c r="Z169" s="557"/>
      <c r="AA169" s="549"/>
      <c r="AB169" s="549"/>
      <c r="AC169" s="551"/>
      <c r="AD169" s="557"/>
      <c r="AE169" s="549"/>
      <c r="AF169" s="549"/>
      <c r="AG169" s="551"/>
      <c r="AH169" s="557"/>
      <c r="AI169" s="549"/>
      <c r="AJ169" s="549"/>
      <c r="AK169" s="551"/>
      <c r="AL169" s="557"/>
      <c r="AM169" s="549"/>
      <c r="AN169" s="549"/>
      <c r="AO169" s="551"/>
      <c r="AP169" s="557"/>
      <c r="AQ169" s="549"/>
      <c r="AR169" s="549"/>
      <c r="AS169" s="551"/>
      <c r="AT169" s="557"/>
      <c r="AU169" s="549"/>
      <c r="AV169" s="549"/>
      <c r="AW169" s="551"/>
      <c r="AX169" s="557"/>
      <c r="AY169" s="549"/>
      <c r="AZ169" s="549"/>
      <c r="BA169" s="551"/>
      <c r="BB169" s="557"/>
      <c r="BC169" s="549"/>
      <c r="BD169" s="549"/>
      <c r="BE169" s="551"/>
      <c r="BF169" s="557"/>
      <c r="BG169" s="549"/>
      <c r="BH169" s="549"/>
      <c r="BI169" s="551"/>
      <c r="BJ169" s="553"/>
      <c r="BK169" s="555"/>
      <c r="BL169" s="374"/>
      <c r="BM169" s="374"/>
      <c r="BN169" s="374"/>
      <c r="BO169" s="374"/>
      <c r="BP169" s="374"/>
      <c r="BQ169" s="374"/>
      <c r="BR169" s="374"/>
    </row>
    <row r="170" spans="1:70" ht="12" customHeight="1" thickBot="1" x14ac:dyDescent="0.35">
      <c r="A170" s="583"/>
      <c r="B170" s="579"/>
      <c r="C170" s="572"/>
      <c r="D170" s="575"/>
      <c r="E170" s="166"/>
      <c r="F170" s="169"/>
      <c r="G170" s="36" t="s">
        <v>678</v>
      </c>
      <c r="H170" s="37" t="str">
        <f>IF(F167="","",IF(SUM(H168:H169)=0,"PC",(SUM(H168:H169))))</f>
        <v/>
      </c>
      <c r="I170" s="304" t="str">
        <f t="shared" si="1406"/>
        <v/>
      </c>
      <c r="J170" s="169"/>
      <c r="K170" s="169"/>
      <c r="L170" s="169"/>
      <c r="M170" s="169"/>
      <c r="N170" s="169"/>
      <c r="O170" s="169"/>
      <c r="P170" s="169"/>
      <c r="Q170" s="169"/>
      <c r="R170" s="169"/>
      <c r="S170" s="311"/>
      <c r="T170" s="536"/>
      <c r="U170" s="564"/>
      <c r="V170" s="557"/>
      <c r="W170" s="549"/>
      <c r="X170" s="549"/>
      <c r="Y170" s="551"/>
      <c r="Z170" s="557"/>
      <c r="AA170" s="549"/>
      <c r="AB170" s="549"/>
      <c r="AC170" s="551"/>
      <c r="AD170" s="557"/>
      <c r="AE170" s="549"/>
      <c r="AF170" s="549"/>
      <c r="AG170" s="551"/>
      <c r="AH170" s="557"/>
      <c r="AI170" s="549"/>
      <c r="AJ170" s="549"/>
      <c r="AK170" s="551"/>
      <c r="AL170" s="557"/>
      <c r="AM170" s="549"/>
      <c r="AN170" s="549"/>
      <c r="AO170" s="551"/>
      <c r="AP170" s="557"/>
      <c r="AQ170" s="549"/>
      <c r="AR170" s="549"/>
      <c r="AS170" s="551"/>
      <c r="AT170" s="557"/>
      <c r="AU170" s="549"/>
      <c r="AV170" s="549"/>
      <c r="AW170" s="551"/>
      <c r="AX170" s="557"/>
      <c r="AY170" s="549"/>
      <c r="AZ170" s="549"/>
      <c r="BA170" s="551"/>
      <c r="BB170" s="557"/>
      <c r="BC170" s="549"/>
      <c r="BD170" s="549"/>
      <c r="BE170" s="551"/>
      <c r="BF170" s="557"/>
      <c r="BG170" s="549"/>
      <c r="BH170" s="549"/>
      <c r="BI170" s="551"/>
      <c r="BJ170" s="553"/>
      <c r="BK170" s="555"/>
      <c r="BL170" s="374"/>
      <c r="BM170" s="374"/>
      <c r="BN170" s="374"/>
      <c r="BO170" s="374"/>
      <c r="BP170" s="374"/>
      <c r="BQ170" s="374"/>
      <c r="BR170" s="374"/>
    </row>
    <row r="171" spans="1:70" ht="12" customHeight="1" x14ac:dyDescent="0.3">
      <c r="A171" s="581" t="str">
        <f t="shared" ref="A171" si="1803">IF(ISERROR(RANK(BK171,$BK$3:$BK$78,0)),"",(RANK(BK171,$BK$3:$BK$78,0)))</f>
        <v/>
      </c>
      <c r="B171" s="577" t="str">
        <f>IF(ISNA(VLOOKUP(D171,'L. Des E.'!$A$3:$C$362,2,FALSE)),"",(VLOOKUP(D171,'L. Des E.'!$A$3:$C$362,2,FALSE)))</f>
        <v/>
      </c>
      <c r="C171" s="569" t="str">
        <f>IF(ISNA(VLOOKUP(D171,'L. Des E.'!$A$3:$C$362,3,FALSE)),"",(VLOOKUP(D171,'L. Des E.'!$A$3:$C$362,3,FALSE)))</f>
        <v/>
      </c>
      <c r="D171" s="573"/>
      <c r="E171" s="162"/>
      <c r="F171" s="163"/>
      <c r="G171" s="149"/>
      <c r="H171" s="31"/>
      <c r="I171" s="30" t="str">
        <f t="shared" si="1406"/>
        <v/>
      </c>
      <c r="J171" s="163"/>
      <c r="K171" s="163"/>
      <c r="L171" s="163"/>
      <c r="M171" s="163"/>
      <c r="N171" s="163"/>
      <c r="O171" s="163"/>
      <c r="P171" s="163"/>
      <c r="Q171" s="163"/>
      <c r="R171" s="163"/>
      <c r="S171" s="312"/>
      <c r="T171" s="536">
        <v>43</v>
      </c>
      <c r="U171" s="561" t="str">
        <f t="shared" ref="U171" si="1804">H174</f>
        <v/>
      </c>
      <c r="V171" s="556">
        <f t="shared" ref="V171" si="1805">J171</f>
        <v>0</v>
      </c>
      <c r="W171" s="548">
        <f t="shared" ref="W171" si="1806">J172</f>
        <v>0</v>
      </c>
      <c r="X171" s="548">
        <f t="shared" ref="X171" si="1807">J173</f>
        <v>0</v>
      </c>
      <c r="Y171" s="550">
        <f t="shared" ref="Y171" si="1808">J174</f>
        <v>0</v>
      </c>
      <c r="Z171" s="556">
        <f t="shared" ref="Z171" si="1809">K171</f>
        <v>0</v>
      </c>
      <c r="AA171" s="548">
        <f t="shared" ref="AA171" si="1810">K172</f>
        <v>0</v>
      </c>
      <c r="AB171" s="548">
        <f t="shared" ref="AB171" si="1811">K173</f>
        <v>0</v>
      </c>
      <c r="AC171" s="550">
        <f t="shared" ref="AC171" si="1812">K174</f>
        <v>0</v>
      </c>
      <c r="AD171" s="556">
        <f t="shared" ref="AD171" si="1813">L171</f>
        <v>0</v>
      </c>
      <c r="AE171" s="548">
        <f t="shared" ref="AE171" si="1814">L172</f>
        <v>0</v>
      </c>
      <c r="AF171" s="548">
        <f t="shared" ref="AF171" si="1815">L173</f>
        <v>0</v>
      </c>
      <c r="AG171" s="550">
        <f t="shared" ref="AG171" si="1816">L174</f>
        <v>0</v>
      </c>
      <c r="AH171" s="556">
        <f t="shared" ref="AH171" si="1817">M171</f>
        <v>0</v>
      </c>
      <c r="AI171" s="548">
        <f t="shared" ref="AI171" si="1818">M172</f>
        <v>0</v>
      </c>
      <c r="AJ171" s="548">
        <f t="shared" ref="AJ171" si="1819">M173</f>
        <v>0</v>
      </c>
      <c r="AK171" s="550">
        <f t="shared" ref="AK171" si="1820">M174</f>
        <v>0</v>
      </c>
      <c r="AL171" s="556">
        <f t="shared" ref="AL171" si="1821">N171</f>
        <v>0</v>
      </c>
      <c r="AM171" s="548">
        <f t="shared" ref="AM171" si="1822">N172</f>
        <v>0</v>
      </c>
      <c r="AN171" s="548">
        <f t="shared" ref="AN171" si="1823">N173</f>
        <v>0</v>
      </c>
      <c r="AO171" s="550">
        <f t="shared" ref="AO171" si="1824">N174</f>
        <v>0</v>
      </c>
      <c r="AP171" s="556">
        <f t="shared" ref="AP171" si="1825">O171</f>
        <v>0</v>
      </c>
      <c r="AQ171" s="548">
        <f t="shared" ref="AQ171" si="1826">O172</f>
        <v>0</v>
      </c>
      <c r="AR171" s="548">
        <f t="shared" ref="AR171" si="1827">O173</f>
        <v>0</v>
      </c>
      <c r="AS171" s="550">
        <f t="shared" ref="AS171" si="1828">O174</f>
        <v>0</v>
      </c>
      <c r="AT171" s="556">
        <f t="shared" ref="AT171" si="1829">P171</f>
        <v>0</v>
      </c>
      <c r="AU171" s="548">
        <f t="shared" ref="AU171" si="1830">P172</f>
        <v>0</v>
      </c>
      <c r="AV171" s="548">
        <f t="shared" ref="AV171" si="1831">P173</f>
        <v>0</v>
      </c>
      <c r="AW171" s="550">
        <f t="shared" ref="AW171" si="1832">P174</f>
        <v>0</v>
      </c>
      <c r="AX171" s="556">
        <f t="shared" ref="AX171" si="1833">Q171</f>
        <v>0</v>
      </c>
      <c r="AY171" s="548">
        <f t="shared" ref="AY171" si="1834">Q172</f>
        <v>0</v>
      </c>
      <c r="AZ171" s="548">
        <f t="shared" ref="AZ171" si="1835">Q173</f>
        <v>0</v>
      </c>
      <c r="BA171" s="550">
        <f t="shared" ref="BA171" si="1836">Q174</f>
        <v>0</v>
      </c>
      <c r="BB171" s="556">
        <f t="shared" ref="BB171" si="1837">R171</f>
        <v>0</v>
      </c>
      <c r="BC171" s="548">
        <f t="shared" ref="BC171" si="1838">R172</f>
        <v>0</v>
      </c>
      <c r="BD171" s="548">
        <f t="shared" ref="BD171" si="1839">R173</f>
        <v>0</v>
      </c>
      <c r="BE171" s="550">
        <f t="shared" ref="BE171" si="1840">R174</f>
        <v>0</v>
      </c>
      <c r="BF171" s="556">
        <f t="shared" ref="BF171" si="1841">S171</f>
        <v>0</v>
      </c>
      <c r="BG171" s="548">
        <f t="shared" ref="BG171" si="1842">S172</f>
        <v>0</v>
      </c>
      <c r="BH171" s="548">
        <f t="shared" ref="BH171" si="1843">S173</f>
        <v>0</v>
      </c>
      <c r="BI171" s="550">
        <f t="shared" ref="BI171" si="1844">S174</f>
        <v>0</v>
      </c>
      <c r="BJ171" s="552">
        <f t="shared" ref="BJ171" si="1845">H173</f>
        <v>0</v>
      </c>
      <c r="BK171" s="554" t="str">
        <f t="shared" ref="BK171" si="1846">IF(U171="","",IFERROR(SUM(V171:BI171)+LARGE(V171:BI171,1)/100+LARGE(V171:BI171,2)/1000+LARGE(V171:BI171,3)/10000+LARGE(V171:BI171,4)/100000+LARGE(V171:BI171,5)/1000000+LARGE(V171:BI171,6)/10000000+LARGE(V171:BI171,7)/100000000+LARGE(V171:BI171,8)/1000000000+LARGE(V171:BI171,9)/10000000000+LARGE(V171:BI171,10)/100000000000+LARGE(V171:BI171,11)/1000000000000+LARGE(V171:BI171,12)/10000000000000+LARGE(V171:BI171,13)/100000000000000+LARGE(V171:BI171,14)/1000000000000000+LARGE(V171:BI171,15)/10000000000000000+LARGE(V171:BI171,16)/100000000000000000+LARGE(V171:BI171,17)/1000000000000000000+LARGE(V171:BI171,18)/10000000000000000000+LARGE(V171:BI171,19)/100000000000000000000+LARGE(V171:BI171,20)/1E+21+LARGE(V171:BI171,21)/1E+22+LARGE(V171:BI171,22)/1E+23+LARGE(V171:BI171,23)/1E+24+LARGE(V171:BI171,24)/1E+25+LARGE(V171:BI171,25)/1E+26+LARGE(V171:BI171,26)/1E+27+LARGE(V171:BI171,27)/1E+28+LARGE(V171:BI171,28)/1E+29+LARGE(V171:BI171,29)/1E+30+LARGE(V171:BI171,30)/1E+31+LARGE(V171:BI171,31)/1E+32+LARGE(V171:BI171,32)/1E+33+LARGE(V171:BI171,33)/1E+34+LARGE(V171:BI171,34)/1E+35+LARGE(V171:BI171,35)/1E+36+LARGE(V171:BI171,36)/1E+37+LARGE(V171:BI171,37)/1E+38+LARGE(V171:BI171,38)/1E+39+LARGE(V171:BI171,39)/1E+40+LARGE(V171:BI171,40)/1E+21-0.01/T171,0))</f>
        <v/>
      </c>
      <c r="BL171" s="374"/>
      <c r="BM171" s="374"/>
      <c r="BN171" s="374"/>
      <c r="BO171" s="374"/>
      <c r="BP171" s="374"/>
      <c r="BQ171" s="374"/>
      <c r="BR171" s="374"/>
    </row>
    <row r="172" spans="1:70" ht="12" customHeight="1" x14ac:dyDescent="0.3">
      <c r="A172" s="582"/>
      <c r="B172" s="578"/>
      <c r="C172" s="570"/>
      <c r="D172" s="574"/>
      <c r="E172" s="164"/>
      <c r="F172" s="165"/>
      <c r="G172" s="150"/>
      <c r="H172" s="141" t="str">
        <f>IF(SUM(I171:I174)=0,"",(SUM(I171:I174)))</f>
        <v/>
      </c>
      <c r="I172" s="34" t="str">
        <f t="shared" si="1406"/>
        <v/>
      </c>
      <c r="J172" s="165"/>
      <c r="K172" s="165"/>
      <c r="L172" s="165"/>
      <c r="M172" s="165"/>
      <c r="N172" s="165"/>
      <c r="O172" s="165"/>
      <c r="P172" s="165"/>
      <c r="Q172" s="165"/>
      <c r="R172" s="165"/>
      <c r="S172" s="310"/>
      <c r="T172" s="536"/>
      <c r="U172" s="562"/>
      <c r="V172" s="557"/>
      <c r="W172" s="549"/>
      <c r="X172" s="549"/>
      <c r="Y172" s="551"/>
      <c r="Z172" s="557"/>
      <c r="AA172" s="549"/>
      <c r="AB172" s="549"/>
      <c r="AC172" s="551"/>
      <c r="AD172" s="557"/>
      <c r="AE172" s="549"/>
      <c r="AF172" s="549"/>
      <c r="AG172" s="551"/>
      <c r="AH172" s="557"/>
      <c r="AI172" s="549"/>
      <c r="AJ172" s="549"/>
      <c r="AK172" s="551"/>
      <c r="AL172" s="557"/>
      <c r="AM172" s="549"/>
      <c r="AN172" s="549"/>
      <c r="AO172" s="551"/>
      <c r="AP172" s="557"/>
      <c r="AQ172" s="549"/>
      <c r="AR172" s="549"/>
      <c r="AS172" s="551"/>
      <c r="AT172" s="557"/>
      <c r="AU172" s="549"/>
      <c r="AV172" s="549"/>
      <c r="AW172" s="551"/>
      <c r="AX172" s="557"/>
      <c r="AY172" s="549"/>
      <c r="AZ172" s="549"/>
      <c r="BA172" s="551"/>
      <c r="BB172" s="557"/>
      <c r="BC172" s="549"/>
      <c r="BD172" s="549"/>
      <c r="BE172" s="551"/>
      <c r="BF172" s="557"/>
      <c r="BG172" s="549"/>
      <c r="BH172" s="549"/>
      <c r="BI172" s="551"/>
      <c r="BJ172" s="553"/>
      <c r="BK172" s="555"/>
      <c r="BL172" s="374"/>
      <c r="BM172" s="374"/>
      <c r="BN172" s="374"/>
      <c r="BO172" s="374"/>
      <c r="BP172" s="374"/>
      <c r="BQ172" s="374"/>
      <c r="BR172" s="374"/>
    </row>
    <row r="173" spans="1:70" ht="12" customHeight="1" thickBot="1" x14ac:dyDescent="0.35">
      <c r="A173" s="582"/>
      <c r="B173" s="578"/>
      <c r="C173" s="570"/>
      <c r="D173" s="574"/>
      <c r="E173" s="164"/>
      <c r="F173" s="165"/>
      <c r="G173" s="35" t="s">
        <v>677</v>
      </c>
      <c r="H173" s="142"/>
      <c r="I173" s="34" t="str">
        <f t="shared" si="1406"/>
        <v/>
      </c>
      <c r="J173" s="165"/>
      <c r="K173" s="165"/>
      <c r="L173" s="165"/>
      <c r="M173" s="165"/>
      <c r="N173" s="165"/>
      <c r="O173" s="165"/>
      <c r="P173" s="165"/>
      <c r="Q173" s="165"/>
      <c r="R173" s="165"/>
      <c r="S173" s="310"/>
      <c r="T173" s="536"/>
      <c r="U173" s="562"/>
      <c r="V173" s="557"/>
      <c r="W173" s="549"/>
      <c r="X173" s="549"/>
      <c r="Y173" s="551"/>
      <c r="Z173" s="557"/>
      <c r="AA173" s="549"/>
      <c r="AB173" s="549"/>
      <c r="AC173" s="551"/>
      <c r="AD173" s="557"/>
      <c r="AE173" s="549"/>
      <c r="AF173" s="549"/>
      <c r="AG173" s="551"/>
      <c r="AH173" s="557"/>
      <c r="AI173" s="549"/>
      <c r="AJ173" s="549"/>
      <c r="AK173" s="551"/>
      <c r="AL173" s="557"/>
      <c r="AM173" s="549"/>
      <c r="AN173" s="549"/>
      <c r="AO173" s="551"/>
      <c r="AP173" s="557"/>
      <c r="AQ173" s="549"/>
      <c r="AR173" s="549"/>
      <c r="AS173" s="551"/>
      <c r="AT173" s="557"/>
      <c r="AU173" s="549"/>
      <c r="AV173" s="549"/>
      <c r="AW173" s="551"/>
      <c r="AX173" s="557"/>
      <c r="AY173" s="549"/>
      <c r="AZ173" s="549"/>
      <c r="BA173" s="551"/>
      <c r="BB173" s="557"/>
      <c r="BC173" s="549"/>
      <c r="BD173" s="549"/>
      <c r="BE173" s="551"/>
      <c r="BF173" s="557"/>
      <c r="BG173" s="549"/>
      <c r="BH173" s="549"/>
      <c r="BI173" s="551"/>
      <c r="BJ173" s="553"/>
      <c r="BK173" s="555"/>
      <c r="BL173" s="374"/>
      <c r="BM173" s="374"/>
      <c r="BN173" s="374"/>
      <c r="BO173" s="374"/>
      <c r="BP173" s="374"/>
      <c r="BQ173" s="374"/>
      <c r="BR173" s="374"/>
    </row>
    <row r="174" spans="1:70" ht="12" customHeight="1" thickBot="1" x14ac:dyDescent="0.35">
      <c r="A174" s="583"/>
      <c r="B174" s="579"/>
      <c r="C174" s="572"/>
      <c r="D174" s="575"/>
      <c r="E174" s="170"/>
      <c r="F174" s="167"/>
      <c r="G174" s="36" t="s">
        <v>678</v>
      </c>
      <c r="H174" s="37" t="str">
        <f>IF(F171="","",IF(SUM(H172:H173)=0,"PC",(SUM(H172:H173))))</f>
        <v/>
      </c>
      <c r="I174" s="304" t="str">
        <f t="shared" si="1406"/>
        <v/>
      </c>
      <c r="J174" s="167"/>
      <c r="K174" s="167"/>
      <c r="L174" s="167"/>
      <c r="M174" s="167"/>
      <c r="N174" s="167"/>
      <c r="O174" s="167"/>
      <c r="P174" s="167"/>
      <c r="Q174" s="167"/>
      <c r="R174" s="167"/>
      <c r="S174" s="313"/>
      <c r="T174" s="536"/>
      <c r="U174" s="564"/>
      <c r="V174" s="557"/>
      <c r="W174" s="549"/>
      <c r="X174" s="549"/>
      <c r="Y174" s="551"/>
      <c r="Z174" s="557"/>
      <c r="AA174" s="549"/>
      <c r="AB174" s="549"/>
      <c r="AC174" s="551"/>
      <c r="AD174" s="557"/>
      <c r="AE174" s="549"/>
      <c r="AF174" s="549"/>
      <c r="AG174" s="551"/>
      <c r="AH174" s="557"/>
      <c r="AI174" s="549"/>
      <c r="AJ174" s="549"/>
      <c r="AK174" s="551"/>
      <c r="AL174" s="557"/>
      <c r="AM174" s="549"/>
      <c r="AN174" s="549"/>
      <c r="AO174" s="551"/>
      <c r="AP174" s="557"/>
      <c r="AQ174" s="549"/>
      <c r="AR174" s="549"/>
      <c r="AS174" s="551"/>
      <c r="AT174" s="557"/>
      <c r="AU174" s="549"/>
      <c r="AV174" s="549"/>
      <c r="AW174" s="551"/>
      <c r="AX174" s="557"/>
      <c r="AY174" s="549"/>
      <c r="AZ174" s="549"/>
      <c r="BA174" s="551"/>
      <c r="BB174" s="557"/>
      <c r="BC174" s="549"/>
      <c r="BD174" s="549"/>
      <c r="BE174" s="551"/>
      <c r="BF174" s="557"/>
      <c r="BG174" s="549"/>
      <c r="BH174" s="549"/>
      <c r="BI174" s="551"/>
      <c r="BJ174" s="553"/>
      <c r="BK174" s="555"/>
      <c r="BL174" s="374"/>
      <c r="BM174" s="374"/>
      <c r="BN174" s="374"/>
      <c r="BO174" s="374"/>
      <c r="BP174" s="374"/>
      <c r="BQ174" s="374"/>
      <c r="BR174" s="374"/>
    </row>
    <row r="175" spans="1:70" ht="12" customHeight="1" x14ac:dyDescent="0.3">
      <c r="A175" s="581" t="str">
        <f t="shared" ref="A175" si="1847">IF(ISERROR(RANK(BK175,$BK$3:$BK$78,0)),"",(RANK(BK175,$BK$3:$BK$78,0)))</f>
        <v/>
      </c>
      <c r="B175" s="577" t="str">
        <f>IF(ISNA(VLOOKUP(D175,'L. Des E.'!$A$3:$C$362,2,FALSE)),"",(VLOOKUP(D175,'L. Des E.'!$A$3:$C$362,2,FALSE)))</f>
        <v/>
      </c>
      <c r="C175" s="569" t="str">
        <f>IF(ISNA(VLOOKUP(D175,'L. Des E.'!$A$3:$C$362,3,FALSE)),"",(VLOOKUP(D175,'L. Des E.'!$A$3:$C$362,3,FALSE)))</f>
        <v/>
      </c>
      <c r="D175" s="573"/>
      <c r="E175" s="171"/>
      <c r="F175" s="168"/>
      <c r="G175" s="149"/>
      <c r="H175" s="39"/>
      <c r="I175" s="30" t="str">
        <f t="shared" si="1406"/>
        <v/>
      </c>
      <c r="J175" s="168"/>
      <c r="K175" s="168"/>
      <c r="L175" s="168"/>
      <c r="M175" s="168"/>
      <c r="N175" s="168"/>
      <c r="O175" s="168"/>
      <c r="P175" s="168"/>
      <c r="Q175" s="168"/>
      <c r="R175" s="168"/>
      <c r="S175" s="309"/>
      <c r="T175" s="536">
        <v>44</v>
      </c>
      <c r="U175" s="561" t="str">
        <f t="shared" ref="U175" si="1848">H178</f>
        <v/>
      </c>
      <c r="V175" s="556">
        <f t="shared" ref="V175" si="1849">J175</f>
        <v>0</v>
      </c>
      <c r="W175" s="548">
        <f t="shared" ref="W175" si="1850">J176</f>
        <v>0</v>
      </c>
      <c r="X175" s="548">
        <f t="shared" ref="X175" si="1851">J177</f>
        <v>0</v>
      </c>
      <c r="Y175" s="550">
        <f t="shared" ref="Y175" si="1852">J178</f>
        <v>0</v>
      </c>
      <c r="Z175" s="556">
        <f t="shared" ref="Z175" si="1853">K175</f>
        <v>0</v>
      </c>
      <c r="AA175" s="548">
        <f t="shared" ref="AA175" si="1854">K176</f>
        <v>0</v>
      </c>
      <c r="AB175" s="548">
        <f t="shared" ref="AB175" si="1855">K177</f>
        <v>0</v>
      </c>
      <c r="AC175" s="550">
        <f t="shared" ref="AC175" si="1856">K178</f>
        <v>0</v>
      </c>
      <c r="AD175" s="556">
        <f t="shared" ref="AD175" si="1857">L175</f>
        <v>0</v>
      </c>
      <c r="AE175" s="548">
        <f t="shared" ref="AE175" si="1858">L176</f>
        <v>0</v>
      </c>
      <c r="AF175" s="548">
        <f t="shared" ref="AF175" si="1859">L177</f>
        <v>0</v>
      </c>
      <c r="AG175" s="550">
        <f t="shared" ref="AG175" si="1860">L178</f>
        <v>0</v>
      </c>
      <c r="AH175" s="556">
        <f t="shared" ref="AH175" si="1861">M175</f>
        <v>0</v>
      </c>
      <c r="AI175" s="548">
        <f t="shared" ref="AI175" si="1862">M176</f>
        <v>0</v>
      </c>
      <c r="AJ175" s="548">
        <f t="shared" ref="AJ175" si="1863">M177</f>
        <v>0</v>
      </c>
      <c r="AK175" s="550">
        <f t="shared" ref="AK175" si="1864">M178</f>
        <v>0</v>
      </c>
      <c r="AL175" s="556">
        <f t="shared" ref="AL175" si="1865">N175</f>
        <v>0</v>
      </c>
      <c r="AM175" s="548">
        <f t="shared" ref="AM175" si="1866">N176</f>
        <v>0</v>
      </c>
      <c r="AN175" s="548">
        <f t="shared" ref="AN175" si="1867">N177</f>
        <v>0</v>
      </c>
      <c r="AO175" s="550">
        <f t="shared" ref="AO175" si="1868">N178</f>
        <v>0</v>
      </c>
      <c r="AP175" s="556">
        <f t="shared" ref="AP175" si="1869">O175</f>
        <v>0</v>
      </c>
      <c r="AQ175" s="548">
        <f t="shared" ref="AQ175" si="1870">O176</f>
        <v>0</v>
      </c>
      <c r="AR175" s="548">
        <f t="shared" ref="AR175" si="1871">O177</f>
        <v>0</v>
      </c>
      <c r="AS175" s="550">
        <f t="shared" ref="AS175" si="1872">O178</f>
        <v>0</v>
      </c>
      <c r="AT175" s="556">
        <f t="shared" ref="AT175" si="1873">P175</f>
        <v>0</v>
      </c>
      <c r="AU175" s="548">
        <f t="shared" ref="AU175" si="1874">P176</f>
        <v>0</v>
      </c>
      <c r="AV175" s="548">
        <f t="shared" ref="AV175" si="1875">P177</f>
        <v>0</v>
      </c>
      <c r="AW175" s="550">
        <f t="shared" ref="AW175" si="1876">P178</f>
        <v>0</v>
      </c>
      <c r="AX175" s="556">
        <f t="shared" ref="AX175" si="1877">Q175</f>
        <v>0</v>
      </c>
      <c r="AY175" s="548">
        <f t="shared" ref="AY175" si="1878">Q176</f>
        <v>0</v>
      </c>
      <c r="AZ175" s="548">
        <f t="shared" ref="AZ175" si="1879">Q177</f>
        <v>0</v>
      </c>
      <c r="BA175" s="550">
        <f t="shared" ref="BA175" si="1880">Q178</f>
        <v>0</v>
      </c>
      <c r="BB175" s="556">
        <f t="shared" ref="BB175" si="1881">R175</f>
        <v>0</v>
      </c>
      <c r="BC175" s="548">
        <f t="shared" ref="BC175" si="1882">R176</f>
        <v>0</v>
      </c>
      <c r="BD175" s="548">
        <f t="shared" ref="BD175" si="1883">R177</f>
        <v>0</v>
      </c>
      <c r="BE175" s="550">
        <f t="shared" ref="BE175" si="1884">R178</f>
        <v>0</v>
      </c>
      <c r="BF175" s="556">
        <f t="shared" ref="BF175" si="1885">S175</f>
        <v>0</v>
      </c>
      <c r="BG175" s="548">
        <f t="shared" ref="BG175" si="1886">S176</f>
        <v>0</v>
      </c>
      <c r="BH175" s="548">
        <f t="shared" ref="BH175" si="1887">S177</f>
        <v>0</v>
      </c>
      <c r="BI175" s="550">
        <f t="shared" ref="BI175" si="1888">S178</f>
        <v>0</v>
      </c>
      <c r="BJ175" s="552">
        <f t="shared" ref="BJ175" si="1889">H177</f>
        <v>0</v>
      </c>
      <c r="BK175" s="554" t="str">
        <f t="shared" ref="BK175" si="1890">IF(U175="","",IFERROR(SUM(V175:BI175)+LARGE(V175:BI175,1)/100+LARGE(V175:BI175,2)/1000+LARGE(V175:BI175,3)/10000+LARGE(V175:BI175,4)/100000+LARGE(V175:BI175,5)/1000000+LARGE(V175:BI175,6)/10000000+LARGE(V175:BI175,7)/100000000+LARGE(V175:BI175,8)/1000000000+LARGE(V175:BI175,9)/10000000000+LARGE(V175:BI175,10)/100000000000+LARGE(V175:BI175,11)/1000000000000+LARGE(V175:BI175,12)/10000000000000+LARGE(V175:BI175,13)/100000000000000+LARGE(V175:BI175,14)/1000000000000000+LARGE(V175:BI175,15)/10000000000000000+LARGE(V175:BI175,16)/100000000000000000+LARGE(V175:BI175,17)/1000000000000000000+LARGE(V175:BI175,18)/10000000000000000000+LARGE(V175:BI175,19)/100000000000000000000+LARGE(V175:BI175,20)/1E+21+LARGE(V175:BI175,21)/1E+22+LARGE(V175:BI175,22)/1E+23+LARGE(V175:BI175,23)/1E+24+LARGE(V175:BI175,24)/1E+25+LARGE(V175:BI175,25)/1E+26+LARGE(V175:BI175,26)/1E+27+LARGE(V175:BI175,27)/1E+28+LARGE(V175:BI175,28)/1E+29+LARGE(V175:BI175,29)/1E+30+LARGE(V175:BI175,30)/1E+31+LARGE(V175:BI175,31)/1E+32+LARGE(V175:BI175,32)/1E+33+LARGE(V175:BI175,33)/1E+34+LARGE(V175:BI175,34)/1E+35+LARGE(V175:BI175,35)/1E+36+LARGE(V175:BI175,36)/1E+37+LARGE(V175:BI175,37)/1E+38+LARGE(V175:BI175,38)/1E+39+LARGE(V175:BI175,39)/1E+40+LARGE(V175:BI175,40)/1E+21-0.01/T175,0))</f>
        <v/>
      </c>
      <c r="BL175" s="374"/>
      <c r="BM175" s="374"/>
      <c r="BN175" s="374"/>
      <c r="BO175" s="374"/>
      <c r="BP175" s="374"/>
      <c r="BQ175" s="374"/>
      <c r="BR175" s="374"/>
    </row>
    <row r="176" spans="1:70" ht="12" customHeight="1" x14ac:dyDescent="0.3">
      <c r="A176" s="582"/>
      <c r="B176" s="578"/>
      <c r="C176" s="570"/>
      <c r="D176" s="574"/>
      <c r="E176" s="164"/>
      <c r="F176" s="165"/>
      <c r="G176" s="150"/>
      <c r="H176" s="141" t="str">
        <f>IF(SUM(I175:I178)=0,"",(SUM(I175:I178)))</f>
        <v/>
      </c>
      <c r="I176" s="34" t="str">
        <f t="shared" si="1406"/>
        <v/>
      </c>
      <c r="J176" s="165"/>
      <c r="K176" s="165"/>
      <c r="L176" s="165"/>
      <c r="M176" s="165"/>
      <c r="N176" s="165"/>
      <c r="O176" s="165"/>
      <c r="P176" s="165"/>
      <c r="Q176" s="165"/>
      <c r="R176" s="165"/>
      <c r="S176" s="310"/>
      <c r="T176" s="536"/>
      <c r="U176" s="562"/>
      <c r="V176" s="557"/>
      <c r="W176" s="549"/>
      <c r="X176" s="549"/>
      <c r="Y176" s="551"/>
      <c r="Z176" s="557"/>
      <c r="AA176" s="549"/>
      <c r="AB176" s="549"/>
      <c r="AC176" s="551"/>
      <c r="AD176" s="557"/>
      <c r="AE176" s="549"/>
      <c r="AF176" s="549"/>
      <c r="AG176" s="551"/>
      <c r="AH176" s="557"/>
      <c r="AI176" s="549"/>
      <c r="AJ176" s="549"/>
      <c r="AK176" s="551"/>
      <c r="AL176" s="557"/>
      <c r="AM176" s="549"/>
      <c r="AN176" s="549"/>
      <c r="AO176" s="551"/>
      <c r="AP176" s="557"/>
      <c r="AQ176" s="549"/>
      <c r="AR176" s="549"/>
      <c r="AS176" s="551"/>
      <c r="AT176" s="557"/>
      <c r="AU176" s="549"/>
      <c r="AV176" s="549"/>
      <c r="AW176" s="551"/>
      <c r="AX176" s="557"/>
      <c r="AY176" s="549"/>
      <c r="AZ176" s="549"/>
      <c r="BA176" s="551"/>
      <c r="BB176" s="557"/>
      <c r="BC176" s="549"/>
      <c r="BD176" s="549"/>
      <c r="BE176" s="551"/>
      <c r="BF176" s="557"/>
      <c r="BG176" s="549"/>
      <c r="BH176" s="549"/>
      <c r="BI176" s="551"/>
      <c r="BJ176" s="553"/>
      <c r="BK176" s="555"/>
      <c r="BL176" s="374"/>
      <c r="BM176" s="374"/>
      <c r="BN176" s="374"/>
      <c r="BO176" s="374"/>
      <c r="BP176" s="374"/>
      <c r="BQ176" s="374"/>
      <c r="BR176" s="374"/>
    </row>
    <row r="177" spans="1:70" ht="12" customHeight="1" thickBot="1" x14ac:dyDescent="0.35">
      <c r="A177" s="582"/>
      <c r="B177" s="578"/>
      <c r="C177" s="570"/>
      <c r="D177" s="574"/>
      <c r="E177" s="164"/>
      <c r="F177" s="165"/>
      <c r="G177" s="35" t="s">
        <v>677</v>
      </c>
      <c r="H177" s="142"/>
      <c r="I177" s="34" t="str">
        <f t="shared" si="1406"/>
        <v/>
      </c>
      <c r="J177" s="165"/>
      <c r="K177" s="165"/>
      <c r="L177" s="165"/>
      <c r="M177" s="165"/>
      <c r="N177" s="165"/>
      <c r="O177" s="165"/>
      <c r="P177" s="165"/>
      <c r="Q177" s="165"/>
      <c r="R177" s="165"/>
      <c r="S177" s="310"/>
      <c r="T177" s="536"/>
      <c r="U177" s="562"/>
      <c r="V177" s="557"/>
      <c r="W177" s="549"/>
      <c r="X177" s="549"/>
      <c r="Y177" s="551"/>
      <c r="Z177" s="557"/>
      <c r="AA177" s="549"/>
      <c r="AB177" s="549"/>
      <c r="AC177" s="551"/>
      <c r="AD177" s="557"/>
      <c r="AE177" s="549"/>
      <c r="AF177" s="549"/>
      <c r="AG177" s="551"/>
      <c r="AH177" s="557"/>
      <c r="AI177" s="549"/>
      <c r="AJ177" s="549"/>
      <c r="AK177" s="551"/>
      <c r="AL177" s="557"/>
      <c r="AM177" s="549"/>
      <c r="AN177" s="549"/>
      <c r="AO177" s="551"/>
      <c r="AP177" s="557"/>
      <c r="AQ177" s="549"/>
      <c r="AR177" s="549"/>
      <c r="AS177" s="551"/>
      <c r="AT177" s="557"/>
      <c r="AU177" s="549"/>
      <c r="AV177" s="549"/>
      <c r="AW177" s="551"/>
      <c r="AX177" s="557"/>
      <c r="AY177" s="549"/>
      <c r="AZ177" s="549"/>
      <c r="BA177" s="551"/>
      <c r="BB177" s="557"/>
      <c r="BC177" s="549"/>
      <c r="BD177" s="549"/>
      <c r="BE177" s="551"/>
      <c r="BF177" s="557"/>
      <c r="BG177" s="549"/>
      <c r="BH177" s="549"/>
      <c r="BI177" s="551"/>
      <c r="BJ177" s="553"/>
      <c r="BK177" s="555"/>
      <c r="BL177" s="374"/>
      <c r="BM177" s="374"/>
      <c r="BN177" s="374"/>
      <c r="BO177" s="374"/>
      <c r="BP177" s="374"/>
      <c r="BQ177" s="374"/>
      <c r="BR177" s="374"/>
    </row>
    <row r="178" spans="1:70" ht="12" customHeight="1" thickBot="1" x14ac:dyDescent="0.35">
      <c r="A178" s="583"/>
      <c r="B178" s="579"/>
      <c r="C178" s="572"/>
      <c r="D178" s="575"/>
      <c r="E178" s="166"/>
      <c r="F178" s="169"/>
      <c r="G178" s="36" t="s">
        <v>678</v>
      </c>
      <c r="H178" s="37" t="str">
        <f>IF(F175="","",IF(SUM(H176:H177)=0,"PC",(SUM(H176:H177))))</f>
        <v/>
      </c>
      <c r="I178" s="304" t="str">
        <f t="shared" si="1406"/>
        <v/>
      </c>
      <c r="J178" s="169"/>
      <c r="K178" s="169"/>
      <c r="L178" s="169"/>
      <c r="M178" s="169"/>
      <c r="N178" s="169"/>
      <c r="O178" s="169"/>
      <c r="P178" s="169"/>
      <c r="Q178" s="169"/>
      <c r="R178" s="169"/>
      <c r="S178" s="311"/>
      <c r="T178" s="536"/>
      <c r="U178" s="564"/>
      <c r="V178" s="557"/>
      <c r="W178" s="549"/>
      <c r="X178" s="549"/>
      <c r="Y178" s="551"/>
      <c r="Z178" s="557"/>
      <c r="AA178" s="549"/>
      <c r="AB178" s="549"/>
      <c r="AC178" s="551"/>
      <c r="AD178" s="557"/>
      <c r="AE178" s="549"/>
      <c r="AF178" s="549"/>
      <c r="AG178" s="551"/>
      <c r="AH178" s="557"/>
      <c r="AI178" s="549"/>
      <c r="AJ178" s="549"/>
      <c r="AK178" s="551"/>
      <c r="AL178" s="557"/>
      <c r="AM178" s="549"/>
      <c r="AN178" s="549"/>
      <c r="AO178" s="551"/>
      <c r="AP178" s="557"/>
      <c r="AQ178" s="549"/>
      <c r="AR178" s="549"/>
      <c r="AS178" s="551"/>
      <c r="AT178" s="557"/>
      <c r="AU178" s="549"/>
      <c r="AV178" s="549"/>
      <c r="AW178" s="551"/>
      <c r="AX178" s="557"/>
      <c r="AY178" s="549"/>
      <c r="AZ178" s="549"/>
      <c r="BA178" s="551"/>
      <c r="BB178" s="557"/>
      <c r="BC178" s="549"/>
      <c r="BD178" s="549"/>
      <c r="BE178" s="551"/>
      <c r="BF178" s="557"/>
      <c r="BG178" s="549"/>
      <c r="BH178" s="549"/>
      <c r="BI178" s="551"/>
      <c r="BJ178" s="553"/>
      <c r="BK178" s="555"/>
      <c r="BL178" s="374"/>
      <c r="BM178" s="374"/>
      <c r="BN178" s="374"/>
      <c r="BO178" s="374"/>
      <c r="BP178" s="374"/>
      <c r="BQ178" s="374"/>
      <c r="BR178" s="374"/>
    </row>
    <row r="179" spans="1:70" ht="12" customHeight="1" x14ac:dyDescent="0.3">
      <c r="A179" s="581" t="str">
        <f t="shared" ref="A179" si="1891">IF(ISERROR(RANK(BK179,$BK$3:$BK$78,0)),"",(RANK(BK179,$BK$3:$BK$78,0)))</f>
        <v/>
      </c>
      <c r="B179" s="577" t="str">
        <f>IF(ISNA(VLOOKUP(D179,'L. Des E.'!$A$3:$C$362,2,FALSE)),"",(VLOOKUP(D179,'L. Des E.'!$A$3:$C$362,2,FALSE)))</f>
        <v/>
      </c>
      <c r="C179" s="569" t="str">
        <f>IF(ISNA(VLOOKUP(D179,'L. Des E.'!$A$3:$C$362,3,FALSE)),"",(VLOOKUP(D179,'L. Des E.'!$A$3:$C$362,3,FALSE)))</f>
        <v/>
      </c>
      <c r="D179" s="573"/>
      <c r="E179" s="162"/>
      <c r="F179" s="163"/>
      <c r="G179" s="149"/>
      <c r="H179" s="31"/>
      <c r="I179" s="30" t="str">
        <f t="shared" si="1406"/>
        <v/>
      </c>
      <c r="J179" s="163"/>
      <c r="K179" s="163"/>
      <c r="L179" s="163"/>
      <c r="M179" s="163"/>
      <c r="N179" s="163"/>
      <c r="O179" s="163"/>
      <c r="P179" s="163"/>
      <c r="Q179" s="163"/>
      <c r="R179" s="163"/>
      <c r="S179" s="312"/>
      <c r="T179" s="536">
        <v>45</v>
      </c>
      <c r="U179" s="561" t="str">
        <f t="shared" ref="U179" si="1892">H182</f>
        <v/>
      </c>
      <c r="V179" s="556">
        <f t="shared" ref="V179" si="1893">J179</f>
        <v>0</v>
      </c>
      <c r="W179" s="548">
        <f t="shared" ref="W179" si="1894">J180</f>
        <v>0</v>
      </c>
      <c r="X179" s="548">
        <f t="shared" ref="X179" si="1895">J181</f>
        <v>0</v>
      </c>
      <c r="Y179" s="550">
        <f t="shared" ref="Y179" si="1896">J182</f>
        <v>0</v>
      </c>
      <c r="Z179" s="556">
        <f t="shared" ref="Z179" si="1897">K179</f>
        <v>0</v>
      </c>
      <c r="AA179" s="548">
        <f t="shared" ref="AA179" si="1898">K180</f>
        <v>0</v>
      </c>
      <c r="AB179" s="548">
        <f t="shared" ref="AB179" si="1899">K181</f>
        <v>0</v>
      </c>
      <c r="AC179" s="550">
        <f t="shared" ref="AC179" si="1900">K182</f>
        <v>0</v>
      </c>
      <c r="AD179" s="556">
        <f t="shared" ref="AD179" si="1901">L179</f>
        <v>0</v>
      </c>
      <c r="AE179" s="548">
        <f t="shared" ref="AE179" si="1902">L180</f>
        <v>0</v>
      </c>
      <c r="AF179" s="548">
        <f t="shared" ref="AF179" si="1903">L181</f>
        <v>0</v>
      </c>
      <c r="AG179" s="550">
        <f t="shared" ref="AG179" si="1904">L182</f>
        <v>0</v>
      </c>
      <c r="AH179" s="556">
        <f t="shared" ref="AH179" si="1905">M179</f>
        <v>0</v>
      </c>
      <c r="AI179" s="548">
        <f t="shared" ref="AI179" si="1906">M180</f>
        <v>0</v>
      </c>
      <c r="AJ179" s="548">
        <f t="shared" ref="AJ179" si="1907">M181</f>
        <v>0</v>
      </c>
      <c r="AK179" s="550">
        <f t="shared" ref="AK179" si="1908">M182</f>
        <v>0</v>
      </c>
      <c r="AL179" s="556">
        <f t="shared" ref="AL179" si="1909">N179</f>
        <v>0</v>
      </c>
      <c r="AM179" s="548">
        <f t="shared" ref="AM179" si="1910">N180</f>
        <v>0</v>
      </c>
      <c r="AN179" s="548">
        <f t="shared" ref="AN179" si="1911">N181</f>
        <v>0</v>
      </c>
      <c r="AO179" s="550">
        <f t="shared" ref="AO179" si="1912">N182</f>
        <v>0</v>
      </c>
      <c r="AP179" s="556">
        <f t="shared" ref="AP179" si="1913">O179</f>
        <v>0</v>
      </c>
      <c r="AQ179" s="548">
        <f t="shared" ref="AQ179" si="1914">O180</f>
        <v>0</v>
      </c>
      <c r="AR179" s="548">
        <f t="shared" ref="AR179" si="1915">O181</f>
        <v>0</v>
      </c>
      <c r="AS179" s="550">
        <f t="shared" ref="AS179" si="1916">O182</f>
        <v>0</v>
      </c>
      <c r="AT179" s="556">
        <f t="shared" ref="AT179" si="1917">P179</f>
        <v>0</v>
      </c>
      <c r="AU179" s="548">
        <f t="shared" ref="AU179" si="1918">P180</f>
        <v>0</v>
      </c>
      <c r="AV179" s="548">
        <f t="shared" ref="AV179" si="1919">P181</f>
        <v>0</v>
      </c>
      <c r="AW179" s="550">
        <f t="shared" ref="AW179" si="1920">P182</f>
        <v>0</v>
      </c>
      <c r="AX179" s="556">
        <f t="shared" ref="AX179" si="1921">Q179</f>
        <v>0</v>
      </c>
      <c r="AY179" s="548">
        <f t="shared" ref="AY179" si="1922">Q180</f>
        <v>0</v>
      </c>
      <c r="AZ179" s="548">
        <f t="shared" ref="AZ179" si="1923">Q181</f>
        <v>0</v>
      </c>
      <c r="BA179" s="550">
        <f t="shared" ref="BA179" si="1924">Q182</f>
        <v>0</v>
      </c>
      <c r="BB179" s="556">
        <f t="shared" ref="BB179" si="1925">R179</f>
        <v>0</v>
      </c>
      <c r="BC179" s="548">
        <f t="shared" ref="BC179" si="1926">R180</f>
        <v>0</v>
      </c>
      <c r="BD179" s="548">
        <f t="shared" ref="BD179" si="1927">R181</f>
        <v>0</v>
      </c>
      <c r="BE179" s="550">
        <f t="shared" ref="BE179" si="1928">R182</f>
        <v>0</v>
      </c>
      <c r="BF179" s="556">
        <f t="shared" ref="BF179" si="1929">S179</f>
        <v>0</v>
      </c>
      <c r="BG179" s="548">
        <f t="shared" ref="BG179" si="1930">S180</f>
        <v>0</v>
      </c>
      <c r="BH179" s="548">
        <f t="shared" ref="BH179" si="1931">S181</f>
        <v>0</v>
      </c>
      <c r="BI179" s="550">
        <f t="shared" ref="BI179" si="1932">S182</f>
        <v>0</v>
      </c>
      <c r="BJ179" s="552">
        <f t="shared" ref="BJ179" si="1933">H181</f>
        <v>0</v>
      </c>
      <c r="BK179" s="554" t="str">
        <f t="shared" ref="BK179" si="1934">IF(U179="","",IFERROR(SUM(V179:BI179)+LARGE(V179:BI179,1)/100+LARGE(V179:BI179,2)/1000+LARGE(V179:BI179,3)/10000+LARGE(V179:BI179,4)/100000+LARGE(V179:BI179,5)/1000000+LARGE(V179:BI179,6)/10000000+LARGE(V179:BI179,7)/100000000+LARGE(V179:BI179,8)/1000000000+LARGE(V179:BI179,9)/10000000000+LARGE(V179:BI179,10)/100000000000+LARGE(V179:BI179,11)/1000000000000+LARGE(V179:BI179,12)/10000000000000+LARGE(V179:BI179,13)/100000000000000+LARGE(V179:BI179,14)/1000000000000000+LARGE(V179:BI179,15)/10000000000000000+LARGE(V179:BI179,16)/100000000000000000+LARGE(V179:BI179,17)/1000000000000000000+LARGE(V179:BI179,18)/10000000000000000000+LARGE(V179:BI179,19)/100000000000000000000+LARGE(V179:BI179,20)/1E+21+LARGE(V179:BI179,21)/1E+22+LARGE(V179:BI179,22)/1E+23+LARGE(V179:BI179,23)/1E+24+LARGE(V179:BI179,24)/1E+25+LARGE(V179:BI179,25)/1E+26+LARGE(V179:BI179,26)/1E+27+LARGE(V179:BI179,27)/1E+28+LARGE(V179:BI179,28)/1E+29+LARGE(V179:BI179,29)/1E+30+LARGE(V179:BI179,30)/1E+31+LARGE(V179:BI179,31)/1E+32+LARGE(V179:BI179,32)/1E+33+LARGE(V179:BI179,33)/1E+34+LARGE(V179:BI179,34)/1E+35+LARGE(V179:BI179,35)/1E+36+LARGE(V179:BI179,36)/1E+37+LARGE(V179:BI179,37)/1E+38+LARGE(V179:BI179,38)/1E+39+LARGE(V179:BI179,39)/1E+40+LARGE(V179:BI179,40)/1E+21-0.01/T179,0))</f>
        <v/>
      </c>
      <c r="BL179" s="374"/>
      <c r="BM179" s="374"/>
      <c r="BN179" s="374"/>
      <c r="BO179" s="374"/>
      <c r="BP179" s="374"/>
      <c r="BQ179" s="374"/>
      <c r="BR179" s="374"/>
    </row>
    <row r="180" spans="1:70" ht="12" customHeight="1" x14ac:dyDescent="0.3">
      <c r="A180" s="582"/>
      <c r="B180" s="578"/>
      <c r="C180" s="570"/>
      <c r="D180" s="574"/>
      <c r="E180" s="164"/>
      <c r="F180" s="165"/>
      <c r="G180" s="150"/>
      <c r="H180" s="141" t="str">
        <f>IF(SUM(I179:I182)=0,"",(SUM(I179:I182)))</f>
        <v/>
      </c>
      <c r="I180" s="34" t="str">
        <f t="shared" si="1406"/>
        <v/>
      </c>
      <c r="J180" s="165"/>
      <c r="K180" s="165"/>
      <c r="L180" s="165"/>
      <c r="M180" s="165"/>
      <c r="N180" s="165"/>
      <c r="O180" s="165"/>
      <c r="P180" s="165"/>
      <c r="Q180" s="165"/>
      <c r="R180" s="165"/>
      <c r="S180" s="310"/>
      <c r="T180" s="536"/>
      <c r="U180" s="562"/>
      <c r="V180" s="557"/>
      <c r="W180" s="549"/>
      <c r="X180" s="549"/>
      <c r="Y180" s="551"/>
      <c r="Z180" s="557"/>
      <c r="AA180" s="549"/>
      <c r="AB180" s="549"/>
      <c r="AC180" s="551"/>
      <c r="AD180" s="557"/>
      <c r="AE180" s="549"/>
      <c r="AF180" s="549"/>
      <c r="AG180" s="551"/>
      <c r="AH180" s="557"/>
      <c r="AI180" s="549"/>
      <c r="AJ180" s="549"/>
      <c r="AK180" s="551"/>
      <c r="AL180" s="557"/>
      <c r="AM180" s="549"/>
      <c r="AN180" s="549"/>
      <c r="AO180" s="551"/>
      <c r="AP180" s="557"/>
      <c r="AQ180" s="549"/>
      <c r="AR180" s="549"/>
      <c r="AS180" s="551"/>
      <c r="AT180" s="557"/>
      <c r="AU180" s="549"/>
      <c r="AV180" s="549"/>
      <c r="AW180" s="551"/>
      <c r="AX180" s="557"/>
      <c r="AY180" s="549"/>
      <c r="AZ180" s="549"/>
      <c r="BA180" s="551"/>
      <c r="BB180" s="557"/>
      <c r="BC180" s="549"/>
      <c r="BD180" s="549"/>
      <c r="BE180" s="551"/>
      <c r="BF180" s="557"/>
      <c r="BG180" s="549"/>
      <c r="BH180" s="549"/>
      <c r="BI180" s="551"/>
      <c r="BJ180" s="553"/>
      <c r="BK180" s="555"/>
      <c r="BL180" s="374"/>
      <c r="BM180" s="374"/>
      <c r="BN180" s="374"/>
      <c r="BO180" s="374"/>
      <c r="BP180" s="374"/>
      <c r="BQ180" s="374"/>
      <c r="BR180" s="374"/>
    </row>
    <row r="181" spans="1:70" ht="12" customHeight="1" thickBot="1" x14ac:dyDescent="0.35">
      <c r="A181" s="582"/>
      <c r="B181" s="578"/>
      <c r="C181" s="570"/>
      <c r="D181" s="574"/>
      <c r="E181" s="164"/>
      <c r="F181" s="165"/>
      <c r="G181" s="35" t="s">
        <v>677</v>
      </c>
      <c r="H181" s="142"/>
      <c r="I181" s="34" t="str">
        <f t="shared" si="1406"/>
        <v/>
      </c>
      <c r="J181" s="165"/>
      <c r="K181" s="165"/>
      <c r="L181" s="165"/>
      <c r="M181" s="165"/>
      <c r="N181" s="165"/>
      <c r="O181" s="165"/>
      <c r="P181" s="165"/>
      <c r="Q181" s="165"/>
      <c r="R181" s="165"/>
      <c r="S181" s="310"/>
      <c r="T181" s="536"/>
      <c r="U181" s="562"/>
      <c r="V181" s="557"/>
      <c r="W181" s="549"/>
      <c r="X181" s="549"/>
      <c r="Y181" s="551"/>
      <c r="Z181" s="557"/>
      <c r="AA181" s="549"/>
      <c r="AB181" s="549"/>
      <c r="AC181" s="551"/>
      <c r="AD181" s="557"/>
      <c r="AE181" s="549"/>
      <c r="AF181" s="549"/>
      <c r="AG181" s="551"/>
      <c r="AH181" s="557"/>
      <c r="AI181" s="549"/>
      <c r="AJ181" s="549"/>
      <c r="AK181" s="551"/>
      <c r="AL181" s="557"/>
      <c r="AM181" s="549"/>
      <c r="AN181" s="549"/>
      <c r="AO181" s="551"/>
      <c r="AP181" s="557"/>
      <c r="AQ181" s="549"/>
      <c r="AR181" s="549"/>
      <c r="AS181" s="551"/>
      <c r="AT181" s="557"/>
      <c r="AU181" s="549"/>
      <c r="AV181" s="549"/>
      <c r="AW181" s="551"/>
      <c r="AX181" s="557"/>
      <c r="AY181" s="549"/>
      <c r="AZ181" s="549"/>
      <c r="BA181" s="551"/>
      <c r="BB181" s="557"/>
      <c r="BC181" s="549"/>
      <c r="BD181" s="549"/>
      <c r="BE181" s="551"/>
      <c r="BF181" s="557"/>
      <c r="BG181" s="549"/>
      <c r="BH181" s="549"/>
      <c r="BI181" s="551"/>
      <c r="BJ181" s="553"/>
      <c r="BK181" s="555"/>
      <c r="BL181" s="374"/>
      <c r="BM181" s="374"/>
      <c r="BN181" s="374"/>
      <c r="BO181" s="374"/>
      <c r="BP181" s="374"/>
      <c r="BQ181" s="374"/>
      <c r="BR181" s="374"/>
    </row>
    <row r="182" spans="1:70" ht="12" customHeight="1" thickBot="1" x14ac:dyDescent="0.35">
      <c r="A182" s="583"/>
      <c r="B182" s="579"/>
      <c r="C182" s="572"/>
      <c r="D182" s="575"/>
      <c r="E182" s="170"/>
      <c r="F182" s="167"/>
      <c r="G182" s="36" t="s">
        <v>678</v>
      </c>
      <c r="H182" s="37" t="str">
        <f>IF(F179="","",IF(SUM(H180:H181)=0,"PC",(SUM(H180:H181))))</f>
        <v/>
      </c>
      <c r="I182" s="304" t="str">
        <f t="shared" si="1406"/>
        <v/>
      </c>
      <c r="J182" s="167"/>
      <c r="K182" s="167"/>
      <c r="L182" s="167"/>
      <c r="M182" s="167"/>
      <c r="N182" s="167"/>
      <c r="O182" s="167"/>
      <c r="P182" s="167"/>
      <c r="Q182" s="167"/>
      <c r="R182" s="167"/>
      <c r="S182" s="313"/>
      <c r="T182" s="536"/>
      <c r="U182" s="564"/>
      <c r="V182" s="557"/>
      <c r="W182" s="549"/>
      <c r="X182" s="549"/>
      <c r="Y182" s="551"/>
      <c r="Z182" s="557"/>
      <c r="AA182" s="549"/>
      <c r="AB182" s="549"/>
      <c r="AC182" s="551"/>
      <c r="AD182" s="557"/>
      <c r="AE182" s="549"/>
      <c r="AF182" s="549"/>
      <c r="AG182" s="551"/>
      <c r="AH182" s="557"/>
      <c r="AI182" s="549"/>
      <c r="AJ182" s="549"/>
      <c r="AK182" s="551"/>
      <c r="AL182" s="557"/>
      <c r="AM182" s="549"/>
      <c r="AN182" s="549"/>
      <c r="AO182" s="551"/>
      <c r="AP182" s="557"/>
      <c r="AQ182" s="549"/>
      <c r="AR182" s="549"/>
      <c r="AS182" s="551"/>
      <c r="AT182" s="557"/>
      <c r="AU182" s="549"/>
      <c r="AV182" s="549"/>
      <c r="AW182" s="551"/>
      <c r="AX182" s="557"/>
      <c r="AY182" s="549"/>
      <c r="AZ182" s="549"/>
      <c r="BA182" s="551"/>
      <c r="BB182" s="557"/>
      <c r="BC182" s="549"/>
      <c r="BD182" s="549"/>
      <c r="BE182" s="551"/>
      <c r="BF182" s="557"/>
      <c r="BG182" s="549"/>
      <c r="BH182" s="549"/>
      <c r="BI182" s="551"/>
      <c r="BJ182" s="553"/>
      <c r="BK182" s="555"/>
      <c r="BL182" s="374"/>
      <c r="BM182" s="374"/>
      <c r="BN182" s="374"/>
      <c r="BO182" s="374"/>
      <c r="BP182" s="374"/>
      <c r="BQ182" s="374"/>
      <c r="BR182" s="374"/>
    </row>
    <row r="183" spans="1:70" ht="12" customHeight="1" x14ac:dyDescent="0.3">
      <c r="A183" s="581" t="str">
        <f t="shared" ref="A183" si="1935">IF(ISERROR(RANK(BK183,$BK$3:$BK$78,0)),"",(RANK(BK183,$BK$3:$BK$78,0)))</f>
        <v/>
      </c>
      <c r="B183" s="577" t="str">
        <f>IF(ISNA(VLOOKUP(D183,'L. Des E.'!$A$3:$C$362,2,FALSE)),"",(VLOOKUP(D183,'L. Des E.'!$A$3:$C$362,2,FALSE)))</f>
        <v/>
      </c>
      <c r="C183" s="569" t="str">
        <f>IF(ISNA(VLOOKUP(D183,'L. Des E.'!$A$3:$C$362,3,FALSE)),"",(VLOOKUP(D183,'L. Des E.'!$A$3:$C$362,3,FALSE)))</f>
        <v/>
      </c>
      <c r="D183" s="573"/>
      <c r="E183" s="171"/>
      <c r="F183" s="168"/>
      <c r="G183" s="149"/>
      <c r="H183" s="39"/>
      <c r="I183" s="30" t="str">
        <f t="shared" si="1406"/>
        <v/>
      </c>
      <c r="J183" s="168"/>
      <c r="K183" s="168"/>
      <c r="L183" s="168"/>
      <c r="M183" s="168"/>
      <c r="N183" s="168"/>
      <c r="O183" s="168"/>
      <c r="P183" s="168"/>
      <c r="Q183" s="168"/>
      <c r="R183" s="168"/>
      <c r="S183" s="309"/>
      <c r="T183" s="536">
        <v>46</v>
      </c>
      <c r="U183" s="561" t="str">
        <f t="shared" ref="U183" si="1936">H186</f>
        <v/>
      </c>
      <c r="V183" s="556">
        <f t="shared" ref="V183" si="1937">J183</f>
        <v>0</v>
      </c>
      <c r="W183" s="548">
        <f t="shared" ref="W183" si="1938">J184</f>
        <v>0</v>
      </c>
      <c r="X183" s="548">
        <f t="shared" ref="X183" si="1939">J185</f>
        <v>0</v>
      </c>
      <c r="Y183" s="550">
        <f t="shared" ref="Y183" si="1940">J186</f>
        <v>0</v>
      </c>
      <c r="Z183" s="556">
        <f t="shared" ref="Z183" si="1941">K183</f>
        <v>0</v>
      </c>
      <c r="AA183" s="548">
        <f t="shared" ref="AA183" si="1942">K184</f>
        <v>0</v>
      </c>
      <c r="AB183" s="548">
        <f t="shared" ref="AB183" si="1943">K185</f>
        <v>0</v>
      </c>
      <c r="AC183" s="550">
        <f t="shared" ref="AC183" si="1944">K186</f>
        <v>0</v>
      </c>
      <c r="AD183" s="556">
        <f t="shared" ref="AD183" si="1945">L183</f>
        <v>0</v>
      </c>
      <c r="AE183" s="548">
        <f t="shared" ref="AE183" si="1946">L184</f>
        <v>0</v>
      </c>
      <c r="AF183" s="548">
        <f t="shared" ref="AF183" si="1947">L185</f>
        <v>0</v>
      </c>
      <c r="AG183" s="550">
        <f t="shared" ref="AG183" si="1948">L186</f>
        <v>0</v>
      </c>
      <c r="AH183" s="556">
        <f t="shared" ref="AH183" si="1949">M183</f>
        <v>0</v>
      </c>
      <c r="AI183" s="548">
        <f t="shared" ref="AI183" si="1950">M184</f>
        <v>0</v>
      </c>
      <c r="AJ183" s="548">
        <f t="shared" ref="AJ183" si="1951">M185</f>
        <v>0</v>
      </c>
      <c r="AK183" s="550">
        <f t="shared" ref="AK183" si="1952">M186</f>
        <v>0</v>
      </c>
      <c r="AL183" s="556">
        <f t="shared" ref="AL183" si="1953">N183</f>
        <v>0</v>
      </c>
      <c r="AM183" s="548">
        <f t="shared" ref="AM183" si="1954">N184</f>
        <v>0</v>
      </c>
      <c r="AN183" s="548">
        <f t="shared" ref="AN183" si="1955">N185</f>
        <v>0</v>
      </c>
      <c r="AO183" s="550">
        <f t="shared" ref="AO183" si="1956">N186</f>
        <v>0</v>
      </c>
      <c r="AP183" s="556">
        <f t="shared" ref="AP183" si="1957">O183</f>
        <v>0</v>
      </c>
      <c r="AQ183" s="548">
        <f t="shared" ref="AQ183" si="1958">O184</f>
        <v>0</v>
      </c>
      <c r="AR183" s="548">
        <f t="shared" ref="AR183" si="1959">O185</f>
        <v>0</v>
      </c>
      <c r="AS183" s="550">
        <f t="shared" ref="AS183" si="1960">O186</f>
        <v>0</v>
      </c>
      <c r="AT183" s="556">
        <f t="shared" ref="AT183" si="1961">P183</f>
        <v>0</v>
      </c>
      <c r="AU183" s="548">
        <f t="shared" ref="AU183" si="1962">P184</f>
        <v>0</v>
      </c>
      <c r="AV183" s="548">
        <f t="shared" ref="AV183" si="1963">P185</f>
        <v>0</v>
      </c>
      <c r="AW183" s="550">
        <f t="shared" ref="AW183" si="1964">P186</f>
        <v>0</v>
      </c>
      <c r="AX183" s="556">
        <f t="shared" ref="AX183" si="1965">Q183</f>
        <v>0</v>
      </c>
      <c r="AY183" s="548">
        <f t="shared" ref="AY183" si="1966">Q184</f>
        <v>0</v>
      </c>
      <c r="AZ183" s="548">
        <f t="shared" ref="AZ183" si="1967">Q185</f>
        <v>0</v>
      </c>
      <c r="BA183" s="550">
        <f t="shared" ref="BA183" si="1968">Q186</f>
        <v>0</v>
      </c>
      <c r="BB183" s="556">
        <f t="shared" ref="BB183" si="1969">R183</f>
        <v>0</v>
      </c>
      <c r="BC183" s="548">
        <f t="shared" ref="BC183" si="1970">R184</f>
        <v>0</v>
      </c>
      <c r="BD183" s="548">
        <f t="shared" ref="BD183" si="1971">R185</f>
        <v>0</v>
      </c>
      <c r="BE183" s="550">
        <f t="shared" ref="BE183" si="1972">R186</f>
        <v>0</v>
      </c>
      <c r="BF183" s="556">
        <f t="shared" ref="BF183" si="1973">S183</f>
        <v>0</v>
      </c>
      <c r="BG183" s="548">
        <f t="shared" ref="BG183" si="1974">S184</f>
        <v>0</v>
      </c>
      <c r="BH183" s="548">
        <f t="shared" ref="BH183" si="1975">S185</f>
        <v>0</v>
      </c>
      <c r="BI183" s="550">
        <f t="shared" ref="BI183" si="1976">S186</f>
        <v>0</v>
      </c>
      <c r="BJ183" s="552">
        <f t="shared" ref="BJ183" si="1977">H185</f>
        <v>0</v>
      </c>
      <c r="BK183" s="554" t="str">
        <f t="shared" ref="BK183" si="1978">IF(U183="","",IFERROR(SUM(V183:BI183)+LARGE(V183:BI183,1)/100+LARGE(V183:BI183,2)/1000+LARGE(V183:BI183,3)/10000+LARGE(V183:BI183,4)/100000+LARGE(V183:BI183,5)/1000000+LARGE(V183:BI183,6)/10000000+LARGE(V183:BI183,7)/100000000+LARGE(V183:BI183,8)/1000000000+LARGE(V183:BI183,9)/10000000000+LARGE(V183:BI183,10)/100000000000+LARGE(V183:BI183,11)/1000000000000+LARGE(V183:BI183,12)/10000000000000+LARGE(V183:BI183,13)/100000000000000+LARGE(V183:BI183,14)/1000000000000000+LARGE(V183:BI183,15)/10000000000000000+LARGE(V183:BI183,16)/100000000000000000+LARGE(V183:BI183,17)/1000000000000000000+LARGE(V183:BI183,18)/10000000000000000000+LARGE(V183:BI183,19)/100000000000000000000+LARGE(V183:BI183,20)/1E+21+LARGE(V183:BI183,21)/1E+22+LARGE(V183:BI183,22)/1E+23+LARGE(V183:BI183,23)/1E+24+LARGE(V183:BI183,24)/1E+25+LARGE(V183:BI183,25)/1E+26+LARGE(V183:BI183,26)/1E+27+LARGE(V183:BI183,27)/1E+28+LARGE(V183:BI183,28)/1E+29+LARGE(V183:BI183,29)/1E+30+LARGE(V183:BI183,30)/1E+31+LARGE(V183:BI183,31)/1E+32+LARGE(V183:BI183,32)/1E+33+LARGE(V183:BI183,33)/1E+34+LARGE(V183:BI183,34)/1E+35+LARGE(V183:BI183,35)/1E+36+LARGE(V183:BI183,36)/1E+37+LARGE(V183:BI183,37)/1E+38+LARGE(V183:BI183,38)/1E+39+LARGE(V183:BI183,39)/1E+40+LARGE(V183:BI183,40)/1E+21-0.01/T183,0))</f>
        <v/>
      </c>
      <c r="BL183" s="374"/>
      <c r="BM183" s="374"/>
      <c r="BN183" s="374"/>
      <c r="BO183" s="374"/>
      <c r="BP183" s="374"/>
      <c r="BQ183" s="374"/>
      <c r="BR183" s="374"/>
    </row>
    <row r="184" spans="1:70" ht="12" customHeight="1" x14ac:dyDescent="0.3">
      <c r="A184" s="582"/>
      <c r="B184" s="578"/>
      <c r="C184" s="570"/>
      <c r="D184" s="574"/>
      <c r="E184" s="164"/>
      <c r="F184" s="165"/>
      <c r="G184" s="150"/>
      <c r="H184" s="141" t="str">
        <f>IF(SUM(I183:I186)=0,"",(SUM(I183:I186)))</f>
        <v/>
      </c>
      <c r="I184" s="34" t="str">
        <f t="shared" si="1406"/>
        <v/>
      </c>
      <c r="J184" s="165"/>
      <c r="K184" s="165"/>
      <c r="L184" s="165"/>
      <c r="M184" s="165"/>
      <c r="N184" s="165"/>
      <c r="O184" s="165"/>
      <c r="P184" s="165"/>
      <c r="Q184" s="165"/>
      <c r="R184" s="165"/>
      <c r="S184" s="310"/>
      <c r="T184" s="536"/>
      <c r="U184" s="562"/>
      <c r="V184" s="557"/>
      <c r="W184" s="549"/>
      <c r="X184" s="549"/>
      <c r="Y184" s="551"/>
      <c r="Z184" s="557"/>
      <c r="AA184" s="549"/>
      <c r="AB184" s="549"/>
      <c r="AC184" s="551"/>
      <c r="AD184" s="557"/>
      <c r="AE184" s="549"/>
      <c r="AF184" s="549"/>
      <c r="AG184" s="551"/>
      <c r="AH184" s="557"/>
      <c r="AI184" s="549"/>
      <c r="AJ184" s="549"/>
      <c r="AK184" s="551"/>
      <c r="AL184" s="557"/>
      <c r="AM184" s="549"/>
      <c r="AN184" s="549"/>
      <c r="AO184" s="551"/>
      <c r="AP184" s="557"/>
      <c r="AQ184" s="549"/>
      <c r="AR184" s="549"/>
      <c r="AS184" s="551"/>
      <c r="AT184" s="557"/>
      <c r="AU184" s="549"/>
      <c r="AV184" s="549"/>
      <c r="AW184" s="551"/>
      <c r="AX184" s="557"/>
      <c r="AY184" s="549"/>
      <c r="AZ184" s="549"/>
      <c r="BA184" s="551"/>
      <c r="BB184" s="557"/>
      <c r="BC184" s="549"/>
      <c r="BD184" s="549"/>
      <c r="BE184" s="551"/>
      <c r="BF184" s="557"/>
      <c r="BG184" s="549"/>
      <c r="BH184" s="549"/>
      <c r="BI184" s="551"/>
      <c r="BJ184" s="553"/>
      <c r="BK184" s="555"/>
      <c r="BL184" s="374"/>
      <c r="BM184" s="374"/>
      <c r="BN184" s="374"/>
      <c r="BO184" s="374"/>
      <c r="BP184" s="374"/>
      <c r="BQ184" s="374"/>
      <c r="BR184" s="374"/>
    </row>
    <row r="185" spans="1:70" ht="12" customHeight="1" thickBot="1" x14ac:dyDescent="0.35">
      <c r="A185" s="582"/>
      <c r="B185" s="578"/>
      <c r="C185" s="570"/>
      <c r="D185" s="574"/>
      <c r="E185" s="164"/>
      <c r="F185" s="165"/>
      <c r="G185" s="35" t="s">
        <v>677</v>
      </c>
      <c r="H185" s="142"/>
      <c r="I185" s="34" t="str">
        <f t="shared" si="1406"/>
        <v/>
      </c>
      <c r="J185" s="165"/>
      <c r="K185" s="165"/>
      <c r="L185" s="165"/>
      <c r="M185" s="165"/>
      <c r="N185" s="165"/>
      <c r="O185" s="165"/>
      <c r="P185" s="165"/>
      <c r="Q185" s="165"/>
      <c r="R185" s="165"/>
      <c r="S185" s="310"/>
      <c r="T185" s="536"/>
      <c r="U185" s="562"/>
      <c r="V185" s="557"/>
      <c r="W185" s="549"/>
      <c r="X185" s="549"/>
      <c r="Y185" s="551"/>
      <c r="Z185" s="557"/>
      <c r="AA185" s="549"/>
      <c r="AB185" s="549"/>
      <c r="AC185" s="551"/>
      <c r="AD185" s="557"/>
      <c r="AE185" s="549"/>
      <c r="AF185" s="549"/>
      <c r="AG185" s="551"/>
      <c r="AH185" s="557"/>
      <c r="AI185" s="549"/>
      <c r="AJ185" s="549"/>
      <c r="AK185" s="551"/>
      <c r="AL185" s="557"/>
      <c r="AM185" s="549"/>
      <c r="AN185" s="549"/>
      <c r="AO185" s="551"/>
      <c r="AP185" s="557"/>
      <c r="AQ185" s="549"/>
      <c r="AR185" s="549"/>
      <c r="AS185" s="551"/>
      <c r="AT185" s="557"/>
      <c r="AU185" s="549"/>
      <c r="AV185" s="549"/>
      <c r="AW185" s="551"/>
      <c r="AX185" s="557"/>
      <c r="AY185" s="549"/>
      <c r="AZ185" s="549"/>
      <c r="BA185" s="551"/>
      <c r="BB185" s="557"/>
      <c r="BC185" s="549"/>
      <c r="BD185" s="549"/>
      <c r="BE185" s="551"/>
      <c r="BF185" s="557"/>
      <c r="BG185" s="549"/>
      <c r="BH185" s="549"/>
      <c r="BI185" s="551"/>
      <c r="BJ185" s="553"/>
      <c r="BK185" s="555"/>
      <c r="BL185" s="374"/>
      <c r="BM185" s="374"/>
      <c r="BN185" s="374"/>
      <c r="BO185" s="374"/>
      <c r="BP185" s="374"/>
      <c r="BQ185" s="374"/>
      <c r="BR185" s="374"/>
    </row>
    <row r="186" spans="1:70" ht="12" customHeight="1" thickBot="1" x14ac:dyDescent="0.35">
      <c r="A186" s="583"/>
      <c r="B186" s="579"/>
      <c r="C186" s="572"/>
      <c r="D186" s="575"/>
      <c r="E186" s="166"/>
      <c r="F186" s="169"/>
      <c r="G186" s="36" t="s">
        <v>678</v>
      </c>
      <c r="H186" s="37" t="str">
        <f>IF(F183="","",IF(SUM(H184:H185)=0,"PC",(SUM(H184:H185))))</f>
        <v/>
      </c>
      <c r="I186" s="304" t="str">
        <f t="shared" si="1406"/>
        <v/>
      </c>
      <c r="J186" s="169"/>
      <c r="K186" s="169"/>
      <c r="L186" s="169"/>
      <c r="M186" s="169"/>
      <c r="N186" s="169"/>
      <c r="O186" s="169"/>
      <c r="P186" s="169"/>
      <c r="Q186" s="169"/>
      <c r="R186" s="169"/>
      <c r="S186" s="311"/>
      <c r="T186" s="536"/>
      <c r="U186" s="564"/>
      <c r="V186" s="557"/>
      <c r="W186" s="549"/>
      <c r="X186" s="549"/>
      <c r="Y186" s="551"/>
      <c r="Z186" s="557"/>
      <c r="AA186" s="549"/>
      <c r="AB186" s="549"/>
      <c r="AC186" s="551"/>
      <c r="AD186" s="557"/>
      <c r="AE186" s="549"/>
      <c r="AF186" s="549"/>
      <c r="AG186" s="551"/>
      <c r="AH186" s="557"/>
      <c r="AI186" s="549"/>
      <c r="AJ186" s="549"/>
      <c r="AK186" s="551"/>
      <c r="AL186" s="557"/>
      <c r="AM186" s="549"/>
      <c r="AN186" s="549"/>
      <c r="AO186" s="551"/>
      <c r="AP186" s="557"/>
      <c r="AQ186" s="549"/>
      <c r="AR186" s="549"/>
      <c r="AS186" s="551"/>
      <c r="AT186" s="557"/>
      <c r="AU186" s="549"/>
      <c r="AV186" s="549"/>
      <c r="AW186" s="551"/>
      <c r="AX186" s="557"/>
      <c r="AY186" s="549"/>
      <c r="AZ186" s="549"/>
      <c r="BA186" s="551"/>
      <c r="BB186" s="557"/>
      <c r="BC186" s="549"/>
      <c r="BD186" s="549"/>
      <c r="BE186" s="551"/>
      <c r="BF186" s="557"/>
      <c r="BG186" s="549"/>
      <c r="BH186" s="549"/>
      <c r="BI186" s="551"/>
      <c r="BJ186" s="553"/>
      <c r="BK186" s="555"/>
      <c r="BL186" s="374"/>
      <c r="BM186" s="374"/>
      <c r="BN186" s="374"/>
      <c r="BO186" s="374"/>
      <c r="BP186" s="374"/>
      <c r="BQ186" s="374"/>
      <c r="BR186" s="374"/>
    </row>
    <row r="187" spans="1:70" ht="12" customHeight="1" x14ac:dyDescent="0.3">
      <c r="A187" s="581" t="str">
        <f t="shared" ref="A187" si="1979">IF(ISERROR(RANK(BK187,$BK$3:$BK$78,0)),"",(RANK(BK187,$BK$3:$BK$78,0)))</f>
        <v/>
      </c>
      <c r="B187" s="577" t="str">
        <f>IF(ISNA(VLOOKUP(D187,'L. Des E.'!$A$3:$C$362,2,FALSE)),"",(VLOOKUP(D187,'L. Des E.'!$A$3:$C$362,2,FALSE)))</f>
        <v/>
      </c>
      <c r="C187" s="569" t="str">
        <f>IF(ISNA(VLOOKUP(D187,'L. Des E.'!$A$3:$C$362,3,FALSE)),"",(VLOOKUP(D187,'L. Des E.'!$A$3:$C$362,3,FALSE)))</f>
        <v/>
      </c>
      <c r="D187" s="573"/>
      <c r="E187" s="162"/>
      <c r="F187" s="163"/>
      <c r="G187" s="149"/>
      <c r="H187" s="31"/>
      <c r="I187" s="30" t="str">
        <f t="shared" si="1406"/>
        <v/>
      </c>
      <c r="J187" s="163"/>
      <c r="K187" s="163"/>
      <c r="L187" s="163"/>
      <c r="M187" s="163"/>
      <c r="N187" s="163"/>
      <c r="O187" s="163"/>
      <c r="P187" s="163"/>
      <c r="Q187" s="163"/>
      <c r="R187" s="163"/>
      <c r="S187" s="312"/>
      <c r="T187" s="536">
        <v>47</v>
      </c>
      <c r="U187" s="561" t="str">
        <f t="shared" ref="U187" si="1980">H190</f>
        <v/>
      </c>
      <c r="V187" s="556">
        <f t="shared" ref="V187" si="1981">J187</f>
        <v>0</v>
      </c>
      <c r="W187" s="548">
        <f t="shared" ref="W187" si="1982">J188</f>
        <v>0</v>
      </c>
      <c r="X187" s="548">
        <f t="shared" ref="X187" si="1983">J189</f>
        <v>0</v>
      </c>
      <c r="Y187" s="550">
        <f t="shared" ref="Y187" si="1984">J190</f>
        <v>0</v>
      </c>
      <c r="Z187" s="556">
        <f t="shared" ref="Z187" si="1985">K187</f>
        <v>0</v>
      </c>
      <c r="AA187" s="548">
        <f t="shared" ref="AA187" si="1986">K188</f>
        <v>0</v>
      </c>
      <c r="AB187" s="548">
        <f t="shared" ref="AB187" si="1987">K189</f>
        <v>0</v>
      </c>
      <c r="AC187" s="550">
        <f t="shared" ref="AC187" si="1988">K190</f>
        <v>0</v>
      </c>
      <c r="AD187" s="556">
        <f t="shared" ref="AD187" si="1989">L187</f>
        <v>0</v>
      </c>
      <c r="AE187" s="548">
        <f t="shared" ref="AE187" si="1990">L188</f>
        <v>0</v>
      </c>
      <c r="AF187" s="548">
        <f t="shared" ref="AF187" si="1991">L189</f>
        <v>0</v>
      </c>
      <c r="AG187" s="550">
        <f t="shared" ref="AG187" si="1992">L190</f>
        <v>0</v>
      </c>
      <c r="AH187" s="556">
        <f t="shared" ref="AH187" si="1993">M187</f>
        <v>0</v>
      </c>
      <c r="AI187" s="548">
        <f t="shared" ref="AI187" si="1994">M188</f>
        <v>0</v>
      </c>
      <c r="AJ187" s="548">
        <f t="shared" ref="AJ187" si="1995">M189</f>
        <v>0</v>
      </c>
      <c r="AK187" s="550">
        <f t="shared" ref="AK187" si="1996">M190</f>
        <v>0</v>
      </c>
      <c r="AL187" s="556">
        <f t="shared" ref="AL187" si="1997">N187</f>
        <v>0</v>
      </c>
      <c r="AM187" s="548">
        <f t="shared" ref="AM187" si="1998">N188</f>
        <v>0</v>
      </c>
      <c r="AN187" s="548">
        <f t="shared" ref="AN187" si="1999">N189</f>
        <v>0</v>
      </c>
      <c r="AO187" s="550">
        <f t="shared" ref="AO187" si="2000">N190</f>
        <v>0</v>
      </c>
      <c r="AP187" s="556">
        <f t="shared" ref="AP187" si="2001">O187</f>
        <v>0</v>
      </c>
      <c r="AQ187" s="548">
        <f t="shared" ref="AQ187" si="2002">O188</f>
        <v>0</v>
      </c>
      <c r="AR187" s="548">
        <f t="shared" ref="AR187" si="2003">O189</f>
        <v>0</v>
      </c>
      <c r="AS187" s="550">
        <f t="shared" ref="AS187" si="2004">O190</f>
        <v>0</v>
      </c>
      <c r="AT187" s="556">
        <f t="shared" ref="AT187" si="2005">P187</f>
        <v>0</v>
      </c>
      <c r="AU187" s="548">
        <f t="shared" ref="AU187" si="2006">P188</f>
        <v>0</v>
      </c>
      <c r="AV187" s="548">
        <f t="shared" ref="AV187" si="2007">P189</f>
        <v>0</v>
      </c>
      <c r="AW187" s="550">
        <f t="shared" ref="AW187" si="2008">P190</f>
        <v>0</v>
      </c>
      <c r="AX187" s="556">
        <f t="shared" ref="AX187" si="2009">Q187</f>
        <v>0</v>
      </c>
      <c r="AY187" s="548">
        <f t="shared" ref="AY187" si="2010">Q188</f>
        <v>0</v>
      </c>
      <c r="AZ187" s="548">
        <f t="shared" ref="AZ187" si="2011">Q189</f>
        <v>0</v>
      </c>
      <c r="BA187" s="550">
        <f t="shared" ref="BA187" si="2012">Q190</f>
        <v>0</v>
      </c>
      <c r="BB187" s="556">
        <f t="shared" ref="BB187" si="2013">R187</f>
        <v>0</v>
      </c>
      <c r="BC187" s="548">
        <f t="shared" ref="BC187" si="2014">R188</f>
        <v>0</v>
      </c>
      <c r="BD187" s="548">
        <f t="shared" ref="BD187" si="2015">R189</f>
        <v>0</v>
      </c>
      <c r="BE187" s="550">
        <f t="shared" ref="BE187" si="2016">R190</f>
        <v>0</v>
      </c>
      <c r="BF187" s="556">
        <f t="shared" ref="BF187" si="2017">S187</f>
        <v>0</v>
      </c>
      <c r="BG187" s="548">
        <f t="shared" ref="BG187" si="2018">S188</f>
        <v>0</v>
      </c>
      <c r="BH187" s="548">
        <f t="shared" ref="BH187" si="2019">S189</f>
        <v>0</v>
      </c>
      <c r="BI187" s="550">
        <f t="shared" ref="BI187" si="2020">S190</f>
        <v>0</v>
      </c>
      <c r="BJ187" s="552">
        <f t="shared" ref="BJ187" si="2021">H189</f>
        <v>0</v>
      </c>
      <c r="BK187" s="554" t="str">
        <f t="shared" ref="BK187" si="2022">IF(U187="","",IFERROR(SUM(V187:BI187)+LARGE(V187:BI187,1)/100+LARGE(V187:BI187,2)/1000+LARGE(V187:BI187,3)/10000+LARGE(V187:BI187,4)/100000+LARGE(V187:BI187,5)/1000000+LARGE(V187:BI187,6)/10000000+LARGE(V187:BI187,7)/100000000+LARGE(V187:BI187,8)/1000000000+LARGE(V187:BI187,9)/10000000000+LARGE(V187:BI187,10)/100000000000+LARGE(V187:BI187,11)/1000000000000+LARGE(V187:BI187,12)/10000000000000+LARGE(V187:BI187,13)/100000000000000+LARGE(V187:BI187,14)/1000000000000000+LARGE(V187:BI187,15)/10000000000000000+LARGE(V187:BI187,16)/100000000000000000+LARGE(V187:BI187,17)/1000000000000000000+LARGE(V187:BI187,18)/10000000000000000000+LARGE(V187:BI187,19)/100000000000000000000+LARGE(V187:BI187,20)/1E+21+LARGE(V187:BI187,21)/1E+22+LARGE(V187:BI187,22)/1E+23+LARGE(V187:BI187,23)/1E+24+LARGE(V187:BI187,24)/1E+25+LARGE(V187:BI187,25)/1E+26+LARGE(V187:BI187,26)/1E+27+LARGE(V187:BI187,27)/1E+28+LARGE(V187:BI187,28)/1E+29+LARGE(V187:BI187,29)/1E+30+LARGE(V187:BI187,30)/1E+31+LARGE(V187:BI187,31)/1E+32+LARGE(V187:BI187,32)/1E+33+LARGE(V187:BI187,33)/1E+34+LARGE(V187:BI187,34)/1E+35+LARGE(V187:BI187,35)/1E+36+LARGE(V187:BI187,36)/1E+37+LARGE(V187:BI187,37)/1E+38+LARGE(V187:BI187,38)/1E+39+LARGE(V187:BI187,39)/1E+40+LARGE(V187:BI187,40)/1E+21-0.01/T187,0))</f>
        <v/>
      </c>
      <c r="BL187" s="374"/>
      <c r="BM187" s="374"/>
      <c r="BN187" s="374"/>
      <c r="BO187" s="374"/>
      <c r="BP187" s="374"/>
      <c r="BQ187" s="374"/>
      <c r="BR187" s="374"/>
    </row>
    <row r="188" spans="1:70" ht="12" customHeight="1" x14ac:dyDescent="0.3">
      <c r="A188" s="582"/>
      <c r="B188" s="578"/>
      <c r="C188" s="570"/>
      <c r="D188" s="574"/>
      <c r="E188" s="164"/>
      <c r="F188" s="165"/>
      <c r="G188" s="150"/>
      <c r="H188" s="141" t="str">
        <f>IF(SUM(I187:I190)=0,"",(SUM(I187:I190)))</f>
        <v/>
      </c>
      <c r="I188" s="34" t="str">
        <f t="shared" si="1406"/>
        <v/>
      </c>
      <c r="J188" s="165"/>
      <c r="K188" s="165"/>
      <c r="L188" s="165"/>
      <c r="M188" s="165"/>
      <c r="N188" s="165"/>
      <c r="O188" s="165"/>
      <c r="P188" s="165"/>
      <c r="Q188" s="165"/>
      <c r="R188" s="165"/>
      <c r="S188" s="310"/>
      <c r="T188" s="536"/>
      <c r="U188" s="562"/>
      <c r="V188" s="557"/>
      <c r="W188" s="549"/>
      <c r="X188" s="549"/>
      <c r="Y188" s="551"/>
      <c r="Z188" s="557"/>
      <c r="AA188" s="549"/>
      <c r="AB188" s="549"/>
      <c r="AC188" s="551"/>
      <c r="AD188" s="557"/>
      <c r="AE188" s="549"/>
      <c r="AF188" s="549"/>
      <c r="AG188" s="551"/>
      <c r="AH188" s="557"/>
      <c r="AI188" s="549"/>
      <c r="AJ188" s="549"/>
      <c r="AK188" s="551"/>
      <c r="AL188" s="557"/>
      <c r="AM188" s="549"/>
      <c r="AN188" s="549"/>
      <c r="AO188" s="551"/>
      <c r="AP188" s="557"/>
      <c r="AQ188" s="549"/>
      <c r="AR188" s="549"/>
      <c r="AS188" s="551"/>
      <c r="AT188" s="557"/>
      <c r="AU188" s="549"/>
      <c r="AV188" s="549"/>
      <c r="AW188" s="551"/>
      <c r="AX188" s="557"/>
      <c r="AY188" s="549"/>
      <c r="AZ188" s="549"/>
      <c r="BA188" s="551"/>
      <c r="BB188" s="557"/>
      <c r="BC188" s="549"/>
      <c r="BD188" s="549"/>
      <c r="BE188" s="551"/>
      <c r="BF188" s="557"/>
      <c r="BG188" s="549"/>
      <c r="BH188" s="549"/>
      <c r="BI188" s="551"/>
      <c r="BJ188" s="553"/>
      <c r="BK188" s="555"/>
      <c r="BL188" s="374"/>
      <c r="BM188" s="374"/>
      <c r="BN188" s="374"/>
      <c r="BO188" s="374"/>
      <c r="BP188" s="374"/>
      <c r="BQ188" s="374"/>
      <c r="BR188" s="374"/>
    </row>
    <row r="189" spans="1:70" ht="12" customHeight="1" thickBot="1" x14ac:dyDescent="0.35">
      <c r="A189" s="582"/>
      <c r="B189" s="578"/>
      <c r="C189" s="570"/>
      <c r="D189" s="574"/>
      <c r="E189" s="164"/>
      <c r="F189" s="165"/>
      <c r="G189" s="35" t="s">
        <v>677</v>
      </c>
      <c r="H189" s="142"/>
      <c r="I189" s="34" t="str">
        <f t="shared" si="1406"/>
        <v/>
      </c>
      <c r="J189" s="165"/>
      <c r="K189" s="165"/>
      <c r="L189" s="165"/>
      <c r="M189" s="165"/>
      <c r="N189" s="165"/>
      <c r="O189" s="165"/>
      <c r="P189" s="165"/>
      <c r="Q189" s="165"/>
      <c r="R189" s="165"/>
      <c r="S189" s="310"/>
      <c r="T189" s="536"/>
      <c r="U189" s="562"/>
      <c r="V189" s="557"/>
      <c r="W189" s="549"/>
      <c r="X189" s="549"/>
      <c r="Y189" s="551"/>
      <c r="Z189" s="557"/>
      <c r="AA189" s="549"/>
      <c r="AB189" s="549"/>
      <c r="AC189" s="551"/>
      <c r="AD189" s="557"/>
      <c r="AE189" s="549"/>
      <c r="AF189" s="549"/>
      <c r="AG189" s="551"/>
      <c r="AH189" s="557"/>
      <c r="AI189" s="549"/>
      <c r="AJ189" s="549"/>
      <c r="AK189" s="551"/>
      <c r="AL189" s="557"/>
      <c r="AM189" s="549"/>
      <c r="AN189" s="549"/>
      <c r="AO189" s="551"/>
      <c r="AP189" s="557"/>
      <c r="AQ189" s="549"/>
      <c r="AR189" s="549"/>
      <c r="AS189" s="551"/>
      <c r="AT189" s="557"/>
      <c r="AU189" s="549"/>
      <c r="AV189" s="549"/>
      <c r="AW189" s="551"/>
      <c r="AX189" s="557"/>
      <c r="AY189" s="549"/>
      <c r="AZ189" s="549"/>
      <c r="BA189" s="551"/>
      <c r="BB189" s="557"/>
      <c r="BC189" s="549"/>
      <c r="BD189" s="549"/>
      <c r="BE189" s="551"/>
      <c r="BF189" s="557"/>
      <c r="BG189" s="549"/>
      <c r="BH189" s="549"/>
      <c r="BI189" s="551"/>
      <c r="BJ189" s="553"/>
      <c r="BK189" s="555"/>
      <c r="BL189" s="374"/>
      <c r="BM189" s="374"/>
      <c r="BN189" s="374"/>
      <c r="BO189" s="374"/>
      <c r="BP189" s="374"/>
      <c r="BQ189" s="374"/>
      <c r="BR189" s="374"/>
    </row>
    <row r="190" spans="1:70" ht="12" customHeight="1" thickBot="1" x14ac:dyDescent="0.35">
      <c r="A190" s="583"/>
      <c r="B190" s="579"/>
      <c r="C190" s="572"/>
      <c r="D190" s="575"/>
      <c r="E190" s="170"/>
      <c r="F190" s="167"/>
      <c r="G190" s="36" t="s">
        <v>678</v>
      </c>
      <c r="H190" s="37" t="str">
        <f>IF(F187="","",IF(SUM(H188:H189)=0,"PC",(SUM(H188:H189))))</f>
        <v/>
      </c>
      <c r="I190" s="304" t="str">
        <f t="shared" si="1406"/>
        <v/>
      </c>
      <c r="J190" s="167"/>
      <c r="K190" s="167"/>
      <c r="L190" s="167"/>
      <c r="M190" s="167"/>
      <c r="N190" s="167"/>
      <c r="O190" s="167"/>
      <c r="P190" s="167"/>
      <c r="Q190" s="167"/>
      <c r="R190" s="167"/>
      <c r="S190" s="313"/>
      <c r="T190" s="536"/>
      <c r="U190" s="564"/>
      <c r="V190" s="557"/>
      <c r="W190" s="549"/>
      <c r="X190" s="549"/>
      <c r="Y190" s="551"/>
      <c r="Z190" s="557"/>
      <c r="AA190" s="549"/>
      <c r="AB190" s="549"/>
      <c r="AC190" s="551"/>
      <c r="AD190" s="557"/>
      <c r="AE190" s="549"/>
      <c r="AF190" s="549"/>
      <c r="AG190" s="551"/>
      <c r="AH190" s="557"/>
      <c r="AI190" s="549"/>
      <c r="AJ190" s="549"/>
      <c r="AK190" s="551"/>
      <c r="AL190" s="557"/>
      <c r="AM190" s="549"/>
      <c r="AN190" s="549"/>
      <c r="AO190" s="551"/>
      <c r="AP190" s="557"/>
      <c r="AQ190" s="549"/>
      <c r="AR190" s="549"/>
      <c r="AS190" s="551"/>
      <c r="AT190" s="557"/>
      <c r="AU190" s="549"/>
      <c r="AV190" s="549"/>
      <c r="AW190" s="551"/>
      <c r="AX190" s="557"/>
      <c r="AY190" s="549"/>
      <c r="AZ190" s="549"/>
      <c r="BA190" s="551"/>
      <c r="BB190" s="557"/>
      <c r="BC190" s="549"/>
      <c r="BD190" s="549"/>
      <c r="BE190" s="551"/>
      <c r="BF190" s="557"/>
      <c r="BG190" s="549"/>
      <c r="BH190" s="549"/>
      <c r="BI190" s="551"/>
      <c r="BJ190" s="553"/>
      <c r="BK190" s="555"/>
      <c r="BL190" s="374"/>
      <c r="BM190" s="374"/>
      <c r="BN190" s="374"/>
      <c r="BO190" s="374"/>
      <c r="BP190" s="374"/>
      <c r="BQ190" s="374"/>
      <c r="BR190" s="374"/>
    </row>
    <row r="191" spans="1:70" ht="12" customHeight="1" x14ac:dyDescent="0.3">
      <c r="A191" s="581" t="str">
        <f t="shared" ref="A191" si="2023">IF(ISERROR(RANK(BK191,$BK$3:$BK$78,0)),"",(RANK(BK191,$BK$3:$BK$78,0)))</f>
        <v/>
      </c>
      <c r="B191" s="577" t="str">
        <f>IF(ISNA(VLOOKUP(D191,'L. Des E.'!$A$3:$C$362,2,FALSE)),"",(VLOOKUP(D191,'L. Des E.'!$A$3:$C$362,2,FALSE)))</f>
        <v/>
      </c>
      <c r="C191" s="569" t="str">
        <f>IF(ISNA(VLOOKUP(D191,'L. Des E.'!$A$3:$C$362,3,FALSE)),"",(VLOOKUP(D191,'L. Des E.'!$A$3:$C$362,3,FALSE)))</f>
        <v/>
      </c>
      <c r="D191" s="573"/>
      <c r="E191" s="171"/>
      <c r="F191" s="168"/>
      <c r="G191" s="149"/>
      <c r="H191" s="39"/>
      <c r="I191" s="30" t="str">
        <f t="shared" si="1406"/>
        <v/>
      </c>
      <c r="J191" s="168"/>
      <c r="K191" s="168"/>
      <c r="L191" s="168"/>
      <c r="M191" s="168"/>
      <c r="N191" s="168"/>
      <c r="O191" s="168"/>
      <c r="P191" s="168"/>
      <c r="Q191" s="168"/>
      <c r="R191" s="168"/>
      <c r="S191" s="309"/>
      <c r="T191" s="536">
        <v>48</v>
      </c>
      <c r="U191" s="561" t="str">
        <f t="shared" ref="U191" si="2024">H194</f>
        <v/>
      </c>
      <c r="V191" s="556">
        <f t="shared" ref="V191" si="2025">J191</f>
        <v>0</v>
      </c>
      <c r="W191" s="548">
        <f t="shared" ref="W191" si="2026">J192</f>
        <v>0</v>
      </c>
      <c r="X191" s="548">
        <f t="shared" ref="X191" si="2027">J193</f>
        <v>0</v>
      </c>
      <c r="Y191" s="550">
        <f t="shared" ref="Y191" si="2028">J194</f>
        <v>0</v>
      </c>
      <c r="Z191" s="556">
        <f t="shared" ref="Z191" si="2029">K191</f>
        <v>0</v>
      </c>
      <c r="AA191" s="548">
        <f t="shared" ref="AA191" si="2030">K192</f>
        <v>0</v>
      </c>
      <c r="AB191" s="548">
        <f t="shared" ref="AB191" si="2031">K193</f>
        <v>0</v>
      </c>
      <c r="AC191" s="550">
        <f t="shared" ref="AC191" si="2032">K194</f>
        <v>0</v>
      </c>
      <c r="AD191" s="556">
        <f t="shared" ref="AD191" si="2033">L191</f>
        <v>0</v>
      </c>
      <c r="AE191" s="548">
        <f t="shared" ref="AE191" si="2034">L192</f>
        <v>0</v>
      </c>
      <c r="AF191" s="548">
        <f t="shared" ref="AF191" si="2035">L193</f>
        <v>0</v>
      </c>
      <c r="AG191" s="550">
        <f t="shared" ref="AG191" si="2036">L194</f>
        <v>0</v>
      </c>
      <c r="AH191" s="556">
        <f t="shared" ref="AH191" si="2037">M191</f>
        <v>0</v>
      </c>
      <c r="AI191" s="548">
        <f t="shared" ref="AI191" si="2038">M192</f>
        <v>0</v>
      </c>
      <c r="AJ191" s="548">
        <f t="shared" ref="AJ191" si="2039">M193</f>
        <v>0</v>
      </c>
      <c r="AK191" s="550">
        <f t="shared" ref="AK191" si="2040">M194</f>
        <v>0</v>
      </c>
      <c r="AL191" s="556">
        <f t="shared" ref="AL191" si="2041">N191</f>
        <v>0</v>
      </c>
      <c r="AM191" s="548">
        <f t="shared" ref="AM191" si="2042">N192</f>
        <v>0</v>
      </c>
      <c r="AN191" s="548">
        <f t="shared" ref="AN191" si="2043">N193</f>
        <v>0</v>
      </c>
      <c r="AO191" s="550">
        <f t="shared" ref="AO191" si="2044">N194</f>
        <v>0</v>
      </c>
      <c r="AP191" s="556">
        <f t="shared" ref="AP191" si="2045">O191</f>
        <v>0</v>
      </c>
      <c r="AQ191" s="548">
        <f t="shared" ref="AQ191" si="2046">O192</f>
        <v>0</v>
      </c>
      <c r="AR191" s="548">
        <f t="shared" ref="AR191" si="2047">O193</f>
        <v>0</v>
      </c>
      <c r="AS191" s="550">
        <f t="shared" ref="AS191" si="2048">O194</f>
        <v>0</v>
      </c>
      <c r="AT191" s="556">
        <f t="shared" ref="AT191" si="2049">P191</f>
        <v>0</v>
      </c>
      <c r="AU191" s="548">
        <f t="shared" ref="AU191" si="2050">P192</f>
        <v>0</v>
      </c>
      <c r="AV191" s="548">
        <f t="shared" ref="AV191" si="2051">P193</f>
        <v>0</v>
      </c>
      <c r="AW191" s="550">
        <f t="shared" ref="AW191" si="2052">P194</f>
        <v>0</v>
      </c>
      <c r="AX191" s="556">
        <f t="shared" ref="AX191" si="2053">Q191</f>
        <v>0</v>
      </c>
      <c r="AY191" s="548">
        <f t="shared" ref="AY191" si="2054">Q192</f>
        <v>0</v>
      </c>
      <c r="AZ191" s="548">
        <f t="shared" ref="AZ191" si="2055">Q193</f>
        <v>0</v>
      </c>
      <c r="BA191" s="550">
        <f t="shared" ref="BA191" si="2056">Q194</f>
        <v>0</v>
      </c>
      <c r="BB191" s="556">
        <f t="shared" ref="BB191" si="2057">R191</f>
        <v>0</v>
      </c>
      <c r="BC191" s="548">
        <f t="shared" ref="BC191" si="2058">R192</f>
        <v>0</v>
      </c>
      <c r="BD191" s="548">
        <f t="shared" ref="BD191" si="2059">R193</f>
        <v>0</v>
      </c>
      <c r="BE191" s="550">
        <f t="shared" ref="BE191" si="2060">R194</f>
        <v>0</v>
      </c>
      <c r="BF191" s="556">
        <f t="shared" ref="BF191" si="2061">S191</f>
        <v>0</v>
      </c>
      <c r="BG191" s="548">
        <f t="shared" ref="BG191" si="2062">S192</f>
        <v>0</v>
      </c>
      <c r="BH191" s="548">
        <f t="shared" ref="BH191" si="2063">S193</f>
        <v>0</v>
      </c>
      <c r="BI191" s="550">
        <f t="shared" ref="BI191" si="2064">S194</f>
        <v>0</v>
      </c>
      <c r="BJ191" s="552">
        <f t="shared" ref="BJ191" si="2065">H193</f>
        <v>0</v>
      </c>
      <c r="BK191" s="554" t="str">
        <f t="shared" ref="BK191" si="2066">IF(U191="","",IFERROR(SUM(V191:BI191)+LARGE(V191:BI191,1)/100+LARGE(V191:BI191,2)/1000+LARGE(V191:BI191,3)/10000+LARGE(V191:BI191,4)/100000+LARGE(V191:BI191,5)/1000000+LARGE(V191:BI191,6)/10000000+LARGE(V191:BI191,7)/100000000+LARGE(V191:BI191,8)/1000000000+LARGE(V191:BI191,9)/10000000000+LARGE(V191:BI191,10)/100000000000+LARGE(V191:BI191,11)/1000000000000+LARGE(V191:BI191,12)/10000000000000+LARGE(V191:BI191,13)/100000000000000+LARGE(V191:BI191,14)/1000000000000000+LARGE(V191:BI191,15)/10000000000000000+LARGE(V191:BI191,16)/100000000000000000+LARGE(V191:BI191,17)/1000000000000000000+LARGE(V191:BI191,18)/10000000000000000000+LARGE(V191:BI191,19)/100000000000000000000+LARGE(V191:BI191,20)/1E+21+LARGE(V191:BI191,21)/1E+22+LARGE(V191:BI191,22)/1E+23+LARGE(V191:BI191,23)/1E+24+LARGE(V191:BI191,24)/1E+25+LARGE(V191:BI191,25)/1E+26+LARGE(V191:BI191,26)/1E+27+LARGE(V191:BI191,27)/1E+28+LARGE(V191:BI191,28)/1E+29+LARGE(V191:BI191,29)/1E+30+LARGE(V191:BI191,30)/1E+31+LARGE(V191:BI191,31)/1E+32+LARGE(V191:BI191,32)/1E+33+LARGE(V191:BI191,33)/1E+34+LARGE(V191:BI191,34)/1E+35+LARGE(V191:BI191,35)/1E+36+LARGE(V191:BI191,36)/1E+37+LARGE(V191:BI191,37)/1E+38+LARGE(V191:BI191,38)/1E+39+LARGE(V191:BI191,39)/1E+40+LARGE(V191:BI191,40)/1E+21-0.01/T191,0))</f>
        <v/>
      </c>
      <c r="BL191" s="374"/>
      <c r="BM191" s="374"/>
      <c r="BN191" s="374"/>
      <c r="BO191" s="374"/>
      <c r="BP191" s="374"/>
      <c r="BQ191" s="374"/>
      <c r="BR191" s="374"/>
    </row>
    <row r="192" spans="1:70" ht="12" customHeight="1" x14ac:dyDescent="0.3">
      <c r="A192" s="582"/>
      <c r="B192" s="578"/>
      <c r="C192" s="570"/>
      <c r="D192" s="574"/>
      <c r="E192" s="164"/>
      <c r="F192" s="165"/>
      <c r="G192" s="150"/>
      <c r="H192" s="141" t="str">
        <f>IF(SUM(I191:I194)=0,"",(SUM(I191:I194)))</f>
        <v/>
      </c>
      <c r="I192" s="34" t="str">
        <f t="shared" si="1406"/>
        <v/>
      </c>
      <c r="J192" s="165"/>
      <c r="K192" s="165"/>
      <c r="L192" s="165"/>
      <c r="M192" s="165"/>
      <c r="N192" s="165"/>
      <c r="O192" s="165"/>
      <c r="P192" s="165"/>
      <c r="Q192" s="165"/>
      <c r="R192" s="165"/>
      <c r="S192" s="310"/>
      <c r="T192" s="536"/>
      <c r="U192" s="562"/>
      <c r="V192" s="557"/>
      <c r="W192" s="549"/>
      <c r="X192" s="549"/>
      <c r="Y192" s="551"/>
      <c r="Z192" s="557"/>
      <c r="AA192" s="549"/>
      <c r="AB192" s="549"/>
      <c r="AC192" s="551"/>
      <c r="AD192" s="557"/>
      <c r="AE192" s="549"/>
      <c r="AF192" s="549"/>
      <c r="AG192" s="551"/>
      <c r="AH192" s="557"/>
      <c r="AI192" s="549"/>
      <c r="AJ192" s="549"/>
      <c r="AK192" s="551"/>
      <c r="AL192" s="557"/>
      <c r="AM192" s="549"/>
      <c r="AN192" s="549"/>
      <c r="AO192" s="551"/>
      <c r="AP192" s="557"/>
      <c r="AQ192" s="549"/>
      <c r="AR192" s="549"/>
      <c r="AS192" s="551"/>
      <c r="AT192" s="557"/>
      <c r="AU192" s="549"/>
      <c r="AV192" s="549"/>
      <c r="AW192" s="551"/>
      <c r="AX192" s="557"/>
      <c r="AY192" s="549"/>
      <c r="AZ192" s="549"/>
      <c r="BA192" s="551"/>
      <c r="BB192" s="557"/>
      <c r="BC192" s="549"/>
      <c r="BD192" s="549"/>
      <c r="BE192" s="551"/>
      <c r="BF192" s="557"/>
      <c r="BG192" s="549"/>
      <c r="BH192" s="549"/>
      <c r="BI192" s="551"/>
      <c r="BJ192" s="553"/>
      <c r="BK192" s="555"/>
      <c r="BL192" s="374"/>
      <c r="BM192" s="374"/>
      <c r="BN192" s="374"/>
      <c r="BO192" s="374"/>
      <c r="BP192" s="374"/>
      <c r="BQ192" s="374"/>
      <c r="BR192" s="374"/>
    </row>
    <row r="193" spans="1:70" ht="12" customHeight="1" thickBot="1" x14ac:dyDescent="0.35">
      <c r="A193" s="582"/>
      <c r="B193" s="578"/>
      <c r="C193" s="570"/>
      <c r="D193" s="574"/>
      <c r="E193" s="164"/>
      <c r="F193" s="165"/>
      <c r="G193" s="35" t="s">
        <v>677</v>
      </c>
      <c r="H193" s="142"/>
      <c r="I193" s="34" t="str">
        <f t="shared" si="1406"/>
        <v/>
      </c>
      <c r="J193" s="165"/>
      <c r="K193" s="165"/>
      <c r="L193" s="165"/>
      <c r="M193" s="165"/>
      <c r="N193" s="165"/>
      <c r="O193" s="165"/>
      <c r="P193" s="165"/>
      <c r="Q193" s="165"/>
      <c r="R193" s="165"/>
      <c r="S193" s="310"/>
      <c r="T193" s="536"/>
      <c r="U193" s="562"/>
      <c r="V193" s="557"/>
      <c r="W193" s="549"/>
      <c r="X193" s="549"/>
      <c r="Y193" s="551"/>
      <c r="Z193" s="557"/>
      <c r="AA193" s="549"/>
      <c r="AB193" s="549"/>
      <c r="AC193" s="551"/>
      <c r="AD193" s="557"/>
      <c r="AE193" s="549"/>
      <c r="AF193" s="549"/>
      <c r="AG193" s="551"/>
      <c r="AH193" s="557"/>
      <c r="AI193" s="549"/>
      <c r="AJ193" s="549"/>
      <c r="AK193" s="551"/>
      <c r="AL193" s="557"/>
      <c r="AM193" s="549"/>
      <c r="AN193" s="549"/>
      <c r="AO193" s="551"/>
      <c r="AP193" s="557"/>
      <c r="AQ193" s="549"/>
      <c r="AR193" s="549"/>
      <c r="AS193" s="551"/>
      <c r="AT193" s="557"/>
      <c r="AU193" s="549"/>
      <c r="AV193" s="549"/>
      <c r="AW193" s="551"/>
      <c r="AX193" s="557"/>
      <c r="AY193" s="549"/>
      <c r="AZ193" s="549"/>
      <c r="BA193" s="551"/>
      <c r="BB193" s="557"/>
      <c r="BC193" s="549"/>
      <c r="BD193" s="549"/>
      <c r="BE193" s="551"/>
      <c r="BF193" s="557"/>
      <c r="BG193" s="549"/>
      <c r="BH193" s="549"/>
      <c r="BI193" s="551"/>
      <c r="BJ193" s="553"/>
      <c r="BK193" s="555"/>
      <c r="BL193" s="374"/>
      <c r="BM193" s="374"/>
      <c r="BN193" s="374"/>
      <c r="BO193" s="374"/>
      <c r="BP193" s="374"/>
      <c r="BQ193" s="374"/>
      <c r="BR193" s="374"/>
    </row>
    <row r="194" spans="1:70" ht="12" customHeight="1" thickBot="1" x14ac:dyDescent="0.35">
      <c r="A194" s="583"/>
      <c r="B194" s="579"/>
      <c r="C194" s="572"/>
      <c r="D194" s="575"/>
      <c r="E194" s="166"/>
      <c r="F194" s="169"/>
      <c r="G194" s="36" t="s">
        <v>678</v>
      </c>
      <c r="H194" s="37" t="str">
        <f>IF(F191="","",IF(SUM(H192:H193)=0,"PC",(SUM(H192:H193))))</f>
        <v/>
      </c>
      <c r="I194" s="304" t="str">
        <f t="shared" si="1406"/>
        <v/>
      </c>
      <c r="J194" s="169"/>
      <c r="K194" s="169"/>
      <c r="L194" s="169"/>
      <c r="M194" s="169"/>
      <c r="N194" s="169"/>
      <c r="O194" s="169"/>
      <c r="P194" s="169"/>
      <c r="Q194" s="169"/>
      <c r="R194" s="169"/>
      <c r="S194" s="311"/>
      <c r="T194" s="536"/>
      <c r="U194" s="564"/>
      <c r="V194" s="557"/>
      <c r="W194" s="549"/>
      <c r="X194" s="549"/>
      <c r="Y194" s="551"/>
      <c r="Z194" s="557"/>
      <c r="AA194" s="549"/>
      <c r="AB194" s="549"/>
      <c r="AC194" s="551"/>
      <c r="AD194" s="557"/>
      <c r="AE194" s="549"/>
      <c r="AF194" s="549"/>
      <c r="AG194" s="551"/>
      <c r="AH194" s="557"/>
      <c r="AI194" s="549"/>
      <c r="AJ194" s="549"/>
      <c r="AK194" s="551"/>
      <c r="AL194" s="557"/>
      <c r="AM194" s="549"/>
      <c r="AN194" s="549"/>
      <c r="AO194" s="551"/>
      <c r="AP194" s="557"/>
      <c r="AQ194" s="549"/>
      <c r="AR194" s="549"/>
      <c r="AS194" s="551"/>
      <c r="AT194" s="557"/>
      <c r="AU194" s="549"/>
      <c r="AV194" s="549"/>
      <c r="AW194" s="551"/>
      <c r="AX194" s="557"/>
      <c r="AY194" s="549"/>
      <c r="AZ194" s="549"/>
      <c r="BA194" s="551"/>
      <c r="BB194" s="557"/>
      <c r="BC194" s="549"/>
      <c r="BD194" s="549"/>
      <c r="BE194" s="551"/>
      <c r="BF194" s="557"/>
      <c r="BG194" s="549"/>
      <c r="BH194" s="549"/>
      <c r="BI194" s="551"/>
      <c r="BJ194" s="553"/>
      <c r="BK194" s="555"/>
      <c r="BL194" s="374"/>
      <c r="BM194" s="374"/>
      <c r="BN194" s="374"/>
      <c r="BO194" s="374"/>
      <c r="BP194" s="374"/>
      <c r="BQ194" s="374"/>
      <c r="BR194" s="374"/>
    </row>
    <row r="195" spans="1:70" ht="12" customHeight="1" x14ac:dyDescent="0.3">
      <c r="A195" s="581" t="str">
        <f t="shared" ref="A195" si="2067">IF(ISERROR(RANK(BK195,$BK$3:$BK$78,0)),"",(RANK(BK195,$BK$3:$BK$78,0)))</f>
        <v/>
      </c>
      <c r="B195" s="577" t="str">
        <f>IF(ISNA(VLOOKUP(D195,'L. Des E.'!$A$3:$C$362,2,FALSE)),"",(VLOOKUP(D195,'L. Des E.'!$A$3:$C$362,2,FALSE)))</f>
        <v/>
      </c>
      <c r="C195" s="569" t="str">
        <f>IF(ISNA(VLOOKUP(D195,'L. Des E.'!$A$3:$C$362,3,FALSE)),"",(VLOOKUP(D195,'L. Des E.'!$A$3:$C$362,3,FALSE)))</f>
        <v/>
      </c>
      <c r="D195" s="573"/>
      <c r="E195" s="162"/>
      <c r="F195" s="163"/>
      <c r="G195" s="149"/>
      <c r="H195" s="31"/>
      <c r="I195" s="30" t="str">
        <f t="shared" si="1406"/>
        <v/>
      </c>
      <c r="J195" s="163"/>
      <c r="K195" s="163"/>
      <c r="L195" s="163"/>
      <c r="M195" s="163"/>
      <c r="N195" s="163"/>
      <c r="O195" s="163"/>
      <c r="P195" s="163"/>
      <c r="Q195" s="163"/>
      <c r="R195" s="163"/>
      <c r="S195" s="312"/>
      <c r="T195" s="536">
        <v>49</v>
      </c>
      <c r="U195" s="561" t="str">
        <f t="shared" ref="U195" si="2068">H198</f>
        <v/>
      </c>
      <c r="V195" s="556">
        <f t="shared" ref="V195" si="2069">J195</f>
        <v>0</v>
      </c>
      <c r="W195" s="548">
        <f t="shared" ref="W195" si="2070">J196</f>
        <v>0</v>
      </c>
      <c r="X195" s="548">
        <f t="shared" ref="X195" si="2071">J197</f>
        <v>0</v>
      </c>
      <c r="Y195" s="550">
        <f t="shared" ref="Y195" si="2072">J198</f>
        <v>0</v>
      </c>
      <c r="Z195" s="556">
        <f t="shared" ref="Z195" si="2073">K195</f>
        <v>0</v>
      </c>
      <c r="AA195" s="548">
        <f t="shared" ref="AA195" si="2074">K196</f>
        <v>0</v>
      </c>
      <c r="AB195" s="548">
        <f t="shared" ref="AB195" si="2075">K197</f>
        <v>0</v>
      </c>
      <c r="AC195" s="550">
        <f t="shared" ref="AC195" si="2076">K198</f>
        <v>0</v>
      </c>
      <c r="AD195" s="556">
        <f t="shared" ref="AD195" si="2077">L195</f>
        <v>0</v>
      </c>
      <c r="AE195" s="548">
        <f t="shared" ref="AE195" si="2078">L196</f>
        <v>0</v>
      </c>
      <c r="AF195" s="548">
        <f t="shared" ref="AF195" si="2079">L197</f>
        <v>0</v>
      </c>
      <c r="AG195" s="550">
        <f t="shared" ref="AG195" si="2080">L198</f>
        <v>0</v>
      </c>
      <c r="AH195" s="556">
        <f t="shared" ref="AH195" si="2081">M195</f>
        <v>0</v>
      </c>
      <c r="AI195" s="548">
        <f t="shared" ref="AI195" si="2082">M196</f>
        <v>0</v>
      </c>
      <c r="AJ195" s="548">
        <f t="shared" ref="AJ195" si="2083">M197</f>
        <v>0</v>
      </c>
      <c r="AK195" s="550">
        <f t="shared" ref="AK195" si="2084">M198</f>
        <v>0</v>
      </c>
      <c r="AL195" s="556">
        <f t="shared" ref="AL195" si="2085">N195</f>
        <v>0</v>
      </c>
      <c r="AM195" s="548">
        <f t="shared" ref="AM195" si="2086">N196</f>
        <v>0</v>
      </c>
      <c r="AN195" s="548">
        <f t="shared" ref="AN195" si="2087">N197</f>
        <v>0</v>
      </c>
      <c r="AO195" s="550">
        <f t="shared" ref="AO195" si="2088">N198</f>
        <v>0</v>
      </c>
      <c r="AP195" s="556">
        <f t="shared" ref="AP195" si="2089">O195</f>
        <v>0</v>
      </c>
      <c r="AQ195" s="548">
        <f t="shared" ref="AQ195" si="2090">O196</f>
        <v>0</v>
      </c>
      <c r="AR195" s="548">
        <f t="shared" ref="AR195" si="2091">O197</f>
        <v>0</v>
      </c>
      <c r="AS195" s="550">
        <f t="shared" ref="AS195" si="2092">O198</f>
        <v>0</v>
      </c>
      <c r="AT195" s="556">
        <f t="shared" ref="AT195" si="2093">P195</f>
        <v>0</v>
      </c>
      <c r="AU195" s="548">
        <f t="shared" ref="AU195" si="2094">P196</f>
        <v>0</v>
      </c>
      <c r="AV195" s="548">
        <f t="shared" ref="AV195" si="2095">P197</f>
        <v>0</v>
      </c>
      <c r="AW195" s="550">
        <f t="shared" ref="AW195" si="2096">P198</f>
        <v>0</v>
      </c>
      <c r="AX195" s="556">
        <f t="shared" ref="AX195" si="2097">Q195</f>
        <v>0</v>
      </c>
      <c r="AY195" s="548">
        <f t="shared" ref="AY195" si="2098">Q196</f>
        <v>0</v>
      </c>
      <c r="AZ195" s="548">
        <f t="shared" ref="AZ195" si="2099">Q197</f>
        <v>0</v>
      </c>
      <c r="BA195" s="550">
        <f t="shared" ref="BA195" si="2100">Q198</f>
        <v>0</v>
      </c>
      <c r="BB195" s="556">
        <f t="shared" ref="BB195" si="2101">R195</f>
        <v>0</v>
      </c>
      <c r="BC195" s="548">
        <f t="shared" ref="BC195" si="2102">R196</f>
        <v>0</v>
      </c>
      <c r="BD195" s="548">
        <f t="shared" ref="BD195" si="2103">R197</f>
        <v>0</v>
      </c>
      <c r="BE195" s="550">
        <f t="shared" ref="BE195" si="2104">R198</f>
        <v>0</v>
      </c>
      <c r="BF195" s="556">
        <f t="shared" ref="BF195" si="2105">S195</f>
        <v>0</v>
      </c>
      <c r="BG195" s="548">
        <f t="shared" ref="BG195" si="2106">S196</f>
        <v>0</v>
      </c>
      <c r="BH195" s="548">
        <f t="shared" ref="BH195" si="2107">S197</f>
        <v>0</v>
      </c>
      <c r="BI195" s="550">
        <f t="shared" ref="BI195" si="2108">S198</f>
        <v>0</v>
      </c>
      <c r="BJ195" s="552">
        <f t="shared" ref="BJ195" si="2109">H197</f>
        <v>0</v>
      </c>
      <c r="BK195" s="554" t="str">
        <f t="shared" ref="BK195" si="2110">IF(U195="","",IFERROR(SUM(V195:BI195)+LARGE(V195:BI195,1)/100+LARGE(V195:BI195,2)/1000+LARGE(V195:BI195,3)/10000+LARGE(V195:BI195,4)/100000+LARGE(V195:BI195,5)/1000000+LARGE(V195:BI195,6)/10000000+LARGE(V195:BI195,7)/100000000+LARGE(V195:BI195,8)/1000000000+LARGE(V195:BI195,9)/10000000000+LARGE(V195:BI195,10)/100000000000+LARGE(V195:BI195,11)/1000000000000+LARGE(V195:BI195,12)/10000000000000+LARGE(V195:BI195,13)/100000000000000+LARGE(V195:BI195,14)/1000000000000000+LARGE(V195:BI195,15)/10000000000000000+LARGE(V195:BI195,16)/100000000000000000+LARGE(V195:BI195,17)/1000000000000000000+LARGE(V195:BI195,18)/10000000000000000000+LARGE(V195:BI195,19)/100000000000000000000+LARGE(V195:BI195,20)/1E+21+LARGE(V195:BI195,21)/1E+22+LARGE(V195:BI195,22)/1E+23+LARGE(V195:BI195,23)/1E+24+LARGE(V195:BI195,24)/1E+25+LARGE(V195:BI195,25)/1E+26+LARGE(V195:BI195,26)/1E+27+LARGE(V195:BI195,27)/1E+28+LARGE(V195:BI195,28)/1E+29+LARGE(V195:BI195,29)/1E+30+LARGE(V195:BI195,30)/1E+31+LARGE(V195:BI195,31)/1E+32+LARGE(V195:BI195,32)/1E+33+LARGE(V195:BI195,33)/1E+34+LARGE(V195:BI195,34)/1E+35+LARGE(V195:BI195,35)/1E+36+LARGE(V195:BI195,36)/1E+37+LARGE(V195:BI195,37)/1E+38+LARGE(V195:BI195,38)/1E+39+LARGE(V195:BI195,39)/1E+40+LARGE(V195:BI195,40)/1E+21-0.01/T195,0))</f>
        <v/>
      </c>
      <c r="BL195" s="374"/>
      <c r="BM195" s="374"/>
      <c r="BN195" s="374"/>
      <c r="BO195" s="374"/>
      <c r="BP195" s="374"/>
      <c r="BQ195" s="374"/>
      <c r="BR195" s="374"/>
    </row>
    <row r="196" spans="1:70" ht="12" customHeight="1" x14ac:dyDescent="0.3">
      <c r="A196" s="582"/>
      <c r="B196" s="578"/>
      <c r="C196" s="570"/>
      <c r="D196" s="574"/>
      <c r="E196" s="164"/>
      <c r="F196" s="165"/>
      <c r="G196" s="150"/>
      <c r="H196" s="141" t="str">
        <f>IF(SUM(I195:I198)=0,"",(SUM(I195:I198)))</f>
        <v/>
      </c>
      <c r="I196" s="34" t="str">
        <f t="shared" ref="I196:I259" si="2111">IF(F196="","",IF(MIN(90,SUM(J196:S196))=0,"PC",(MIN(90,SUM(J196:S196)))))</f>
        <v/>
      </c>
      <c r="J196" s="165"/>
      <c r="K196" s="165"/>
      <c r="L196" s="165"/>
      <c r="M196" s="165"/>
      <c r="N196" s="165"/>
      <c r="O196" s="165"/>
      <c r="P196" s="165"/>
      <c r="Q196" s="165"/>
      <c r="R196" s="165"/>
      <c r="S196" s="310"/>
      <c r="T196" s="536"/>
      <c r="U196" s="562"/>
      <c r="V196" s="557"/>
      <c r="W196" s="549"/>
      <c r="X196" s="549"/>
      <c r="Y196" s="551"/>
      <c r="Z196" s="557"/>
      <c r="AA196" s="549"/>
      <c r="AB196" s="549"/>
      <c r="AC196" s="551"/>
      <c r="AD196" s="557"/>
      <c r="AE196" s="549"/>
      <c r="AF196" s="549"/>
      <c r="AG196" s="551"/>
      <c r="AH196" s="557"/>
      <c r="AI196" s="549"/>
      <c r="AJ196" s="549"/>
      <c r="AK196" s="551"/>
      <c r="AL196" s="557"/>
      <c r="AM196" s="549"/>
      <c r="AN196" s="549"/>
      <c r="AO196" s="551"/>
      <c r="AP196" s="557"/>
      <c r="AQ196" s="549"/>
      <c r="AR196" s="549"/>
      <c r="AS196" s="551"/>
      <c r="AT196" s="557"/>
      <c r="AU196" s="549"/>
      <c r="AV196" s="549"/>
      <c r="AW196" s="551"/>
      <c r="AX196" s="557"/>
      <c r="AY196" s="549"/>
      <c r="AZ196" s="549"/>
      <c r="BA196" s="551"/>
      <c r="BB196" s="557"/>
      <c r="BC196" s="549"/>
      <c r="BD196" s="549"/>
      <c r="BE196" s="551"/>
      <c r="BF196" s="557"/>
      <c r="BG196" s="549"/>
      <c r="BH196" s="549"/>
      <c r="BI196" s="551"/>
      <c r="BJ196" s="553"/>
      <c r="BK196" s="555"/>
      <c r="BL196" s="374"/>
      <c r="BM196" s="374"/>
      <c r="BN196" s="374"/>
      <c r="BO196" s="374"/>
      <c r="BP196" s="374"/>
      <c r="BQ196" s="374"/>
      <c r="BR196" s="374"/>
    </row>
    <row r="197" spans="1:70" ht="12" customHeight="1" thickBot="1" x14ac:dyDescent="0.35">
      <c r="A197" s="582"/>
      <c r="B197" s="578"/>
      <c r="C197" s="570"/>
      <c r="D197" s="574"/>
      <c r="E197" s="164"/>
      <c r="F197" s="165"/>
      <c r="G197" s="35" t="s">
        <v>677</v>
      </c>
      <c r="H197" s="142"/>
      <c r="I197" s="34" t="str">
        <f t="shared" si="2111"/>
        <v/>
      </c>
      <c r="J197" s="165"/>
      <c r="K197" s="165"/>
      <c r="L197" s="165"/>
      <c r="M197" s="165"/>
      <c r="N197" s="165"/>
      <c r="O197" s="165"/>
      <c r="P197" s="165"/>
      <c r="Q197" s="165"/>
      <c r="R197" s="165"/>
      <c r="S197" s="310"/>
      <c r="T197" s="536"/>
      <c r="U197" s="562"/>
      <c r="V197" s="557"/>
      <c r="W197" s="549"/>
      <c r="X197" s="549"/>
      <c r="Y197" s="551"/>
      <c r="Z197" s="557"/>
      <c r="AA197" s="549"/>
      <c r="AB197" s="549"/>
      <c r="AC197" s="551"/>
      <c r="AD197" s="557"/>
      <c r="AE197" s="549"/>
      <c r="AF197" s="549"/>
      <c r="AG197" s="551"/>
      <c r="AH197" s="557"/>
      <c r="AI197" s="549"/>
      <c r="AJ197" s="549"/>
      <c r="AK197" s="551"/>
      <c r="AL197" s="557"/>
      <c r="AM197" s="549"/>
      <c r="AN197" s="549"/>
      <c r="AO197" s="551"/>
      <c r="AP197" s="557"/>
      <c r="AQ197" s="549"/>
      <c r="AR197" s="549"/>
      <c r="AS197" s="551"/>
      <c r="AT197" s="557"/>
      <c r="AU197" s="549"/>
      <c r="AV197" s="549"/>
      <c r="AW197" s="551"/>
      <c r="AX197" s="557"/>
      <c r="AY197" s="549"/>
      <c r="AZ197" s="549"/>
      <c r="BA197" s="551"/>
      <c r="BB197" s="557"/>
      <c r="BC197" s="549"/>
      <c r="BD197" s="549"/>
      <c r="BE197" s="551"/>
      <c r="BF197" s="557"/>
      <c r="BG197" s="549"/>
      <c r="BH197" s="549"/>
      <c r="BI197" s="551"/>
      <c r="BJ197" s="553"/>
      <c r="BK197" s="555"/>
      <c r="BL197" s="374"/>
      <c r="BM197" s="374"/>
      <c r="BN197" s="374"/>
      <c r="BO197" s="374"/>
      <c r="BP197" s="374"/>
      <c r="BQ197" s="374"/>
      <c r="BR197" s="374"/>
    </row>
    <row r="198" spans="1:70" ht="12" customHeight="1" thickBot="1" x14ac:dyDescent="0.35">
      <c r="A198" s="583"/>
      <c r="B198" s="579"/>
      <c r="C198" s="572"/>
      <c r="D198" s="575"/>
      <c r="E198" s="170"/>
      <c r="F198" s="167"/>
      <c r="G198" s="36" t="s">
        <v>678</v>
      </c>
      <c r="H198" s="37" t="str">
        <f>IF(F195="","",IF(SUM(H196:H197)=0,"PC",(SUM(H196:H197))))</f>
        <v/>
      </c>
      <c r="I198" s="304" t="str">
        <f t="shared" si="2111"/>
        <v/>
      </c>
      <c r="J198" s="167"/>
      <c r="K198" s="167"/>
      <c r="L198" s="167"/>
      <c r="M198" s="167"/>
      <c r="N198" s="167"/>
      <c r="O198" s="167"/>
      <c r="P198" s="167"/>
      <c r="Q198" s="167"/>
      <c r="R198" s="167"/>
      <c r="S198" s="313"/>
      <c r="T198" s="536"/>
      <c r="U198" s="564"/>
      <c r="V198" s="557"/>
      <c r="W198" s="549"/>
      <c r="X198" s="549"/>
      <c r="Y198" s="551"/>
      <c r="Z198" s="557"/>
      <c r="AA198" s="549"/>
      <c r="AB198" s="549"/>
      <c r="AC198" s="551"/>
      <c r="AD198" s="557"/>
      <c r="AE198" s="549"/>
      <c r="AF198" s="549"/>
      <c r="AG198" s="551"/>
      <c r="AH198" s="557"/>
      <c r="AI198" s="549"/>
      <c r="AJ198" s="549"/>
      <c r="AK198" s="551"/>
      <c r="AL198" s="557"/>
      <c r="AM198" s="549"/>
      <c r="AN198" s="549"/>
      <c r="AO198" s="551"/>
      <c r="AP198" s="557"/>
      <c r="AQ198" s="549"/>
      <c r="AR198" s="549"/>
      <c r="AS198" s="551"/>
      <c r="AT198" s="557"/>
      <c r="AU198" s="549"/>
      <c r="AV198" s="549"/>
      <c r="AW198" s="551"/>
      <c r="AX198" s="557"/>
      <c r="AY198" s="549"/>
      <c r="AZ198" s="549"/>
      <c r="BA198" s="551"/>
      <c r="BB198" s="557"/>
      <c r="BC198" s="549"/>
      <c r="BD198" s="549"/>
      <c r="BE198" s="551"/>
      <c r="BF198" s="557"/>
      <c r="BG198" s="549"/>
      <c r="BH198" s="549"/>
      <c r="BI198" s="551"/>
      <c r="BJ198" s="553"/>
      <c r="BK198" s="555"/>
      <c r="BL198" s="374"/>
      <c r="BM198" s="374"/>
      <c r="BN198" s="374"/>
      <c r="BO198" s="374"/>
      <c r="BP198" s="374"/>
      <c r="BQ198" s="374"/>
      <c r="BR198" s="374"/>
    </row>
    <row r="199" spans="1:70" ht="12" customHeight="1" x14ac:dyDescent="0.3">
      <c r="A199" s="581" t="str">
        <f t="shared" ref="A199" si="2112">IF(ISERROR(RANK(BK199,$BK$3:$BK$78,0)),"",(RANK(BK199,$BK$3:$BK$78,0)))</f>
        <v/>
      </c>
      <c r="B199" s="577" t="str">
        <f>IF(ISNA(VLOOKUP(D199,'L. Des E.'!$A$3:$C$362,2,FALSE)),"",(VLOOKUP(D199,'L. Des E.'!$A$3:$C$362,2,FALSE)))</f>
        <v/>
      </c>
      <c r="C199" s="569" t="str">
        <f>IF(ISNA(VLOOKUP(D199,'L. Des E.'!$A$3:$C$362,3,FALSE)),"",(VLOOKUP(D199,'L. Des E.'!$A$3:$C$362,3,FALSE)))</f>
        <v/>
      </c>
      <c r="D199" s="573"/>
      <c r="E199" s="171"/>
      <c r="F199" s="168"/>
      <c r="G199" s="149"/>
      <c r="H199" s="39"/>
      <c r="I199" s="30" t="str">
        <f t="shared" si="2111"/>
        <v/>
      </c>
      <c r="J199" s="168"/>
      <c r="K199" s="168"/>
      <c r="L199" s="168"/>
      <c r="M199" s="168"/>
      <c r="N199" s="168"/>
      <c r="O199" s="168"/>
      <c r="P199" s="168"/>
      <c r="Q199" s="168"/>
      <c r="R199" s="168"/>
      <c r="S199" s="309"/>
      <c r="T199" s="536">
        <v>50</v>
      </c>
      <c r="U199" s="561" t="str">
        <f t="shared" ref="U199" si="2113">H202</f>
        <v/>
      </c>
      <c r="V199" s="556">
        <f t="shared" ref="V199" si="2114">J199</f>
        <v>0</v>
      </c>
      <c r="W199" s="548">
        <f t="shared" ref="W199" si="2115">J200</f>
        <v>0</v>
      </c>
      <c r="X199" s="548">
        <f t="shared" ref="X199" si="2116">J201</f>
        <v>0</v>
      </c>
      <c r="Y199" s="550">
        <f t="shared" ref="Y199" si="2117">J202</f>
        <v>0</v>
      </c>
      <c r="Z199" s="556">
        <f t="shared" ref="Z199" si="2118">K199</f>
        <v>0</v>
      </c>
      <c r="AA199" s="548">
        <f t="shared" ref="AA199" si="2119">K200</f>
        <v>0</v>
      </c>
      <c r="AB199" s="548">
        <f t="shared" ref="AB199" si="2120">K201</f>
        <v>0</v>
      </c>
      <c r="AC199" s="550">
        <f t="shared" ref="AC199" si="2121">K202</f>
        <v>0</v>
      </c>
      <c r="AD199" s="556">
        <f t="shared" ref="AD199" si="2122">L199</f>
        <v>0</v>
      </c>
      <c r="AE199" s="548">
        <f t="shared" ref="AE199" si="2123">L200</f>
        <v>0</v>
      </c>
      <c r="AF199" s="548">
        <f t="shared" ref="AF199" si="2124">L201</f>
        <v>0</v>
      </c>
      <c r="AG199" s="550">
        <f t="shared" ref="AG199" si="2125">L202</f>
        <v>0</v>
      </c>
      <c r="AH199" s="556">
        <f t="shared" ref="AH199" si="2126">M199</f>
        <v>0</v>
      </c>
      <c r="AI199" s="548">
        <f t="shared" ref="AI199" si="2127">M200</f>
        <v>0</v>
      </c>
      <c r="AJ199" s="548">
        <f t="shared" ref="AJ199" si="2128">M201</f>
        <v>0</v>
      </c>
      <c r="AK199" s="550">
        <f t="shared" ref="AK199" si="2129">M202</f>
        <v>0</v>
      </c>
      <c r="AL199" s="556">
        <f t="shared" ref="AL199" si="2130">N199</f>
        <v>0</v>
      </c>
      <c r="AM199" s="548">
        <f t="shared" ref="AM199" si="2131">N200</f>
        <v>0</v>
      </c>
      <c r="AN199" s="548">
        <f t="shared" ref="AN199" si="2132">N201</f>
        <v>0</v>
      </c>
      <c r="AO199" s="550">
        <f t="shared" ref="AO199" si="2133">N202</f>
        <v>0</v>
      </c>
      <c r="AP199" s="556">
        <f t="shared" ref="AP199" si="2134">O199</f>
        <v>0</v>
      </c>
      <c r="AQ199" s="548">
        <f t="shared" ref="AQ199" si="2135">O200</f>
        <v>0</v>
      </c>
      <c r="AR199" s="548">
        <f t="shared" ref="AR199" si="2136">O201</f>
        <v>0</v>
      </c>
      <c r="AS199" s="550">
        <f t="shared" ref="AS199" si="2137">O202</f>
        <v>0</v>
      </c>
      <c r="AT199" s="556">
        <f t="shared" ref="AT199" si="2138">P199</f>
        <v>0</v>
      </c>
      <c r="AU199" s="548">
        <f t="shared" ref="AU199" si="2139">P200</f>
        <v>0</v>
      </c>
      <c r="AV199" s="548">
        <f t="shared" ref="AV199" si="2140">P201</f>
        <v>0</v>
      </c>
      <c r="AW199" s="550">
        <f t="shared" ref="AW199" si="2141">P202</f>
        <v>0</v>
      </c>
      <c r="AX199" s="556">
        <f t="shared" ref="AX199" si="2142">Q199</f>
        <v>0</v>
      </c>
      <c r="AY199" s="548">
        <f t="shared" ref="AY199" si="2143">Q200</f>
        <v>0</v>
      </c>
      <c r="AZ199" s="548">
        <f t="shared" ref="AZ199" si="2144">Q201</f>
        <v>0</v>
      </c>
      <c r="BA199" s="550">
        <f t="shared" ref="BA199" si="2145">Q202</f>
        <v>0</v>
      </c>
      <c r="BB199" s="556">
        <f t="shared" ref="BB199" si="2146">R199</f>
        <v>0</v>
      </c>
      <c r="BC199" s="548">
        <f t="shared" ref="BC199" si="2147">R200</f>
        <v>0</v>
      </c>
      <c r="BD199" s="548">
        <f t="shared" ref="BD199" si="2148">R201</f>
        <v>0</v>
      </c>
      <c r="BE199" s="550">
        <f t="shared" ref="BE199" si="2149">R202</f>
        <v>0</v>
      </c>
      <c r="BF199" s="556">
        <f t="shared" ref="BF199" si="2150">S199</f>
        <v>0</v>
      </c>
      <c r="BG199" s="548">
        <f t="shared" ref="BG199" si="2151">S200</f>
        <v>0</v>
      </c>
      <c r="BH199" s="548">
        <f t="shared" ref="BH199" si="2152">S201</f>
        <v>0</v>
      </c>
      <c r="BI199" s="550">
        <f t="shared" ref="BI199" si="2153">S202</f>
        <v>0</v>
      </c>
      <c r="BJ199" s="552">
        <f t="shared" ref="BJ199" si="2154">H201</f>
        <v>0</v>
      </c>
      <c r="BK199" s="554" t="str">
        <f t="shared" ref="BK199" si="2155">IF(U199="","",IFERROR(SUM(V199:BI199)+LARGE(V199:BI199,1)/100+LARGE(V199:BI199,2)/1000+LARGE(V199:BI199,3)/10000+LARGE(V199:BI199,4)/100000+LARGE(V199:BI199,5)/1000000+LARGE(V199:BI199,6)/10000000+LARGE(V199:BI199,7)/100000000+LARGE(V199:BI199,8)/1000000000+LARGE(V199:BI199,9)/10000000000+LARGE(V199:BI199,10)/100000000000+LARGE(V199:BI199,11)/1000000000000+LARGE(V199:BI199,12)/10000000000000+LARGE(V199:BI199,13)/100000000000000+LARGE(V199:BI199,14)/1000000000000000+LARGE(V199:BI199,15)/10000000000000000+LARGE(V199:BI199,16)/100000000000000000+LARGE(V199:BI199,17)/1000000000000000000+LARGE(V199:BI199,18)/10000000000000000000+LARGE(V199:BI199,19)/100000000000000000000+LARGE(V199:BI199,20)/1E+21+LARGE(V199:BI199,21)/1E+22+LARGE(V199:BI199,22)/1E+23+LARGE(V199:BI199,23)/1E+24+LARGE(V199:BI199,24)/1E+25+LARGE(V199:BI199,25)/1E+26+LARGE(V199:BI199,26)/1E+27+LARGE(V199:BI199,27)/1E+28+LARGE(V199:BI199,28)/1E+29+LARGE(V199:BI199,29)/1E+30+LARGE(V199:BI199,30)/1E+31+LARGE(V199:BI199,31)/1E+32+LARGE(V199:BI199,32)/1E+33+LARGE(V199:BI199,33)/1E+34+LARGE(V199:BI199,34)/1E+35+LARGE(V199:BI199,35)/1E+36+LARGE(V199:BI199,36)/1E+37+LARGE(V199:BI199,37)/1E+38+LARGE(V199:BI199,38)/1E+39+LARGE(V199:BI199,39)/1E+40+LARGE(V199:BI199,40)/1E+21-0.01/T199,0))</f>
        <v/>
      </c>
      <c r="BL199" s="374"/>
      <c r="BM199" s="374"/>
      <c r="BN199" s="374"/>
      <c r="BO199" s="374"/>
      <c r="BP199" s="374"/>
      <c r="BQ199" s="374"/>
      <c r="BR199" s="374"/>
    </row>
    <row r="200" spans="1:70" ht="12" customHeight="1" x14ac:dyDescent="0.3">
      <c r="A200" s="582"/>
      <c r="B200" s="578"/>
      <c r="C200" s="570"/>
      <c r="D200" s="574"/>
      <c r="E200" s="164"/>
      <c r="F200" s="165"/>
      <c r="G200" s="150"/>
      <c r="H200" s="141" t="str">
        <f>IF(SUM(I199:I202)=0,"",(SUM(I199:I202)))</f>
        <v/>
      </c>
      <c r="I200" s="34" t="str">
        <f t="shared" si="2111"/>
        <v/>
      </c>
      <c r="J200" s="165"/>
      <c r="K200" s="165"/>
      <c r="L200" s="165"/>
      <c r="M200" s="165"/>
      <c r="N200" s="165"/>
      <c r="O200" s="165"/>
      <c r="P200" s="165"/>
      <c r="Q200" s="165"/>
      <c r="R200" s="165"/>
      <c r="S200" s="310"/>
      <c r="T200" s="536"/>
      <c r="U200" s="562"/>
      <c r="V200" s="557"/>
      <c r="W200" s="549"/>
      <c r="X200" s="549"/>
      <c r="Y200" s="551"/>
      <c r="Z200" s="557"/>
      <c r="AA200" s="549"/>
      <c r="AB200" s="549"/>
      <c r="AC200" s="551"/>
      <c r="AD200" s="557"/>
      <c r="AE200" s="549"/>
      <c r="AF200" s="549"/>
      <c r="AG200" s="551"/>
      <c r="AH200" s="557"/>
      <c r="AI200" s="549"/>
      <c r="AJ200" s="549"/>
      <c r="AK200" s="551"/>
      <c r="AL200" s="557"/>
      <c r="AM200" s="549"/>
      <c r="AN200" s="549"/>
      <c r="AO200" s="551"/>
      <c r="AP200" s="557"/>
      <c r="AQ200" s="549"/>
      <c r="AR200" s="549"/>
      <c r="AS200" s="551"/>
      <c r="AT200" s="557"/>
      <c r="AU200" s="549"/>
      <c r="AV200" s="549"/>
      <c r="AW200" s="551"/>
      <c r="AX200" s="557"/>
      <c r="AY200" s="549"/>
      <c r="AZ200" s="549"/>
      <c r="BA200" s="551"/>
      <c r="BB200" s="557"/>
      <c r="BC200" s="549"/>
      <c r="BD200" s="549"/>
      <c r="BE200" s="551"/>
      <c r="BF200" s="557"/>
      <c r="BG200" s="549"/>
      <c r="BH200" s="549"/>
      <c r="BI200" s="551"/>
      <c r="BJ200" s="553"/>
      <c r="BK200" s="555"/>
      <c r="BL200" s="374"/>
      <c r="BM200" s="374"/>
      <c r="BN200" s="374"/>
      <c r="BO200" s="374"/>
      <c r="BP200" s="374"/>
      <c r="BQ200" s="374"/>
      <c r="BR200" s="374"/>
    </row>
    <row r="201" spans="1:70" ht="12" customHeight="1" thickBot="1" x14ac:dyDescent="0.35">
      <c r="A201" s="582"/>
      <c r="B201" s="578"/>
      <c r="C201" s="570"/>
      <c r="D201" s="574"/>
      <c r="E201" s="164"/>
      <c r="F201" s="165"/>
      <c r="G201" s="35" t="s">
        <v>677</v>
      </c>
      <c r="H201" s="142"/>
      <c r="I201" s="34" t="str">
        <f t="shared" si="2111"/>
        <v/>
      </c>
      <c r="J201" s="165"/>
      <c r="K201" s="165"/>
      <c r="L201" s="165"/>
      <c r="M201" s="165"/>
      <c r="N201" s="165"/>
      <c r="O201" s="165"/>
      <c r="P201" s="165"/>
      <c r="Q201" s="165"/>
      <c r="R201" s="165"/>
      <c r="S201" s="310"/>
      <c r="T201" s="536"/>
      <c r="U201" s="562"/>
      <c r="V201" s="557"/>
      <c r="W201" s="549"/>
      <c r="X201" s="549"/>
      <c r="Y201" s="551"/>
      <c r="Z201" s="557"/>
      <c r="AA201" s="549"/>
      <c r="AB201" s="549"/>
      <c r="AC201" s="551"/>
      <c r="AD201" s="557"/>
      <c r="AE201" s="549"/>
      <c r="AF201" s="549"/>
      <c r="AG201" s="551"/>
      <c r="AH201" s="557"/>
      <c r="AI201" s="549"/>
      <c r="AJ201" s="549"/>
      <c r="AK201" s="551"/>
      <c r="AL201" s="557"/>
      <c r="AM201" s="549"/>
      <c r="AN201" s="549"/>
      <c r="AO201" s="551"/>
      <c r="AP201" s="557"/>
      <c r="AQ201" s="549"/>
      <c r="AR201" s="549"/>
      <c r="AS201" s="551"/>
      <c r="AT201" s="557"/>
      <c r="AU201" s="549"/>
      <c r="AV201" s="549"/>
      <c r="AW201" s="551"/>
      <c r="AX201" s="557"/>
      <c r="AY201" s="549"/>
      <c r="AZ201" s="549"/>
      <c r="BA201" s="551"/>
      <c r="BB201" s="557"/>
      <c r="BC201" s="549"/>
      <c r="BD201" s="549"/>
      <c r="BE201" s="551"/>
      <c r="BF201" s="557"/>
      <c r="BG201" s="549"/>
      <c r="BH201" s="549"/>
      <c r="BI201" s="551"/>
      <c r="BJ201" s="553"/>
      <c r="BK201" s="555"/>
      <c r="BL201" s="374"/>
      <c r="BM201" s="374"/>
      <c r="BN201" s="374"/>
      <c r="BO201" s="374"/>
      <c r="BP201" s="374"/>
      <c r="BQ201" s="374"/>
      <c r="BR201" s="374"/>
    </row>
    <row r="202" spans="1:70" ht="12" customHeight="1" thickBot="1" x14ac:dyDescent="0.35">
      <c r="A202" s="583"/>
      <c r="B202" s="579"/>
      <c r="C202" s="572"/>
      <c r="D202" s="575"/>
      <c r="E202" s="166"/>
      <c r="F202" s="169"/>
      <c r="G202" s="36" t="s">
        <v>678</v>
      </c>
      <c r="H202" s="37" t="str">
        <f>IF(F199="","",IF(SUM(H200:H201)=0,"PC",(SUM(H200:H201))))</f>
        <v/>
      </c>
      <c r="I202" s="304" t="str">
        <f t="shared" si="2111"/>
        <v/>
      </c>
      <c r="J202" s="169"/>
      <c r="K202" s="169"/>
      <c r="L202" s="169"/>
      <c r="M202" s="169"/>
      <c r="N202" s="169"/>
      <c r="O202" s="169"/>
      <c r="P202" s="169"/>
      <c r="Q202" s="169"/>
      <c r="R202" s="169"/>
      <c r="S202" s="311"/>
      <c r="T202" s="536"/>
      <c r="U202" s="564"/>
      <c r="V202" s="557"/>
      <c r="W202" s="549"/>
      <c r="X202" s="549"/>
      <c r="Y202" s="551"/>
      <c r="Z202" s="557"/>
      <c r="AA202" s="549"/>
      <c r="AB202" s="549"/>
      <c r="AC202" s="551"/>
      <c r="AD202" s="557"/>
      <c r="AE202" s="549"/>
      <c r="AF202" s="549"/>
      <c r="AG202" s="551"/>
      <c r="AH202" s="557"/>
      <c r="AI202" s="549"/>
      <c r="AJ202" s="549"/>
      <c r="AK202" s="551"/>
      <c r="AL202" s="557"/>
      <c r="AM202" s="549"/>
      <c r="AN202" s="549"/>
      <c r="AO202" s="551"/>
      <c r="AP202" s="557"/>
      <c r="AQ202" s="549"/>
      <c r="AR202" s="549"/>
      <c r="AS202" s="551"/>
      <c r="AT202" s="557"/>
      <c r="AU202" s="549"/>
      <c r="AV202" s="549"/>
      <c r="AW202" s="551"/>
      <c r="AX202" s="557"/>
      <c r="AY202" s="549"/>
      <c r="AZ202" s="549"/>
      <c r="BA202" s="551"/>
      <c r="BB202" s="557"/>
      <c r="BC202" s="549"/>
      <c r="BD202" s="549"/>
      <c r="BE202" s="551"/>
      <c r="BF202" s="557"/>
      <c r="BG202" s="549"/>
      <c r="BH202" s="549"/>
      <c r="BI202" s="551"/>
      <c r="BJ202" s="553"/>
      <c r="BK202" s="555"/>
      <c r="BL202" s="374"/>
      <c r="BM202" s="374"/>
      <c r="BN202" s="374"/>
      <c r="BO202" s="374"/>
      <c r="BP202" s="374"/>
      <c r="BQ202" s="374"/>
      <c r="BR202" s="374"/>
    </row>
    <row r="203" spans="1:70" ht="12" customHeight="1" x14ac:dyDescent="0.3">
      <c r="A203" s="581" t="str">
        <f t="shared" ref="A203" si="2156">IF(ISERROR(RANK(BK203,$BK$3:$BK$78,0)),"",(RANK(BK203,$BK$3:$BK$78,0)))</f>
        <v/>
      </c>
      <c r="B203" s="577" t="str">
        <f>IF(ISNA(VLOOKUP(D203,'L. Des E.'!$A$3:$C$362,2,FALSE)),"",(VLOOKUP(D203,'L. Des E.'!$A$3:$C$362,2,FALSE)))</f>
        <v/>
      </c>
      <c r="C203" s="569" t="str">
        <f>IF(ISNA(VLOOKUP(D203,'L. Des E.'!$A$3:$C$362,3,FALSE)),"",(VLOOKUP(D203,'L. Des E.'!$A$3:$C$362,3,FALSE)))</f>
        <v/>
      </c>
      <c r="D203" s="573"/>
      <c r="E203" s="162"/>
      <c r="F203" s="163"/>
      <c r="G203" s="149"/>
      <c r="H203" s="31"/>
      <c r="I203" s="30" t="str">
        <f t="shared" si="2111"/>
        <v/>
      </c>
      <c r="J203" s="163"/>
      <c r="K203" s="163"/>
      <c r="L203" s="163"/>
      <c r="M203" s="163"/>
      <c r="N203" s="163"/>
      <c r="O203" s="163"/>
      <c r="P203" s="163"/>
      <c r="Q203" s="163"/>
      <c r="R203" s="163"/>
      <c r="S203" s="312"/>
      <c r="T203" s="536">
        <v>51</v>
      </c>
      <c r="U203" s="561" t="str">
        <f t="shared" ref="U203" si="2157">H206</f>
        <v/>
      </c>
      <c r="V203" s="556">
        <f t="shared" ref="V203" si="2158">J203</f>
        <v>0</v>
      </c>
      <c r="W203" s="548">
        <f t="shared" ref="W203" si="2159">J204</f>
        <v>0</v>
      </c>
      <c r="X203" s="548">
        <f t="shared" ref="X203" si="2160">J205</f>
        <v>0</v>
      </c>
      <c r="Y203" s="550">
        <f t="shared" ref="Y203" si="2161">J206</f>
        <v>0</v>
      </c>
      <c r="Z203" s="556">
        <f t="shared" ref="Z203" si="2162">K203</f>
        <v>0</v>
      </c>
      <c r="AA203" s="548">
        <f t="shared" ref="AA203" si="2163">K204</f>
        <v>0</v>
      </c>
      <c r="AB203" s="548">
        <f t="shared" ref="AB203" si="2164">K205</f>
        <v>0</v>
      </c>
      <c r="AC203" s="550">
        <f t="shared" ref="AC203" si="2165">K206</f>
        <v>0</v>
      </c>
      <c r="AD203" s="556">
        <f t="shared" ref="AD203" si="2166">L203</f>
        <v>0</v>
      </c>
      <c r="AE203" s="548">
        <f t="shared" ref="AE203" si="2167">L204</f>
        <v>0</v>
      </c>
      <c r="AF203" s="548">
        <f t="shared" ref="AF203" si="2168">L205</f>
        <v>0</v>
      </c>
      <c r="AG203" s="550">
        <f t="shared" ref="AG203" si="2169">L206</f>
        <v>0</v>
      </c>
      <c r="AH203" s="556">
        <f t="shared" ref="AH203" si="2170">M203</f>
        <v>0</v>
      </c>
      <c r="AI203" s="548">
        <f t="shared" ref="AI203" si="2171">M204</f>
        <v>0</v>
      </c>
      <c r="AJ203" s="548">
        <f t="shared" ref="AJ203" si="2172">M205</f>
        <v>0</v>
      </c>
      <c r="AK203" s="550">
        <f t="shared" ref="AK203" si="2173">M206</f>
        <v>0</v>
      </c>
      <c r="AL203" s="556">
        <f t="shared" ref="AL203" si="2174">N203</f>
        <v>0</v>
      </c>
      <c r="AM203" s="548">
        <f t="shared" ref="AM203" si="2175">N204</f>
        <v>0</v>
      </c>
      <c r="AN203" s="548">
        <f t="shared" ref="AN203" si="2176">N205</f>
        <v>0</v>
      </c>
      <c r="AO203" s="550">
        <f t="shared" ref="AO203" si="2177">N206</f>
        <v>0</v>
      </c>
      <c r="AP203" s="556">
        <f t="shared" ref="AP203" si="2178">O203</f>
        <v>0</v>
      </c>
      <c r="AQ203" s="548">
        <f t="shared" ref="AQ203" si="2179">O204</f>
        <v>0</v>
      </c>
      <c r="AR203" s="548">
        <f t="shared" ref="AR203" si="2180">O205</f>
        <v>0</v>
      </c>
      <c r="AS203" s="550">
        <f t="shared" ref="AS203" si="2181">O206</f>
        <v>0</v>
      </c>
      <c r="AT203" s="556">
        <f t="shared" ref="AT203" si="2182">P203</f>
        <v>0</v>
      </c>
      <c r="AU203" s="548">
        <f t="shared" ref="AU203" si="2183">P204</f>
        <v>0</v>
      </c>
      <c r="AV203" s="548">
        <f t="shared" ref="AV203" si="2184">P205</f>
        <v>0</v>
      </c>
      <c r="AW203" s="550">
        <f t="shared" ref="AW203" si="2185">P206</f>
        <v>0</v>
      </c>
      <c r="AX203" s="556">
        <f t="shared" ref="AX203" si="2186">Q203</f>
        <v>0</v>
      </c>
      <c r="AY203" s="548">
        <f t="shared" ref="AY203" si="2187">Q204</f>
        <v>0</v>
      </c>
      <c r="AZ203" s="548">
        <f t="shared" ref="AZ203" si="2188">Q205</f>
        <v>0</v>
      </c>
      <c r="BA203" s="550">
        <f t="shared" ref="BA203" si="2189">Q206</f>
        <v>0</v>
      </c>
      <c r="BB203" s="556">
        <f t="shared" ref="BB203" si="2190">R203</f>
        <v>0</v>
      </c>
      <c r="BC203" s="548">
        <f t="shared" ref="BC203" si="2191">R204</f>
        <v>0</v>
      </c>
      <c r="BD203" s="548">
        <f t="shared" ref="BD203" si="2192">R205</f>
        <v>0</v>
      </c>
      <c r="BE203" s="550">
        <f t="shared" ref="BE203" si="2193">R206</f>
        <v>0</v>
      </c>
      <c r="BF203" s="556">
        <f t="shared" ref="BF203" si="2194">S203</f>
        <v>0</v>
      </c>
      <c r="BG203" s="548">
        <f t="shared" ref="BG203" si="2195">S204</f>
        <v>0</v>
      </c>
      <c r="BH203" s="548">
        <f t="shared" ref="BH203" si="2196">S205</f>
        <v>0</v>
      </c>
      <c r="BI203" s="550">
        <f t="shared" ref="BI203" si="2197">S206</f>
        <v>0</v>
      </c>
      <c r="BJ203" s="552">
        <f t="shared" ref="BJ203" si="2198">H205</f>
        <v>0</v>
      </c>
      <c r="BK203" s="554" t="str">
        <f t="shared" ref="BK203" si="2199">IF(U203="","",IFERROR(SUM(V203:BI203)+LARGE(V203:BI203,1)/100+LARGE(V203:BI203,2)/1000+LARGE(V203:BI203,3)/10000+LARGE(V203:BI203,4)/100000+LARGE(V203:BI203,5)/1000000+LARGE(V203:BI203,6)/10000000+LARGE(V203:BI203,7)/100000000+LARGE(V203:BI203,8)/1000000000+LARGE(V203:BI203,9)/10000000000+LARGE(V203:BI203,10)/100000000000+LARGE(V203:BI203,11)/1000000000000+LARGE(V203:BI203,12)/10000000000000+LARGE(V203:BI203,13)/100000000000000+LARGE(V203:BI203,14)/1000000000000000+LARGE(V203:BI203,15)/10000000000000000+LARGE(V203:BI203,16)/100000000000000000+LARGE(V203:BI203,17)/1000000000000000000+LARGE(V203:BI203,18)/10000000000000000000+LARGE(V203:BI203,19)/100000000000000000000+LARGE(V203:BI203,20)/1E+21+LARGE(V203:BI203,21)/1E+22+LARGE(V203:BI203,22)/1E+23+LARGE(V203:BI203,23)/1E+24+LARGE(V203:BI203,24)/1E+25+LARGE(V203:BI203,25)/1E+26+LARGE(V203:BI203,26)/1E+27+LARGE(V203:BI203,27)/1E+28+LARGE(V203:BI203,28)/1E+29+LARGE(V203:BI203,29)/1E+30+LARGE(V203:BI203,30)/1E+31+LARGE(V203:BI203,31)/1E+32+LARGE(V203:BI203,32)/1E+33+LARGE(V203:BI203,33)/1E+34+LARGE(V203:BI203,34)/1E+35+LARGE(V203:BI203,35)/1E+36+LARGE(V203:BI203,36)/1E+37+LARGE(V203:BI203,37)/1E+38+LARGE(V203:BI203,38)/1E+39+LARGE(V203:BI203,39)/1E+40+LARGE(V203:BI203,40)/1E+21-0.01/T203,0))</f>
        <v/>
      </c>
      <c r="BL203" s="374"/>
      <c r="BM203" s="374"/>
      <c r="BN203" s="374"/>
      <c r="BO203" s="374"/>
      <c r="BP203" s="374"/>
      <c r="BQ203" s="374"/>
      <c r="BR203" s="374"/>
    </row>
    <row r="204" spans="1:70" ht="12" customHeight="1" x14ac:dyDescent="0.3">
      <c r="A204" s="582"/>
      <c r="B204" s="578"/>
      <c r="C204" s="570"/>
      <c r="D204" s="574"/>
      <c r="E204" s="164"/>
      <c r="F204" s="165"/>
      <c r="G204" s="150"/>
      <c r="H204" s="141" t="str">
        <f>IF(SUM(I203:I206)=0,"",(SUM(I203:I206)))</f>
        <v/>
      </c>
      <c r="I204" s="34" t="str">
        <f t="shared" si="2111"/>
        <v/>
      </c>
      <c r="J204" s="165"/>
      <c r="K204" s="165"/>
      <c r="L204" s="165"/>
      <c r="M204" s="165"/>
      <c r="N204" s="165"/>
      <c r="O204" s="165"/>
      <c r="P204" s="165"/>
      <c r="Q204" s="165"/>
      <c r="R204" s="165"/>
      <c r="S204" s="310"/>
      <c r="T204" s="536"/>
      <c r="U204" s="562"/>
      <c r="V204" s="557"/>
      <c r="W204" s="549"/>
      <c r="X204" s="549"/>
      <c r="Y204" s="551"/>
      <c r="Z204" s="557"/>
      <c r="AA204" s="549"/>
      <c r="AB204" s="549"/>
      <c r="AC204" s="551"/>
      <c r="AD204" s="557"/>
      <c r="AE204" s="549"/>
      <c r="AF204" s="549"/>
      <c r="AG204" s="551"/>
      <c r="AH204" s="557"/>
      <c r="AI204" s="549"/>
      <c r="AJ204" s="549"/>
      <c r="AK204" s="551"/>
      <c r="AL204" s="557"/>
      <c r="AM204" s="549"/>
      <c r="AN204" s="549"/>
      <c r="AO204" s="551"/>
      <c r="AP204" s="557"/>
      <c r="AQ204" s="549"/>
      <c r="AR204" s="549"/>
      <c r="AS204" s="551"/>
      <c r="AT204" s="557"/>
      <c r="AU204" s="549"/>
      <c r="AV204" s="549"/>
      <c r="AW204" s="551"/>
      <c r="AX204" s="557"/>
      <c r="AY204" s="549"/>
      <c r="AZ204" s="549"/>
      <c r="BA204" s="551"/>
      <c r="BB204" s="557"/>
      <c r="BC204" s="549"/>
      <c r="BD204" s="549"/>
      <c r="BE204" s="551"/>
      <c r="BF204" s="557"/>
      <c r="BG204" s="549"/>
      <c r="BH204" s="549"/>
      <c r="BI204" s="551"/>
      <c r="BJ204" s="553"/>
      <c r="BK204" s="555"/>
      <c r="BL204" s="374"/>
      <c r="BM204" s="374"/>
      <c r="BN204" s="374"/>
      <c r="BO204" s="374"/>
      <c r="BP204" s="374"/>
      <c r="BQ204" s="374"/>
      <c r="BR204" s="374"/>
    </row>
    <row r="205" spans="1:70" ht="12" customHeight="1" thickBot="1" x14ac:dyDescent="0.35">
      <c r="A205" s="582"/>
      <c r="B205" s="578"/>
      <c r="C205" s="570"/>
      <c r="D205" s="574"/>
      <c r="E205" s="164"/>
      <c r="F205" s="165"/>
      <c r="G205" s="35" t="s">
        <v>677</v>
      </c>
      <c r="H205" s="142"/>
      <c r="I205" s="34" t="str">
        <f t="shared" si="2111"/>
        <v/>
      </c>
      <c r="J205" s="165"/>
      <c r="K205" s="165"/>
      <c r="L205" s="165"/>
      <c r="M205" s="165"/>
      <c r="N205" s="165"/>
      <c r="O205" s="165"/>
      <c r="P205" s="165"/>
      <c r="Q205" s="165"/>
      <c r="R205" s="165"/>
      <c r="S205" s="310"/>
      <c r="T205" s="536"/>
      <c r="U205" s="562"/>
      <c r="V205" s="557"/>
      <c r="W205" s="549"/>
      <c r="X205" s="549"/>
      <c r="Y205" s="551"/>
      <c r="Z205" s="557"/>
      <c r="AA205" s="549"/>
      <c r="AB205" s="549"/>
      <c r="AC205" s="551"/>
      <c r="AD205" s="557"/>
      <c r="AE205" s="549"/>
      <c r="AF205" s="549"/>
      <c r="AG205" s="551"/>
      <c r="AH205" s="557"/>
      <c r="AI205" s="549"/>
      <c r="AJ205" s="549"/>
      <c r="AK205" s="551"/>
      <c r="AL205" s="557"/>
      <c r="AM205" s="549"/>
      <c r="AN205" s="549"/>
      <c r="AO205" s="551"/>
      <c r="AP205" s="557"/>
      <c r="AQ205" s="549"/>
      <c r="AR205" s="549"/>
      <c r="AS205" s="551"/>
      <c r="AT205" s="557"/>
      <c r="AU205" s="549"/>
      <c r="AV205" s="549"/>
      <c r="AW205" s="551"/>
      <c r="AX205" s="557"/>
      <c r="AY205" s="549"/>
      <c r="AZ205" s="549"/>
      <c r="BA205" s="551"/>
      <c r="BB205" s="557"/>
      <c r="BC205" s="549"/>
      <c r="BD205" s="549"/>
      <c r="BE205" s="551"/>
      <c r="BF205" s="557"/>
      <c r="BG205" s="549"/>
      <c r="BH205" s="549"/>
      <c r="BI205" s="551"/>
      <c r="BJ205" s="553"/>
      <c r="BK205" s="555"/>
      <c r="BL205" s="374"/>
      <c r="BM205" s="374"/>
      <c r="BN205" s="374"/>
      <c r="BO205" s="374"/>
      <c r="BP205" s="374"/>
      <c r="BQ205" s="374"/>
      <c r="BR205" s="374"/>
    </row>
    <row r="206" spans="1:70" ht="12" customHeight="1" thickBot="1" x14ac:dyDescent="0.35">
      <c r="A206" s="583"/>
      <c r="B206" s="579"/>
      <c r="C206" s="572"/>
      <c r="D206" s="575"/>
      <c r="E206" s="170"/>
      <c r="F206" s="167"/>
      <c r="G206" s="36" t="s">
        <v>678</v>
      </c>
      <c r="H206" s="37" t="str">
        <f>IF(F203="","",IF(SUM(H204:H205)=0,"PC",(SUM(H204:H205))))</f>
        <v/>
      </c>
      <c r="I206" s="304" t="str">
        <f t="shared" si="2111"/>
        <v/>
      </c>
      <c r="J206" s="167"/>
      <c r="K206" s="167"/>
      <c r="L206" s="167"/>
      <c r="M206" s="167"/>
      <c r="N206" s="167"/>
      <c r="O206" s="167"/>
      <c r="P206" s="167"/>
      <c r="Q206" s="167"/>
      <c r="R206" s="167"/>
      <c r="S206" s="313"/>
      <c r="T206" s="536"/>
      <c r="U206" s="564"/>
      <c r="V206" s="557"/>
      <c r="W206" s="549"/>
      <c r="X206" s="549"/>
      <c r="Y206" s="551"/>
      <c r="Z206" s="557"/>
      <c r="AA206" s="549"/>
      <c r="AB206" s="549"/>
      <c r="AC206" s="551"/>
      <c r="AD206" s="557"/>
      <c r="AE206" s="549"/>
      <c r="AF206" s="549"/>
      <c r="AG206" s="551"/>
      <c r="AH206" s="557"/>
      <c r="AI206" s="549"/>
      <c r="AJ206" s="549"/>
      <c r="AK206" s="551"/>
      <c r="AL206" s="557"/>
      <c r="AM206" s="549"/>
      <c r="AN206" s="549"/>
      <c r="AO206" s="551"/>
      <c r="AP206" s="557"/>
      <c r="AQ206" s="549"/>
      <c r="AR206" s="549"/>
      <c r="AS206" s="551"/>
      <c r="AT206" s="557"/>
      <c r="AU206" s="549"/>
      <c r="AV206" s="549"/>
      <c r="AW206" s="551"/>
      <c r="AX206" s="557"/>
      <c r="AY206" s="549"/>
      <c r="AZ206" s="549"/>
      <c r="BA206" s="551"/>
      <c r="BB206" s="557"/>
      <c r="BC206" s="549"/>
      <c r="BD206" s="549"/>
      <c r="BE206" s="551"/>
      <c r="BF206" s="557"/>
      <c r="BG206" s="549"/>
      <c r="BH206" s="549"/>
      <c r="BI206" s="551"/>
      <c r="BJ206" s="553"/>
      <c r="BK206" s="555"/>
      <c r="BL206" s="374"/>
      <c r="BM206" s="374"/>
      <c r="BN206" s="374"/>
      <c r="BO206" s="374"/>
      <c r="BP206" s="374"/>
      <c r="BQ206" s="374"/>
      <c r="BR206" s="374"/>
    </row>
    <row r="207" spans="1:70" ht="12" customHeight="1" x14ac:dyDescent="0.3">
      <c r="A207" s="581" t="str">
        <f t="shared" ref="A207" si="2200">IF(ISERROR(RANK(BK207,$BK$3:$BK$78,0)),"",(RANK(BK207,$BK$3:$BK$78,0)))</f>
        <v/>
      </c>
      <c r="B207" s="577" t="str">
        <f>IF(ISNA(VLOOKUP(D207,'L. Des E.'!$A$3:$C$362,2,FALSE)),"",(VLOOKUP(D207,'L. Des E.'!$A$3:$C$362,2,FALSE)))</f>
        <v/>
      </c>
      <c r="C207" s="569" t="str">
        <f>IF(ISNA(VLOOKUP(D207,'L. Des E.'!$A$3:$C$362,3,FALSE)),"",(VLOOKUP(D207,'L. Des E.'!$A$3:$C$362,3,FALSE)))</f>
        <v/>
      </c>
      <c r="D207" s="573"/>
      <c r="E207" s="171"/>
      <c r="F207" s="168"/>
      <c r="G207" s="149"/>
      <c r="H207" s="39"/>
      <c r="I207" s="30" t="str">
        <f t="shared" si="2111"/>
        <v/>
      </c>
      <c r="J207" s="168"/>
      <c r="K207" s="168"/>
      <c r="L207" s="168"/>
      <c r="M207" s="168"/>
      <c r="N207" s="168"/>
      <c r="O207" s="168"/>
      <c r="P207" s="168"/>
      <c r="Q207" s="168"/>
      <c r="R207" s="168"/>
      <c r="S207" s="309"/>
      <c r="T207" s="536">
        <v>52</v>
      </c>
      <c r="U207" s="561" t="str">
        <f t="shared" ref="U207" si="2201">H210</f>
        <v/>
      </c>
      <c r="V207" s="556">
        <f t="shared" ref="V207" si="2202">J207</f>
        <v>0</v>
      </c>
      <c r="W207" s="548">
        <f t="shared" ref="W207" si="2203">J208</f>
        <v>0</v>
      </c>
      <c r="X207" s="548">
        <f t="shared" ref="X207" si="2204">J209</f>
        <v>0</v>
      </c>
      <c r="Y207" s="550">
        <f t="shared" ref="Y207" si="2205">J210</f>
        <v>0</v>
      </c>
      <c r="Z207" s="556">
        <f t="shared" ref="Z207" si="2206">K207</f>
        <v>0</v>
      </c>
      <c r="AA207" s="548">
        <f t="shared" ref="AA207" si="2207">K208</f>
        <v>0</v>
      </c>
      <c r="AB207" s="548">
        <f t="shared" ref="AB207" si="2208">K209</f>
        <v>0</v>
      </c>
      <c r="AC207" s="550">
        <f t="shared" ref="AC207" si="2209">K210</f>
        <v>0</v>
      </c>
      <c r="AD207" s="556">
        <f t="shared" ref="AD207" si="2210">L207</f>
        <v>0</v>
      </c>
      <c r="AE207" s="548">
        <f t="shared" ref="AE207" si="2211">L208</f>
        <v>0</v>
      </c>
      <c r="AF207" s="548">
        <f t="shared" ref="AF207" si="2212">L209</f>
        <v>0</v>
      </c>
      <c r="AG207" s="550">
        <f t="shared" ref="AG207" si="2213">L210</f>
        <v>0</v>
      </c>
      <c r="AH207" s="556">
        <f t="shared" ref="AH207" si="2214">M207</f>
        <v>0</v>
      </c>
      <c r="AI207" s="548">
        <f t="shared" ref="AI207" si="2215">M208</f>
        <v>0</v>
      </c>
      <c r="AJ207" s="548">
        <f t="shared" ref="AJ207" si="2216">M209</f>
        <v>0</v>
      </c>
      <c r="AK207" s="550">
        <f t="shared" ref="AK207" si="2217">M210</f>
        <v>0</v>
      </c>
      <c r="AL207" s="556">
        <f t="shared" ref="AL207" si="2218">N207</f>
        <v>0</v>
      </c>
      <c r="AM207" s="548">
        <f t="shared" ref="AM207" si="2219">N208</f>
        <v>0</v>
      </c>
      <c r="AN207" s="548">
        <f t="shared" ref="AN207" si="2220">N209</f>
        <v>0</v>
      </c>
      <c r="AO207" s="550">
        <f t="shared" ref="AO207" si="2221">N210</f>
        <v>0</v>
      </c>
      <c r="AP207" s="556">
        <f t="shared" ref="AP207" si="2222">O207</f>
        <v>0</v>
      </c>
      <c r="AQ207" s="548">
        <f t="shared" ref="AQ207" si="2223">O208</f>
        <v>0</v>
      </c>
      <c r="AR207" s="548">
        <f t="shared" ref="AR207" si="2224">O209</f>
        <v>0</v>
      </c>
      <c r="AS207" s="550">
        <f t="shared" ref="AS207" si="2225">O210</f>
        <v>0</v>
      </c>
      <c r="AT207" s="556">
        <f t="shared" ref="AT207" si="2226">P207</f>
        <v>0</v>
      </c>
      <c r="AU207" s="548">
        <f t="shared" ref="AU207" si="2227">P208</f>
        <v>0</v>
      </c>
      <c r="AV207" s="548">
        <f t="shared" ref="AV207" si="2228">P209</f>
        <v>0</v>
      </c>
      <c r="AW207" s="550">
        <f t="shared" ref="AW207" si="2229">P210</f>
        <v>0</v>
      </c>
      <c r="AX207" s="556">
        <f t="shared" ref="AX207" si="2230">Q207</f>
        <v>0</v>
      </c>
      <c r="AY207" s="548">
        <f t="shared" ref="AY207" si="2231">Q208</f>
        <v>0</v>
      </c>
      <c r="AZ207" s="548">
        <f t="shared" ref="AZ207" si="2232">Q209</f>
        <v>0</v>
      </c>
      <c r="BA207" s="550">
        <f t="shared" ref="BA207" si="2233">Q210</f>
        <v>0</v>
      </c>
      <c r="BB207" s="556">
        <f t="shared" ref="BB207" si="2234">R207</f>
        <v>0</v>
      </c>
      <c r="BC207" s="548">
        <f t="shared" ref="BC207" si="2235">R208</f>
        <v>0</v>
      </c>
      <c r="BD207" s="548">
        <f t="shared" ref="BD207" si="2236">R209</f>
        <v>0</v>
      </c>
      <c r="BE207" s="550">
        <f t="shared" ref="BE207" si="2237">R210</f>
        <v>0</v>
      </c>
      <c r="BF207" s="556">
        <f t="shared" ref="BF207" si="2238">S207</f>
        <v>0</v>
      </c>
      <c r="BG207" s="548">
        <f t="shared" ref="BG207" si="2239">S208</f>
        <v>0</v>
      </c>
      <c r="BH207" s="548">
        <f t="shared" ref="BH207" si="2240">S209</f>
        <v>0</v>
      </c>
      <c r="BI207" s="550">
        <f t="shared" ref="BI207" si="2241">S210</f>
        <v>0</v>
      </c>
      <c r="BJ207" s="552">
        <f t="shared" ref="BJ207" si="2242">H209</f>
        <v>0</v>
      </c>
      <c r="BK207" s="554" t="str">
        <f t="shared" ref="BK207" si="2243">IF(U207="","",IFERROR(SUM(V207:BI207)+LARGE(V207:BI207,1)/100+LARGE(V207:BI207,2)/1000+LARGE(V207:BI207,3)/10000+LARGE(V207:BI207,4)/100000+LARGE(V207:BI207,5)/1000000+LARGE(V207:BI207,6)/10000000+LARGE(V207:BI207,7)/100000000+LARGE(V207:BI207,8)/1000000000+LARGE(V207:BI207,9)/10000000000+LARGE(V207:BI207,10)/100000000000+LARGE(V207:BI207,11)/1000000000000+LARGE(V207:BI207,12)/10000000000000+LARGE(V207:BI207,13)/100000000000000+LARGE(V207:BI207,14)/1000000000000000+LARGE(V207:BI207,15)/10000000000000000+LARGE(V207:BI207,16)/100000000000000000+LARGE(V207:BI207,17)/1000000000000000000+LARGE(V207:BI207,18)/10000000000000000000+LARGE(V207:BI207,19)/100000000000000000000+LARGE(V207:BI207,20)/1E+21+LARGE(V207:BI207,21)/1E+22+LARGE(V207:BI207,22)/1E+23+LARGE(V207:BI207,23)/1E+24+LARGE(V207:BI207,24)/1E+25+LARGE(V207:BI207,25)/1E+26+LARGE(V207:BI207,26)/1E+27+LARGE(V207:BI207,27)/1E+28+LARGE(V207:BI207,28)/1E+29+LARGE(V207:BI207,29)/1E+30+LARGE(V207:BI207,30)/1E+31+LARGE(V207:BI207,31)/1E+32+LARGE(V207:BI207,32)/1E+33+LARGE(V207:BI207,33)/1E+34+LARGE(V207:BI207,34)/1E+35+LARGE(V207:BI207,35)/1E+36+LARGE(V207:BI207,36)/1E+37+LARGE(V207:BI207,37)/1E+38+LARGE(V207:BI207,38)/1E+39+LARGE(V207:BI207,39)/1E+40+LARGE(V207:BI207,40)/1E+21-0.01/T207,0))</f>
        <v/>
      </c>
      <c r="BL207" s="374"/>
      <c r="BM207" s="374"/>
      <c r="BN207" s="374"/>
      <c r="BO207" s="374"/>
      <c r="BP207" s="374"/>
      <c r="BQ207" s="374"/>
      <c r="BR207" s="374"/>
    </row>
    <row r="208" spans="1:70" ht="12" customHeight="1" x14ac:dyDescent="0.3">
      <c r="A208" s="582"/>
      <c r="B208" s="578"/>
      <c r="C208" s="570"/>
      <c r="D208" s="574"/>
      <c r="E208" s="164"/>
      <c r="F208" s="165"/>
      <c r="G208" s="150"/>
      <c r="H208" s="141" t="str">
        <f>IF(SUM(I207:I210)=0,"",(SUM(I207:I210)))</f>
        <v/>
      </c>
      <c r="I208" s="34" t="str">
        <f t="shared" si="2111"/>
        <v/>
      </c>
      <c r="J208" s="165"/>
      <c r="K208" s="165"/>
      <c r="L208" s="165"/>
      <c r="M208" s="165"/>
      <c r="N208" s="165"/>
      <c r="O208" s="165"/>
      <c r="P208" s="165"/>
      <c r="Q208" s="165"/>
      <c r="R208" s="165"/>
      <c r="S208" s="310"/>
      <c r="T208" s="536"/>
      <c r="U208" s="562"/>
      <c r="V208" s="557"/>
      <c r="W208" s="549"/>
      <c r="X208" s="549"/>
      <c r="Y208" s="551"/>
      <c r="Z208" s="557"/>
      <c r="AA208" s="549"/>
      <c r="AB208" s="549"/>
      <c r="AC208" s="551"/>
      <c r="AD208" s="557"/>
      <c r="AE208" s="549"/>
      <c r="AF208" s="549"/>
      <c r="AG208" s="551"/>
      <c r="AH208" s="557"/>
      <c r="AI208" s="549"/>
      <c r="AJ208" s="549"/>
      <c r="AK208" s="551"/>
      <c r="AL208" s="557"/>
      <c r="AM208" s="549"/>
      <c r="AN208" s="549"/>
      <c r="AO208" s="551"/>
      <c r="AP208" s="557"/>
      <c r="AQ208" s="549"/>
      <c r="AR208" s="549"/>
      <c r="AS208" s="551"/>
      <c r="AT208" s="557"/>
      <c r="AU208" s="549"/>
      <c r="AV208" s="549"/>
      <c r="AW208" s="551"/>
      <c r="AX208" s="557"/>
      <c r="AY208" s="549"/>
      <c r="AZ208" s="549"/>
      <c r="BA208" s="551"/>
      <c r="BB208" s="557"/>
      <c r="BC208" s="549"/>
      <c r="BD208" s="549"/>
      <c r="BE208" s="551"/>
      <c r="BF208" s="557"/>
      <c r="BG208" s="549"/>
      <c r="BH208" s="549"/>
      <c r="BI208" s="551"/>
      <c r="BJ208" s="553"/>
      <c r="BK208" s="555"/>
      <c r="BL208" s="374"/>
      <c r="BM208" s="374"/>
      <c r="BN208" s="374"/>
      <c r="BO208" s="374"/>
      <c r="BP208" s="374"/>
      <c r="BQ208" s="374"/>
      <c r="BR208" s="374"/>
    </row>
    <row r="209" spans="1:70" ht="12" customHeight="1" thickBot="1" x14ac:dyDescent="0.35">
      <c r="A209" s="582"/>
      <c r="B209" s="578"/>
      <c r="C209" s="570"/>
      <c r="D209" s="574"/>
      <c r="E209" s="164"/>
      <c r="F209" s="165"/>
      <c r="G209" s="35" t="s">
        <v>677</v>
      </c>
      <c r="H209" s="142"/>
      <c r="I209" s="34" t="str">
        <f t="shared" si="2111"/>
        <v/>
      </c>
      <c r="J209" s="165"/>
      <c r="K209" s="165"/>
      <c r="L209" s="165"/>
      <c r="M209" s="165"/>
      <c r="N209" s="165"/>
      <c r="O209" s="165"/>
      <c r="P209" s="165"/>
      <c r="Q209" s="165"/>
      <c r="R209" s="165"/>
      <c r="S209" s="310"/>
      <c r="T209" s="536"/>
      <c r="U209" s="562"/>
      <c r="V209" s="557"/>
      <c r="W209" s="549"/>
      <c r="X209" s="549"/>
      <c r="Y209" s="551"/>
      <c r="Z209" s="557"/>
      <c r="AA209" s="549"/>
      <c r="AB209" s="549"/>
      <c r="AC209" s="551"/>
      <c r="AD209" s="557"/>
      <c r="AE209" s="549"/>
      <c r="AF209" s="549"/>
      <c r="AG209" s="551"/>
      <c r="AH209" s="557"/>
      <c r="AI209" s="549"/>
      <c r="AJ209" s="549"/>
      <c r="AK209" s="551"/>
      <c r="AL209" s="557"/>
      <c r="AM209" s="549"/>
      <c r="AN209" s="549"/>
      <c r="AO209" s="551"/>
      <c r="AP209" s="557"/>
      <c r="AQ209" s="549"/>
      <c r="AR209" s="549"/>
      <c r="AS209" s="551"/>
      <c r="AT209" s="557"/>
      <c r="AU209" s="549"/>
      <c r="AV209" s="549"/>
      <c r="AW209" s="551"/>
      <c r="AX209" s="557"/>
      <c r="AY209" s="549"/>
      <c r="AZ209" s="549"/>
      <c r="BA209" s="551"/>
      <c r="BB209" s="557"/>
      <c r="BC209" s="549"/>
      <c r="BD209" s="549"/>
      <c r="BE209" s="551"/>
      <c r="BF209" s="557"/>
      <c r="BG209" s="549"/>
      <c r="BH209" s="549"/>
      <c r="BI209" s="551"/>
      <c r="BJ209" s="553"/>
      <c r="BK209" s="555"/>
      <c r="BL209" s="374"/>
      <c r="BM209" s="374"/>
      <c r="BN209" s="374"/>
      <c r="BO209" s="374"/>
      <c r="BP209" s="374"/>
      <c r="BQ209" s="374"/>
      <c r="BR209" s="374"/>
    </row>
    <row r="210" spans="1:70" ht="12" customHeight="1" thickBot="1" x14ac:dyDescent="0.35">
      <c r="A210" s="583"/>
      <c r="B210" s="579"/>
      <c r="C210" s="572"/>
      <c r="D210" s="575"/>
      <c r="E210" s="166"/>
      <c r="F210" s="169"/>
      <c r="G210" s="36" t="s">
        <v>678</v>
      </c>
      <c r="H210" s="37" t="str">
        <f>IF(F207="","",IF(SUM(H208:H209)=0,"PC",(SUM(H208:H209))))</f>
        <v/>
      </c>
      <c r="I210" s="304" t="str">
        <f t="shared" si="2111"/>
        <v/>
      </c>
      <c r="J210" s="169"/>
      <c r="K210" s="169"/>
      <c r="L210" s="169"/>
      <c r="M210" s="169"/>
      <c r="N210" s="169"/>
      <c r="O210" s="169"/>
      <c r="P210" s="169"/>
      <c r="Q210" s="169"/>
      <c r="R210" s="169"/>
      <c r="S210" s="311"/>
      <c r="T210" s="536"/>
      <c r="U210" s="564"/>
      <c r="V210" s="557"/>
      <c r="W210" s="549"/>
      <c r="X210" s="549"/>
      <c r="Y210" s="551"/>
      <c r="Z210" s="557"/>
      <c r="AA210" s="549"/>
      <c r="AB210" s="549"/>
      <c r="AC210" s="551"/>
      <c r="AD210" s="557"/>
      <c r="AE210" s="549"/>
      <c r="AF210" s="549"/>
      <c r="AG210" s="551"/>
      <c r="AH210" s="557"/>
      <c r="AI210" s="549"/>
      <c r="AJ210" s="549"/>
      <c r="AK210" s="551"/>
      <c r="AL210" s="557"/>
      <c r="AM210" s="549"/>
      <c r="AN210" s="549"/>
      <c r="AO210" s="551"/>
      <c r="AP210" s="557"/>
      <c r="AQ210" s="549"/>
      <c r="AR210" s="549"/>
      <c r="AS210" s="551"/>
      <c r="AT210" s="557"/>
      <c r="AU210" s="549"/>
      <c r="AV210" s="549"/>
      <c r="AW210" s="551"/>
      <c r="AX210" s="557"/>
      <c r="AY210" s="549"/>
      <c r="AZ210" s="549"/>
      <c r="BA210" s="551"/>
      <c r="BB210" s="557"/>
      <c r="BC210" s="549"/>
      <c r="BD210" s="549"/>
      <c r="BE210" s="551"/>
      <c r="BF210" s="557"/>
      <c r="BG210" s="549"/>
      <c r="BH210" s="549"/>
      <c r="BI210" s="551"/>
      <c r="BJ210" s="553"/>
      <c r="BK210" s="555"/>
      <c r="BL210" s="374"/>
      <c r="BM210" s="374"/>
      <c r="BN210" s="374"/>
      <c r="BO210" s="374"/>
      <c r="BP210" s="374"/>
      <c r="BQ210" s="374"/>
      <c r="BR210" s="374"/>
    </row>
    <row r="211" spans="1:70" ht="12" customHeight="1" x14ac:dyDescent="0.3">
      <c r="A211" s="581" t="str">
        <f t="shared" ref="A211" si="2244">IF(ISERROR(RANK(BK211,$BK$3:$BK$78,0)),"",(RANK(BK211,$BK$3:$BK$78,0)))</f>
        <v/>
      </c>
      <c r="B211" s="577" t="str">
        <f>IF(ISNA(VLOOKUP(D211,'L. Des E.'!$A$3:$C$362,2,FALSE)),"",(VLOOKUP(D211,'L. Des E.'!$A$3:$C$362,2,FALSE)))</f>
        <v/>
      </c>
      <c r="C211" s="569" t="str">
        <f>IF(ISNA(VLOOKUP(D211,'L. Des E.'!$A$3:$C$362,3,FALSE)),"",(VLOOKUP(D211,'L. Des E.'!$A$3:$C$362,3,FALSE)))</f>
        <v/>
      </c>
      <c r="D211" s="573"/>
      <c r="E211" s="162"/>
      <c r="F211" s="163"/>
      <c r="G211" s="149"/>
      <c r="H211" s="31"/>
      <c r="I211" s="30" t="str">
        <f t="shared" si="2111"/>
        <v/>
      </c>
      <c r="J211" s="163"/>
      <c r="K211" s="163"/>
      <c r="L211" s="163"/>
      <c r="M211" s="163"/>
      <c r="N211" s="163"/>
      <c r="O211" s="163"/>
      <c r="P211" s="163"/>
      <c r="Q211" s="163"/>
      <c r="R211" s="163"/>
      <c r="S211" s="312"/>
      <c r="T211" s="536">
        <v>53</v>
      </c>
      <c r="U211" s="561" t="str">
        <f t="shared" ref="U211" si="2245">H214</f>
        <v/>
      </c>
      <c r="V211" s="556">
        <f t="shared" ref="V211" si="2246">J211</f>
        <v>0</v>
      </c>
      <c r="W211" s="548">
        <f t="shared" ref="W211" si="2247">J212</f>
        <v>0</v>
      </c>
      <c r="X211" s="548">
        <f t="shared" ref="X211" si="2248">J213</f>
        <v>0</v>
      </c>
      <c r="Y211" s="550">
        <f t="shared" ref="Y211" si="2249">J214</f>
        <v>0</v>
      </c>
      <c r="Z211" s="556">
        <f t="shared" ref="Z211" si="2250">K211</f>
        <v>0</v>
      </c>
      <c r="AA211" s="548">
        <f t="shared" ref="AA211" si="2251">K212</f>
        <v>0</v>
      </c>
      <c r="AB211" s="548">
        <f t="shared" ref="AB211" si="2252">K213</f>
        <v>0</v>
      </c>
      <c r="AC211" s="550">
        <f t="shared" ref="AC211" si="2253">K214</f>
        <v>0</v>
      </c>
      <c r="AD211" s="556">
        <f t="shared" ref="AD211" si="2254">L211</f>
        <v>0</v>
      </c>
      <c r="AE211" s="548">
        <f t="shared" ref="AE211" si="2255">L212</f>
        <v>0</v>
      </c>
      <c r="AF211" s="548">
        <f t="shared" ref="AF211" si="2256">L213</f>
        <v>0</v>
      </c>
      <c r="AG211" s="550">
        <f t="shared" ref="AG211" si="2257">L214</f>
        <v>0</v>
      </c>
      <c r="AH211" s="556">
        <f t="shared" ref="AH211" si="2258">M211</f>
        <v>0</v>
      </c>
      <c r="AI211" s="548">
        <f t="shared" ref="AI211" si="2259">M212</f>
        <v>0</v>
      </c>
      <c r="AJ211" s="548">
        <f t="shared" ref="AJ211" si="2260">M213</f>
        <v>0</v>
      </c>
      <c r="AK211" s="550">
        <f t="shared" ref="AK211" si="2261">M214</f>
        <v>0</v>
      </c>
      <c r="AL211" s="556">
        <f t="shared" ref="AL211" si="2262">N211</f>
        <v>0</v>
      </c>
      <c r="AM211" s="548">
        <f t="shared" ref="AM211" si="2263">N212</f>
        <v>0</v>
      </c>
      <c r="AN211" s="548">
        <f t="shared" ref="AN211" si="2264">N213</f>
        <v>0</v>
      </c>
      <c r="AO211" s="550">
        <f t="shared" ref="AO211" si="2265">N214</f>
        <v>0</v>
      </c>
      <c r="AP211" s="556">
        <f t="shared" ref="AP211" si="2266">O211</f>
        <v>0</v>
      </c>
      <c r="AQ211" s="548">
        <f t="shared" ref="AQ211" si="2267">O212</f>
        <v>0</v>
      </c>
      <c r="AR211" s="548">
        <f t="shared" ref="AR211" si="2268">O213</f>
        <v>0</v>
      </c>
      <c r="AS211" s="550">
        <f t="shared" ref="AS211" si="2269">O214</f>
        <v>0</v>
      </c>
      <c r="AT211" s="556">
        <f t="shared" ref="AT211" si="2270">P211</f>
        <v>0</v>
      </c>
      <c r="AU211" s="548">
        <f t="shared" ref="AU211" si="2271">P212</f>
        <v>0</v>
      </c>
      <c r="AV211" s="548">
        <f t="shared" ref="AV211" si="2272">P213</f>
        <v>0</v>
      </c>
      <c r="AW211" s="550">
        <f t="shared" ref="AW211" si="2273">P214</f>
        <v>0</v>
      </c>
      <c r="AX211" s="556">
        <f t="shared" ref="AX211" si="2274">Q211</f>
        <v>0</v>
      </c>
      <c r="AY211" s="548">
        <f t="shared" ref="AY211" si="2275">Q212</f>
        <v>0</v>
      </c>
      <c r="AZ211" s="548">
        <f t="shared" ref="AZ211" si="2276">Q213</f>
        <v>0</v>
      </c>
      <c r="BA211" s="550">
        <f t="shared" ref="BA211" si="2277">Q214</f>
        <v>0</v>
      </c>
      <c r="BB211" s="556">
        <f t="shared" ref="BB211" si="2278">R211</f>
        <v>0</v>
      </c>
      <c r="BC211" s="548">
        <f t="shared" ref="BC211" si="2279">R212</f>
        <v>0</v>
      </c>
      <c r="BD211" s="548">
        <f t="shared" ref="BD211" si="2280">R213</f>
        <v>0</v>
      </c>
      <c r="BE211" s="550">
        <f t="shared" ref="BE211" si="2281">R214</f>
        <v>0</v>
      </c>
      <c r="BF211" s="556">
        <f t="shared" ref="BF211" si="2282">S211</f>
        <v>0</v>
      </c>
      <c r="BG211" s="548">
        <f t="shared" ref="BG211" si="2283">S212</f>
        <v>0</v>
      </c>
      <c r="BH211" s="548">
        <f t="shared" ref="BH211" si="2284">S213</f>
        <v>0</v>
      </c>
      <c r="BI211" s="550">
        <f t="shared" ref="BI211" si="2285">S214</f>
        <v>0</v>
      </c>
      <c r="BJ211" s="552">
        <f t="shared" ref="BJ211" si="2286">H213</f>
        <v>0</v>
      </c>
      <c r="BK211" s="554" t="str">
        <f t="shared" ref="BK211" si="2287">IF(U211="","",IFERROR(SUM(V211:BI211)+LARGE(V211:BI211,1)/100+LARGE(V211:BI211,2)/1000+LARGE(V211:BI211,3)/10000+LARGE(V211:BI211,4)/100000+LARGE(V211:BI211,5)/1000000+LARGE(V211:BI211,6)/10000000+LARGE(V211:BI211,7)/100000000+LARGE(V211:BI211,8)/1000000000+LARGE(V211:BI211,9)/10000000000+LARGE(V211:BI211,10)/100000000000+LARGE(V211:BI211,11)/1000000000000+LARGE(V211:BI211,12)/10000000000000+LARGE(V211:BI211,13)/100000000000000+LARGE(V211:BI211,14)/1000000000000000+LARGE(V211:BI211,15)/10000000000000000+LARGE(V211:BI211,16)/100000000000000000+LARGE(V211:BI211,17)/1000000000000000000+LARGE(V211:BI211,18)/10000000000000000000+LARGE(V211:BI211,19)/100000000000000000000+LARGE(V211:BI211,20)/1E+21+LARGE(V211:BI211,21)/1E+22+LARGE(V211:BI211,22)/1E+23+LARGE(V211:BI211,23)/1E+24+LARGE(V211:BI211,24)/1E+25+LARGE(V211:BI211,25)/1E+26+LARGE(V211:BI211,26)/1E+27+LARGE(V211:BI211,27)/1E+28+LARGE(V211:BI211,28)/1E+29+LARGE(V211:BI211,29)/1E+30+LARGE(V211:BI211,30)/1E+31+LARGE(V211:BI211,31)/1E+32+LARGE(V211:BI211,32)/1E+33+LARGE(V211:BI211,33)/1E+34+LARGE(V211:BI211,34)/1E+35+LARGE(V211:BI211,35)/1E+36+LARGE(V211:BI211,36)/1E+37+LARGE(V211:BI211,37)/1E+38+LARGE(V211:BI211,38)/1E+39+LARGE(V211:BI211,39)/1E+40+LARGE(V211:BI211,40)/1E+21-0.01/T211,0))</f>
        <v/>
      </c>
      <c r="BL211" s="374"/>
      <c r="BM211" s="374"/>
      <c r="BN211" s="374"/>
      <c r="BO211" s="374"/>
      <c r="BP211" s="374"/>
      <c r="BQ211" s="374"/>
      <c r="BR211" s="374"/>
    </row>
    <row r="212" spans="1:70" ht="12" customHeight="1" x14ac:dyDescent="0.3">
      <c r="A212" s="582"/>
      <c r="B212" s="578"/>
      <c r="C212" s="570"/>
      <c r="D212" s="574"/>
      <c r="E212" s="164"/>
      <c r="F212" s="165"/>
      <c r="G212" s="150"/>
      <c r="H212" s="141" t="str">
        <f>IF(SUM(I211:I214)=0,"",(SUM(I211:I214)))</f>
        <v/>
      </c>
      <c r="I212" s="34" t="str">
        <f t="shared" si="2111"/>
        <v/>
      </c>
      <c r="J212" s="165"/>
      <c r="K212" s="165"/>
      <c r="L212" s="165"/>
      <c r="M212" s="165"/>
      <c r="N212" s="165"/>
      <c r="O212" s="165"/>
      <c r="P212" s="165"/>
      <c r="Q212" s="165"/>
      <c r="R212" s="165"/>
      <c r="S212" s="310"/>
      <c r="T212" s="536"/>
      <c r="U212" s="562"/>
      <c r="V212" s="557"/>
      <c r="W212" s="549"/>
      <c r="X212" s="549"/>
      <c r="Y212" s="551"/>
      <c r="Z212" s="557"/>
      <c r="AA212" s="549"/>
      <c r="AB212" s="549"/>
      <c r="AC212" s="551"/>
      <c r="AD212" s="557"/>
      <c r="AE212" s="549"/>
      <c r="AF212" s="549"/>
      <c r="AG212" s="551"/>
      <c r="AH212" s="557"/>
      <c r="AI212" s="549"/>
      <c r="AJ212" s="549"/>
      <c r="AK212" s="551"/>
      <c r="AL212" s="557"/>
      <c r="AM212" s="549"/>
      <c r="AN212" s="549"/>
      <c r="AO212" s="551"/>
      <c r="AP212" s="557"/>
      <c r="AQ212" s="549"/>
      <c r="AR212" s="549"/>
      <c r="AS212" s="551"/>
      <c r="AT212" s="557"/>
      <c r="AU212" s="549"/>
      <c r="AV212" s="549"/>
      <c r="AW212" s="551"/>
      <c r="AX212" s="557"/>
      <c r="AY212" s="549"/>
      <c r="AZ212" s="549"/>
      <c r="BA212" s="551"/>
      <c r="BB212" s="557"/>
      <c r="BC212" s="549"/>
      <c r="BD212" s="549"/>
      <c r="BE212" s="551"/>
      <c r="BF212" s="557"/>
      <c r="BG212" s="549"/>
      <c r="BH212" s="549"/>
      <c r="BI212" s="551"/>
      <c r="BJ212" s="553"/>
      <c r="BK212" s="555"/>
      <c r="BL212" s="374"/>
      <c r="BM212" s="374"/>
      <c r="BN212" s="374"/>
      <c r="BO212" s="374"/>
      <c r="BP212" s="374"/>
      <c r="BQ212" s="374"/>
      <c r="BR212" s="374"/>
    </row>
    <row r="213" spans="1:70" ht="12" customHeight="1" thickBot="1" x14ac:dyDescent="0.35">
      <c r="A213" s="582"/>
      <c r="B213" s="578"/>
      <c r="C213" s="570"/>
      <c r="D213" s="574"/>
      <c r="E213" s="164"/>
      <c r="F213" s="165"/>
      <c r="G213" s="35" t="s">
        <v>677</v>
      </c>
      <c r="H213" s="142"/>
      <c r="I213" s="34" t="str">
        <f t="shared" si="2111"/>
        <v/>
      </c>
      <c r="J213" s="165"/>
      <c r="K213" s="165"/>
      <c r="L213" s="165"/>
      <c r="M213" s="165"/>
      <c r="N213" s="165"/>
      <c r="O213" s="165"/>
      <c r="P213" s="165"/>
      <c r="Q213" s="165"/>
      <c r="R213" s="165"/>
      <c r="S213" s="310"/>
      <c r="T213" s="536"/>
      <c r="U213" s="562"/>
      <c r="V213" s="557"/>
      <c r="W213" s="549"/>
      <c r="X213" s="549"/>
      <c r="Y213" s="551"/>
      <c r="Z213" s="557"/>
      <c r="AA213" s="549"/>
      <c r="AB213" s="549"/>
      <c r="AC213" s="551"/>
      <c r="AD213" s="557"/>
      <c r="AE213" s="549"/>
      <c r="AF213" s="549"/>
      <c r="AG213" s="551"/>
      <c r="AH213" s="557"/>
      <c r="AI213" s="549"/>
      <c r="AJ213" s="549"/>
      <c r="AK213" s="551"/>
      <c r="AL213" s="557"/>
      <c r="AM213" s="549"/>
      <c r="AN213" s="549"/>
      <c r="AO213" s="551"/>
      <c r="AP213" s="557"/>
      <c r="AQ213" s="549"/>
      <c r="AR213" s="549"/>
      <c r="AS213" s="551"/>
      <c r="AT213" s="557"/>
      <c r="AU213" s="549"/>
      <c r="AV213" s="549"/>
      <c r="AW213" s="551"/>
      <c r="AX213" s="557"/>
      <c r="AY213" s="549"/>
      <c r="AZ213" s="549"/>
      <c r="BA213" s="551"/>
      <c r="BB213" s="557"/>
      <c r="BC213" s="549"/>
      <c r="BD213" s="549"/>
      <c r="BE213" s="551"/>
      <c r="BF213" s="557"/>
      <c r="BG213" s="549"/>
      <c r="BH213" s="549"/>
      <c r="BI213" s="551"/>
      <c r="BJ213" s="553"/>
      <c r="BK213" s="555"/>
      <c r="BL213" s="374"/>
      <c r="BM213" s="374"/>
      <c r="BN213" s="374"/>
      <c r="BO213" s="374"/>
      <c r="BP213" s="374"/>
      <c r="BQ213" s="374"/>
      <c r="BR213" s="374"/>
    </row>
    <row r="214" spans="1:70" ht="12" customHeight="1" thickBot="1" x14ac:dyDescent="0.35">
      <c r="A214" s="583"/>
      <c r="B214" s="579"/>
      <c r="C214" s="572"/>
      <c r="D214" s="575"/>
      <c r="E214" s="170"/>
      <c r="F214" s="167"/>
      <c r="G214" s="36" t="s">
        <v>678</v>
      </c>
      <c r="H214" s="37" t="str">
        <f>IF(F211="","",IF(SUM(H212:H213)=0,"PC",(SUM(H212:H213))))</f>
        <v/>
      </c>
      <c r="I214" s="304" t="str">
        <f t="shared" si="2111"/>
        <v/>
      </c>
      <c r="J214" s="167"/>
      <c r="K214" s="167"/>
      <c r="L214" s="167"/>
      <c r="M214" s="167"/>
      <c r="N214" s="167"/>
      <c r="O214" s="167"/>
      <c r="P214" s="167"/>
      <c r="Q214" s="167"/>
      <c r="R214" s="167"/>
      <c r="S214" s="313"/>
      <c r="T214" s="536"/>
      <c r="U214" s="564"/>
      <c r="V214" s="557"/>
      <c r="W214" s="549"/>
      <c r="X214" s="549"/>
      <c r="Y214" s="551"/>
      <c r="Z214" s="557"/>
      <c r="AA214" s="549"/>
      <c r="AB214" s="549"/>
      <c r="AC214" s="551"/>
      <c r="AD214" s="557"/>
      <c r="AE214" s="549"/>
      <c r="AF214" s="549"/>
      <c r="AG214" s="551"/>
      <c r="AH214" s="557"/>
      <c r="AI214" s="549"/>
      <c r="AJ214" s="549"/>
      <c r="AK214" s="551"/>
      <c r="AL214" s="557"/>
      <c r="AM214" s="549"/>
      <c r="AN214" s="549"/>
      <c r="AO214" s="551"/>
      <c r="AP214" s="557"/>
      <c r="AQ214" s="549"/>
      <c r="AR214" s="549"/>
      <c r="AS214" s="551"/>
      <c r="AT214" s="557"/>
      <c r="AU214" s="549"/>
      <c r="AV214" s="549"/>
      <c r="AW214" s="551"/>
      <c r="AX214" s="557"/>
      <c r="AY214" s="549"/>
      <c r="AZ214" s="549"/>
      <c r="BA214" s="551"/>
      <c r="BB214" s="557"/>
      <c r="BC214" s="549"/>
      <c r="BD214" s="549"/>
      <c r="BE214" s="551"/>
      <c r="BF214" s="557"/>
      <c r="BG214" s="549"/>
      <c r="BH214" s="549"/>
      <c r="BI214" s="551"/>
      <c r="BJ214" s="553"/>
      <c r="BK214" s="555"/>
      <c r="BL214" s="374"/>
      <c r="BM214" s="374"/>
      <c r="BN214" s="374"/>
      <c r="BO214" s="374"/>
      <c r="BP214" s="374"/>
      <c r="BQ214" s="374"/>
      <c r="BR214" s="374"/>
    </row>
    <row r="215" spans="1:70" ht="12" customHeight="1" x14ac:dyDescent="0.3">
      <c r="A215" s="581" t="str">
        <f t="shared" ref="A215" si="2288">IF(ISERROR(RANK(BK215,$BK$3:$BK$78,0)),"",(RANK(BK215,$BK$3:$BK$78,0)))</f>
        <v/>
      </c>
      <c r="B215" s="577" t="str">
        <f>IF(ISNA(VLOOKUP(D215,'L. Des E.'!$A$3:$C$362,2,FALSE)),"",(VLOOKUP(D215,'L. Des E.'!$A$3:$C$362,2,FALSE)))</f>
        <v/>
      </c>
      <c r="C215" s="569" t="str">
        <f>IF(ISNA(VLOOKUP(D215,'L. Des E.'!$A$3:$C$362,3,FALSE)),"",(VLOOKUP(D215,'L. Des E.'!$A$3:$C$362,3,FALSE)))</f>
        <v/>
      </c>
      <c r="D215" s="573"/>
      <c r="E215" s="171"/>
      <c r="F215" s="168"/>
      <c r="G215" s="149"/>
      <c r="H215" s="39"/>
      <c r="I215" s="30" t="str">
        <f t="shared" si="2111"/>
        <v/>
      </c>
      <c r="J215" s="168"/>
      <c r="K215" s="168"/>
      <c r="L215" s="168"/>
      <c r="M215" s="168"/>
      <c r="N215" s="168"/>
      <c r="O215" s="168"/>
      <c r="P215" s="168"/>
      <c r="Q215" s="168"/>
      <c r="R215" s="168"/>
      <c r="S215" s="309"/>
      <c r="T215" s="536">
        <v>54</v>
      </c>
      <c r="U215" s="561" t="str">
        <f t="shared" ref="U215" si="2289">H218</f>
        <v/>
      </c>
      <c r="V215" s="556">
        <f t="shared" ref="V215" si="2290">J215</f>
        <v>0</v>
      </c>
      <c r="W215" s="548">
        <f t="shared" ref="W215" si="2291">J216</f>
        <v>0</v>
      </c>
      <c r="X215" s="548">
        <f t="shared" ref="X215" si="2292">J217</f>
        <v>0</v>
      </c>
      <c r="Y215" s="550">
        <f t="shared" ref="Y215" si="2293">J218</f>
        <v>0</v>
      </c>
      <c r="Z215" s="556">
        <f t="shared" ref="Z215" si="2294">K215</f>
        <v>0</v>
      </c>
      <c r="AA215" s="548">
        <f t="shared" ref="AA215" si="2295">K216</f>
        <v>0</v>
      </c>
      <c r="AB215" s="548">
        <f t="shared" ref="AB215" si="2296">K217</f>
        <v>0</v>
      </c>
      <c r="AC215" s="550">
        <f t="shared" ref="AC215" si="2297">K218</f>
        <v>0</v>
      </c>
      <c r="AD215" s="556">
        <f t="shared" ref="AD215" si="2298">L215</f>
        <v>0</v>
      </c>
      <c r="AE215" s="548">
        <f t="shared" ref="AE215" si="2299">L216</f>
        <v>0</v>
      </c>
      <c r="AF215" s="548">
        <f t="shared" ref="AF215" si="2300">L217</f>
        <v>0</v>
      </c>
      <c r="AG215" s="550">
        <f t="shared" ref="AG215" si="2301">L218</f>
        <v>0</v>
      </c>
      <c r="AH215" s="556">
        <f t="shared" ref="AH215" si="2302">M215</f>
        <v>0</v>
      </c>
      <c r="AI215" s="548">
        <f t="shared" ref="AI215" si="2303">M216</f>
        <v>0</v>
      </c>
      <c r="AJ215" s="548">
        <f t="shared" ref="AJ215" si="2304">M217</f>
        <v>0</v>
      </c>
      <c r="AK215" s="550">
        <f t="shared" ref="AK215" si="2305">M218</f>
        <v>0</v>
      </c>
      <c r="AL215" s="556">
        <f t="shared" ref="AL215" si="2306">N215</f>
        <v>0</v>
      </c>
      <c r="AM215" s="548">
        <f t="shared" ref="AM215" si="2307">N216</f>
        <v>0</v>
      </c>
      <c r="AN215" s="548">
        <f t="shared" ref="AN215" si="2308">N217</f>
        <v>0</v>
      </c>
      <c r="AO215" s="550">
        <f t="shared" ref="AO215" si="2309">N218</f>
        <v>0</v>
      </c>
      <c r="AP215" s="556">
        <f t="shared" ref="AP215" si="2310">O215</f>
        <v>0</v>
      </c>
      <c r="AQ215" s="548">
        <f t="shared" ref="AQ215" si="2311">O216</f>
        <v>0</v>
      </c>
      <c r="AR215" s="548">
        <f t="shared" ref="AR215" si="2312">O217</f>
        <v>0</v>
      </c>
      <c r="AS215" s="550">
        <f t="shared" ref="AS215" si="2313">O218</f>
        <v>0</v>
      </c>
      <c r="AT215" s="556">
        <f t="shared" ref="AT215" si="2314">P215</f>
        <v>0</v>
      </c>
      <c r="AU215" s="548">
        <f t="shared" ref="AU215" si="2315">P216</f>
        <v>0</v>
      </c>
      <c r="AV215" s="548">
        <f t="shared" ref="AV215" si="2316">P217</f>
        <v>0</v>
      </c>
      <c r="AW215" s="550">
        <f t="shared" ref="AW215" si="2317">P218</f>
        <v>0</v>
      </c>
      <c r="AX215" s="556">
        <f t="shared" ref="AX215" si="2318">Q215</f>
        <v>0</v>
      </c>
      <c r="AY215" s="548">
        <f t="shared" ref="AY215" si="2319">Q216</f>
        <v>0</v>
      </c>
      <c r="AZ215" s="548">
        <f t="shared" ref="AZ215" si="2320">Q217</f>
        <v>0</v>
      </c>
      <c r="BA215" s="550">
        <f t="shared" ref="BA215" si="2321">Q218</f>
        <v>0</v>
      </c>
      <c r="BB215" s="556">
        <f t="shared" ref="BB215" si="2322">R215</f>
        <v>0</v>
      </c>
      <c r="BC215" s="548">
        <f t="shared" ref="BC215" si="2323">R216</f>
        <v>0</v>
      </c>
      <c r="BD215" s="548">
        <f t="shared" ref="BD215" si="2324">R217</f>
        <v>0</v>
      </c>
      <c r="BE215" s="550">
        <f t="shared" ref="BE215" si="2325">R218</f>
        <v>0</v>
      </c>
      <c r="BF215" s="556">
        <f t="shared" ref="BF215" si="2326">S215</f>
        <v>0</v>
      </c>
      <c r="BG215" s="548">
        <f t="shared" ref="BG215" si="2327">S216</f>
        <v>0</v>
      </c>
      <c r="BH215" s="548">
        <f t="shared" ref="BH215" si="2328">S217</f>
        <v>0</v>
      </c>
      <c r="BI215" s="550">
        <f t="shared" ref="BI215" si="2329">S218</f>
        <v>0</v>
      </c>
      <c r="BJ215" s="552">
        <f t="shared" ref="BJ215" si="2330">H217</f>
        <v>0</v>
      </c>
      <c r="BK215" s="554" t="str">
        <f t="shared" ref="BK215" si="2331">IF(U215="","",IFERROR(SUM(V215:BI215)+LARGE(V215:BI215,1)/100+LARGE(V215:BI215,2)/1000+LARGE(V215:BI215,3)/10000+LARGE(V215:BI215,4)/100000+LARGE(V215:BI215,5)/1000000+LARGE(V215:BI215,6)/10000000+LARGE(V215:BI215,7)/100000000+LARGE(V215:BI215,8)/1000000000+LARGE(V215:BI215,9)/10000000000+LARGE(V215:BI215,10)/100000000000+LARGE(V215:BI215,11)/1000000000000+LARGE(V215:BI215,12)/10000000000000+LARGE(V215:BI215,13)/100000000000000+LARGE(V215:BI215,14)/1000000000000000+LARGE(V215:BI215,15)/10000000000000000+LARGE(V215:BI215,16)/100000000000000000+LARGE(V215:BI215,17)/1000000000000000000+LARGE(V215:BI215,18)/10000000000000000000+LARGE(V215:BI215,19)/100000000000000000000+LARGE(V215:BI215,20)/1E+21+LARGE(V215:BI215,21)/1E+22+LARGE(V215:BI215,22)/1E+23+LARGE(V215:BI215,23)/1E+24+LARGE(V215:BI215,24)/1E+25+LARGE(V215:BI215,25)/1E+26+LARGE(V215:BI215,26)/1E+27+LARGE(V215:BI215,27)/1E+28+LARGE(V215:BI215,28)/1E+29+LARGE(V215:BI215,29)/1E+30+LARGE(V215:BI215,30)/1E+31+LARGE(V215:BI215,31)/1E+32+LARGE(V215:BI215,32)/1E+33+LARGE(V215:BI215,33)/1E+34+LARGE(V215:BI215,34)/1E+35+LARGE(V215:BI215,35)/1E+36+LARGE(V215:BI215,36)/1E+37+LARGE(V215:BI215,37)/1E+38+LARGE(V215:BI215,38)/1E+39+LARGE(V215:BI215,39)/1E+40+LARGE(V215:BI215,40)/1E+21-0.01/T215,0))</f>
        <v/>
      </c>
      <c r="BL215" s="374"/>
      <c r="BM215" s="374"/>
      <c r="BN215" s="374"/>
      <c r="BO215" s="374"/>
      <c r="BP215" s="374"/>
      <c r="BQ215" s="374"/>
      <c r="BR215" s="374"/>
    </row>
    <row r="216" spans="1:70" ht="12" customHeight="1" x14ac:dyDescent="0.3">
      <c r="A216" s="582"/>
      <c r="B216" s="578"/>
      <c r="C216" s="570"/>
      <c r="D216" s="574"/>
      <c r="E216" s="164"/>
      <c r="F216" s="165"/>
      <c r="G216" s="150"/>
      <c r="H216" s="141" t="str">
        <f>IF(SUM(I215:I218)=0,"",(SUM(I215:I218)))</f>
        <v/>
      </c>
      <c r="I216" s="34" t="str">
        <f t="shared" si="2111"/>
        <v/>
      </c>
      <c r="J216" s="165"/>
      <c r="K216" s="165"/>
      <c r="L216" s="165"/>
      <c r="M216" s="165"/>
      <c r="N216" s="165"/>
      <c r="O216" s="165"/>
      <c r="P216" s="165"/>
      <c r="Q216" s="165"/>
      <c r="R216" s="165"/>
      <c r="S216" s="310"/>
      <c r="T216" s="536"/>
      <c r="U216" s="562"/>
      <c r="V216" s="557"/>
      <c r="W216" s="549"/>
      <c r="X216" s="549"/>
      <c r="Y216" s="551"/>
      <c r="Z216" s="557"/>
      <c r="AA216" s="549"/>
      <c r="AB216" s="549"/>
      <c r="AC216" s="551"/>
      <c r="AD216" s="557"/>
      <c r="AE216" s="549"/>
      <c r="AF216" s="549"/>
      <c r="AG216" s="551"/>
      <c r="AH216" s="557"/>
      <c r="AI216" s="549"/>
      <c r="AJ216" s="549"/>
      <c r="AK216" s="551"/>
      <c r="AL216" s="557"/>
      <c r="AM216" s="549"/>
      <c r="AN216" s="549"/>
      <c r="AO216" s="551"/>
      <c r="AP216" s="557"/>
      <c r="AQ216" s="549"/>
      <c r="AR216" s="549"/>
      <c r="AS216" s="551"/>
      <c r="AT216" s="557"/>
      <c r="AU216" s="549"/>
      <c r="AV216" s="549"/>
      <c r="AW216" s="551"/>
      <c r="AX216" s="557"/>
      <c r="AY216" s="549"/>
      <c r="AZ216" s="549"/>
      <c r="BA216" s="551"/>
      <c r="BB216" s="557"/>
      <c r="BC216" s="549"/>
      <c r="BD216" s="549"/>
      <c r="BE216" s="551"/>
      <c r="BF216" s="557"/>
      <c r="BG216" s="549"/>
      <c r="BH216" s="549"/>
      <c r="BI216" s="551"/>
      <c r="BJ216" s="553"/>
      <c r="BK216" s="555"/>
      <c r="BL216" s="374"/>
      <c r="BM216" s="374"/>
      <c r="BN216" s="374"/>
      <c r="BO216" s="374"/>
      <c r="BP216" s="374"/>
      <c r="BQ216" s="374"/>
      <c r="BR216" s="374"/>
    </row>
    <row r="217" spans="1:70" ht="12" customHeight="1" thickBot="1" x14ac:dyDescent="0.35">
      <c r="A217" s="582"/>
      <c r="B217" s="578"/>
      <c r="C217" s="570"/>
      <c r="D217" s="574"/>
      <c r="E217" s="164"/>
      <c r="F217" s="165"/>
      <c r="G217" s="35" t="s">
        <v>677</v>
      </c>
      <c r="H217" s="142"/>
      <c r="I217" s="34" t="str">
        <f t="shared" si="2111"/>
        <v/>
      </c>
      <c r="J217" s="165"/>
      <c r="K217" s="165"/>
      <c r="L217" s="165"/>
      <c r="M217" s="165"/>
      <c r="N217" s="165"/>
      <c r="O217" s="165"/>
      <c r="P217" s="165"/>
      <c r="Q217" s="165"/>
      <c r="R217" s="165"/>
      <c r="S217" s="310"/>
      <c r="T217" s="536"/>
      <c r="U217" s="562"/>
      <c r="V217" s="557"/>
      <c r="W217" s="549"/>
      <c r="X217" s="549"/>
      <c r="Y217" s="551"/>
      <c r="Z217" s="557"/>
      <c r="AA217" s="549"/>
      <c r="AB217" s="549"/>
      <c r="AC217" s="551"/>
      <c r="AD217" s="557"/>
      <c r="AE217" s="549"/>
      <c r="AF217" s="549"/>
      <c r="AG217" s="551"/>
      <c r="AH217" s="557"/>
      <c r="AI217" s="549"/>
      <c r="AJ217" s="549"/>
      <c r="AK217" s="551"/>
      <c r="AL217" s="557"/>
      <c r="AM217" s="549"/>
      <c r="AN217" s="549"/>
      <c r="AO217" s="551"/>
      <c r="AP217" s="557"/>
      <c r="AQ217" s="549"/>
      <c r="AR217" s="549"/>
      <c r="AS217" s="551"/>
      <c r="AT217" s="557"/>
      <c r="AU217" s="549"/>
      <c r="AV217" s="549"/>
      <c r="AW217" s="551"/>
      <c r="AX217" s="557"/>
      <c r="AY217" s="549"/>
      <c r="AZ217" s="549"/>
      <c r="BA217" s="551"/>
      <c r="BB217" s="557"/>
      <c r="BC217" s="549"/>
      <c r="BD217" s="549"/>
      <c r="BE217" s="551"/>
      <c r="BF217" s="557"/>
      <c r="BG217" s="549"/>
      <c r="BH217" s="549"/>
      <c r="BI217" s="551"/>
      <c r="BJ217" s="553"/>
      <c r="BK217" s="555"/>
      <c r="BL217" s="374"/>
      <c r="BM217" s="374"/>
      <c r="BN217" s="374"/>
      <c r="BO217" s="374"/>
      <c r="BP217" s="374"/>
      <c r="BQ217" s="374"/>
      <c r="BR217" s="374"/>
    </row>
    <row r="218" spans="1:70" ht="12" customHeight="1" thickBot="1" x14ac:dyDescent="0.35">
      <c r="A218" s="583"/>
      <c r="B218" s="579"/>
      <c r="C218" s="572"/>
      <c r="D218" s="575"/>
      <c r="E218" s="166"/>
      <c r="F218" s="169"/>
      <c r="G218" s="36" t="s">
        <v>678</v>
      </c>
      <c r="H218" s="37" t="str">
        <f>IF(F215="","",IF(SUM(H216:H217)=0,"PC",(SUM(H216:H217))))</f>
        <v/>
      </c>
      <c r="I218" s="304" t="str">
        <f t="shared" si="2111"/>
        <v/>
      </c>
      <c r="J218" s="169"/>
      <c r="K218" s="169"/>
      <c r="L218" s="169"/>
      <c r="M218" s="169"/>
      <c r="N218" s="169"/>
      <c r="O218" s="169"/>
      <c r="P218" s="169"/>
      <c r="Q218" s="169"/>
      <c r="R218" s="169"/>
      <c r="S218" s="311"/>
      <c r="T218" s="536"/>
      <c r="U218" s="564"/>
      <c r="V218" s="557"/>
      <c r="W218" s="549"/>
      <c r="X218" s="549"/>
      <c r="Y218" s="551"/>
      <c r="Z218" s="557"/>
      <c r="AA218" s="549"/>
      <c r="AB218" s="549"/>
      <c r="AC218" s="551"/>
      <c r="AD218" s="557"/>
      <c r="AE218" s="549"/>
      <c r="AF218" s="549"/>
      <c r="AG218" s="551"/>
      <c r="AH218" s="557"/>
      <c r="AI218" s="549"/>
      <c r="AJ218" s="549"/>
      <c r="AK218" s="551"/>
      <c r="AL218" s="557"/>
      <c r="AM218" s="549"/>
      <c r="AN218" s="549"/>
      <c r="AO218" s="551"/>
      <c r="AP218" s="557"/>
      <c r="AQ218" s="549"/>
      <c r="AR218" s="549"/>
      <c r="AS218" s="551"/>
      <c r="AT218" s="557"/>
      <c r="AU218" s="549"/>
      <c r="AV218" s="549"/>
      <c r="AW218" s="551"/>
      <c r="AX218" s="557"/>
      <c r="AY218" s="549"/>
      <c r="AZ218" s="549"/>
      <c r="BA218" s="551"/>
      <c r="BB218" s="557"/>
      <c r="BC218" s="549"/>
      <c r="BD218" s="549"/>
      <c r="BE218" s="551"/>
      <c r="BF218" s="557"/>
      <c r="BG218" s="549"/>
      <c r="BH218" s="549"/>
      <c r="BI218" s="551"/>
      <c r="BJ218" s="553"/>
      <c r="BK218" s="555"/>
      <c r="BL218" s="374"/>
      <c r="BM218" s="374"/>
      <c r="BN218" s="374"/>
      <c r="BO218" s="374"/>
      <c r="BP218" s="374"/>
      <c r="BQ218" s="374"/>
      <c r="BR218" s="374"/>
    </row>
    <row r="219" spans="1:70" ht="12" customHeight="1" x14ac:dyDescent="0.3">
      <c r="A219" s="581" t="str">
        <f t="shared" ref="A219" si="2332">IF(ISERROR(RANK(BK219,$BK$3:$BK$78,0)),"",(RANK(BK219,$BK$3:$BK$78,0)))</f>
        <v/>
      </c>
      <c r="B219" s="577" t="str">
        <f>IF(ISNA(VLOOKUP(D219,'L. Des E.'!$A$3:$C$362,2,FALSE)),"",(VLOOKUP(D219,'L. Des E.'!$A$3:$C$362,2,FALSE)))</f>
        <v/>
      </c>
      <c r="C219" s="569" t="str">
        <f>IF(ISNA(VLOOKUP(D219,'L. Des E.'!$A$3:$C$362,3,FALSE)),"",(VLOOKUP(D219,'L. Des E.'!$A$3:$C$362,3,FALSE)))</f>
        <v/>
      </c>
      <c r="D219" s="573"/>
      <c r="E219" s="162"/>
      <c r="F219" s="163"/>
      <c r="G219" s="149"/>
      <c r="H219" s="31"/>
      <c r="I219" s="30" t="str">
        <f t="shared" si="2111"/>
        <v/>
      </c>
      <c r="J219" s="163"/>
      <c r="K219" s="163"/>
      <c r="L219" s="163"/>
      <c r="M219" s="163"/>
      <c r="N219" s="163"/>
      <c r="O219" s="163"/>
      <c r="P219" s="163"/>
      <c r="Q219" s="163"/>
      <c r="R219" s="163"/>
      <c r="S219" s="312"/>
      <c r="T219" s="536">
        <v>55</v>
      </c>
      <c r="U219" s="561" t="str">
        <f t="shared" ref="U219" si="2333">H222</f>
        <v/>
      </c>
      <c r="V219" s="556">
        <f t="shared" ref="V219" si="2334">J219</f>
        <v>0</v>
      </c>
      <c r="W219" s="548">
        <f t="shared" ref="W219" si="2335">J220</f>
        <v>0</v>
      </c>
      <c r="X219" s="548">
        <f t="shared" ref="X219" si="2336">J221</f>
        <v>0</v>
      </c>
      <c r="Y219" s="550">
        <f t="shared" ref="Y219" si="2337">J222</f>
        <v>0</v>
      </c>
      <c r="Z219" s="556">
        <f t="shared" ref="Z219" si="2338">K219</f>
        <v>0</v>
      </c>
      <c r="AA219" s="548">
        <f t="shared" ref="AA219" si="2339">K220</f>
        <v>0</v>
      </c>
      <c r="AB219" s="548">
        <f t="shared" ref="AB219" si="2340">K221</f>
        <v>0</v>
      </c>
      <c r="AC219" s="550">
        <f t="shared" ref="AC219" si="2341">K222</f>
        <v>0</v>
      </c>
      <c r="AD219" s="556">
        <f t="shared" ref="AD219" si="2342">L219</f>
        <v>0</v>
      </c>
      <c r="AE219" s="548">
        <f t="shared" ref="AE219" si="2343">L220</f>
        <v>0</v>
      </c>
      <c r="AF219" s="548">
        <f t="shared" ref="AF219" si="2344">L221</f>
        <v>0</v>
      </c>
      <c r="AG219" s="550">
        <f t="shared" ref="AG219" si="2345">L222</f>
        <v>0</v>
      </c>
      <c r="AH219" s="556">
        <f t="shared" ref="AH219" si="2346">M219</f>
        <v>0</v>
      </c>
      <c r="AI219" s="548">
        <f t="shared" ref="AI219" si="2347">M220</f>
        <v>0</v>
      </c>
      <c r="AJ219" s="548">
        <f t="shared" ref="AJ219" si="2348">M221</f>
        <v>0</v>
      </c>
      <c r="AK219" s="550">
        <f t="shared" ref="AK219" si="2349">M222</f>
        <v>0</v>
      </c>
      <c r="AL219" s="556">
        <f t="shared" ref="AL219" si="2350">N219</f>
        <v>0</v>
      </c>
      <c r="AM219" s="548">
        <f t="shared" ref="AM219" si="2351">N220</f>
        <v>0</v>
      </c>
      <c r="AN219" s="548">
        <f t="shared" ref="AN219" si="2352">N221</f>
        <v>0</v>
      </c>
      <c r="AO219" s="550">
        <f t="shared" ref="AO219" si="2353">N222</f>
        <v>0</v>
      </c>
      <c r="AP219" s="556">
        <f t="shared" ref="AP219" si="2354">O219</f>
        <v>0</v>
      </c>
      <c r="AQ219" s="548">
        <f t="shared" ref="AQ219" si="2355">O220</f>
        <v>0</v>
      </c>
      <c r="AR219" s="548">
        <f t="shared" ref="AR219" si="2356">O221</f>
        <v>0</v>
      </c>
      <c r="AS219" s="550">
        <f t="shared" ref="AS219" si="2357">O222</f>
        <v>0</v>
      </c>
      <c r="AT219" s="556">
        <f t="shared" ref="AT219" si="2358">P219</f>
        <v>0</v>
      </c>
      <c r="AU219" s="548">
        <f t="shared" ref="AU219" si="2359">P220</f>
        <v>0</v>
      </c>
      <c r="AV219" s="548">
        <f t="shared" ref="AV219" si="2360">P221</f>
        <v>0</v>
      </c>
      <c r="AW219" s="550">
        <f t="shared" ref="AW219" si="2361">P222</f>
        <v>0</v>
      </c>
      <c r="AX219" s="556">
        <f t="shared" ref="AX219" si="2362">Q219</f>
        <v>0</v>
      </c>
      <c r="AY219" s="548">
        <f t="shared" ref="AY219" si="2363">Q220</f>
        <v>0</v>
      </c>
      <c r="AZ219" s="548">
        <f t="shared" ref="AZ219" si="2364">Q221</f>
        <v>0</v>
      </c>
      <c r="BA219" s="550">
        <f t="shared" ref="BA219" si="2365">Q222</f>
        <v>0</v>
      </c>
      <c r="BB219" s="556">
        <f t="shared" ref="BB219" si="2366">R219</f>
        <v>0</v>
      </c>
      <c r="BC219" s="548">
        <f t="shared" ref="BC219" si="2367">R220</f>
        <v>0</v>
      </c>
      <c r="BD219" s="548">
        <f t="shared" ref="BD219" si="2368">R221</f>
        <v>0</v>
      </c>
      <c r="BE219" s="550">
        <f t="shared" ref="BE219" si="2369">R222</f>
        <v>0</v>
      </c>
      <c r="BF219" s="556">
        <f t="shared" ref="BF219" si="2370">S219</f>
        <v>0</v>
      </c>
      <c r="BG219" s="548">
        <f t="shared" ref="BG219" si="2371">S220</f>
        <v>0</v>
      </c>
      <c r="BH219" s="548">
        <f t="shared" ref="BH219" si="2372">S221</f>
        <v>0</v>
      </c>
      <c r="BI219" s="550">
        <f t="shared" ref="BI219" si="2373">S222</f>
        <v>0</v>
      </c>
      <c r="BJ219" s="552">
        <f t="shared" ref="BJ219" si="2374">H221</f>
        <v>0</v>
      </c>
      <c r="BK219" s="554" t="str">
        <f t="shared" ref="BK219" si="2375">IF(U219="","",IFERROR(SUM(V219:BI219)+LARGE(V219:BI219,1)/100+LARGE(V219:BI219,2)/1000+LARGE(V219:BI219,3)/10000+LARGE(V219:BI219,4)/100000+LARGE(V219:BI219,5)/1000000+LARGE(V219:BI219,6)/10000000+LARGE(V219:BI219,7)/100000000+LARGE(V219:BI219,8)/1000000000+LARGE(V219:BI219,9)/10000000000+LARGE(V219:BI219,10)/100000000000+LARGE(V219:BI219,11)/1000000000000+LARGE(V219:BI219,12)/10000000000000+LARGE(V219:BI219,13)/100000000000000+LARGE(V219:BI219,14)/1000000000000000+LARGE(V219:BI219,15)/10000000000000000+LARGE(V219:BI219,16)/100000000000000000+LARGE(V219:BI219,17)/1000000000000000000+LARGE(V219:BI219,18)/10000000000000000000+LARGE(V219:BI219,19)/100000000000000000000+LARGE(V219:BI219,20)/1E+21+LARGE(V219:BI219,21)/1E+22+LARGE(V219:BI219,22)/1E+23+LARGE(V219:BI219,23)/1E+24+LARGE(V219:BI219,24)/1E+25+LARGE(V219:BI219,25)/1E+26+LARGE(V219:BI219,26)/1E+27+LARGE(V219:BI219,27)/1E+28+LARGE(V219:BI219,28)/1E+29+LARGE(V219:BI219,29)/1E+30+LARGE(V219:BI219,30)/1E+31+LARGE(V219:BI219,31)/1E+32+LARGE(V219:BI219,32)/1E+33+LARGE(V219:BI219,33)/1E+34+LARGE(V219:BI219,34)/1E+35+LARGE(V219:BI219,35)/1E+36+LARGE(V219:BI219,36)/1E+37+LARGE(V219:BI219,37)/1E+38+LARGE(V219:BI219,38)/1E+39+LARGE(V219:BI219,39)/1E+40+LARGE(V219:BI219,40)/1E+21-0.01/T219,0))</f>
        <v/>
      </c>
      <c r="BL219" s="374"/>
      <c r="BM219" s="374"/>
      <c r="BN219" s="374"/>
      <c r="BO219" s="374"/>
      <c r="BP219" s="374"/>
      <c r="BQ219" s="374"/>
      <c r="BR219" s="374"/>
    </row>
    <row r="220" spans="1:70" ht="12" customHeight="1" x14ac:dyDescent="0.3">
      <c r="A220" s="582"/>
      <c r="B220" s="578"/>
      <c r="C220" s="570"/>
      <c r="D220" s="574"/>
      <c r="E220" s="164"/>
      <c r="F220" s="165"/>
      <c r="G220" s="150"/>
      <c r="H220" s="141" t="str">
        <f>IF(SUM(I219:I222)=0,"",(SUM(I219:I222)))</f>
        <v/>
      </c>
      <c r="I220" s="34" t="str">
        <f t="shared" si="2111"/>
        <v/>
      </c>
      <c r="J220" s="165"/>
      <c r="K220" s="165"/>
      <c r="L220" s="165"/>
      <c r="M220" s="165"/>
      <c r="N220" s="165"/>
      <c r="O220" s="165"/>
      <c r="P220" s="165"/>
      <c r="Q220" s="165"/>
      <c r="R220" s="165"/>
      <c r="S220" s="310"/>
      <c r="T220" s="536"/>
      <c r="U220" s="562"/>
      <c r="V220" s="557"/>
      <c r="W220" s="549"/>
      <c r="X220" s="549"/>
      <c r="Y220" s="551"/>
      <c r="Z220" s="557"/>
      <c r="AA220" s="549"/>
      <c r="AB220" s="549"/>
      <c r="AC220" s="551"/>
      <c r="AD220" s="557"/>
      <c r="AE220" s="549"/>
      <c r="AF220" s="549"/>
      <c r="AG220" s="551"/>
      <c r="AH220" s="557"/>
      <c r="AI220" s="549"/>
      <c r="AJ220" s="549"/>
      <c r="AK220" s="551"/>
      <c r="AL220" s="557"/>
      <c r="AM220" s="549"/>
      <c r="AN220" s="549"/>
      <c r="AO220" s="551"/>
      <c r="AP220" s="557"/>
      <c r="AQ220" s="549"/>
      <c r="AR220" s="549"/>
      <c r="AS220" s="551"/>
      <c r="AT220" s="557"/>
      <c r="AU220" s="549"/>
      <c r="AV220" s="549"/>
      <c r="AW220" s="551"/>
      <c r="AX220" s="557"/>
      <c r="AY220" s="549"/>
      <c r="AZ220" s="549"/>
      <c r="BA220" s="551"/>
      <c r="BB220" s="557"/>
      <c r="BC220" s="549"/>
      <c r="BD220" s="549"/>
      <c r="BE220" s="551"/>
      <c r="BF220" s="557"/>
      <c r="BG220" s="549"/>
      <c r="BH220" s="549"/>
      <c r="BI220" s="551"/>
      <c r="BJ220" s="553"/>
      <c r="BK220" s="555"/>
      <c r="BL220" s="374"/>
      <c r="BM220" s="374"/>
      <c r="BN220" s="374"/>
      <c r="BO220" s="374"/>
      <c r="BP220" s="374"/>
      <c r="BQ220" s="374"/>
      <c r="BR220" s="374"/>
    </row>
    <row r="221" spans="1:70" ht="12" customHeight="1" thickBot="1" x14ac:dyDescent="0.35">
      <c r="A221" s="582"/>
      <c r="B221" s="578"/>
      <c r="C221" s="570"/>
      <c r="D221" s="574"/>
      <c r="E221" s="164"/>
      <c r="F221" s="165"/>
      <c r="G221" s="35" t="s">
        <v>677</v>
      </c>
      <c r="H221" s="142"/>
      <c r="I221" s="34" t="str">
        <f t="shared" si="2111"/>
        <v/>
      </c>
      <c r="J221" s="165"/>
      <c r="K221" s="165"/>
      <c r="L221" s="165"/>
      <c r="M221" s="165"/>
      <c r="N221" s="165"/>
      <c r="O221" s="165"/>
      <c r="P221" s="165"/>
      <c r="Q221" s="165"/>
      <c r="R221" s="165"/>
      <c r="S221" s="310"/>
      <c r="T221" s="536"/>
      <c r="U221" s="562"/>
      <c r="V221" s="557"/>
      <c r="W221" s="549"/>
      <c r="X221" s="549"/>
      <c r="Y221" s="551"/>
      <c r="Z221" s="557"/>
      <c r="AA221" s="549"/>
      <c r="AB221" s="549"/>
      <c r="AC221" s="551"/>
      <c r="AD221" s="557"/>
      <c r="AE221" s="549"/>
      <c r="AF221" s="549"/>
      <c r="AG221" s="551"/>
      <c r="AH221" s="557"/>
      <c r="AI221" s="549"/>
      <c r="AJ221" s="549"/>
      <c r="AK221" s="551"/>
      <c r="AL221" s="557"/>
      <c r="AM221" s="549"/>
      <c r="AN221" s="549"/>
      <c r="AO221" s="551"/>
      <c r="AP221" s="557"/>
      <c r="AQ221" s="549"/>
      <c r="AR221" s="549"/>
      <c r="AS221" s="551"/>
      <c r="AT221" s="557"/>
      <c r="AU221" s="549"/>
      <c r="AV221" s="549"/>
      <c r="AW221" s="551"/>
      <c r="AX221" s="557"/>
      <c r="AY221" s="549"/>
      <c r="AZ221" s="549"/>
      <c r="BA221" s="551"/>
      <c r="BB221" s="557"/>
      <c r="BC221" s="549"/>
      <c r="BD221" s="549"/>
      <c r="BE221" s="551"/>
      <c r="BF221" s="557"/>
      <c r="BG221" s="549"/>
      <c r="BH221" s="549"/>
      <c r="BI221" s="551"/>
      <c r="BJ221" s="553"/>
      <c r="BK221" s="555"/>
      <c r="BL221" s="374"/>
      <c r="BM221" s="374"/>
      <c r="BN221" s="374"/>
      <c r="BO221" s="374"/>
      <c r="BP221" s="374"/>
      <c r="BQ221" s="374"/>
      <c r="BR221" s="374"/>
    </row>
    <row r="222" spans="1:70" ht="12" customHeight="1" thickBot="1" x14ac:dyDescent="0.35">
      <c r="A222" s="583"/>
      <c r="B222" s="579"/>
      <c r="C222" s="572"/>
      <c r="D222" s="575"/>
      <c r="E222" s="170"/>
      <c r="F222" s="167"/>
      <c r="G222" s="36" t="s">
        <v>678</v>
      </c>
      <c r="H222" s="37" t="str">
        <f>IF(F219="","",IF(SUM(H220:H221)=0,"PC",(SUM(H220:H221))))</f>
        <v/>
      </c>
      <c r="I222" s="304" t="str">
        <f t="shared" si="2111"/>
        <v/>
      </c>
      <c r="J222" s="167"/>
      <c r="K222" s="167"/>
      <c r="L222" s="167"/>
      <c r="M222" s="167"/>
      <c r="N222" s="167"/>
      <c r="O222" s="167"/>
      <c r="P222" s="167"/>
      <c r="Q222" s="167"/>
      <c r="R222" s="167"/>
      <c r="S222" s="313"/>
      <c r="T222" s="536"/>
      <c r="U222" s="564"/>
      <c r="V222" s="557"/>
      <c r="W222" s="549"/>
      <c r="X222" s="549"/>
      <c r="Y222" s="551"/>
      <c r="Z222" s="557"/>
      <c r="AA222" s="549"/>
      <c r="AB222" s="549"/>
      <c r="AC222" s="551"/>
      <c r="AD222" s="557"/>
      <c r="AE222" s="549"/>
      <c r="AF222" s="549"/>
      <c r="AG222" s="551"/>
      <c r="AH222" s="557"/>
      <c r="AI222" s="549"/>
      <c r="AJ222" s="549"/>
      <c r="AK222" s="551"/>
      <c r="AL222" s="557"/>
      <c r="AM222" s="549"/>
      <c r="AN222" s="549"/>
      <c r="AO222" s="551"/>
      <c r="AP222" s="557"/>
      <c r="AQ222" s="549"/>
      <c r="AR222" s="549"/>
      <c r="AS222" s="551"/>
      <c r="AT222" s="557"/>
      <c r="AU222" s="549"/>
      <c r="AV222" s="549"/>
      <c r="AW222" s="551"/>
      <c r="AX222" s="557"/>
      <c r="AY222" s="549"/>
      <c r="AZ222" s="549"/>
      <c r="BA222" s="551"/>
      <c r="BB222" s="557"/>
      <c r="BC222" s="549"/>
      <c r="BD222" s="549"/>
      <c r="BE222" s="551"/>
      <c r="BF222" s="557"/>
      <c r="BG222" s="549"/>
      <c r="BH222" s="549"/>
      <c r="BI222" s="551"/>
      <c r="BJ222" s="553"/>
      <c r="BK222" s="555"/>
      <c r="BL222" s="374"/>
      <c r="BM222" s="374"/>
      <c r="BN222" s="374"/>
      <c r="BO222" s="374"/>
      <c r="BP222" s="374"/>
      <c r="BQ222" s="374"/>
      <c r="BR222" s="374"/>
    </row>
    <row r="223" spans="1:70" ht="12" customHeight="1" x14ac:dyDescent="0.3">
      <c r="A223" s="581" t="str">
        <f t="shared" ref="A223" si="2376">IF(ISERROR(RANK(BK223,$BK$3:$BK$78,0)),"",(RANK(BK223,$BK$3:$BK$78,0)))</f>
        <v/>
      </c>
      <c r="B223" s="577" t="str">
        <f>IF(ISNA(VLOOKUP(D223,'L. Des E.'!$A$3:$C$362,2,FALSE)),"",(VLOOKUP(D223,'L. Des E.'!$A$3:$C$362,2,FALSE)))</f>
        <v/>
      </c>
      <c r="C223" s="569" t="str">
        <f>IF(ISNA(VLOOKUP(D223,'L. Des E.'!$A$3:$C$362,3,FALSE)),"",(VLOOKUP(D223,'L. Des E.'!$A$3:$C$362,3,FALSE)))</f>
        <v/>
      </c>
      <c r="D223" s="573"/>
      <c r="E223" s="171"/>
      <c r="F223" s="168"/>
      <c r="G223" s="149"/>
      <c r="H223" s="39"/>
      <c r="I223" s="30" t="str">
        <f t="shared" si="2111"/>
        <v/>
      </c>
      <c r="J223" s="168"/>
      <c r="K223" s="168"/>
      <c r="L223" s="168"/>
      <c r="M223" s="168"/>
      <c r="N223" s="168"/>
      <c r="O223" s="168"/>
      <c r="P223" s="168"/>
      <c r="Q223" s="168"/>
      <c r="R223" s="168"/>
      <c r="S223" s="309"/>
      <c r="T223" s="536">
        <v>56</v>
      </c>
      <c r="U223" s="561" t="str">
        <f t="shared" ref="U223" si="2377">H226</f>
        <v/>
      </c>
      <c r="V223" s="556">
        <f t="shared" ref="V223" si="2378">J223</f>
        <v>0</v>
      </c>
      <c r="W223" s="548">
        <f t="shared" ref="W223" si="2379">J224</f>
        <v>0</v>
      </c>
      <c r="X223" s="548">
        <f t="shared" ref="X223" si="2380">J225</f>
        <v>0</v>
      </c>
      <c r="Y223" s="550">
        <f t="shared" ref="Y223" si="2381">J226</f>
        <v>0</v>
      </c>
      <c r="Z223" s="556">
        <f t="shared" ref="Z223" si="2382">K223</f>
        <v>0</v>
      </c>
      <c r="AA223" s="548">
        <f t="shared" ref="AA223" si="2383">K224</f>
        <v>0</v>
      </c>
      <c r="AB223" s="548">
        <f t="shared" ref="AB223" si="2384">K225</f>
        <v>0</v>
      </c>
      <c r="AC223" s="550">
        <f t="shared" ref="AC223" si="2385">K226</f>
        <v>0</v>
      </c>
      <c r="AD223" s="556">
        <f t="shared" ref="AD223" si="2386">L223</f>
        <v>0</v>
      </c>
      <c r="AE223" s="548">
        <f t="shared" ref="AE223" si="2387">L224</f>
        <v>0</v>
      </c>
      <c r="AF223" s="548">
        <f t="shared" ref="AF223" si="2388">L225</f>
        <v>0</v>
      </c>
      <c r="AG223" s="550">
        <f t="shared" ref="AG223" si="2389">L226</f>
        <v>0</v>
      </c>
      <c r="AH223" s="556">
        <f t="shared" ref="AH223" si="2390">M223</f>
        <v>0</v>
      </c>
      <c r="AI223" s="548">
        <f t="shared" ref="AI223" si="2391">M224</f>
        <v>0</v>
      </c>
      <c r="AJ223" s="548">
        <f t="shared" ref="AJ223" si="2392">M225</f>
        <v>0</v>
      </c>
      <c r="AK223" s="550">
        <f t="shared" ref="AK223" si="2393">M226</f>
        <v>0</v>
      </c>
      <c r="AL223" s="556">
        <f t="shared" ref="AL223" si="2394">N223</f>
        <v>0</v>
      </c>
      <c r="AM223" s="548">
        <f t="shared" ref="AM223" si="2395">N224</f>
        <v>0</v>
      </c>
      <c r="AN223" s="548">
        <f t="shared" ref="AN223" si="2396">N225</f>
        <v>0</v>
      </c>
      <c r="AO223" s="550">
        <f t="shared" ref="AO223" si="2397">N226</f>
        <v>0</v>
      </c>
      <c r="AP223" s="556">
        <f t="shared" ref="AP223" si="2398">O223</f>
        <v>0</v>
      </c>
      <c r="AQ223" s="548">
        <f t="shared" ref="AQ223" si="2399">O224</f>
        <v>0</v>
      </c>
      <c r="AR223" s="548">
        <f t="shared" ref="AR223" si="2400">O225</f>
        <v>0</v>
      </c>
      <c r="AS223" s="550">
        <f t="shared" ref="AS223" si="2401">O226</f>
        <v>0</v>
      </c>
      <c r="AT223" s="556">
        <f t="shared" ref="AT223" si="2402">P223</f>
        <v>0</v>
      </c>
      <c r="AU223" s="548">
        <f t="shared" ref="AU223" si="2403">P224</f>
        <v>0</v>
      </c>
      <c r="AV223" s="548">
        <f t="shared" ref="AV223" si="2404">P225</f>
        <v>0</v>
      </c>
      <c r="AW223" s="550">
        <f t="shared" ref="AW223" si="2405">P226</f>
        <v>0</v>
      </c>
      <c r="AX223" s="556">
        <f t="shared" ref="AX223" si="2406">Q223</f>
        <v>0</v>
      </c>
      <c r="AY223" s="548">
        <f t="shared" ref="AY223" si="2407">Q224</f>
        <v>0</v>
      </c>
      <c r="AZ223" s="548">
        <f t="shared" ref="AZ223" si="2408">Q225</f>
        <v>0</v>
      </c>
      <c r="BA223" s="550">
        <f t="shared" ref="BA223" si="2409">Q226</f>
        <v>0</v>
      </c>
      <c r="BB223" s="556">
        <f t="shared" ref="BB223" si="2410">R223</f>
        <v>0</v>
      </c>
      <c r="BC223" s="548">
        <f t="shared" ref="BC223" si="2411">R224</f>
        <v>0</v>
      </c>
      <c r="BD223" s="548">
        <f t="shared" ref="BD223" si="2412">R225</f>
        <v>0</v>
      </c>
      <c r="BE223" s="550">
        <f t="shared" ref="BE223" si="2413">R226</f>
        <v>0</v>
      </c>
      <c r="BF223" s="556">
        <f t="shared" ref="BF223" si="2414">S223</f>
        <v>0</v>
      </c>
      <c r="BG223" s="548">
        <f t="shared" ref="BG223" si="2415">S224</f>
        <v>0</v>
      </c>
      <c r="BH223" s="548">
        <f t="shared" ref="BH223" si="2416">S225</f>
        <v>0</v>
      </c>
      <c r="BI223" s="550">
        <f t="shared" ref="BI223" si="2417">S226</f>
        <v>0</v>
      </c>
      <c r="BJ223" s="552">
        <f t="shared" ref="BJ223" si="2418">H225</f>
        <v>0</v>
      </c>
      <c r="BK223" s="554" t="str">
        <f t="shared" ref="BK223" si="2419">IF(U223="","",IFERROR(SUM(V223:BI223)+LARGE(V223:BI223,1)/100+LARGE(V223:BI223,2)/1000+LARGE(V223:BI223,3)/10000+LARGE(V223:BI223,4)/100000+LARGE(V223:BI223,5)/1000000+LARGE(V223:BI223,6)/10000000+LARGE(V223:BI223,7)/100000000+LARGE(V223:BI223,8)/1000000000+LARGE(V223:BI223,9)/10000000000+LARGE(V223:BI223,10)/100000000000+LARGE(V223:BI223,11)/1000000000000+LARGE(V223:BI223,12)/10000000000000+LARGE(V223:BI223,13)/100000000000000+LARGE(V223:BI223,14)/1000000000000000+LARGE(V223:BI223,15)/10000000000000000+LARGE(V223:BI223,16)/100000000000000000+LARGE(V223:BI223,17)/1000000000000000000+LARGE(V223:BI223,18)/10000000000000000000+LARGE(V223:BI223,19)/100000000000000000000+LARGE(V223:BI223,20)/1E+21+LARGE(V223:BI223,21)/1E+22+LARGE(V223:BI223,22)/1E+23+LARGE(V223:BI223,23)/1E+24+LARGE(V223:BI223,24)/1E+25+LARGE(V223:BI223,25)/1E+26+LARGE(V223:BI223,26)/1E+27+LARGE(V223:BI223,27)/1E+28+LARGE(V223:BI223,28)/1E+29+LARGE(V223:BI223,29)/1E+30+LARGE(V223:BI223,30)/1E+31+LARGE(V223:BI223,31)/1E+32+LARGE(V223:BI223,32)/1E+33+LARGE(V223:BI223,33)/1E+34+LARGE(V223:BI223,34)/1E+35+LARGE(V223:BI223,35)/1E+36+LARGE(V223:BI223,36)/1E+37+LARGE(V223:BI223,37)/1E+38+LARGE(V223:BI223,38)/1E+39+LARGE(V223:BI223,39)/1E+40+LARGE(V223:BI223,40)/1E+21-0.01/T223,0))</f>
        <v/>
      </c>
      <c r="BL223" s="374"/>
      <c r="BM223" s="374"/>
      <c r="BN223" s="374"/>
      <c r="BO223" s="374"/>
      <c r="BP223" s="374"/>
      <c r="BQ223" s="374"/>
      <c r="BR223" s="374"/>
    </row>
    <row r="224" spans="1:70" ht="12" customHeight="1" x14ac:dyDescent="0.3">
      <c r="A224" s="582"/>
      <c r="B224" s="578"/>
      <c r="C224" s="570"/>
      <c r="D224" s="574"/>
      <c r="E224" s="164"/>
      <c r="F224" s="165"/>
      <c r="G224" s="150"/>
      <c r="H224" s="141" t="str">
        <f>IF(SUM(I223:I226)=0,"",(SUM(I223:I226)))</f>
        <v/>
      </c>
      <c r="I224" s="34" t="str">
        <f t="shared" si="2111"/>
        <v/>
      </c>
      <c r="J224" s="165"/>
      <c r="K224" s="165"/>
      <c r="L224" s="165"/>
      <c r="M224" s="165"/>
      <c r="N224" s="165"/>
      <c r="O224" s="165"/>
      <c r="P224" s="165"/>
      <c r="Q224" s="165"/>
      <c r="R224" s="165"/>
      <c r="S224" s="310"/>
      <c r="T224" s="536"/>
      <c r="U224" s="562"/>
      <c r="V224" s="557"/>
      <c r="W224" s="549"/>
      <c r="X224" s="549"/>
      <c r="Y224" s="551"/>
      <c r="Z224" s="557"/>
      <c r="AA224" s="549"/>
      <c r="AB224" s="549"/>
      <c r="AC224" s="551"/>
      <c r="AD224" s="557"/>
      <c r="AE224" s="549"/>
      <c r="AF224" s="549"/>
      <c r="AG224" s="551"/>
      <c r="AH224" s="557"/>
      <c r="AI224" s="549"/>
      <c r="AJ224" s="549"/>
      <c r="AK224" s="551"/>
      <c r="AL224" s="557"/>
      <c r="AM224" s="549"/>
      <c r="AN224" s="549"/>
      <c r="AO224" s="551"/>
      <c r="AP224" s="557"/>
      <c r="AQ224" s="549"/>
      <c r="AR224" s="549"/>
      <c r="AS224" s="551"/>
      <c r="AT224" s="557"/>
      <c r="AU224" s="549"/>
      <c r="AV224" s="549"/>
      <c r="AW224" s="551"/>
      <c r="AX224" s="557"/>
      <c r="AY224" s="549"/>
      <c r="AZ224" s="549"/>
      <c r="BA224" s="551"/>
      <c r="BB224" s="557"/>
      <c r="BC224" s="549"/>
      <c r="BD224" s="549"/>
      <c r="BE224" s="551"/>
      <c r="BF224" s="557"/>
      <c r="BG224" s="549"/>
      <c r="BH224" s="549"/>
      <c r="BI224" s="551"/>
      <c r="BJ224" s="553"/>
      <c r="BK224" s="555"/>
      <c r="BL224" s="374"/>
      <c r="BM224" s="374"/>
      <c r="BN224" s="374"/>
      <c r="BO224" s="374"/>
      <c r="BP224" s="374"/>
      <c r="BQ224" s="374"/>
      <c r="BR224" s="374"/>
    </row>
    <row r="225" spans="1:70" ht="12" customHeight="1" thickBot="1" x14ac:dyDescent="0.35">
      <c r="A225" s="582"/>
      <c r="B225" s="578"/>
      <c r="C225" s="570"/>
      <c r="D225" s="574"/>
      <c r="E225" s="164"/>
      <c r="F225" s="165"/>
      <c r="G225" s="35" t="s">
        <v>677</v>
      </c>
      <c r="H225" s="142"/>
      <c r="I225" s="34" t="str">
        <f t="shared" si="2111"/>
        <v/>
      </c>
      <c r="J225" s="165"/>
      <c r="K225" s="165"/>
      <c r="L225" s="165"/>
      <c r="M225" s="165"/>
      <c r="N225" s="165"/>
      <c r="O225" s="165"/>
      <c r="P225" s="165"/>
      <c r="Q225" s="165"/>
      <c r="R225" s="165"/>
      <c r="S225" s="310"/>
      <c r="T225" s="536"/>
      <c r="U225" s="562"/>
      <c r="V225" s="557"/>
      <c r="W225" s="549"/>
      <c r="X225" s="549"/>
      <c r="Y225" s="551"/>
      <c r="Z225" s="557"/>
      <c r="AA225" s="549"/>
      <c r="AB225" s="549"/>
      <c r="AC225" s="551"/>
      <c r="AD225" s="557"/>
      <c r="AE225" s="549"/>
      <c r="AF225" s="549"/>
      <c r="AG225" s="551"/>
      <c r="AH225" s="557"/>
      <c r="AI225" s="549"/>
      <c r="AJ225" s="549"/>
      <c r="AK225" s="551"/>
      <c r="AL225" s="557"/>
      <c r="AM225" s="549"/>
      <c r="AN225" s="549"/>
      <c r="AO225" s="551"/>
      <c r="AP225" s="557"/>
      <c r="AQ225" s="549"/>
      <c r="AR225" s="549"/>
      <c r="AS225" s="551"/>
      <c r="AT225" s="557"/>
      <c r="AU225" s="549"/>
      <c r="AV225" s="549"/>
      <c r="AW225" s="551"/>
      <c r="AX225" s="557"/>
      <c r="AY225" s="549"/>
      <c r="AZ225" s="549"/>
      <c r="BA225" s="551"/>
      <c r="BB225" s="557"/>
      <c r="BC225" s="549"/>
      <c r="BD225" s="549"/>
      <c r="BE225" s="551"/>
      <c r="BF225" s="557"/>
      <c r="BG225" s="549"/>
      <c r="BH225" s="549"/>
      <c r="BI225" s="551"/>
      <c r="BJ225" s="553"/>
      <c r="BK225" s="555"/>
      <c r="BL225" s="374"/>
      <c r="BM225" s="374"/>
      <c r="BN225" s="374"/>
      <c r="BO225" s="374"/>
      <c r="BP225" s="374"/>
      <c r="BQ225" s="374"/>
      <c r="BR225" s="374"/>
    </row>
    <row r="226" spans="1:70" ht="12" customHeight="1" thickBot="1" x14ac:dyDescent="0.35">
      <c r="A226" s="583"/>
      <c r="B226" s="579"/>
      <c r="C226" s="572"/>
      <c r="D226" s="575"/>
      <c r="E226" s="166"/>
      <c r="F226" s="169"/>
      <c r="G226" s="36" t="s">
        <v>678</v>
      </c>
      <c r="H226" s="37" t="str">
        <f>IF(F223="","",IF(SUM(H224:H225)=0,"PC",(SUM(H224:H225))))</f>
        <v/>
      </c>
      <c r="I226" s="304" t="str">
        <f t="shared" si="2111"/>
        <v/>
      </c>
      <c r="J226" s="169"/>
      <c r="K226" s="169"/>
      <c r="L226" s="169"/>
      <c r="M226" s="169"/>
      <c r="N226" s="169"/>
      <c r="O226" s="169"/>
      <c r="P226" s="169"/>
      <c r="Q226" s="169"/>
      <c r="R226" s="169"/>
      <c r="S226" s="311"/>
      <c r="T226" s="536"/>
      <c r="U226" s="564"/>
      <c r="V226" s="557"/>
      <c r="W226" s="549"/>
      <c r="X226" s="549"/>
      <c r="Y226" s="551"/>
      <c r="Z226" s="557"/>
      <c r="AA226" s="549"/>
      <c r="AB226" s="549"/>
      <c r="AC226" s="551"/>
      <c r="AD226" s="557"/>
      <c r="AE226" s="549"/>
      <c r="AF226" s="549"/>
      <c r="AG226" s="551"/>
      <c r="AH226" s="557"/>
      <c r="AI226" s="549"/>
      <c r="AJ226" s="549"/>
      <c r="AK226" s="551"/>
      <c r="AL226" s="557"/>
      <c r="AM226" s="549"/>
      <c r="AN226" s="549"/>
      <c r="AO226" s="551"/>
      <c r="AP226" s="557"/>
      <c r="AQ226" s="549"/>
      <c r="AR226" s="549"/>
      <c r="AS226" s="551"/>
      <c r="AT226" s="557"/>
      <c r="AU226" s="549"/>
      <c r="AV226" s="549"/>
      <c r="AW226" s="551"/>
      <c r="AX226" s="557"/>
      <c r="AY226" s="549"/>
      <c r="AZ226" s="549"/>
      <c r="BA226" s="551"/>
      <c r="BB226" s="557"/>
      <c r="BC226" s="549"/>
      <c r="BD226" s="549"/>
      <c r="BE226" s="551"/>
      <c r="BF226" s="557"/>
      <c r="BG226" s="549"/>
      <c r="BH226" s="549"/>
      <c r="BI226" s="551"/>
      <c r="BJ226" s="553"/>
      <c r="BK226" s="555"/>
      <c r="BL226" s="374"/>
      <c r="BM226" s="374"/>
      <c r="BN226" s="374"/>
      <c r="BO226" s="374"/>
      <c r="BP226" s="374"/>
      <c r="BQ226" s="374"/>
      <c r="BR226" s="374"/>
    </row>
    <row r="227" spans="1:70" ht="12" customHeight="1" x14ac:dyDescent="0.3">
      <c r="A227" s="581" t="str">
        <f t="shared" ref="A227" si="2420">IF(ISERROR(RANK(BK227,$BK$3:$BK$78,0)),"",(RANK(BK227,$BK$3:$BK$78,0)))</f>
        <v/>
      </c>
      <c r="B227" s="577" t="str">
        <f>IF(ISNA(VLOOKUP(D227,'L. Des E.'!$A$3:$C$362,2,FALSE)),"",(VLOOKUP(D227,'L. Des E.'!$A$3:$C$362,2,FALSE)))</f>
        <v/>
      </c>
      <c r="C227" s="569" t="str">
        <f>IF(ISNA(VLOOKUP(D227,'L. Des E.'!$A$3:$C$362,3,FALSE)),"",(VLOOKUP(D227,'L. Des E.'!$A$3:$C$362,3,FALSE)))</f>
        <v/>
      </c>
      <c r="D227" s="573"/>
      <c r="E227" s="162"/>
      <c r="F227" s="163"/>
      <c r="G227" s="149"/>
      <c r="H227" s="31"/>
      <c r="I227" s="30" t="str">
        <f t="shared" si="2111"/>
        <v/>
      </c>
      <c r="J227" s="163"/>
      <c r="K227" s="163"/>
      <c r="L227" s="163"/>
      <c r="M227" s="163"/>
      <c r="N227" s="163"/>
      <c r="O227" s="163"/>
      <c r="P227" s="163"/>
      <c r="Q227" s="163"/>
      <c r="R227" s="163"/>
      <c r="S227" s="312"/>
      <c r="T227" s="536">
        <v>57</v>
      </c>
      <c r="U227" s="561" t="str">
        <f t="shared" ref="U227" si="2421">H230</f>
        <v/>
      </c>
      <c r="V227" s="556">
        <f t="shared" ref="V227" si="2422">J227</f>
        <v>0</v>
      </c>
      <c r="W227" s="548">
        <f t="shared" ref="W227" si="2423">J228</f>
        <v>0</v>
      </c>
      <c r="X227" s="548">
        <f t="shared" ref="X227" si="2424">J229</f>
        <v>0</v>
      </c>
      <c r="Y227" s="550">
        <f t="shared" ref="Y227" si="2425">J230</f>
        <v>0</v>
      </c>
      <c r="Z227" s="556">
        <f t="shared" ref="Z227" si="2426">K227</f>
        <v>0</v>
      </c>
      <c r="AA227" s="548">
        <f t="shared" ref="AA227" si="2427">K228</f>
        <v>0</v>
      </c>
      <c r="AB227" s="548">
        <f t="shared" ref="AB227" si="2428">K229</f>
        <v>0</v>
      </c>
      <c r="AC227" s="550">
        <f t="shared" ref="AC227" si="2429">K230</f>
        <v>0</v>
      </c>
      <c r="AD227" s="556">
        <f t="shared" ref="AD227" si="2430">L227</f>
        <v>0</v>
      </c>
      <c r="AE227" s="548">
        <f t="shared" ref="AE227" si="2431">L228</f>
        <v>0</v>
      </c>
      <c r="AF227" s="548">
        <f t="shared" ref="AF227" si="2432">L229</f>
        <v>0</v>
      </c>
      <c r="AG227" s="550">
        <f t="shared" ref="AG227" si="2433">L230</f>
        <v>0</v>
      </c>
      <c r="AH227" s="556">
        <f t="shared" ref="AH227" si="2434">M227</f>
        <v>0</v>
      </c>
      <c r="AI227" s="548">
        <f t="shared" ref="AI227" si="2435">M228</f>
        <v>0</v>
      </c>
      <c r="AJ227" s="548">
        <f t="shared" ref="AJ227" si="2436">M229</f>
        <v>0</v>
      </c>
      <c r="AK227" s="550">
        <f t="shared" ref="AK227" si="2437">M230</f>
        <v>0</v>
      </c>
      <c r="AL227" s="556">
        <f t="shared" ref="AL227" si="2438">N227</f>
        <v>0</v>
      </c>
      <c r="AM227" s="548">
        <f t="shared" ref="AM227" si="2439">N228</f>
        <v>0</v>
      </c>
      <c r="AN227" s="548">
        <f t="shared" ref="AN227" si="2440">N229</f>
        <v>0</v>
      </c>
      <c r="AO227" s="550">
        <f t="shared" ref="AO227" si="2441">N230</f>
        <v>0</v>
      </c>
      <c r="AP227" s="556">
        <f t="shared" ref="AP227" si="2442">O227</f>
        <v>0</v>
      </c>
      <c r="AQ227" s="548">
        <f t="shared" ref="AQ227" si="2443">O228</f>
        <v>0</v>
      </c>
      <c r="AR227" s="548">
        <f t="shared" ref="AR227" si="2444">O229</f>
        <v>0</v>
      </c>
      <c r="AS227" s="550">
        <f t="shared" ref="AS227" si="2445">O230</f>
        <v>0</v>
      </c>
      <c r="AT227" s="556">
        <f t="shared" ref="AT227" si="2446">P227</f>
        <v>0</v>
      </c>
      <c r="AU227" s="548">
        <f t="shared" ref="AU227" si="2447">P228</f>
        <v>0</v>
      </c>
      <c r="AV227" s="548">
        <f t="shared" ref="AV227" si="2448">P229</f>
        <v>0</v>
      </c>
      <c r="AW227" s="550">
        <f t="shared" ref="AW227" si="2449">P230</f>
        <v>0</v>
      </c>
      <c r="AX227" s="556">
        <f t="shared" ref="AX227" si="2450">Q227</f>
        <v>0</v>
      </c>
      <c r="AY227" s="548">
        <f t="shared" ref="AY227" si="2451">Q228</f>
        <v>0</v>
      </c>
      <c r="AZ227" s="548">
        <f t="shared" ref="AZ227" si="2452">Q229</f>
        <v>0</v>
      </c>
      <c r="BA227" s="550">
        <f t="shared" ref="BA227" si="2453">Q230</f>
        <v>0</v>
      </c>
      <c r="BB227" s="556">
        <f t="shared" ref="BB227" si="2454">R227</f>
        <v>0</v>
      </c>
      <c r="BC227" s="548">
        <f t="shared" ref="BC227" si="2455">R228</f>
        <v>0</v>
      </c>
      <c r="BD227" s="548">
        <f t="shared" ref="BD227" si="2456">R229</f>
        <v>0</v>
      </c>
      <c r="BE227" s="550">
        <f t="shared" ref="BE227" si="2457">R230</f>
        <v>0</v>
      </c>
      <c r="BF227" s="556">
        <f t="shared" ref="BF227" si="2458">S227</f>
        <v>0</v>
      </c>
      <c r="BG227" s="548">
        <f t="shared" ref="BG227" si="2459">S228</f>
        <v>0</v>
      </c>
      <c r="BH227" s="548">
        <f t="shared" ref="BH227" si="2460">S229</f>
        <v>0</v>
      </c>
      <c r="BI227" s="550">
        <f t="shared" ref="BI227" si="2461">S230</f>
        <v>0</v>
      </c>
      <c r="BJ227" s="552">
        <f t="shared" ref="BJ227" si="2462">H229</f>
        <v>0</v>
      </c>
      <c r="BK227" s="554" t="str">
        <f t="shared" ref="BK227" si="2463">IF(U227="","",IFERROR(SUM(V227:BI227)+LARGE(V227:BI227,1)/100+LARGE(V227:BI227,2)/1000+LARGE(V227:BI227,3)/10000+LARGE(V227:BI227,4)/100000+LARGE(V227:BI227,5)/1000000+LARGE(V227:BI227,6)/10000000+LARGE(V227:BI227,7)/100000000+LARGE(V227:BI227,8)/1000000000+LARGE(V227:BI227,9)/10000000000+LARGE(V227:BI227,10)/100000000000+LARGE(V227:BI227,11)/1000000000000+LARGE(V227:BI227,12)/10000000000000+LARGE(V227:BI227,13)/100000000000000+LARGE(V227:BI227,14)/1000000000000000+LARGE(V227:BI227,15)/10000000000000000+LARGE(V227:BI227,16)/100000000000000000+LARGE(V227:BI227,17)/1000000000000000000+LARGE(V227:BI227,18)/10000000000000000000+LARGE(V227:BI227,19)/100000000000000000000+LARGE(V227:BI227,20)/1E+21+LARGE(V227:BI227,21)/1E+22+LARGE(V227:BI227,22)/1E+23+LARGE(V227:BI227,23)/1E+24+LARGE(V227:BI227,24)/1E+25+LARGE(V227:BI227,25)/1E+26+LARGE(V227:BI227,26)/1E+27+LARGE(V227:BI227,27)/1E+28+LARGE(V227:BI227,28)/1E+29+LARGE(V227:BI227,29)/1E+30+LARGE(V227:BI227,30)/1E+31+LARGE(V227:BI227,31)/1E+32+LARGE(V227:BI227,32)/1E+33+LARGE(V227:BI227,33)/1E+34+LARGE(V227:BI227,34)/1E+35+LARGE(V227:BI227,35)/1E+36+LARGE(V227:BI227,36)/1E+37+LARGE(V227:BI227,37)/1E+38+LARGE(V227:BI227,38)/1E+39+LARGE(V227:BI227,39)/1E+40+LARGE(V227:BI227,40)/1E+21-0.01/T227,0))</f>
        <v/>
      </c>
      <c r="BL227" s="374"/>
      <c r="BM227" s="374"/>
      <c r="BN227" s="374"/>
      <c r="BO227" s="374"/>
      <c r="BP227" s="374"/>
      <c r="BQ227" s="374"/>
      <c r="BR227" s="374"/>
    </row>
    <row r="228" spans="1:70" ht="12" customHeight="1" x14ac:dyDescent="0.3">
      <c r="A228" s="582"/>
      <c r="B228" s="578"/>
      <c r="C228" s="570"/>
      <c r="D228" s="574"/>
      <c r="E228" s="164"/>
      <c r="F228" s="165"/>
      <c r="G228" s="150"/>
      <c r="H228" s="141" t="str">
        <f>IF(SUM(I227:I230)=0,"",(SUM(I227:I230)))</f>
        <v/>
      </c>
      <c r="I228" s="34" t="str">
        <f t="shared" si="2111"/>
        <v/>
      </c>
      <c r="J228" s="165"/>
      <c r="K228" s="165"/>
      <c r="L228" s="165"/>
      <c r="M228" s="165"/>
      <c r="N228" s="165"/>
      <c r="O228" s="165"/>
      <c r="P228" s="165"/>
      <c r="Q228" s="165"/>
      <c r="R228" s="165"/>
      <c r="S228" s="310"/>
      <c r="T228" s="536"/>
      <c r="U228" s="562"/>
      <c r="V228" s="557"/>
      <c r="W228" s="549"/>
      <c r="X228" s="549"/>
      <c r="Y228" s="551"/>
      <c r="Z228" s="557"/>
      <c r="AA228" s="549"/>
      <c r="AB228" s="549"/>
      <c r="AC228" s="551"/>
      <c r="AD228" s="557"/>
      <c r="AE228" s="549"/>
      <c r="AF228" s="549"/>
      <c r="AG228" s="551"/>
      <c r="AH228" s="557"/>
      <c r="AI228" s="549"/>
      <c r="AJ228" s="549"/>
      <c r="AK228" s="551"/>
      <c r="AL228" s="557"/>
      <c r="AM228" s="549"/>
      <c r="AN228" s="549"/>
      <c r="AO228" s="551"/>
      <c r="AP228" s="557"/>
      <c r="AQ228" s="549"/>
      <c r="AR228" s="549"/>
      <c r="AS228" s="551"/>
      <c r="AT228" s="557"/>
      <c r="AU228" s="549"/>
      <c r="AV228" s="549"/>
      <c r="AW228" s="551"/>
      <c r="AX228" s="557"/>
      <c r="AY228" s="549"/>
      <c r="AZ228" s="549"/>
      <c r="BA228" s="551"/>
      <c r="BB228" s="557"/>
      <c r="BC228" s="549"/>
      <c r="BD228" s="549"/>
      <c r="BE228" s="551"/>
      <c r="BF228" s="557"/>
      <c r="BG228" s="549"/>
      <c r="BH228" s="549"/>
      <c r="BI228" s="551"/>
      <c r="BJ228" s="553"/>
      <c r="BK228" s="555"/>
      <c r="BL228" s="374"/>
      <c r="BM228" s="374"/>
      <c r="BN228" s="374"/>
      <c r="BO228" s="374"/>
      <c r="BP228" s="374"/>
      <c r="BQ228" s="374"/>
      <c r="BR228" s="374"/>
    </row>
    <row r="229" spans="1:70" ht="12" customHeight="1" thickBot="1" x14ac:dyDescent="0.35">
      <c r="A229" s="582"/>
      <c r="B229" s="578"/>
      <c r="C229" s="570"/>
      <c r="D229" s="574"/>
      <c r="E229" s="164"/>
      <c r="F229" s="165"/>
      <c r="G229" s="35" t="s">
        <v>677</v>
      </c>
      <c r="H229" s="142"/>
      <c r="I229" s="34" t="str">
        <f t="shared" si="2111"/>
        <v/>
      </c>
      <c r="J229" s="165"/>
      <c r="K229" s="165"/>
      <c r="L229" s="165"/>
      <c r="M229" s="165"/>
      <c r="N229" s="165"/>
      <c r="O229" s="165"/>
      <c r="P229" s="165"/>
      <c r="Q229" s="165"/>
      <c r="R229" s="165"/>
      <c r="S229" s="310"/>
      <c r="T229" s="536"/>
      <c r="U229" s="562"/>
      <c r="V229" s="557"/>
      <c r="W229" s="549"/>
      <c r="X229" s="549"/>
      <c r="Y229" s="551"/>
      <c r="Z229" s="557"/>
      <c r="AA229" s="549"/>
      <c r="AB229" s="549"/>
      <c r="AC229" s="551"/>
      <c r="AD229" s="557"/>
      <c r="AE229" s="549"/>
      <c r="AF229" s="549"/>
      <c r="AG229" s="551"/>
      <c r="AH229" s="557"/>
      <c r="AI229" s="549"/>
      <c r="AJ229" s="549"/>
      <c r="AK229" s="551"/>
      <c r="AL229" s="557"/>
      <c r="AM229" s="549"/>
      <c r="AN229" s="549"/>
      <c r="AO229" s="551"/>
      <c r="AP229" s="557"/>
      <c r="AQ229" s="549"/>
      <c r="AR229" s="549"/>
      <c r="AS229" s="551"/>
      <c r="AT229" s="557"/>
      <c r="AU229" s="549"/>
      <c r="AV229" s="549"/>
      <c r="AW229" s="551"/>
      <c r="AX229" s="557"/>
      <c r="AY229" s="549"/>
      <c r="AZ229" s="549"/>
      <c r="BA229" s="551"/>
      <c r="BB229" s="557"/>
      <c r="BC229" s="549"/>
      <c r="BD229" s="549"/>
      <c r="BE229" s="551"/>
      <c r="BF229" s="557"/>
      <c r="BG229" s="549"/>
      <c r="BH229" s="549"/>
      <c r="BI229" s="551"/>
      <c r="BJ229" s="553"/>
      <c r="BK229" s="555"/>
      <c r="BL229" s="374"/>
      <c r="BM229" s="374"/>
      <c r="BN229" s="374"/>
      <c r="BO229" s="374"/>
      <c r="BP229" s="374"/>
      <c r="BQ229" s="374"/>
      <c r="BR229" s="374"/>
    </row>
    <row r="230" spans="1:70" ht="12" customHeight="1" thickBot="1" x14ac:dyDescent="0.35">
      <c r="A230" s="583"/>
      <c r="B230" s="579"/>
      <c r="C230" s="572"/>
      <c r="D230" s="575"/>
      <c r="E230" s="170"/>
      <c r="F230" s="167"/>
      <c r="G230" s="36" t="s">
        <v>678</v>
      </c>
      <c r="H230" s="37" t="str">
        <f>IF(F227="","",IF(SUM(H228:H229)=0,"PC",(SUM(H228:H229))))</f>
        <v/>
      </c>
      <c r="I230" s="304" t="str">
        <f t="shared" si="2111"/>
        <v/>
      </c>
      <c r="J230" s="167"/>
      <c r="K230" s="167"/>
      <c r="L230" s="167"/>
      <c r="M230" s="167"/>
      <c r="N230" s="167"/>
      <c r="O230" s="167"/>
      <c r="P230" s="167"/>
      <c r="Q230" s="167"/>
      <c r="R230" s="167"/>
      <c r="S230" s="313"/>
      <c r="T230" s="536"/>
      <c r="U230" s="564"/>
      <c r="V230" s="557"/>
      <c r="W230" s="549"/>
      <c r="X230" s="549"/>
      <c r="Y230" s="551"/>
      <c r="Z230" s="557"/>
      <c r="AA230" s="549"/>
      <c r="AB230" s="549"/>
      <c r="AC230" s="551"/>
      <c r="AD230" s="557"/>
      <c r="AE230" s="549"/>
      <c r="AF230" s="549"/>
      <c r="AG230" s="551"/>
      <c r="AH230" s="557"/>
      <c r="AI230" s="549"/>
      <c r="AJ230" s="549"/>
      <c r="AK230" s="551"/>
      <c r="AL230" s="557"/>
      <c r="AM230" s="549"/>
      <c r="AN230" s="549"/>
      <c r="AO230" s="551"/>
      <c r="AP230" s="557"/>
      <c r="AQ230" s="549"/>
      <c r="AR230" s="549"/>
      <c r="AS230" s="551"/>
      <c r="AT230" s="557"/>
      <c r="AU230" s="549"/>
      <c r="AV230" s="549"/>
      <c r="AW230" s="551"/>
      <c r="AX230" s="557"/>
      <c r="AY230" s="549"/>
      <c r="AZ230" s="549"/>
      <c r="BA230" s="551"/>
      <c r="BB230" s="557"/>
      <c r="BC230" s="549"/>
      <c r="BD230" s="549"/>
      <c r="BE230" s="551"/>
      <c r="BF230" s="557"/>
      <c r="BG230" s="549"/>
      <c r="BH230" s="549"/>
      <c r="BI230" s="551"/>
      <c r="BJ230" s="553"/>
      <c r="BK230" s="555"/>
      <c r="BL230" s="374"/>
      <c r="BM230" s="374"/>
      <c r="BN230" s="374"/>
      <c r="BO230" s="374"/>
      <c r="BP230" s="374"/>
      <c r="BQ230" s="374"/>
      <c r="BR230" s="374"/>
    </row>
    <row r="231" spans="1:70" ht="12" customHeight="1" x14ac:dyDescent="0.3">
      <c r="A231" s="581" t="str">
        <f t="shared" ref="A231" si="2464">IF(ISERROR(RANK(BK231,$BK$3:$BK$78,0)),"",(RANK(BK231,$BK$3:$BK$78,0)))</f>
        <v/>
      </c>
      <c r="B231" s="577" t="str">
        <f>IF(ISNA(VLOOKUP(D231,'L. Des E.'!$A$3:$C$362,2,FALSE)),"",(VLOOKUP(D231,'L. Des E.'!$A$3:$C$362,2,FALSE)))</f>
        <v/>
      </c>
      <c r="C231" s="569" t="str">
        <f>IF(ISNA(VLOOKUP(D231,'L. Des E.'!$A$3:$C$362,3,FALSE)),"",(VLOOKUP(D231,'L. Des E.'!$A$3:$C$362,3,FALSE)))</f>
        <v/>
      </c>
      <c r="D231" s="573"/>
      <c r="E231" s="171"/>
      <c r="F231" s="168"/>
      <c r="G231" s="149"/>
      <c r="H231" s="39"/>
      <c r="I231" s="30" t="str">
        <f t="shared" si="2111"/>
        <v/>
      </c>
      <c r="J231" s="168"/>
      <c r="K231" s="168"/>
      <c r="L231" s="168"/>
      <c r="M231" s="168"/>
      <c r="N231" s="168"/>
      <c r="O231" s="168"/>
      <c r="P231" s="168"/>
      <c r="Q231" s="168"/>
      <c r="R231" s="168"/>
      <c r="S231" s="309"/>
      <c r="T231" s="536">
        <v>58</v>
      </c>
      <c r="U231" s="561" t="str">
        <f t="shared" ref="U231" si="2465">H234</f>
        <v/>
      </c>
      <c r="V231" s="556">
        <f t="shared" ref="V231" si="2466">J231</f>
        <v>0</v>
      </c>
      <c r="W231" s="548">
        <f t="shared" ref="W231" si="2467">J232</f>
        <v>0</v>
      </c>
      <c r="X231" s="548">
        <f t="shared" ref="X231" si="2468">J233</f>
        <v>0</v>
      </c>
      <c r="Y231" s="550">
        <f t="shared" ref="Y231" si="2469">J234</f>
        <v>0</v>
      </c>
      <c r="Z231" s="556">
        <f t="shared" ref="Z231" si="2470">K231</f>
        <v>0</v>
      </c>
      <c r="AA231" s="548">
        <f t="shared" ref="AA231" si="2471">K232</f>
        <v>0</v>
      </c>
      <c r="AB231" s="548">
        <f t="shared" ref="AB231" si="2472">K233</f>
        <v>0</v>
      </c>
      <c r="AC231" s="550">
        <f t="shared" ref="AC231" si="2473">K234</f>
        <v>0</v>
      </c>
      <c r="AD231" s="556">
        <f t="shared" ref="AD231" si="2474">L231</f>
        <v>0</v>
      </c>
      <c r="AE231" s="548">
        <f t="shared" ref="AE231" si="2475">L232</f>
        <v>0</v>
      </c>
      <c r="AF231" s="548">
        <f t="shared" ref="AF231" si="2476">L233</f>
        <v>0</v>
      </c>
      <c r="AG231" s="550">
        <f t="shared" ref="AG231" si="2477">L234</f>
        <v>0</v>
      </c>
      <c r="AH231" s="556">
        <f t="shared" ref="AH231" si="2478">M231</f>
        <v>0</v>
      </c>
      <c r="AI231" s="548">
        <f t="shared" ref="AI231" si="2479">M232</f>
        <v>0</v>
      </c>
      <c r="AJ231" s="548">
        <f t="shared" ref="AJ231" si="2480">M233</f>
        <v>0</v>
      </c>
      <c r="AK231" s="550">
        <f t="shared" ref="AK231" si="2481">M234</f>
        <v>0</v>
      </c>
      <c r="AL231" s="556">
        <f t="shared" ref="AL231" si="2482">N231</f>
        <v>0</v>
      </c>
      <c r="AM231" s="548">
        <f t="shared" ref="AM231" si="2483">N232</f>
        <v>0</v>
      </c>
      <c r="AN231" s="548">
        <f t="shared" ref="AN231" si="2484">N233</f>
        <v>0</v>
      </c>
      <c r="AO231" s="550">
        <f t="shared" ref="AO231" si="2485">N234</f>
        <v>0</v>
      </c>
      <c r="AP231" s="556">
        <f t="shared" ref="AP231" si="2486">O231</f>
        <v>0</v>
      </c>
      <c r="AQ231" s="548">
        <f t="shared" ref="AQ231" si="2487">O232</f>
        <v>0</v>
      </c>
      <c r="AR231" s="548">
        <f t="shared" ref="AR231" si="2488">O233</f>
        <v>0</v>
      </c>
      <c r="AS231" s="550">
        <f t="shared" ref="AS231" si="2489">O234</f>
        <v>0</v>
      </c>
      <c r="AT231" s="556">
        <f t="shared" ref="AT231" si="2490">P231</f>
        <v>0</v>
      </c>
      <c r="AU231" s="548">
        <f t="shared" ref="AU231" si="2491">P232</f>
        <v>0</v>
      </c>
      <c r="AV231" s="548">
        <f t="shared" ref="AV231" si="2492">P233</f>
        <v>0</v>
      </c>
      <c r="AW231" s="550">
        <f t="shared" ref="AW231" si="2493">P234</f>
        <v>0</v>
      </c>
      <c r="AX231" s="556">
        <f t="shared" ref="AX231" si="2494">Q231</f>
        <v>0</v>
      </c>
      <c r="AY231" s="548">
        <f t="shared" ref="AY231" si="2495">Q232</f>
        <v>0</v>
      </c>
      <c r="AZ231" s="548">
        <f t="shared" ref="AZ231" si="2496">Q233</f>
        <v>0</v>
      </c>
      <c r="BA231" s="550">
        <f t="shared" ref="BA231" si="2497">Q234</f>
        <v>0</v>
      </c>
      <c r="BB231" s="556">
        <f t="shared" ref="BB231" si="2498">R231</f>
        <v>0</v>
      </c>
      <c r="BC231" s="548">
        <f t="shared" ref="BC231" si="2499">R232</f>
        <v>0</v>
      </c>
      <c r="BD231" s="548">
        <f t="shared" ref="BD231" si="2500">R233</f>
        <v>0</v>
      </c>
      <c r="BE231" s="550">
        <f t="shared" ref="BE231" si="2501">R234</f>
        <v>0</v>
      </c>
      <c r="BF231" s="556">
        <f t="shared" ref="BF231" si="2502">S231</f>
        <v>0</v>
      </c>
      <c r="BG231" s="548">
        <f t="shared" ref="BG231" si="2503">S232</f>
        <v>0</v>
      </c>
      <c r="BH231" s="548">
        <f t="shared" ref="BH231" si="2504">S233</f>
        <v>0</v>
      </c>
      <c r="BI231" s="550">
        <f t="shared" ref="BI231" si="2505">S234</f>
        <v>0</v>
      </c>
      <c r="BJ231" s="552">
        <f t="shared" ref="BJ231" si="2506">H233</f>
        <v>0</v>
      </c>
      <c r="BK231" s="554" t="str">
        <f t="shared" ref="BK231" si="2507">IF(U231="","",IFERROR(SUM(V231:BI231)+LARGE(V231:BI231,1)/100+LARGE(V231:BI231,2)/1000+LARGE(V231:BI231,3)/10000+LARGE(V231:BI231,4)/100000+LARGE(V231:BI231,5)/1000000+LARGE(V231:BI231,6)/10000000+LARGE(V231:BI231,7)/100000000+LARGE(V231:BI231,8)/1000000000+LARGE(V231:BI231,9)/10000000000+LARGE(V231:BI231,10)/100000000000+LARGE(V231:BI231,11)/1000000000000+LARGE(V231:BI231,12)/10000000000000+LARGE(V231:BI231,13)/100000000000000+LARGE(V231:BI231,14)/1000000000000000+LARGE(V231:BI231,15)/10000000000000000+LARGE(V231:BI231,16)/100000000000000000+LARGE(V231:BI231,17)/1000000000000000000+LARGE(V231:BI231,18)/10000000000000000000+LARGE(V231:BI231,19)/100000000000000000000+LARGE(V231:BI231,20)/1E+21+LARGE(V231:BI231,21)/1E+22+LARGE(V231:BI231,22)/1E+23+LARGE(V231:BI231,23)/1E+24+LARGE(V231:BI231,24)/1E+25+LARGE(V231:BI231,25)/1E+26+LARGE(V231:BI231,26)/1E+27+LARGE(V231:BI231,27)/1E+28+LARGE(V231:BI231,28)/1E+29+LARGE(V231:BI231,29)/1E+30+LARGE(V231:BI231,30)/1E+31+LARGE(V231:BI231,31)/1E+32+LARGE(V231:BI231,32)/1E+33+LARGE(V231:BI231,33)/1E+34+LARGE(V231:BI231,34)/1E+35+LARGE(V231:BI231,35)/1E+36+LARGE(V231:BI231,36)/1E+37+LARGE(V231:BI231,37)/1E+38+LARGE(V231:BI231,38)/1E+39+LARGE(V231:BI231,39)/1E+40+LARGE(V231:BI231,40)/1E+21-0.01/T231,0))</f>
        <v/>
      </c>
      <c r="BL231" s="374"/>
      <c r="BM231" s="374"/>
      <c r="BN231" s="374"/>
      <c r="BO231" s="374"/>
      <c r="BP231" s="374"/>
      <c r="BQ231" s="374"/>
      <c r="BR231" s="374"/>
    </row>
    <row r="232" spans="1:70" ht="12" customHeight="1" x14ac:dyDescent="0.3">
      <c r="A232" s="582"/>
      <c r="B232" s="578"/>
      <c r="C232" s="570"/>
      <c r="D232" s="574"/>
      <c r="E232" s="164"/>
      <c r="F232" s="165"/>
      <c r="G232" s="150"/>
      <c r="H232" s="141" t="str">
        <f>IF(SUM(I231:I234)=0,"",(SUM(I231:I234)))</f>
        <v/>
      </c>
      <c r="I232" s="34" t="str">
        <f t="shared" si="2111"/>
        <v/>
      </c>
      <c r="J232" s="165"/>
      <c r="K232" s="165"/>
      <c r="L232" s="165"/>
      <c r="M232" s="165"/>
      <c r="N232" s="165"/>
      <c r="O232" s="165"/>
      <c r="P232" s="165"/>
      <c r="Q232" s="165"/>
      <c r="R232" s="165"/>
      <c r="S232" s="310"/>
      <c r="T232" s="536"/>
      <c r="U232" s="562"/>
      <c r="V232" s="557"/>
      <c r="W232" s="549"/>
      <c r="X232" s="549"/>
      <c r="Y232" s="551"/>
      <c r="Z232" s="557"/>
      <c r="AA232" s="549"/>
      <c r="AB232" s="549"/>
      <c r="AC232" s="551"/>
      <c r="AD232" s="557"/>
      <c r="AE232" s="549"/>
      <c r="AF232" s="549"/>
      <c r="AG232" s="551"/>
      <c r="AH232" s="557"/>
      <c r="AI232" s="549"/>
      <c r="AJ232" s="549"/>
      <c r="AK232" s="551"/>
      <c r="AL232" s="557"/>
      <c r="AM232" s="549"/>
      <c r="AN232" s="549"/>
      <c r="AO232" s="551"/>
      <c r="AP232" s="557"/>
      <c r="AQ232" s="549"/>
      <c r="AR232" s="549"/>
      <c r="AS232" s="551"/>
      <c r="AT232" s="557"/>
      <c r="AU232" s="549"/>
      <c r="AV232" s="549"/>
      <c r="AW232" s="551"/>
      <c r="AX232" s="557"/>
      <c r="AY232" s="549"/>
      <c r="AZ232" s="549"/>
      <c r="BA232" s="551"/>
      <c r="BB232" s="557"/>
      <c r="BC232" s="549"/>
      <c r="BD232" s="549"/>
      <c r="BE232" s="551"/>
      <c r="BF232" s="557"/>
      <c r="BG232" s="549"/>
      <c r="BH232" s="549"/>
      <c r="BI232" s="551"/>
      <c r="BJ232" s="553"/>
      <c r="BK232" s="555"/>
      <c r="BL232" s="374"/>
      <c r="BM232" s="374"/>
      <c r="BN232" s="374"/>
      <c r="BO232" s="374"/>
      <c r="BP232" s="374"/>
      <c r="BQ232" s="374"/>
      <c r="BR232" s="374"/>
    </row>
    <row r="233" spans="1:70" ht="12" customHeight="1" thickBot="1" x14ac:dyDescent="0.35">
      <c r="A233" s="582"/>
      <c r="B233" s="578"/>
      <c r="C233" s="570"/>
      <c r="D233" s="574"/>
      <c r="E233" s="164"/>
      <c r="F233" s="165"/>
      <c r="G233" s="35" t="s">
        <v>677</v>
      </c>
      <c r="H233" s="142"/>
      <c r="I233" s="34" t="str">
        <f t="shared" si="2111"/>
        <v/>
      </c>
      <c r="J233" s="165"/>
      <c r="K233" s="165"/>
      <c r="L233" s="165"/>
      <c r="M233" s="165"/>
      <c r="N233" s="165"/>
      <c r="O233" s="165"/>
      <c r="P233" s="165"/>
      <c r="Q233" s="165"/>
      <c r="R233" s="165"/>
      <c r="S233" s="310"/>
      <c r="T233" s="536"/>
      <c r="U233" s="562"/>
      <c r="V233" s="557"/>
      <c r="W233" s="549"/>
      <c r="X233" s="549"/>
      <c r="Y233" s="551"/>
      <c r="Z233" s="557"/>
      <c r="AA233" s="549"/>
      <c r="AB233" s="549"/>
      <c r="AC233" s="551"/>
      <c r="AD233" s="557"/>
      <c r="AE233" s="549"/>
      <c r="AF233" s="549"/>
      <c r="AG233" s="551"/>
      <c r="AH233" s="557"/>
      <c r="AI233" s="549"/>
      <c r="AJ233" s="549"/>
      <c r="AK233" s="551"/>
      <c r="AL233" s="557"/>
      <c r="AM233" s="549"/>
      <c r="AN233" s="549"/>
      <c r="AO233" s="551"/>
      <c r="AP233" s="557"/>
      <c r="AQ233" s="549"/>
      <c r="AR233" s="549"/>
      <c r="AS233" s="551"/>
      <c r="AT233" s="557"/>
      <c r="AU233" s="549"/>
      <c r="AV233" s="549"/>
      <c r="AW233" s="551"/>
      <c r="AX233" s="557"/>
      <c r="AY233" s="549"/>
      <c r="AZ233" s="549"/>
      <c r="BA233" s="551"/>
      <c r="BB233" s="557"/>
      <c r="BC233" s="549"/>
      <c r="BD233" s="549"/>
      <c r="BE233" s="551"/>
      <c r="BF233" s="557"/>
      <c r="BG233" s="549"/>
      <c r="BH233" s="549"/>
      <c r="BI233" s="551"/>
      <c r="BJ233" s="553"/>
      <c r="BK233" s="555"/>
      <c r="BL233" s="374"/>
      <c r="BM233" s="374"/>
      <c r="BN233" s="374"/>
      <c r="BO233" s="374"/>
      <c r="BP233" s="374"/>
      <c r="BQ233" s="374"/>
      <c r="BR233" s="374"/>
    </row>
    <row r="234" spans="1:70" ht="12" customHeight="1" thickBot="1" x14ac:dyDescent="0.35">
      <c r="A234" s="583"/>
      <c r="B234" s="579"/>
      <c r="C234" s="572"/>
      <c r="D234" s="575"/>
      <c r="E234" s="166"/>
      <c r="F234" s="169"/>
      <c r="G234" s="36" t="s">
        <v>678</v>
      </c>
      <c r="H234" s="37" t="str">
        <f>IF(F231="","",IF(SUM(H232:H233)=0,"PC",(SUM(H232:H233))))</f>
        <v/>
      </c>
      <c r="I234" s="304" t="str">
        <f t="shared" si="2111"/>
        <v/>
      </c>
      <c r="J234" s="169"/>
      <c r="K234" s="169"/>
      <c r="L234" s="169"/>
      <c r="M234" s="169"/>
      <c r="N234" s="169"/>
      <c r="O234" s="169"/>
      <c r="P234" s="169"/>
      <c r="Q234" s="169"/>
      <c r="R234" s="169"/>
      <c r="S234" s="311"/>
      <c r="T234" s="536"/>
      <c r="U234" s="564"/>
      <c r="V234" s="557"/>
      <c r="W234" s="549"/>
      <c r="X234" s="549"/>
      <c r="Y234" s="551"/>
      <c r="Z234" s="557"/>
      <c r="AA234" s="549"/>
      <c r="AB234" s="549"/>
      <c r="AC234" s="551"/>
      <c r="AD234" s="557"/>
      <c r="AE234" s="549"/>
      <c r="AF234" s="549"/>
      <c r="AG234" s="551"/>
      <c r="AH234" s="557"/>
      <c r="AI234" s="549"/>
      <c r="AJ234" s="549"/>
      <c r="AK234" s="551"/>
      <c r="AL234" s="557"/>
      <c r="AM234" s="549"/>
      <c r="AN234" s="549"/>
      <c r="AO234" s="551"/>
      <c r="AP234" s="557"/>
      <c r="AQ234" s="549"/>
      <c r="AR234" s="549"/>
      <c r="AS234" s="551"/>
      <c r="AT234" s="557"/>
      <c r="AU234" s="549"/>
      <c r="AV234" s="549"/>
      <c r="AW234" s="551"/>
      <c r="AX234" s="557"/>
      <c r="AY234" s="549"/>
      <c r="AZ234" s="549"/>
      <c r="BA234" s="551"/>
      <c r="BB234" s="557"/>
      <c r="BC234" s="549"/>
      <c r="BD234" s="549"/>
      <c r="BE234" s="551"/>
      <c r="BF234" s="557"/>
      <c r="BG234" s="549"/>
      <c r="BH234" s="549"/>
      <c r="BI234" s="551"/>
      <c r="BJ234" s="553"/>
      <c r="BK234" s="555"/>
      <c r="BL234" s="374"/>
      <c r="BM234" s="374"/>
      <c r="BN234" s="374"/>
      <c r="BO234" s="374"/>
      <c r="BP234" s="374"/>
      <c r="BQ234" s="374"/>
      <c r="BR234" s="374"/>
    </row>
    <row r="235" spans="1:70" ht="12" customHeight="1" x14ac:dyDescent="0.3">
      <c r="A235" s="581" t="str">
        <f t="shared" ref="A235" si="2508">IF(ISERROR(RANK(BK235,$BK$3:$BK$78,0)),"",(RANK(BK235,$BK$3:$BK$78,0)))</f>
        <v/>
      </c>
      <c r="B235" s="577" t="str">
        <f>IF(ISNA(VLOOKUP(D235,'L. Des E.'!$A$3:$C$362,2,FALSE)),"",(VLOOKUP(D235,'L. Des E.'!$A$3:$C$362,2,FALSE)))</f>
        <v/>
      </c>
      <c r="C235" s="569" t="str">
        <f>IF(ISNA(VLOOKUP(D235,'L. Des E.'!$A$3:$C$362,3,FALSE)),"",(VLOOKUP(D235,'L. Des E.'!$A$3:$C$362,3,FALSE)))</f>
        <v/>
      </c>
      <c r="D235" s="573"/>
      <c r="E235" s="162"/>
      <c r="F235" s="163"/>
      <c r="G235" s="149"/>
      <c r="H235" s="31"/>
      <c r="I235" s="30" t="str">
        <f t="shared" si="2111"/>
        <v/>
      </c>
      <c r="J235" s="163"/>
      <c r="K235" s="163"/>
      <c r="L235" s="163"/>
      <c r="M235" s="163"/>
      <c r="N235" s="163"/>
      <c r="O235" s="163"/>
      <c r="P235" s="163"/>
      <c r="Q235" s="163"/>
      <c r="R235" s="163"/>
      <c r="S235" s="312"/>
      <c r="T235" s="536">
        <v>59</v>
      </c>
      <c r="U235" s="561" t="str">
        <f t="shared" ref="U235" si="2509">H238</f>
        <v/>
      </c>
      <c r="V235" s="556">
        <f t="shared" ref="V235" si="2510">J235</f>
        <v>0</v>
      </c>
      <c r="W235" s="548">
        <f t="shared" ref="W235" si="2511">J236</f>
        <v>0</v>
      </c>
      <c r="X235" s="548">
        <f t="shared" ref="X235" si="2512">J237</f>
        <v>0</v>
      </c>
      <c r="Y235" s="550">
        <f t="shared" ref="Y235" si="2513">J238</f>
        <v>0</v>
      </c>
      <c r="Z235" s="556">
        <f t="shared" ref="Z235" si="2514">K235</f>
        <v>0</v>
      </c>
      <c r="AA235" s="548">
        <f t="shared" ref="AA235" si="2515">K236</f>
        <v>0</v>
      </c>
      <c r="AB235" s="548">
        <f t="shared" ref="AB235" si="2516">K237</f>
        <v>0</v>
      </c>
      <c r="AC235" s="550">
        <f t="shared" ref="AC235" si="2517">K238</f>
        <v>0</v>
      </c>
      <c r="AD235" s="556">
        <f t="shared" ref="AD235" si="2518">L235</f>
        <v>0</v>
      </c>
      <c r="AE235" s="548">
        <f t="shared" ref="AE235" si="2519">L236</f>
        <v>0</v>
      </c>
      <c r="AF235" s="548">
        <f t="shared" ref="AF235" si="2520">L237</f>
        <v>0</v>
      </c>
      <c r="AG235" s="550">
        <f t="shared" ref="AG235" si="2521">L238</f>
        <v>0</v>
      </c>
      <c r="AH235" s="556">
        <f t="shared" ref="AH235" si="2522">M235</f>
        <v>0</v>
      </c>
      <c r="AI235" s="548">
        <f t="shared" ref="AI235" si="2523">M236</f>
        <v>0</v>
      </c>
      <c r="AJ235" s="548">
        <f t="shared" ref="AJ235" si="2524">M237</f>
        <v>0</v>
      </c>
      <c r="AK235" s="550">
        <f t="shared" ref="AK235" si="2525">M238</f>
        <v>0</v>
      </c>
      <c r="AL235" s="556">
        <f t="shared" ref="AL235" si="2526">N235</f>
        <v>0</v>
      </c>
      <c r="AM235" s="548">
        <f t="shared" ref="AM235" si="2527">N236</f>
        <v>0</v>
      </c>
      <c r="AN235" s="548">
        <f t="shared" ref="AN235" si="2528">N237</f>
        <v>0</v>
      </c>
      <c r="AO235" s="550">
        <f t="shared" ref="AO235" si="2529">N238</f>
        <v>0</v>
      </c>
      <c r="AP235" s="556">
        <f t="shared" ref="AP235" si="2530">O235</f>
        <v>0</v>
      </c>
      <c r="AQ235" s="548">
        <f t="shared" ref="AQ235" si="2531">O236</f>
        <v>0</v>
      </c>
      <c r="AR235" s="548">
        <f t="shared" ref="AR235" si="2532">O237</f>
        <v>0</v>
      </c>
      <c r="AS235" s="550">
        <f t="shared" ref="AS235" si="2533">O238</f>
        <v>0</v>
      </c>
      <c r="AT235" s="556">
        <f t="shared" ref="AT235" si="2534">P235</f>
        <v>0</v>
      </c>
      <c r="AU235" s="548">
        <f t="shared" ref="AU235" si="2535">P236</f>
        <v>0</v>
      </c>
      <c r="AV235" s="548">
        <f t="shared" ref="AV235" si="2536">P237</f>
        <v>0</v>
      </c>
      <c r="AW235" s="550">
        <f t="shared" ref="AW235" si="2537">P238</f>
        <v>0</v>
      </c>
      <c r="AX235" s="556">
        <f t="shared" ref="AX235" si="2538">Q235</f>
        <v>0</v>
      </c>
      <c r="AY235" s="548">
        <f t="shared" ref="AY235" si="2539">Q236</f>
        <v>0</v>
      </c>
      <c r="AZ235" s="548">
        <f t="shared" ref="AZ235" si="2540">Q237</f>
        <v>0</v>
      </c>
      <c r="BA235" s="550">
        <f t="shared" ref="BA235" si="2541">Q238</f>
        <v>0</v>
      </c>
      <c r="BB235" s="556">
        <f t="shared" ref="BB235" si="2542">R235</f>
        <v>0</v>
      </c>
      <c r="BC235" s="548">
        <f t="shared" ref="BC235" si="2543">R236</f>
        <v>0</v>
      </c>
      <c r="BD235" s="548">
        <f t="shared" ref="BD235" si="2544">R237</f>
        <v>0</v>
      </c>
      <c r="BE235" s="550">
        <f t="shared" ref="BE235" si="2545">R238</f>
        <v>0</v>
      </c>
      <c r="BF235" s="556">
        <f t="shared" ref="BF235" si="2546">S235</f>
        <v>0</v>
      </c>
      <c r="BG235" s="548">
        <f t="shared" ref="BG235" si="2547">S236</f>
        <v>0</v>
      </c>
      <c r="BH235" s="548">
        <f t="shared" ref="BH235" si="2548">S237</f>
        <v>0</v>
      </c>
      <c r="BI235" s="550">
        <f t="shared" ref="BI235" si="2549">S238</f>
        <v>0</v>
      </c>
      <c r="BJ235" s="552">
        <f t="shared" ref="BJ235" si="2550">H237</f>
        <v>0</v>
      </c>
      <c r="BK235" s="554" t="str">
        <f t="shared" ref="BK235" si="2551">IF(U235="","",IFERROR(SUM(V235:BI235)+LARGE(V235:BI235,1)/100+LARGE(V235:BI235,2)/1000+LARGE(V235:BI235,3)/10000+LARGE(V235:BI235,4)/100000+LARGE(V235:BI235,5)/1000000+LARGE(V235:BI235,6)/10000000+LARGE(V235:BI235,7)/100000000+LARGE(V235:BI235,8)/1000000000+LARGE(V235:BI235,9)/10000000000+LARGE(V235:BI235,10)/100000000000+LARGE(V235:BI235,11)/1000000000000+LARGE(V235:BI235,12)/10000000000000+LARGE(V235:BI235,13)/100000000000000+LARGE(V235:BI235,14)/1000000000000000+LARGE(V235:BI235,15)/10000000000000000+LARGE(V235:BI235,16)/100000000000000000+LARGE(V235:BI235,17)/1000000000000000000+LARGE(V235:BI235,18)/10000000000000000000+LARGE(V235:BI235,19)/100000000000000000000+LARGE(V235:BI235,20)/1E+21+LARGE(V235:BI235,21)/1E+22+LARGE(V235:BI235,22)/1E+23+LARGE(V235:BI235,23)/1E+24+LARGE(V235:BI235,24)/1E+25+LARGE(V235:BI235,25)/1E+26+LARGE(V235:BI235,26)/1E+27+LARGE(V235:BI235,27)/1E+28+LARGE(V235:BI235,28)/1E+29+LARGE(V235:BI235,29)/1E+30+LARGE(V235:BI235,30)/1E+31+LARGE(V235:BI235,31)/1E+32+LARGE(V235:BI235,32)/1E+33+LARGE(V235:BI235,33)/1E+34+LARGE(V235:BI235,34)/1E+35+LARGE(V235:BI235,35)/1E+36+LARGE(V235:BI235,36)/1E+37+LARGE(V235:BI235,37)/1E+38+LARGE(V235:BI235,38)/1E+39+LARGE(V235:BI235,39)/1E+40+LARGE(V235:BI235,40)/1E+21-0.01/T235,0))</f>
        <v/>
      </c>
      <c r="BL235" s="374"/>
      <c r="BM235" s="374"/>
      <c r="BN235" s="374"/>
      <c r="BO235" s="374"/>
      <c r="BP235" s="374"/>
      <c r="BQ235" s="374"/>
      <c r="BR235" s="374"/>
    </row>
    <row r="236" spans="1:70" ht="12" customHeight="1" x14ac:dyDescent="0.3">
      <c r="A236" s="582"/>
      <c r="B236" s="578"/>
      <c r="C236" s="570"/>
      <c r="D236" s="574"/>
      <c r="E236" s="164"/>
      <c r="F236" s="165"/>
      <c r="G236" s="150"/>
      <c r="H236" s="141" t="str">
        <f>IF(SUM(I235:I238)=0,"",(SUM(I235:I238)))</f>
        <v/>
      </c>
      <c r="I236" s="34" t="str">
        <f t="shared" si="2111"/>
        <v/>
      </c>
      <c r="J236" s="165"/>
      <c r="K236" s="165"/>
      <c r="L236" s="165"/>
      <c r="M236" s="165"/>
      <c r="N236" s="165"/>
      <c r="O236" s="165"/>
      <c r="P236" s="165"/>
      <c r="Q236" s="165"/>
      <c r="R236" s="165"/>
      <c r="S236" s="310"/>
      <c r="T236" s="536"/>
      <c r="U236" s="562"/>
      <c r="V236" s="557"/>
      <c r="W236" s="549"/>
      <c r="X236" s="549"/>
      <c r="Y236" s="551"/>
      <c r="Z236" s="557"/>
      <c r="AA236" s="549"/>
      <c r="AB236" s="549"/>
      <c r="AC236" s="551"/>
      <c r="AD236" s="557"/>
      <c r="AE236" s="549"/>
      <c r="AF236" s="549"/>
      <c r="AG236" s="551"/>
      <c r="AH236" s="557"/>
      <c r="AI236" s="549"/>
      <c r="AJ236" s="549"/>
      <c r="AK236" s="551"/>
      <c r="AL236" s="557"/>
      <c r="AM236" s="549"/>
      <c r="AN236" s="549"/>
      <c r="AO236" s="551"/>
      <c r="AP236" s="557"/>
      <c r="AQ236" s="549"/>
      <c r="AR236" s="549"/>
      <c r="AS236" s="551"/>
      <c r="AT236" s="557"/>
      <c r="AU236" s="549"/>
      <c r="AV236" s="549"/>
      <c r="AW236" s="551"/>
      <c r="AX236" s="557"/>
      <c r="AY236" s="549"/>
      <c r="AZ236" s="549"/>
      <c r="BA236" s="551"/>
      <c r="BB236" s="557"/>
      <c r="BC236" s="549"/>
      <c r="BD236" s="549"/>
      <c r="BE236" s="551"/>
      <c r="BF236" s="557"/>
      <c r="BG236" s="549"/>
      <c r="BH236" s="549"/>
      <c r="BI236" s="551"/>
      <c r="BJ236" s="553"/>
      <c r="BK236" s="555"/>
      <c r="BL236" s="374"/>
      <c r="BM236" s="374"/>
      <c r="BN236" s="374"/>
      <c r="BO236" s="374"/>
      <c r="BP236" s="374"/>
      <c r="BQ236" s="374"/>
      <c r="BR236" s="374"/>
    </row>
    <row r="237" spans="1:70" ht="12" customHeight="1" thickBot="1" x14ac:dyDescent="0.35">
      <c r="A237" s="582"/>
      <c r="B237" s="578"/>
      <c r="C237" s="570"/>
      <c r="D237" s="574"/>
      <c r="E237" s="164"/>
      <c r="F237" s="165"/>
      <c r="G237" s="35" t="s">
        <v>677</v>
      </c>
      <c r="H237" s="142"/>
      <c r="I237" s="34" t="str">
        <f t="shared" si="2111"/>
        <v/>
      </c>
      <c r="J237" s="165"/>
      <c r="K237" s="165"/>
      <c r="L237" s="165"/>
      <c r="M237" s="165"/>
      <c r="N237" s="165"/>
      <c r="O237" s="165"/>
      <c r="P237" s="165"/>
      <c r="Q237" s="165"/>
      <c r="R237" s="165"/>
      <c r="S237" s="310"/>
      <c r="T237" s="536"/>
      <c r="U237" s="562"/>
      <c r="V237" s="557"/>
      <c r="W237" s="549"/>
      <c r="X237" s="549"/>
      <c r="Y237" s="551"/>
      <c r="Z237" s="557"/>
      <c r="AA237" s="549"/>
      <c r="AB237" s="549"/>
      <c r="AC237" s="551"/>
      <c r="AD237" s="557"/>
      <c r="AE237" s="549"/>
      <c r="AF237" s="549"/>
      <c r="AG237" s="551"/>
      <c r="AH237" s="557"/>
      <c r="AI237" s="549"/>
      <c r="AJ237" s="549"/>
      <c r="AK237" s="551"/>
      <c r="AL237" s="557"/>
      <c r="AM237" s="549"/>
      <c r="AN237" s="549"/>
      <c r="AO237" s="551"/>
      <c r="AP237" s="557"/>
      <c r="AQ237" s="549"/>
      <c r="AR237" s="549"/>
      <c r="AS237" s="551"/>
      <c r="AT237" s="557"/>
      <c r="AU237" s="549"/>
      <c r="AV237" s="549"/>
      <c r="AW237" s="551"/>
      <c r="AX237" s="557"/>
      <c r="AY237" s="549"/>
      <c r="AZ237" s="549"/>
      <c r="BA237" s="551"/>
      <c r="BB237" s="557"/>
      <c r="BC237" s="549"/>
      <c r="BD237" s="549"/>
      <c r="BE237" s="551"/>
      <c r="BF237" s="557"/>
      <c r="BG237" s="549"/>
      <c r="BH237" s="549"/>
      <c r="BI237" s="551"/>
      <c r="BJ237" s="553"/>
      <c r="BK237" s="555"/>
      <c r="BL237" s="374"/>
      <c r="BM237" s="374"/>
      <c r="BN237" s="374"/>
      <c r="BO237" s="374"/>
      <c r="BP237" s="374"/>
      <c r="BQ237" s="374"/>
      <c r="BR237" s="374"/>
    </row>
    <row r="238" spans="1:70" ht="12" customHeight="1" thickBot="1" x14ac:dyDescent="0.35">
      <c r="A238" s="583"/>
      <c r="B238" s="579"/>
      <c r="C238" s="572"/>
      <c r="D238" s="575"/>
      <c r="E238" s="170"/>
      <c r="F238" s="167"/>
      <c r="G238" s="36" t="s">
        <v>678</v>
      </c>
      <c r="H238" s="37" t="str">
        <f>IF(F235="","",IF(SUM(H236:H237)=0,"PC",(SUM(H236:H237))))</f>
        <v/>
      </c>
      <c r="I238" s="304" t="str">
        <f t="shared" si="2111"/>
        <v/>
      </c>
      <c r="J238" s="167"/>
      <c r="K238" s="167"/>
      <c r="L238" s="167"/>
      <c r="M238" s="167"/>
      <c r="N238" s="167"/>
      <c r="O238" s="167"/>
      <c r="P238" s="167"/>
      <c r="Q238" s="167"/>
      <c r="R238" s="167"/>
      <c r="S238" s="313"/>
      <c r="T238" s="536"/>
      <c r="U238" s="564"/>
      <c r="V238" s="557"/>
      <c r="W238" s="549"/>
      <c r="X238" s="549"/>
      <c r="Y238" s="551"/>
      <c r="Z238" s="557"/>
      <c r="AA238" s="549"/>
      <c r="AB238" s="549"/>
      <c r="AC238" s="551"/>
      <c r="AD238" s="557"/>
      <c r="AE238" s="549"/>
      <c r="AF238" s="549"/>
      <c r="AG238" s="551"/>
      <c r="AH238" s="557"/>
      <c r="AI238" s="549"/>
      <c r="AJ238" s="549"/>
      <c r="AK238" s="551"/>
      <c r="AL238" s="557"/>
      <c r="AM238" s="549"/>
      <c r="AN238" s="549"/>
      <c r="AO238" s="551"/>
      <c r="AP238" s="557"/>
      <c r="AQ238" s="549"/>
      <c r="AR238" s="549"/>
      <c r="AS238" s="551"/>
      <c r="AT238" s="557"/>
      <c r="AU238" s="549"/>
      <c r="AV238" s="549"/>
      <c r="AW238" s="551"/>
      <c r="AX238" s="557"/>
      <c r="AY238" s="549"/>
      <c r="AZ238" s="549"/>
      <c r="BA238" s="551"/>
      <c r="BB238" s="557"/>
      <c r="BC238" s="549"/>
      <c r="BD238" s="549"/>
      <c r="BE238" s="551"/>
      <c r="BF238" s="557"/>
      <c r="BG238" s="549"/>
      <c r="BH238" s="549"/>
      <c r="BI238" s="551"/>
      <c r="BJ238" s="553"/>
      <c r="BK238" s="555"/>
      <c r="BL238" s="374"/>
      <c r="BM238" s="374"/>
      <c r="BN238" s="374"/>
      <c r="BO238" s="374"/>
      <c r="BP238" s="374"/>
      <c r="BQ238" s="374"/>
      <c r="BR238" s="374"/>
    </row>
    <row r="239" spans="1:70" ht="12" customHeight="1" x14ac:dyDescent="0.3">
      <c r="A239" s="581" t="str">
        <f t="shared" ref="A239" si="2552">IF(ISERROR(RANK(BK239,$BK$3:$BK$78,0)),"",(RANK(BK239,$BK$3:$BK$78,0)))</f>
        <v/>
      </c>
      <c r="B239" s="577" t="str">
        <f>IF(ISNA(VLOOKUP(D239,'L. Des E.'!$A$3:$C$362,2,FALSE)),"",(VLOOKUP(D239,'L. Des E.'!$A$3:$C$362,2,FALSE)))</f>
        <v/>
      </c>
      <c r="C239" s="569" t="str">
        <f>IF(ISNA(VLOOKUP(D239,'L. Des E.'!$A$3:$C$362,3,FALSE)),"",(VLOOKUP(D239,'L. Des E.'!$A$3:$C$362,3,FALSE)))</f>
        <v/>
      </c>
      <c r="D239" s="573"/>
      <c r="E239" s="171"/>
      <c r="F239" s="168"/>
      <c r="G239" s="149"/>
      <c r="H239" s="39"/>
      <c r="I239" s="30" t="str">
        <f t="shared" si="2111"/>
        <v/>
      </c>
      <c r="J239" s="168"/>
      <c r="K239" s="168"/>
      <c r="L239" s="168"/>
      <c r="M239" s="168"/>
      <c r="N239" s="168"/>
      <c r="O239" s="168"/>
      <c r="P239" s="168"/>
      <c r="Q239" s="168"/>
      <c r="R239" s="168"/>
      <c r="S239" s="309"/>
      <c r="T239" s="536">
        <v>60</v>
      </c>
      <c r="U239" s="561" t="str">
        <f t="shared" ref="U239" si="2553">H242</f>
        <v/>
      </c>
      <c r="V239" s="556">
        <f t="shared" ref="V239" si="2554">J239</f>
        <v>0</v>
      </c>
      <c r="W239" s="548">
        <f t="shared" ref="W239" si="2555">J240</f>
        <v>0</v>
      </c>
      <c r="X239" s="548">
        <f t="shared" ref="X239" si="2556">J241</f>
        <v>0</v>
      </c>
      <c r="Y239" s="550">
        <f t="shared" ref="Y239" si="2557">J242</f>
        <v>0</v>
      </c>
      <c r="Z239" s="556">
        <f t="shared" ref="Z239" si="2558">K239</f>
        <v>0</v>
      </c>
      <c r="AA239" s="548">
        <f t="shared" ref="AA239" si="2559">K240</f>
        <v>0</v>
      </c>
      <c r="AB239" s="548">
        <f t="shared" ref="AB239" si="2560">K241</f>
        <v>0</v>
      </c>
      <c r="AC239" s="550">
        <f t="shared" ref="AC239" si="2561">K242</f>
        <v>0</v>
      </c>
      <c r="AD239" s="556">
        <f t="shared" ref="AD239" si="2562">L239</f>
        <v>0</v>
      </c>
      <c r="AE239" s="548">
        <f t="shared" ref="AE239" si="2563">L240</f>
        <v>0</v>
      </c>
      <c r="AF239" s="548">
        <f t="shared" ref="AF239" si="2564">L241</f>
        <v>0</v>
      </c>
      <c r="AG239" s="550">
        <f t="shared" ref="AG239" si="2565">L242</f>
        <v>0</v>
      </c>
      <c r="AH239" s="556">
        <f t="shared" ref="AH239" si="2566">M239</f>
        <v>0</v>
      </c>
      <c r="AI239" s="548">
        <f t="shared" ref="AI239" si="2567">M240</f>
        <v>0</v>
      </c>
      <c r="AJ239" s="548">
        <f t="shared" ref="AJ239" si="2568">M241</f>
        <v>0</v>
      </c>
      <c r="AK239" s="550">
        <f t="shared" ref="AK239" si="2569">M242</f>
        <v>0</v>
      </c>
      <c r="AL239" s="556">
        <f t="shared" ref="AL239" si="2570">N239</f>
        <v>0</v>
      </c>
      <c r="AM239" s="548">
        <f t="shared" ref="AM239" si="2571">N240</f>
        <v>0</v>
      </c>
      <c r="AN239" s="548">
        <f t="shared" ref="AN239" si="2572">N241</f>
        <v>0</v>
      </c>
      <c r="AO239" s="550">
        <f t="shared" ref="AO239" si="2573">N242</f>
        <v>0</v>
      </c>
      <c r="AP239" s="556">
        <f t="shared" ref="AP239" si="2574">O239</f>
        <v>0</v>
      </c>
      <c r="AQ239" s="548">
        <f t="shared" ref="AQ239" si="2575">O240</f>
        <v>0</v>
      </c>
      <c r="AR239" s="548">
        <f t="shared" ref="AR239" si="2576">O241</f>
        <v>0</v>
      </c>
      <c r="AS239" s="550">
        <f t="shared" ref="AS239" si="2577">O242</f>
        <v>0</v>
      </c>
      <c r="AT239" s="556">
        <f t="shared" ref="AT239" si="2578">P239</f>
        <v>0</v>
      </c>
      <c r="AU239" s="548">
        <f t="shared" ref="AU239" si="2579">P240</f>
        <v>0</v>
      </c>
      <c r="AV239" s="548">
        <f t="shared" ref="AV239" si="2580">P241</f>
        <v>0</v>
      </c>
      <c r="AW239" s="550">
        <f t="shared" ref="AW239" si="2581">P242</f>
        <v>0</v>
      </c>
      <c r="AX239" s="556">
        <f t="shared" ref="AX239" si="2582">Q239</f>
        <v>0</v>
      </c>
      <c r="AY239" s="548">
        <f t="shared" ref="AY239" si="2583">Q240</f>
        <v>0</v>
      </c>
      <c r="AZ239" s="548">
        <f t="shared" ref="AZ239" si="2584">Q241</f>
        <v>0</v>
      </c>
      <c r="BA239" s="550">
        <f t="shared" ref="BA239" si="2585">Q242</f>
        <v>0</v>
      </c>
      <c r="BB239" s="556">
        <f t="shared" ref="BB239" si="2586">R239</f>
        <v>0</v>
      </c>
      <c r="BC239" s="548">
        <f t="shared" ref="BC239" si="2587">R240</f>
        <v>0</v>
      </c>
      <c r="BD239" s="548">
        <f t="shared" ref="BD239" si="2588">R241</f>
        <v>0</v>
      </c>
      <c r="BE239" s="550">
        <f t="shared" ref="BE239" si="2589">R242</f>
        <v>0</v>
      </c>
      <c r="BF239" s="556">
        <f t="shared" ref="BF239" si="2590">S239</f>
        <v>0</v>
      </c>
      <c r="BG239" s="548">
        <f t="shared" ref="BG239" si="2591">S240</f>
        <v>0</v>
      </c>
      <c r="BH239" s="548">
        <f t="shared" ref="BH239" si="2592">S241</f>
        <v>0</v>
      </c>
      <c r="BI239" s="550">
        <f t="shared" ref="BI239" si="2593">S242</f>
        <v>0</v>
      </c>
      <c r="BJ239" s="552">
        <f t="shared" ref="BJ239" si="2594">H241</f>
        <v>0</v>
      </c>
      <c r="BK239" s="554" t="str">
        <f t="shared" ref="BK239" si="2595">IF(U239="","",IFERROR(SUM(V239:BI239)+LARGE(V239:BI239,1)/100+LARGE(V239:BI239,2)/1000+LARGE(V239:BI239,3)/10000+LARGE(V239:BI239,4)/100000+LARGE(V239:BI239,5)/1000000+LARGE(V239:BI239,6)/10000000+LARGE(V239:BI239,7)/100000000+LARGE(V239:BI239,8)/1000000000+LARGE(V239:BI239,9)/10000000000+LARGE(V239:BI239,10)/100000000000+LARGE(V239:BI239,11)/1000000000000+LARGE(V239:BI239,12)/10000000000000+LARGE(V239:BI239,13)/100000000000000+LARGE(V239:BI239,14)/1000000000000000+LARGE(V239:BI239,15)/10000000000000000+LARGE(V239:BI239,16)/100000000000000000+LARGE(V239:BI239,17)/1000000000000000000+LARGE(V239:BI239,18)/10000000000000000000+LARGE(V239:BI239,19)/100000000000000000000+LARGE(V239:BI239,20)/1E+21+LARGE(V239:BI239,21)/1E+22+LARGE(V239:BI239,22)/1E+23+LARGE(V239:BI239,23)/1E+24+LARGE(V239:BI239,24)/1E+25+LARGE(V239:BI239,25)/1E+26+LARGE(V239:BI239,26)/1E+27+LARGE(V239:BI239,27)/1E+28+LARGE(V239:BI239,28)/1E+29+LARGE(V239:BI239,29)/1E+30+LARGE(V239:BI239,30)/1E+31+LARGE(V239:BI239,31)/1E+32+LARGE(V239:BI239,32)/1E+33+LARGE(V239:BI239,33)/1E+34+LARGE(V239:BI239,34)/1E+35+LARGE(V239:BI239,35)/1E+36+LARGE(V239:BI239,36)/1E+37+LARGE(V239:BI239,37)/1E+38+LARGE(V239:BI239,38)/1E+39+LARGE(V239:BI239,39)/1E+40+LARGE(V239:BI239,40)/1E+21-0.01/T239,0))</f>
        <v/>
      </c>
      <c r="BL239" s="374"/>
      <c r="BM239" s="374"/>
      <c r="BN239" s="374"/>
      <c r="BO239" s="374"/>
      <c r="BP239" s="374"/>
      <c r="BQ239" s="374"/>
      <c r="BR239" s="374"/>
    </row>
    <row r="240" spans="1:70" ht="12" customHeight="1" x14ac:dyDescent="0.3">
      <c r="A240" s="582"/>
      <c r="B240" s="578"/>
      <c r="C240" s="570"/>
      <c r="D240" s="574"/>
      <c r="E240" s="164"/>
      <c r="F240" s="165"/>
      <c r="G240" s="150"/>
      <c r="H240" s="141" t="str">
        <f>IF(SUM(I239:I242)=0,"",(SUM(I239:I242)))</f>
        <v/>
      </c>
      <c r="I240" s="34" t="str">
        <f t="shared" si="2111"/>
        <v/>
      </c>
      <c r="J240" s="165"/>
      <c r="K240" s="165"/>
      <c r="L240" s="165"/>
      <c r="M240" s="165"/>
      <c r="N240" s="165"/>
      <c r="O240" s="165"/>
      <c r="P240" s="165"/>
      <c r="Q240" s="165"/>
      <c r="R240" s="165"/>
      <c r="S240" s="310"/>
      <c r="T240" s="536"/>
      <c r="U240" s="562"/>
      <c r="V240" s="557"/>
      <c r="W240" s="549"/>
      <c r="X240" s="549"/>
      <c r="Y240" s="551"/>
      <c r="Z240" s="557"/>
      <c r="AA240" s="549"/>
      <c r="AB240" s="549"/>
      <c r="AC240" s="551"/>
      <c r="AD240" s="557"/>
      <c r="AE240" s="549"/>
      <c r="AF240" s="549"/>
      <c r="AG240" s="551"/>
      <c r="AH240" s="557"/>
      <c r="AI240" s="549"/>
      <c r="AJ240" s="549"/>
      <c r="AK240" s="551"/>
      <c r="AL240" s="557"/>
      <c r="AM240" s="549"/>
      <c r="AN240" s="549"/>
      <c r="AO240" s="551"/>
      <c r="AP240" s="557"/>
      <c r="AQ240" s="549"/>
      <c r="AR240" s="549"/>
      <c r="AS240" s="551"/>
      <c r="AT240" s="557"/>
      <c r="AU240" s="549"/>
      <c r="AV240" s="549"/>
      <c r="AW240" s="551"/>
      <c r="AX240" s="557"/>
      <c r="AY240" s="549"/>
      <c r="AZ240" s="549"/>
      <c r="BA240" s="551"/>
      <c r="BB240" s="557"/>
      <c r="BC240" s="549"/>
      <c r="BD240" s="549"/>
      <c r="BE240" s="551"/>
      <c r="BF240" s="557"/>
      <c r="BG240" s="549"/>
      <c r="BH240" s="549"/>
      <c r="BI240" s="551"/>
      <c r="BJ240" s="553"/>
      <c r="BK240" s="555"/>
      <c r="BL240" s="374"/>
      <c r="BM240" s="374"/>
      <c r="BN240" s="374"/>
      <c r="BO240" s="374"/>
      <c r="BP240" s="374"/>
      <c r="BQ240" s="374"/>
      <c r="BR240" s="374"/>
    </row>
    <row r="241" spans="1:70" ht="12" customHeight="1" thickBot="1" x14ac:dyDescent="0.35">
      <c r="A241" s="582"/>
      <c r="B241" s="578"/>
      <c r="C241" s="570"/>
      <c r="D241" s="574"/>
      <c r="E241" s="164"/>
      <c r="F241" s="165"/>
      <c r="G241" s="35" t="s">
        <v>677</v>
      </c>
      <c r="H241" s="142"/>
      <c r="I241" s="34" t="str">
        <f t="shared" si="2111"/>
        <v/>
      </c>
      <c r="J241" s="165"/>
      <c r="K241" s="165"/>
      <c r="L241" s="165"/>
      <c r="M241" s="165"/>
      <c r="N241" s="165"/>
      <c r="O241" s="165"/>
      <c r="P241" s="165"/>
      <c r="Q241" s="165"/>
      <c r="R241" s="165"/>
      <c r="S241" s="310"/>
      <c r="T241" s="536"/>
      <c r="U241" s="562"/>
      <c r="V241" s="557"/>
      <c r="W241" s="549"/>
      <c r="X241" s="549"/>
      <c r="Y241" s="551"/>
      <c r="Z241" s="557"/>
      <c r="AA241" s="549"/>
      <c r="AB241" s="549"/>
      <c r="AC241" s="551"/>
      <c r="AD241" s="557"/>
      <c r="AE241" s="549"/>
      <c r="AF241" s="549"/>
      <c r="AG241" s="551"/>
      <c r="AH241" s="557"/>
      <c r="AI241" s="549"/>
      <c r="AJ241" s="549"/>
      <c r="AK241" s="551"/>
      <c r="AL241" s="557"/>
      <c r="AM241" s="549"/>
      <c r="AN241" s="549"/>
      <c r="AO241" s="551"/>
      <c r="AP241" s="557"/>
      <c r="AQ241" s="549"/>
      <c r="AR241" s="549"/>
      <c r="AS241" s="551"/>
      <c r="AT241" s="557"/>
      <c r="AU241" s="549"/>
      <c r="AV241" s="549"/>
      <c r="AW241" s="551"/>
      <c r="AX241" s="557"/>
      <c r="AY241" s="549"/>
      <c r="AZ241" s="549"/>
      <c r="BA241" s="551"/>
      <c r="BB241" s="557"/>
      <c r="BC241" s="549"/>
      <c r="BD241" s="549"/>
      <c r="BE241" s="551"/>
      <c r="BF241" s="557"/>
      <c r="BG241" s="549"/>
      <c r="BH241" s="549"/>
      <c r="BI241" s="551"/>
      <c r="BJ241" s="553"/>
      <c r="BK241" s="555"/>
      <c r="BL241" s="374"/>
      <c r="BM241" s="374"/>
      <c r="BN241" s="374"/>
      <c r="BO241" s="374"/>
      <c r="BP241" s="374"/>
      <c r="BQ241" s="374"/>
      <c r="BR241" s="374"/>
    </row>
    <row r="242" spans="1:70" ht="12" customHeight="1" thickBot="1" x14ac:dyDescent="0.35">
      <c r="A242" s="583"/>
      <c r="B242" s="579"/>
      <c r="C242" s="572"/>
      <c r="D242" s="575"/>
      <c r="E242" s="166"/>
      <c r="F242" s="169"/>
      <c r="G242" s="36" t="s">
        <v>678</v>
      </c>
      <c r="H242" s="37" t="str">
        <f>IF(F239="","",IF(SUM(H240:H241)=0,"PC",(SUM(H240:H241))))</f>
        <v/>
      </c>
      <c r="I242" s="304" t="str">
        <f t="shared" si="2111"/>
        <v/>
      </c>
      <c r="J242" s="169"/>
      <c r="K242" s="169"/>
      <c r="L242" s="169"/>
      <c r="M242" s="169"/>
      <c r="N242" s="169"/>
      <c r="O242" s="169"/>
      <c r="P242" s="169"/>
      <c r="Q242" s="169"/>
      <c r="R242" s="169"/>
      <c r="S242" s="311"/>
      <c r="T242" s="536"/>
      <c r="U242" s="564"/>
      <c r="V242" s="557"/>
      <c r="W242" s="549"/>
      <c r="X242" s="549"/>
      <c r="Y242" s="551"/>
      <c r="Z242" s="557"/>
      <c r="AA242" s="549"/>
      <c r="AB242" s="549"/>
      <c r="AC242" s="551"/>
      <c r="AD242" s="557"/>
      <c r="AE242" s="549"/>
      <c r="AF242" s="549"/>
      <c r="AG242" s="551"/>
      <c r="AH242" s="557"/>
      <c r="AI242" s="549"/>
      <c r="AJ242" s="549"/>
      <c r="AK242" s="551"/>
      <c r="AL242" s="557"/>
      <c r="AM242" s="549"/>
      <c r="AN242" s="549"/>
      <c r="AO242" s="551"/>
      <c r="AP242" s="557"/>
      <c r="AQ242" s="549"/>
      <c r="AR242" s="549"/>
      <c r="AS242" s="551"/>
      <c r="AT242" s="557"/>
      <c r="AU242" s="549"/>
      <c r="AV242" s="549"/>
      <c r="AW242" s="551"/>
      <c r="AX242" s="557"/>
      <c r="AY242" s="549"/>
      <c r="AZ242" s="549"/>
      <c r="BA242" s="551"/>
      <c r="BB242" s="557"/>
      <c r="BC242" s="549"/>
      <c r="BD242" s="549"/>
      <c r="BE242" s="551"/>
      <c r="BF242" s="557"/>
      <c r="BG242" s="549"/>
      <c r="BH242" s="549"/>
      <c r="BI242" s="551"/>
      <c r="BJ242" s="553"/>
      <c r="BK242" s="555"/>
      <c r="BL242" s="374"/>
      <c r="BM242" s="374"/>
      <c r="BN242" s="374"/>
      <c r="BO242" s="374"/>
      <c r="BP242" s="374"/>
      <c r="BQ242" s="374"/>
      <c r="BR242" s="374"/>
    </row>
    <row r="243" spans="1:70" ht="12" customHeight="1" x14ac:dyDescent="0.3">
      <c r="A243" s="581" t="str">
        <f t="shared" ref="A243" si="2596">IF(ISERROR(RANK(BK243,$BK$3:$BK$78,0)),"",(RANK(BK243,$BK$3:$BK$78,0)))</f>
        <v/>
      </c>
      <c r="B243" s="577" t="str">
        <f>IF(ISNA(VLOOKUP(D243,'L. Des E.'!$A$3:$C$362,2,FALSE)),"",(VLOOKUP(D243,'L. Des E.'!$A$3:$C$362,2,FALSE)))</f>
        <v/>
      </c>
      <c r="C243" s="569" t="str">
        <f>IF(ISNA(VLOOKUP(D243,'L. Des E.'!$A$3:$C$362,3,FALSE)),"",(VLOOKUP(D243,'L. Des E.'!$A$3:$C$362,3,FALSE)))</f>
        <v/>
      </c>
      <c r="D243" s="573"/>
      <c r="E243" s="162"/>
      <c r="F243" s="163"/>
      <c r="G243" s="149"/>
      <c r="H243" s="31"/>
      <c r="I243" s="30" t="str">
        <f t="shared" si="2111"/>
        <v/>
      </c>
      <c r="J243" s="163"/>
      <c r="K243" s="163"/>
      <c r="L243" s="163"/>
      <c r="M243" s="163"/>
      <c r="N243" s="163"/>
      <c r="O243" s="163"/>
      <c r="P243" s="163"/>
      <c r="Q243" s="163"/>
      <c r="R243" s="163"/>
      <c r="S243" s="312"/>
      <c r="T243" s="536">
        <v>61</v>
      </c>
      <c r="U243" s="561" t="str">
        <f t="shared" ref="U243" si="2597">H246</f>
        <v/>
      </c>
      <c r="V243" s="556">
        <f t="shared" ref="V243" si="2598">J243</f>
        <v>0</v>
      </c>
      <c r="W243" s="548">
        <f t="shared" ref="W243" si="2599">J244</f>
        <v>0</v>
      </c>
      <c r="X243" s="548">
        <f t="shared" ref="X243" si="2600">J245</f>
        <v>0</v>
      </c>
      <c r="Y243" s="550">
        <f t="shared" ref="Y243" si="2601">J246</f>
        <v>0</v>
      </c>
      <c r="Z243" s="556">
        <f t="shared" ref="Z243" si="2602">K243</f>
        <v>0</v>
      </c>
      <c r="AA243" s="548">
        <f t="shared" ref="AA243" si="2603">K244</f>
        <v>0</v>
      </c>
      <c r="AB243" s="548">
        <f t="shared" ref="AB243" si="2604">K245</f>
        <v>0</v>
      </c>
      <c r="AC243" s="550">
        <f t="shared" ref="AC243" si="2605">K246</f>
        <v>0</v>
      </c>
      <c r="AD243" s="556">
        <f t="shared" ref="AD243" si="2606">L243</f>
        <v>0</v>
      </c>
      <c r="AE243" s="548">
        <f t="shared" ref="AE243" si="2607">L244</f>
        <v>0</v>
      </c>
      <c r="AF243" s="548">
        <f t="shared" ref="AF243" si="2608">L245</f>
        <v>0</v>
      </c>
      <c r="AG243" s="550">
        <f t="shared" ref="AG243" si="2609">L246</f>
        <v>0</v>
      </c>
      <c r="AH243" s="556">
        <f t="shared" ref="AH243" si="2610">M243</f>
        <v>0</v>
      </c>
      <c r="AI243" s="548">
        <f t="shared" ref="AI243" si="2611">M244</f>
        <v>0</v>
      </c>
      <c r="AJ243" s="548">
        <f t="shared" ref="AJ243" si="2612">M245</f>
        <v>0</v>
      </c>
      <c r="AK243" s="550">
        <f t="shared" ref="AK243" si="2613">M246</f>
        <v>0</v>
      </c>
      <c r="AL243" s="556">
        <f t="shared" ref="AL243" si="2614">N243</f>
        <v>0</v>
      </c>
      <c r="AM243" s="548">
        <f t="shared" ref="AM243" si="2615">N244</f>
        <v>0</v>
      </c>
      <c r="AN243" s="548">
        <f t="shared" ref="AN243" si="2616">N245</f>
        <v>0</v>
      </c>
      <c r="AO243" s="550">
        <f t="shared" ref="AO243" si="2617">N246</f>
        <v>0</v>
      </c>
      <c r="AP243" s="556">
        <f t="shared" ref="AP243" si="2618">O243</f>
        <v>0</v>
      </c>
      <c r="AQ243" s="548">
        <f t="shared" ref="AQ243" si="2619">O244</f>
        <v>0</v>
      </c>
      <c r="AR243" s="548">
        <f t="shared" ref="AR243" si="2620">O245</f>
        <v>0</v>
      </c>
      <c r="AS243" s="550">
        <f t="shared" ref="AS243" si="2621">O246</f>
        <v>0</v>
      </c>
      <c r="AT243" s="556">
        <f t="shared" ref="AT243" si="2622">P243</f>
        <v>0</v>
      </c>
      <c r="AU243" s="548">
        <f t="shared" ref="AU243" si="2623">P244</f>
        <v>0</v>
      </c>
      <c r="AV243" s="548">
        <f t="shared" ref="AV243" si="2624">P245</f>
        <v>0</v>
      </c>
      <c r="AW243" s="550">
        <f t="shared" ref="AW243" si="2625">P246</f>
        <v>0</v>
      </c>
      <c r="AX243" s="556">
        <f t="shared" ref="AX243" si="2626">Q243</f>
        <v>0</v>
      </c>
      <c r="AY243" s="548">
        <f t="shared" ref="AY243" si="2627">Q244</f>
        <v>0</v>
      </c>
      <c r="AZ243" s="548">
        <f t="shared" ref="AZ243" si="2628">Q245</f>
        <v>0</v>
      </c>
      <c r="BA243" s="550">
        <f t="shared" ref="BA243" si="2629">Q246</f>
        <v>0</v>
      </c>
      <c r="BB243" s="556">
        <f t="shared" ref="BB243" si="2630">R243</f>
        <v>0</v>
      </c>
      <c r="BC243" s="548">
        <f t="shared" ref="BC243" si="2631">R244</f>
        <v>0</v>
      </c>
      <c r="BD243" s="548">
        <f t="shared" ref="BD243" si="2632">R245</f>
        <v>0</v>
      </c>
      <c r="BE243" s="550">
        <f t="shared" ref="BE243" si="2633">R246</f>
        <v>0</v>
      </c>
      <c r="BF243" s="556">
        <f t="shared" ref="BF243" si="2634">S243</f>
        <v>0</v>
      </c>
      <c r="BG243" s="548">
        <f t="shared" ref="BG243" si="2635">S244</f>
        <v>0</v>
      </c>
      <c r="BH243" s="548">
        <f t="shared" ref="BH243" si="2636">S245</f>
        <v>0</v>
      </c>
      <c r="BI243" s="550">
        <f t="shared" ref="BI243" si="2637">S246</f>
        <v>0</v>
      </c>
      <c r="BJ243" s="552">
        <f t="shared" ref="BJ243" si="2638">H245</f>
        <v>0</v>
      </c>
      <c r="BK243" s="554" t="str">
        <f t="shared" ref="BK243" si="2639">IF(U243="","",IFERROR(SUM(V243:BI243)+LARGE(V243:BI243,1)/100+LARGE(V243:BI243,2)/1000+LARGE(V243:BI243,3)/10000+LARGE(V243:BI243,4)/100000+LARGE(V243:BI243,5)/1000000+LARGE(V243:BI243,6)/10000000+LARGE(V243:BI243,7)/100000000+LARGE(V243:BI243,8)/1000000000+LARGE(V243:BI243,9)/10000000000+LARGE(V243:BI243,10)/100000000000+LARGE(V243:BI243,11)/1000000000000+LARGE(V243:BI243,12)/10000000000000+LARGE(V243:BI243,13)/100000000000000+LARGE(V243:BI243,14)/1000000000000000+LARGE(V243:BI243,15)/10000000000000000+LARGE(V243:BI243,16)/100000000000000000+LARGE(V243:BI243,17)/1000000000000000000+LARGE(V243:BI243,18)/10000000000000000000+LARGE(V243:BI243,19)/100000000000000000000+LARGE(V243:BI243,20)/1E+21+LARGE(V243:BI243,21)/1E+22+LARGE(V243:BI243,22)/1E+23+LARGE(V243:BI243,23)/1E+24+LARGE(V243:BI243,24)/1E+25+LARGE(V243:BI243,25)/1E+26+LARGE(V243:BI243,26)/1E+27+LARGE(V243:BI243,27)/1E+28+LARGE(V243:BI243,28)/1E+29+LARGE(V243:BI243,29)/1E+30+LARGE(V243:BI243,30)/1E+31+LARGE(V243:BI243,31)/1E+32+LARGE(V243:BI243,32)/1E+33+LARGE(V243:BI243,33)/1E+34+LARGE(V243:BI243,34)/1E+35+LARGE(V243:BI243,35)/1E+36+LARGE(V243:BI243,36)/1E+37+LARGE(V243:BI243,37)/1E+38+LARGE(V243:BI243,38)/1E+39+LARGE(V243:BI243,39)/1E+40+LARGE(V243:BI243,40)/1E+21-0.01/T243,0))</f>
        <v/>
      </c>
      <c r="BL243" s="374"/>
      <c r="BM243" s="374"/>
      <c r="BN243" s="374"/>
      <c r="BO243" s="374"/>
      <c r="BP243" s="374"/>
      <c r="BQ243" s="374"/>
      <c r="BR243" s="374"/>
    </row>
    <row r="244" spans="1:70" ht="12" customHeight="1" x14ac:dyDescent="0.3">
      <c r="A244" s="582"/>
      <c r="B244" s="578"/>
      <c r="C244" s="570"/>
      <c r="D244" s="574"/>
      <c r="E244" s="164"/>
      <c r="F244" s="165"/>
      <c r="G244" s="150"/>
      <c r="H244" s="141" t="str">
        <f>IF(SUM(I243:I246)=0,"",(SUM(I243:I246)))</f>
        <v/>
      </c>
      <c r="I244" s="34" t="str">
        <f t="shared" si="2111"/>
        <v/>
      </c>
      <c r="J244" s="165"/>
      <c r="K244" s="165"/>
      <c r="L244" s="165"/>
      <c r="M244" s="165"/>
      <c r="N244" s="165"/>
      <c r="O244" s="165"/>
      <c r="P244" s="165"/>
      <c r="Q244" s="165"/>
      <c r="R244" s="165"/>
      <c r="S244" s="310"/>
      <c r="T244" s="536"/>
      <c r="U244" s="562"/>
      <c r="V244" s="557"/>
      <c r="W244" s="549"/>
      <c r="X244" s="549"/>
      <c r="Y244" s="551"/>
      <c r="Z244" s="557"/>
      <c r="AA244" s="549"/>
      <c r="AB244" s="549"/>
      <c r="AC244" s="551"/>
      <c r="AD244" s="557"/>
      <c r="AE244" s="549"/>
      <c r="AF244" s="549"/>
      <c r="AG244" s="551"/>
      <c r="AH244" s="557"/>
      <c r="AI244" s="549"/>
      <c r="AJ244" s="549"/>
      <c r="AK244" s="551"/>
      <c r="AL244" s="557"/>
      <c r="AM244" s="549"/>
      <c r="AN244" s="549"/>
      <c r="AO244" s="551"/>
      <c r="AP244" s="557"/>
      <c r="AQ244" s="549"/>
      <c r="AR244" s="549"/>
      <c r="AS244" s="551"/>
      <c r="AT244" s="557"/>
      <c r="AU244" s="549"/>
      <c r="AV244" s="549"/>
      <c r="AW244" s="551"/>
      <c r="AX244" s="557"/>
      <c r="AY244" s="549"/>
      <c r="AZ244" s="549"/>
      <c r="BA244" s="551"/>
      <c r="BB244" s="557"/>
      <c r="BC244" s="549"/>
      <c r="BD244" s="549"/>
      <c r="BE244" s="551"/>
      <c r="BF244" s="557"/>
      <c r="BG244" s="549"/>
      <c r="BH244" s="549"/>
      <c r="BI244" s="551"/>
      <c r="BJ244" s="553"/>
      <c r="BK244" s="555"/>
      <c r="BL244" s="374"/>
      <c r="BM244" s="374"/>
      <c r="BN244" s="374"/>
      <c r="BO244" s="374"/>
      <c r="BP244" s="374"/>
      <c r="BQ244" s="374"/>
      <c r="BR244" s="374"/>
    </row>
    <row r="245" spans="1:70" ht="12" customHeight="1" thickBot="1" x14ac:dyDescent="0.35">
      <c r="A245" s="582"/>
      <c r="B245" s="578"/>
      <c r="C245" s="570"/>
      <c r="D245" s="574"/>
      <c r="E245" s="164"/>
      <c r="F245" s="165"/>
      <c r="G245" s="35" t="s">
        <v>677</v>
      </c>
      <c r="H245" s="142"/>
      <c r="I245" s="34" t="str">
        <f t="shared" si="2111"/>
        <v/>
      </c>
      <c r="J245" s="165"/>
      <c r="K245" s="165"/>
      <c r="L245" s="165"/>
      <c r="M245" s="165"/>
      <c r="N245" s="165"/>
      <c r="O245" s="165"/>
      <c r="P245" s="165"/>
      <c r="Q245" s="165"/>
      <c r="R245" s="165"/>
      <c r="S245" s="310"/>
      <c r="T245" s="536"/>
      <c r="U245" s="562"/>
      <c r="V245" s="557"/>
      <c r="W245" s="549"/>
      <c r="X245" s="549"/>
      <c r="Y245" s="551"/>
      <c r="Z245" s="557"/>
      <c r="AA245" s="549"/>
      <c r="AB245" s="549"/>
      <c r="AC245" s="551"/>
      <c r="AD245" s="557"/>
      <c r="AE245" s="549"/>
      <c r="AF245" s="549"/>
      <c r="AG245" s="551"/>
      <c r="AH245" s="557"/>
      <c r="AI245" s="549"/>
      <c r="AJ245" s="549"/>
      <c r="AK245" s="551"/>
      <c r="AL245" s="557"/>
      <c r="AM245" s="549"/>
      <c r="AN245" s="549"/>
      <c r="AO245" s="551"/>
      <c r="AP245" s="557"/>
      <c r="AQ245" s="549"/>
      <c r="AR245" s="549"/>
      <c r="AS245" s="551"/>
      <c r="AT245" s="557"/>
      <c r="AU245" s="549"/>
      <c r="AV245" s="549"/>
      <c r="AW245" s="551"/>
      <c r="AX245" s="557"/>
      <c r="AY245" s="549"/>
      <c r="AZ245" s="549"/>
      <c r="BA245" s="551"/>
      <c r="BB245" s="557"/>
      <c r="BC245" s="549"/>
      <c r="BD245" s="549"/>
      <c r="BE245" s="551"/>
      <c r="BF245" s="557"/>
      <c r="BG245" s="549"/>
      <c r="BH245" s="549"/>
      <c r="BI245" s="551"/>
      <c r="BJ245" s="553"/>
      <c r="BK245" s="555"/>
      <c r="BL245" s="374"/>
      <c r="BM245" s="374"/>
      <c r="BN245" s="374"/>
      <c r="BO245" s="374"/>
      <c r="BP245" s="374"/>
      <c r="BQ245" s="374"/>
      <c r="BR245" s="374"/>
    </row>
    <row r="246" spans="1:70" ht="12" customHeight="1" thickBot="1" x14ac:dyDescent="0.35">
      <c r="A246" s="583"/>
      <c r="B246" s="579"/>
      <c r="C246" s="572"/>
      <c r="D246" s="575"/>
      <c r="E246" s="170"/>
      <c r="F246" s="167"/>
      <c r="G246" s="36" t="s">
        <v>678</v>
      </c>
      <c r="H246" s="37" t="str">
        <f>IF(F243="","",IF(SUM(H244:H245)=0,"PC",(SUM(H244:H245))))</f>
        <v/>
      </c>
      <c r="I246" s="304" t="str">
        <f t="shared" si="2111"/>
        <v/>
      </c>
      <c r="J246" s="167"/>
      <c r="K246" s="167"/>
      <c r="L246" s="167"/>
      <c r="M246" s="167"/>
      <c r="N246" s="167"/>
      <c r="O246" s="167"/>
      <c r="P246" s="167"/>
      <c r="Q246" s="167"/>
      <c r="R246" s="167"/>
      <c r="S246" s="313"/>
      <c r="T246" s="536"/>
      <c r="U246" s="564"/>
      <c r="V246" s="557"/>
      <c r="W246" s="549"/>
      <c r="X246" s="549"/>
      <c r="Y246" s="551"/>
      <c r="Z246" s="557"/>
      <c r="AA246" s="549"/>
      <c r="AB246" s="549"/>
      <c r="AC246" s="551"/>
      <c r="AD246" s="557"/>
      <c r="AE246" s="549"/>
      <c r="AF246" s="549"/>
      <c r="AG246" s="551"/>
      <c r="AH246" s="557"/>
      <c r="AI246" s="549"/>
      <c r="AJ246" s="549"/>
      <c r="AK246" s="551"/>
      <c r="AL246" s="557"/>
      <c r="AM246" s="549"/>
      <c r="AN246" s="549"/>
      <c r="AO246" s="551"/>
      <c r="AP246" s="557"/>
      <c r="AQ246" s="549"/>
      <c r="AR246" s="549"/>
      <c r="AS246" s="551"/>
      <c r="AT246" s="557"/>
      <c r="AU246" s="549"/>
      <c r="AV246" s="549"/>
      <c r="AW246" s="551"/>
      <c r="AX246" s="557"/>
      <c r="AY246" s="549"/>
      <c r="AZ246" s="549"/>
      <c r="BA246" s="551"/>
      <c r="BB246" s="557"/>
      <c r="BC246" s="549"/>
      <c r="BD246" s="549"/>
      <c r="BE246" s="551"/>
      <c r="BF246" s="557"/>
      <c r="BG246" s="549"/>
      <c r="BH246" s="549"/>
      <c r="BI246" s="551"/>
      <c r="BJ246" s="553"/>
      <c r="BK246" s="555"/>
      <c r="BL246" s="374"/>
      <c r="BM246" s="374"/>
      <c r="BN246" s="374"/>
      <c r="BO246" s="374"/>
      <c r="BP246" s="374"/>
      <c r="BQ246" s="374"/>
      <c r="BR246" s="374"/>
    </row>
    <row r="247" spans="1:70" ht="12" customHeight="1" x14ac:dyDescent="0.3">
      <c r="A247" s="581" t="str">
        <f t="shared" ref="A247" si="2640">IF(ISERROR(RANK(BK247,$BK$3:$BK$78,0)),"",(RANK(BK247,$BK$3:$BK$78,0)))</f>
        <v/>
      </c>
      <c r="B247" s="577" t="str">
        <f>IF(ISNA(VLOOKUP(D247,'L. Des E.'!$A$3:$C$362,2,FALSE)),"",(VLOOKUP(D247,'L. Des E.'!$A$3:$C$362,2,FALSE)))</f>
        <v/>
      </c>
      <c r="C247" s="569" t="str">
        <f>IF(ISNA(VLOOKUP(D247,'L. Des E.'!$A$3:$C$362,3,FALSE)),"",(VLOOKUP(D247,'L. Des E.'!$A$3:$C$362,3,FALSE)))</f>
        <v/>
      </c>
      <c r="D247" s="573"/>
      <c r="E247" s="171"/>
      <c r="F247" s="168"/>
      <c r="G247" s="149"/>
      <c r="H247" s="39"/>
      <c r="I247" s="30" t="str">
        <f t="shared" si="2111"/>
        <v/>
      </c>
      <c r="J247" s="168"/>
      <c r="K247" s="168"/>
      <c r="L247" s="168"/>
      <c r="M247" s="168"/>
      <c r="N247" s="168"/>
      <c r="O247" s="168"/>
      <c r="P247" s="168"/>
      <c r="Q247" s="168"/>
      <c r="R247" s="168"/>
      <c r="S247" s="309"/>
      <c r="T247" s="536">
        <v>62</v>
      </c>
      <c r="U247" s="561" t="str">
        <f t="shared" ref="U247" si="2641">H250</f>
        <v/>
      </c>
      <c r="V247" s="556">
        <f t="shared" ref="V247" si="2642">J247</f>
        <v>0</v>
      </c>
      <c r="W247" s="548">
        <f t="shared" ref="W247" si="2643">J248</f>
        <v>0</v>
      </c>
      <c r="X247" s="548">
        <f t="shared" ref="X247" si="2644">J249</f>
        <v>0</v>
      </c>
      <c r="Y247" s="550">
        <f t="shared" ref="Y247" si="2645">J250</f>
        <v>0</v>
      </c>
      <c r="Z247" s="556">
        <f t="shared" ref="Z247" si="2646">K247</f>
        <v>0</v>
      </c>
      <c r="AA247" s="548">
        <f t="shared" ref="AA247" si="2647">K248</f>
        <v>0</v>
      </c>
      <c r="AB247" s="548">
        <f t="shared" ref="AB247" si="2648">K249</f>
        <v>0</v>
      </c>
      <c r="AC247" s="550">
        <f t="shared" ref="AC247" si="2649">K250</f>
        <v>0</v>
      </c>
      <c r="AD247" s="556">
        <f t="shared" ref="AD247" si="2650">L247</f>
        <v>0</v>
      </c>
      <c r="AE247" s="548">
        <f t="shared" ref="AE247" si="2651">L248</f>
        <v>0</v>
      </c>
      <c r="AF247" s="548">
        <f t="shared" ref="AF247" si="2652">L249</f>
        <v>0</v>
      </c>
      <c r="AG247" s="550">
        <f t="shared" ref="AG247" si="2653">L250</f>
        <v>0</v>
      </c>
      <c r="AH247" s="556">
        <f t="shared" ref="AH247" si="2654">M247</f>
        <v>0</v>
      </c>
      <c r="AI247" s="548">
        <f t="shared" ref="AI247" si="2655">M248</f>
        <v>0</v>
      </c>
      <c r="AJ247" s="548">
        <f t="shared" ref="AJ247" si="2656">M249</f>
        <v>0</v>
      </c>
      <c r="AK247" s="550">
        <f t="shared" ref="AK247" si="2657">M250</f>
        <v>0</v>
      </c>
      <c r="AL247" s="556">
        <f t="shared" ref="AL247" si="2658">N247</f>
        <v>0</v>
      </c>
      <c r="AM247" s="548">
        <f t="shared" ref="AM247" si="2659">N248</f>
        <v>0</v>
      </c>
      <c r="AN247" s="548">
        <f t="shared" ref="AN247" si="2660">N249</f>
        <v>0</v>
      </c>
      <c r="AO247" s="550">
        <f t="shared" ref="AO247" si="2661">N250</f>
        <v>0</v>
      </c>
      <c r="AP247" s="556">
        <f t="shared" ref="AP247" si="2662">O247</f>
        <v>0</v>
      </c>
      <c r="AQ247" s="548">
        <f t="shared" ref="AQ247" si="2663">O248</f>
        <v>0</v>
      </c>
      <c r="AR247" s="548">
        <f t="shared" ref="AR247" si="2664">O249</f>
        <v>0</v>
      </c>
      <c r="AS247" s="550">
        <f t="shared" ref="AS247" si="2665">O250</f>
        <v>0</v>
      </c>
      <c r="AT247" s="556">
        <f t="shared" ref="AT247" si="2666">P247</f>
        <v>0</v>
      </c>
      <c r="AU247" s="548">
        <f t="shared" ref="AU247" si="2667">P248</f>
        <v>0</v>
      </c>
      <c r="AV247" s="548">
        <f t="shared" ref="AV247" si="2668">P249</f>
        <v>0</v>
      </c>
      <c r="AW247" s="550">
        <f t="shared" ref="AW247" si="2669">P250</f>
        <v>0</v>
      </c>
      <c r="AX247" s="556">
        <f t="shared" ref="AX247" si="2670">Q247</f>
        <v>0</v>
      </c>
      <c r="AY247" s="548">
        <f t="shared" ref="AY247" si="2671">Q248</f>
        <v>0</v>
      </c>
      <c r="AZ247" s="548">
        <f t="shared" ref="AZ247" si="2672">Q249</f>
        <v>0</v>
      </c>
      <c r="BA247" s="550">
        <f t="shared" ref="BA247" si="2673">Q250</f>
        <v>0</v>
      </c>
      <c r="BB247" s="556">
        <f t="shared" ref="BB247" si="2674">R247</f>
        <v>0</v>
      </c>
      <c r="BC247" s="548">
        <f t="shared" ref="BC247" si="2675">R248</f>
        <v>0</v>
      </c>
      <c r="BD247" s="548">
        <f t="shared" ref="BD247" si="2676">R249</f>
        <v>0</v>
      </c>
      <c r="BE247" s="550">
        <f t="shared" ref="BE247" si="2677">R250</f>
        <v>0</v>
      </c>
      <c r="BF247" s="556">
        <f t="shared" ref="BF247" si="2678">S247</f>
        <v>0</v>
      </c>
      <c r="BG247" s="548">
        <f t="shared" ref="BG247" si="2679">S248</f>
        <v>0</v>
      </c>
      <c r="BH247" s="548">
        <f t="shared" ref="BH247" si="2680">S249</f>
        <v>0</v>
      </c>
      <c r="BI247" s="550">
        <f t="shared" ref="BI247" si="2681">S250</f>
        <v>0</v>
      </c>
      <c r="BJ247" s="552">
        <f t="shared" ref="BJ247" si="2682">H249</f>
        <v>0</v>
      </c>
      <c r="BK247" s="554" t="str">
        <f t="shared" ref="BK247" si="2683">IF(U247="","",IFERROR(SUM(V247:BI247)+LARGE(V247:BI247,1)/100+LARGE(V247:BI247,2)/1000+LARGE(V247:BI247,3)/10000+LARGE(V247:BI247,4)/100000+LARGE(V247:BI247,5)/1000000+LARGE(V247:BI247,6)/10000000+LARGE(V247:BI247,7)/100000000+LARGE(V247:BI247,8)/1000000000+LARGE(V247:BI247,9)/10000000000+LARGE(V247:BI247,10)/100000000000+LARGE(V247:BI247,11)/1000000000000+LARGE(V247:BI247,12)/10000000000000+LARGE(V247:BI247,13)/100000000000000+LARGE(V247:BI247,14)/1000000000000000+LARGE(V247:BI247,15)/10000000000000000+LARGE(V247:BI247,16)/100000000000000000+LARGE(V247:BI247,17)/1000000000000000000+LARGE(V247:BI247,18)/10000000000000000000+LARGE(V247:BI247,19)/100000000000000000000+LARGE(V247:BI247,20)/1E+21+LARGE(V247:BI247,21)/1E+22+LARGE(V247:BI247,22)/1E+23+LARGE(V247:BI247,23)/1E+24+LARGE(V247:BI247,24)/1E+25+LARGE(V247:BI247,25)/1E+26+LARGE(V247:BI247,26)/1E+27+LARGE(V247:BI247,27)/1E+28+LARGE(V247:BI247,28)/1E+29+LARGE(V247:BI247,29)/1E+30+LARGE(V247:BI247,30)/1E+31+LARGE(V247:BI247,31)/1E+32+LARGE(V247:BI247,32)/1E+33+LARGE(V247:BI247,33)/1E+34+LARGE(V247:BI247,34)/1E+35+LARGE(V247:BI247,35)/1E+36+LARGE(V247:BI247,36)/1E+37+LARGE(V247:BI247,37)/1E+38+LARGE(V247:BI247,38)/1E+39+LARGE(V247:BI247,39)/1E+40+LARGE(V247:BI247,40)/1E+21-0.01/T247,0))</f>
        <v/>
      </c>
      <c r="BL247" s="374"/>
      <c r="BM247" s="374"/>
      <c r="BN247" s="374"/>
      <c r="BO247" s="374"/>
      <c r="BP247" s="374"/>
      <c r="BQ247" s="374"/>
      <c r="BR247" s="374"/>
    </row>
    <row r="248" spans="1:70" ht="12" customHeight="1" x14ac:dyDescent="0.3">
      <c r="A248" s="582"/>
      <c r="B248" s="578"/>
      <c r="C248" s="570"/>
      <c r="D248" s="574"/>
      <c r="E248" s="164"/>
      <c r="F248" s="165"/>
      <c r="G248" s="150"/>
      <c r="H248" s="141" t="str">
        <f>IF(SUM(I247:I250)=0,"",(SUM(I247:I250)))</f>
        <v/>
      </c>
      <c r="I248" s="34" t="str">
        <f t="shared" si="2111"/>
        <v/>
      </c>
      <c r="J248" s="165"/>
      <c r="K248" s="165"/>
      <c r="L248" s="165"/>
      <c r="M248" s="165"/>
      <c r="N248" s="165"/>
      <c r="O248" s="165"/>
      <c r="P248" s="165"/>
      <c r="Q248" s="165"/>
      <c r="R248" s="165"/>
      <c r="S248" s="310"/>
      <c r="T248" s="536"/>
      <c r="U248" s="562"/>
      <c r="V248" s="557"/>
      <c r="W248" s="549"/>
      <c r="X248" s="549"/>
      <c r="Y248" s="551"/>
      <c r="Z248" s="557"/>
      <c r="AA248" s="549"/>
      <c r="AB248" s="549"/>
      <c r="AC248" s="551"/>
      <c r="AD248" s="557"/>
      <c r="AE248" s="549"/>
      <c r="AF248" s="549"/>
      <c r="AG248" s="551"/>
      <c r="AH248" s="557"/>
      <c r="AI248" s="549"/>
      <c r="AJ248" s="549"/>
      <c r="AK248" s="551"/>
      <c r="AL248" s="557"/>
      <c r="AM248" s="549"/>
      <c r="AN248" s="549"/>
      <c r="AO248" s="551"/>
      <c r="AP248" s="557"/>
      <c r="AQ248" s="549"/>
      <c r="AR248" s="549"/>
      <c r="AS248" s="551"/>
      <c r="AT248" s="557"/>
      <c r="AU248" s="549"/>
      <c r="AV248" s="549"/>
      <c r="AW248" s="551"/>
      <c r="AX248" s="557"/>
      <c r="AY248" s="549"/>
      <c r="AZ248" s="549"/>
      <c r="BA248" s="551"/>
      <c r="BB248" s="557"/>
      <c r="BC248" s="549"/>
      <c r="BD248" s="549"/>
      <c r="BE248" s="551"/>
      <c r="BF248" s="557"/>
      <c r="BG248" s="549"/>
      <c r="BH248" s="549"/>
      <c r="BI248" s="551"/>
      <c r="BJ248" s="553"/>
      <c r="BK248" s="555"/>
      <c r="BL248" s="374"/>
      <c r="BM248" s="374"/>
      <c r="BN248" s="374"/>
      <c r="BO248" s="374"/>
      <c r="BP248" s="374"/>
      <c r="BQ248" s="374"/>
      <c r="BR248" s="374"/>
    </row>
    <row r="249" spans="1:70" ht="12" customHeight="1" thickBot="1" x14ac:dyDescent="0.35">
      <c r="A249" s="582"/>
      <c r="B249" s="578"/>
      <c r="C249" s="570"/>
      <c r="D249" s="574"/>
      <c r="E249" s="164"/>
      <c r="F249" s="165"/>
      <c r="G249" s="35" t="s">
        <v>677</v>
      </c>
      <c r="H249" s="142"/>
      <c r="I249" s="34" t="str">
        <f t="shared" si="2111"/>
        <v/>
      </c>
      <c r="J249" s="165"/>
      <c r="K249" s="165"/>
      <c r="L249" s="165"/>
      <c r="M249" s="165"/>
      <c r="N249" s="165"/>
      <c r="O249" s="165"/>
      <c r="P249" s="165"/>
      <c r="Q249" s="165"/>
      <c r="R249" s="165"/>
      <c r="S249" s="310"/>
      <c r="T249" s="536"/>
      <c r="U249" s="562"/>
      <c r="V249" s="557"/>
      <c r="W249" s="549"/>
      <c r="X249" s="549"/>
      <c r="Y249" s="551"/>
      <c r="Z249" s="557"/>
      <c r="AA249" s="549"/>
      <c r="AB249" s="549"/>
      <c r="AC249" s="551"/>
      <c r="AD249" s="557"/>
      <c r="AE249" s="549"/>
      <c r="AF249" s="549"/>
      <c r="AG249" s="551"/>
      <c r="AH249" s="557"/>
      <c r="AI249" s="549"/>
      <c r="AJ249" s="549"/>
      <c r="AK249" s="551"/>
      <c r="AL249" s="557"/>
      <c r="AM249" s="549"/>
      <c r="AN249" s="549"/>
      <c r="AO249" s="551"/>
      <c r="AP249" s="557"/>
      <c r="AQ249" s="549"/>
      <c r="AR249" s="549"/>
      <c r="AS249" s="551"/>
      <c r="AT249" s="557"/>
      <c r="AU249" s="549"/>
      <c r="AV249" s="549"/>
      <c r="AW249" s="551"/>
      <c r="AX249" s="557"/>
      <c r="AY249" s="549"/>
      <c r="AZ249" s="549"/>
      <c r="BA249" s="551"/>
      <c r="BB249" s="557"/>
      <c r="BC249" s="549"/>
      <c r="BD249" s="549"/>
      <c r="BE249" s="551"/>
      <c r="BF249" s="557"/>
      <c r="BG249" s="549"/>
      <c r="BH249" s="549"/>
      <c r="BI249" s="551"/>
      <c r="BJ249" s="553"/>
      <c r="BK249" s="555"/>
      <c r="BL249" s="374"/>
      <c r="BM249" s="374"/>
      <c r="BN249" s="374"/>
      <c r="BO249" s="374"/>
      <c r="BP249" s="374"/>
      <c r="BQ249" s="374"/>
      <c r="BR249" s="374"/>
    </row>
    <row r="250" spans="1:70" ht="12" customHeight="1" thickBot="1" x14ac:dyDescent="0.35">
      <c r="A250" s="583"/>
      <c r="B250" s="579"/>
      <c r="C250" s="572"/>
      <c r="D250" s="575"/>
      <c r="E250" s="166"/>
      <c r="F250" s="169"/>
      <c r="G250" s="36" t="s">
        <v>678</v>
      </c>
      <c r="H250" s="37" t="str">
        <f>IF(F247="","",IF(SUM(H248:H249)=0,"PC",(SUM(H248:H249))))</f>
        <v/>
      </c>
      <c r="I250" s="304" t="str">
        <f t="shared" si="2111"/>
        <v/>
      </c>
      <c r="J250" s="169"/>
      <c r="K250" s="169"/>
      <c r="L250" s="169"/>
      <c r="M250" s="169"/>
      <c r="N250" s="169"/>
      <c r="O250" s="169"/>
      <c r="P250" s="169"/>
      <c r="Q250" s="169"/>
      <c r="R250" s="169"/>
      <c r="S250" s="311"/>
      <c r="T250" s="536"/>
      <c r="U250" s="564"/>
      <c r="V250" s="557"/>
      <c r="W250" s="549"/>
      <c r="X250" s="549"/>
      <c r="Y250" s="551"/>
      <c r="Z250" s="557"/>
      <c r="AA250" s="549"/>
      <c r="AB250" s="549"/>
      <c r="AC250" s="551"/>
      <c r="AD250" s="557"/>
      <c r="AE250" s="549"/>
      <c r="AF250" s="549"/>
      <c r="AG250" s="551"/>
      <c r="AH250" s="557"/>
      <c r="AI250" s="549"/>
      <c r="AJ250" s="549"/>
      <c r="AK250" s="551"/>
      <c r="AL250" s="557"/>
      <c r="AM250" s="549"/>
      <c r="AN250" s="549"/>
      <c r="AO250" s="551"/>
      <c r="AP250" s="557"/>
      <c r="AQ250" s="549"/>
      <c r="AR250" s="549"/>
      <c r="AS250" s="551"/>
      <c r="AT250" s="557"/>
      <c r="AU250" s="549"/>
      <c r="AV250" s="549"/>
      <c r="AW250" s="551"/>
      <c r="AX250" s="557"/>
      <c r="AY250" s="549"/>
      <c r="AZ250" s="549"/>
      <c r="BA250" s="551"/>
      <c r="BB250" s="557"/>
      <c r="BC250" s="549"/>
      <c r="BD250" s="549"/>
      <c r="BE250" s="551"/>
      <c r="BF250" s="557"/>
      <c r="BG250" s="549"/>
      <c r="BH250" s="549"/>
      <c r="BI250" s="551"/>
      <c r="BJ250" s="553"/>
      <c r="BK250" s="555"/>
      <c r="BL250" s="374"/>
      <c r="BM250" s="374"/>
      <c r="BN250" s="374"/>
      <c r="BO250" s="374"/>
      <c r="BP250" s="374"/>
      <c r="BQ250" s="374"/>
      <c r="BR250" s="374"/>
    </row>
    <row r="251" spans="1:70" ht="12" customHeight="1" x14ac:dyDescent="0.3">
      <c r="A251" s="581" t="str">
        <f t="shared" ref="A251" si="2684">IF(ISERROR(RANK(BK251,$BK$3:$BK$78,0)),"",(RANK(BK251,$BK$3:$BK$78,0)))</f>
        <v/>
      </c>
      <c r="B251" s="577" t="str">
        <f>IF(ISNA(VLOOKUP(D251,'L. Des E.'!$A$3:$C$362,2,FALSE)),"",(VLOOKUP(D251,'L. Des E.'!$A$3:$C$362,2,FALSE)))</f>
        <v/>
      </c>
      <c r="C251" s="569" t="str">
        <f>IF(ISNA(VLOOKUP(D251,'L. Des E.'!$A$3:$C$362,3,FALSE)),"",(VLOOKUP(D251,'L. Des E.'!$A$3:$C$362,3,FALSE)))</f>
        <v/>
      </c>
      <c r="D251" s="573"/>
      <c r="E251" s="162"/>
      <c r="F251" s="163"/>
      <c r="G251" s="149"/>
      <c r="H251" s="31"/>
      <c r="I251" s="30" t="str">
        <f t="shared" si="2111"/>
        <v/>
      </c>
      <c r="J251" s="163"/>
      <c r="K251" s="163"/>
      <c r="L251" s="163"/>
      <c r="M251" s="163"/>
      <c r="N251" s="163"/>
      <c r="O251" s="163"/>
      <c r="P251" s="163"/>
      <c r="Q251" s="163"/>
      <c r="R251" s="163"/>
      <c r="S251" s="312"/>
      <c r="T251" s="536">
        <v>63</v>
      </c>
      <c r="U251" s="561" t="str">
        <f t="shared" ref="U251" si="2685">H254</f>
        <v/>
      </c>
      <c r="V251" s="556">
        <f t="shared" ref="V251" si="2686">J251</f>
        <v>0</v>
      </c>
      <c r="W251" s="548">
        <f t="shared" ref="W251" si="2687">J252</f>
        <v>0</v>
      </c>
      <c r="X251" s="548">
        <f t="shared" ref="X251" si="2688">J253</f>
        <v>0</v>
      </c>
      <c r="Y251" s="550">
        <f t="shared" ref="Y251" si="2689">J254</f>
        <v>0</v>
      </c>
      <c r="Z251" s="556">
        <f t="shared" ref="Z251" si="2690">K251</f>
        <v>0</v>
      </c>
      <c r="AA251" s="548">
        <f t="shared" ref="AA251" si="2691">K252</f>
        <v>0</v>
      </c>
      <c r="AB251" s="548">
        <f t="shared" ref="AB251" si="2692">K253</f>
        <v>0</v>
      </c>
      <c r="AC251" s="550">
        <f t="shared" ref="AC251" si="2693">K254</f>
        <v>0</v>
      </c>
      <c r="AD251" s="556">
        <f t="shared" ref="AD251" si="2694">L251</f>
        <v>0</v>
      </c>
      <c r="AE251" s="548">
        <f t="shared" ref="AE251" si="2695">L252</f>
        <v>0</v>
      </c>
      <c r="AF251" s="548">
        <f t="shared" ref="AF251" si="2696">L253</f>
        <v>0</v>
      </c>
      <c r="AG251" s="550">
        <f t="shared" ref="AG251" si="2697">L254</f>
        <v>0</v>
      </c>
      <c r="AH251" s="556">
        <f t="shared" ref="AH251" si="2698">M251</f>
        <v>0</v>
      </c>
      <c r="AI251" s="548">
        <f t="shared" ref="AI251" si="2699">M252</f>
        <v>0</v>
      </c>
      <c r="AJ251" s="548">
        <f t="shared" ref="AJ251" si="2700">M253</f>
        <v>0</v>
      </c>
      <c r="AK251" s="550">
        <f t="shared" ref="AK251" si="2701">M254</f>
        <v>0</v>
      </c>
      <c r="AL251" s="556">
        <f t="shared" ref="AL251" si="2702">N251</f>
        <v>0</v>
      </c>
      <c r="AM251" s="548">
        <f t="shared" ref="AM251" si="2703">N252</f>
        <v>0</v>
      </c>
      <c r="AN251" s="548">
        <f t="shared" ref="AN251" si="2704">N253</f>
        <v>0</v>
      </c>
      <c r="AO251" s="550">
        <f t="shared" ref="AO251" si="2705">N254</f>
        <v>0</v>
      </c>
      <c r="AP251" s="556">
        <f t="shared" ref="AP251" si="2706">O251</f>
        <v>0</v>
      </c>
      <c r="AQ251" s="548">
        <f t="shared" ref="AQ251" si="2707">O252</f>
        <v>0</v>
      </c>
      <c r="AR251" s="548">
        <f t="shared" ref="AR251" si="2708">O253</f>
        <v>0</v>
      </c>
      <c r="AS251" s="550">
        <f t="shared" ref="AS251" si="2709">O254</f>
        <v>0</v>
      </c>
      <c r="AT251" s="556">
        <f t="shared" ref="AT251" si="2710">P251</f>
        <v>0</v>
      </c>
      <c r="AU251" s="548">
        <f t="shared" ref="AU251" si="2711">P252</f>
        <v>0</v>
      </c>
      <c r="AV251" s="548">
        <f t="shared" ref="AV251" si="2712">P253</f>
        <v>0</v>
      </c>
      <c r="AW251" s="550">
        <f t="shared" ref="AW251" si="2713">P254</f>
        <v>0</v>
      </c>
      <c r="AX251" s="556">
        <f t="shared" ref="AX251" si="2714">Q251</f>
        <v>0</v>
      </c>
      <c r="AY251" s="548">
        <f t="shared" ref="AY251" si="2715">Q252</f>
        <v>0</v>
      </c>
      <c r="AZ251" s="548">
        <f t="shared" ref="AZ251" si="2716">Q253</f>
        <v>0</v>
      </c>
      <c r="BA251" s="550">
        <f t="shared" ref="BA251" si="2717">Q254</f>
        <v>0</v>
      </c>
      <c r="BB251" s="556">
        <f t="shared" ref="BB251" si="2718">R251</f>
        <v>0</v>
      </c>
      <c r="BC251" s="548">
        <f t="shared" ref="BC251" si="2719">R252</f>
        <v>0</v>
      </c>
      <c r="BD251" s="548">
        <f t="shared" ref="BD251" si="2720">R253</f>
        <v>0</v>
      </c>
      <c r="BE251" s="550">
        <f t="shared" ref="BE251" si="2721">R254</f>
        <v>0</v>
      </c>
      <c r="BF251" s="556">
        <f t="shared" ref="BF251" si="2722">S251</f>
        <v>0</v>
      </c>
      <c r="BG251" s="548">
        <f t="shared" ref="BG251" si="2723">S252</f>
        <v>0</v>
      </c>
      <c r="BH251" s="548">
        <f t="shared" ref="BH251" si="2724">S253</f>
        <v>0</v>
      </c>
      <c r="BI251" s="550">
        <f t="shared" ref="BI251" si="2725">S254</f>
        <v>0</v>
      </c>
      <c r="BJ251" s="552">
        <f t="shared" ref="BJ251" si="2726">H253</f>
        <v>0</v>
      </c>
      <c r="BK251" s="554" t="str">
        <f t="shared" ref="BK251" si="2727">IF(U251="","",IFERROR(SUM(V251:BI251)+LARGE(V251:BI251,1)/100+LARGE(V251:BI251,2)/1000+LARGE(V251:BI251,3)/10000+LARGE(V251:BI251,4)/100000+LARGE(V251:BI251,5)/1000000+LARGE(V251:BI251,6)/10000000+LARGE(V251:BI251,7)/100000000+LARGE(V251:BI251,8)/1000000000+LARGE(V251:BI251,9)/10000000000+LARGE(V251:BI251,10)/100000000000+LARGE(V251:BI251,11)/1000000000000+LARGE(V251:BI251,12)/10000000000000+LARGE(V251:BI251,13)/100000000000000+LARGE(V251:BI251,14)/1000000000000000+LARGE(V251:BI251,15)/10000000000000000+LARGE(V251:BI251,16)/100000000000000000+LARGE(V251:BI251,17)/1000000000000000000+LARGE(V251:BI251,18)/10000000000000000000+LARGE(V251:BI251,19)/100000000000000000000+LARGE(V251:BI251,20)/1E+21+LARGE(V251:BI251,21)/1E+22+LARGE(V251:BI251,22)/1E+23+LARGE(V251:BI251,23)/1E+24+LARGE(V251:BI251,24)/1E+25+LARGE(V251:BI251,25)/1E+26+LARGE(V251:BI251,26)/1E+27+LARGE(V251:BI251,27)/1E+28+LARGE(V251:BI251,28)/1E+29+LARGE(V251:BI251,29)/1E+30+LARGE(V251:BI251,30)/1E+31+LARGE(V251:BI251,31)/1E+32+LARGE(V251:BI251,32)/1E+33+LARGE(V251:BI251,33)/1E+34+LARGE(V251:BI251,34)/1E+35+LARGE(V251:BI251,35)/1E+36+LARGE(V251:BI251,36)/1E+37+LARGE(V251:BI251,37)/1E+38+LARGE(V251:BI251,38)/1E+39+LARGE(V251:BI251,39)/1E+40+LARGE(V251:BI251,40)/1E+21-0.01/T251,0))</f>
        <v/>
      </c>
      <c r="BL251" s="374"/>
      <c r="BM251" s="374"/>
      <c r="BN251" s="374"/>
      <c r="BO251" s="374"/>
      <c r="BP251" s="374"/>
      <c r="BQ251" s="374"/>
      <c r="BR251" s="374"/>
    </row>
    <row r="252" spans="1:70" ht="12" customHeight="1" x14ac:dyDescent="0.3">
      <c r="A252" s="582"/>
      <c r="B252" s="578"/>
      <c r="C252" s="570"/>
      <c r="D252" s="574"/>
      <c r="E252" s="164"/>
      <c r="F252" s="165"/>
      <c r="G252" s="150"/>
      <c r="H252" s="141" t="str">
        <f>IF(SUM(I251:I254)=0,"",(SUM(I251:I254)))</f>
        <v/>
      </c>
      <c r="I252" s="34" t="str">
        <f t="shared" si="2111"/>
        <v/>
      </c>
      <c r="J252" s="165"/>
      <c r="K252" s="165"/>
      <c r="L252" s="165"/>
      <c r="M252" s="165"/>
      <c r="N252" s="165"/>
      <c r="O252" s="165"/>
      <c r="P252" s="165"/>
      <c r="Q252" s="165"/>
      <c r="R252" s="165"/>
      <c r="S252" s="310"/>
      <c r="T252" s="536"/>
      <c r="U252" s="562"/>
      <c r="V252" s="557"/>
      <c r="W252" s="549"/>
      <c r="X252" s="549"/>
      <c r="Y252" s="551"/>
      <c r="Z252" s="557"/>
      <c r="AA252" s="549"/>
      <c r="AB252" s="549"/>
      <c r="AC252" s="551"/>
      <c r="AD252" s="557"/>
      <c r="AE252" s="549"/>
      <c r="AF252" s="549"/>
      <c r="AG252" s="551"/>
      <c r="AH252" s="557"/>
      <c r="AI252" s="549"/>
      <c r="AJ252" s="549"/>
      <c r="AK252" s="551"/>
      <c r="AL252" s="557"/>
      <c r="AM252" s="549"/>
      <c r="AN252" s="549"/>
      <c r="AO252" s="551"/>
      <c r="AP252" s="557"/>
      <c r="AQ252" s="549"/>
      <c r="AR252" s="549"/>
      <c r="AS252" s="551"/>
      <c r="AT252" s="557"/>
      <c r="AU252" s="549"/>
      <c r="AV252" s="549"/>
      <c r="AW252" s="551"/>
      <c r="AX252" s="557"/>
      <c r="AY252" s="549"/>
      <c r="AZ252" s="549"/>
      <c r="BA252" s="551"/>
      <c r="BB252" s="557"/>
      <c r="BC252" s="549"/>
      <c r="BD252" s="549"/>
      <c r="BE252" s="551"/>
      <c r="BF252" s="557"/>
      <c r="BG252" s="549"/>
      <c r="BH252" s="549"/>
      <c r="BI252" s="551"/>
      <c r="BJ252" s="553"/>
      <c r="BK252" s="555"/>
      <c r="BL252" s="374"/>
      <c r="BM252" s="374"/>
      <c r="BN252" s="374"/>
      <c r="BO252" s="374"/>
      <c r="BP252" s="374"/>
      <c r="BQ252" s="374"/>
      <c r="BR252" s="374"/>
    </row>
    <row r="253" spans="1:70" ht="12" customHeight="1" thickBot="1" x14ac:dyDescent="0.35">
      <c r="A253" s="582"/>
      <c r="B253" s="578"/>
      <c r="C253" s="570"/>
      <c r="D253" s="574"/>
      <c r="E253" s="164"/>
      <c r="F253" s="165"/>
      <c r="G253" s="35" t="s">
        <v>677</v>
      </c>
      <c r="H253" s="142"/>
      <c r="I253" s="34" t="str">
        <f t="shared" si="2111"/>
        <v/>
      </c>
      <c r="J253" s="165"/>
      <c r="K253" s="165"/>
      <c r="L253" s="165"/>
      <c r="M253" s="165"/>
      <c r="N253" s="165"/>
      <c r="O253" s="165"/>
      <c r="P253" s="165"/>
      <c r="Q253" s="165"/>
      <c r="R253" s="165"/>
      <c r="S253" s="310"/>
      <c r="T253" s="536"/>
      <c r="U253" s="562"/>
      <c r="V253" s="557"/>
      <c r="W253" s="549"/>
      <c r="X253" s="549"/>
      <c r="Y253" s="551"/>
      <c r="Z253" s="557"/>
      <c r="AA253" s="549"/>
      <c r="AB253" s="549"/>
      <c r="AC253" s="551"/>
      <c r="AD253" s="557"/>
      <c r="AE253" s="549"/>
      <c r="AF253" s="549"/>
      <c r="AG253" s="551"/>
      <c r="AH253" s="557"/>
      <c r="AI253" s="549"/>
      <c r="AJ253" s="549"/>
      <c r="AK253" s="551"/>
      <c r="AL253" s="557"/>
      <c r="AM253" s="549"/>
      <c r="AN253" s="549"/>
      <c r="AO253" s="551"/>
      <c r="AP253" s="557"/>
      <c r="AQ253" s="549"/>
      <c r="AR253" s="549"/>
      <c r="AS253" s="551"/>
      <c r="AT253" s="557"/>
      <c r="AU253" s="549"/>
      <c r="AV253" s="549"/>
      <c r="AW253" s="551"/>
      <c r="AX253" s="557"/>
      <c r="AY253" s="549"/>
      <c r="AZ253" s="549"/>
      <c r="BA253" s="551"/>
      <c r="BB253" s="557"/>
      <c r="BC253" s="549"/>
      <c r="BD253" s="549"/>
      <c r="BE253" s="551"/>
      <c r="BF253" s="557"/>
      <c r="BG253" s="549"/>
      <c r="BH253" s="549"/>
      <c r="BI253" s="551"/>
      <c r="BJ253" s="553"/>
      <c r="BK253" s="555"/>
      <c r="BL253" s="374"/>
      <c r="BM253" s="374"/>
      <c r="BN253" s="374"/>
      <c r="BO253" s="374"/>
      <c r="BP253" s="374"/>
      <c r="BQ253" s="374"/>
      <c r="BR253" s="374"/>
    </row>
    <row r="254" spans="1:70" ht="12" customHeight="1" thickBot="1" x14ac:dyDescent="0.35">
      <c r="A254" s="583"/>
      <c r="B254" s="579"/>
      <c r="C254" s="572"/>
      <c r="D254" s="575"/>
      <c r="E254" s="170"/>
      <c r="F254" s="167"/>
      <c r="G254" s="36" t="s">
        <v>678</v>
      </c>
      <c r="H254" s="37" t="str">
        <f>IF(F251="","",IF(SUM(H252:H253)=0,"PC",(SUM(H252:H253))))</f>
        <v/>
      </c>
      <c r="I254" s="304" t="str">
        <f t="shared" si="2111"/>
        <v/>
      </c>
      <c r="J254" s="167"/>
      <c r="K254" s="167"/>
      <c r="L254" s="167"/>
      <c r="M254" s="167"/>
      <c r="N254" s="167"/>
      <c r="O254" s="167"/>
      <c r="P254" s="167"/>
      <c r="Q254" s="167"/>
      <c r="R254" s="167"/>
      <c r="S254" s="313"/>
      <c r="T254" s="536"/>
      <c r="U254" s="564"/>
      <c r="V254" s="557"/>
      <c r="W254" s="549"/>
      <c r="X254" s="549"/>
      <c r="Y254" s="551"/>
      <c r="Z254" s="557"/>
      <c r="AA254" s="549"/>
      <c r="AB254" s="549"/>
      <c r="AC254" s="551"/>
      <c r="AD254" s="557"/>
      <c r="AE254" s="549"/>
      <c r="AF254" s="549"/>
      <c r="AG254" s="551"/>
      <c r="AH254" s="557"/>
      <c r="AI254" s="549"/>
      <c r="AJ254" s="549"/>
      <c r="AK254" s="551"/>
      <c r="AL254" s="557"/>
      <c r="AM254" s="549"/>
      <c r="AN254" s="549"/>
      <c r="AO254" s="551"/>
      <c r="AP254" s="557"/>
      <c r="AQ254" s="549"/>
      <c r="AR254" s="549"/>
      <c r="AS254" s="551"/>
      <c r="AT254" s="557"/>
      <c r="AU254" s="549"/>
      <c r="AV254" s="549"/>
      <c r="AW254" s="551"/>
      <c r="AX254" s="557"/>
      <c r="AY254" s="549"/>
      <c r="AZ254" s="549"/>
      <c r="BA254" s="551"/>
      <c r="BB254" s="557"/>
      <c r="BC254" s="549"/>
      <c r="BD254" s="549"/>
      <c r="BE254" s="551"/>
      <c r="BF254" s="557"/>
      <c r="BG254" s="549"/>
      <c r="BH254" s="549"/>
      <c r="BI254" s="551"/>
      <c r="BJ254" s="553"/>
      <c r="BK254" s="555"/>
      <c r="BL254" s="374"/>
      <c r="BM254" s="374"/>
      <c r="BN254" s="374"/>
      <c r="BO254" s="374"/>
      <c r="BP254" s="374"/>
      <c r="BQ254" s="374"/>
      <c r="BR254" s="374"/>
    </row>
    <row r="255" spans="1:70" ht="12" customHeight="1" x14ac:dyDescent="0.3">
      <c r="A255" s="581" t="str">
        <f t="shared" ref="A255" si="2728">IF(ISERROR(RANK(BK255,$BK$3:$BK$78,0)),"",(RANK(BK255,$BK$3:$BK$78,0)))</f>
        <v/>
      </c>
      <c r="B255" s="577" t="str">
        <f>IF(ISNA(VLOOKUP(D255,'L. Des E.'!$A$3:$C$362,2,FALSE)),"",(VLOOKUP(D255,'L. Des E.'!$A$3:$C$362,2,FALSE)))</f>
        <v/>
      </c>
      <c r="C255" s="569" t="str">
        <f>IF(ISNA(VLOOKUP(D255,'L. Des E.'!$A$3:$C$362,3,FALSE)),"",(VLOOKUP(D255,'L. Des E.'!$A$3:$C$362,3,FALSE)))</f>
        <v/>
      </c>
      <c r="D255" s="573"/>
      <c r="E255" s="171"/>
      <c r="F255" s="168"/>
      <c r="G255" s="149"/>
      <c r="H255" s="142"/>
      <c r="I255" s="30" t="str">
        <f t="shared" si="2111"/>
        <v/>
      </c>
      <c r="J255" s="168"/>
      <c r="K255" s="168"/>
      <c r="L255" s="168"/>
      <c r="M255" s="168"/>
      <c r="N255" s="168"/>
      <c r="O255" s="168"/>
      <c r="P255" s="168"/>
      <c r="Q255" s="168"/>
      <c r="R255" s="168"/>
      <c r="S255" s="309"/>
      <c r="T255" s="536">
        <v>64</v>
      </c>
      <c r="U255" s="561" t="str">
        <f t="shared" ref="U255" si="2729">H258</f>
        <v/>
      </c>
      <c r="V255" s="556">
        <f t="shared" ref="V255" si="2730">J255</f>
        <v>0</v>
      </c>
      <c r="W255" s="548">
        <f t="shared" ref="W255" si="2731">J256</f>
        <v>0</v>
      </c>
      <c r="X255" s="548">
        <f t="shared" ref="X255" si="2732">J257</f>
        <v>0</v>
      </c>
      <c r="Y255" s="550">
        <f t="shared" ref="Y255" si="2733">J258</f>
        <v>0</v>
      </c>
      <c r="Z255" s="556">
        <f t="shared" ref="Z255" si="2734">K255</f>
        <v>0</v>
      </c>
      <c r="AA255" s="548">
        <f t="shared" ref="AA255" si="2735">K256</f>
        <v>0</v>
      </c>
      <c r="AB255" s="548">
        <f t="shared" ref="AB255" si="2736">K257</f>
        <v>0</v>
      </c>
      <c r="AC255" s="550">
        <f t="shared" ref="AC255" si="2737">K258</f>
        <v>0</v>
      </c>
      <c r="AD255" s="556">
        <f t="shared" ref="AD255" si="2738">L255</f>
        <v>0</v>
      </c>
      <c r="AE255" s="548">
        <f t="shared" ref="AE255" si="2739">L256</f>
        <v>0</v>
      </c>
      <c r="AF255" s="548">
        <f t="shared" ref="AF255" si="2740">L257</f>
        <v>0</v>
      </c>
      <c r="AG255" s="550">
        <f t="shared" ref="AG255" si="2741">L258</f>
        <v>0</v>
      </c>
      <c r="AH255" s="556">
        <f t="shared" ref="AH255" si="2742">M255</f>
        <v>0</v>
      </c>
      <c r="AI255" s="548">
        <f t="shared" ref="AI255" si="2743">M256</f>
        <v>0</v>
      </c>
      <c r="AJ255" s="548">
        <f t="shared" ref="AJ255" si="2744">M257</f>
        <v>0</v>
      </c>
      <c r="AK255" s="550">
        <f t="shared" ref="AK255" si="2745">M258</f>
        <v>0</v>
      </c>
      <c r="AL255" s="556">
        <f t="shared" ref="AL255" si="2746">N255</f>
        <v>0</v>
      </c>
      <c r="AM255" s="548">
        <f t="shared" ref="AM255" si="2747">N256</f>
        <v>0</v>
      </c>
      <c r="AN255" s="548">
        <f t="shared" ref="AN255" si="2748">N257</f>
        <v>0</v>
      </c>
      <c r="AO255" s="550">
        <f t="shared" ref="AO255" si="2749">N258</f>
        <v>0</v>
      </c>
      <c r="AP255" s="556">
        <f t="shared" ref="AP255" si="2750">O255</f>
        <v>0</v>
      </c>
      <c r="AQ255" s="548">
        <f t="shared" ref="AQ255" si="2751">O256</f>
        <v>0</v>
      </c>
      <c r="AR255" s="548">
        <f t="shared" ref="AR255" si="2752">O257</f>
        <v>0</v>
      </c>
      <c r="AS255" s="550">
        <f t="shared" ref="AS255" si="2753">O258</f>
        <v>0</v>
      </c>
      <c r="AT255" s="556">
        <f t="shared" ref="AT255" si="2754">P255</f>
        <v>0</v>
      </c>
      <c r="AU255" s="548">
        <f t="shared" ref="AU255" si="2755">P256</f>
        <v>0</v>
      </c>
      <c r="AV255" s="548">
        <f t="shared" ref="AV255" si="2756">P257</f>
        <v>0</v>
      </c>
      <c r="AW255" s="550">
        <f t="shared" ref="AW255" si="2757">P258</f>
        <v>0</v>
      </c>
      <c r="AX255" s="556">
        <f t="shared" ref="AX255" si="2758">Q255</f>
        <v>0</v>
      </c>
      <c r="AY255" s="548">
        <f t="shared" ref="AY255" si="2759">Q256</f>
        <v>0</v>
      </c>
      <c r="AZ255" s="548">
        <f t="shared" ref="AZ255" si="2760">Q257</f>
        <v>0</v>
      </c>
      <c r="BA255" s="550">
        <f t="shared" ref="BA255" si="2761">Q258</f>
        <v>0</v>
      </c>
      <c r="BB255" s="556">
        <f t="shared" ref="BB255" si="2762">R255</f>
        <v>0</v>
      </c>
      <c r="BC255" s="548">
        <f t="shared" ref="BC255" si="2763">R256</f>
        <v>0</v>
      </c>
      <c r="BD255" s="548">
        <f t="shared" ref="BD255" si="2764">R257</f>
        <v>0</v>
      </c>
      <c r="BE255" s="550">
        <f t="shared" ref="BE255" si="2765">R258</f>
        <v>0</v>
      </c>
      <c r="BF255" s="556">
        <f t="shared" ref="BF255" si="2766">S255</f>
        <v>0</v>
      </c>
      <c r="BG255" s="548">
        <f t="shared" ref="BG255" si="2767">S256</f>
        <v>0</v>
      </c>
      <c r="BH255" s="548">
        <f t="shared" ref="BH255" si="2768">S257</f>
        <v>0</v>
      </c>
      <c r="BI255" s="550">
        <f t="shared" ref="BI255" si="2769">S258</f>
        <v>0</v>
      </c>
      <c r="BJ255" s="552">
        <f t="shared" ref="BJ255" si="2770">H257</f>
        <v>0</v>
      </c>
      <c r="BK255" s="554" t="str">
        <f t="shared" ref="BK255" si="2771">IF(U255="","",IFERROR(SUM(V255:BI255)+LARGE(V255:BI255,1)/100+LARGE(V255:BI255,2)/1000+LARGE(V255:BI255,3)/10000+LARGE(V255:BI255,4)/100000+LARGE(V255:BI255,5)/1000000+LARGE(V255:BI255,6)/10000000+LARGE(V255:BI255,7)/100000000+LARGE(V255:BI255,8)/1000000000+LARGE(V255:BI255,9)/10000000000+LARGE(V255:BI255,10)/100000000000+LARGE(V255:BI255,11)/1000000000000+LARGE(V255:BI255,12)/10000000000000+LARGE(V255:BI255,13)/100000000000000+LARGE(V255:BI255,14)/1000000000000000+LARGE(V255:BI255,15)/10000000000000000+LARGE(V255:BI255,16)/100000000000000000+LARGE(V255:BI255,17)/1000000000000000000+LARGE(V255:BI255,18)/10000000000000000000+LARGE(V255:BI255,19)/100000000000000000000+LARGE(V255:BI255,20)/1E+21+LARGE(V255:BI255,21)/1E+22+LARGE(V255:BI255,22)/1E+23+LARGE(V255:BI255,23)/1E+24+LARGE(V255:BI255,24)/1E+25+LARGE(V255:BI255,25)/1E+26+LARGE(V255:BI255,26)/1E+27+LARGE(V255:BI255,27)/1E+28+LARGE(V255:BI255,28)/1E+29+LARGE(V255:BI255,29)/1E+30+LARGE(V255:BI255,30)/1E+31+LARGE(V255:BI255,31)/1E+32+LARGE(V255:BI255,32)/1E+33+LARGE(V255:BI255,33)/1E+34+LARGE(V255:BI255,34)/1E+35+LARGE(V255:BI255,35)/1E+36+LARGE(V255:BI255,36)/1E+37+LARGE(V255:BI255,37)/1E+38+LARGE(V255:BI255,38)/1E+39+LARGE(V255:BI255,39)/1E+40+LARGE(V255:BI255,40)/1E+21-0.01/T255,0))</f>
        <v/>
      </c>
      <c r="BL255" s="374"/>
      <c r="BM255" s="374"/>
      <c r="BN255" s="374"/>
      <c r="BO255" s="374"/>
      <c r="BP255" s="374"/>
      <c r="BQ255" s="374"/>
      <c r="BR255" s="374"/>
    </row>
    <row r="256" spans="1:70" ht="12" customHeight="1" x14ac:dyDescent="0.3">
      <c r="A256" s="582"/>
      <c r="B256" s="578"/>
      <c r="C256" s="570"/>
      <c r="D256" s="574"/>
      <c r="E256" s="164"/>
      <c r="F256" s="165"/>
      <c r="G256" s="150"/>
      <c r="H256" s="141" t="str">
        <f>IF(SUM(I255:I258)=0,"",(SUM(I255:I258)))</f>
        <v/>
      </c>
      <c r="I256" s="34" t="str">
        <f t="shared" si="2111"/>
        <v/>
      </c>
      <c r="J256" s="165"/>
      <c r="K256" s="165"/>
      <c r="L256" s="165"/>
      <c r="M256" s="165"/>
      <c r="N256" s="165"/>
      <c r="O256" s="165"/>
      <c r="P256" s="165"/>
      <c r="Q256" s="165"/>
      <c r="R256" s="165"/>
      <c r="S256" s="310"/>
      <c r="T256" s="536"/>
      <c r="U256" s="562"/>
      <c r="V256" s="557"/>
      <c r="W256" s="549"/>
      <c r="X256" s="549"/>
      <c r="Y256" s="551"/>
      <c r="Z256" s="557"/>
      <c r="AA256" s="549"/>
      <c r="AB256" s="549"/>
      <c r="AC256" s="551"/>
      <c r="AD256" s="557"/>
      <c r="AE256" s="549"/>
      <c r="AF256" s="549"/>
      <c r="AG256" s="551"/>
      <c r="AH256" s="557"/>
      <c r="AI256" s="549"/>
      <c r="AJ256" s="549"/>
      <c r="AK256" s="551"/>
      <c r="AL256" s="557"/>
      <c r="AM256" s="549"/>
      <c r="AN256" s="549"/>
      <c r="AO256" s="551"/>
      <c r="AP256" s="557"/>
      <c r="AQ256" s="549"/>
      <c r="AR256" s="549"/>
      <c r="AS256" s="551"/>
      <c r="AT256" s="557"/>
      <c r="AU256" s="549"/>
      <c r="AV256" s="549"/>
      <c r="AW256" s="551"/>
      <c r="AX256" s="557"/>
      <c r="AY256" s="549"/>
      <c r="AZ256" s="549"/>
      <c r="BA256" s="551"/>
      <c r="BB256" s="557"/>
      <c r="BC256" s="549"/>
      <c r="BD256" s="549"/>
      <c r="BE256" s="551"/>
      <c r="BF256" s="557"/>
      <c r="BG256" s="549"/>
      <c r="BH256" s="549"/>
      <c r="BI256" s="551"/>
      <c r="BJ256" s="553"/>
      <c r="BK256" s="555"/>
      <c r="BL256" s="374"/>
      <c r="BM256" s="374"/>
      <c r="BN256" s="374"/>
      <c r="BO256" s="374"/>
      <c r="BP256" s="374"/>
      <c r="BQ256" s="374"/>
      <c r="BR256" s="374"/>
    </row>
    <row r="257" spans="1:70" ht="12" customHeight="1" thickBot="1" x14ac:dyDescent="0.35">
      <c r="A257" s="582"/>
      <c r="B257" s="578"/>
      <c r="C257" s="570"/>
      <c r="D257" s="574"/>
      <c r="E257" s="164"/>
      <c r="F257" s="165"/>
      <c r="G257" s="35" t="s">
        <v>677</v>
      </c>
      <c r="H257" s="142"/>
      <c r="I257" s="34" t="str">
        <f t="shared" si="2111"/>
        <v/>
      </c>
      <c r="J257" s="165"/>
      <c r="K257" s="165"/>
      <c r="L257" s="165"/>
      <c r="M257" s="165"/>
      <c r="N257" s="165"/>
      <c r="O257" s="165"/>
      <c r="P257" s="165"/>
      <c r="Q257" s="165"/>
      <c r="R257" s="165"/>
      <c r="S257" s="310"/>
      <c r="T257" s="536"/>
      <c r="U257" s="562"/>
      <c r="V257" s="557"/>
      <c r="W257" s="549"/>
      <c r="X257" s="549"/>
      <c r="Y257" s="551"/>
      <c r="Z257" s="557"/>
      <c r="AA257" s="549"/>
      <c r="AB257" s="549"/>
      <c r="AC257" s="551"/>
      <c r="AD257" s="557"/>
      <c r="AE257" s="549"/>
      <c r="AF257" s="549"/>
      <c r="AG257" s="551"/>
      <c r="AH257" s="557"/>
      <c r="AI257" s="549"/>
      <c r="AJ257" s="549"/>
      <c r="AK257" s="551"/>
      <c r="AL257" s="557"/>
      <c r="AM257" s="549"/>
      <c r="AN257" s="549"/>
      <c r="AO257" s="551"/>
      <c r="AP257" s="557"/>
      <c r="AQ257" s="549"/>
      <c r="AR257" s="549"/>
      <c r="AS257" s="551"/>
      <c r="AT257" s="557"/>
      <c r="AU257" s="549"/>
      <c r="AV257" s="549"/>
      <c r="AW257" s="551"/>
      <c r="AX257" s="557"/>
      <c r="AY257" s="549"/>
      <c r="AZ257" s="549"/>
      <c r="BA257" s="551"/>
      <c r="BB257" s="557"/>
      <c r="BC257" s="549"/>
      <c r="BD257" s="549"/>
      <c r="BE257" s="551"/>
      <c r="BF257" s="557"/>
      <c r="BG257" s="549"/>
      <c r="BH257" s="549"/>
      <c r="BI257" s="551"/>
      <c r="BJ257" s="553"/>
      <c r="BK257" s="555"/>
      <c r="BL257" s="374"/>
      <c r="BM257" s="374"/>
      <c r="BN257" s="374"/>
      <c r="BO257" s="374"/>
      <c r="BP257" s="374"/>
      <c r="BQ257" s="374"/>
      <c r="BR257" s="374"/>
    </row>
    <row r="258" spans="1:70" ht="12" customHeight="1" thickBot="1" x14ac:dyDescent="0.35">
      <c r="A258" s="583"/>
      <c r="B258" s="579"/>
      <c r="C258" s="572"/>
      <c r="D258" s="575"/>
      <c r="E258" s="166"/>
      <c r="F258" s="169"/>
      <c r="G258" s="36" t="s">
        <v>678</v>
      </c>
      <c r="H258" s="37" t="str">
        <f>IF(F255="","",IF(SUM(H256:H257)=0,"PC",(SUM(H256:H257))))</f>
        <v/>
      </c>
      <c r="I258" s="304" t="str">
        <f t="shared" si="2111"/>
        <v/>
      </c>
      <c r="J258" s="169"/>
      <c r="K258" s="169"/>
      <c r="L258" s="169"/>
      <c r="M258" s="169"/>
      <c r="N258" s="169"/>
      <c r="O258" s="169"/>
      <c r="P258" s="169"/>
      <c r="Q258" s="169"/>
      <c r="R258" s="169"/>
      <c r="S258" s="311"/>
      <c r="T258" s="536"/>
      <c r="U258" s="564"/>
      <c r="V258" s="557"/>
      <c r="W258" s="549"/>
      <c r="X258" s="549"/>
      <c r="Y258" s="551"/>
      <c r="Z258" s="557"/>
      <c r="AA258" s="549"/>
      <c r="AB258" s="549"/>
      <c r="AC258" s="551"/>
      <c r="AD258" s="557"/>
      <c r="AE258" s="549"/>
      <c r="AF258" s="549"/>
      <c r="AG258" s="551"/>
      <c r="AH258" s="557"/>
      <c r="AI258" s="549"/>
      <c r="AJ258" s="549"/>
      <c r="AK258" s="551"/>
      <c r="AL258" s="557"/>
      <c r="AM258" s="549"/>
      <c r="AN258" s="549"/>
      <c r="AO258" s="551"/>
      <c r="AP258" s="557"/>
      <c r="AQ258" s="549"/>
      <c r="AR258" s="549"/>
      <c r="AS258" s="551"/>
      <c r="AT258" s="557"/>
      <c r="AU258" s="549"/>
      <c r="AV258" s="549"/>
      <c r="AW258" s="551"/>
      <c r="AX258" s="557"/>
      <c r="AY258" s="549"/>
      <c r="AZ258" s="549"/>
      <c r="BA258" s="551"/>
      <c r="BB258" s="557"/>
      <c r="BC258" s="549"/>
      <c r="BD258" s="549"/>
      <c r="BE258" s="551"/>
      <c r="BF258" s="557"/>
      <c r="BG258" s="549"/>
      <c r="BH258" s="549"/>
      <c r="BI258" s="551"/>
      <c r="BJ258" s="553"/>
      <c r="BK258" s="555"/>
      <c r="BL258" s="374"/>
      <c r="BM258" s="374"/>
      <c r="BN258" s="374"/>
      <c r="BO258" s="374"/>
      <c r="BP258" s="374"/>
      <c r="BQ258" s="374"/>
      <c r="BR258" s="374"/>
    </row>
    <row r="259" spans="1:70" ht="12" customHeight="1" x14ac:dyDescent="0.3">
      <c r="A259" s="581" t="str">
        <f t="shared" ref="A259" si="2772">IF(ISERROR(RANK(BK259,$BK$3:$BK$78,0)),"",(RANK(BK259,$BK$3:$BK$78,0)))</f>
        <v/>
      </c>
      <c r="B259" s="577" t="str">
        <f>IF(ISNA(VLOOKUP(D259,'L. Des E.'!$A$3:$C$362,2,FALSE)),"",(VLOOKUP(D259,'L. Des E.'!$A$3:$C$362,2,FALSE)))</f>
        <v/>
      </c>
      <c r="C259" s="569" t="str">
        <f>IF(ISNA(VLOOKUP(D259,'L. Des E.'!$A$3:$C$362,3,FALSE)),"",(VLOOKUP(D259,'L. Des E.'!$A$3:$C$362,3,FALSE)))</f>
        <v/>
      </c>
      <c r="D259" s="573"/>
      <c r="E259" s="162"/>
      <c r="F259" s="163"/>
      <c r="G259" s="149"/>
      <c r="H259" s="31"/>
      <c r="I259" s="30" t="str">
        <f t="shared" si="2111"/>
        <v/>
      </c>
      <c r="J259" s="163"/>
      <c r="K259" s="163"/>
      <c r="L259" s="163"/>
      <c r="M259" s="163"/>
      <c r="N259" s="163"/>
      <c r="O259" s="163"/>
      <c r="P259" s="163"/>
      <c r="Q259" s="163"/>
      <c r="R259" s="163"/>
      <c r="S259" s="312"/>
      <c r="T259" s="536">
        <v>65</v>
      </c>
      <c r="U259" s="561" t="str">
        <f t="shared" ref="U259" si="2773">H262</f>
        <v/>
      </c>
      <c r="V259" s="556">
        <f t="shared" ref="V259" si="2774">J259</f>
        <v>0</v>
      </c>
      <c r="W259" s="548">
        <f t="shared" ref="W259" si="2775">J260</f>
        <v>0</v>
      </c>
      <c r="X259" s="548">
        <f t="shared" ref="X259" si="2776">J261</f>
        <v>0</v>
      </c>
      <c r="Y259" s="550">
        <f t="shared" ref="Y259" si="2777">J262</f>
        <v>0</v>
      </c>
      <c r="Z259" s="556">
        <f t="shared" ref="Z259" si="2778">K259</f>
        <v>0</v>
      </c>
      <c r="AA259" s="548">
        <f t="shared" ref="AA259" si="2779">K260</f>
        <v>0</v>
      </c>
      <c r="AB259" s="548">
        <f t="shared" ref="AB259" si="2780">K261</f>
        <v>0</v>
      </c>
      <c r="AC259" s="550">
        <f t="shared" ref="AC259" si="2781">K262</f>
        <v>0</v>
      </c>
      <c r="AD259" s="556">
        <f t="shared" ref="AD259" si="2782">L259</f>
        <v>0</v>
      </c>
      <c r="AE259" s="548">
        <f t="shared" ref="AE259" si="2783">L260</f>
        <v>0</v>
      </c>
      <c r="AF259" s="548">
        <f t="shared" ref="AF259" si="2784">L261</f>
        <v>0</v>
      </c>
      <c r="AG259" s="550">
        <f t="shared" ref="AG259" si="2785">L262</f>
        <v>0</v>
      </c>
      <c r="AH259" s="556">
        <f t="shared" ref="AH259" si="2786">M259</f>
        <v>0</v>
      </c>
      <c r="AI259" s="548">
        <f t="shared" ref="AI259" si="2787">M260</f>
        <v>0</v>
      </c>
      <c r="AJ259" s="548">
        <f t="shared" ref="AJ259" si="2788">M261</f>
        <v>0</v>
      </c>
      <c r="AK259" s="550">
        <f t="shared" ref="AK259" si="2789">M262</f>
        <v>0</v>
      </c>
      <c r="AL259" s="556">
        <f t="shared" ref="AL259" si="2790">N259</f>
        <v>0</v>
      </c>
      <c r="AM259" s="548">
        <f t="shared" ref="AM259" si="2791">N260</f>
        <v>0</v>
      </c>
      <c r="AN259" s="548">
        <f t="shared" ref="AN259" si="2792">N261</f>
        <v>0</v>
      </c>
      <c r="AO259" s="550">
        <f t="shared" ref="AO259" si="2793">N262</f>
        <v>0</v>
      </c>
      <c r="AP259" s="556">
        <f t="shared" ref="AP259" si="2794">O259</f>
        <v>0</v>
      </c>
      <c r="AQ259" s="548">
        <f t="shared" ref="AQ259" si="2795">O260</f>
        <v>0</v>
      </c>
      <c r="AR259" s="548">
        <f t="shared" ref="AR259" si="2796">O261</f>
        <v>0</v>
      </c>
      <c r="AS259" s="550">
        <f t="shared" ref="AS259" si="2797">O262</f>
        <v>0</v>
      </c>
      <c r="AT259" s="556">
        <f t="shared" ref="AT259" si="2798">P259</f>
        <v>0</v>
      </c>
      <c r="AU259" s="548">
        <f t="shared" ref="AU259" si="2799">P260</f>
        <v>0</v>
      </c>
      <c r="AV259" s="548">
        <f t="shared" ref="AV259" si="2800">P261</f>
        <v>0</v>
      </c>
      <c r="AW259" s="550">
        <f t="shared" ref="AW259" si="2801">P262</f>
        <v>0</v>
      </c>
      <c r="AX259" s="556">
        <f t="shared" ref="AX259" si="2802">Q259</f>
        <v>0</v>
      </c>
      <c r="AY259" s="548">
        <f t="shared" ref="AY259" si="2803">Q260</f>
        <v>0</v>
      </c>
      <c r="AZ259" s="548">
        <f t="shared" ref="AZ259" si="2804">Q261</f>
        <v>0</v>
      </c>
      <c r="BA259" s="550">
        <f t="shared" ref="BA259" si="2805">Q262</f>
        <v>0</v>
      </c>
      <c r="BB259" s="556">
        <f t="shared" ref="BB259" si="2806">R259</f>
        <v>0</v>
      </c>
      <c r="BC259" s="548">
        <f t="shared" ref="BC259" si="2807">R260</f>
        <v>0</v>
      </c>
      <c r="BD259" s="548">
        <f t="shared" ref="BD259" si="2808">R261</f>
        <v>0</v>
      </c>
      <c r="BE259" s="550">
        <f t="shared" ref="BE259" si="2809">R262</f>
        <v>0</v>
      </c>
      <c r="BF259" s="556">
        <f t="shared" ref="BF259" si="2810">S259</f>
        <v>0</v>
      </c>
      <c r="BG259" s="548">
        <f t="shared" ref="BG259" si="2811">S260</f>
        <v>0</v>
      </c>
      <c r="BH259" s="548">
        <f t="shared" ref="BH259" si="2812">S261</f>
        <v>0</v>
      </c>
      <c r="BI259" s="550">
        <f t="shared" ref="BI259" si="2813">S262</f>
        <v>0</v>
      </c>
      <c r="BJ259" s="552">
        <f t="shared" ref="BJ259" si="2814">H261</f>
        <v>0</v>
      </c>
      <c r="BK259" s="554" t="str">
        <f t="shared" ref="BK259" si="2815">IF(U259="","",IFERROR(SUM(V259:BI259)+LARGE(V259:BI259,1)/100+LARGE(V259:BI259,2)/1000+LARGE(V259:BI259,3)/10000+LARGE(V259:BI259,4)/100000+LARGE(V259:BI259,5)/1000000+LARGE(V259:BI259,6)/10000000+LARGE(V259:BI259,7)/100000000+LARGE(V259:BI259,8)/1000000000+LARGE(V259:BI259,9)/10000000000+LARGE(V259:BI259,10)/100000000000+LARGE(V259:BI259,11)/1000000000000+LARGE(V259:BI259,12)/10000000000000+LARGE(V259:BI259,13)/100000000000000+LARGE(V259:BI259,14)/1000000000000000+LARGE(V259:BI259,15)/10000000000000000+LARGE(V259:BI259,16)/100000000000000000+LARGE(V259:BI259,17)/1000000000000000000+LARGE(V259:BI259,18)/10000000000000000000+LARGE(V259:BI259,19)/100000000000000000000+LARGE(V259:BI259,20)/1E+21+LARGE(V259:BI259,21)/1E+22+LARGE(V259:BI259,22)/1E+23+LARGE(V259:BI259,23)/1E+24+LARGE(V259:BI259,24)/1E+25+LARGE(V259:BI259,25)/1E+26+LARGE(V259:BI259,26)/1E+27+LARGE(V259:BI259,27)/1E+28+LARGE(V259:BI259,28)/1E+29+LARGE(V259:BI259,29)/1E+30+LARGE(V259:BI259,30)/1E+31+LARGE(V259:BI259,31)/1E+32+LARGE(V259:BI259,32)/1E+33+LARGE(V259:BI259,33)/1E+34+LARGE(V259:BI259,34)/1E+35+LARGE(V259:BI259,35)/1E+36+LARGE(V259:BI259,36)/1E+37+LARGE(V259:BI259,37)/1E+38+LARGE(V259:BI259,38)/1E+39+LARGE(V259:BI259,39)/1E+40+LARGE(V259:BI259,40)/1E+21-0.01/T259,0))</f>
        <v/>
      </c>
      <c r="BL259" s="374"/>
      <c r="BM259" s="374"/>
      <c r="BN259" s="374"/>
      <c r="BO259" s="374"/>
      <c r="BP259" s="374"/>
      <c r="BQ259" s="374"/>
      <c r="BR259" s="374"/>
    </row>
    <row r="260" spans="1:70" ht="12" customHeight="1" x14ac:dyDescent="0.3">
      <c r="A260" s="582"/>
      <c r="B260" s="578"/>
      <c r="C260" s="570"/>
      <c r="D260" s="574"/>
      <c r="E260" s="164"/>
      <c r="F260" s="165"/>
      <c r="G260" s="150"/>
      <c r="H260" s="141" t="str">
        <f>IF(SUM(I259:I262)=0,"",(SUM(I259:I262)))</f>
        <v/>
      </c>
      <c r="I260" s="34" t="str">
        <f t="shared" ref="I260:I306" si="2816">IF(F260="","",IF(MIN(90,SUM(J260:S260))=0,"PC",(MIN(90,SUM(J260:S260)))))</f>
        <v/>
      </c>
      <c r="J260" s="165"/>
      <c r="K260" s="165"/>
      <c r="L260" s="165"/>
      <c r="M260" s="165"/>
      <c r="N260" s="165"/>
      <c r="O260" s="165"/>
      <c r="P260" s="165"/>
      <c r="Q260" s="165"/>
      <c r="R260" s="165"/>
      <c r="S260" s="310"/>
      <c r="T260" s="536"/>
      <c r="U260" s="562"/>
      <c r="V260" s="557"/>
      <c r="W260" s="549"/>
      <c r="X260" s="549"/>
      <c r="Y260" s="551"/>
      <c r="Z260" s="557"/>
      <c r="AA260" s="549"/>
      <c r="AB260" s="549"/>
      <c r="AC260" s="551"/>
      <c r="AD260" s="557"/>
      <c r="AE260" s="549"/>
      <c r="AF260" s="549"/>
      <c r="AG260" s="551"/>
      <c r="AH260" s="557"/>
      <c r="AI260" s="549"/>
      <c r="AJ260" s="549"/>
      <c r="AK260" s="551"/>
      <c r="AL260" s="557"/>
      <c r="AM260" s="549"/>
      <c r="AN260" s="549"/>
      <c r="AO260" s="551"/>
      <c r="AP260" s="557"/>
      <c r="AQ260" s="549"/>
      <c r="AR260" s="549"/>
      <c r="AS260" s="551"/>
      <c r="AT260" s="557"/>
      <c r="AU260" s="549"/>
      <c r="AV260" s="549"/>
      <c r="AW260" s="551"/>
      <c r="AX260" s="557"/>
      <c r="AY260" s="549"/>
      <c r="AZ260" s="549"/>
      <c r="BA260" s="551"/>
      <c r="BB260" s="557"/>
      <c r="BC260" s="549"/>
      <c r="BD260" s="549"/>
      <c r="BE260" s="551"/>
      <c r="BF260" s="557"/>
      <c r="BG260" s="549"/>
      <c r="BH260" s="549"/>
      <c r="BI260" s="551"/>
      <c r="BJ260" s="553"/>
      <c r="BK260" s="555"/>
      <c r="BL260" s="374"/>
      <c r="BM260" s="374"/>
      <c r="BN260" s="374"/>
      <c r="BO260" s="374"/>
      <c r="BP260" s="374"/>
      <c r="BQ260" s="374"/>
      <c r="BR260" s="374"/>
    </row>
    <row r="261" spans="1:70" ht="12" customHeight="1" thickBot="1" x14ac:dyDescent="0.35">
      <c r="A261" s="582"/>
      <c r="B261" s="578"/>
      <c r="C261" s="570"/>
      <c r="D261" s="574"/>
      <c r="E261" s="164"/>
      <c r="F261" s="165"/>
      <c r="G261" s="35" t="s">
        <v>677</v>
      </c>
      <c r="H261" s="142"/>
      <c r="I261" s="34" t="str">
        <f t="shared" si="2816"/>
        <v/>
      </c>
      <c r="J261" s="165"/>
      <c r="K261" s="165"/>
      <c r="L261" s="165"/>
      <c r="M261" s="165"/>
      <c r="N261" s="165"/>
      <c r="O261" s="165"/>
      <c r="P261" s="165"/>
      <c r="Q261" s="165"/>
      <c r="R261" s="165"/>
      <c r="S261" s="310"/>
      <c r="T261" s="536"/>
      <c r="U261" s="562"/>
      <c r="V261" s="557"/>
      <c r="W261" s="549"/>
      <c r="X261" s="549"/>
      <c r="Y261" s="551"/>
      <c r="Z261" s="557"/>
      <c r="AA261" s="549"/>
      <c r="AB261" s="549"/>
      <c r="AC261" s="551"/>
      <c r="AD261" s="557"/>
      <c r="AE261" s="549"/>
      <c r="AF261" s="549"/>
      <c r="AG261" s="551"/>
      <c r="AH261" s="557"/>
      <c r="AI261" s="549"/>
      <c r="AJ261" s="549"/>
      <c r="AK261" s="551"/>
      <c r="AL261" s="557"/>
      <c r="AM261" s="549"/>
      <c r="AN261" s="549"/>
      <c r="AO261" s="551"/>
      <c r="AP261" s="557"/>
      <c r="AQ261" s="549"/>
      <c r="AR261" s="549"/>
      <c r="AS261" s="551"/>
      <c r="AT261" s="557"/>
      <c r="AU261" s="549"/>
      <c r="AV261" s="549"/>
      <c r="AW261" s="551"/>
      <c r="AX261" s="557"/>
      <c r="AY261" s="549"/>
      <c r="AZ261" s="549"/>
      <c r="BA261" s="551"/>
      <c r="BB261" s="557"/>
      <c r="BC261" s="549"/>
      <c r="BD261" s="549"/>
      <c r="BE261" s="551"/>
      <c r="BF261" s="557"/>
      <c r="BG261" s="549"/>
      <c r="BH261" s="549"/>
      <c r="BI261" s="551"/>
      <c r="BJ261" s="553"/>
      <c r="BK261" s="555"/>
      <c r="BL261" s="374"/>
      <c r="BM261" s="374"/>
      <c r="BN261" s="374"/>
      <c r="BO261" s="374"/>
      <c r="BP261" s="374"/>
      <c r="BQ261" s="374"/>
      <c r="BR261" s="374"/>
    </row>
    <row r="262" spans="1:70" ht="12" customHeight="1" thickBot="1" x14ac:dyDescent="0.35">
      <c r="A262" s="583"/>
      <c r="B262" s="579"/>
      <c r="C262" s="572"/>
      <c r="D262" s="575"/>
      <c r="E262" s="170"/>
      <c r="F262" s="167"/>
      <c r="G262" s="36" t="s">
        <v>678</v>
      </c>
      <c r="H262" s="37" t="str">
        <f>IF(F259="","",IF(SUM(H260:H261)=0,"PC",(SUM(H260:H261))))</f>
        <v/>
      </c>
      <c r="I262" s="304" t="str">
        <f t="shared" si="2816"/>
        <v/>
      </c>
      <c r="J262" s="167"/>
      <c r="K262" s="167"/>
      <c r="L262" s="167"/>
      <c r="M262" s="167"/>
      <c r="N262" s="167"/>
      <c r="O262" s="167"/>
      <c r="P262" s="167"/>
      <c r="Q262" s="167"/>
      <c r="R262" s="167"/>
      <c r="S262" s="313"/>
      <c r="T262" s="536"/>
      <c r="U262" s="564"/>
      <c r="V262" s="557"/>
      <c r="W262" s="549"/>
      <c r="X262" s="549"/>
      <c r="Y262" s="551"/>
      <c r="Z262" s="557"/>
      <c r="AA262" s="549"/>
      <c r="AB262" s="549"/>
      <c r="AC262" s="551"/>
      <c r="AD262" s="557"/>
      <c r="AE262" s="549"/>
      <c r="AF262" s="549"/>
      <c r="AG262" s="551"/>
      <c r="AH262" s="557"/>
      <c r="AI262" s="549"/>
      <c r="AJ262" s="549"/>
      <c r="AK262" s="551"/>
      <c r="AL262" s="557"/>
      <c r="AM262" s="549"/>
      <c r="AN262" s="549"/>
      <c r="AO262" s="551"/>
      <c r="AP262" s="557"/>
      <c r="AQ262" s="549"/>
      <c r="AR262" s="549"/>
      <c r="AS262" s="551"/>
      <c r="AT262" s="557"/>
      <c r="AU262" s="549"/>
      <c r="AV262" s="549"/>
      <c r="AW262" s="551"/>
      <c r="AX262" s="557"/>
      <c r="AY262" s="549"/>
      <c r="AZ262" s="549"/>
      <c r="BA262" s="551"/>
      <c r="BB262" s="557"/>
      <c r="BC262" s="549"/>
      <c r="BD262" s="549"/>
      <c r="BE262" s="551"/>
      <c r="BF262" s="557"/>
      <c r="BG262" s="549"/>
      <c r="BH262" s="549"/>
      <c r="BI262" s="551"/>
      <c r="BJ262" s="553"/>
      <c r="BK262" s="555"/>
      <c r="BL262" s="374"/>
      <c r="BM262" s="374"/>
      <c r="BN262" s="374"/>
      <c r="BO262" s="374"/>
      <c r="BP262" s="374"/>
      <c r="BQ262" s="374"/>
      <c r="BR262" s="374"/>
    </row>
    <row r="263" spans="1:70" ht="12" customHeight="1" x14ac:dyDescent="0.3">
      <c r="A263" s="581" t="str">
        <f t="shared" ref="A263" si="2817">IF(ISERROR(RANK(BK263,$BK$3:$BK$78,0)),"",(RANK(BK263,$BK$3:$BK$78,0)))</f>
        <v/>
      </c>
      <c r="B263" s="577" t="str">
        <f>IF(ISNA(VLOOKUP(D263,'L. Des E.'!$A$3:$C$362,2,FALSE)),"",(VLOOKUP(D263,'L. Des E.'!$A$3:$C$362,2,FALSE)))</f>
        <v/>
      </c>
      <c r="C263" s="569" t="str">
        <f>IF(ISNA(VLOOKUP(D263,'L. Des E.'!$A$3:$C$362,3,FALSE)),"",(VLOOKUP(D263,'L. Des E.'!$A$3:$C$362,3,FALSE)))</f>
        <v/>
      </c>
      <c r="D263" s="573"/>
      <c r="E263" s="171"/>
      <c r="F263" s="168"/>
      <c r="G263" s="149"/>
      <c r="H263" s="39"/>
      <c r="I263" s="30" t="str">
        <f t="shared" si="2816"/>
        <v/>
      </c>
      <c r="J263" s="168"/>
      <c r="K263" s="168"/>
      <c r="L263" s="168"/>
      <c r="M263" s="168"/>
      <c r="N263" s="168"/>
      <c r="O263" s="168"/>
      <c r="P263" s="168"/>
      <c r="Q263" s="168"/>
      <c r="R263" s="168"/>
      <c r="S263" s="309"/>
      <c r="T263" s="536">
        <v>66</v>
      </c>
      <c r="U263" s="561" t="str">
        <f t="shared" ref="U263" si="2818">H266</f>
        <v/>
      </c>
      <c r="V263" s="556">
        <f t="shared" ref="V263" si="2819">J263</f>
        <v>0</v>
      </c>
      <c r="W263" s="548">
        <f t="shared" ref="W263" si="2820">J264</f>
        <v>0</v>
      </c>
      <c r="X263" s="548">
        <f t="shared" ref="X263" si="2821">J265</f>
        <v>0</v>
      </c>
      <c r="Y263" s="550">
        <f t="shared" ref="Y263" si="2822">J266</f>
        <v>0</v>
      </c>
      <c r="Z263" s="556">
        <f t="shared" ref="Z263" si="2823">K263</f>
        <v>0</v>
      </c>
      <c r="AA263" s="548">
        <f t="shared" ref="AA263" si="2824">K264</f>
        <v>0</v>
      </c>
      <c r="AB263" s="548">
        <f t="shared" ref="AB263" si="2825">K265</f>
        <v>0</v>
      </c>
      <c r="AC263" s="550">
        <f t="shared" ref="AC263" si="2826">K266</f>
        <v>0</v>
      </c>
      <c r="AD263" s="556">
        <f t="shared" ref="AD263" si="2827">L263</f>
        <v>0</v>
      </c>
      <c r="AE263" s="548">
        <f t="shared" ref="AE263" si="2828">L264</f>
        <v>0</v>
      </c>
      <c r="AF263" s="548">
        <f t="shared" ref="AF263" si="2829">L265</f>
        <v>0</v>
      </c>
      <c r="AG263" s="550">
        <f t="shared" ref="AG263" si="2830">L266</f>
        <v>0</v>
      </c>
      <c r="AH263" s="556">
        <f t="shared" ref="AH263" si="2831">M263</f>
        <v>0</v>
      </c>
      <c r="AI263" s="548">
        <f t="shared" ref="AI263" si="2832">M264</f>
        <v>0</v>
      </c>
      <c r="AJ263" s="548">
        <f t="shared" ref="AJ263" si="2833">M265</f>
        <v>0</v>
      </c>
      <c r="AK263" s="550">
        <f t="shared" ref="AK263" si="2834">M266</f>
        <v>0</v>
      </c>
      <c r="AL263" s="556">
        <f t="shared" ref="AL263" si="2835">N263</f>
        <v>0</v>
      </c>
      <c r="AM263" s="548">
        <f t="shared" ref="AM263" si="2836">N264</f>
        <v>0</v>
      </c>
      <c r="AN263" s="548">
        <f t="shared" ref="AN263" si="2837">N265</f>
        <v>0</v>
      </c>
      <c r="AO263" s="550">
        <f t="shared" ref="AO263" si="2838">N266</f>
        <v>0</v>
      </c>
      <c r="AP263" s="556">
        <f t="shared" ref="AP263" si="2839">O263</f>
        <v>0</v>
      </c>
      <c r="AQ263" s="548">
        <f t="shared" ref="AQ263" si="2840">O264</f>
        <v>0</v>
      </c>
      <c r="AR263" s="548">
        <f t="shared" ref="AR263" si="2841">O265</f>
        <v>0</v>
      </c>
      <c r="AS263" s="550">
        <f t="shared" ref="AS263" si="2842">O266</f>
        <v>0</v>
      </c>
      <c r="AT263" s="556">
        <f t="shared" ref="AT263" si="2843">P263</f>
        <v>0</v>
      </c>
      <c r="AU263" s="548">
        <f t="shared" ref="AU263" si="2844">P264</f>
        <v>0</v>
      </c>
      <c r="AV263" s="548">
        <f t="shared" ref="AV263" si="2845">P265</f>
        <v>0</v>
      </c>
      <c r="AW263" s="550">
        <f t="shared" ref="AW263" si="2846">P266</f>
        <v>0</v>
      </c>
      <c r="AX263" s="556">
        <f t="shared" ref="AX263" si="2847">Q263</f>
        <v>0</v>
      </c>
      <c r="AY263" s="548">
        <f t="shared" ref="AY263" si="2848">Q264</f>
        <v>0</v>
      </c>
      <c r="AZ263" s="548">
        <f t="shared" ref="AZ263" si="2849">Q265</f>
        <v>0</v>
      </c>
      <c r="BA263" s="550">
        <f t="shared" ref="BA263" si="2850">Q266</f>
        <v>0</v>
      </c>
      <c r="BB263" s="556">
        <f t="shared" ref="BB263" si="2851">R263</f>
        <v>0</v>
      </c>
      <c r="BC263" s="548">
        <f t="shared" ref="BC263" si="2852">R264</f>
        <v>0</v>
      </c>
      <c r="BD263" s="548">
        <f t="shared" ref="BD263" si="2853">R265</f>
        <v>0</v>
      </c>
      <c r="BE263" s="550">
        <f t="shared" ref="BE263" si="2854">R266</f>
        <v>0</v>
      </c>
      <c r="BF263" s="556">
        <f t="shared" ref="BF263" si="2855">S263</f>
        <v>0</v>
      </c>
      <c r="BG263" s="548">
        <f t="shared" ref="BG263" si="2856">S264</f>
        <v>0</v>
      </c>
      <c r="BH263" s="548">
        <f t="shared" ref="BH263" si="2857">S265</f>
        <v>0</v>
      </c>
      <c r="BI263" s="550">
        <f t="shared" ref="BI263" si="2858">S266</f>
        <v>0</v>
      </c>
      <c r="BJ263" s="552">
        <f t="shared" ref="BJ263" si="2859">H265</f>
        <v>0</v>
      </c>
      <c r="BK263" s="554" t="str">
        <f t="shared" ref="BK263" si="2860">IF(U263="","",IFERROR(SUM(V263:BI263)+LARGE(V263:BI263,1)/100+LARGE(V263:BI263,2)/1000+LARGE(V263:BI263,3)/10000+LARGE(V263:BI263,4)/100000+LARGE(V263:BI263,5)/1000000+LARGE(V263:BI263,6)/10000000+LARGE(V263:BI263,7)/100000000+LARGE(V263:BI263,8)/1000000000+LARGE(V263:BI263,9)/10000000000+LARGE(V263:BI263,10)/100000000000+LARGE(V263:BI263,11)/1000000000000+LARGE(V263:BI263,12)/10000000000000+LARGE(V263:BI263,13)/100000000000000+LARGE(V263:BI263,14)/1000000000000000+LARGE(V263:BI263,15)/10000000000000000+LARGE(V263:BI263,16)/100000000000000000+LARGE(V263:BI263,17)/1000000000000000000+LARGE(V263:BI263,18)/10000000000000000000+LARGE(V263:BI263,19)/100000000000000000000+LARGE(V263:BI263,20)/1E+21+LARGE(V263:BI263,21)/1E+22+LARGE(V263:BI263,22)/1E+23+LARGE(V263:BI263,23)/1E+24+LARGE(V263:BI263,24)/1E+25+LARGE(V263:BI263,25)/1E+26+LARGE(V263:BI263,26)/1E+27+LARGE(V263:BI263,27)/1E+28+LARGE(V263:BI263,28)/1E+29+LARGE(V263:BI263,29)/1E+30+LARGE(V263:BI263,30)/1E+31+LARGE(V263:BI263,31)/1E+32+LARGE(V263:BI263,32)/1E+33+LARGE(V263:BI263,33)/1E+34+LARGE(V263:BI263,34)/1E+35+LARGE(V263:BI263,35)/1E+36+LARGE(V263:BI263,36)/1E+37+LARGE(V263:BI263,37)/1E+38+LARGE(V263:BI263,38)/1E+39+LARGE(V263:BI263,39)/1E+40+LARGE(V263:BI263,40)/1E+21-0.01/T263,0))</f>
        <v/>
      </c>
      <c r="BL263" s="374"/>
      <c r="BM263" s="374"/>
      <c r="BN263" s="374"/>
      <c r="BO263" s="374"/>
      <c r="BP263" s="374"/>
      <c r="BQ263" s="374"/>
      <c r="BR263" s="374"/>
    </row>
    <row r="264" spans="1:70" ht="12" customHeight="1" x14ac:dyDescent="0.3">
      <c r="A264" s="582"/>
      <c r="B264" s="578"/>
      <c r="C264" s="570"/>
      <c r="D264" s="574"/>
      <c r="E264" s="164"/>
      <c r="F264" s="165"/>
      <c r="G264" s="150"/>
      <c r="H264" s="141" t="str">
        <f>IF(SUM(I263:I266)=0,"",(SUM(I263:I266)))</f>
        <v/>
      </c>
      <c r="I264" s="34" t="str">
        <f t="shared" si="2816"/>
        <v/>
      </c>
      <c r="J264" s="165"/>
      <c r="K264" s="165"/>
      <c r="L264" s="165"/>
      <c r="M264" s="165"/>
      <c r="N264" s="165"/>
      <c r="O264" s="165"/>
      <c r="P264" s="165"/>
      <c r="Q264" s="165"/>
      <c r="R264" s="165"/>
      <c r="S264" s="310"/>
      <c r="T264" s="536"/>
      <c r="U264" s="562"/>
      <c r="V264" s="557"/>
      <c r="W264" s="549"/>
      <c r="X264" s="549"/>
      <c r="Y264" s="551"/>
      <c r="Z264" s="557"/>
      <c r="AA264" s="549"/>
      <c r="AB264" s="549"/>
      <c r="AC264" s="551"/>
      <c r="AD264" s="557"/>
      <c r="AE264" s="549"/>
      <c r="AF264" s="549"/>
      <c r="AG264" s="551"/>
      <c r="AH264" s="557"/>
      <c r="AI264" s="549"/>
      <c r="AJ264" s="549"/>
      <c r="AK264" s="551"/>
      <c r="AL264" s="557"/>
      <c r="AM264" s="549"/>
      <c r="AN264" s="549"/>
      <c r="AO264" s="551"/>
      <c r="AP264" s="557"/>
      <c r="AQ264" s="549"/>
      <c r="AR264" s="549"/>
      <c r="AS264" s="551"/>
      <c r="AT264" s="557"/>
      <c r="AU264" s="549"/>
      <c r="AV264" s="549"/>
      <c r="AW264" s="551"/>
      <c r="AX264" s="557"/>
      <c r="AY264" s="549"/>
      <c r="AZ264" s="549"/>
      <c r="BA264" s="551"/>
      <c r="BB264" s="557"/>
      <c r="BC264" s="549"/>
      <c r="BD264" s="549"/>
      <c r="BE264" s="551"/>
      <c r="BF264" s="557"/>
      <c r="BG264" s="549"/>
      <c r="BH264" s="549"/>
      <c r="BI264" s="551"/>
      <c r="BJ264" s="553"/>
      <c r="BK264" s="555"/>
      <c r="BL264" s="374"/>
      <c r="BM264" s="374"/>
      <c r="BN264" s="374"/>
      <c r="BO264" s="374"/>
      <c r="BP264" s="374"/>
      <c r="BQ264" s="374"/>
      <c r="BR264" s="374"/>
    </row>
    <row r="265" spans="1:70" ht="12" customHeight="1" thickBot="1" x14ac:dyDescent="0.35">
      <c r="A265" s="582"/>
      <c r="B265" s="578"/>
      <c r="C265" s="570"/>
      <c r="D265" s="574"/>
      <c r="E265" s="164"/>
      <c r="F265" s="165"/>
      <c r="G265" s="35" t="s">
        <v>677</v>
      </c>
      <c r="H265" s="142"/>
      <c r="I265" s="34" t="str">
        <f t="shared" si="2816"/>
        <v/>
      </c>
      <c r="J265" s="165"/>
      <c r="K265" s="165"/>
      <c r="L265" s="165"/>
      <c r="M265" s="165"/>
      <c r="N265" s="165"/>
      <c r="O265" s="165"/>
      <c r="P265" s="165"/>
      <c r="Q265" s="165"/>
      <c r="R265" s="165"/>
      <c r="S265" s="310"/>
      <c r="T265" s="536"/>
      <c r="U265" s="562"/>
      <c r="V265" s="557"/>
      <c r="W265" s="549"/>
      <c r="X265" s="549"/>
      <c r="Y265" s="551"/>
      <c r="Z265" s="557"/>
      <c r="AA265" s="549"/>
      <c r="AB265" s="549"/>
      <c r="AC265" s="551"/>
      <c r="AD265" s="557"/>
      <c r="AE265" s="549"/>
      <c r="AF265" s="549"/>
      <c r="AG265" s="551"/>
      <c r="AH265" s="557"/>
      <c r="AI265" s="549"/>
      <c r="AJ265" s="549"/>
      <c r="AK265" s="551"/>
      <c r="AL265" s="557"/>
      <c r="AM265" s="549"/>
      <c r="AN265" s="549"/>
      <c r="AO265" s="551"/>
      <c r="AP265" s="557"/>
      <c r="AQ265" s="549"/>
      <c r="AR265" s="549"/>
      <c r="AS265" s="551"/>
      <c r="AT265" s="557"/>
      <c r="AU265" s="549"/>
      <c r="AV265" s="549"/>
      <c r="AW265" s="551"/>
      <c r="AX265" s="557"/>
      <c r="AY265" s="549"/>
      <c r="AZ265" s="549"/>
      <c r="BA265" s="551"/>
      <c r="BB265" s="557"/>
      <c r="BC265" s="549"/>
      <c r="BD265" s="549"/>
      <c r="BE265" s="551"/>
      <c r="BF265" s="557"/>
      <c r="BG265" s="549"/>
      <c r="BH265" s="549"/>
      <c r="BI265" s="551"/>
      <c r="BJ265" s="553"/>
      <c r="BK265" s="555"/>
      <c r="BL265" s="374"/>
      <c r="BM265" s="374"/>
      <c r="BN265" s="374"/>
      <c r="BO265" s="374"/>
      <c r="BP265" s="374"/>
      <c r="BQ265" s="374"/>
      <c r="BR265" s="374"/>
    </row>
    <row r="266" spans="1:70" ht="12" customHeight="1" thickBot="1" x14ac:dyDescent="0.35">
      <c r="A266" s="583"/>
      <c r="B266" s="579"/>
      <c r="C266" s="572"/>
      <c r="D266" s="575"/>
      <c r="E266" s="166"/>
      <c r="F266" s="169"/>
      <c r="G266" s="36" t="s">
        <v>678</v>
      </c>
      <c r="H266" s="37" t="str">
        <f>IF(F263="","",IF(SUM(H264:H265)=0,"PC",(SUM(H264:H265))))</f>
        <v/>
      </c>
      <c r="I266" s="304" t="str">
        <f t="shared" si="2816"/>
        <v/>
      </c>
      <c r="J266" s="169"/>
      <c r="K266" s="169"/>
      <c r="L266" s="169"/>
      <c r="M266" s="169"/>
      <c r="N266" s="169"/>
      <c r="O266" s="169"/>
      <c r="P266" s="169"/>
      <c r="Q266" s="169"/>
      <c r="R266" s="169"/>
      <c r="S266" s="311"/>
      <c r="T266" s="536"/>
      <c r="U266" s="564"/>
      <c r="V266" s="557"/>
      <c r="W266" s="549"/>
      <c r="X266" s="549"/>
      <c r="Y266" s="551"/>
      <c r="Z266" s="557"/>
      <c r="AA266" s="549"/>
      <c r="AB266" s="549"/>
      <c r="AC266" s="551"/>
      <c r="AD266" s="557"/>
      <c r="AE266" s="549"/>
      <c r="AF266" s="549"/>
      <c r="AG266" s="551"/>
      <c r="AH266" s="557"/>
      <c r="AI266" s="549"/>
      <c r="AJ266" s="549"/>
      <c r="AK266" s="551"/>
      <c r="AL266" s="557"/>
      <c r="AM266" s="549"/>
      <c r="AN266" s="549"/>
      <c r="AO266" s="551"/>
      <c r="AP266" s="557"/>
      <c r="AQ266" s="549"/>
      <c r="AR266" s="549"/>
      <c r="AS266" s="551"/>
      <c r="AT266" s="557"/>
      <c r="AU266" s="549"/>
      <c r="AV266" s="549"/>
      <c r="AW266" s="551"/>
      <c r="AX266" s="557"/>
      <c r="AY266" s="549"/>
      <c r="AZ266" s="549"/>
      <c r="BA266" s="551"/>
      <c r="BB266" s="557"/>
      <c r="BC266" s="549"/>
      <c r="BD266" s="549"/>
      <c r="BE266" s="551"/>
      <c r="BF266" s="557"/>
      <c r="BG266" s="549"/>
      <c r="BH266" s="549"/>
      <c r="BI266" s="551"/>
      <c r="BJ266" s="553"/>
      <c r="BK266" s="555"/>
      <c r="BL266" s="374"/>
      <c r="BM266" s="374"/>
      <c r="BN266" s="374"/>
      <c r="BO266" s="374"/>
      <c r="BP266" s="374"/>
      <c r="BQ266" s="374"/>
      <c r="BR266" s="374"/>
    </row>
    <row r="267" spans="1:70" ht="12" customHeight="1" x14ac:dyDescent="0.3">
      <c r="A267" s="581" t="str">
        <f t="shared" ref="A267" si="2861">IF(ISERROR(RANK(BK267,$BK$3:$BK$78,0)),"",(RANK(BK267,$BK$3:$BK$78,0)))</f>
        <v/>
      </c>
      <c r="B267" s="577" t="str">
        <f>IF(ISNA(VLOOKUP(D267,'L. Des E.'!$A$3:$C$362,2,FALSE)),"",(VLOOKUP(D267,'L. Des E.'!$A$3:$C$362,2,FALSE)))</f>
        <v/>
      </c>
      <c r="C267" s="569" t="str">
        <f>IF(ISNA(VLOOKUP(D267,'L. Des E.'!$A$3:$C$362,3,FALSE)),"",(VLOOKUP(D267,'L. Des E.'!$A$3:$C$362,3,FALSE)))</f>
        <v/>
      </c>
      <c r="D267" s="573"/>
      <c r="E267" s="162"/>
      <c r="F267" s="163"/>
      <c r="G267" s="149"/>
      <c r="H267" s="31"/>
      <c r="I267" s="30" t="str">
        <f t="shared" si="2816"/>
        <v/>
      </c>
      <c r="J267" s="163"/>
      <c r="K267" s="163"/>
      <c r="L267" s="163"/>
      <c r="M267" s="163"/>
      <c r="N267" s="163"/>
      <c r="O267" s="163"/>
      <c r="P267" s="163"/>
      <c r="Q267" s="163"/>
      <c r="R267" s="163"/>
      <c r="S267" s="312"/>
      <c r="T267" s="536">
        <v>67</v>
      </c>
      <c r="U267" s="561" t="str">
        <f t="shared" ref="U267" si="2862">H270</f>
        <v/>
      </c>
      <c r="V267" s="556">
        <f t="shared" ref="V267" si="2863">J267</f>
        <v>0</v>
      </c>
      <c r="W267" s="548">
        <f t="shared" ref="W267" si="2864">J268</f>
        <v>0</v>
      </c>
      <c r="X267" s="548">
        <f t="shared" ref="X267" si="2865">J269</f>
        <v>0</v>
      </c>
      <c r="Y267" s="550">
        <f t="shared" ref="Y267" si="2866">J270</f>
        <v>0</v>
      </c>
      <c r="Z267" s="556">
        <f t="shared" ref="Z267" si="2867">K267</f>
        <v>0</v>
      </c>
      <c r="AA267" s="548">
        <f t="shared" ref="AA267" si="2868">K268</f>
        <v>0</v>
      </c>
      <c r="AB267" s="548">
        <f t="shared" ref="AB267" si="2869">K269</f>
        <v>0</v>
      </c>
      <c r="AC267" s="550">
        <f t="shared" ref="AC267" si="2870">K270</f>
        <v>0</v>
      </c>
      <c r="AD267" s="556">
        <f t="shared" ref="AD267" si="2871">L267</f>
        <v>0</v>
      </c>
      <c r="AE267" s="548">
        <f t="shared" ref="AE267" si="2872">L268</f>
        <v>0</v>
      </c>
      <c r="AF267" s="548">
        <f t="shared" ref="AF267" si="2873">L269</f>
        <v>0</v>
      </c>
      <c r="AG267" s="550">
        <f t="shared" ref="AG267" si="2874">L270</f>
        <v>0</v>
      </c>
      <c r="AH267" s="556">
        <f t="shared" ref="AH267" si="2875">M267</f>
        <v>0</v>
      </c>
      <c r="AI267" s="548">
        <f t="shared" ref="AI267" si="2876">M268</f>
        <v>0</v>
      </c>
      <c r="AJ267" s="548">
        <f t="shared" ref="AJ267" si="2877">M269</f>
        <v>0</v>
      </c>
      <c r="AK267" s="550">
        <f t="shared" ref="AK267" si="2878">M270</f>
        <v>0</v>
      </c>
      <c r="AL267" s="556">
        <f t="shared" ref="AL267" si="2879">N267</f>
        <v>0</v>
      </c>
      <c r="AM267" s="548">
        <f t="shared" ref="AM267" si="2880">N268</f>
        <v>0</v>
      </c>
      <c r="AN267" s="548">
        <f t="shared" ref="AN267" si="2881">N269</f>
        <v>0</v>
      </c>
      <c r="AO267" s="550">
        <f t="shared" ref="AO267" si="2882">N270</f>
        <v>0</v>
      </c>
      <c r="AP267" s="556">
        <f t="shared" ref="AP267" si="2883">O267</f>
        <v>0</v>
      </c>
      <c r="AQ267" s="548">
        <f t="shared" ref="AQ267" si="2884">O268</f>
        <v>0</v>
      </c>
      <c r="AR267" s="548">
        <f t="shared" ref="AR267" si="2885">O269</f>
        <v>0</v>
      </c>
      <c r="AS267" s="550">
        <f t="shared" ref="AS267" si="2886">O270</f>
        <v>0</v>
      </c>
      <c r="AT267" s="556">
        <f t="shared" ref="AT267" si="2887">P267</f>
        <v>0</v>
      </c>
      <c r="AU267" s="548">
        <f t="shared" ref="AU267" si="2888">P268</f>
        <v>0</v>
      </c>
      <c r="AV267" s="548">
        <f t="shared" ref="AV267" si="2889">P269</f>
        <v>0</v>
      </c>
      <c r="AW267" s="550">
        <f t="shared" ref="AW267" si="2890">P270</f>
        <v>0</v>
      </c>
      <c r="AX267" s="556">
        <f t="shared" ref="AX267" si="2891">Q267</f>
        <v>0</v>
      </c>
      <c r="AY267" s="548">
        <f t="shared" ref="AY267" si="2892">Q268</f>
        <v>0</v>
      </c>
      <c r="AZ267" s="548">
        <f t="shared" ref="AZ267" si="2893">Q269</f>
        <v>0</v>
      </c>
      <c r="BA267" s="550">
        <f t="shared" ref="BA267" si="2894">Q270</f>
        <v>0</v>
      </c>
      <c r="BB267" s="556">
        <f t="shared" ref="BB267" si="2895">R267</f>
        <v>0</v>
      </c>
      <c r="BC267" s="548">
        <f t="shared" ref="BC267" si="2896">R268</f>
        <v>0</v>
      </c>
      <c r="BD267" s="548">
        <f t="shared" ref="BD267" si="2897">R269</f>
        <v>0</v>
      </c>
      <c r="BE267" s="550">
        <f t="shared" ref="BE267" si="2898">R270</f>
        <v>0</v>
      </c>
      <c r="BF267" s="556">
        <f t="shared" ref="BF267" si="2899">S267</f>
        <v>0</v>
      </c>
      <c r="BG267" s="548">
        <f t="shared" ref="BG267" si="2900">S268</f>
        <v>0</v>
      </c>
      <c r="BH267" s="548">
        <f t="shared" ref="BH267" si="2901">S269</f>
        <v>0</v>
      </c>
      <c r="BI267" s="550">
        <f t="shared" ref="BI267" si="2902">S270</f>
        <v>0</v>
      </c>
      <c r="BJ267" s="552">
        <f t="shared" ref="BJ267" si="2903">H269</f>
        <v>0</v>
      </c>
      <c r="BK267" s="554" t="str">
        <f t="shared" ref="BK267" si="2904">IF(U267="","",IFERROR(SUM(V267:BI267)+LARGE(V267:BI267,1)/100+LARGE(V267:BI267,2)/1000+LARGE(V267:BI267,3)/10000+LARGE(V267:BI267,4)/100000+LARGE(V267:BI267,5)/1000000+LARGE(V267:BI267,6)/10000000+LARGE(V267:BI267,7)/100000000+LARGE(V267:BI267,8)/1000000000+LARGE(V267:BI267,9)/10000000000+LARGE(V267:BI267,10)/100000000000+LARGE(V267:BI267,11)/1000000000000+LARGE(V267:BI267,12)/10000000000000+LARGE(V267:BI267,13)/100000000000000+LARGE(V267:BI267,14)/1000000000000000+LARGE(V267:BI267,15)/10000000000000000+LARGE(V267:BI267,16)/100000000000000000+LARGE(V267:BI267,17)/1000000000000000000+LARGE(V267:BI267,18)/10000000000000000000+LARGE(V267:BI267,19)/100000000000000000000+LARGE(V267:BI267,20)/1E+21+LARGE(V267:BI267,21)/1E+22+LARGE(V267:BI267,22)/1E+23+LARGE(V267:BI267,23)/1E+24+LARGE(V267:BI267,24)/1E+25+LARGE(V267:BI267,25)/1E+26+LARGE(V267:BI267,26)/1E+27+LARGE(V267:BI267,27)/1E+28+LARGE(V267:BI267,28)/1E+29+LARGE(V267:BI267,29)/1E+30+LARGE(V267:BI267,30)/1E+31+LARGE(V267:BI267,31)/1E+32+LARGE(V267:BI267,32)/1E+33+LARGE(V267:BI267,33)/1E+34+LARGE(V267:BI267,34)/1E+35+LARGE(V267:BI267,35)/1E+36+LARGE(V267:BI267,36)/1E+37+LARGE(V267:BI267,37)/1E+38+LARGE(V267:BI267,38)/1E+39+LARGE(V267:BI267,39)/1E+40+LARGE(V267:BI267,40)/1E+21-0.01/T267,0))</f>
        <v/>
      </c>
      <c r="BL267" s="374"/>
      <c r="BM267" s="374"/>
      <c r="BN267" s="374"/>
      <c r="BO267" s="374"/>
      <c r="BP267" s="374"/>
      <c r="BQ267" s="374"/>
      <c r="BR267" s="374"/>
    </row>
    <row r="268" spans="1:70" ht="12" customHeight="1" x14ac:dyDescent="0.3">
      <c r="A268" s="582"/>
      <c r="B268" s="578"/>
      <c r="C268" s="570"/>
      <c r="D268" s="574"/>
      <c r="E268" s="164"/>
      <c r="F268" s="165"/>
      <c r="G268" s="150"/>
      <c r="H268" s="141" t="str">
        <f>IF(SUM(I267:I270)=0,"",(SUM(I267:I270)))</f>
        <v/>
      </c>
      <c r="I268" s="34" t="str">
        <f t="shared" si="2816"/>
        <v/>
      </c>
      <c r="J268" s="165"/>
      <c r="K268" s="165"/>
      <c r="L268" s="165"/>
      <c r="M268" s="165"/>
      <c r="N268" s="165"/>
      <c r="O268" s="165"/>
      <c r="P268" s="165"/>
      <c r="Q268" s="165"/>
      <c r="R268" s="165"/>
      <c r="S268" s="310"/>
      <c r="T268" s="536"/>
      <c r="U268" s="562"/>
      <c r="V268" s="557"/>
      <c r="W268" s="549"/>
      <c r="X268" s="549"/>
      <c r="Y268" s="551"/>
      <c r="Z268" s="557"/>
      <c r="AA268" s="549"/>
      <c r="AB268" s="549"/>
      <c r="AC268" s="551"/>
      <c r="AD268" s="557"/>
      <c r="AE268" s="549"/>
      <c r="AF268" s="549"/>
      <c r="AG268" s="551"/>
      <c r="AH268" s="557"/>
      <c r="AI268" s="549"/>
      <c r="AJ268" s="549"/>
      <c r="AK268" s="551"/>
      <c r="AL268" s="557"/>
      <c r="AM268" s="549"/>
      <c r="AN268" s="549"/>
      <c r="AO268" s="551"/>
      <c r="AP268" s="557"/>
      <c r="AQ268" s="549"/>
      <c r="AR268" s="549"/>
      <c r="AS268" s="551"/>
      <c r="AT268" s="557"/>
      <c r="AU268" s="549"/>
      <c r="AV268" s="549"/>
      <c r="AW268" s="551"/>
      <c r="AX268" s="557"/>
      <c r="AY268" s="549"/>
      <c r="AZ268" s="549"/>
      <c r="BA268" s="551"/>
      <c r="BB268" s="557"/>
      <c r="BC268" s="549"/>
      <c r="BD268" s="549"/>
      <c r="BE268" s="551"/>
      <c r="BF268" s="557"/>
      <c r="BG268" s="549"/>
      <c r="BH268" s="549"/>
      <c r="BI268" s="551"/>
      <c r="BJ268" s="553"/>
      <c r="BK268" s="555"/>
      <c r="BL268" s="374"/>
      <c r="BM268" s="374"/>
      <c r="BN268" s="374"/>
      <c r="BO268" s="374"/>
      <c r="BP268" s="374"/>
      <c r="BQ268" s="374"/>
      <c r="BR268" s="374"/>
    </row>
    <row r="269" spans="1:70" ht="12" customHeight="1" thickBot="1" x14ac:dyDescent="0.35">
      <c r="A269" s="582"/>
      <c r="B269" s="578"/>
      <c r="C269" s="570"/>
      <c r="D269" s="574"/>
      <c r="E269" s="164"/>
      <c r="F269" s="165"/>
      <c r="G269" s="35" t="s">
        <v>677</v>
      </c>
      <c r="H269" s="142"/>
      <c r="I269" s="34" t="str">
        <f t="shared" si="2816"/>
        <v/>
      </c>
      <c r="J269" s="165"/>
      <c r="K269" s="165"/>
      <c r="L269" s="165"/>
      <c r="M269" s="165"/>
      <c r="N269" s="165"/>
      <c r="O269" s="165"/>
      <c r="P269" s="165"/>
      <c r="Q269" s="165"/>
      <c r="R269" s="165"/>
      <c r="S269" s="310"/>
      <c r="T269" s="536"/>
      <c r="U269" s="562"/>
      <c r="V269" s="557"/>
      <c r="W269" s="549"/>
      <c r="X269" s="549"/>
      <c r="Y269" s="551"/>
      <c r="Z269" s="557"/>
      <c r="AA269" s="549"/>
      <c r="AB269" s="549"/>
      <c r="AC269" s="551"/>
      <c r="AD269" s="557"/>
      <c r="AE269" s="549"/>
      <c r="AF269" s="549"/>
      <c r="AG269" s="551"/>
      <c r="AH269" s="557"/>
      <c r="AI269" s="549"/>
      <c r="AJ269" s="549"/>
      <c r="AK269" s="551"/>
      <c r="AL269" s="557"/>
      <c r="AM269" s="549"/>
      <c r="AN269" s="549"/>
      <c r="AO269" s="551"/>
      <c r="AP269" s="557"/>
      <c r="AQ269" s="549"/>
      <c r="AR269" s="549"/>
      <c r="AS269" s="551"/>
      <c r="AT269" s="557"/>
      <c r="AU269" s="549"/>
      <c r="AV269" s="549"/>
      <c r="AW269" s="551"/>
      <c r="AX269" s="557"/>
      <c r="AY269" s="549"/>
      <c r="AZ269" s="549"/>
      <c r="BA269" s="551"/>
      <c r="BB269" s="557"/>
      <c r="BC269" s="549"/>
      <c r="BD269" s="549"/>
      <c r="BE269" s="551"/>
      <c r="BF269" s="557"/>
      <c r="BG269" s="549"/>
      <c r="BH269" s="549"/>
      <c r="BI269" s="551"/>
      <c r="BJ269" s="553"/>
      <c r="BK269" s="555"/>
      <c r="BL269" s="374"/>
      <c r="BM269" s="374"/>
      <c r="BN269" s="374"/>
      <c r="BO269" s="374"/>
      <c r="BP269" s="374"/>
      <c r="BQ269" s="374"/>
      <c r="BR269" s="374"/>
    </row>
    <row r="270" spans="1:70" ht="12" customHeight="1" thickBot="1" x14ac:dyDescent="0.35">
      <c r="A270" s="583"/>
      <c r="B270" s="579"/>
      <c r="C270" s="572"/>
      <c r="D270" s="575"/>
      <c r="E270" s="170"/>
      <c r="F270" s="167"/>
      <c r="G270" s="36" t="s">
        <v>678</v>
      </c>
      <c r="H270" s="37" t="str">
        <f>IF(F267="","",IF(SUM(H268:H269)=0,"PC",(SUM(H268:H269))))</f>
        <v/>
      </c>
      <c r="I270" s="304" t="str">
        <f t="shared" si="2816"/>
        <v/>
      </c>
      <c r="J270" s="167"/>
      <c r="K270" s="167"/>
      <c r="L270" s="167"/>
      <c r="M270" s="167"/>
      <c r="N270" s="167"/>
      <c r="O270" s="167"/>
      <c r="P270" s="167"/>
      <c r="Q270" s="167"/>
      <c r="R270" s="167"/>
      <c r="S270" s="313"/>
      <c r="T270" s="536"/>
      <c r="U270" s="564"/>
      <c r="V270" s="557"/>
      <c r="W270" s="549"/>
      <c r="X270" s="549"/>
      <c r="Y270" s="551"/>
      <c r="Z270" s="557"/>
      <c r="AA270" s="549"/>
      <c r="AB270" s="549"/>
      <c r="AC270" s="551"/>
      <c r="AD270" s="557"/>
      <c r="AE270" s="549"/>
      <c r="AF270" s="549"/>
      <c r="AG270" s="551"/>
      <c r="AH270" s="557"/>
      <c r="AI270" s="549"/>
      <c r="AJ270" s="549"/>
      <c r="AK270" s="551"/>
      <c r="AL270" s="557"/>
      <c r="AM270" s="549"/>
      <c r="AN270" s="549"/>
      <c r="AO270" s="551"/>
      <c r="AP270" s="557"/>
      <c r="AQ270" s="549"/>
      <c r="AR270" s="549"/>
      <c r="AS270" s="551"/>
      <c r="AT270" s="557"/>
      <c r="AU270" s="549"/>
      <c r="AV270" s="549"/>
      <c r="AW270" s="551"/>
      <c r="AX270" s="557"/>
      <c r="AY270" s="549"/>
      <c r="AZ270" s="549"/>
      <c r="BA270" s="551"/>
      <c r="BB270" s="557"/>
      <c r="BC270" s="549"/>
      <c r="BD270" s="549"/>
      <c r="BE270" s="551"/>
      <c r="BF270" s="557"/>
      <c r="BG270" s="549"/>
      <c r="BH270" s="549"/>
      <c r="BI270" s="551"/>
      <c r="BJ270" s="553"/>
      <c r="BK270" s="555"/>
      <c r="BL270" s="374"/>
      <c r="BM270" s="374"/>
      <c r="BN270" s="374"/>
      <c r="BO270" s="374"/>
      <c r="BP270" s="374"/>
      <c r="BQ270" s="374"/>
      <c r="BR270" s="374"/>
    </row>
    <row r="271" spans="1:70" ht="12" customHeight="1" x14ac:dyDescent="0.3">
      <c r="A271" s="581" t="str">
        <f t="shared" ref="A271" si="2905">IF(ISERROR(RANK(BK271,$BK$3:$BK$78,0)),"",(RANK(BK271,$BK$3:$BK$78,0)))</f>
        <v/>
      </c>
      <c r="B271" s="577" t="str">
        <f>IF(ISNA(VLOOKUP(D271,'L. Des E.'!$A$3:$C$362,2,FALSE)),"",(VLOOKUP(D271,'L. Des E.'!$A$3:$C$362,2,FALSE)))</f>
        <v/>
      </c>
      <c r="C271" s="569" t="str">
        <f>IF(ISNA(VLOOKUP(D271,'L. Des E.'!$A$3:$C$362,3,FALSE)),"",(VLOOKUP(D271,'L. Des E.'!$A$3:$C$362,3,FALSE)))</f>
        <v/>
      </c>
      <c r="D271" s="573"/>
      <c r="E271" s="171"/>
      <c r="F271" s="168"/>
      <c r="G271" s="149"/>
      <c r="H271" s="39"/>
      <c r="I271" s="30" t="str">
        <f t="shared" si="2816"/>
        <v/>
      </c>
      <c r="J271" s="168"/>
      <c r="K271" s="168"/>
      <c r="L271" s="168"/>
      <c r="M271" s="168"/>
      <c r="N271" s="168"/>
      <c r="O271" s="168"/>
      <c r="P271" s="168"/>
      <c r="Q271" s="168"/>
      <c r="R271" s="168"/>
      <c r="S271" s="309"/>
      <c r="T271" s="536">
        <v>68</v>
      </c>
      <c r="U271" s="561" t="str">
        <f t="shared" ref="U271" si="2906">H274</f>
        <v/>
      </c>
      <c r="V271" s="556">
        <f t="shared" ref="V271" si="2907">J271</f>
        <v>0</v>
      </c>
      <c r="W271" s="548">
        <f t="shared" ref="W271" si="2908">J272</f>
        <v>0</v>
      </c>
      <c r="X271" s="548">
        <f t="shared" ref="X271" si="2909">J273</f>
        <v>0</v>
      </c>
      <c r="Y271" s="550">
        <f t="shared" ref="Y271" si="2910">J274</f>
        <v>0</v>
      </c>
      <c r="Z271" s="556">
        <f t="shared" ref="Z271" si="2911">K271</f>
        <v>0</v>
      </c>
      <c r="AA271" s="548">
        <f t="shared" ref="AA271" si="2912">K272</f>
        <v>0</v>
      </c>
      <c r="AB271" s="548">
        <f t="shared" ref="AB271" si="2913">K273</f>
        <v>0</v>
      </c>
      <c r="AC271" s="550">
        <f t="shared" ref="AC271" si="2914">K274</f>
        <v>0</v>
      </c>
      <c r="AD271" s="556">
        <f t="shared" ref="AD271" si="2915">L271</f>
        <v>0</v>
      </c>
      <c r="AE271" s="548">
        <f t="shared" ref="AE271" si="2916">L272</f>
        <v>0</v>
      </c>
      <c r="AF271" s="548">
        <f t="shared" ref="AF271" si="2917">L273</f>
        <v>0</v>
      </c>
      <c r="AG271" s="550">
        <f t="shared" ref="AG271" si="2918">L274</f>
        <v>0</v>
      </c>
      <c r="AH271" s="556">
        <f t="shared" ref="AH271" si="2919">M271</f>
        <v>0</v>
      </c>
      <c r="AI271" s="548">
        <f t="shared" ref="AI271" si="2920">M272</f>
        <v>0</v>
      </c>
      <c r="AJ271" s="548">
        <f t="shared" ref="AJ271" si="2921">M273</f>
        <v>0</v>
      </c>
      <c r="AK271" s="550">
        <f t="shared" ref="AK271" si="2922">M274</f>
        <v>0</v>
      </c>
      <c r="AL271" s="556">
        <f t="shared" ref="AL271" si="2923">N271</f>
        <v>0</v>
      </c>
      <c r="AM271" s="548">
        <f t="shared" ref="AM271" si="2924">N272</f>
        <v>0</v>
      </c>
      <c r="AN271" s="548">
        <f t="shared" ref="AN271" si="2925">N273</f>
        <v>0</v>
      </c>
      <c r="AO271" s="550">
        <f t="shared" ref="AO271" si="2926">N274</f>
        <v>0</v>
      </c>
      <c r="AP271" s="556">
        <f t="shared" ref="AP271" si="2927">O271</f>
        <v>0</v>
      </c>
      <c r="AQ271" s="548">
        <f t="shared" ref="AQ271" si="2928">O272</f>
        <v>0</v>
      </c>
      <c r="AR271" s="548">
        <f t="shared" ref="AR271" si="2929">O273</f>
        <v>0</v>
      </c>
      <c r="AS271" s="550">
        <f t="shared" ref="AS271" si="2930">O274</f>
        <v>0</v>
      </c>
      <c r="AT271" s="556">
        <f t="shared" ref="AT271" si="2931">P271</f>
        <v>0</v>
      </c>
      <c r="AU271" s="548">
        <f t="shared" ref="AU271" si="2932">P272</f>
        <v>0</v>
      </c>
      <c r="AV271" s="548">
        <f t="shared" ref="AV271" si="2933">P273</f>
        <v>0</v>
      </c>
      <c r="AW271" s="550">
        <f t="shared" ref="AW271" si="2934">P274</f>
        <v>0</v>
      </c>
      <c r="AX271" s="556">
        <f t="shared" ref="AX271" si="2935">Q271</f>
        <v>0</v>
      </c>
      <c r="AY271" s="548">
        <f t="shared" ref="AY271" si="2936">Q272</f>
        <v>0</v>
      </c>
      <c r="AZ271" s="548">
        <f t="shared" ref="AZ271" si="2937">Q273</f>
        <v>0</v>
      </c>
      <c r="BA271" s="550">
        <f t="shared" ref="BA271" si="2938">Q274</f>
        <v>0</v>
      </c>
      <c r="BB271" s="556">
        <f t="shared" ref="BB271" si="2939">R271</f>
        <v>0</v>
      </c>
      <c r="BC271" s="548">
        <f t="shared" ref="BC271" si="2940">R272</f>
        <v>0</v>
      </c>
      <c r="BD271" s="548">
        <f t="shared" ref="BD271" si="2941">R273</f>
        <v>0</v>
      </c>
      <c r="BE271" s="550">
        <f t="shared" ref="BE271" si="2942">R274</f>
        <v>0</v>
      </c>
      <c r="BF271" s="556">
        <f t="shared" ref="BF271" si="2943">S271</f>
        <v>0</v>
      </c>
      <c r="BG271" s="548">
        <f t="shared" ref="BG271" si="2944">S272</f>
        <v>0</v>
      </c>
      <c r="BH271" s="548">
        <f t="shared" ref="BH271" si="2945">S273</f>
        <v>0</v>
      </c>
      <c r="BI271" s="550">
        <f t="shared" ref="BI271" si="2946">S274</f>
        <v>0</v>
      </c>
      <c r="BJ271" s="552">
        <f t="shared" ref="BJ271" si="2947">H273</f>
        <v>0</v>
      </c>
      <c r="BK271" s="554" t="str">
        <f t="shared" ref="BK271" si="2948">IF(U271="","",IFERROR(SUM(V271:BI271)+LARGE(V271:BI271,1)/100+LARGE(V271:BI271,2)/1000+LARGE(V271:BI271,3)/10000+LARGE(V271:BI271,4)/100000+LARGE(V271:BI271,5)/1000000+LARGE(V271:BI271,6)/10000000+LARGE(V271:BI271,7)/100000000+LARGE(V271:BI271,8)/1000000000+LARGE(V271:BI271,9)/10000000000+LARGE(V271:BI271,10)/100000000000+LARGE(V271:BI271,11)/1000000000000+LARGE(V271:BI271,12)/10000000000000+LARGE(V271:BI271,13)/100000000000000+LARGE(V271:BI271,14)/1000000000000000+LARGE(V271:BI271,15)/10000000000000000+LARGE(V271:BI271,16)/100000000000000000+LARGE(V271:BI271,17)/1000000000000000000+LARGE(V271:BI271,18)/10000000000000000000+LARGE(V271:BI271,19)/100000000000000000000+LARGE(V271:BI271,20)/1E+21+LARGE(V271:BI271,21)/1E+22+LARGE(V271:BI271,22)/1E+23+LARGE(V271:BI271,23)/1E+24+LARGE(V271:BI271,24)/1E+25+LARGE(V271:BI271,25)/1E+26+LARGE(V271:BI271,26)/1E+27+LARGE(V271:BI271,27)/1E+28+LARGE(V271:BI271,28)/1E+29+LARGE(V271:BI271,29)/1E+30+LARGE(V271:BI271,30)/1E+31+LARGE(V271:BI271,31)/1E+32+LARGE(V271:BI271,32)/1E+33+LARGE(V271:BI271,33)/1E+34+LARGE(V271:BI271,34)/1E+35+LARGE(V271:BI271,35)/1E+36+LARGE(V271:BI271,36)/1E+37+LARGE(V271:BI271,37)/1E+38+LARGE(V271:BI271,38)/1E+39+LARGE(V271:BI271,39)/1E+40+LARGE(V271:BI271,40)/1E+21-0.01/T271,0))</f>
        <v/>
      </c>
      <c r="BL271" s="374"/>
      <c r="BM271" s="374"/>
      <c r="BN271" s="374"/>
      <c r="BO271" s="374"/>
      <c r="BP271" s="374"/>
      <c r="BQ271" s="374"/>
      <c r="BR271" s="374"/>
    </row>
    <row r="272" spans="1:70" ht="12" customHeight="1" x14ac:dyDescent="0.3">
      <c r="A272" s="582"/>
      <c r="B272" s="578"/>
      <c r="C272" s="570"/>
      <c r="D272" s="574"/>
      <c r="E272" s="164"/>
      <c r="F272" s="165"/>
      <c r="G272" s="150"/>
      <c r="H272" s="141" t="str">
        <f>IF(SUM(I271:I274)=0,"",(SUM(I271:I274)))</f>
        <v/>
      </c>
      <c r="I272" s="34" t="str">
        <f t="shared" si="2816"/>
        <v/>
      </c>
      <c r="J272" s="165"/>
      <c r="K272" s="165"/>
      <c r="L272" s="165"/>
      <c r="M272" s="165"/>
      <c r="N272" s="165"/>
      <c r="O272" s="165"/>
      <c r="P272" s="165"/>
      <c r="Q272" s="165"/>
      <c r="R272" s="165"/>
      <c r="S272" s="310"/>
      <c r="T272" s="536"/>
      <c r="U272" s="562"/>
      <c r="V272" s="557"/>
      <c r="W272" s="549"/>
      <c r="X272" s="549"/>
      <c r="Y272" s="551"/>
      <c r="Z272" s="557"/>
      <c r="AA272" s="549"/>
      <c r="AB272" s="549"/>
      <c r="AC272" s="551"/>
      <c r="AD272" s="557"/>
      <c r="AE272" s="549"/>
      <c r="AF272" s="549"/>
      <c r="AG272" s="551"/>
      <c r="AH272" s="557"/>
      <c r="AI272" s="549"/>
      <c r="AJ272" s="549"/>
      <c r="AK272" s="551"/>
      <c r="AL272" s="557"/>
      <c r="AM272" s="549"/>
      <c r="AN272" s="549"/>
      <c r="AO272" s="551"/>
      <c r="AP272" s="557"/>
      <c r="AQ272" s="549"/>
      <c r="AR272" s="549"/>
      <c r="AS272" s="551"/>
      <c r="AT272" s="557"/>
      <c r="AU272" s="549"/>
      <c r="AV272" s="549"/>
      <c r="AW272" s="551"/>
      <c r="AX272" s="557"/>
      <c r="AY272" s="549"/>
      <c r="AZ272" s="549"/>
      <c r="BA272" s="551"/>
      <c r="BB272" s="557"/>
      <c r="BC272" s="549"/>
      <c r="BD272" s="549"/>
      <c r="BE272" s="551"/>
      <c r="BF272" s="557"/>
      <c r="BG272" s="549"/>
      <c r="BH272" s="549"/>
      <c r="BI272" s="551"/>
      <c r="BJ272" s="553"/>
      <c r="BK272" s="555"/>
      <c r="BL272" s="374"/>
      <c r="BM272" s="374"/>
      <c r="BN272" s="374"/>
      <c r="BO272" s="374"/>
      <c r="BP272" s="374"/>
      <c r="BQ272" s="374"/>
      <c r="BR272" s="374"/>
    </row>
    <row r="273" spans="1:70" ht="12" customHeight="1" thickBot="1" x14ac:dyDescent="0.35">
      <c r="A273" s="582"/>
      <c r="B273" s="578"/>
      <c r="C273" s="570"/>
      <c r="D273" s="574"/>
      <c r="E273" s="164"/>
      <c r="F273" s="165"/>
      <c r="G273" s="35" t="s">
        <v>677</v>
      </c>
      <c r="H273" s="142"/>
      <c r="I273" s="34" t="str">
        <f t="shared" si="2816"/>
        <v/>
      </c>
      <c r="J273" s="165"/>
      <c r="K273" s="165"/>
      <c r="L273" s="165"/>
      <c r="M273" s="165"/>
      <c r="N273" s="165"/>
      <c r="O273" s="165"/>
      <c r="P273" s="165"/>
      <c r="Q273" s="165"/>
      <c r="R273" s="165"/>
      <c r="S273" s="310"/>
      <c r="T273" s="536"/>
      <c r="U273" s="562"/>
      <c r="V273" s="557"/>
      <c r="W273" s="549"/>
      <c r="X273" s="549"/>
      <c r="Y273" s="551"/>
      <c r="Z273" s="557"/>
      <c r="AA273" s="549"/>
      <c r="AB273" s="549"/>
      <c r="AC273" s="551"/>
      <c r="AD273" s="557"/>
      <c r="AE273" s="549"/>
      <c r="AF273" s="549"/>
      <c r="AG273" s="551"/>
      <c r="AH273" s="557"/>
      <c r="AI273" s="549"/>
      <c r="AJ273" s="549"/>
      <c r="AK273" s="551"/>
      <c r="AL273" s="557"/>
      <c r="AM273" s="549"/>
      <c r="AN273" s="549"/>
      <c r="AO273" s="551"/>
      <c r="AP273" s="557"/>
      <c r="AQ273" s="549"/>
      <c r="AR273" s="549"/>
      <c r="AS273" s="551"/>
      <c r="AT273" s="557"/>
      <c r="AU273" s="549"/>
      <c r="AV273" s="549"/>
      <c r="AW273" s="551"/>
      <c r="AX273" s="557"/>
      <c r="AY273" s="549"/>
      <c r="AZ273" s="549"/>
      <c r="BA273" s="551"/>
      <c r="BB273" s="557"/>
      <c r="BC273" s="549"/>
      <c r="BD273" s="549"/>
      <c r="BE273" s="551"/>
      <c r="BF273" s="557"/>
      <c r="BG273" s="549"/>
      <c r="BH273" s="549"/>
      <c r="BI273" s="551"/>
      <c r="BJ273" s="553"/>
      <c r="BK273" s="555"/>
      <c r="BL273" s="374"/>
      <c r="BM273" s="374"/>
      <c r="BN273" s="374"/>
      <c r="BO273" s="374"/>
      <c r="BP273" s="374"/>
      <c r="BQ273" s="374"/>
      <c r="BR273" s="374"/>
    </row>
    <row r="274" spans="1:70" ht="12" customHeight="1" thickBot="1" x14ac:dyDescent="0.35">
      <c r="A274" s="583"/>
      <c r="B274" s="579"/>
      <c r="C274" s="572"/>
      <c r="D274" s="575"/>
      <c r="E274" s="166"/>
      <c r="F274" s="169"/>
      <c r="G274" s="36" t="s">
        <v>678</v>
      </c>
      <c r="H274" s="37" t="str">
        <f>IF(F271="","",IF(SUM(H272:H273)=0,"PC",(SUM(H272:H273))))</f>
        <v/>
      </c>
      <c r="I274" s="304" t="str">
        <f t="shared" si="2816"/>
        <v/>
      </c>
      <c r="J274" s="169"/>
      <c r="K274" s="169"/>
      <c r="L274" s="169"/>
      <c r="M274" s="169"/>
      <c r="N274" s="169"/>
      <c r="O274" s="169"/>
      <c r="P274" s="169"/>
      <c r="Q274" s="169"/>
      <c r="R274" s="169"/>
      <c r="S274" s="311"/>
      <c r="T274" s="536"/>
      <c r="U274" s="564"/>
      <c r="V274" s="557"/>
      <c r="W274" s="549"/>
      <c r="X274" s="549"/>
      <c r="Y274" s="551"/>
      <c r="Z274" s="557"/>
      <c r="AA274" s="549"/>
      <c r="AB274" s="549"/>
      <c r="AC274" s="551"/>
      <c r="AD274" s="557"/>
      <c r="AE274" s="549"/>
      <c r="AF274" s="549"/>
      <c r="AG274" s="551"/>
      <c r="AH274" s="557"/>
      <c r="AI274" s="549"/>
      <c r="AJ274" s="549"/>
      <c r="AK274" s="551"/>
      <c r="AL274" s="557"/>
      <c r="AM274" s="549"/>
      <c r="AN274" s="549"/>
      <c r="AO274" s="551"/>
      <c r="AP274" s="557"/>
      <c r="AQ274" s="549"/>
      <c r="AR274" s="549"/>
      <c r="AS274" s="551"/>
      <c r="AT274" s="557"/>
      <c r="AU274" s="549"/>
      <c r="AV274" s="549"/>
      <c r="AW274" s="551"/>
      <c r="AX274" s="557"/>
      <c r="AY274" s="549"/>
      <c r="AZ274" s="549"/>
      <c r="BA274" s="551"/>
      <c r="BB274" s="557"/>
      <c r="BC274" s="549"/>
      <c r="BD274" s="549"/>
      <c r="BE274" s="551"/>
      <c r="BF274" s="557"/>
      <c r="BG274" s="549"/>
      <c r="BH274" s="549"/>
      <c r="BI274" s="551"/>
      <c r="BJ274" s="553"/>
      <c r="BK274" s="555"/>
      <c r="BL274" s="374"/>
      <c r="BM274" s="374"/>
      <c r="BN274" s="374"/>
      <c r="BO274" s="374"/>
      <c r="BP274" s="374"/>
      <c r="BQ274" s="374"/>
      <c r="BR274" s="374"/>
    </row>
    <row r="275" spans="1:70" ht="12" customHeight="1" x14ac:dyDescent="0.3">
      <c r="A275" s="581" t="str">
        <f t="shared" ref="A275" si="2949">IF(ISERROR(RANK(BK275,$BK$3:$BK$78,0)),"",(RANK(BK275,$BK$3:$BK$78,0)))</f>
        <v/>
      </c>
      <c r="B275" s="577" t="str">
        <f>IF(ISNA(VLOOKUP(D275,'L. Des E.'!$A$3:$C$362,2,FALSE)),"",(VLOOKUP(D275,'L. Des E.'!$A$3:$C$362,2,FALSE)))</f>
        <v/>
      </c>
      <c r="C275" s="569" t="str">
        <f>IF(ISNA(VLOOKUP(D275,'L. Des E.'!$A$3:$C$362,3,FALSE)),"",(VLOOKUP(D275,'L. Des E.'!$A$3:$C$362,3,FALSE)))</f>
        <v/>
      </c>
      <c r="D275" s="573"/>
      <c r="E275" s="162"/>
      <c r="F275" s="163"/>
      <c r="G275" s="149"/>
      <c r="H275" s="31"/>
      <c r="I275" s="30" t="str">
        <f t="shared" si="2816"/>
        <v/>
      </c>
      <c r="J275" s="163"/>
      <c r="K275" s="163"/>
      <c r="L275" s="163"/>
      <c r="M275" s="163"/>
      <c r="N275" s="163"/>
      <c r="O275" s="163"/>
      <c r="P275" s="163"/>
      <c r="Q275" s="163"/>
      <c r="R275" s="163"/>
      <c r="S275" s="312"/>
      <c r="T275" s="536">
        <v>69</v>
      </c>
      <c r="U275" s="561" t="str">
        <f t="shared" ref="U275" si="2950">H278</f>
        <v/>
      </c>
      <c r="V275" s="556">
        <f t="shared" ref="V275" si="2951">J275</f>
        <v>0</v>
      </c>
      <c r="W275" s="548">
        <f t="shared" ref="W275" si="2952">J276</f>
        <v>0</v>
      </c>
      <c r="X275" s="548">
        <f t="shared" ref="X275" si="2953">J277</f>
        <v>0</v>
      </c>
      <c r="Y275" s="550">
        <f t="shared" ref="Y275" si="2954">J278</f>
        <v>0</v>
      </c>
      <c r="Z275" s="556">
        <f t="shared" ref="Z275" si="2955">K275</f>
        <v>0</v>
      </c>
      <c r="AA275" s="548">
        <f t="shared" ref="AA275" si="2956">K276</f>
        <v>0</v>
      </c>
      <c r="AB275" s="548">
        <f t="shared" ref="AB275" si="2957">K277</f>
        <v>0</v>
      </c>
      <c r="AC275" s="550">
        <f t="shared" ref="AC275" si="2958">K278</f>
        <v>0</v>
      </c>
      <c r="AD275" s="556">
        <f t="shared" ref="AD275" si="2959">L275</f>
        <v>0</v>
      </c>
      <c r="AE275" s="548">
        <f t="shared" ref="AE275" si="2960">L276</f>
        <v>0</v>
      </c>
      <c r="AF275" s="548">
        <f t="shared" ref="AF275" si="2961">L277</f>
        <v>0</v>
      </c>
      <c r="AG275" s="550">
        <f t="shared" ref="AG275" si="2962">L278</f>
        <v>0</v>
      </c>
      <c r="AH275" s="556">
        <f t="shared" ref="AH275" si="2963">M275</f>
        <v>0</v>
      </c>
      <c r="AI275" s="548">
        <f t="shared" ref="AI275" si="2964">M276</f>
        <v>0</v>
      </c>
      <c r="AJ275" s="548">
        <f t="shared" ref="AJ275" si="2965">M277</f>
        <v>0</v>
      </c>
      <c r="AK275" s="550">
        <f t="shared" ref="AK275" si="2966">M278</f>
        <v>0</v>
      </c>
      <c r="AL275" s="556">
        <f t="shared" ref="AL275" si="2967">N275</f>
        <v>0</v>
      </c>
      <c r="AM275" s="548">
        <f t="shared" ref="AM275" si="2968">N276</f>
        <v>0</v>
      </c>
      <c r="AN275" s="548">
        <f t="shared" ref="AN275" si="2969">N277</f>
        <v>0</v>
      </c>
      <c r="AO275" s="550">
        <f t="shared" ref="AO275" si="2970">N278</f>
        <v>0</v>
      </c>
      <c r="AP275" s="556">
        <f t="shared" ref="AP275" si="2971">O275</f>
        <v>0</v>
      </c>
      <c r="AQ275" s="548">
        <f t="shared" ref="AQ275" si="2972">O276</f>
        <v>0</v>
      </c>
      <c r="AR275" s="548">
        <f t="shared" ref="AR275" si="2973">O277</f>
        <v>0</v>
      </c>
      <c r="AS275" s="550">
        <f t="shared" ref="AS275" si="2974">O278</f>
        <v>0</v>
      </c>
      <c r="AT275" s="556">
        <f t="shared" ref="AT275" si="2975">P275</f>
        <v>0</v>
      </c>
      <c r="AU275" s="548">
        <f t="shared" ref="AU275" si="2976">P276</f>
        <v>0</v>
      </c>
      <c r="AV275" s="548">
        <f t="shared" ref="AV275" si="2977">P277</f>
        <v>0</v>
      </c>
      <c r="AW275" s="550">
        <f t="shared" ref="AW275" si="2978">P278</f>
        <v>0</v>
      </c>
      <c r="AX275" s="556">
        <f t="shared" ref="AX275" si="2979">Q275</f>
        <v>0</v>
      </c>
      <c r="AY275" s="548">
        <f t="shared" ref="AY275" si="2980">Q276</f>
        <v>0</v>
      </c>
      <c r="AZ275" s="548">
        <f t="shared" ref="AZ275" si="2981">Q277</f>
        <v>0</v>
      </c>
      <c r="BA275" s="550">
        <f t="shared" ref="BA275" si="2982">Q278</f>
        <v>0</v>
      </c>
      <c r="BB275" s="556">
        <f t="shared" ref="BB275" si="2983">R275</f>
        <v>0</v>
      </c>
      <c r="BC275" s="548">
        <f t="shared" ref="BC275" si="2984">R276</f>
        <v>0</v>
      </c>
      <c r="BD275" s="548">
        <f t="shared" ref="BD275" si="2985">R277</f>
        <v>0</v>
      </c>
      <c r="BE275" s="550">
        <f t="shared" ref="BE275" si="2986">R278</f>
        <v>0</v>
      </c>
      <c r="BF275" s="556">
        <f t="shared" ref="BF275" si="2987">S275</f>
        <v>0</v>
      </c>
      <c r="BG275" s="548">
        <f t="shared" ref="BG275" si="2988">S276</f>
        <v>0</v>
      </c>
      <c r="BH275" s="548">
        <f t="shared" ref="BH275" si="2989">S277</f>
        <v>0</v>
      </c>
      <c r="BI275" s="550">
        <f t="shared" ref="BI275" si="2990">S278</f>
        <v>0</v>
      </c>
      <c r="BJ275" s="552">
        <f t="shared" ref="BJ275" si="2991">H277</f>
        <v>0</v>
      </c>
      <c r="BK275" s="554" t="str">
        <f t="shared" ref="BK275" si="2992">IF(U275="","",IFERROR(SUM(V275:BI275)+LARGE(V275:BI275,1)/100+LARGE(V275:BI275,2)/1000+LARGE(V275:BI275,3)/10000+LARGE(V275:BI275,4)/100000+LARGE(V275:BI275,5)/1000000+LARGE(V275:BI275,6)/10000000+LARGE(V275:BI275,7)/100000000+LARGE(V275:BI275,8)/1000000000+LARGE(V275:BI275,9)/10000000000+LARGE(V275:BI275,10)/100000000000+LARGE(V275:BI275,11)/1000000000000+LARGE(V275:BI275,12)/10000000000000+LARGE(V275:BI275,13)/100000000000000+LARGE(V275:BI275,14)/1000000000000000+LARGE(V275:BI275,15)/10000000000000000+LARGE(V275:BI275,16)/100000000000000000+LARGE(V275:BI275,17)/1000000000000000000+LARGE(V275:BI275,18)/10000000000000000000+LARGE(V275:BI275,19)/100000000000000000000+LARGE(V275:BI275,20)/1E+21+LARGE(V275:BI275,21)/1E+22+LARGE(V275:BI275,22)/1E+23+LARGE(V275:BI275,23)/1E+24+LARGE(V275:BI275,24)/1E+25+LARGE(V275:BI275,25)/1E+26+LARGE(V275:BI275,26)/1E+27+LARGE(V275:BI275,27)/1E+28+LARGE(V275:BI275,28)/1E+29+LARGE(V275:BI275,29)/1E+30+LARGE(V275:BI275,30)/1E+31+LARGE(V275:BI275,31)/1E+32+LARGE(V275:BI275,32)/1E+33+LARGE(V275:BI275,33)/1E+34+LARGE(V275:BI275,34)/1E+35+LARGE(V275:BI275,35)/1E+36+LARGE(V275:BI275,36)/1E+37+LARGE(V275:BI275,37)/1E+38+LARGE(V275:BI275,38)/1E+39+LARGE(V275:BI275,39)/1E+40+LARGE(V275:BI275,40)/1E+21-0.01/T275,0))</f>
        <v/>
      </c>
      <c r="BL275" s="374"/>
      <c r="BM275" s="374"/>
      <c r="BN275" s="374"/>
      <c r="BO275" s="374"/>
      <c r="BP275" s="374"/>
      <c r="BQ275" s="374"/>
      <c r="BR275" s="374"/>
    </row>
    <row r="276" spans="1:70" ht="12" customHeight="1" x14ac:dyDescent="0.3">
      <c r="A276" s="582"/>
      <c r="B276" s="578"/>
      <c r="C276" s="570"/>
      <c r="D276" s="574"/>
      <c r="E276" s="164"/>
      <c r="F276" s="165"/>
      <c r="G276" s="150"/>
      <c r="H276" s="141" t="str">
        <f>IF(SUM(I275:I278)=0,"",(SUM(I275:I278)))</f>
        <v/>
      </c>
      <c r="I276" s="34" t="str">
        <f t="shared" si="2816"/>
        <v/>
      </c>
      <c r="J276" s="165"/>
      <c r="K276" s="165"/>
      <c r="L276" s="165"/>
      <c r="M276" s="165"/>
      <c r="N276" s="165"/>
      <c r="O276" s="165"/>
      <c r="P276" s="165"/>
      <c r="Q276" s="165"/>
      <c r="R276" s="165"/>
      <c r="S276" s="310"/>
      <c r="T276" s="536"/>
      <c r="U276" s="562"/>
      <c r="V276" s="557"/>
      <c r="W276" s="549"/>
      <c r="X276" s="549"/>
      <c r="Y276" s="551"/>
      <c r="Z276" s="557"/>
      <c r="AA276" s="549"/>
      <c r="AB276" s="549"/>
      <c r="AC276" s="551"/>
      <c r="AD276" s="557"/>
      <c r="AE276" s="549"/>
      <c r="AF276" s="549"/>
      <c r="AG276" s="551"/>
      <c r="AH276" s="557"/>
      <c r="AI276" s="549"/>
      <c r="AJ276" s="549"/>
      <c r="AK276" s="551"/>
      <c r="AL276" s="557"/>
      <c r="AM276" s="549"/>
      <c r="AN276" s="549"/>
      <c r="AO276" s="551"/>
      <c r="AP276" s="557"/>
      <c r="AQ276" s="549"/>
      <c r="AR276" s="549"/>
      <c r="AS276" s="551"/>
      <c r="AT276" s="557"/>
      <c r="AU276" s="549"/>
      <c r="AV276" s="549"/>
      <c r="AW276" s="551"/>
      <c r="AX276" s="557"/>
      <c r="AY276" s="549"/>
      <c r="AZ276" s="549"/>
      <c r="BA276" s="551"/>
      <c r="BB276" s="557"/>
      <c r="BC276" s="549"/>
      <c r="BD276" s="549"/>
      <c r="BE276" s="551"/>
      <c r="BF276" s="557"/>
      <c r="BG276" s="549"/>
      <c r="BH276" s="549"/>
      <c r="BI276" s="551"/>
      <c r="BJ276" s="553"/>
      <c r="BK276" s="555"/>
      <c r="BL276" s="374"/>
      <c r="BM276" s="374"/>
      <c r="BN276" s="374"/>
      <c r="BO276" s="374"/>
      <c r="BP276" s="374"/>
      <c r="BQ276" s="374"/>
      <c r="BR276" s="374"/>
    </row>
    <row r="277" spans="1:70" ht="12" customHeight="1" thickBot="1" x14ac:dyDescent="0.35">
      <c r="A277" s="582"/>
      <c r="B277" s="578"/>
      <c r="C277" s="570"/>
      <c r="D277" s="574"/>
      <c r="E277" s="164"/>
      <c r="F277" s="165"/>
      <c r="G277" s="35" t="s">
        <v>677</v>
      </c>
      <c r="H277" s="142"/>
      <c r="I277" s="34" t="str">
        <f t="shared" si="2816"/>
        <v/>
      </c>
      <c r="J277" s="165"/>
      <c r="K277" s="165"/>
      <c r="L277" s="165"/>
      <c r="M277" s="165"/>
      <c r="N277" s="165"/>
      <c r="O277" s="165"/>
      <c r="P277" s="165"/>
      <c r="Q277" s="165"/>
      <c r="R277" s="165"/>
      <c r="S277" s="310"/>
      <c r="T277" s="536"/>
      <c r="U277" s="562"/>
      <c r="V277" s="557"/>
      <c r="W277" s="549"/>
      <c r="X277" s="549"/>
      <c r="Y277" s="551"/>
      <c r="Z277" s="557"/>
      <c r="AA277" s="549"/>
      <c r="AB277" s="549"/>
      <c r="AC277" s="551"/>
      <c r="AD277" s="557"/>
      <c r="AE277" s="549"/>
      <c r="AF277" s="549"/>
      <c r="AG277" s="551"/>
      <c r="AH277" s="557"/>
      <c r="AI277" s="549"/>
      <c r="AJ277" s="549"/>
      <c r="AK277" s="551"/>
      <c r="AL277" s="557"/>
      <c r="AM277" s="549"/>
      <c r="AN277" s="549"/>
      <c r="AO277" s="551"/>
      <c r="AP277" s="557"/>
      <c r="AQ277" s="549"/>
      <c r="AR277" s="549"/>
      <c r="AS277" s="551"/>
      <c r="AT277" s="557"/>
      <c r="AU277" s="549"/>
      <c r="AV277" s="549"/>
      <c r="AW277" s="551"/>
      <c r="AX277" s="557"/>
      <c r="AY277" s="549"/>
      <c r="AZ277" s="549"/>
      <c r="BA277" s="551"/>
      <c r="BB277" s="557"/>
      <c r="BC277" s="549"/>
      <c r="BD277" s="549"/>
      <c r="BE277" s="551"/>
      <c r="BF277" s="557"/>
      <c r="BG277" s="549"/>
      <c r="BH277" s="549"/>
      <c r="BI277" s="551"/>
      <c r="BJ277" s="553"/>
      <c r="BK277" s="555"/>
      <c r="BL277" s="374"/>
      <c r="BM277" s="374"/>
      <c r="BN277" s="374"/>
      <c r="BO277" s="374"/>
      <c r="BP277" s="374"/>
      <c r="BQ277" s="374"/>
      <c r="BR277" s="374"/>
    </row>
    <row r="278" spans="1:70" ht="12" customHeight="1" thickBot="1" x14ac:dyDescent="0.35">
      <c r="A278" s="583"/>
      <c r="B278" s="579"/>
      <c r="C278" s="572"/>
      <c r="D278" s="575"/>
      <c r="E278" s="170"/>
      <c r="F278" s="167"/>
      <c r="G278" s="36" t="s">
        <v>678</v>
      </c>
      <c r="H278" s="37" t="str">
        <f>IF(F275="","",IF(SUM(H276:H277)=0,"PC",(SUM(H276:H277))))</f>
        <v/>
      </c>
      <c r="I278" s="304" t="str">
        <f t="shared" si="2816"/>
        <v/>
      </c>
      <c r="J278" s="167"/>
      <c r="K278" s="167"/>
      <c r="L278" s="167"/>
      <c r="M278" s="167"/>
      <c r="N278" s="167"/>
      <c r="O278" s="167"/>
      <c r="P278" s="167"/>
      <c r="Q278" s="167"/>
      <c r="R278" s="167"/>
      <c r="S278" s="313"/>
      <c r="T278" s="536"/>
      <c r="U278" s="564"/>
      <c r="V278" s="557"/>
      <c r="W278" s="549"/>
      <c r="X278" s="549"/>
      <c r="Y278" s="551"/>
      <c r="Z278" s="557"/>
      <c r="AA278" s="549"/>
      <c r="AB278" s="549"/>
      <c r="AC278" s="551"/>
      <c r="AD278" s="557"/>
      <c r="AE278" s="549"/>
      <c r="AF278" s="549"/>
      <c r="AG278" s="551"/>
      <c r="AH278" s="557"/>
      <c r="AI278" s="549"/>
      <c r="AJ278" s="549"/>
      <c r="AK278" s="551"/>
      <c r="AL278" s="557"/>
      <c r="AM278" s="549"/>
      <c r="AN278" s="549"/>
      <c r="AO278" s="551"/>
      <c r="AP278" s="557"/>
      <c r="AQ278" s="549"/>
      <c r="AR278" s="549"/>
      <c r="AS278" s="551"/>
      <c r="AT278" s="557"/>
      <c r="AU278" s="549"/>
      <c r="AV278" s="549"/>
      <c r="AW278" s="551"/>
      <c r="AX278" s="557"/>
      <c r="AY278" s="549"/>
      <c r="AZ278" s="549"/>
      <c r="BA278" s="551"/>
      <c r="BB278" s="557"/>
      <c r="BC278" s="549"/>
      <c r="BD278" s="549"/>
      <c r="BE278" s="551"/>
      <c r="BF278" s="557"/>
      <c r="BG278" s="549"/>
      <c r="BH278" s="549"/>
      <c r="BI278" s="551"/>
      <c r="BJ278" s="553"/>
      <c r="BK278" s="555"/>
      <c r="BL278" s="374"/>
      <c r="BM278" s="374"/>
      <c r="BN278" s="374"/>
      <c r="BO278" s="374"/>
      <c r="BP278" s="374"/>
      <c r="BQ278" s="374"/>
      <c r="BR278" s="374"/>
    </row>
    <row r="279" spans="1:70" ht="12" customHeight="1" x14ac:dyDescent="0.3">
      <c r="A279" s="581" t="str">
        <f t="shared" ref="A279" si="2993">IF(ISERROR(RANK(BK279,$BK$3:$BK$78,0)),"",(RANK(BK279,$BK$3:$BK$78,0)))</f>
        <v/>
      </c>
      <c r="B279" s="577" t="str">
        <f>IF(ISNA(VLOOKUP(D279,'L. Des E.'!$A$3:$C$362,2,FALSE)),"",(VLOOKUP(D279,'L. Des E.'!$A$3:$C$362,2,FALSE)))</f>
        <v/>
      </c>
      <c r="C279" s="569" t="str">
        <f>IF(ISNA(VLOOKUP(D279,'L. Des E.'!$A$3:$C$362,3,FALSE)),"",(VLOOKUP(D279,'L. Des E.'!$A$3:$C$362,3,FALSE)))</f>
        <v/>
      </c>
      <c r="D279" s="573"/>
      <c r="E279" s="171"/>
      <c r="F279" s="168"/>
      <c r="G279" s="149"/>
      <c r="H279" s="39"/>
      <c r="I279" s="30" t="str">
        <f t="shared" si="2816"/>
        <v/>
      </c>
      <c r="J279" s="168"/>
      <c r="K279" s="168"/>
      <c r="L279" s="168"/>
      <c r="M279" s="168"/>
      <c r="N279" s="168"/>
      <c r="O279" s="168"/>
      <c r="P279" s="168"/>
      <c r="Q279" s="168"/>
      <c r="R279" s="168"/>
      <c r="S279" s="309"/>
      <c r="T279" s="536">
        <v>70</v>
      </c>
      <c r="U279" s="561" t="str">
        <f t="shared" ref="U279" si="2994">H282</f>
        <v/>
      </c>
      <c r="V279" s="556">
        <f t="shared" ref="V279" si="2995">J279</f>
        <v>0</v>
      </c>
      <c r="W279" s="548">
        <f t="shared" ref="W279" si="2996">J280</f>
        <v>0</v>
      </c>
      <c r="X279" s="548">
        <f t="shared" ref="X279" si="2997">J281</f>
        <v>0</v>
      </c>
      <c r="Y279" s="550">
        <f t="shared" ref="Y279" si="2998">J282</f>
        <v>0</v>
      </c>
      <c r="Z279" s="556">
        <f t="shared" ref="Z279" si="2999">K279</f>
        <v>0</v>
      </c>
      <c r="AA279" s="548">
        <f t="shared" ref="AA279" si="3000">K280</f>
        <v>0</v>
      </c>
      <c r="AB279" s="548">
        <f t="shared" ref="AB279" si="3001">K281</f>
        <v>0</v>
      </c>
      <c r="AC279" s="550">
        <f t="shared" ref="AC279" si="3002">K282</f>
        <v>0</v>
      </c>
      <c r="AD279" s="556">
        <f t="shared" ref="AD279" si="3003">L279</f>
        <v>0</v>
      </c>
      <c r="AE279" s="548">
        <f t="shared" ref="AE279" si="3004">L280</f>
        <v>0</v>
      </c>
      <c r="AF279" s="548">
        <f t="shared" ref="AF279" si="3005">L281</f>
        <v>0</v>
      </c>
      <c r="AG279" s="550">
        <f t="shared" ref="AG279" si="3006">L282</f>
        <v>0</v>
      </c>
      <c r="AH279" s="556">
        <f t="shared" ref="AH279" si="3007">M279</f>
        <v>0</v>
      </c>
      <c r="AI279" s="548">
        <f t="shared" ref="AI279" si="3008">M280</f>
        <v>0</v>
      </c>
      <c r="AJ279" s="548">
        <f t="shared" ref="AJ279" si="3009">M281</f>
        <v>0</v>
      </c>
      <c r="AK279" s="550">
        <f t="shared" ref="AK279" si="3010">M282</f>
        <v>0</v>
      </c>
      <c r="AL279" s="556">
        <f t="shared" ref="AL279" si="3011">N279</f>
        <v>0</v>
      </c>
      <c r="AM279" s="548">
        <f t="shared" ref="AM279" si="3012">N280</f>
        <v>0</v>
      </c>
      <c r="AN279" s="548">
        <f t="shared" ref="AN279" si="3013">N281</f>
        <v>0</v>
      </c>
      <c r="AO279" s="550">
        <f t="shared" ref="AO279" si="3014">N282</f>
        <v>0</v>
      </c>
      <c r="AP279" s="556">
        <f t="shared" ref="AP279" si="3015">O279</f>
        <v>0</v>
      </c>
      <c r="AQ279" s="548">
        <f t="shared" ref="AQ279" si="3016">O280</f>
        <v>0</v>
      </c>
      <c r="AR279" s="548">
        <f t="shared" ref="AR279" si="3017">O281</f>
        <v>0</v>
      </c>
      <c r="AS279" s="550">
        <f t="shared" ref="AS279" si="3018">O282</f>
        <v>0</v>
      </c>
      <c r="AT279" s="556">
        <f t="shared" ref="AT279" si="3019">P279</f>
        <v>0</v>
      </c>
      <c r="AU279" s="548">
        <f t="shared" ref="AU279" si="3020">P280</f>
        <v>0</v>
      </c>
      <c r="AV279" s="548">
        <f t="shared" ref="AV279" si="3021">P281</f>
        <v>0</v>
      </c>
      <c r="AW279" s="550">
        <f t="shared" ref="AW279" si="3022">P282</f>
        <v>0</v>
      </c>
      <c r="AX279" s="556">
        <f t="shared" ref="AX279" si="3023">Q279</f>
        <v>0</v>
      </c>
      <c r="AY279" s="548">
        <f t="shared" ref="AY279" si="3024">Q280</f>
        <v>0</v>
      </c>
      <c r="AZ279" s="548">
        <f t="shared" ref="AZ279" si="3025">Q281</f>
        <v>0</v>
      </c>
      <c r="BA279" s="550">
        <f t="shared" ref="BA279" si="3026">Q282</f>
        <v>0</v>
      </c>
      <c r="BB279" s="556">
        <f t="shared" ref="BB279" si="3027">R279</f>
        <v>0</v>
      </c>
      <c r="BC279" s="548">
        <f t="shared" ref="BC279" si="3028">R280</f>
        <v>0</v>
      </c>
      <c r="BD279" s="548">
        <f t="shared" ref="BD279" si="3029">R281</f>
        <v>0</v>
      </c>
      <c r="BE279" s="550">
        <f t="shared" ref="BE279" si="3030">R282</f>
        <v>0</v>
      </c>
      <c r="BF279" s="556">
        <f t="shared" ref="BF279" si="3031">S279</f>
        <v>0</v>
      </c>
      <c r="BG279" s="548">
        <f t="shared" ref="BG279" si="3032">S280</f>
        <v>0</v>
      </c>
      <c r="BH279" s="548">
        <f t="shared" ref="BH279" si="3033">S281</f>
        <v>0</v>
      </c>
      <c r="BI279" s="550">
        <f t="shared" ref="BI279" si="3034">S282</f>
        <v>0</v>
      </c>
      <c r="BJ279" s="552">
        <f t="shared" ref="BJ279" si="3035">H281</f>
        <v>0</v>
      </c>
      <c r="BK279" s="554" t="str">
        <f t="shared" ref="BK279" si="3036">IF(U279="","",IFERROR(SUM(V279:BI279)+LARGE(V279:BI279,1)/100+LARGE(V279:BI279,2)/1000+LARGE(V279:BI279,3)/10000+LARGE(V279:BI279,4)/100000+LARGE(V279:BI279,5)/1000000+LARGE(V279:BI279,6)/10000000+LARGE(V279:BI279,7)/100000000+LARGE(V279:BI279,8)/1000000000+LARGE(V279:BI279,9)/10000000000+LARGE(V279:BI279,10)/100000000000+LARGE(V279:BI279,11)/1000000000000+LARGE(V279:BI279,12)/10000000000000+LARGE(V279:BI279,13)/100000000000000+LARGE(V279:BI279,14)/1000000000000000+LARGE(V279:BI279,15)/10000000000000000+LARGE(V279:BI279,16)/100000000000000000+LARGE(V279:BI279,17)/1000000000000000000+LARGE(V279:BI279,18)/10000000000000000000+LARGE(V279:BI279,19)/100000000000000000000+LARGE(V279:BI279,20)/1E+21+LARGE(V279:BI279,21)/1E+22+LARGE(V279:BI279,22)/1E+23+LARGE(V279:BI279,23)/1E+24+LARGE(V279:BI279,24)/1E+25+LARGE(V279:BI279,25)/1E+26+LARGE(V279:BI279,26)/1E+27+LARGE(V279:BI279,27)/1E+28+LARGE(V279:BI279,28)/1E+29+LARGE(V279:BI279,29)/1E+30+LARGE(V279:BI279,30)/1E+31+LARGE(V279:BI279,31)/1E+32+LARGE(V279:BI279,32)/1E+33+LARGE(V279:BI279,33)/1E+34+LARGE(V279:BI279,34)/1E+35+LARGE(V279:BI279,35)/1E+36+LARGE(V279:BI279,36)/1E+37+LARGE(V279:BI279,37)/1E+38+LARGE(V279:BI279,38)/1E+39+LARGE(V279:BI279,39)/1E+40+LARGE(V279:BI279,40)/1E+21-0.01/T279,0))</f>
        <v/>
      </c>
      <c r="BL279" s="374"/>
      <c r="BM279" s="374"/>
      <c r="BN279" s="374"/>
      <c r="BO279" s="374"/>
      <c r="BP279" s="374"/>
      <c r="BQ279" s="374"/>
      <c r="BR279" s="374"/>
    </row>
    <row r="280" spans="1:70" ht="12" customHeight="1" x14ac:dyDescent="0.3">
      <c r="A280" s="582"/>
      <c r="B280" s="578"/>
      <c r="C280" s="570"/>
      <c r="D280" s="574"/>
      <c r="E280" s="164"/>
      <c r="F280" s="165"/>
      <c r="G280" s="150"/>
      <c r="H280" s="141" t="str">
        <f>IF(SUM(I279:I282)=0,"",(SUM(I279:I282)))</f>
        <v/>
      </c>
      <c r="I280" s="34" t="str">
        <f t="shared" si="2816"/>
        <v/>
      </c>
      <c r="J280" s="165"/>
      <c r="K280" s="165"/>
      <c r="L280" s="165"/>
      <c r="M280" s="165"/>
      <c r="N280" s="165"/>
      <c r="O280" s="165"/>
      <c r="P280" s="165"/>
      <c r="Q280" s="165"/>
      <c r="R280" s="165"/>
      <c r="S280" s="310"/>
      <c r="T280" s="536"/>
      <c r="U280" s="562"/>
      <c r="V280" s="557"/>
      <c r="W280" s="549"/>
      <c r="X280" s="549"/>
      <c r="Y280" s="551"/>
      <c r="Z280" s="557"/>
      <c r="AA280" s="549"/>
      <c r="AB280" s="549"/>
      <c r="AC280" s="551"/>
      <c r="AD280" s="557"/>
      <c r="AE280" s="549"/>
      <c r="AF280" s="549"/>
      <c r="AG280" s="551"/>
      <c r="AH280" s="557"/>
      <c r="AI280" s="549"/>
      <c r="AJ280" s="549"/>
      <c r="AK280" s="551"/>
      <c r="AL280" s="557"/>
      <c r="AM280" s="549"/>
      <c r="AN280" s="549"/>
      <c r="AO280" s="551"/>
      <c r="AP280" s="557"/>
      <c r="AQ280" s="549"/>
      <c r="AR280" s="549"/>
      <c r="AS280" s="551"/>
      <c r="AT280" s="557"/>
      <c r="AU280" s="549"/>
      <c r="AV280" s="549"/>
      <c r="AW280" s="551"/>
      <c r="AX280" s="557"/>
      <c r="AY280" s="549"/>
      <c r="AZ280" s="549"/>
      <c r="BA280" s="551"/>
      <c r="BB280" s="557"/>
      <c r="BC280" s="549"/>
      <c r="BD280" s="549"/>
      <c r="BE280" s="551"/>
      <c r="BF280" s="557"/>
      <c r="BG280" s="549"/>
      <c r="BH280" s="549"/>
      <c r="BI280" s="551"/>
      <c r="BJ280" s="553"/>
      <c r="BK280" s="555"/>
      <c r="BL280" s="374"/>
      <c r="BM280" s="374"/>
      <c r="BN280" s="374"/>
      <c r="BO280" s="374"/>
      <c r="BP280" s="374"/>
      <c r="BQ280" s="374"/>
      <c r="BR280" s="374"/>
    </row>
    <row r="281" spans="1:70" ht="12" customHeight="1" thickBot="1" x14ac:dyDescent="0.35">
      <c r="A281" s="582"/>
      <c r="B281" s="578"/>
      <c r="C281" s="570"/>
      <c r="D281" s="574"/>
      <c r="E281" s="164"/>
      <c r="F281" s="165"/>
      <c r="G281" s="35" t="s">
        <v>677</v>
      </c>
      <c r="H281" s="142"/>
      <c r="I281" s="34" t="str">
        <f t="shared" si="2816"/>
        <v/>
      </c>
      <c r="J281" s="165"/>
      <c r="K281" s="165"/>
      <c r="L281" s="165"/>
      <c r="M281" s="165"/>
      <c r="N281" s="165"/>
      <c r="O281" s="165"/>
      <c r="P281" s="165"/>
      <c r="Q281" s="165"/>
      <c r="R281" s="165"/>
      <c r="S281" s="310"/>
      <c r="T281" s="536"/>
      <c r="U281" s="562"/>
      <c r="V281" s="557"/>
      <c r="W281" s="549"/>
      <c r="X281" s="549"/>
      <c r="Y281" s="551"/>
      <c r="Z281" s="557"/>
      <c r="AA281" s="549"/>
      <c r="AB281" s="549"/>
      <c r="AC281" s="551"/>
      <c r="AD281" s="557"/>
      <c r="AE281" s="549"/>
      <c r="AF281" s="549"/>
      <c r="AG281" s="551"/>
      <c r="AH281" s="557"/>
      <c r="AI281" s="549"/>
      <c r="AJ281" s="549"/>
      <c r="AK281" s="551"/>
      <c r="AL281" s="557"/>
      <c r="AM281" s="549"/>
      <c r="AN281" s="549"/>
      <c r="AO281" s="551"/>
      <c r="AP281" s="557"/>
      <c r="AQ281" s="549"/>
      <c r="AR281" s="549"/>
      <c r="AS281" s="551"/>
      <c r="AT281" s="557"/>
      <c r="AU281" s="549"/>
      <c r="AV281" s="549"/>
      <c r="AW281" s="551"/>
      <c r="AX281" s="557"/>
      <c r="AY281" s="549"/>
      <c r="AZ281" s="549"/>
      <c r="BA281" s="551"/>
      <c r="BB281" s="557"/>
      <c r="BC281" s="549"/>
      <c r="BD281" s="549"/>
      <c r="BE281" s="551"/>
      <c r="BF281" s="557"/>
      <c r="BG281" s="549"/>
      <c r="BH281" s="549"/>
      <c r="BI281" s="551"/>
      <c r="BJ281" s="553"/>
      <c r="BK281" s="555"/>
      <c r="BL281" s="374"/>
      <c r="BM281" s="374"/>
      <c r="BN281" s="374"/>
      <c r="BO281" s="374"/>
      <c r="BP281" s="374"/>
      <c r="BQ281" s="374"/>
      <c r="BR281" s="374"/>
    </row>
    <row r="282" spans="1:70" ht="12" customHeight="1" thickBot="1" x14ac:dyDescent="0.35">
      <c r="A282" s="583"/>
      <c r="B282" s="579"/>
      <c r="C282" s="572"/>
      <c r="D282" s="575"/>
      <c r="E282" s="166"/>
      <c r="F282" s="169"/>
      <c r="G282" s="36" t="s">
        <v>678</v>
      </c>
      <c r="H282" s="37" t="str">
        <f>IF(F279="","",IF(SUM(H280:H281)=0,"PC",(SUM(H280:H281))))</f>
        <v/>
      </c>
      <c r="I282" s="304" t="str">
        <f t="shared" si="2816"/>
        <v/>
      </c>
      <c r="J282" s="169"/>
      <c r="K282" s="169"/>
      <c r="L282" s="169"/>
      <c r="M282" s="169"/>
      <c r="N282" s="169"/>
      <c r="O282" s="169"/>
      <c r="P282" s="169"/>
      <c r="Q282" s="169"/>
      <c r="R282" s="169"/>
      <c r="S282" s="311"/>
      <c r="T282" s="536"/>
      <c r="U282" s="564"/>
      <c r="V282" s="557"/>
      <c r="W282" s="549"/>
      <c r="X282" s="549"/>
      <c r="Y282" s="551"/>
      <c r="Z282" s="557"/>
      <c r="AA282" s="549"/>
      <c r="AB282" s="549"/>
      <c r="AC282" s="551"/>
      <c r="AD282" s="557"/>
      <c r="AE282" s="549"/>
      <c r="AF282" s="549"/>
      <c r="AG282" s="551"/>
      <c r="AH282" s="557"/>
      <c r="AI282" s="549"/>
      <c r="AJ282" s="549"/>
      <c r="AK282" s="551"/>
      <c r="AL282" s="557"/>
      <c r="AM282" s="549"/>
      <c r="AN282" s="549"/>
      <c r="AO282" s="551"/>
      <c r="AP282" s="557"/>
      <c r="AQ282" s="549"/>
      <c r="AR282" s="549"/>
      <c r="AS282" s="551"/>
      <c r="AT282" s="557"/>
      <c r="AU282" s="549"/>
      <c r="AV282" s="549"/>
      <c r="AW282" s="551"/>
      <c r="AX282" s="557"/>
      <c r="AY282" s="549"/>
      <c r="AZ282" s="549"/>
      <c r="BA282" s="551"/>
      <c r="BB282" s="557"/>
      <c r="BC282" s="549"/>
      <c r="BD282" s="549"/>
      <c r="BE282" s="551"/>
      <c r="BF282" s="557"/>
      <c r="BG282" s="549"/>
      <c r="BH282" s="549"/>
      <c r="BI282" s="551"/>
      <c r="BJ282" s="553"/>
      <c r="BK282" s="555"/>
      <c r="BL282" s="374"/>
      <c r="BM282" s="374"/>
      <c r="BN282" s="374"/>
      <c r="BO282" s="374"/>
      <c r="BP282" s="374"/>
      <c r="BQ282" s="374"/>
      <c r="BR282" s="374"/>
    </row>
    <row r="283" spans="1:70" ht="12" customHeight="1" x14ac:dyDescent="0.3">
      <c r="A283" s="581" t="str">
        <f t="shared" ref="A283" si="3037">IF(ISERROR(RANK(BK283,$BK$3:$BK$78,0)),"",(RANK(BK283,$BK$3:$BK$78,0)))</f>
        <v/>
      </c>
      <c r="B283" s="577" t="str">
        <f>IF(ISNA(VLOOKUP(D283,'L. Des E.'!$A$3:$C$362,2,FALSE)),"",(VLOOKUP(D283,'L. Des E.'!$A$3:$C$362,2,FALSE)))</f>
        <v/>
      </c>
      <c r="C283" s="569" t="str">
        <f>IF(ISNA(VLOOKUP(D283,'L. Des E.'!$A$3:$C$362,3,FALSE)),"",(VLOOKUP(D283,'L. Des E.'!$A$3:$C$362,3,FALSE)))</f>
        <v/>
      </c>
      <c r="D283" s="573"/>
      <c r="E283" s="162"/>
      <c r="F283" s="163"/>
      <c r="G283" s="149"/>
      <c r="H283" s="31"/>
      <c r="I283" s="30" t="str">
        <f t="shared" si="2816"/>
        <v/>
      </c>
      <c r="J283" s="163"/>
      <c r="K283" s="163"/>
      <c r="L283" s="163"/>
      <c r="M283" s="163"/>
      <c r="N283" s="163"/>
      <c r="O283" s="163"/>
      <c r="P283" s="163"/>
      <c r="Q283" s="163"/>
      <c r="R283" s="163"/>
      <c r="S283" s="312"/>
      <c r="T283" s="536">
        <v>71</v>
      </c>
      <c r="U283" s="561" t="str">
        <f t="shared" ref="U283" si="3038">H286</f>
        <v/>
      </c>
      <c r="V283" s="556">
        <f t="shared" ref="V283" si="3039">J283</f>
        <v>0</v>
      </c>
      <c r="W283" s="548">
        <f t="shared" ref="W283" si="3040">J284</f>
        <v>0</v>
      </c>
      <c r="X283" s="548">
        <f t="shared" ref="X283" si="3041">J285</f>
        <v>0</v>
      </c>
      <c r="Y283" s="550">
        <f t="shared" ref="Y283" si="3042">J286</f>
        <v>0</v>
      </c>
      <c r="Z283" s="556">
        <f t="shared" ref="Z283" si="3043">K283</f>
        <v>0</v>
      </c>
      <c r="AA283" s="548">
        <f t="shared" ref="AA283" si="3044">K284</f>
        <v>0</v>
      </c>
      <c r="AB283" s="548">
        <f t="shared" ref="AB283" si="3045">K285</f>
        <v>0</v>
      </c>
      <c r="AC283" s="550">
        <f t="shared" ref="AC283" si="3046">K286</f>
        <v>0</v>
      </c>
      <c r="AD283" s="556">
        <f t="shared" ref="AD283" si="3047">L283</f>
        <v>0</v>
      </c>
      <c r="AE283" s="548">
        <f t="shared" ref="AE283" si="3048">L284</f>
        <v>0</v>
      </c>
      <c r="AF283" s="548">
        <f t="shared" ref="AF283" si="3049">L285</f>
        <v>0</v>
      </c>
      <c r="AG283" s="550">
        <f t="shared" ref="AG283" si="3050">L286</f>
        <v>0</v>
      </c>
      <c r="AH283" s="556">
        <f t="shared" ref="AH283" si="3051">M283</f>
        <v>0</v>
      </c>
      <c r="AI283" s="548">
        <f t="shared" ref="AI283" si="3052">M284</f>
        <v>0</v>
      </c>
      <c r="AJ283" s="548">
        <f t="shared" ref="AJ283" si="3053">M285</f>
        <v>0</v>
      </c>
      <c r="AK283" s="550">
        <f t="shared" ref="AK283" si="3054">M286</f>
        <v>0</v>
      </c>
      <c r="AL283" s="556">
        <f t="shared" ref="AL283" si="3055">N283</f>
        <v>0</v>
      </c>
      <c r="AM283" s="548">
        <f t="shared" ref="AM283" si="3056">N284</f>
        <v>0</v>
      </c>
      <c r="AN283" s="548">
        <f t="shared" ref="AN283" si="3057">N285</f>
        <v>0</v>
      </c>
      <c r="AO283" s="550">
        <f t="shared" ref="AO283" si="3058">N286</f>
        <v>0</v>
      </c>
      <c r="AP283" s="556">
        <f t="shared" ref="AP283" si="3059">O283</f>
        <v>0</v>
      </c>
      <c r="AQ283" s="548">
        <f t="shared" ref="AQ283" si="3060">O284</f>
        <v>0</v>
      </c>
      <c r="AR283" s="548">
        <f t="shared" ref="AR283" si="3061">O285</f>
        <v>0</v>
      </c>
      <c r="AS283" s="550">
        <f t="shared" ref="AS283" si="3062">O286</f>
        <v>0</v>
      </c>
      <c r="AT283" s="556">
        <f t="shared" ref="AT283" si="3063">P283</f>
        <v>0</v>
      </c>
      <c r="AU283" s="548">
        <f t="shared" ref="AU283" si="3064">P284</f>
        <v>0</v>
      </c>
      <c r="AV283" s="548">
        <f t="shared" ref="AV283" si="3065">P285</f>
        <v>0</v>
      </c>
      <c r="AW283" s="550">
        <f t="shared" ref="AW283" si="3066">P286</f>
        <v>0</v>
      </c>
      <c r="AX283" s="556">
        <f t="shared" ref="AX283" si="3067">Q283</f>
        <v>0</v>
      </c>
      <c r="AY283" s="548">
        <f t="shared" ref="AY283" si="3068">Q284</f>
        <v>0</v>
      </c>
      <c r="AZ283" s="548">
        <f t="shared" ref="AZ283" si="3069">Q285</f>
        <v>0</v>
      </c>
      <c r="BA283" s="550">
        <f t="shared" ref="BA283" si="3070">Q286</f>
        <v>0</v>
      </c>
      <c r="BB283" s="556">
        <f t="shared" ref="BB283" si="3071">R283</f>
        <v>0</v>
      </c>
      <c r="BC283" s="548">
        <f t="shared" ref="BC283" si="3072">R284</f>
        <v>0</v>
      </c>
      <c r="BD283" s="548">
        <f t="shared" ref="BD283" si="3073">R285</f>
        <v>0</v>
      </c>
      <c r="BE283" s="550">
        <f t="shared" ref="BE283" si="3074">R286</f>
        <v>0</v>
      </c>
      <c r="BF283" s="556">
        <f t="shared" ref="BF283" si="3075">S283</f>
        <v>0</v>
      </c>
      <c r="BG283" s="548">
        <f t="shared" ref="BG283" si="3076">S284</f>
        <v>0</v>
      </c>
      <c r="BH283" s="548">
        <f t="shared" ref="BH283" si="3077">S285</f>
        <v>0</v>
      </c>
      <c r="BI283" s="550">
        <f t="shared" ref="BI283" si="3078">S286</f>
        <v>0</v>
      </c>
      <c r="BJ283" s="552">
        <f t="shared" ref="BJ283" si="3079">H285</f>
        <v>0</v>
      </c>
      <c r="BK283" s="554" t="str">
        <f t="shared" ref="BK283" si="3080">IF(U283="","",IFERROR(SUM(V283:BI283)+LARGE(V283:BI283,1)/100+LARGE(V283:BI283,2)/1000+LARGE(V283:BI283,3)/10000+LARGE(V283:BI283,4)/100000+LARGE(V283:BI283,5)/1000000+LARGE(V283:BI283,6)/10000000+LARGE(V283:BI283,7)/100000000+LARGE(V283:BI283,8)/1000000000+LARGE(V283:BI283,9)/10000000000+LARGE(V283:BI283,10)/100000000000+LARGE(V283:BI283,11)/1000000000000+LARGE(V283:BI283,12)/10000000000000+LARGE(V283:BI283,13)/100000000000000+LARGE(V283:BI283,14)/1000000000000000+LARGE(V283:BI283,15)/10000000000000000+LARGE(V283:BI283,16)/100000000000000000+LARGE(V283:BI283,17)/1000000000000000000+LARGE(V283:BI283,18)/10000000000000000000+LARGE(V283:BI283,19)/100000000000000000000+LARGE(V283:BI283,20)/1E+21+LARGE(V283:BI283,21)/1E+22+LARGE(V283:BI283,22)/1E+23+LARGE(V283:BI283,23)/1E+24+LARGE(V283:BI283,24)/1E+25+LARGE(V283:BI283,25)/1E+26+LARGE(V283:BI283,26)/1E+27+LARGE(V283:BI283,27)/1E+28+LARGE(V283:BI283,28)/1E+29+LARGE(V283:BI283,29)/1E+30+LARGE(V283:BI283,30)/1E+31+LARGE(V283:BI283,31)/1E+32+LARGE(V283:BI283,32)/1E+33+LARGE(V283:BI283,33)/1E+34+LARGE(V283:BI283,34)/1E+35+LARGE(V283:BI283,35)/1E+36+LARGE(V283:BI283,36)/1E+37+LARGE(V283:BI283,37)/1E+38+LARGE(V283:BI283,38)/1E+39+LARGE(V283:BI283,39)/1E+40+LARGE(V283:BI283,40)/1E+21-0.01/T283,0))</f>
        <v/>
      </c>
      <c r="BL283" s="374"/>
      <c r="BM283" s="374"/>
      <c r="BN283" s="374"/>
      <c r="BO283" s="374"/>
      <c r="BP283" s="374"/>
      <c r="BQ283" s="374"/>
      <c r="BR283" s="374"/>
    </row>
    <row r="284" spans="1:70" ht="12" customHeight="1" x14ac:dyDescent="0.3">
      <c r="A284" s="582"/>
      <c r="B284" s="578"/>
      <c r="C284" s="570"/>
      <c r="D284" s="574"/>
      <c r="E284" s="164"/>
      <c r="F284" s="165"/>
      <c r="G284" s="150"/>
      <c r="H284" s="141" t="str">
        <f>IF(SUM(I283:I286)=0,"",(SUM(I283:I286)))</f>
        <v/>
      </c>
      <c r="I284" s="34" t="str">
        <f t="shared" si="2816"/>
        <v/>
      </c>
      <c r="J284" s="165"/>
      <c r="K284" s="165"/>
      <c r="L284" s="165"/>
      <c r="M284" s="165"/>
      <c r="N284" s="165"/>
      <c r="O284" s="165"/>
      <c r="P284" s="165"/>
      <c r="Q284" s="165"/>
      <c r="R284" s="165"/>
      <c r="S284" s="310"/>
      <c r="T284" s="536"/>
      <c r="U284" s="562"/>
      <c r="V284" s="557"/>
      <c r="W284" s="549"/>
      <c r="X284" s="549"/>
      <c r="Y284" s="551"/>
      <c r="Z284" s="557"/>
      <c r="AA284" s="549"/>
      <c r="AB284" s="549"/>
      <c r="AC284" s="551"/>
      <c r="AD284" s="557"/>
      <c r="AE284" s="549"/>
      <c r="AF284" s="549"/>
      <c r="AG284" s="551"/>
      <c r="AH284" s="557"/>
      <c r="AI284" s="549"/>
      <c r="AJ284" s="549"/>
      <c r="AK284" s="551"/>
      <c r="AL284" s="557"/>
      <c r="AM284" s="549"/>
      <c r="AN284" s="549"/>
      <c r="AO284" s="551"/>
      <c r="AP284" s="557"/>
      <c r="AQ284" s="549"/>
      <c r="AR284" s="549"/>
      <c r="AS284" s="551"/>
      <c r="AT284" s="557"/>
      <c r="AU284" s="549"/>
      <c r="AV284" s="549"/>
      <c r="AW284" s="551"/>
      <c r="AX284" s="557"/>
      <c r="AY284" s="549"/>
      <c r="AZ284" s="549"/>
      <c r="BA284" s="551"/>
      <c r="BB284" s="557"/>
      <c r="BC284" s="549"/>
      <c r="BD284" s="549"/>
      <c r="BE284" s="551"/>
      <c r="BF284" s="557"/>
      <c r="BG284" s="549"/>
      <c r="BH284" s="549"/>
      <c r="BI284" s="551"/>
      <c r="BJ284" s="553"/>
      <c r="BK284" s="555"/>
      <c r="BL284" s="374"/>
      <c r="BM284" s="374"/>
      <c r="BN284" s="374"/>
      <c r="BO284" s="374"/>
      <c r="BP284" s="374"/>
      <c r="BQ284" s="374"/>
      <c r="BR284" s="374"/>
    </row>
    <row r="285" spans="1:70" ht="12" customHeight="1" thickBot="1" x14ac:dyDescent="0.35">
      <c r="A285" s="582"/>
      <c r="B285" s="578"/>
      <c r="C285" s="570"/>
      <c r="D285" s="574"/>
      <c r="E285" s="164"/>
      <c r="F285" s="165"/>
      <c r="G285" s="35" t="s">
        <v>677</v>
      </c>
      <c r="H285" s="142"/>
      <c r="I285" s="34" t="str">
        <f t="shared" si="2816"/>
        <v/>
      </c>
      <c r="J285" s="165"/>
      <c r="K285" s="165"/>
      <c r="L285" s="165"/>
      <c r="M285" s="165"/>
      <c r="N285" s="165"/>
      <c r="O285" s="165"/>
      <c r="P285" s="165"/>
      <c r="Q285" s="165"/>
      <c r="R285" s="165"/>
      <c r="S285" s="310"/>
      <c r="T285" s="536"/>
      <c r="U285" s="562"/>
      <c r="V285" s="557"/>
      <c r="W285" s="549"/>
      <c r="X285" s="549"/>
      <c r="Y285" s="551"/>
      <c r="Z285" s="557"/>
      <c r="AA285" s="549"/>
      <c r="AB285" s="549"/>
      <c r="AC285" s="551"/>
      <c r="AD285" s="557"/>
      <c r="AE285" s="549"/>
      <c r="AF285" s="549"/>
      <c r="AG285" s="551"/>
      <c r="AH285" s="557"/>
      <c r="AI285" s="549"/>
      <c r="AJ285" s="549"/>
      <c r="AK285" s="551"/>
      <c r="AL285" s="557"/>
      <c r="AM285" s="549"/>
      <c r="AN285" s="549"/>
      <c r="AO285" s="551"/>
      <c r="AP285" s="557"/>
      <c r="AQ285" s="549"/>
      <c r="AR285" s="549"/>
      <c r="AS285" s="551"/>
      <c r="AT285" s="557"/>
      <c r="AU285" s="549"/>
      <c r="AV285" s="549"/>
      <c r="AW285" s="551"/>
      <c r="AX285" s="557"/>
      <c r="AY285" s="549"/>
      <c r="AZ285" s="549"/>
      <c r="BA285" s="551"/>
      <c r="BB285" s="557"/>
      <c r="BC285" s="549"/>
      <c r="BD285" s="549"/>
      <c r="BE285" s="551"/>
      <c r="BF285" s="557"/>
      <c r="BG285" s="549"/>
      <c r="BH285" s="549"/>
      <c r="BI285" s="551"/>
      <c r="BJ285" s="553"/>
      <c r="BK285" s="555"/>
      <c r="BL285" s="374"/>
      <c r="BM285" s="374"/>
      <c r="BN285" s="374"/>
      <c r="BO285" s="374"/>
      <c r="BP285" s="374"/>
      <c r="BQ285" s="374"/>
      <c r="BR285" s="374"/>
    </row>
    <row r="286" spans="1:70" ht="12" customHeight="1" thickBot="1" x14ac:dyDescent="0.35">
      <c r="A286" s="583"/>
      <c r="B286" s="579"/>
      <c r="C286" s="572"/>
      <c r="D286" s="575"/>
      <c r="E286" s="170"/>
      <c r="F286" s="167"/>
      <c r="G286" s="36" t="s">
        <v>678</v>
      </c>
      <c r="H286" s="37" t="str">
        <f>IF(F283="","",IF(SUM(H284:H285)=0,"PC",(SUM(H284:H285))))</f>
        <v/>
      </c>
      <c r="I286" s="304" t="str">
        <f t="shared" si="2816"/>
        <v/>
      </c>
      <c r="J286" s="167"/>
      <c r="K286" s="167"/>
      <c r="L286" s="167"/>
      <c r="M286" s="167"/>
      <c r="N286" s="167"/>
      <c r="O286" s="167"/>
      <c r="P286" s="167"/>
      <c r="Q286" s="167"/>
      <c r="R286" s="167"/>
      <c r="S286" s="313"/>
      <c r="T286" s="536"/>
      <c r="U286" s="564"/>
      <c r="V286" s="557"/>
      <c r="W286" s="549"/>
      <c r="X286" s="549"/>
      <c r="Y286" s="551"/>
      <c r="Z286" s="557"/>
      <c r="AA286" s="549"/>
      <c r="AB286" s="549"/>
      <c r="AC286" s="551"/>
      <c r="AD286" s="557"/>
      <c r="AE286" s="549"/>
      <c r="AF286" s="549"/>
      <c r="AG286" s="551"/>
      <c r="AH286" s="557"/>
      <c r="AI286" s="549"/>
      <c r="AJ286" s="549"/>
      <c r="AK286" s="551"/>
      <c r="AL286" s="557"/>
      <c r="AM286" s="549"/>
      <c r="AN286" s="549"/>
      <c r="AO286" s="551"/>
      <c r="AP286" s="557"/>
      <c r="AQ286" s="549"/>
      <c r="AR286" s="549"/>
      <c r="AS286" s="551"/>
      <c r="AT286" s="557"/>
      <c r="AU286" s="549"/>
      <c r="AV286" s="549"/>
      <c r="AW286" s="551"/>
      <c r="AX286" s="557"/>
      <c r="AY286" s="549"/>
      <c r="AZ286" s="549"/>
      <c r="BA286" s="551"/>
      <c r="BB286" s="557"/>
      <c r="BC286" s="549"/>
      <c r="BD286" s="549"/>
      <c r="BE286" s="551"/>
      <c r="BF286" s="557"/>
      <c r="BG286" s="549"/>
      <c r="BH286" s="549"/>
      <c r="BI286" s="551"/>
      <c r="BJ286" s="553"/>
      <c r="BK286" s="555"/>
      <c r="BL286" s="374"/>
      <c r="BM286" s="374"/>
      <c r="BN286" s="374"/>
      <c r="BO286" s="374"/>
      <c r="BP286" s="374"/>
      <c r="BQ286" s="374"/>
      <c r="BR286" s="374"/>
    </row>
    <row r="287" spans="1:70" ht="12" customHeight="1" x14ac:dyDescent="0.3">
      <c r="A287" s="581" t="str">
        <f t="shared" ref="A287" si="3081">IF(ISERROR(RANK(BK287,$BK$3:$BK$78,0)),"",(RANK(BK287,$BK$3:$BK$78,0)))</f>
        <v/>
      </c>
      <c r="B287" s="577" t="str">
        <f>IF(ISNA(VLOOKUP(D287,'L. Des E.'!$A$3:$C$362,2,FALSE)),"",(VLOOKUP(D287,'L. Des E.'!$A$3:$C$362,2,FALSE)))</f>
        <v/>
      </c>
      <c r="C287" s="569" t="str">
        <f>IF(ISNA(VLOOKUP(D287,'L. Des E.'!$A$3:$C$362,3,FALSE)),"",(VLOOKUP(D287,'L. Des E.'!$A$3:$C$362,3,FALSE)))</f>
        <v/>
      </c>
      <c r="D287" s="573"/>
      <c r="E287" s="171"/>
      <c r="F287" s="168"/>
      <c r="G287" s="149"/>
      <c r="H287" s="39"/>
      <c r="I287" s="30" t="str">
        <f t="shared" si="2816"/>
        <v/>
      </c>
      <c r="J287" s="168"/>
      <c r="K287" s="168"/>
      <c r="L287" s="168"/>
      <c r="M287" s="168"/>
      <c r="N287" s="168"/>
      <c r="O287" s="168"/>
      <c r="P287" s="168"/>
      <c r="Q287" s="168"/>
      <c r="R287" s="168"/>
      <c r="S287" s="309"/>
      <c r="T287" s="536">
        <v>72</v>
      </c>
      <c r="U287" s="561" t="str">
        <f t="shared" ref="U287" si="3082">H290</f>
        <v/>
      </c>
      <c r="V287" s="556">
        <f t="shared" ref="V287" si="3083">J287</f>
        <v>0</v>
      </c>
      <c r="W287" s="548">
        <f t="shared" ref="W287" si="3084">J288</f>
        <v>0</v>
      </c>
      <c r="X287" s="548">
        <f t="shared" ref="X287" si="3085">J289</f>
        <v>0</v>
      </c>
      <c r="Y287" s="550">
        <f t="shared" ref="Y287" si="3086">J290</f>
        <v>0</v>
      </c>
      <c r="Z287" s="556">
        <f t="shared" ref="Z287" si="3087">K287</f>
        <v>0</v>
      </c>
      <c r="AA287" s="548">
        <f t="shared" ref="AA287" si="3088">K288</f>
        <v>0</v>
      </c>
      <c r="AB287" s="548">
        <f t="shared" ref="AB287" si="3089">K289</f>
        <v>0</v>
      </c>
      <c r="AC287" s="550">
        <f t="shared" ref="AC287" si="3090">K290</f>
        <v>0</v>
      </c>
      <c r="AD287" s="556">
        <f t="shared" ref="AD287" si="3091">L287</f>
        <v>0</v>
      </c>
      <c r="AE287" s="548">
        <f t="shared" ref="AE287" si="3092">L288</f>
        <v>0</v>
      </c>
      <c r="AF287" s="548">
        <f t="shared" ref="AF287" si="3093">L289</f>
        <v>0</v>
      </c>
      <c r="AG287" s="550">
        <f t="shared" ref="AG287" si="3094">L290</f>
        <v>0</v>
      </c>
      <c r="AH287" s="556">
        <f t="shared" ref="AH287" si="3095">M287</f>
        <v>0</v>
      </c>
      <c r="AI287" s="548">
        <f t="shared" ref="AI287" si="3096">M288</f>
        <v>0</v>
      </c>
      <c r="AJ287" s="548">
        <f t="shared" ref="AJ287" si="3097">M289</f>
        <v>0</v>
      </c>
      <c r="AK287" s="550">
        <f t="shared" ref="AK287" si="3098">M290</f>
        <v>0</v>
      </c>
      <c r="AL287" s="556">
        <f t="shared" ref="AL287" si="3099">N287</f>
        <v>0</v>
      </c>
      <c r="AM287" s="548">
        <f t="shared" ref="AM287" si="3100">N288</f>
        <v>0</v>
      </c>
      <c r="AN287" s="548">
        <f t="shared" ref="AN287" si="3101">N289</f>
        <v>0</v>
      </c>
      <c r="AO287" s="550">
        <f t="shared" ref="AO287" si="3102">N290</f>
        <v>0</v>
      </c>
      <c r="AP287" s="556">
        <f t="shared" ref="AP287" si="3103">O287</f>
        <v>0</v>
      </c>
      <c r="AQ287" s="548">
        <f t="shared" ref="AQ287" si="3104">O288</f>
        <v>0</v>
      </c>
      <c r="AR287" s="548">
        <f t="shared" ref="AR287" si="3105">O289</f>
        <v>0</v>
      </c>
      <c r="AS287" s="550">
        <f t="shared" ref="AS287" si="3106">O290</f>
        <v>0</v>
      </c>
      <c r="AT287" s="556">
        <f t="shared" ref="AT287" si="3107">P287</f>
        <v>0</v>
      </c>
      <c r="AU287" s="548">
        <f t="shared" ref="AU287" si="3108">P288</f>
        <v>0</v>
      </c>
      <c r="AV287" s="548">
        <f t="shared" ref="AV287" si="3109">P289</f>
        <v>0</v>
      </c>
      <c r="AW287" s="550">
        <f t="shared" ref="AW287" si="3110">P290</f>
        <v>0</v>
      </c>
      <c r="AX287" s="556">
        <f t="shared" ref="AX287" si="3111">Q287</f>
        <v>0</v>
      </c>
      <c r="AY287" s="548">
        <f t="shared" ref="AY287" si="3112">Q288</f>
        <v>0</v>
      </c>
      <c r="AZ287" s="548">
        <f t="shared" ref="AZ287" si="3113">Q289</f>
        <v>0</v>
      </c>
      <c r="BA287" s="550">
        <f t="shared" ref="BA287" si="3114">Q290</f>
        <v>0</v>
      </c>
      <c r="BB287" s="556">
        <f t="shared" ref="BB287" si="3115">R287</f>
        <v>0</v>
      </c>
      <c r="BC287" s="548">
        <f t="shared" ref="BC287" si="3116">R288</f>
        <v>0</v>
      </c>
      <c r="BD287" s="548">
        <f t="shared" ref="BD287" si="3117">R289</f>
        <v>0</v>
      </c>
      <c r="BE287" s="550">
        <f t="shared" ref="BE287" si="3118">R290</f>
        <v>0</v>
      </c>
      <c r="BF287" s="556">
        <f t="shared" ref="BF287" si="3119">S287</f>
        <v>0</v>
      </c>
      <c r="BG287" s="548">
        <f t="shared" ref="BG287" si="3120">S288</f>
        <v>0</v>
      </c>
      <c r="BH287" s="548">
        <f t="shared" ref="BH287" si="3121">S289</f>
        <v>0</v>
      </c>
      <c r="BI287" s="550">
        <f t="shared" ref="BI287" si="3122">S290</f>
        <v>0</v>
      </c>
      <c r="BJ287" s="552">
        <f t="shared" ref="BJ287" si="3123">H289</f>
        <v>0</v>
      </c>
      <c r="BK287" s="554" t="str">
        <f t="shared" ref="BK287" si="3124">IF(U287="","",IFERROR(SUM(V287:BI287)+LARGE(V287:BI287,1)/100+LARGE(V287:BI287,2)/1000+LARGE(V287:BI287,3)/10000+LARGE(V287:BI287,4)/100000+LARGE(V287:BI287,5)/1000000+LARGE(V287:BI287,6)/10000000+LARGE(V287:BI287,7)/100000000+LARGE(V287:BI287,8)/1000000000+LARGE(V287:BI287,9)/10000000000+LARGE(V287:BI287,10)/100000000000+LARGE(V287:BI287,11)/1000000000000+LARGE(V287:BI287,12)/10000000000000+LARGE(V287:BI287,13)/100000000000000+LARGE(V287:BI287,14)/1000000000000000+LARGE(V287:BI287,15)/10000000000000000+LARGE(V287:BI287,16)/100000000000000000+LARGE(V287:BI287,17)/1000000000000000000+LARGE(V287:BI287,18)/10000000000000000000+LARGE(V287:BI287,19)/100000000000000000000+LARGE(V287:BI287,20)/1E+21+LARGE(V287:BI287,21)/1E+22+LARGE(V287:BI287,22)/1E+23+LARGE(V287:BI287,23)/1E+24+LARGE(V287:BI287,24)/1E+25+LARGE(V287:BI287,25)/1E+26+LARGE(V287:BI287,26)/1E+27+LARGE(V287:BI287,27)/1E+28+LARGE(V287:BI287,28)/1E+29+LARGE(V287:BI287,29)/1E+30+LARGE(V287:BI287,30)/1E+31+LARGE(V287:BI287,31)/1E+32+LARGE(V287:BI287,32)/1E+33+LARGE(V287:BI287,33)/1E+34+LARGE(V287:BI287,34)/1E+35+LARGE(V287:BI287,35)/1E+36+LARGE(V287:BI287,36)/1E+37+LARGE(V287:BI287,37)/1E+38+LARGE(V287:BI287,38)/1E+39+LARGE(V287:BI287,39)/1E+40+LARGE(V287:BI287,40)/1E+21-0.01/T287,0))</f>
        <v/>
      </c>
      <c r="BL287" s="374"/>
      <c r="BM287" s="374"/>
      <c r="BN287" s="374"/>
      <c r="BO287" s="374"/>
      <c r="BP287" s="374"/>
      <c r="BQ287" s="374"/>
      <c r="BR287" s="374"/>
    </row>
    <row r="288" spans="1:70" ht="12" customHeight="1" x14ac:dyDescent="0.3">
      <c r="A288" s="582"/>
      <c r="B288" s="578"/>
      <c r="C288" s="570"/>
      <c r="D288" s="574"/>
      <c r="E288" s="164"/>
      <c r="F288" s="165"/>
      <c r="G288" s="150"/>
      <c r="H288" s="141" t="str">
        <f>IF(SUM(I287:I290)=0,"",(SUM(I287:I290)))</f>
        <v/>
      </c>
      <c r="I288" s="34" t="str">
        <f t="shared" si="2816"/>
        <v/>
      </c>
      <c r="J288" s="165"/>
      <c r="K288" s="165"/>
      <c r="L288" s="165"/>
      <c r="M288" s="165"/>
      <c r="N288" s="165"/>
      <c r="O288" s="165"/>
      <c r="P288" s="165"/>
      <c r="Q288" s="165"/>
      <c r="R288" s="165"/>
      <c r="S288" s="310"/>
      <c r="T288" s="536"/>
      <c r="U288" s="562"/>
      <c r="V288" s="557"/>
      <c r="W288" s="549"/>
      <c r="X288" s="549"/>
      <c r="Y288" s="551"/>
      <c r="Z288" s="557"/>
      <c r="AA288" s="549"/>
      <c r="AB288" s="549"/>
      <c r="AC288" s="551"/>
      <c r="AD288" s="557"/>
      <c r="AE288" s="549"/>
      <c r="AF288" s="549"/>
      <c r="AG288" s="551"/>
      <c r="AH288" s="557"/>
      <c r="AI288" s="549"/>
      <c r="AJ288" s="549"/>
      <c r="AK288" s="551"/>
      <c r="AL288" s="557"/>
      <c r="AM288" s="549"/>
      <c r="AN288" s="549"/>
      <c r="AO288" s="551"/>
      <c r="AP288" s="557"/>
      <c r="AQ288" s="549"/>
      <c r="AR288" s="549"/>
      <c r="AS288" s="551"/>
      <c r="AT288" s="557"/>
      <c r="AU288" s="549"/>
      <c r="AV288" s="549"/>
      <c r="AW288" s="551"/>
      <c r="AX288" s="557"/>
      <c r="AY288" s="549"/>
      <c r="AZ288" s="549"/>
      <c r="BA288" s="551"/>
      <c r="BB288" s="557"/>
      <c r="BC288" s="549"/>
      <c r="BD288" s="549"/>
      <c r="BE288" s="551"/>
      <c r="BF288" s="557"/>
      <c r="BG288" s="549"/>
      <c r="BH288" s="549"/>
      <c r="BI288" s="551"/>
      <c r="BJ288" s="553"/>
      <c r="BK288" s="555"/>
      <c r="BL288" s="374"/>
      <c r="BM288" s="374"/>
      <c r="BN288" s="374"/>
      <c r="BO288" s="374"/>
      <c r="BP288" s="374"/>
      <c r="BQ288" s="374"/>
      <c r="BR288" s="374"/>
    </row>
    <row r="289" spans="1:70" ht="12" customHeight="1" thickBot="1" x14ac:dyDescent="0.35">
      <c r="A289" s="582"/>
      <c r="B289" s="578"/>
      <c r="C289" s="570"/>
      <c r="D289" s="574"/>
      <c r="E289" s="164"/>
      <c r="F289" s="165"/>
      <c r="G289" s="35" t="s">
        <v>677</v>
      </c>
      <c r="H289" s="142"/>
      <c r="I289" s="34" t="str">
        <f t="shared" si="2816"/>
        <v/>
      </c>
      <c r="J289" s="165"/>
      <c r="K289" s="165"/>
      <c r="L289" s="165"/>
      <c r="M289" s="165"/>
      <c r="N289" s="165"/>
      <c r="O289" s="165"/>
      <c r="P289" s="165"/>
      <c r="Q289" s="165"/>
      <c r="R289" s="165"/>
      <c r="S289" s="310"/>
      <c r="T289" s="536"/>
      <c r="U289" s="562"/>
      <c r="V289" s="557"/>
      <c r="W289" s="549"/>
      <c r="X289" s="549"/>
      <c r="Y289" s="551"/>
      <c r="Z289" s="557"/>
      <c r="AA289" s="549"/>
      <c r="AB289" s="549"/>
      <c r="AC289" s="551"/>
      <c r="AD289" s="557"/>
      <c r="AE289" s="549"/>
      <c r="AF289" s="549"/>
      <c r="AG289" s="551"/>
      <c r="AH289" s="557"/>
      <c r="AI289" s="549"/>
      <c r="AJ289" s="549"/>
      <c r="AK289" s="551"/>
      <c r="AL289" s="557"/>
      <c r="AM289" s="549"/>
      <c r="AN289" s="549"/>
      <c r="AO289" s="551"/>
      <c r="AP289" s="557"/>
      <c r="AQ289" s="549"/>
      <c r="AR289" s="549"/>
      <c r="AS289" s="551"/>
      <c r="AT289" s="557"/>
      <c r="AU289" s="549"/>
      <c r="AV289" s="549"/>
      <c r="AW289" s="551"/>
      <c r="AX289" s="557"/>
      <c r="AY289" s="549"/>
      <c r="AZ289" s="549"/>
      <c r="BA289" s="551"/>
      <c r="BB289" s="557"/>
      <c r="BC289" s="549"/>
      <c r="BD289" s="549"/>
      <c r="BE289" s="551"/>
      <c r="BF289" s="557"/>
      <c r="BG289" s="549"/>
      <c r="BH289" s="549"/>
      <c r="BI289" s="551"/>
      <c r="BJ289" s="553"/>
      <c r="BK289" s="555"/>
      <c r="BL289" s="374"/>
      <c r="BM289" s="374"/>
      <c r="BN289" s="374"/>
      <c r="BO289" s="374"/>
      <c r="BP289" s="374"/>
      <c r="BQ289" s="374"/>
      <c r="BR289" s="374"/>
    </row>
    <row r="290" spans="1:70" ht="12" customHeight="1" thickBot="1" x14ac:dyDescent="0.35">
      <c r="A290" s="583"/>
      <c r="B290" s="579"/>
      <c r="C290" s="572"/>
      <c r="D290" s="575"/>
      <c r="E290" s="166"/>
      <c r="F290" s="169"/>
      <c r="G290" s="36" t="s">
        <v>678</v>
      </c>
      <c r="H290" s="37" t="str">
        <f>IF(F287="","",IF(SUM(H288:H289)=0,"PC",(SUM(H288:H289))))</f>
        <v/>
      </c>
      <c r="I290" s="304" t="str">
        <f t="shared" si="2816"/>
        <v/>
      </c>
      <c r="J290" s="169"/>
      <c r="K290" s="169"/>
      <c r="L290" s="169"/>
      <c r="M290" s="169"/>
      <c r="N290" s="169"/>
      <c r="O290" s="169"/>
      <c r="P290" s="169"/>
      <c r="Q290" s="169"/>
      <c r="R290" s="169"/>
      <c r="S290" s="311"/>
      <c r="T290" s="536"/>
      <c r="U290" s="564"/>
      <c r="V290" s="557"/>
      <c r="W290" s="549"/>
      <c r="X290" s="549"/>
      <c r="Y290" s="551"/>
      <c r="Z290" s="557"/>
      <c r="AA290" s="549"/>
      <c r="AB290" s="549"/>
      <c r="AC290" s="551"/>
      <c r="AD290" s="557"/>
      <c r="AE290" s="549"/>
      <c r="AF290" s="549"/>
      <c r="AG290" s="551"/>
      <c r="AH290" s="557"/>
      <c r="AI290" s="549"/>
      <c r="AJ290" s="549"/>
      <c r="AK290" s="551"/>
      <c r="AL290" s="557"/>
      <c r="AM290" s="549"/>
      <c r="AN290" s="549"/>
      <c r="AO290" s="551"/>
      <c r="AP290" s="557"/>
      <c r="AQ290" s="549"/>
      <c r="AR290" s="549"/>
      <c r="AS290" s="551"/>
      <c r="AT290" s="557"/>
      <c r="AU290" s="549"/>
      <c r="AV290" s="549"/>
      <c r="AW290" s="551"/>
      <c r="AX290" s="557"/>
      <c r="AY290" s="549"/>
      <c r="AZ290" s="549"/>
      <c r="BA290" s="551"/>
      <c r="BB290" s="557"/>
      <c r="BC290" s="549"/>
      <c r="BD290" s="549"/>
      <c r="BE290" s="551"/>
      <c r="BF290" s="557"/>
      <c r="BG290" s="549"/>
      <c r="BH290" s="549"/>
      <c r="BI290" s="551"/>
      <c r="BJ290" s="553"/>
      <c r="BK290" s="555"/>
      <c r="BL290" s="374"/>
      <c r="BM290" s="374"/>
      <c r="BN290" s="374"/>
      <c r="BO290" s="374"/>
      <c r="BP290" s="374"/>
      <c r="BQ290" s="374"/>
      <c r="BR290" s="374"/>
    </row>
    <row r="291" spans="1:70" ht="12" customHeight="1" x14ac:dyDescent="0.3">
      <c r="A291" s="581" t="str">
        <f t="shared" ref="A291" si="3125">IF(ISERROR(RANK(BK291,$BK$3:$BK$78,0)),"",(RANK(BK291,$BK$3:$BK$78,0)))</f>
        <v/>
      </c>
      <c r="B291" s="577" t="str">
        <f>IF(ISNA(VLOOKUP(D291,'L. Des E.'!$A$3:$C$362,2,FALSE)),"",(VLOOKUP(D291,'L. Des E.'!$A$3:$C$362,2,FALSE)))</f>
        <v/>
      </c>
      <c r="C291" s="569" t="str">
        <f>IF(ISNA(VLOOKUP(D291,'L. Des E.'!$A$3:$C$362,3,FALSE)),"",(VLOOKUP(D291,'L. Des E.'!$A$3:$C$362,3,FALSE)))</f>
        <v/>
      </c>
      <c r="D291" s="573"/>
      <c r="E291" s="162"/>
      <c r="F291" s="163"/>
      <c r="G291" s="149"/>
      <c r="H291" s="234"/>
      <c r="I291" s="30" t="str">
        <f t="shared" si="2816"/>
        <v/>
      </c>
      <c r="J291" s="163"/>
      <c r="K291" s="163"/>
      <c r="L291" s="163"/>
      <c r="M291" s="163"/>
      <c r="N291" s="163"/>
      <c r="O291" s="163"/>
      <c r="P291" s="163"/>
      <c r="Q291" s="163"/>
      <c r="R291" s="163"/>
      <c r="S291" s="312"/>
      <c r="T291" s="536">
        <v>73</v>
      </c>
      <c r="U291" s="561" t="str">
        <f t="shared" ref="U291" si="3126">H294</f>
        <v/>
      </c>
      <c r="V291" s="556">
        <f t="shared" ref="V291" si="3127">J291</f>
        <v>0</v>
      </c>
      <c r="W291" s="548">
        <f t="shared" ref="W291" si="3128">J292</f>
        <v>0</v>
      </c>
      <c r="X291" s="548">
        <f t="shared" ref="X291" si="3129">J293</f>
        <v>0</v>
      </c>
      <c r="Y291" s="550">
        <f t="shared" ref="Y291" si="3130">J294</f>
        <v>0</v>
      </c>
      <c r="Z291" s="556">
        <f t="shared" ref="Z291" si="3131">K291</f>
        <v>0</v>
      </c>
      <c r="AA291" s="548">
        <f t="shared" ref="AA291" si="3132">K292</f>
        <v>0</v>
      </c>
      <c r="AB291" s="548">
        <f t="shared" ref="AB291" si="3133">K293</f>
        <v>0</v>
      </c>
      <c r="AC291" s="550">
        <f t="shared" ref="AC291" si="3134">K294</f>
        <v>0</v>
      </c>
      <c r="AD291" s="556">
        <f t="shared" ref="AD291" si="3135">L291</f>
        <v>0</v>
      </c>
      <c r="AE291" s="548">
        <f t="shared" ref="AE291" si="3136">L292</f>
        <v>0</v>
      </c>
      <c r="AF291" s="548">
        <f t="shared" ref="AF291" si="3137">L293</f>
        <v>0</v>
      </c>
      <c r="AG291" s="550">
        <f t="shared" ref="AG291" si="3138">L294</f>
        <v>0</v>
      </c>
      <c r="AH291" s="556">
        <f t="shared" ref="AH291" si="3139">M291</f>
        <v>0</v>
      </c>
      <c r="AI291" s="548">
        <f t="shared" ref="AI291" si="3140">M292</f>
        <v>0</v>
      </c>
      <c r="AJ291" s="548">
        <f t="shared" ref="AJ291" si="3141">M293</f>
        <v>0</v>
      </c>
      <c r="AK291" s="550">
        <f t="shared" ref="AK291" si="3142">M294</f>
        <v>0</v>
      </c>
      <c r="AL291" s="556">
        <f t="shared" ref="AL291" si="3143">N291</f>
        <v>0</v>
      </c>
      <c r="AM291" s="548">
        <f t="shared" ref="AM291" si="3144">N292</f>
        <v>0</v>
      </c>
      <c r="AN291" s="548">
        <f t="shared" ref="AN291" si="3145">N293</f>
        <v>0</v>
      </c>
      <c r="AO291" s="550">
        <f t="shared" ref="AO291" si="3146">N294</f>
        <v>0</v>
      </c>
      <c r="AP291" s="556">
        <f t="shared" ref="AP291" si="3147">O291</f>
        <v>0</v>
      </c>
      <c r="AQ291" s="548">
        <f t="shared" ref="AQ291" si="3148">O292</f>
        <v>0</v>
      </c>
      <c r="AR291" s="548">
        <f t="shared" ref="AR291" si="3149">O293</f>
        <v>0</v>
      </c>
      <c r="AS291" s="550">
        <f t="shared" ref="AS291" si="3150">O294</f>
        <v>0</v>
      </c>
      <c r="AT291" s="556">
        <f t="shared" ref="AT291" si="3151">P291</f>
        <v>0</v>
      </c>
      <c r="AU291" s="548">
        <f t="shared" ref="AU291" si="3152">P292</f>
        <v>0</v>
      </c>
      <c r="AV291" s="548">
        <f t="shared" ref="AV291" si="3153">P293</f>
        <v>0</v>
      </c>
      <c r="AW291" s="550">
        <f t="shared" ref="AW291" si="3154">P294</f>
        <v>0</v>
      </c>
      <c r="AX291" s="556">
        <f t="shared" ref="AX291" si="3155">Q291</f>
        <v>0</v>
      </c>
      <c r="AY291" s="548">
        <f t="shared" ref="AY291" si="3156">Q292</f>
        <v>0</v>
      </c>
      <c r="AZ291" s="548">
        <f t="shared" ref="AZ291" si="3157">Q293</f>
        <v>0</v>
      </c>
      <c r="BA291" s="550">
        <f t="shared" ref="BA291" si="3158">Q294</f>
        <v>0</v>
      </c>
      <c r="BB291" s="556">
        <f t="shared" ref="BB291" si="3159">R291</f>
        <v>0</v>
      </c>
      <c r="BC291" s="548">
        <f t="shared" ref="BC291" si="3160">R292</f>
        <v>0</v>
      </c>
      <c r="BD291" s="548">
        <f t="shared" ref="BD291" si="3161">R293</f>
        <v>0</v>
      </c>
      <c r="BE291" s="550">
        <f t="shared" ref="BE291" si="3162">R294</f>
        <v>0</v>
      </c>
      <c r="BF291" s="556">
        <f t="shared" ref="BF291" si="3163">S291</f>
        <v>0</v>
      </c>
      <c r="BG291" s="548">
        <f t="shared" ref="BG291" si="3164">S292</f>
        <v>0</v>
      </c>
      <c r="BH291" s="548">
        <f t="shared" ref="BH291" si="3165">S293</f>
        <v>0</v>
      </c>
      <c r="BI291" s="550">
        <f t="shared" ref="BI291" si="3166">S294</f>
        <v>0</v>
      </c>
      <c r="BJ291" s="552">
        <f t="shared" ref="BJ291" si="3167">H293</f>
        <v>0</v>
      </c>
      <c r="BK291" s="554" t="str">
        <f t="shared" ref="BK291" si="3168">IF(U291="","",IFERROR(SUM(V291:BI291)+LARGE(V291:BI291,1)/100+LARGE(V291:BI291,2)/1000+LARGE(V291:BI291,3)/10000+LARGE(V291:BI291,4)/100000+LARGE(V291:BI291,5)/1000000+LARGE(V291:BI291,6)/10000000+LARGE(V291:BI291,7)/100000000+LARGE(V291:BI291,8)/1000000000+LARGE(V291:BI291,9)/10000000000+LARGE(V291:BI291,10)/100000000000+LARGE(V291:BI291,11)/1000000000000+LARGE(V291:BI291,12)/10000000000000+LARGE(V291:BI291,13)/100000000000000+LARGE(V291:BI291,14)/1000000000000000+LARGE(V291:BI291,15)/10000000000000000+LARGE(V291:BI291,16)/100000000000000000+LARGE(V291:BI291,17)/1000000000000000000+LARGE(V291:BI291,18)/10000000000000000000+LARGE(V291:BI291,19)/100000000000000000000+LARGE(V291:BI291,20)/1E+21+LARGE(V291:BI291,21)/1E+22+LARGE(V291:BI291,22)/1E+23+LARGE(V291:BI291,23)/1E+24+LARGE(V291:BI291,24)/1E+25+LARGE(V291:BI291,25)/1E+26+LARGE(V291:BI291,26)/1E+27+LARGE(V291:BI291,27)/1E+28+LARGE(V291:BI291,28)/1E+29+LARGE(V291:BI291,29)/1E+30+LARGE(V291:BI291,30)/1E+31+LARGE(V291:BI291,31)/1E+32+LARGE(V291:BI291,32)/1E+33+LARGE(V291:BI291,33)/1E+34+LARGE(V291:BI291,34)/1E+35+LARGE(V291:BI291,35)/1E+36+LARGE(V291:BI291,36)/1E+37+LARGE(V291:BI291,37)/1E+38+LARGE(V291:BI291,38)/1E+39+LARGE(V291:BI291,39)/1E+40+LARGE(V291:BI291,40)/1E+21-0.01/T291,0))</f>
        <v/>
      </c>
      <c r="BL291" s="374"/>
      <c r="BM291" s="374"/>
      <c r="BN291" s="374"/>
      <c r="BO291" s="374"/>
      <c r="BP291" s="374"/>
      <c r="BQ291" s="374"/>
      <c r="BR291" s="374"/>
    </row>
    <row r="292" spans="1:70" ht="12" customHeight="1" x14ac:dyDescent="0.3">
      <c r="A292" s="582"/>
      <c r="B292" s="578"/>
      <c r="C292" s="570"/>
      <c r="D292" s="574"/>
      <c r="E292" s="164"/>
      <c r="F292" s="165"/>
      <c r="G292" s="150"/>
      <c r="H292" s="141" t="str">
        <f>IF(SUM(I291:I294)=0,"",(SUM(I291:I294)))</f>
        <v/>
      </c>
      <c r="I292" s="34" t="str">
        <f t="shared" si="2816"/>
        <v/>
      </c>
      <c r="J292" s="165"/>
      <c r="K292" s="165"/>
      <c r="L292" s="165"/>
      <c r="M292" s="165"/>
      <c r="N292" s="165"/>
      <c r="O292" s="165"/>
      <c r="P292" s="165"/>
      <c r="Q292" s="165"/>
      <c r="R292" s="165"/>
      <c r="S292" s="310"/>
      <c r="T292" s="536"/>
      <c r="U292" s="562"/>
      <c r="V292" s="557"/>
      <c r="W292" s="549"/>
      <c r="X292" s="549"/>
      <c r="Y292" s="551"/>
      <c r="Z292" s="557"/>
      <c r="AA292" s="549"/>
      <c r="AB292" s="549"/>
      <c r="AC292" s="551"/>
      <c r="AD292" s="557"/>
      <c r="AE292" s="549"/>
      <c r="AF292" s="549"/>
      <c r="AG292" s="551"/>
      <c r="AH292" s="557"/>
      <c r="AI292" s="549"/>
      <c r="AJ292" s="549"/>
      <c r="AK292" s="551"/>
      <c r="AL292" s="557"/>
      <c r="AM292" s="549"/>
      <c r="AN292" s="549"/>
      <c r="AO292" s="551"/>
      <c r="AP292" s="557"/>
      <c r="AQ292" s="549"/>
      <c r="AR292" s="549"/>
      <c r="AS292" s="551"/>
      <c r="AT292" s="557"/>
      <c r="AU292" s="549"/>
      <c r="AV292" s="549"/>
      <c r="AW292" s="551"/>
      <c r="AX292" s="557"/>
      <c r="AY292" s="549"/>
      <c r="AZ292" s="549"/>
      <c r="BA292" s="551"/>
      <c r="BB292" s="557"/>
      <c r="BC292" s="549"/>
      <c r="BD292" s="549"/>
      <c r="BE292" s="551"/>
      <c r="BF292" s="557"/>
      <c r="BG292" s="549"/>
      <c r="BH292" s="549"/>
      <c r="BI292" s="551"/>
      <c r="BJ292" s="553"/>
      <c r="BK292" s="555"/>
      <c r="BL292" s="374"/>
      <c r="BM292" s="374"/>
      <c r="BN292" s="374"/>
      <c r="BO292" s="374"/>
      <c r="BP292" s="374"/>
      <c r="BQ292" s="374"/>
      <c r="BR292" s="374"/>
    </row>
    <row r="293" spans="1:70" ht="12" customHeight="1" thickBot="1" x14ac:dyDescent="0.35">
      <c r="A293" s="582"/>
      <c r="B293" s="578"/>
      <c r="C293" s="570"/>
      <c r="D293" s="574"/>
      <c r="E293" s="164"/>
      <c r="F293" s="165"/>
      <c r="G293" s="35" t="s">
        <v>677</v>
      </c>
      <c r="H293" s="142"/>
      <c r="I293" s="34" t="str">
        <f t="shared" si="2816"/>
        <v/>
      </c>
      <c r="J293" s="165"/>
      <c r="K293" s="165"/>
      <c r="L293" s="165"/>
      <c r="M293" s="165"/>
      <c r="N293" s="165"/>
      <c r="O293" s="165"/>
      <c r="P293" s="165"/>
      <c r="Q293" s="165"/>
      <c r="R293" s="165"/>
      <c r="S293" s="310"/>
      <c r="T293" s="536"/>
      <c r="U293" s="562"/>
      <c r="V293" s="557"/>
      <c r="W293" s="549"/>
      <c r="X293" s="549"/>
      <c r="Y293" s="551"/>
      <c r="Z293" s="557"/>
      <c r="AA293" s="549"/>
      <c r="AB293" s="549"/>
      <c r="AC293" s="551"/>
      <c r="AD293" s="557"/>
      <c r="AE293" s="549"/>
      <c r="AF293" s="549"/>
      <c r="AG293" s="551"/>
      <c r="AH293" s="557"/>
      <c r="AI293" s="549"/>
      <c r="AJ293" s="549"/>
      <c r="AK293" s="551"/>
      <c r="AL293" s="557"/>
      <c r="AM293" s="549"/>
      <c r="AN293" s="549"/>
      <c r="AO293" s="551"/>
      <c r="AP293" s="557"/>
      <c r="AQ293" s="549"/>
      <c r="AR293" s="549"/>
      <c r="AS293" s="551"/>
      <c r="AT293" s="557"/>
      <c r="AU293" s="549"/>
      <c r="AV293" s="549"/>
      <c r="AW293" s="551"/>
      <c r="AX293" s="557"/>
      <c r="AY293" s="549"/>
      <c r="AZ293" s="549"/>
      <c r="BA293" s="551"/>
      <c r="BB293" s="557"/>
      <c r="BC293" s="549"/>
      <c r="BD293" s="549"/>
      <c r="BE293" s="551"/>
      <c r="BF293" s="557"/>
      <c r="BG293" s="549"/>
      <c r="BH293" s="549"/>
      <c r="BI293" s="551"/>
      <c r="BJ293" s="553"/>
      <c r="BK293" s="555"/>
      <c r="BL293" s="374"/>
      <c r="BM293" s="374"/>
      <c r="BN293" s="374"/>
      <c r="BO293" s="374"/>
      <c r="BP293" s="374"/>
      <c r="BQ293" s="374"/>
      <c r="BR293" s="374"/>
    </row>
    <row r="294" spans="1:70" ht="12" customHeight="1" thickBot="1" x14ac:dyDescent="0.35">
      <c r="A294" s="583"/>
      <c r="B294" s="579"/>
      <c r="C294" s="572"/>
      <c r="D294" s="575"/>
      <c r="E294" s="170"/>
      <c r="F294" s="167"/>
      <c r="G294" s="36" t="s">
        <v>678</v>
      </c>
      <c r="H294" s="37" t="str">
        <f>IF(F291="","",IF(SUM(H292:H293)=0,"PC",(SUM(H292:H293))))</f>
        <v/>
      </c>
      <c r="I294" s="304" t="str">
        <f t="shared" si="2816"/>
        <v/>
      </c>
      <c r="J294" s="167"/>
      <c r="K294" s="167"/>
      <c r="L294" s="167"/>
      <c r="M294" s="167"/>
      <c r="N294" s="167"/>
      <c r="O294" s="167"/>
      <c r="P294" s="167"/>
      <c r="Q294" s="167"/>
      <c r="R294" s="167"/>
      <c r="S294" s="313"/>
      <c r="T294" s="536"/>
      <c r="U294" s="564"/>
      <c r="V294" s="557"/>
      <c r="W294" s="549"/>
      <c r="X294" s="549"/>
      <c r="Y294" s="551"/>
      <c r="Z294" s="557"/>
      <c r="AA294" s="549"/>
      <c r="AB294" s="549"/>
      <c r="AC294" s="551"/>
      <c r="AD294" s="557"/>
      <c r="AE294" s="549"/>
      <c r="AF294" s="549"/>
      <c r="AG294" s="551"/>
      <c r="AH294" s="557"/>
      <c r="AI294" s="549"/>
      <c r="AJ294" s="549"/>
      <c r="AK294" s="551"/>
      <c r="AL294" s="557"/>
      <c r="AM294" s="549"/>
      <c r="AN294" s="549"/>
      <c r="AO294" s="551"/>
      <c r="AP294" s="557"/>
      <c r="AQ294" s="549"/>
      <c r="AR294" s="549"/>
      <c r="AS294" s="551"/>
      <c r="AT294" s="557"/>
      <c r="AU294" s="549"/>
      <c r="AV294" s="549"/>
      <c r="AW294" s="551"/>
      <c r="AX294" s="557"/>
      <c r="AY294" s="549"/>
      <c r="AZ294" s="549"/>
      <c r="BA294" s="551"/>
      <c r="BB294" s="557"/>
      <c r="BC294" s="549"/>
      <c r="BD294" s="549"/>
      <c r="BE294" s="551"/>
      <c r="BF294" s="557"/>
      <c r="BG294" s="549"/>
      <c r="BH294" s="549"/>
      <c r="BI294" s="551"/>
      <c r="BJ294" s="553"/>
      <c r="BK294" s="555"/>
      <c r="BL294" s="374"/>
      <c r="BM294" s="374"/>
      <c r="BN294" s="374"/>
      <c r="BO294" s="374"/>
      <c r="BP294" s="374"/>
      <c r="BQ294" s="374"/>
      <c r="BR294" s="374"/>
    </row>
    <row r="295" spans="1:70" ht="12" customHeight="1" x14ac:dyDescent="0.3">
      <c r="A295" s="581" t="str">
        <f t="shared" ref="A295" si="3169">IF(ISERROR(RANK(BK295,$BK$3:$BK$78,0)),"",(RANK(BK295,$BK$3:$BK$78,0)))</f>
        <v/>
      </c>
      <c r="B295" s="577" t="str">
        <f>IF(ISNA(VLOOKUP(D295,'L. Des E.'!$A$3:$C$362,2,FALSE)),"",(VLOOKUP(D295,'L. Des E.'!$A$3:$C$362,2,FALSE)))</f>
        <v/>
      </c>
      <c r="C295" s="569" t="str">
        <f>IF(ISNA(VLOOKUP(D295,'L. Des E.'!$A$3:$C$362,3,FALSE)),"",(VLOOKUP(D295,'L. Des E.'!$A$3:$C$362,3,FALSE)))</f>
        <v/>
      </c>
      <c r="D295" s="573"/>
      <c r="E295" s="171"/>
      <c r="F295" s="168"/>
      <c r="G295" s="149"/>
      <c r="H295" s="39"/>
      <c r="I295" s="30" t="str">
        <f t="shared" si="2816"/>
        <v/>
      </c>
      <c r="J295" s="168"/>
      <c r="K295" s="168"/>
      <c r="L295" s="168"/>
      <c r="M295" s="168"/>
      <c r="N295" s="168"/>
      <c r="O295" s="168"/>
      <c r="P295" s="168"/>
      <c r="Q295" s="168"/>
      <c r="R295" s="168"/>
      <c r="S295" s="309"/>
      <c r="T295" s="536">
        <v>74</v>
      </c>
      <c r="U295" s="561" t="str">
        <f t="shared" ref="U295" si="3170">H298</f>
        <v/>
      </c>
      <c r="V295" s="556">
        <f t="shared" ref="V295" si="3171">J295</f>
        <v>0</v>
      </c>
      <c r="W295" s="548">
        <f t="shared" ref="W295" si="3172">J296</f>
        <v>0</v>
      </c>
      <c r="X295" s="548">
        <f t="shared" ref="X295" si="3173">J297</f>
        <v>0</v>
      </c>
      <c r="Y295" s="550">
        <f t="shared" ref="Y295" si="3174">J298</f>
        <v>0</v>
      </c>
      <c r="Z295" s="556">
        <f t="shared" ref="Z295" si="3175">K295</f>
        <v>0</v>
      </c>
      <c r="AA295" s="548">
        <f t="shared" ref="AA295" si="3176">K296</f>
        <v>0</v>
      </c>
      <c r="AB295" s="548">
        <f t="shared" ref="AB295" si="3177">K297</f>
        <v>0</v>
      </c>
      <c r="AC295" s="550">
        <f t="shared" ref="AC295" si="3178">K298</f>
        <v>0</v>
      </c>
      <c r="AD295" s="556">
        <f t="shared" ref="AD295" si="3179">L295</f>
        <v>0</v>
      </c>
      <c r="AE295" s="548">
        <f t="shared" ref="AE295" si="3180">L296</f>
        <v>0</v>
      </c>
      <c r="AF295" s="548">
        <f t="shared" ref="AF295" si="3181">L297</f>
        <v>0</v>
      </c>
      <c r="AG295" s="550">
        <f t="shared" ref="AG295" si="3182">L298</f>
        <v>0</v>
      </c>
      <c r="AH295" s="556">
        <f t="shared" ref="AH295" si="3183">M295</f>
        <v>0</v>
      </c>
      <c r="AI295" s="548">
        <f t="shared" ref="AI295" si="3184">M296</f>
        <v>0</v>
      </c>
      <c r="AJ295" s="548">
        <f t="shared" ref="AJ295" si="3185">M297</f>
        <v>0</v>
      </c>
      <c r="AK295" s="550">
        <f t="shared" ref="AK295" si="3186">M298</f>
        <v>0</v>
      </c>
      <c r="AL295" s="556">
        <f t="shared" ref="AL295" si="3187">N295</f>
        <v>0</v>
      </c>
      <c r="AM295" s="548">
        <f t="shared" ref="AM295" si="3188">N296</f>
        <v>0</v>
      </c>
      <c r="AN295" s="548">
        <f t="shared" ref="AN295" si="3189">N297</f>
        <v>0</v>
      </c>
      <c r="AO295" s="550">
        <f t="shared" ref="AO295" si="3190">N298</f>
        <v>0</v>
      </c>
      <c r="AP295" s="556">
        <f t="shared" ref="AP295" si="3191">O295</f>
        <v>0</v>
      </c>
      <c r="AQ295" s="548">
        <f t="shared" ref="AQ295" si="3192">O296</f>
        <v>0</v>
      </c>
      <c r="AR295" s="548">
        <f t="shared" ref="AR295" si="3193">O297</f>
        <v>0</v>
      </c>
      <c r="AS295" s="550">
        <f t="shared" ref="AS295" si="3194">O298</f>
        <v>0</v>
      </c>
      <c r="AT295" s="556">
        <f t="shared" ref="AT295" si="3195">P295</f>
        <v>0</v>
      </c>
      <c r="AU295" s="548">
        <f t="shared" ref="AU295" si="3196">P296</f>
        <v>0</v>
      </c>
      <c r="AV295" s="548">
        <f t="shared" ref="AV295" si="3197">P297</f>
        <v>0</v>
      </c>
      <c r="AW295" s="550">
        <f t="shared" ref="AW295" si="3198">P298</f>
        <v>0</v>
      </c>
      <c r="AX295" s="556">
        <f t="shared" ref="AX295" si="3199">Q295</f>
        <v>0</v>
      </c>
      <c r="AY295" s="548">
        <f t="shared" ref="AY295" si="3200">Q296</f>
        <v>0</v>
      </c>
      <c r="AZ295" s="548">
        <f t="shared" ref="AZ295" si="3201">Q297</f>
        <v>0</v>
      </c>
      <c r="BA295" s="550">
        <f t="shared" ref="BA295" si="3202">Q298</f>
        <v>0</v>
      </c>
      <c r="BB295" s="556">
        <f t="shared" ref="BB295" si="3203">R295</f>
        <v>0</v>
      </c>
      <c r="BC295" s="548">
        <f t="shared" ref="BC295" si="3204">R296</f>
        <v>0</v>
      </c>
      <c r="BD295" s="548">
        <f t="shared" ref="BD295" si="3205">R297</f>
        <v>0</v>
      </c>
      <c r="BE295" s="550">
        <f t="shared" ref="BE295" si="3206">R298</f>
        <v>0</v>
      </c>
      <c r="BF295" s="556">
        <f t="shared" ref="BF295" si="3207">S295</f>
        <v>0</v>
      </c>
      <c r="BG295" s="548">
        <f t="shared" ref="BG295" si="3208">S296</f>
        <v>0</v>
      </c>
      <c r="BH295" s="548">
        <f t="shared" ref="BH295" si="3209">S297</f>
        <v>0</v>
      </c>
      <c r="BI295" s="550">
        <f t="shared" ref="BI295" si="3210">S298</f>
        <v>0</v>
      </c>
      <c r="BJ295" s="552">
        <f t="shared" ref="BJ295" si="3211">H297</f>
        <v>0</v>
      </c>
      <c r="BK295" s="554" t="str">
        <f t="shared" ref="BK295" si="3212">IF(U295="","",IFERROR(SUM(V295:BI295)+LARGE(V295:BI295,1)/100+LARGE(V295:BI295,2)/1000+LARGE(V295:BI295,3)/10000+LARGE(V295:BI295,4)/100000+LARGE(V295:BI295,5)/1000000+LARGE(V295:BI295,6)/10000000+LARGE(V295:BI295,7)/100000000+LARGE(V295:BI295,8)/1000000000+LARGE(V295:BI295,9)/10000000000+LARGE(V295:BI295,10)/100000000000+LARGE(V295:BI295,11)/1000000000000+LARGE(V295:BI295,12)/10000000000000+LARGE(V295:BI295,13)/100000000000000+LARGE(V295:BI295,14)/1000000000000000+LARGE(V295:BI295,15)/10000000000000000+LARGE(V295:BI295,16)/100000000000000000+LARGE(V295:BI295,17)/1000000000000000000+LARGE(V295:BI295,18)/10000000000000000000+LARGE(V295:BI295,19)/100000000000000000000+LARGE(V295:BI295,20)/1E+21+LARGE(V295:BI295,21)/1E+22+LARGE(V295:BI295,22)/1E+23+LARGE(V295:BI295,23)/1E+24+LARGE(V295:BI295,24)/1E+25+LARGE(V295:BI295,25)/1E+26+LARGE(V295:BI295,26)/1E+27+LARGE(V295:BI295,27)/1E+28+LARGE(V295:BI295,28)/1E+29+LARGE(V295:BI295,29)/1E+30+LARGE(V295:BI295,30)/1E+31+LARGE(V295:BI295,31)/1E+32+LARGE(V295:BI295,32)/1E+33+LARGE(V295:BI295,33)/1E+34+LARGE(V295:BI295,34)/1E+35+LARGE(V295:BI295,35)/1E+36+LARGE(V295:BI295,36)/1E+37+LARGE(V295:BI295,37)/1E+38+LARGE(V295:BI295,38)/1E+39+LARGE(V295:BI295,39)/1E+40+LARGE(V295:BI295,40)/1E+21-0.01/T295,0))</f>
        <v/>
      </c>
      <c r="BL295" s="374"/>
      <c r="BM295" s="374"/>
      <c r="BN295" s="374"/>
      <c r="BO295" s="374"/>
      <c r="BP295" s="374"/>
      <c r="BQ295" s="374"/>
      <c r="BR295" s="374"/>
    </row>
    <row r="296" spans="1:70" ht="12" customHeight="1" x14ac:dyDescent="0.3">
      <c r="A296" s="582"/>
      <c r="B296" s="578"/>
      <c r="C296" s="570"/>
      <c r="D296" s="574"/>
      <c r="E296" s="164"/>
      <c r="F296" s="165"/>
      <c r="G296" s="150"/>
      <c r="H296" s="141" t="str">
        <f>IF(SUM(I295:I298)=0,"",(SUM(I295:I298)))</f>
        <v/>
      </c>
      <c r="I296" s="34" t="str">
        <f t="shared" si="2816"/>
        <v/>
      </c>
      <c r="J296" s="165"/>
      <c r="K296" s="165"/>
      <c r="L296" s="165"/>
      <c r="M296" s="165"/>
      <c r="N296" s="165"/>
      <c r="O296" s="165"/>
      <c r="P296" s="165"/>
      <c r="Q296" s="165"/>
      <c r="R296" s="165"/>
      <c r="S296" s="310"/>
      <c r="T296" s="536"/>
      <c r="U296" s="562"/>
      <c r="V296" s="557"/>
      <c r="W296" s="549"/>
      <c r="X296" s="549"/>
      <c r="Y296" s="551"/>
      <c r="Z296" s="557"/>
      <c r="AA296" s="549"/>
      <c r="AB296" s="549"/>
      <c r="AC296" s="551"/>
      <c r="AD296" s="557"/>
      <c r="AE296" s="549"/>
      <c r="AF296" s="549"/>
      <c r="AG296" s="551"/>
      <c r="AH296" s="557"/>
      <c r="AI296" s="549"/>
      <c r="AJ296" s="549"/>
      <c r="AK296" s="551"/>
      <c r="AL296" s="557"/>
      <c r="AM296" s="549"/>
      <c r="AN296" s="549"/>
      <c r="AO296" s="551"/>
      <c r="AP296" s="557"/>
      <c r="AQ296" s="549"/>
      <c r="AR296" s="549"/>
      <c r="AS296" s="551"/>
      <c r="AT296" s="557"/>
      <c r="AU296" s="549"/>
      <c r="AV296" s="549"/>
      <c r="AW296" s="551"/>
      <c r="AX296" s="557"/>
      <c r="AY296" s="549"/>
      <c r="AZ296" s="549"/>
      <c r="BA296" s="551"/>
      <c r="BB296" s="557"/>
      <c r="BC296" s="549"/>
      <c r="BD296" s="549"/>
      <c r="BE296" s="551"/>
      <c r="BF296" s="557"/>
      <c r="BG296" s="549"/>
      <c r="BH296" s="549"/>
      <c r="BI296" s="551"/>
      <c r="BJ296" s="553"/>
      <c r="BK296" s="555"/>
      <c r="BL296" s="374"/>
      <c r="BM296" s="374"/>
      <c r="BN296" s="374"/>
      <c r="BO296" s="374"/>
      <c r="BP296" s="374"/>
      <c r="BQ296" s="374"/>
      <c r="BR296" s="374"/>
    </row>
    <row r="297" spans="1:70" ht="12" customHeight="1" thickBot="1" x14ac:dyDescent="0.35">
      <c r="A297" s="582"/>
      <c r="B297" s="578"/>
      <c r="C297" s="570"/>
      <c r="D297" s="574"/>
      <c r="E297" s="164"/>
      <c r="F297" s="165"/>
      <c r="G297" s="35" t="s">
        <v>677</v>
      </c>
      <c r="H297" s="142"/>
      <c r="I297" s="34" t="str">
        <f t="shared" si="2816"/>
        <v/>
      </c>
      <c r="J297" s="165"/>
      <c r="K297" s="165"/>
      <c r="L297" s="165"/>
      <c r="M297" s="165"/>
      <c r="N297" s="165"/>
      <c r="O297" s="165"/>
      <c r="P297" s="165"/>
      <c r="Q297" s="165"/>
      <c r="R297" s="165"/>
      <c r="S297" s="310"/>
      <c r="T297" s="536"/>
      <c r="U297" s="562"/>
      <c r="V297" s="557"/>
      <c r="W297" s="549"/>
      <c r="X297" s="549"/>
      <c r="Y297" s="551"/>
      <c r="Z297" s="557"/>
      <c r="AA297" s="549"/>
      <c r="AB297" s="549"/>
      <c r="AC297" s="551"/>
      <c r="AD297" s="557"/>
      <c r="AE297" s="549"/>
      <c r="AF297" s="549"/>
      <c r="AG297" s="551"/>
      <c r="AH297" s="557"/>
      <c r="AI297" s="549"/>
      <c r="AJ297" s="549"/>
      <c r="AK297" s="551"/>
      <c r="AL297" s="557"/>
      <c r="AM297" s="549"/>
      <c r="AN297" s="549"/>
      <c r="AO297" s="551"/>
      <c r="AP297" s="557"/>
      <c r="AQ297" s="549"/>
      <c r="AR297" s="549"/>
      <c r="AS297" s="551"/>
      <c r="AT297" s="557"/>
      <c r="AU297" s="549"/>
      <c r="AV297" s="549"/>
      <c r="AW297" s="551"/>
      <c r="AX297" s="557"/>
      <c r="AY297" s="549"/>
      <c r="AZ297" s="549"/>
      <c r="BA297" s="551"/>
      <c r="BB297" s="557"/>
      <c r="BC297" s="549"/>
      <c r="BD297" s="549"/>
      <c r="BE297" s="551"/>
      <c r="BF297" s="557"/>
      <c r="BG297" s="549"/>
      <c r="BH297" s="549"/>
      <c r="BI297" s="551"/>
      <c r="BJ297" s="553"/>
      <c r="BK297" s="555"/>
      <c r="BL297" s="374"/>
      <c r="BM297" s="374"/>
      <c r="BN297" s="374"/>
      <c r="BO297" s="374"/>
      <c r="BP297" s="374"/>
      <c r="BQ297" s="374"/>
      <c r="BR297" s="374"/>
    </row>
    <row r="298" spans="1:70" ht="12" customHeight="1" thickBot="1" x14ac:dyDescent="0.35">
      <c r="A298" s="583"/>
      <c r="B298" s="579"/>
      <c r="C298" s="572"/>
      <c r="D298" s="575"/>
      <c r="E298" s="166"/>
      <c r="F298" s="169"/>
      <c r="G298" s="36" t="s">
        <v>678</v>
      </c>
      <c r="H298" s="37" t="str">
        <f>IF(F295="","",IF(SUM(H296:H297)=0,"PC",(SUM(H296:H297))))</f>
        <v/>
      </c>
      <c r="I298" s="304" t="str">
        <f t="shared" si="2816"/>
        <v/>
      </c>
      <c r="J298" s="169"/>
      <c r="K298" s="169"/>
      <c r="L298" s="169"/>
      <c r="M298" s="169"/>
      <c r="N298" s="169"/>
      <c r="O298" s="169"/>
      <c r="P298" s="169"/>
      <c r="Q298" s="169"/>
      <c r="R298" s="169"/>
      <c r="S298" s="311"/>
      <c r="T298" s="536"/>
      <c r="U298" s="564"/>
      <c r="V298" s="557"/>
      <c r="W298" s="549"/>
      <c r="X298" s="549"/>
      <c r="Y298" s="551"/>
      <c r="Z298" s="557"/>
      <c r="AA298" s="549"/>
      <c r="AB298" s="549"/>
      <c r="AC298" s="551"/>
      <c r="AD298" s="557"/>
      <c r="AE298" s="549"/>
      <c r="AF298" s="549"/>
      <c r="AG298" s="551"/>
      <c r="AH298" s="557"/>
      <c r="AI298" s="549"/>
      <c r="AJ298" s="549"/>
      <c r="AK298" s="551"/>
      <c r="AL298" s="557"/>
      <c r="AM298" s="549"/>
      <c r="AN298" s="549"/>
      <c r="AO298" s="551"/>
      <c r="AP298" s="557"/>
      <c r="AQ298" s="549"/>
      <c r="AR298" s="549"/>
      <c r="AS298" s="551"/>
      <c r="AT298" s="557"/>
      <c r="AU298" s="549"/>
      <c r="AV298" s="549"/>
      <c r="AW298" s="551"/>
      <c r="AX298" s="557"/>
      <c r="AY298" s="549"/>
      <c r="AZ298" s="549"/>
      <c r="BA298" s="551"/>
      <c r="BB298" s="557"/>
      <c r="BC298" s="549"/>
      <c r="BD298" s="549"/>
      <c r="BE298" s="551"/>
      <c r="BF298" s="557"/>
      <c r="BG298" s="549"/>
      <c r="BH298" s="549"/>
      <c r="BI298" s="551"/>
      <c r="BJ298" s="553"/>
      <c r="BK298" s="555"/>
      <c r="BL298" s="374"/>
      <c r="BM298" s="374"/>
      <c r="BN298" s="374"/>
      <c r="BO298" s="374"/>
      <c r="BP298" s="374"/>
      <c r="BQ298" s="374"/>
      <c r="BR298" s="374"/>
    </row>
    <row r="299" spans="1:70" ht="12" customHeight="1" x14ac:dyDescent="0.3">
      <c r="A299" s="581" t="str">
        <f t="shared" ref="A299" si="3213">IF(ISERROR(RANK(BK299,$BK$3:$BK$78,0)),"",(RANK(BK299,$BK$3:$BK$78,0)))</f>
        <v/>
      </c>
      <c r="B299" s="577" t="str">
        <f>IF(ISNA(VLOOKUP(D299,'L. Des E.'!$A$3:$C$362,2,FALSE)),"",(VLOOKUP(D299,'L. Des E.'!$A$3:$C$362,2,FALSE)))</f>
        <v/>
      </c>
      <c r="C299" s="569" t="str">
        <f>IF(ISNA(VLOOKUP(D299,'L. Des E.'!$A$3:$C$362,3,FALSE)),"",(VLOOKUP(D299,'L. Des E.'!$A$3:$C$362,3,FALSE)))</f>
        <v/>
      </c>
      <c r="D299" s="573"/>
      <c r="E299" s="162"/>
      <c r="F299" s="163"/>
      <c r="G299" s="149"/>
      <c r="H299" s="31"/>
      <c r="I299" s="30" t="str">
        <f t="shared" si="2816"/>
        <v/>
      </c>
      <c r="J299" s="163"/>
      <c r="K299" s="163"/>
      <c r="L299" s="163"/>
      <c r="M299" s="163"/>
      <c r="N299" s="163"/>
      <c r="O299" s="163"/>
      <c r="P299" s="163"/>
      <c r="Q299" s="163"/>
      <c r="R299" s="163"/>
      <c r="S299" s="312"/>
      <c r="T299" s="536">
        <v>75</v>
      </c>
      <c r="U299" s="561" t="str">
        <f t="shared" ref="U299" si="3214">H302</f>
        <v/>
      </c>
      <c r="V299" s="556">
        <f t="shared" ref="V299" si="3215">J299</f>
        <v>0</v>
      </c>
      <c r="W299" s="548">
        <f t="shared" ref="W299" si="3216">J300</f>
        <v>0</v>
      </c>
      <c r="X299" s="548">
        <f t="shared" ref="X299" si="3217">J301</f>
        <v>0</v>
      </c>
      <c r="Y299" s="550">
        <f t="shared" ref="Y299" si="3218">J302</f>
        <v>0</v>
      </c>
      <c r="Z299" s="556">
        <f t="shared" ref="Z299" si="3219">K299</f>
        <v>0</v>
      </c>
      <c r="AA299" s="548">
        <f t="shared" ref="AA299" si="3220">K300</f>
        <v>0</v>
      </c>
      <c r="AB299" s="548">
        <f t="shared" ref="AB299" si="3221">K301</f>
        <v>0</v>
      </c>
      <c r="AC299" s="550">
        <f t="shared" ref="AC299" si="3222">K302</f>
        <v>0</v>
      </c>
      <c r="AD299" s="556">
        <f t="shared" ref="AD299" si="3223">L299</f>
        <v>0</v>
      </c>
      <c r="AE299" s="548">
        <f t="shared" ref="AE299" si="3224">L300</f>
        <v>0</v>
      </c>
      <c r="AF299" s="548">
        <f t="shared" ref="AF299" si="3225">L301</f>
        <v>0</v>
      </c>
      <c r="AG299" s="550">
        <f t="shared" ref="AG299" si="3226">L302</f>
        <v>0</v>
      </c>
      <c r="AH299" s="556">
        <f t="shared" ref="AH299" si="3227">M299</f>
        <v>0</v>
      </c>
      <c r="AI299" s="548">
        <f t="shared" ref="AI299" si="3228">M300</f>
        <v>0</v>
      </c>
      <c r="AJ299" s="548">
        <f t="shared" ref="AJ299" si="3229">M301</f>
        <v>0</v>
      </c>
      <c r="AK299" s="550">
        <f t="shared" ref="AK299" si="3230">M302</f>
        <v>0</v>
      </c>
      <c r="AL299" s="556">
        <f t="shared" ref="AL299" si="3231">N299</f>
        <v>0</v>
      </c>
      <c r="AM299" s="548">
        <f t="shared" ref="AM299" si="3232">N300</f>
        <v>0</v>
      </c>
      <c r="AN299" s="548">
        <f t="shared" ref="AN299" si="3233">N301</f>
        <v>0</v>
      </c>
      <c r="AO299" s="550">
        <f t="shared" ref="AO299" si="3234">N302</f>
        <v>0</v>
      </c>
      <c r="AP299" s="556">
        <f t="shared" ref="AP299" si="3235">O299</f>
        <v>0</v>
      </c>
      <c r="AQ299" s="548">
        <f t="shared" ref="AQ299" si="3236">O300</f>
        <v>0</v>
      </c>
      <c r="AR299" s="548">
        <f t="shared" ref="AR299" si="3237">O301</f>
        <v>0</v>
      </c>
      <c r="AS299" s="550">
        <f t="shared" ref="AS299" si="3238">O302</f>
        <v>0</v>
      </c>
      <c r="AT299" s="556">
        <f t="shared" ref="AT299" si="3239">P299</f>
        <v>0</v>
      </c>
      <c r="AU299" s="548">
        <f t="shared" ref="AU299" si="3240">P300</f>
        <v>0</v>
      </c>
      <c r="AV299" s="548">
        <f t="shared" ref="AV299" si="3241">P301</f>
        <v>0</v>
      </c>
      <c r="AW299" s="550">
        <f t="shared" ref="AW299" si="3242">P302</f>
        <v>0</v>
      </c>
      <c r="AX299" s="556">
        <f t="shared" ref="AX299" si="3243">Q299</f>
        <v>0</v>
      </c>
      <c r="AY299" s="548">
        <f t="shared" ref="AY299" si="3244">Q300</f>
        <v>0</v>
      </c>
      <c r="AZ299" s="548">
        <f t="shared" ref="AZ299" si="3245">Q301</f>
        <v>0</v>
      </c>
      <c r="BA299" s="550">
        <f t="shared" ref="BA299" si="3246">Q302</f>
        <v>0</v>
      </c>
      <c r="BB299" s="556">
        <f t="shared" ref="BB299" si="3247">R299</f>
        <v>0</v>
      </c>
      <c r="BC299" s="548">
        <f t="shared" ref="BC299" si="3248">R300</f>
        <v>0</v>
      </c>
      <c r="BD299" s="548">
        <f t="shared" ref="BD299" si="3249">R301</f>
        <v>0</v>
      </c>
      <c r="BE299" s="550">
        <f t="shared" ref="BE299" si="3250">R302</f>
        <v>0</v>
      </c>
      <c r="BF299" s="556">
        <f t="shared" ref="BF299" si="3251">S299</f>
        <v>0</v>
      </c>
      <c r="BG299" s="548">
        <f t="shared" ref="BG299" si="3252">S300</f>
        <v>0</v>
      </c>
      <c r="BH299" s="548">
        <f t="shared" ref="BH299" si="3253">S301</f>
        <v>0</v>
      </c>
      <c r="BI299" s="550">
        <f t="shared" ref="BI299" si="3254">S302</f>
        <v>0</v>
      </c>
      <c r="BJ299" s="552">
        <f t="shared" ref="BJ299" si="3255">H301</f>
        <v>0</v>
      </c>
      <c r="BK299" s="554" t="str">
        <f t="shared" ref="BK299" si="3256">IF(U299="","",IFERROR(SUM(V299:BI299)+LARGE(V299:BI299,1)/100+LARGE(V299:BI299,2)/1000+LARGE(V299:BI299,3)/10000+LARGE(V299:BI299,4)/100000+LARGE(V299:BI299,5)/1000000+LARGE(V299:BI299,6)/10000000+LARGE(V299:BI299,7)/100000000+LARGE(V299:BI299,8)/1000000000+LARGE(V299:BI299,9)/10000000000+LARGE(V299:BI299,10)/100000000000+LARGE(V299:BI299,11)/1000000000000+LARGE(V299:BI299,12)/10000000000000+LARGE(V299:BI299,13)/100000000000000+LARGE(V299:BI299,14)/1000000000000000+LARGE(V299:BI299,15)/10000000000000000+LARGE(V299:BI299,16)/100000000000000000+LARGE(V299:BI299,17)/1000000000000000000+LARGE(V299:BI299,18)/10000000000000000000+LARGE(V299:BI299,19)/100000000000000000000+LARGE(V299:BI299,20)/1E+21+LARGE(V299:BI299,21)/1E+22+LARGE(V299:BI299,22)/1E+23+LARGE(V299:BI299,23)/1E+24+LARGE(V299:BI299,24)/1E+25+LARGE(V299:BI299,25)/1E+26+LARGE(V299:BI299,26)/1E+27+LARGE(V299:BI299,27)/1E+28+LARGE(V299:BI299,28)/1E+29+LARGE(V299:BI299,29)/1E+30+LARGE(V299:BI299,30)/1E+31+LARGE(V299:BI299,31)/1E+32+LARGE(V299:BI299,32)/1E+33+LARGE(V299:BI299,33)/1E+34+LARGE(V299:BI299,34)/1E+35+LARGE(V299:BI299,35)/1E+36+LARGE(V299:BI299,36)/1E+37+LARGE(V299:BI299,37)/1E+38+LARGE(V299:BI299,38)/1E+39+LARGE(V299:BI299,39)/1E+40+LARGE(V299:BI299,40)/1E+21-0.01/T299,0))</f>
        <v/>
      </c>
      <c r="BL299" s="374"/>
      <c r="BM299" s="374"/>
      <c r="BN299" s="374"/>
      <c r="BO299" s="374"/>
      <c r="BP299" s="374"/>
      <c r="BQ299" s="374"/>
      <c r="BR299" s="374"/>
    </row>
    <row r="300" spans="1:70" ht="12" customHeight="1" x14ac:dyDescent="0.3">
      <c r="A300" s="582"/>
      <c r="B300" s="578"/>
      <c r="C300" s="570"/>
      <c r="D300" s="574"/>
      <c r="E300" s="164"/>
      <c r="F300" s="165"/>
      <c r="G300" s="150"/>
      <c r="H300" s="141" t="str">
        <f>IF(SUM(I299:I302)=0,"",(SUM(I299:I302)))</f>
        <v/>
      </c>
      <c r="I300" s="34" t="str">
        <f t="shared" si="2816"/>
        <v/>
      </c>
      <c r="J300" s="165"/>
      <c r="K300" s="165"/>
      <c r="L300" s="165"/>
      <c r="M300" s="165"/>
      <c r="N300" s="165"/>
      <c r="O300" s="165"/>
      <c r="P300" s="165"/>
      <c r="Q300" s="165"/>
      <c r="R300" s="165"/>
      <c r="S300" s="310"/>
      <c r="T300" s="536"/>
      <c r="U300" s="562"/>
      <c r="V300" s="557"/>
      <c r="W300" s="549"/>
      <c r="X300" s="549"/>
      <c r="Y300" s="551"/>
      <c r="Z300" s="557"/>
      <c r="AA300" s="549"/>
      <c r="AB300" s="549"/>
      <c r="AC300" s="551"/>
      <c r="AD300" s="557"/>
      <c r="AE300" s="549"/>
      <c r="AF300" s="549"/>
      <c r="AG300" s="551"/>
      <c r="AH300" s="557"/>
      <c r="AI300" s="549"/>
      <c r="AJ300" s="549"/>
      <c r="AK300" s="551"/>
      <c r="AL300" s="557"/>
      <c r="AM300" s="549"/>
      <c r="AN300" s="549"/>
      <c r="AO300" s="551"/>
      <c r="AP300" s="557"/>
      <c r="AQ300" s="549"/>
      <c r="AR300" s="549"/>
      <c r="AS300" s="551"/>
      <c r="AT300" s="557"/>
      <c r="AU300" s="549"/>
      <c r="AV300" s="549"/>
      <c r="AW300" s="551"/>
      <c r="AX300" s="557"/>
      <c r="AY300" s="549"/>
      <c r="AZ300" s="549"/>
      <c r="BA300" s="551"/>
      <c r="BB300" s="557"/>
      <c r="BC300" s="549"/>
      <c r="BD300" s="549"/>
      <c r="BE300" s="551"/>
      <c r="BF300" s="557"/>
      <c r="BG300" s="549"/>
      <c r="BH300" s="549"/>
      <c r="BI300" s="551"/>
      <c r="BJ300" s="553"/>
      <c r="BK300" s="555"/>
      <c r="BL300" s="374"/>
      <c r="BM300" s="374"/>
      <c r="BN300" s="374"/>
      <c r="BO300" s="374"/>
      <c r="BP300" s="374"/>
      <c r="BQ300" s="374"/>
      <c r="BR300" s="374"/>
    </row>
    <row r="301" spans="1:70" ht="12" customHeight="1" thickBot="1" x14ac:dyDescent="0.35">
      <c r="A301" s="582"/>
      <c r="B301" s="578"/>
      <c r="C301" s="570"/>
      <c r="D301" s="574"/>
      <c r="E301" s="164"/>
      <c r="F301" s="165"/>
      <c r="G301" s="35" t="s">
        <v>677</v>
      </c>
      <c r="H301" s="142"/>
      <c r="I301" s="34" t="str">
        <f t="shared" si="2816"/>
        <v/>
      </c>
      <c r="J301" s="165"/>
      <c r="K301" s="165"/>
      <c r="L301" s="165"/>
      <c r="M301" s="165"/>
      <c r="N301" s="165"/>
      <c r="O301" s="165"/>
      <c r="P301" s="165"/>
      <c r="Q301" s="165"/>
      <c r="R301" s="165"/>
      <c r="S301" s="310"/>
      <c r="T301" s="536"/>
      <c r="U301" s="562"/>
      <c r="V301" s="557"/>
      <c r="W301" s="549"/>
      <c r="X301" s="549"/>
      <c r="Y301" s="551"/>
      <c r="Z301" s="557"/>
      <c r="AA301" s="549"/>
      <c r="AB301" s="549"/>
      <c r="AC301" s="551"/>
      <c r="AD301" s="557"/>
      <c r="AE301" s="549"/>
      <c r="AF301" s="549"/>
      <c r="AG301" s="551"/>
      <c r="AH301" s="557"/>
      <c r="AI301" s="549"/>
      <c r="AJ301" s="549"/>
      <c r="AK301" s="551"/>
      <c r="AL301" s="557"/>
      <c r="AM301" s="549"/>
      <c r="AN301" s="549"/>
      <c r="AO301" s="551"/>
      <c r="AP301" s="557"/>
      <c r="AQ301" s="549"/>
      <c r="AR301" s="549"/>
      <c r="AS301" s="551"/>
      <c r="AT301" s="557"/>
      <c r="AU301" s="549"/>
      <c r="AV301" s="549"/>
      <c r="AW301" s="551"/>
      <c r="AX301" s="557"/>
      <c r="AY301" s="549"/>
      <c r="AZ301" s="549"/>
      <c r="BA301" s="551"/>
      <c r="BB301" s="557"/>
      <c r="BC301" s="549"/>
      <c r="BD301" s="549"/>
      <c r="BE301" s="551"/>
      <c r="BF301" s="557"/>
      <c r="BG301" s="549"/>
      <c r="BH301" s="549"/>
      <c r="BI301" s="551"/>
      <c r="BJ301" s="553"/>
      <c r="BK301" s="555"/>
      <c r="BL301" s="374"/>
      <c r="BM301" s="374"/>
      <c r="BN301" s="374"/>
      <c r="BO301" s="374"/>
      <c r="BP301" s="374"/>
      <c r="BQ301" s="374"/>
      <c r="BR301" s="374"/>
    </row>
    <row r="302" spans="1:70" ht="12" customHeight="1" thickBot="1" x14ac:dyDescent="0.35">
      <c r="A302" s="583"/>
      <c r="B302" s="579"/>
      <c r="C302" s="572"/>
      <c r="D302" s="575"/>
      <c r="E302" s="170"/>
      <c r="F302" s="167"/>
      <c r="G302" s="36" t="s">
        <v>678</v>
      </c>
      <c r="H302" s="37" t="str">
        <f>IF(F299="","",IF(SUM(H300:H301)=0,"PC",(SUM(H300:H301))))</f>
        <v/>
      </c>
      <c r="I302" s="304" t="str">
        <f t="shared" si="2816"/>
        <v/>
      </c>
      <c r="J302" s="167"/>
      <c r="K302" s="167"/>
      <c r="L302" s="167"/>
      <c r="M302" s="167"/>
      <c r="N302" s="167"/>
      <c r="O302" s="167"/>
      <c r="P302" s="167"/>
      <c r="Q302" s="167"/>
      <c r="R302" s="167"/>
      <c r="S302" s="313"/>
      <c r="T302" s="536"/>
      <c r="U302" s="564"/>
      <c r="V302" s="557"/>
      <c r="W302" s="549"/>
      <c r="X302" s="549"/>
      <c r="Y302" s="551"/>
      <c r="Z302" s="557"/>
      <c r="AA302" s="549"/>
      <c r="AB302" s="549"/>
      <c r="AC302" s="551"/>
      <c r="AD302" s="557"/>
      <c r="AE302" s="549"/>
      <c r="AF302" s="549"/>
      <c r="AG302" s="551"/>
      <c r="AH302" s="557"/>
      <c r="AI302" s="549"/>
      <c r="AJ302" s="549"/>
      <c r="AK302" s="551"/>
      <c r="AL302" s="557"/>
      <c r="AM302" s="549"/>
      <c r="AN302" s="549"/>
      <c r="AO302" s="551"/>
      <c r="AP302" s="557"/>
      <c r="AQ302" s="549"/>
      <c r="AR302" s="549"/>
      <c r="AS302" s="551"/>
      <c r="AT302" s="557"/>
      <c r="AU302" s="549"/>
      <c r="AV302" s="549"/>
      <c r="AW302" s="551"/>
      <c r="AX302" s="557"/>
      <c r="AY302" s="549"/>
      <c r="AZ302" s="549"/>
      <c r="BA302" s="551"/>
      <c r="BB302" s="557"/>
      <c r="BC302" s="549"/>
      <c r="BD302" s="549"/>
      <c r="BE302" s="551"/>
      <c r="BF302" s="557"/>
      <c r="BG302" s="549"/>
      <c r="BH302" s="549"/>
      <c r="BI302" s="551"/>
      <c r="BJ302" s="553"/>
      <c r="BK302" s="555"/>
      <c r="BL302" s="374"/>
      <c r="BM302" s="374"/>
      <c r="BN302" s="374"/>
      <c r="BO302" s="374"/>
      <c r="BP302" s="374"/>
      <c r="BQ302" s="374"/>
      <c r="BR302" s="374"/>
    </row>
    <row r="303" spans="1:70" ht="12" customHeight="1" x14ac:dyDescent="0.3">
      <c r="A303" s="581" t="str">
        <f t="shared" ref="A303" si="3257">IF(ISERROR(RANK(BK303,$BK$3:$BK$78,0)),"",(RANK(BK303,$BK$3:$BK$78,0)))</f>
        <v/>
      </c>
      <c r="B303" s="577" t="str">
        <f>IF(ISNA(VLOOKUP(D303,'L. Des E.'!$A$3:$C$362,2,FALSE)),"",(VLOOKUP(D303,'L. Des E.'!$A$3:$C$362,2,FALSE)))</f>
        <v/>
      </c>
      <c r="C303" s="569" t="str">
        <f>IF(ISNA(VLOOKUP(D303,'L. Des E.'!$A$3:$C$362,3,FALSE)),"",(VLOOKUP(D303,'L. Des E.'!$A$3:$C$362,3,FALSE)))</f>
        <v/>
      </c>
      <c r="D303" s="573"/>
      <c r="E303" s="162"/>
      <c r="F303" s="163"/>
      <c r="G303" s="149"/>
      <c r="H303" s="31"/>
      <c r="I303" s="30" t="str">
        <f t="shared" si="2816"/>
        <v/>
      </c>
      <c r="J303" s="163"/>
      <c r="K303" s="163"/>
      <c r="L303" s="163"/>
      <c r="M303" s="163"/>
      <c r="N303" s="163"/>
      <c r="O303" s="163"/>
      <c r="P303" s="163"/>
      <c r="Q303" s="163"/>
      <c r="R303" s="163"/>
      <c r="S303" s="312"/>
      <c r="T303" s="536">
        <v>76</v>
      </c>
      <c r="U303" s="561" t="str">
        <f t="shared" ref="U303" si="3258">H306</f>
        <v/>
      </c>
      <c r="V303" s="556">
        <f t="shared" ref="V303" si="3259">J303</f>
        <v>0</v>
      </c>
      <c r="W303" s="548">
        <f t="shared" ref="W303" si="3260">J304</f>
        <v>0</v>
      </c>
      <c r="X303" s="548">
        <f t="shared" ref="X303" si="3261">J305</f>
        <v>0</v>
      </c>
      <c r="Y303" s="550">
        <f t="shared" ref="Y303" si="3262">J306</f>
        <v>0</v>
      </c>
      <c r="Z303" s="556">
        <f t="shared" ref="Z303" si="3263">K303</f>
        <v>0</v>
      </c>
      <c r="AA303" s="548">
        <f t="shared" ref="AA303" si="3264">K304</f>
        <v>0</v>
      </c>
      <c r="AB303" s="548">
        <f t="shared" ref="AB303" si="3265">K305</f>
        <v>0</v>
      </c>
      <c r="AC303" s="550">
        <f t="shared" ref="AC303" si="3266">K306</f>
        <v>0</v>
      </c>
      <c r="AD303" s="556">
        <f t="shared" ref="AD303" si="3267">L303</f>
        <v>0</v>
      </c>
      <c r="AE303" s="548">
        <f t="shared" ref="AE303" si="3268">L304</f>
        <v>0</v>
      </c>
      <c r="AF303" s="548">
        <f t="shared" ref="AF303" si="3269">L305</f>
        <v>0</v>
      </c>
      <c r="AG303" s="550">
        <f t="shared" ref="AG303" si="3270">L306</f>
        <v>0</v>
      </c>
      <c r="AH303" s="556">
        <f t="shared" ref="AH303" si="3271">M303</f>
        <v>0</v>
      </c>
      <c r="AI303" s="548">
        <f t="shared" ref="AI303" si="3272">M304</f>
        <v>0</v>
      </c>
      <c r="AJ303" s="548">
        <f t="shared" ref="AJ303" si="3273">M305</f>
        <v>0</v>
      </c>
      <c r="AK303" s="550">
        <f t="shared" ref="AK303" si="3274">M306</f>
        <v>0</v>
      </c>
      <c r="AL303" s="556">
        <f t="shared" ref="AL303" si="3275">N303</f>
        <v>0</v>
      </c>
      <c r="AM303" s="548">
        <f t="shared" ref="AM303" si="3276">N304</f>
        <v>0</v>
      </c>
      <c r="AN303" s="548">
        <f t="shared" ref="AN303" si="3277">N305</f>
        <v>0</v>
      </c>
      <c r="AO303" s="550">
        <f t="shared" ref="AO303" si="3278">N306</f>
        <v>0</v>
      </c>
      <c r="AP303" s="556">
        <f t="shared" ref="AP303" si="3279">O303</f>
        <v>0</v>
      </c>
      <c r="AQ303" s="548">
        <f t="shared" ref="AQ303" si="3280">O304</f>
        <v>0</v>
      </c>
      <c r="AR303" s="548">
        <f t="shared" ref="AR303" si="3281">O305</f>
        <v>0</v>
      </c>
      <c r="AS303" s="550">
        <f t="shared" ref="AS303" si="3282">O306</f>
        <v>0</v>
      </c>
      <c r="AT303" s="556">
        <f t="shared" ref="AT303" si="3283">P303</f>
        <v>0</v>
      </c>
      <c r="AU303" s="548">
        <f t="shared" ref="AU303" si="3284">P304</f>
        <v>0</v>
      </c>
      <c r="AV303" s="548">
        <f t="shared" ref="AV303" si="3285">P305</f>
        <v>0</v>
      </c>
      <c r="AW303" s="550">
        <f t="shared" ref="AW303" si="3286">P306</f>
        <v>0</v>
      </c>
      <c r="AX303" s="556">
        <f t="shared" ref="AX303" si="3287">Q303</f>
        <v>0</v>
      </c>
      <c r="AY303" s="548">
        <f t="shared" ref="AY303" si="3288">Q304</f>
        <v>0</v>
      </c>
      <c r="AZ303" s="548">
        <f t="shared" ref="AZ303" si="3289">Q305</f>
        <v>0</v>
      </c>
      <c r="BA303" s="550">
        <f t="shared" ref="BA303" si="3290">Q306</f>
        <v>0</v>
      </c>
      <c r="BB303" s="556">
        <f t="shared" ref="BB303" si="3291">R303</f>
        <v>0</v>
      </c>
      <c r="BC303" s="548">
        <f t="shared" ref="BC303" si="3292">R304</f>
        <v>0</v>
      </c>
      <c r="BD303" s="548">
        <f t="shared" ref="BD303" si="3293">R305</f>
        <v>0</v>
      </c>
      <c r="BE303" s="550">
        <f t="shared" ref="BE303" si="3294">R306</f>
        <v>0</v>
      </c>
      <c r="BF303" s="556">
        <f t="shared" ref="BF303" si="3295">S303</f>
        <v>0</v>
      </c>
      <c r="BG303" s="548">
        <f t="shared" ref="BG303" si="3296">S304</f>
        <v>0</v>
      </c>
      <c r="BH303" s="548">
        <f t="shared" ref="BH303" si="3297">S305</f>
        <v>0</v>
      </c>
      <c r="BI303" s="550">
        <f t="shared" ref="BI303" si="3298">S306</f>
        <v>0</v>
      </c>
      <c r="BJ303" s="552">
        <f t="shared" ref="BJ303" si="3299">H305</f>
        <v>0</v>
      </c>
      <c r="BK303" s="554" t="str">
        <f t="shared" ref="BK303" si="3300">IF(U303="","",IFERROR(SUM(V303:BI303)+LARGE(V303:BI303,1)/100+LARGE(V303:BI303,2)/1000+LARGE(V303:BI303,3)/10000+LARGE(V303:BI303,4)/100000+LARGE(V303:BI303,5)/1000000+LARGE(V303:BI303,6)/10000000+LARGE(V303:BI303,7)/100000000+LARGE(V303:BI303,8)/1000000000+LARGE(V303:BI303,9)/10000000000+LARGE(V303:BI303,10)/100000000000+LARGE(V303:BI303,11)/1000000000000+LARGE(V303:BI303,12)/10000000000000+LARGE(V303:BI303,13)/100000000000000+LARGE(V303:BI303,14)/1000000000000000+LARGE(V303:BI303,15)/10000000000000000+LARGE(V303:BI303,16)/100000000000000000+LARGE(V303:BI303,17)/1000000000000000000+LARGE(V303:BI303,18)/10000000000000000000+LARGE(V303:BI303,19)/100000000000000000000+LARGE(V303:BI303,20)/1E+21+LARGE(V303:BI303,21)/1E+22+LARGE(V303:BI303,22)/1E+23+LARGE(V303:BI303,23)/1E+24+LARGE(V303:BI303,24)/1E+25+LARGE(V303:BI303,25)/1E+26+LARGE(V303:BI303,26)/1E+27+LARGE(V303:BI303,27)/1E+28+LARGE(V303:BI303,28)/1E+29+LARGE(V303:BI303,29)/1E+30+LARGE(V303:BI303,30)/1E+31+LARGE(V303:BI303,31)/1E+32+LARGE(V303:BI303,32)/1E+33+LARGE(V303:BI303,33)/1E+34+LARGE(V303:BI303,34)/1E+35+LARGE(V303:BI303,35)/1E+36+LARGE(V303:BI303,36)/1E+37+LARGE(V303:BI303,37)/1E+38+LARGE(V303:BI303,38)/1E+39+LARGE(V303:BI303,39)/1E+40+LARGE(V303:BI303,40)/1E+21-0.01/T303,0))</f>
        <v/>
      </c>
      <c r="BL303" s="374"/>
      <c r="BM303" s="374"/>
      <c r="BN303" s="374"/>
      <c r="BO303" s="374"/>
      <c r="BP303" s="374"/>
      <c r="BQ303" s="374"/>
      <c r="BR303" s="374"/>
    </row>
    <row r="304" spans="1:70" ht="12" customHeight="1" x14ac:dyDescent="0.3">
      <c r="A304" s="582"/>
      <c r="B304" s="578"/>
      <c r="C304" s="570"/>
      <c r="D304" s="574"/>
      <c r="E304" s="164"/>
      <c r="F304" s="165"/>
      <c r="G304" s="150"/>
      <c r="H304" s="141" t="str">
        <f>IF(SUM(I303:I306)=0,"",(SUM(I303:I306)))</f>
        <v/>
      </c>
      <c r="I304" s="34" t="str">
        <f t="shared" si="2816"/>
        <v/>
      </c>
      <c r="J304" s="165"/>
      <c r="K304" s="165"/>
      <c r="L304" s="165"/>
      <c r="M304" s="165"/>
      <c r="N304" s="165"/>
      <c r="O304" s="165"/>
      <c r="P304" s="165"/>
      <c r="Q304" s="165"/>
      <c r="R304" s="165"/>
      <c r="S304" s="310"/>
      <c r="T304" s="536"/>
      <c r="U304" s="562"/>
      <c r="V304" s="557"/>
      <c r="W304" s="549"/>
      <c r="X304" s="549"/>
      <c r="Y304" s="551"/>
      <c r="Z304" s="557"/>
      <c r="AA304" s="549"/>
      <c r="AB304" s="549"/>
      <c r="AC304" s="551"/>
      <c r="AD304" s="557"/>
      <c r="AE304" s="549"/>
      <c r="AF304" s="549"/>
      <c r="AG304" s="551"/>
      <c r="AH304" s="557"/>
      <c r="AI304" s="549"/>
      <c r="AJ304" s="549"/>
      <c r="AK304" s="551"/>
      <c r="AL304" s="557"/>
      <c r="AM304" s="549"/>
      <c r="AN304" s="549"/>
      <c r="AO304" s="551"/>
      <c r="AP304" s="557"/>
      <c r="AQ304" s="549"/>
      <c r="AR304" s="549"/>
      <c r="AS304" s="551"/>
      <c r="AT304" s="557"/>
      <c r="AU304" s="549"/>
      <c r="AV304" s="549"/>
      <c r="AW304" s="551"/>
      <c r="AX304" s="557"/>
      <c r="AY304" s="549"/>
      <c r="AZ304" s="549"/>
      <c r="BA304" s="551"/>
      <c r="BB304" s="557"/>
      <c r="BC304" s="549"/>
      <c r="BD304" s="549"/>
      <c r="BE304" s="551"/>
      <c r="BF304" s="557"/>
      <c r="BG304" s="549"/>
      <c r="BH304" s="549"/>
      <c r="BI304" s="551"/>
      <c r="BJ304" s="553"/>
      <c r="BK304" s="555"/>
      <c r="BL304" s="374"/>
      <c r="BM304" s="374"/>
      <c r="BN304" s="374"/>
      <c r="BO304" s="374"/>
      <c r="BP304" s="374"/>
      <c r="BQ304" s="374"/>
      <c r="BR304" s="374"/>
    </row>
    <row r="305" spans="1:70" ht="12" customHeight="1" thickBot="1" x14ac:dyDescent="0.35">
      <c r="A305" s="582"/>
      <c r="B305" s="578"/>
      <c r="C305" s="570"/>
      <c r="D305" s="574"/>
      <c r="E305" s="164"/>
      <c r="F305" s="165"/>
      <c r="G305" s="35" t="s">
        <v>677</v>
      </c>
      <c r="H305" s="142"/>
      <c r="I305" s="34" t="str">
        <f t="shared" si="2816"/>
        <v/>
      </c>
      <c r="J305" s="165"/>
      <c r="K305" s="165"/>
      <c r="L305" s="165"/>
      <c r="M305" s="165"/>
      <c r="N305" s="165"/>
      <c r="O305" s="165"/>
      <c r="P305" s="165"/>
      <c r="Q305" s="165"/>
      <c r="R305" s="165"/>
      <c r="S305" s="310"/>
      <c r="T305" s="536"/>
      <c r="U305" s="562"/>
      <c r="V305" s="557"/>
      <c r="W305" s="549"/>
      <c r="X305" s="549"/>
      <c r="Y305" s="551"/>
      <c r="Z305" s="557"/>
      <c r="AA305" s="549"/>
      <c r="AB305" s="549"/>
      <c r="AC305" s="551"/>
      <c r="AD305" s="557"/>
      <c r="AE305" s="549"/>
      <c r="AF305" s="549"/>
      <c r="AG305" s="551"/>
      <c r="AH305" s="557"/>
      <c r="AI305" s="549"/>
      <c r="AJ305" s="549"/>
      <c r="AK305" s="551"/>
      <c r="AL305" s="557"/>
      <c r="AM305" s="549"/>
      <c r="AN305" s="549"/>
      <c r="AO305" s="551"/>
      <c r="AP305" s="557"/>
      <c r="AQ305" s="549"/>
      <c r="AR305" s="549"/>
      <c r="AS305" s="551"/>
      <c r="AT305" s="557"/>
      <c r="AU305" s="549"/>
      <c r="AV305" s="549"/>
      <c r="AW305" s="551"/>
      <c r="AX305" s="557"/>
      <c r="AY305" s="549"/>
      <c r="AZ305" s="549"/>
      <c r="BA305" s="551"/>
      <c r="BB305" s="557"/>
      <c r="BC305" s="549"/>
      <c r="BD305" s="549"/>
      <c r="BE305" s="551"/>
      <c r="BF305" s="557"/>
      <c r="BG305" s="549"/>
      <c r="BH305" s="549"/>
      <c r="BI305" s="551"/>
      <c r="BJ305" s="553"/>
      <c r="BK305" s="555"/>
      <c r="BL305" s="374"/>
      <c r="BM305" s="374"/>
      <c r="BN305" s="374"/>
      <c r="BO305" s="374"/>
      <c r="BP305" s="374"/>
      <c r="BQ305" s="374"/>
      <c r="BR305" s="374"/>
    </row>
    <row r="306" spans="1:70" ht="12" customHeight="1" thickBot="1" x14ac:dyDescent="0.35">
      <c r="A306" s="583"/>
      <c r="B306" s="580"/>
      <c r="C306" s="571"/>
      <c r="D306" s="576"/>
      <c r="E306" s="195"/>
      <c r="F306" s="196"/>
      <c r="G306" s="40" t="s">
        <v>678</v>
      </c>
      <c r="H306" s="41" t="str">
        <f>IF(F303="","",IF(SUM(H304:H305)=0,"PC",(SUM(H304:H305))))</f>
        <v/>
      </c>
      <c r="I306" s="42" t="str">
        <f t="shared" si="2816"/>
        <v/>
      </c>
      <c r="J306" s="196"/>
      <c r="K306" s="196"/>
      <c r="L306" s="196"/>
      <c r="M306" s="196"/>
      <c r="N306" s="196"/>
      <c r="O306" s="196"/>
      <c r="P306" s="196"/>
      <c r="Q306" s="196"/>
      <c r="R306" s="196"/>
      <c r="S306" s="314"/>
      <c r="T306" s="537"/>
      <c r="U306" s="563"/>
      <c r="V306" s="558"/>
      <c r="W306" s="559"/>
      <c r="X306" s="559"/>
      <c r="Y306" s="560"/>
      <c r="Z306" s="557"/>
      <c r="AA306" s="549"/>
      <c r="AB306" s="549"/>
      <c r="AC306" s="551"/>
      <c r="AD306" s="557"/>
      <c r="AE306" s="549"/>
      <c r="AF306" s="549"/>
      <c r="AG306" s="551"/>
      <c r="AH306" s="557"/>
      <c r="AI306" s="549"/>
      <c r="AJ306" s="549"/>
      <c r="AK306" s="551"/>
      <c r="AL306" s="557"/>
      <c r="AM306" s="549"/>
      <c r="AN306" s="549"/>
      <c r="AO306" s="551"/>
      <c r="AP306" s="557"/>
      <c r="AQ306" s="549"/>
      <c r="AR306" s="549"/>
      <c r="AS306" s="551"/>
      <c r="AT306" s="557"/>
      <c r="AU306" s="549"/>
      <c r="AV306" s="549"/>
      <c r="AW306" s="551"/>
      <c r="AX306" s="557"/>
      <c r="AY306" s="549"/>
      <c r="AZ306" s="549"/>
      <c r="BA306" s="551"/>
      <c r="BB306" s="557"/>
      <c r="BC306" s="549"/>
      <c r="BD306" s="549"/>
      <c r="BE306" s="551"/>
      <c r="BF306" s="557"/>
      <c r="BG306" s="549"/>
      <c r="BH306" s="549"/>
      <c r="BI306" s="551"/>
      <c r="BJ306" s="553"/>
      <c r="BK306" s="555"/>
      <c r="BL306" s="374"/>
      <c r="BM306" s="374"/>
      <c r="BN306" s="374"/>
      <c r="BO306" s="374"/>
      <c r="BP306" s="374"/>
      <c r="BQ306" s="374"/>
      <c r="BR306" s="374"/>
    </row>
    <row r="307" spans="1:70" ht="15" thickTop="1" x14ac:dyDescent="0.3">
      <c r="A307" s="374"/>
      <c r="B307" s="374"/>
      <c r="C307" s="374"/>
      <c r="D307" s="374"/>
      <c r="E307" s="460"/>
      <c r="F307" s="461"/>
      <c r="G307" s="461"/>
      <c r="H307" s="374"/>
      <c r="I307" s="374"/>
      <c r="J307" s="374"/>
      <c r="K307" s="374"/>
      <c r="L307" s="374"/>
      <c r="M307" s="374"/>
      <c r="N307" s="374"/>
      <c r="O307" s="374"/>
      <c r="P307" s="374"/>
      <c r="Q307" s="374"/>
      <c r="R307" s="374"/>
      <c r="S307" s="374"/>
      <c r="T307" s="374"/>
      <c r="U307" s="374"/>
      <c r="V307" s="374"/>
      <c r="W307" s="374"/>
      <c r="X307" s="374"/>
      <c r="Y307" s="374"/>
      <c r="Z307" s="545"/>
      <c r="AA307" s="545"/>
      <c r="AB307" s="545"/>
      <c r="AC307" s="545"/>
      <c r="AD307" s="545"/>
      <c r="AE307" s="545"/>
      <c r="AF307" s="545"/>
      <c r="AG307" s="545"/>
      <c r="AH307" s="545"/>
      <c r="AI307" s="545"/>
      <c r="AJ307" s="545"/>
      <c r="AK307" s="545"/>
      <c r="AL307" s="545"/>
      <c r="AM307" s="545"/>
      <c r="AN307" s="545"/>
      <c r="AO307" s="545"/>
      <c r="AP307" s="545"/>
      <c r="AQ307" s="545"/>
      <c r="AR307" s="545"/>
      <c r="AS307" s="545"/>
      <c r="AT307" s="545"/>
      <c r="AU307" s="545"/>
      <c r="AV307" s="545"/>
      <c r="AW307" s="545"/>
      <c r="AX307" s="545"/>
      <c r="AY307" s="545"/>
      <c r="AZ307" s="545"/>
      <c r="BA307" s="545"/>
      <c r="BB307" s="545"/>
      <c r="BC307" s="545"/>
      <c r="BD307" s="545"/>
      <c r="BE307" s="545"/>
      <c r="BF307" s="545"/>
      <c r="BG307" s="545"/>
      <c r="BH307" s="545"/>
      <c r="BI307" s="545"/>
      <c r="BJ307" s="546"/>
      <c r="BK307" s="547"/>
      <c r="BL307" s="374"/>
      <c r="BM307" s="374"/>
      <c r="BN307" s="374"/>
      <c r="BO307" s="374"/>
      <c r="BP307" s="374"/>
      <c r="BQ307" s="374"/>
      <c r="BR307" s="374"/>
    </row>
    <row r="308" spans="1:70" x14ac:dyDescent="0.3">
      <c r="A308" s="374"/>
      <c r="B308" s="374"/>
      <c r="C308" s="374"/>
      <c r="D308" s="374"/>
      <c r="E308" s="460"/>
      <c r="F308" s="461"/>
      <c r="G308" s="461"/>
      <c r="H308" s="374"/>
      <c r="I308" s="374"/>
      <c r="J308" s="374"/>
      <c r="K308" s="374"/>
      <c r="L308" s="374"/>
      <c r="M308" s="374"/>
      <c r="N308" s="374"/>
      <c r="O308" s="374"/>
      <c r="P308" s="374"/>
      <c r="Q308" s="374"/>
      <c r="R308" s="374"/>
      <c r="S308" s="374"/>
      <c r="T308" s="374"/>
      <c r="U308" s="374"/>
      <c r="V308" s="374"/>
      <c r="W308" s="374"/>
      <c r="X308" s="374"/>
      <c r="Y308" s="374"/>
      <c r="Z308" s="516"/>
      <c r="AA308" s="516"/>
      <c r="AB308" s="516"/>
      <c r="AC308" s="516"/>
      <c r="AD308" s="516"/>
      <c r="AE308" s="516"/>
      <c r="AF308" s="516"/>
      <c r="AG308" s="516"/>
      <c r="AH308" s="516"/>
      <c r="AI308" s="516"/>
      <c r="AJ308" s="516"/>
      <c r="AK308" s="516"/>
      <c r="AL308" s="516"/>
      <c r="AM308" s="516"/>
      <c r="AN308" s="516"/>
      <c r="AO308" s="516"/>
      <c r="AP308" s="516"/>
      <c r="AQ308" s="516"/>
      <c r="AR308" s="516"/>
      <c r="AS308" s="516"/>
      <c r="AT308" s="516"/>
      <c r="AU308" s="516"/>
      <c r="AV308" s="516"/>
      <c r="AW308" s="516"/>
      <c r="AX308" s="516"/>
      <c r="AY308" s="516"/>
      <c r="AZ308" s="516"/>
      <c r="BA308" s="516"/>
      <c r="BB308" s="516"/>
      <c r="BC308" s="516"/>
      <c r="BD308" s="516"/>
      <c r="BE308" s="516"/>
      <c r="BF308" s="516"/>
      <c r="BG308" s="516"/>
      <c r="BH308" s="516"/>
      <c r="BI308" s="516"/>
      <c r="BJ308" s="543"/>
      <c r="BK308" s="544"/>
      <c r="BL308" s="374"/>
      <c r="BM308" s="374"/>
      <c r="BN308" s="374"/>
      <c r="BO308" s="374"/>
      <c r="BP308" s="374"/>
      <c r="BQ308" s="374"/>
      <c r="BR308" s="374"/>
    </row>
    <row r="309" spans="1:70" x14ac:dyDescent="0.3">
      <c r="A309" s="374"/>
      <c r="B309" s="374"/>
      <c r="C309" s="374"/>
      <c r="D309" s="374"/>
      <c r="E309" s="460"/>
      <c r="F309" s="461"/>
      <c r="G309" s="461"/>
      <c r="H309" s="374"/>
      <c r="I309" s="374"/>
      <c r="J309" s="374"/>
      <c r="K309" s="374"/>
      <c r="L309" s="374"/>
      <c r="M309" s="374"/>
      <c r="N309" s="374"/>
      <c r="O309" s="374"/>
      <c r="P309" s="374"/>
      <c r="Q309" s="374"/>
      <c r="R309" s="374"/>
      <c r="S309" s="374"/>
      <c r="T309" s="374"/>
      <c r="U309" s="374"/>
      <c r="V309" s="374"/>
      <c r="W309" s="374"/>
      <c r="X309" s="374"/>
      <c r="Y309" s="374"/>
      <c r="Z309" s="516"/>
      <c r="AA309" s="516"/>
      <c r="AB309" s="516"/>
      <c r="AC309" s="516"/>
      <c r="AD309" s="516"/>
      <c r="AE309" s="516"/>
      <c r="AF309" s="516"/>
      <c r="AG309" s="516"/>
      <c r="AH309" s="516"/>
      <c r="AI309" s="516"/>
      <c r="AJ309" s="516"/>
      <c r="AK309" s="516"/>
      <c r="AL309" s="516"/>
      <c r="AM309" s="516"/>
      <c r="AN309" s="516"/>
      <c r="AO309" s="516"/>
      <c r="AP309" s="516"/>
      <c r="AQ309" s="516"/>
      <c r="AR309" s="516"/>
      <c r="AS309" s="516"/>
      <c r="AT309" s="516"/>
      <c r="AU309" s="516"/>
      <c r="AV309" s="516"/>
      <c r="AW309" s="516"/>
      <c r="AX309" s="516"/>
      <c r="AY309" s="516"/>
      <c r="AZ309" s="516"/>
      <c r="BA309" s="516"/>
      <c r="BB309" s="516"/>
      <c r="BC309" s="516"/>
      <c r="BD309" s="516"/>
      <c r="BE309" s="516"/>
      <c r="BF309" s="516"/>
      <c r="BG309" s="516"/>
      <c r="BH309" s="516"/>
      <c r="BI309" s="516"/>
      <c r="BJ309" s="543"/>
      <c r="BK309" s="544"/>
      <c r="BL309" s="374"/>
      <c r="BM309" s="374"/>
      <c r="BN309" s="374"/>
      <c r="BO309" s="374"/>
      <c r="BP309" s="374"/>
      <c r="BQ309" s="374"/>
      <c r="BR309" s="374"/>
    </row>
    <row r="310" spans="1:70" x14ac:dyDescent="0.3">
      <c r="A310" s="374"/>
      <c r="B310" s="374"/>
      <c r="C310" s="374"/>
      <c r="D310" s="374"/>
      <c r="E310" s="460"/>
      <c r="F310" s="461"/>
      <c r="G310" s="461"/>
      <c r="H310" s="374"/>
      <c r="I310" s="374"/>
      <c r="J310" s="374"/>
      <c r="K310" s="374"/>
      <c r="L310" s="374"/>
      <c r="M310" s="374"/>
      <c r="N310" s="374"/>
      <c r="O310" s="374"/>
      <c r="P310" s="374"/>
      <c r="Q310" s="374"/>
      <c r="R310" s="374"/>
      <c r="S310" s="374"/>
      <c r="T310" s="374"/>
      <c r="U310" s="374"/>
      <c r="V310" s="374"/>
      <c r="W310" s="374"/>
      <c r="X310" s="374"/>
      <c r="Y310" s="374"/>
      <c r="Z310" s="516"/>
      <c r="AA310" s="516"/>
      <c r="AB310" s="516"/>
      <c r="AC310" s="516"/>
      <c r="AD310" s="516"/>
      <c r="AE310" s="516"/>
      <c r="AF310" s="516"/>
      <c r="AG310" s="516"/>
      <c r="AH310" s="516"/>
      <c r="AI310" s="516"/>
      <c r="AJ310" s="516"/>
      <c r="AK310" s="516"/>
      <c r="AL310" s="516"/>
      <c r="AM310" s="516"/>
      <c r="AN310" s="516"/>
      <c r="AO310" s="516"/>
      <c r="AP310" s="516"/>
      <c r="AQ310" s="516"/>
      <c r="AR310" s="516"/>
      <c r="AS310" s="516"/>
      <c r="AT310" s="516"/>
      <c r="AU310" s="516"/>
      <c r="AV310" s="516"/>
      <c r="AW310" s="516"/>
      <c r="AX310" s="516"/>
      <c r="AY310" s="516"/>
      <c r="AZ310" s="516"/>
      <c r="BA310" s="516"/>
      <c r="BB310" s="516"/>
      <c r="BC310" s="516"/>
      <c r="BD310" s="516"/>
      <c r="BE310" s="516"/>
      <c r="BF310" s="516"/>
      <c r="BG310" s="516"/>
      <c r="BH310" s="516"/>
      <c r="BI310" s="516"/>
      <c r="BJ310" s="543"/>
      <c r="BK310" s="544"/>
      <c r="BL310" s="374"/>
      <c r="BM310" s="374"/>
      <c r="BN310" s="374"/>
      <c r="BO310" s="374"/>
      <c r="BP310" s="374"/>
      <c r="BQ310" s="374"/>
      <c r="BR310" s="374"/>
    </row>
    <row r="311" spans="1:70" x14ac:dyDescent="0.3">
      <c r="A311" s="374"/>
      <c r="B311" s="374"/>
      <c r="C311" s="374"/>
      <c r="D311" s="374"/>
      <c r="E311" s="460"/>
      <c r="F311" s="461"/>
      <c r="G311" s="461"/>
      <c r="H311" s="374"/>
      <c r="I311" s="374"/>
      <c r="J311" s="374"/>
      <c r="K311" s="374"/>
      <c r="L311" s="374"/>
      <c r="M311" s="374"/>
      <c r="N311" s="374"/>
      <c r="O311" s="374"/>
      <c r="P311" s="374"/>
      <c r="Q311" s="374"/>
      <c r="R311" s="374"/>
      <c r="S311" s="374"/>
      <c r="T311" s="374"/>
      <c r="U311" s="374"/>
      <c r="V311" s="374"/>
      <c r="W311" s="374"/>
      <c r="X311" s="374"/>
      <c r="Y311" s="374"/>
      <c r="Z311" s="516"/>
      <c r="AA311" s="516"/>
      <c r="AB311" s="516"/>
      <c r="AC311" s="516"/>
      <c r="AD311" s="516"/>
      <c r="AE311" s="516"/>
      <c r="AF311" s="516"/>
      <c r="AG311" s="516"/>
      <c r="AH311" s="516"/>
      <c r="AI311" s="516"/>
      <c r="AJ311" s="516"/>
      <c r="AK311" s="516"/>
      <c r="AL311" s="516"/>
      <c r="AM311" s="516"/>
      <c r="AN311" s="516"/>
      <c r="AO311" s="516"/>
      <c r="AP311" s="516"/>
      <c r="AQ311" s="516"/>
      <c r="AR311" s="516"/>
      <c r="AS311" s="516"/>
      <c r="AT311" s="516"/>
      <c r="AU311" s="516"/>
      <c r="AV311" s="516"/>
      <c r="AW311" s="516"/>
      <c r="AX311" s="516"/>
      <c r="AY311" s="516"/>
      <c r="AZ311" s="516"/>
      <c r="BA311" s="516"/>
      <c r="BB311" s="516"/>
      <c r="BC311" s="516"/>
      <c r="BD311" s="516"/>
      <c r="BE311" s="516"/>
      <c r="BF311" s="516"/>
      <c r="BG311" s="516"/>
      <c r="BH311" s="516"/>
      <c r="BI311" s="516"/>
      <c r="BJ311" s="543"/>
      <c r="BK311" s="544"/>
      <c r="BL311" s="374"/>
      <c r="BM311" s="374"/>
      <c r="BN311" s="374"/>
      <c r="BO311" s="374"/>
      <c r="BP311" s="374"/>
      <c r="BQ311" s="374"/>
      <c r="BR311" s="374"/>
    </row>
    <row r="312" spans="1:70" x14ac:dyDescent="0.3">
      <c r="A312" s="374"/>
      <c r="B312" s="374"/>
      <c r="C312" s="374"/>
      <c r="D312" s="374"/>
      <c r="E312" s="460"/>
      <c r="F312" s="461"/>
      <c r="G312" s="461"/>
      <c r="H312" s="374"/>
      <c r="I312" s="374"/>
      <c r="J312" s="374"/>
      <c r="K312" s="374"/>
      <c r="L312" s="374"/>
      <c r="M312" s="374"/>
      <c r="N312" s="374"/>
      <c r="O312" s="374"/>
      <c r="P312" s="374"/>
      <c r="Q312" s="374"/>
      <c r="R312" s="374"/>
      <c r="S312" s="374"/>
      <c r="T312" s="374"/>
      <c r="U312" s="374"/>
      <c r="V312" s="374"/>
      <c r="W312" s="374"/>
      <c r="X312" s="374"/>
      <c r="Y312" s="374"/>
      <c r="Z312" s="516"/>
      <c r="AA312" s="516"/>
      <c r="AB312" s="516"/>
      <c r="AC312" s="516"/>
      <c r="AD312" s="516"/>
      <c r="AE312" s="516"/>
      <c r="AF312" s="516"/>
      <c r="AG312" s="516"/>
      <c r="AH312" s="516"/>
      <c r="AI312" s="516"/>
      <c r="AJ312" s="516"/>
      <c r="AK312" s="516"/>
      <c r="AL312" s="516"/>
      <c r="AM312" s="516"/>
      <c r="AN312" s="516"/>
      <c r="AO312" s="516"/>
      <c r="AP312" s="516"/>
      <c r="AQ312" s="516"/>
      <c r="AR312" s="516"/>
      <c r="AS312" s="516"/>
      <c r="AT312" s="516"/>
      <c r="AU312" s="516"/>
      <c r="AV312" s="516"/>
      <c r="AW312" s="516"/>
      <c r="AX312" s="516"/>
      <c r="AY312" s="516"/>
      <c r="AZ312" s="516"/>
      <c r="BA312" s="516"/>
      <c r="BB312" s="516"/>
      <c r="BC312" s="516"/>
      <c r="BD312" s="516"/>
      <c r="BE312" s="516"/>
      <c r="BF312" s="516"/>
      <c r="BG312" s="516"/>
      <c r="BH312" s="516"/>
      <c r="BI312" s="516"/>
      <c r="BJ312" s="543"/>
      <c r="BK312" s="544"/>
      <c r="BL312" s="374"/>
      <c r="BM312" s="374"/>
      <c r="BN312" s="374"/>
      <c r="BO312" s="374"/>
      <c r="BP312" s="374"/>
      <c r="BQ312" s="374"/>
      <c r="BR312" s="374"/>
    </row>
    <row r="313" spans="1:70" x14ac:dyDescent="0.3">
      <c r="A313" s="374"/>
      <c r="B313" s="374"/>
      <c r="C313" s="374"/>
      <c r="D313" s="374"/>
      <c r="E313" s="460"/>
      <c r="F313" s="461"/>
      <c r="G313" s="461"/>
      <c r="H313" s="374"/>
      <c r="I313" s="374"/>
      <c r="J313" s="374"/>
      <c r="K313" s="374"/>
      <c r="L313" s="374"/>
      <c r="M313" s="374"/>
      <c r="N313" s="374"/>
      <c r="O313" s="374"/>
      <c r="P313" s="374"/>
      <c r="Q313" s="374"/>
      <c r="R313" s="374"/>
      <c r="S313" s="374"/>
      <c r="T313" s="374"/>
      <c r="U313" s="374"/>
      <c r="V313" s="374"/>
      <c r="W313" s="374"/>
      <c r="X313" s="374"/>
      <c r="Y313" s="374"/>
      <c r="Z313" s="516"/>
      <c r="AA313" s="516"/>
      <c r="AB313" s="516"/>
      <c r="AC313" s="516"/>
      <c r="AD313" s="516"/>
      <c r="AE313" s="516"/>
      <c r="AF313" s="516"/>
      <c r="AG313" s="516"/>
      <c r="AH313" s="516"/>
      <c r="AI313" s="516"/>
      <c r="AJ313" s="516"/>
      <c r="AK313" s="516"/>
      <c r="AL313" s="516"/>
      <c r="AM313" s="516"/>
      <c r="AN313" s="516"/>
      <c r="AO313" s="516"/>
      <c r="AP313" s="516"/>
      <c r="AQ313" s="516"/>
      <c r="AR313" s="516"/>
      <c r="AS313" s="516"/>
      <c r="AT313" s="516"/>
      <c r="AU313" s="516"/>
      <c r="AV313" s="516"/>
      <c r="AW313" s="516"/>
      <c r="AX313" s="516"/>
      <c r="AY313" s="516"/>
      <c r="AZ313" s="516"/>
      <c r="BA313" s="516"/>
      <c r="BB313" s="516"/>
      <c r="BC313" s="516"/>
      <c r="BD313" s="516"/>
      <c r="BE313" s="516"/>
      <c r="BF313" s="516"/>
      <c r="BG313" s="516"/>
      <c r="BH313" s="516"/>
      <c r="BI313" s="516"/>
      <c r="BJ313" s="543"/>
      <c r="BK313" s="544"/>
      <c r="BL313" s="374"/>
      <c r="BM313" s="374"/>
      <c r="BN313" s="374"/>
      <c r="BO313" s="374"/>
      <c r="BP313" s="374"/>
      <c r="BQ313" s="374"/>
      <c r="BR313" s="374"/>
    </row>
    <row r="314" spans="1:70" x14ac:dyDescent="0.3">
      <c r="A314" s="374"/>
      <c r="B314" s="374"/>
      <c r="C314" s="374"/>
      <c r="D314" s="374"/>
      <c r="E314" s="460"/>
      <c r="F314" s="461"/>
      <c r="G314" s="461"/>
      <c r="H314" s="374"/>
      <c r="I314" s="374"/>
      <c r="J314" s="374"/>
      <c r="K314" s="374"/>
      <c r="L314" s="374"/>
      <c r="M314" s="374"/>
      <c r="N314" s="374"/>
      <c r="O314" s="374"/>
      <c r="P314" s="374"/>
      <c r="Q314" s="374"/>
      <c r="R314" s="374"/>
      <c r="S314" s="374"/>
      <c r="T314" s="374"/>
      <c r="U314" s="374"/>
      <c r="V314" s="374"/>
      <c r="W314" s="374"/>
      <c r="X314" s="374"/>
      <c r="Y314" s="374"/>
      <c r="Z314" s="516"/>
      <c r="AA314" s="516"/>
      <c r="AB314" s="516"/>
      <c r="AC314" s="516"/>
      <c r="AD314" s="516"/>
      <c r="AE314" s="516"/>
      <c r="AF314" s="516"/>
      <c r="AG314" s="516"/>
      <c r="AH314" s="516"/>
      <c r="AI314" s="516"/>
      <c r="AJ314" s="516"/>
      <c r="AK314" s="516"/>
      <c r="AL314" s="516"/>
      <c r="AM314" s="516"/>
      <c r="AN314" s="516"/>
      <c r="AO314" s="516"/>
      <c r="AP314" s="516"/>
      <c r="AQ314" s="516"/>
      <c r="AR314" s="516"/>
      <c r="AS314" s="516"/>
      <c r="AT314" s="516"/>
      <c r="AU314" s="516"/>
      <c r="AV314" s="516"/>
      <c r="AW314" s="516"/>
      <c r="AX314" s="516"/>
      <c r="AY314" s="516"/>
      <c r="AZ314" s="516"/>
      <c r="BA314" s="516"/>
      <c r="BB314" s="516"/>
      <c r="BC314" s="516"/>
      <c r="BD314" s="516"/>
      <c r="BE314" s="516"/>
      <c r="BF314" s="516"/>
      <c r="BG314" s="516"/>
      <c r="BH314" s="516"/>
      <c r="BI314" s="516"/>
      <c r="BJ314" s="543"/>
      <c r="BK314" s="544"/>
      <c r="BL314" s="374"/>
      <c r="BM314" s="374"/>
      <c r="BN314" s="374"/>
      <c r="BO314" s="374"/>
      <c r="BP314" s="374"/>
      <c r="BQ314" s="374"/>
      <c r="BR314" s="374"/>
    </row>
    <row r="315" spans="1:70" x14ac:dyDescent="0.3">
      <c r="A315" s="374"/>
      <c r="B315" s="374"/>
      <c r="C315" s="374"/>
      <c r="D315" s="374"/>
      <c r="E315" s="460"/>
      <c r="F315" s="461"/>
      <c r="G315" s="461"/>
      <c r="H315" s="374"/>
      <c r="I315" s="374"/>
      <c r="J315" s="374"/>
      <c r="K315" s="374"/>
      <c r="L315" s="374"/>
      <c r="M315" s="374"/>
      <c r="N315" s="374"/>
      <c r="O315" s="374"/>
      <c r="P315" s="374"/>
      <c r="Q315" s="374"/>
      <c r="R315" s="374"/>
      <c r="S315" s="374"/>
      <c r="T315" s="374"/>
      <c r="U315" s="374"/>
      <c r="V315" s="374"/>
      <c r="W315" s="374"/>
      <c r="X315" s="374"/>
      <c r="Y315" s="374"/>
      <c r="Z315" s="516"/>
      <c r="AA315" s="516"/>
      <c r="AB315" s="516"/>
      <c r="AC315" s="516"/>
      <c r="AD315" s="516"/>
      <c r="AE315" s="516"/>
      <c r="AF315" s="516"/>
      <c r="AG315" s="516"/>
      <c r="AH315" s="516"/>
      <c r="AI315" s="516"/>
      <c r="AJ315" s="516"/>
      <c r="AK315" s="516"/>
      <c r="AL315" s="516"/>
      <c r="AM315" s="516"/>
      <c r="AN315" s="516"/>
      <c r="AO315" s="516"/>
      <c r="AP315" s="516"/>
      <c r="AQ315" s="516"/>
      <c r="AR315" s="516"/>
      <c r="AS315" s="516"/>
      <c r="AT315" s="516"/>
      <c r="AU315" s="516"/>
      <c r="AV315" s="516"/>
      <c r="AW315" s="516"/>
      <c r="AX315" s="516"/>
      <c r="AY315" s="516"/>
      <c r="AZ315" s="516"/>
      <c r="BA315" s="516"/>
      <c r="BB315" s="516"/>
      <c r="BC315" s="516"/>
      <c r="BD315" s="516"/>
      <c r="BE315" s="516"/>
      <c r="BF315" s="516"/>
      <c r="BG315" s="516"/>
      <c r="BH315" s="516"/>
      <c r="BI315" s="516"/>
      <c r="BJ315" s="543"/>
      <c r="BK315" s="544"/>
      <c r="BL315" s="374"/>
      <c r="BM315" s="374"/>
      <c r="BN315" s="374"/>
      <c r="BO315" s="374"/>
      <c r="BP315" s="374"/>
      <c r="BQ315" s="374"/>
      <c r="BR315" s="374"/>
    </row>
    <row r="316" spans="1:70" x14ac:dyDescent="0.3">
      <c r="A316" s="374"/>
      <c r="B316" s="374"/>
      <c r="C316" s="374"/>
      <c r="D316" s="374"/>
      <c r="E316" s="460"/>
      <c r="F316" s="461"/>
      <c r="G316" s="461"/>
      <c r="H316" s="374"/>
      <c r="I316" s="374"/>
      <c r="J316" s="374"/>
      <c r="K316" s="374"/>
      <c r="L316" s="374"/>
      <c r="M316" s="374"/>
      <c r="N316" s="374"/>
      <c r="O316" s="374"/>
      <c r="P316" s="374"/>
      <c r="Q316" s="374"/>
      <c r="R316" s="374"/>
      <c r="S316" s="374"/>
      <c r="T316" s="374"/>
      <c r="U316" s="374"/>
      <c r="V316" s="374"/>
      <c r="W316" s="374"/>
      <c r="X316" s="374"/>
      <c r="Y316" s="374"/>
      <c r="Z316" s="516"/>
      <c r="AA316" s="516"/>
      <c r="AB316" s="516"/>
      <c r="AC316" s="516"/>
      <c r="AD316" s="516"/>
      <c r="AE316" s="516"/>
      <c r="AF316" s="516"/>
      <c r="AG316" s="516"/>
      <c r="AH316" s="516"/>
      <c r="AI316" s="516"/>
      <c r="AJ316" s="516"/>
      <c r="AK316" s="516"/>
      <c r="AL316" s="516"/>
      <c r="AM316" s="516"/>
      <c r="AN316" s="516"/>
      <c r="AO316" s="516"/>
      <c r="AP316" s="516"/>
      <c r="AQ316" s="516"/>
      <c r="AR316" s="516"/>
      <c r="AS316" s="516"/>
      <c r="AT316" s="516"/>
      <c r="AU316" s="516"/>
      <c r="AV316" s="516"/>
      <c r="AW316" s="516"/>
      <c r="AX316" s="516"/>
      <c r="AY316" s="516"/>
      <c r="AZ316" s="516"/>
      <c r="BA316" s="516"/>
      <c r="BB316" s="516"/>
      <c r="BC316" s="516"/>
      <c r="BD316" s="516"/>
      <c r="BE316" s="516"/>
      <c r="BF316" s="516"/>
      <c r="BG316" s="516"/>
      <c r="BH316" s="516"/>
      <c r="BI316" s="516"/>
      <c r="BJ316" s="543"/>
      <c r="BK316" s="544"/>
      <c r="BL316" s="374"/>
      <c r="BM316" s="374"/>
      <c r="BN316" s="374"/>
      <c r="BO316" s="374"/>
      <c r="BP316" s="374"/>
      <c r="BQ316" s="374"/>
      <c r="BR316" s="374"/>
    </row>
    <row r="317" spans="1:70" x14ac:dyDescent="0.3">
      <c r="A317" s="374"/>
      <c r="B317" s="374"/>
      <c r="C317" s="374"/>
      <c r="D317" s="374"/>
      <c r="E317" s="460"/>
      <c r="F317" s="461"/>
      <c r="G317" s="461"/>
      <c r="H317" s="374"/>
      <c r="I317" s="374"/>
      <c r="J317" s="374"/>
      <c r="K317" s="374"/>
      <c r="L317" s="374"/>
      <c r="M317" s="374"/>
      <c r="N317" s="374"/>
      <c r="O317" s="374"/>
      <c r="P317" s="374"/>
      <c r="Q317" s="374"/>
      <c r="R317" s="374"/>
      <c r="S317" s="374"/>
      <c r="T317" s="374"/>
      <c r="U317" s="374"/>
      <c r="V317" s="374"/>
      <c r="W317" s="374"/>
      <c r="X317" s="374"/>
      <c r="Y317" s="374"/>
      <c r="Z317" s="516"/>
      <c r="AA317" s="516"/>
      <c r="AB317" s="516"/>
      <c r="AC317" s="516"/>
      <c r="AD317" s="516"/>
      <c r="AE317" s="516"/>
      <c r="AF317" s="516"/>
      <c r="AG317" s="516"/>
      <c r="AH317" s="516"/>
      <c r="AI317" s="516"/>
      <c r="AJ317" s="516"/>
      <c r="AK317" s="516"/>
      <c r="AL317" s="516"/>
      <c r="AM317" s="516"/>
      <c r="AN317" s="516"/>
      <c r="AO317" s="516"/>
      <c r="AP317" s="516"/>
      <c r="AQ317" s="516"/>
      <c r="AR317" s="516"/>
      <c r="AS317" s="516"/>
      <c r="AT317" s="516"/>
      <c r="AU317" s="516"/>
      <c r="AV317" s="516"/>
      <c r="AW317" s="516"/>
      <c r="AX317" s="516"/>
      <c r="AY317" s="516"/>
      <c r="AZ317" s="516"/>
      <c r="BA317" s="516"/>
      <c r="BB317" s="516"/>
      <c r="BC317" s="516"/>
      <c r="BD317" s="516"/>
      <c r="BE317" s="516"/>
      <c r="BF317" s="516"/>
      <c r="BG317" s="516"/>
      <c r="BH317" s="516"/>
      <c r="BI317" s="516"/>
      <c r="BJ317" s="543"/>
      <c r="BK317" s="544"/>
      <c r="BL317" s="374"/>
      <c r="BM317" s="374"/>
      <c r="BN317" s="374"/>
      <c r="BO317" s="374"/>
      <c r="BP317" s="374"/>
      <c r="BQ317" s="374"/>
      <c r="BR317" s="374"/>
    </row>
    <row r="318" spans="1:70" x14ac:dyDescent="0.3">
      <c r="A318" s="374"/>
      <c r="B318" s="374"/>
      <c r="C318" s="374"/>
      <c r="D318" s="374"/>
      <c r="E318" s="460"/>
      <c r="F318" s="461"/>
      <c r="G318" s="461"/>
      <c r="H318" s="374"/>
      <c r="I318" s="374"/>
      <c r="J318" s="374"/>
      <c r="K318" s="374"/>
      <c r="L318" s="374"/>
      <c r="M318" s="374"/>
      <c r="N318" s="374"/>
      <c r="O318" s="374"/>
      <c r="P318" s="374"/>
      <c r="Q318" s="374"/>
      <c r="R318" s="374"/>
      <c r="S318" s="374"/>
      <c r="T318" s="374"/>
      <c r="U318" s="374"/>
      <c r="V318" s="374"/>
      <c r="W318" s="374"/>
      <c r="X318" s="374"/>
      <c r="Y318" s="374"/>
      <c r="Z318" s="516"/>
      <c r="AA318" s="516"/>
      <c r="AB318" s="516"/>
      <c r="AC318" s="516"/>
      <c r="AD318" s="516"/>
      <c r="AE318" s="516"/>
      <c r="AF318" s="516"/>
      <c r="AG318" s="516"/>
      <c r="AH318" s="516"/>
      <c r="AI318" s="516"/>
      <c r="AJ318" s="516"/>
      <c r="AK318" s="516"/>
      <c r="AL318" s="516"/>
      <c r="AM318" s="516"/>
      <c r="AN318" s="516"/>
      <c r="AO318" s="516"/>
      <c r="AP318" s="516"/>
      <c r="AQ318" s="516"/>
      <c r="AR318" s="516"/>
      <c r="AS318" s="516"/>
      <c r="AT318" s="516"/>
      <c r="AU318" s="516"/>
      <c r="AV318" s="516"/>
      <c r="AW318" s="516"/>
      <c r="AX318" s="516"/>
      <c r="AY318" s="516"/>
      <c r="AZ318" s="516"/>
      <c r="BA318" s="516"/>
      <c r="BB318" s="516"/>
      <c r="BC318" s="516"/>
      <c r="BD318" s="516"/>
      <c r="BE318" s="516"/>
      <c r="BF318" s="516"/>
      <c r="BG318" s="516"/>
      <c r="BH318" s="516"/>
      <c r="BI318" s="516"/>
      <c r="BJ318" s="543"/>
      <c r="BK318" s="544"/>
      <c r="BL318" s="374"/>
      <c r="BM318" s="374"/>
      <c r="BN318" s="374"/>
      <c r="BO318" s="374"/>
      <c r="BP318" s="374"/>
      <c r="BQ318" s="374"/>
      <c r="BR318" s="374"/>
    </row>
    <row r="319" spans="1:70" x14ac:dyDescent="0.3">
      <c r="Z319" s="540"/>
      <c r="AA319" s="540"/>
      <c r="AB319" s="540"/>
      <c r="AC319" s="540"/>
      <c r="AD319" s="540"/>
      <c r="AE319" s="540"/>
      <c r="AF319" s="540"/>
      <c r="AG319" s="540"/>
      <c r="AH319" s="540"/>
      <c r="AI319" s="540"/>
      <c r="AJ319" s="540"/>
      <c r="AK319" s="540"/>
      <c r="AL319" s="540"/>
      <c r="AM319" s="540"/>
      <c r="AN319" s="540"/>
      <c r="AO319" s="540"/>
      <c r="AP319" s="540"/>
      <c r="AQ319" s="540"/>
      <c r="AR319" s="540"/>
      <c r="AS319" s="540"/>
      <c r="AT319" s="540"/>
      <c r="AU319" s="540"/>
      <c r="AV319" s="540"/>
      <c r="AW319" s="540"/>
      <c r="AX319" s="540"/>
      <c r="AY319" s="540"/>
      <c r="AZ319" s="540"/>
      <c r="BA319" s="540"/>
      <c r="BB319" s="540"/>
      <c r="BC319" s="540"/>
      <c r="BD319" s="540"/>
      <c r="BE319" s="540"/>
      <c r="BF319" s="540"/>
      <c r="BG319" s="540"/>
      <c r="BH319" s="540"/>
      <c r="BI319" s="540"/>
      <c r="BJ319" s="541"/>
      <c r="BK319" s="542"/>
    </row>
    <row r="320" spans="1:70" x14ac:dyDescent="0.3">
      <c r="Z320" s="540"/>
      <c r="AA320" s="540"/>
      <c r="AB320" s="540"/>
      <c r="AC320" s="540"/>
      <c r="AD320" s="540"/>
      <c r="AE320" s="540"/>
      <c r="AF320" s="540"/>
      <c r="AG320" s="540"/>
      <c r="AH320" s="540"/>
      <c r="AI320" s="540"/>
      <c r="AJ320" s="540"/>
      <c r="AK320" s="540"/>
      <c r="AL320" s="540"/>
      <c r="AM320" s="540"/>
      <c r="AN320" s="540"/>
      <c r="AO320" s="540"/>
      <c r="AP320" s="540"/>
      <c r="AQ320" s="540"/>
      <c r="AR320" s="540"/>
      <c r="AS320" s="540"/>
      <c r="AT320" s="540"/>
      <c r="AU320" s="540"/>
      <c r="AV320" s="540"/>
      <c r="AW320" s="540"/>
      <c r="AX320" s="540"/>
      <c r="AY320" s="540"/>
      <c r="AZ320" s="540"/>
      <c r="BA320" s="540"/>
      <c r="BB320" s="540"/>
      <c r="BC320" s="540"/>
      <c r="BD320" s="540"/>
      <c r="BE320" s="540"/>
      <c r="BF320" s="540"/>
      <c r="BG320" s="540"/>
      <c r="BH320" s="540"/>
      <c r="BI320" s="540"/>
      <c r="BJ320" s="541"/>
      <c r="BK320" s="542"/>
    </row>
    <row r="321" spans="26:63" x14ac:dyDescent="0.3">
      <c r="Z321" s="540"/>
      <c r="AA321" s="540"/>
      <c r="AB321" s="540"/>
      <c r="AC321" s="540"/>
      <c r="AD321" s="540"/>
      <c r="AE321" s="540"/>
      <c r="AF321" s="540"/>
      <c r="AG321" s="540"/>
      <c r="AH321" s="540"/>
      <c r="AI321" s="540"/>
      <c r="AJ321" s="540"/>
      <c r="AK321" s="540"/>
      <c r="AL321" s="540"/>
      <c r="AM321" s="540"/>
      <c r="AN321" s="540"/>
      <c r="AO321" s="540"/>
      <c r="AP321" s="540"/>
      <c r="AQ321" s="540"/>
      <c r="AR321" s="540"/>
      <c r="AS321" s="540"/>
      <c r="AT321" s="540"/>
      <c r="AU321" s="540"/>
      <c r="AV321" s="540"/>
      <c r="AW321" s="540"/>
      <c r="AX321" s="540"/>
      <c r="AY321" s="540"/>
      <c r="AZ321" s="540"/>
      <c r="BA321" s="540"/>
      <c r="BB321" s="540"/>
      <c r="BC321" s="540"/>
      <c r="BD321" s="540"/>
      <c r="BE321" s="540"/>
      <c r="BF321" s="540"/>
      <c r="BG321" s="540"/>
      <c r="BH321" s="540"/>
      <c r="BI321" s="540"/>
      <c r="BJ321" s="541"/>
      <c r="BK321" s="542"/>
    </row>
    <row r="322" spans="26:63" x14ac:dyDescent="0.3">
      <c r="Z322" s="540"/>
      <c r="AA322" s="540"/>
      <c r="AB322" s="540"/>
      <c r="AC322" s="540"/>
      <c r="AD322" s="540"/>
      <c r="AE322" s="540"/>
      <c r="AF322" s="540"/>
      <c r="AG322" s="540"/>
      <c r="AH322" s="540"/>
      <c r="AI322" s="540"/>
      <c r="AJ322" s="540"/>
      <c r="AK322" s="540"/>
      <c r="AL322" s="540"/>
      <c r="AM322" s="540"/>
      <c r="AN322" s="540"/>
      <c r="AO322" s="540"/>
      <c r="AP322" s="540"/>
      <c r="AQ322" s="540"/>
      <c r="AR322" s="540"/>
      <c r="AS322" s="540"/>
      <c r="AT322" s="540"/>
      <c r="AU322" s="540"/>
      <c r="AV322" s="540"/>
      <c r="AW322" s="540"/>
      <c r="AX322" s="540"/>
      <c r="AY322" s="540"/>
      <c r="AZ322" s="540"/>
      <c r="BA322" s="540"/>
      <c r="BB322" s="540"/>
      <c r="BC322" s="540"/>
      <c r="BD322" s="540"/>
      <c r="BE322" s="540"/>
      <c r="BF322" s="540"/>
      <c r="BG322" s="540"/>
      <c r="BH322" s="540"/>
      <c r="BI322" s="540"/>
      <c r="BJ322" s="541"/>
      <c r="BK322" s="542"/>
    </row>
    <row r="323" spans="26:63" x14ac:dyDescent="0.3">
      <c r="Z323" s="540"/>
      <c r="AA323" s="540"/>
      <c r="AB323" s="540"/>
      <c r="AC323" s="540"/>
      <c r="AD323" s="540"/>
      <c r="AE323" s="540"/>
      <c r="AF323" s="540"/>
      <c r="AG323" s="540"/>
      <c r="AH323" s="540"/>
      <c r="AI323" s="540"/>
      <c r="AJ323" s="540"/>
      <c r="AK323" s="540"/>
      <c r="AL323" s="540"/>
      <c r="AM323" s="540"/>
      <c r="AN323" s="540"/>
      <c r="AO323" s="540"/>
      <c r="AP323" s="540"/>
      <c r="AQ323" s="540"/>
      <c r="AR323" s="540"/>
      <c r="AS323" s="540"/>
      <c r="AT323" s="540"/>
      <c r="AU323" s="540"/>
      <c r="AV323" s="540"/>
      <c r="AW323" s="540"/>
      <c r="AX323" s="540"/>
      <c r="AY323" s="540"/>
      <c r="AZ323" s="540"/>
      <c r="BA323" s="540"/>
      <c r="BB323" s="540"/>
      <c r="BC323" s="540"/>
      <c r="BD323" s="540"/>
      <c r="BE323" s="540"/>
      <c r="BF323" s="540"/>
      <c r="BG323" s="540"/>
      <c r="BH323" s="540"/>
      <c r="BI323" s="540"/>
      <c r="BJ323" s="541"/>
      <c r="BK323" s="542"/>
    </row>
    <row r="324" spans="26:63" x14ac:dyDescent="0.3">
      <c r="Z324" s="540"/>
      <c r="AA324" s="540"/>
      <c r="AB324" s="540"/>
      <c r="AC324" s="540"/>
      <c r="AD324" s="540"/>
      <c r="AE324" s="540"/>
      <c r="AF324" s="540"/>
      <c r="AG324" s="540"/>
      <c r="AH324" s="540"/>
      <c r="AI324" s="540"/>
      <c r="AJ324" s="540"/>
      <c r="AK324" s="540"/>
      <c r="AL324" s="540"/>
      <c r="AM324" s="540"/>
      <c r="AN324" s="540"/>
      <c r="AO324" s="540"/>
      <c r="AP324" s="540"/>
      <c r="AQ324" s="540"/>
      <c r="AR324" s="540"/>
      <c r="AS324" s="540"/>
      <c r="AT324" s="540"/>
      <c r="AU324" s="540"/>
      <c r="AV324" s="540"/>
      <c r="AW324" s="540"/>
      <c r="AX324" s="540"/>
      <c r="AY324" s="540"/>
      <c r="AZ324" s="540"/>
      <c r="BA324" s="540"/>
      <c r="BB324" s="540"/>
      <c r="BC324" s="540"/>
      <c r="BD324" s="540"/>
      <c r="BE324" s="540"/>
      <c r="BF324" s="540"/>
      <c r="BG324" s="540"/>
      <c r="BH324" s="540"/>
      <c r="BI324" s="540"/>
      <c r="BJ324" s="541"/>
      <c r="BK324" s="542"/>
    </row>
    <row r="325" spans="26:63" x14ac:dyDescent="0.3">
      <c r="Z325" s="540"/>
      <c r="AA325" s="540"/>
      <c r="AB325" s="540"/>
      <c r="AC325" s="540"/>
      <c r="AD325" s="540"/>
      <c r="AE325" s="540"/>
      <c r="AF325" s="540"/>
      <c r="AG325" s="540"/>
      <c r="AH325" s="540"/>
      <c r="AI325" s="540"/>
      <c r="AJ325" s="540"/>
      <c r="AK325" s="540"/>
      <c r="AL325" s="540"/>
      <c r="AM325" s="540"/>
      <c r="AN325" s="540"/>
      <c r="AO325" s="540"/>
      <c r="AP325" s="540"/>
      <c r="AQ325" s="540"/>
      <c r="AR325" s="540"/>
      <c r="AS325" s="540"/>
      <c r="AT325" s="540"/>
      <c r="AU325" s="540"/>
      <c r="AV325" s="540"/>
      <c r="AW325" s="540"/>
      <c r="AX325" s="540"/>
      <c r="AY325" s="540"/>
      <c r="AZ325" s="540"/>
      <c r="BA325" s="540"/>
      <c r="BB325" s="540"/>
      <c r="BC325" s="540"/>
      <c r="BD325" s="540"/>
      <c r="BE325" s="540"/>
      <c r="BF325" s="540"/>
      <c r="BG325" s="540"/>
      <c r="BH325" s="540"/>
      <c r="BI325" s="540"/>
      <c r="BJ325" s="541"/>
      <c r="BK325" s="542"/>
    </row>
    <row r="326" spans="26:63" x14ac:dyDescent="0.3">
      <c r="Z326" s="540"/>
      <c r="AA326" s="540"/>
      <c r="AB326" s="540"/>
      <c r="AC326" s="540"/>
      <c r="AD326" s="540"/>
      <c r="AE326" s="540"/>
      <c r="AF326" s="540"/>
      <c r="AG326" s="540"/>
      <c r="AH326" s="540"/>
      <c r="AI326" s="540"/>
      <c r="AJ326" s="540"/>
      <c r="AK326" s="540"/>
      <c r="AL326" s="540"/>
      <c r="AM326" s="540"/>
      <c r="AN326" s="540"/>
      <c r="AO326" s="540"/>
      <c r="AP326" s="540"/>
      <c r="AQ326" s="540"/>
      <c r="AR326" s="540"/>
      <c r="AS326" s="540"/>
      <c r="AT326" s="540"/>
      <c r="AU326" s="540"/>
      <c r="AV326" s="540"/>
      <c r="AW326" s="540"/>
      <c r="AX326" s="540"/>
      <c r="AY326" s="540"/>
      <c r="AZ326" s="540"/>
      <c r="BA326" s="540"/>
      <c r="BB326" s="540"/>
      <c r="BC326" s="540"/>
      <c r="BD326" s="540"/>
      <c r="BE326" s="540"/>
      <c r="BF326" s="540"/>
      <c r="BG326" s="540"/>
      <c r="BH326" s="540"/>
      <c r="BI326" s="540"/>
      <c r="BJ326" s="541"/>
      <c r="BK326" s="542"/>
    </row>
    <row r="327" spans="26:63" x14ac:dyDescent="0.3">
      <c r="Z327" s="540"/>
      <c r="AA327" s="540"/>
      <c r="AB327" s="540"/>
      <c r="AC327" s="540"/>
      <c r="AD327" s="540"/>
      <c r="AE327" s="540"/>
      <c r="AF327" s="540"/>
      <c r="AG327" s="540"/>
      <c r="AH327" s="540"/>
      <c r="AI327" s="540"/>
      <c r="AJ327" s="540"/>
      <c r="AK327" s="540"/>
      <c r="AL327" s="540"/>
      <c r="AM327" s="540"/>
      <c r="AN327" s="540"/>
      <c r="AO327" s="540"/>
      <c r="AP327" s="540"/>
      <c r="AQ327" s="540"/>
      <c r="AR327" s="540"/>
      <c r="AS327" s="540"/>
      <c r="AT327" s="540"/>
      <c r="AU327" s="540"/>
      <c r="AV327" s="540"/>
      <c r="AW327" s="540"/>
      <c r="AX327" s="540"/>
      <c r="AY327" s="540"/>
      <c r="AZ327" s="540"/>
      <c r="BA327" s="540"/>
      <c r="BB327" s="540"/>
      <c r="BC327" s="540"/>
      <c r="BD327" s="540"/>
      <c r="BE327" s="540"/>
      <c r="BF327" s="540"/>
      <c r="BG327" s="540"/>
      <c r="BH327" s="540"/>
      <c r="BI327" s="540"/>
      <c r="BJ327" s="541"/>
      <c r="BK327" s="542"/>
    </row>
    <row r="328" spans="26:63" x14ac:dyDescent="0.3">
      <c r="Z328" s="540"/>
      <c r="AA328" s="540"/>
      <c r="AB328" s="540"/>
      <c r="AC328" s="540"/>
      <c r="AD328" s="540"/>
      <c r="AE328" s="540"/>
      <c r="AF328" s="540"/>
      <c r="AG328" s="540"/>
      <c r="AH328" s="540"/>
      <c r="AI328" s="540"/>
      <c r="AJ328" s="540"/>
      <c r="AK328" s="540"/>
      <c r="AL328" s="540"/>
      <c r="AM328" s="540"/>
      <c r="AN328" s="540"/>
      <c r="AO328" s="540"/>
      <c r="AP328" s="540"/>
      <c r="AQ328" s="540"/>
      <c r="AR328" s="540"/>
      <c r="AS328" s="540"/>
      <c r="AT328" s="540"/>
      <c r="AU328" s="540"/>
      <c r="AV328" s="540"/>
      <c r="AW328" s="540"/>
      <c r="AX328" s="540"/>
      <c r="AY328" s="540"/>
      <c r="AZ328" s="540"/>
      <c r="BA328" s="540"/>
      <c r="BB328" s="540"/>
      <c r="BC328" s="540"/>
      <c r="BD328" s="540"/>
      <c r="BE328" s="540"/>
      <c r="BF328" s="540"/>
      <c r="BG328" s="540"/>
      <c r="BH328" s="540"/>
      <c r="BI328" s="540"/>
      <c r="BJ328" s="541"/>
      <c r="BK328" s="542"/>
    </row>
    <row r="329" spans="26:63" x14ac:dyDescent="0.3">
      <c r="Z329" s="540"/>
      <c r="AA329" s="540"/>
      <c r="AB329" s="540"/>
      <c r="AC329" s="540"/>
      <c r="AD329" s="540"/>
      <c r="AE329" s="540"/>
      <c r="AF329" s="540"/>
      <c r="AG329" s="540"/>
      <c r="AH329" s="540"/>
      <c r="AI329" s="540"/>
      <c r="AJ329" s="540"/>
      <c r="AK329" s="540"/>
      <c r="AL329" s="540"/>
      <c r="AM329" s="540"/>
      <c r="AN329" s="540"/>
      <c r="AO329" s="540"/>
      <c r="AP329" s="540"/>
      <c r="AQ329" s="540"/>
      <c r="AR329" s="540"/>
      <c r="AS329" s="540"/>
      <c r="AT329" s="540"/>
      <c r="AU329" s="540"/>
      <c r="AV329" s="540"/>
      <c r="AW329" s="540"/>
      <c r="AX329" s="540"/>
      <c r="AY329" s="540"/>
      <c r="AZ329" s="540"/>
      <c r="BA329" s="540"/>
      <c r="BB329" s="540"/>
      <c r="BC329" s="540"/>
      <c r="BD329" s="540"/>
      <c r="BE329" s="540"/>
      <c r="BF329" s="540"/>
      <c r="BG329" s="540"/>
      <c r="BH329" s="540"/>
      <c r="BI329" s="540"/>
      <c r="BJ329" s="541"/>
      <c r="BK329" s="542"/>
    </row>
    <row r="330" spans="26:63" x14ac:dyDescent="0.3">
      <c r="Z330" s="540"/>
      <c r="AA330" s="540"/>
      <c r="AB330" s="540"/>
      <c r="AC330" s="540"/>
      <c r="AD330" s="540"/>
      <c r="AE330" s="540"/>
      <c r="AF330" s="540"/>
      <c r="AG330" s="540"/>
      <c r="AH330" s="540"/>
      <c r="AI330" s="540"/>
      <c r="AJ330" s="540"/>
      <c r="AK330" s="540"/>
      <c r="AL330" s="540"/>
      <c r="AM330" s="540"/>
      <c r="AN330" s="540"/>
      <c r="AO330" s="540"/>
      <c r="AP330" s="540"/>
      <c r="AQ330" s="540"/>
      <c r="AR330" s="540"/>
      <c r="AS330" s="540"/>
      <c r="AT330" s="540"/>
      <c r="AU330" s="540"/>
      <c r="AV330" s="540"/>
      <c r="AW330" s="540"/>
      <c r="AX330" s="540"/>
      <c r="AY330" s="540"/>
      <c r="AZ330" s="540"/>
      <c r="BA330" s="540"/>
      <c r="BB330" s="540"/>
      <c r="BC330" s="540"/>
      <c r="BD330" s="540"/>
      <c r="BE330" s="540"/>
      <c r="BF330" s="540"/>
      <c r="BG330" s="540"/>
      <c r="BH330" s="540"/>
      <c r="BI330" s="540"/>
      <c r="BJ330" s="541"/>
      <c r="BK330" s="542"/>
    </row>
    <row r="331" spans="26:63" x14ac:dyDescent="0.3">
      <c r="Z331" s="540"/>
      <c r="AA331" s="540"/>
      <c r="AB331" s="540"/>
      <c r="AC331" s="540"/>
      <c r="AD331" s="540"/>
      <c r="AE331" s="540"/>
      <c r="AF331" s="540"/>
      <c r="AG331" s="540"/>
      <c r="AH331" s="540"/>
      <c r="AI331" s="540"/>
      <c r="AJ331" s="540"/>
      <c r="AK331" s="540"/>
      <c r="AL331" s="540"/>
      <c r="AM331" s="540"/>
      <c r="AN331" s="540"/>
      <c r="AO331" s="540"/>
      <c r="AP331" s="540"/>
      <c r="AQ331" s="540"/>
      <c r="AR331" s="540"/>
      <c r="AS331" s="540"/>
      <c r="AT331" s="540"/>
      <c r="AU331" s="540"/>
      <c r="AV331" s="540"/>
      <c r="AW331" s="540"/>
      <c r="AX331" s="540"/>
      <c r="AY331" s="540"/>
      <c r="AZ331" s="540"/>
      <c r="BA331" s="540"/>
      <c r="BB331" s="540"/>
      <c r="BC331" s="540"/>
      <c r="BD331" s="540"/>
      <c r="BE331" s="540"/>
      <c r="BF331" s="540"/>
      <c r="BG331" s="540"/>
      <c r="BH331" s="540"/>
      <c r="BI331" s="540"/>
      <c r="BJ331" s="541"/>
      <c r="BK331" s="542"/>
    </row>
    <row r="332" spans="26:63" x14ac:dyDescent="0.3">
      <c r="Z332" s="540"/>
      <c r="AA332" s="540"/>
      <c r="AB332" s="540"/>
      <c r="AC332" s="540"/>
      <c r="AD332" s="540"/>
      <c r="AE332" s="540"/>
      <c r="AF332" s="540"/>
      <c r="AG332" s="540"/>
      <c r="AH332" s="540"/>
      <c r="AI332" s="540"/>
      <c r="AJ332" s="540"/>
      <c r="AK332" s="540"/>
      <c r="AL332" s="540"/>
      <c r="AM332" s="540"/>
      <c r="AN332" s="540"/>
      <c r="AO332" s="540"/>
      <c r="AP332" s="540"/>
      <c r="AQ332" s="540"/>
      <c r="AR332" s="540"/>
      <c r="AS332" s="540"/>
      <c r="AT332" s="540"/>
      <c r="AU332" s="540"/>
      <c r="AV332" s="540"/>
      <c r="AW332" s="540"/>
      <c r="AX332" s="540"/>
      <c r="AY332" s="540"/>
      <c r="AZ332" s="540"/>
      <c r="BA332" s="540"/>
      <c r="BB332" s="540"/>
      <c r="BC332" s="540"/>
      <c r="BD332" s="540"/>
      <c r="BE332" s="540"/>
      <c r="BF332" s="540"/>
      <c r="BG332" s="540"/>
      <c r="BH332" s="540"/>
      <c r="BI332" s="540"/>
      <c r="BJ332" s="541"/>
      <c r="BK332" s="542"/>
    </row>
    <row r="333" spans="26:63" x14ac:dyDescent="0.3">
      <c r="Z333" s="540"/>
      <c r="AA333" s="540"/>
      <c r="AB333" s="540"/>
      <c r="AC333" s="540"/>
      <c r="AD333" s="540"/>
      <c r="AE333" s="540"/>
      <c r="AF333" s="540"/>
      <c r="AG333" s="540"/>
      <c r="AH333" s="540"/>
      <c r="AI333" s="540"/>
      <c r="AJ333" s="540"/>
      <c r="AK333" s="540"/>
      <c r="AL333" s="540"/>
      <c r="AM333" s="540"/>
      <c r="AN333" s="540"/>
      <c r="AO333" s="540"/>
      <c r="AP333" s="540"/>
      <c r="AQ333" s="540"/>
      <c r="AR333" s="540"/>
      <c r="AS333" s="540"/>
      <c r="AT333" s="540"/>
      <c r="AU333" s="540"/>
      <c r="AV333" s="540"/>
      <c r="AW333" s="540"/>
      <c r="AX333" s="540"/>
      <c r="AY333" s="540"/>
      <c r="AZ333" s="540"/>
      <c r="BA333" s="540"/>
      <c r="BB333" s="540"/>
      <c r="BC333" s="540"/>
      <c r="BD333" s="540"/>
      <c r="BE333" s="540"/>
      <c r="BF333" s="540"/>
      <c r="BG333" s="540"/>
      <c r="BH333" s="540"/>
      <c r="BI333" s="540"/>
      <c r="BJ333" s="541"/>
      <c r="BK333" s="542"/>
    </row>
    <row r="334" spans="26:63" x14ac:dyDescent="0.3">
      <c r="Z334" s="540"/>
      <c r="AA334" s="540"/>
      <c r="AB334" s="540"/>
      <c r="AC334" s="540"/>
      <c r="AD334" s="540"/>
      <c r="AE334" s="540"/>
      <c r="AF334" s="540"/>
      <c r="AG334" s="540"/>
      <c r="AH334" s="540"/>
      <c r="AI334" s="540"/>
      <c r="AJ334" s="540"/>
      <c r="AK334" s="540"/>
      <c r="AL334" s="540"/>
      <c r="AM334" s="540"/>
      <c r="AN334" s="540"/>
      <c r="AO334" s="540"/>
      <c r="AP334" s="540"/>
      <c r="AQ334" s="540"/>
      <c r="AR334" s="540"/>
      <c r="AS334" s="540"/>
      <c r="AT334" s="540"/>
      <c r="AU334" s="540"/>
      <c r="AV334" s="540"/>
      <c r="AW334" s="540"/>
      <c r="AX334" s="540"/>
      <c r="AY334" s="540"/>
      <c r="AZ334" s="540"/>
      <c r="BA334" s="540"/>
      <c r="BB334" s="540"/>
      <c r="BC334" s="540"/>
      <c r="BD334" s="540"/>
      <c r="BE334" s="540"/>
      <c r="BF334" s="540"/>
      <c r="BG334" s="540"/>
      <c r="BH334" s="540"/>
      <c r="BI334" s="540"/>
      <c r="BJ334" s="541"/>
      <c r="BK334" s="542"/>
    </row>
    <row r="335" spans="26:63" x14ac:dyDescent="0.3">
      <c r="Z335" s="540"/>
      <c r="AA335" s="540"/>
      <c r="AB335" s="540"/>
      <c r="AC335" s="540"/>
      <c r="AD335" s="540"/>
      <c r="AE335" s="540"/>
      <c r="AF335" s="540"/>
      <c r="AG335" s="540"/>
      <c r="AH335" s="540"/>
      <c r="AI335" s="540"/>
      <c r="AJ335" s="540"/>
      <c r="AK335" s="540"/>
      <c r="AL335" s="540"/>
      <c r="AM335" s="540"/>
      <c r="AN335" s="540"/>
      <c r="AO335" s="540"/>
      <c r="AP335" s="540"/>
      <c r="AQ335" s="540"/>
      <c r="AR335" s="540"/>
      <c r="AS335" s="540"/>
      <c r="AT335" s="540"/>
      <c r="AU335" s="540"/>
      <c r="AV335" s="540"/>
      <c r="AW335" s="540"/>
      <c r="AX335" s="540"/>
      <c r="AY335" s="540"/>
      <c r="AZ335" s="540"/>
      <c r="BA335" s="540"/>
      <c r="BB335" s="540"/>
      <c r="BC335" s="540"/>
      <c r="BD335" s="540"/>
      <c r="BE335" s="540"/>
      <c r="BF335" s="540"/>
      <c r="BG335" s="540"/>
      <c r="BH335" s="540"/>
      <c r="BI335" s="540"/>
      <c r="BJ335" s="541"/>
      <c r="BK335" s="542"/>
    </row>
    <row r="336" spans="26:63" x14ac:dyDescent="0.3">
      <c r="Z336" s="540"/>
      <c r="AA336" s="540"/>
      <c r="AB336" s="540"/>
      <c r="AC336" s="540"/>
      <c r="AD336" s="540"/>
      <c r="AE336" s="540"/>
      <c r="AF336" s="540"/>
      <c r="AG336" s="540"/>
      <c r="AH336" s="540"/>
      <c r="AI336" s="540"/>
      <c r="AJ336" s="540"/>
      <c r="AK336" s="540"/>
      <c r="AL336" s="540"/>
      <c r="AM336" s="540"/>
      <c r="AN336" s="540"/>
      <c r="AO336" s="540"/>
      <c r="AP336" s="540"/>
      <c r="AQ336" s="540"/>
      <c r="AR336" s="540"/>
      <c r="AS336" s="540"/>
      <c r="AT336" s="540"/>
      <c r="AU336" s="540"/>
      <c r="AV336" s="540"/>
      <c r="AW336" s="540"/>
      <c r="AX336" s="540"/>
      <c r="AY336" s="540"/>
      <c r="AZ336" s="540"/>
      <c r="BA336" s="540"/>
      <c r="BB336" s="540"/>
      <c r="BC336" s="540"/>
      <c r="BD336" s="540"/>
      <c r="BE336" s="540"/>
      <c r="BF336" s="540"/>
      <c r="BG336" s="540"/>
      <c r="BH336" s="540"/>
      <c r="BI336" s="540"/>
      <c r="BJ336" s="541"/>
      <c r="BK336" s="542"/>
    </row>
    <row r="337" spans="26:63" x14ac:dyDescent="0.3">
      <c r="Z337" s="540"/>
      <c r="AA337" s="540"/>
      <c r="AB337" s="540"/>
      <c r="AC337" s="540"/>
      <c r="AD337" s="540"/>
      <c r="AE337" s="540"/>
      <c r="AF337" s="540"/>
      <c r="AG337" s="540"/>
      <c r="AH337" s="540"/>
      <c r="AI337" s="540"/>
      <c r="AJ337" s="540"/>
      <c r="AK337" s="540"/>
      <c r="AL337" s="540"/>
      <c r="AM337" s="540"/>
      <c r="AN337" s="540"/>
      <c r="AO337" s="540"/>
      <c r="AP337" s="540"/>
      <c r="AQ337" s="540"/>
      <c r="AR337" s="540"/>
      <c r="AS337" s="540"/>
      <c r="AT337" s="540"/>
      <c r="AU337" s="540"/>
      <c r="AV337" s="540"/>
      <c r="AW337" s="540"/>
      <c r="AX337" s="540"/>
      <c r="AY337" s="540"/>
      <c r="AZ337" s="540"/>
      <c r="BA337" s="540"/>
      <c r="BB337" s="540"/>
      <c r="BC337" s="540"/>
      <c r="BD337" s="540"/>
      <c r="BE337" s="540"/>
      <c r="BF337" s="540"/>
      <c r="BG337" s="540"/>
      <c r="BH337" s="540"/>
      <c r="BI337" s="540"/>
      <c r="BJ337" s="541"/>
      <c r="BK337" s="542"/>
    </row>
    <row r="338" spans="26:63" x14ac:dyDescent="0.3">
      <c r="Z338" s="540"/>
      <c r="AA338" s="540"/>
      <c r="AB338" s="540"/>
      <c r="AC338" s="540"/>
      <c r="AD338" s="540"/>
      <c r="AE338" s="540"/>
      <c r="AF338" s="540"/>
      <c r="AG338" s="540"/>
      <c r="AH338" s="540"/>
      <c r="AI338" s="540"/>
      <c r="AJ338" s="540"/>
      <c r="AK338" s="540"/>
      <c r="AL338" s="540"/>
      <c r="AM338" s="540"/>
      <c r="AN338" s="540"/>
      <c r="AO338" s="540"/>
      <c r="AP338" s="540"/>
      <c r="AQ338" s="540"/>
      <c r="AR338" s="540"/>
      <c r="AS338" s="540"/>
      <c r="AT338" s="540"/>
      <c r="AU338" s="540"/>
      <c r="AV338" s="540"/>
      <c r="AW338" s="540"/>
      <c r="AX338" s="540"/>
      <c r="AY338" s="540"/>
      <c r="AZ338" s="540"/>
      <c r="BA338" s="540"/>
      <c r="BB338" s="540"/>
      <c r="BC338" s="540"/>
      <c r="BD338" s="540"/>
      <c r="BE338" s="540"/>
      <c r="BF338" s="540"/>
      <c r="BG338" s="540"/>
      <c r="BH338" s="540"/>
      <c r="BI338" s="540"/>
      <c r="BJ338" s="541"/>
      <c r="BK338" s="542"/>
    </row>
    <row r="339" spans="26:63" x14ac:dyDescent="0.3">
      <c r="Z339" s="540"/>
      <c r="AA339" s="540"/>
      <c r="AB339" s="540"/>
      <c r="AC339" s="540"/>
      <c r="AD339" s="540"/>
      <c r="AE339" s="540"/>
      <c r="AF339" s="540"/>
      <c r="AG339" s="540"/>
      <c r="AH339" s="540"/>
      <c r="AI339" s="540"/>
      <c r="AJ339" s="540"/>
      <c r="AK339" s="540"/>
      <c r="AL339" s="540"/>
      <c r="AM339" s="540"/>
      <c r="AN339" s="540"/>
      <c r="AO339" s="540"/>
      <c r="AP339" s="540"/>
      <c r="AQ339" s="540"/>
      <c r="AR339" s="540"/>
      <c r="AS339" s="540"/>
      <c r="AT339" s="540"/>
      <c r="AU339" s="540"/>
      <c r="AV339" s="540"/>
      <c r="AW339" s="540"/>
      <c r="AX339" s="540"/>
      <c r="AY339" s="540"/>
      <c r="AZ339" s="540"/>
      <c r="BA339" s="540"/>
      <c r="BB339" s="540"/>
      <c r="BC339" s="540"/>
      <c r="BD339" s="540"/>
      <c r="BE339" s="540"/>
      <c r="BF339" s="540"/>
      <c r="BG339" s="540"/>
      <c r="BH339" s="540"/>
      <c r="BI339" s="540"/>
      <c r="BJ339" s="541"/>
      <c r="BK339" s="542"/>
    </row>
    <row r="340" spans="26:63" x14ac:dyDescent="0.3">
      <c r="Z340" s="540"/>
      <c r="AA340" s="540"/>
      <c r="AB340" s="540"/>
      <c r="AC340" s="540"/>
      <c r="AD340" s="540"/>
      <c r="AE340" s="540"/>
      <c r="AF340" s="540"/>
      <c r="AG340" s="540"/>
      <c r="AH340" s="540"/>
      <c r="AI340" s="540"/>
      <c r="AJ340" s="540"/>
      <c r="AK340" s="540"/>
      <c r="AL340" s="540"/>
      <c r="AM340" s="540"/>
      <c r="AN340" s="540"/>
      <c r="AO340" s="540"/>
      <c r="AP340" s="540"/>
      <c r="AQ340" s="540"/>
      <c r="AR340" s="540"/>
      <c r="AS340" s="540"/>
      <c r="AT340" s="540"/>
      <c r="AU340" s="540"/>
      <c r="AV340" s="540"/>
      <c r="AW340" s="540"/>
      <c r="AX340" s="540"/>
      <c r="AY340" s="540"/>
      <c r="AZ340" s="540"/>
      <c r="BA340" s="540"/>
      <c r="BB340" s="540"/>
      <c r="BC340" s="540"/>
      <c r="BD340" s="540"/>
      <c r="BE340" s="540"/>
      <c r="BF340" s="540"/>
      <c r="BG340" s="540"/>
      <c r="BH340" s="540"/>
      <c r="BI340" s="540"/>
      <c r="BJ340" s="541"/>
      <c r="BK340" s="542"/>
    </row>
    <row r="341" spans="26:63" x14ac:dyDescent="0.3">
      <c r="Z341" s="540"/>
      <c r="AA341" s="540"/>
      <c r="AB341" s="540"/>
      <c r="AC341" s="540"/>
      <c r="AD341" s="540"/>
      <c r="AE341" s="540"/>
      <c r="AF341" s="540"/>
      <c r="AG341" s="540"/>
      <c r="AH341" s="540"/>
      <c r="AI341" s="540"/>
      <c r="AJ341" s="540"/>
      <c r="AK341" s="540"/>
      <c r="AL341" s="540"/>
      <c r="AM341" s="540"/>
      <c r="AN341" s="540"/>
      <c r="AO341" s="540"/>
      <c r="AP341" s="540"/>
      <c r="AQ341" s="540"/>
      <c r="AR341" s="540"/>
      <c r="AS341" s="540"/>
      <c r="AT341" s="540"/>
      <c r="AU341" s="540"/>
      <c r="AV341" s="540"/>
      <c r="AW341" s="540"/>
      <c r="AX341" s="540"/>
      <c r="AY341" s="540"/>
      <c r="AZ341" s="540"/>
      <c r="BA341" s="540"/>
      <c r="BB341" s="540"/>
      <c r="BC341" s="540"/>
      <c r="BD341" s="540"/>
      <c r="BE341" s="540"/>
      <c r="BF341" s="540"/>
      <c r="BG341" s="540"/>
      <c r="BH341" s="540"/>
      <c r="BI341" s="540"/>
      <c r="BJ341" s="541"/>
      <c r="BK341" s="542"/>
    </row>
    <row r="342" spans="26:63" x14ac:dyDescent="0.3">
      <c r="Z342" s="540"/>
      <c r="AA342" s="540"/>
      <c r="AB342" s="540"/>
      <c r="AC342" s="540"/>
      <c r="AD342" s="540"/>
      <c r="AE342" s="540"/>
      <c r="AF342" s="540"/>
      <c r="AG342" s="540"/>
      <c r="AH342" s="540"/>
      <c r="AI342" s="540"/>
      <c r="AJ342" s="540"/>
      <c r="AK342" s="540"/>
      <c r="AL342" s="540"/>
      <c r="AM342" s="540"/>
      <c r="AN342" s="540"/>
      <c r="AO342" s="540"/>
      <c r="AP342" s="540"/>
      <c r="AQ342" s="540"/>
      <c r="AR342" s="540"/>
      <c r="AS342" s="540"/>
      <c r="AT342" s="540"/>
      <c r="AU342" s="540"/>
      <c r="AV342" s="540"/>
      <c r="AW342" s="540"/>
      <c r="AX342" s="540"/>
      <c r="AY342" s="540"/>
      <c r="AZ342" s="540"/>
      <c r="BA342" s="540"/>
      <c r="BB342" s="540"/>
      <c r="BC342" s="540"/>
      <c r="BD342" s="540"/>
      <c r="BE342" s="540"/>
      <c r="BF342" s="540"/>
      <c r="BG342" s="540"/>
      <c r="BH342" s="540"/>
      <c r="BI342" s="540"/>
      <c r="BJ342" s="541"/>
      <c r="BK342" s="542"/>
    </row>
    <row r="343" spans="26:63" x14ac:dyDescent="0.3">
      <c r="Z343" s="540"/>
      <c r="AA343" s="540"/>
      <c r="AB343" s="540"/>
      <c r="AC343" s="540"/>
      <c r="AD343" s="540"/>
      <c r="AE343" s="540"/>
      <c r="AF343" s="540"/>
      <c r="AG343" s="540"/>
      <c r="AH343" s="540"/>
      <c r="AI343" s="540"/>
      <c r="AJ343" s="540"/>
      <c r="AK343" s="540"/>
      <c r="AL343" s="540"/>
      <c r="AM343" s="540"/>
      <c r="AN343" s="540"/>
      <c r="AO343" s="540"/>
      <c r="AP343" s="540"/>
      <c r="AQ343" s="540"/>
      <c r="AR343" s="540"/>
      <c r="AS343" s="540"/>
      <c r="AT343" s="540"/>
      <c r="AU343" s="540"/>
      <c r="AV343" s="540"/>
      <c r="AW343" s="540"/>
      <c r="AX343" s="540"/>
      <c r="AY343" s="540"/>
      <c r="AZ343" s="540"/>
      <c r="BA343" s="540"/>
      <c r="BB343" s="540"/>
      <c r="BC343" s="540"/>
      <c r="BD343" s="540"/>
      <c r="BE343" s="540"/>
      <c r="BF343" s="540"/>
      <c r="BG343" s="540"/>
      <c r="BH343" s="540"/>
      <c r="BI343" s="540"/>
      <c r="BJ343" s="541"/>
      <c r="BK343" s="542"/>
    </row>
    <row r="344" spans="26:63" x14ac:dyDescent="0.3">
      <c r="Z344" s="540"/>
      <c r="AA344" s="540"/>
      <c r="AB344" s="540"/>
      <c r="AC344" s="540"/>
      <c r="AD344" s="540"/>
      <c r="AE344" s="540"/>
      <c r="AF344" s="540"/>
      <c r="AG344" s="540"/>
      <c r="AH344" s="540"/>
      <c r="AI344" s="540"/>
      <c r="AJ344" s="540"/>
      <c r="AK344" s="540"/>
      <c r="AL344" s="540"/>
      <c r="AM344" s="540"/>
      <c r="AN344" s="540"/>
      <c r="AO344" s="540"/>
      <c r="AP344" s="540"/>
      <c r="AQ344" s="540"/>
      <c r="AR344" s="540"/>
      <c r="AS344" s="540"/>
      <c r="AT344" s="540"/>
      <c r="AU344" s="540"/>
      <c r="AV344" s="540"/>
      <c r="AW344" s="540"/>
      <c r="AX344" s="540"/>
      <c r="AY344" s="540"/>
      <c r="AZ344" s="540"/>
      <c r="BA344" s="540"/>
      <c r="BB344" s="540"/>
      <c r="BC344" s="540"/>
      <c r="BD344" s="540"/>
      <c r="BE344" s="540"/>
      <c r="BF344" s="540"/>
      <c r="BG344" s="540"/>
      <c r="BH344" s="540"/>
      <c r="BI344" s="540"/>
      <c r="BJ344" s="541"/>
      <c r="BK344" s="542"/>
    </row>
    <row r="345" spans="26:63" x14ac:dyDescent="0.3">
      <c r="Z345" s="540"/>
      <c r="AA345" s="540"/>
      <c r="AB345" s="540"/>
      <c r="AC345" s="540"/>
      <c r="AD345" s="540"/>
      <c r="AE345" s="540"/>
      <c r="AF345" s="540"/>
      <c r="AG345" s="540"/>
      <c r="AH345" s="540"/>
      <c r="AI345" s="540"/>
      <c r="AJ345" s="540"/>
      <c r="AK345" s="540"/>
      <c r="AL345" s="540"/>
      <c r="AM345" s="540"/>
      <c r="AN345" s="540"/>
      <c r="AO345" s="540"/>
      <c r="AP345" s="540"/>
      <c r="AQ345" s="540"/>
      <c r="AR345" s="540"/>
      <c r="AS345" s="540"/>
      <c r="AT345" s="540"/>
      <c r="AU345" s="540"/>
      <c r="AV345" s="540"/>
      <c r="AW345" s="540"/>
      <c r="AX345" s="540"/>
      <c r="AY345" s="540"/>
      <c r="AZ345" s="540"/>
      <c r="BA345" s="540"/>
      <c r="BB345" s="540"/>
      <c r="BC345" s="540"/>
      <c r="BD345" s="540"/>
      <c r="BE345" s="540"/>
      <c r="BF345" s="540"/>
      <c r="BG345" s="540"/>
      <c r="BH345" s="540"/>
      <c r="BI345" s="540"/>
      <c r="BJ345" s="541"/>
      <c r="BK345" s="542"/>
    </row>
    <row r="346" spans="26:63" x14ac:dyDescent="0.3">
      <c r="Z346" s="540"/>
      <c r="AA346" s="540"/>
      <c r="AB346" s="540"/>
      <c r="AC346" s="540"/>
      <c r="AD346" s="540"/>
      <c r="AE346" s="540"/>
      <c r="AF346" s="540"/>
      <c r="AG346" s="540"/>
      <c r="AH346" s="540"/>
      <c r="AI346" s="540"/>
      <c r="AJ346" s="540"/>
      <c r="AK346" s="540"/>
      <c r="AL346" s="540"/>
      <c r="AM346" s="540"/>
      <c r="AN346" s="540"/>
      <c r="AO346" s="540"/>
      <c r="AP346" s="540"/>
      <c r="AQ346" s="540"/>
      <c r="AR346" s="540"/>
      <c r="AS346" s="540"/>
      <c r="AT346" s="540"/>
      <c r="AU346" s="540"/>
      <c r="AV346" s="540"/>
      <c r="AW346" s="540"/>
      <c r="AX346" s="540"/>
      <c r="AY346" s="540"/>
      <c r="AZ346" s="540"/>
      <c r="BA346" s="540"/>
      <c r="BB346" s="540"/>
      <c r="BC346" s="540"/>
      <c r="BD346" s="540"/>
      <c r="BE346" s="540"/>
      <c r="BF346" s="540"/>
      <c r="BG346" s="540"/>
      <c r="BH346" s="540"/>
      <c r="BI346" s="540"/>
      <c r="BJ346" s="541"/>
      <c r="BK346" s="542"/>
    </row>
    <row r="347" spans="26:63" x14ac:dyDescent="0.3">
      <c r="Z347" s="540"/>
      <c r="AA347" s="540"/>
      <c r="AB347" s="540"/>
      <c r="AC347" s="540"/>
      <c r="AD347" s="540"/>
      <c r="AE347" s="540"/>
      <c r="AF347" s="540"/>
      <c r="AG347" s="540"/>
      <c r="AH347" s="540"/>
      <c r="AI347" s="540"/>
      <c r="AJ347" s="540"/>
      <c r="AK347" s="540"/>
      <c r="AL347" s="540"/>
      <c r="AM347" s="540"/>
      <c r="AN347" s="540"/>
      <c r="AO347" s="540"/>
      <c r="AP347" s="540"/>
      <c r="AQ347" s="540"/>
      <c r="AR347" s="540"/>
      <c r="AS347" s="540"/>
      <c r="AT347" s="540"/>
      <c r="AU347" s="540"/>
      <c r="AV347" s="540"/>
      <c r="AW347" s="540"/>
      <c r="AX347" s="540"/>
      <c r="AY347" s="540"/>
      <c r="AZ347" s="540"/>
      <c r="BA347" s="540"/>
      <c r="BB347" s="540"/>
      <c r="BC347" s="540"/>
      <c r="BD347" s="540"/>
      <c r="BE347" s="540"/>
      <c r="BF347" s="540"/>
      <c r="BG347" s="540"/>
      <c r="BH347" s="540"/>
      <c r="BI347" s="540"/>
      <c r="BJ347" s="541"/>
      <c r="BK347" s="542"/>
    </row>
    <row r="348" spans="26:63" x14ac:dyDescent="0.3">
      <c r="Z348" s="540"/>
      <c r="AA348" s="540"/>
      <c r="AB348" s="540"/>
      <c r="AC348" s="540"/>
      <c r="AD348" s="540"/>
      <c r="AE348" s="540"/>
      <c r="AF348" s="540"/>
      <c r="AG348" s="540"/>
      <c r="AH348" s="540"/>
      <c r="AI348" s="540"/>
      <c r="AJ348" s="540"/>
      <c r="AK348" s="540"/>
      <c r="AL348" s="540"/>
      <c r="AM348" s="540"/>
      <c r="AN348" s="540"/>
      <c r="AO348" s="540"/>
      <c r="AP348" s="540"/>
      <c r="AQ348" s="540"/>
      <c r="AR348" s="540"/>
      <c r="AS348" s="540"/>
      <c r="AT348" s="540"/>
      <c r="AU348" s="540"/>
      <c r="AV348" s="540"/>
      <c r="AW348" s="540"/>
      <c r="AX348" s="540"/>
      <c r="AY348" s="540"/>
      <c r="AZ348" s="540"/>
      <c r="BA348" s="540"/>
      <c r="BB348" s="540"/>
      <c r="BC348" s="540"/>
      <c r="BD348" s="540"/>
      <c r="BE348" s="540"/>
      <c r="BF348" s="540"/>
      <c r="BG348" s="540"/>
      <c r="BH348" s="540"/>
      <c r="BI348" s="540"/>
      <c r="BJ348" s="541"/>
      <c r="BK348" s="542"/>
    </row>
    <row r="349" spans="26:63" x14ac:dyDescent="0.3">
      <c r="Z349" s="540"/>
      <c r="AA349" s="540"/>
      <c r="AB349" s="540"/>
      <c r="AC349" s="540"/>
      <c r="AD349" s="540"/>
      <c r="AE349" s="540"/>
      <c r="AF349" s="540"/>
      <c r="AG349" s="540"/>
      <c r="AH349" s="540"/>
      <c r="AI349" s="540"/>
      <c r="AJ349" s="540"/>
      <c r="AK349" s="540"/>
      <c r="AL349" s="540"/>
      <c r="AM349" s="540"/>
      <c r="AN349" s="540"/>
      <c r="AO349" s="540"/>
      <c r="AP349" s="540"/>
      <c r="AQ349" s="540"/>
      <c r="AR349" s="540"/>
      <c r="AS349" s="540"/>
      <c r="AT349" s="540"/>
      <c r="AU349" s="540"/>
      <c r="AV349" s="540"/>
      <c r="AW349" s="540"/>
      <c r="AX349" s="540"/>
      <c r="AY349" s="540"/>
      <c r="AZ349" s="540"/>
      <c r="BA349" s="540"/>
      <c r="BB349" s="540"/>
      <c r="BC349" s="540"/>
      <c r="BD349" s="540"/>
      <c r="BE349" s="540"/>
      <c r="BF349" s="540"/>
      <c r="BG349" s="540"/>
      <c r="BH349" s="540"/>
      <c r="BI349" s="540"/>
      <c r="BJ349" s="541"/>
      <c r="BK349" s="542"/>
    </row>
    <row r="350" spans="26:63" x14ac:dyDescent="0.3">
      <c r="Z350" s="540"/>
      <c r="AA350" s="540"/>
      <c r="AB350" s="540"/>
      <c r="AC350" s="540"/>
      <c r="AD350" s="540"/>
      <c r="AE350" s="540"/>
      <c r="AF350" s="540"/>
      <c r="AG350" s="540"/>
      <c r="AH350" s="540"/>
      <c r="AI350" s="540"/>
      <c r="AJ350" s="540"/>
      <c r="AK350" s="540"/>
      <c r="AL350" s="540"/>
      <c r="AM350" s="540"/>
      <c r="AN350" s="540"/>
      <c r="AO350" s="540"/>
      <c r="AP350" s="540"/>
      <c r="AQ350" s="540"/>
      <c r="AR350" s="540"/>
      <c r="AS350" s="540"/>
      <c r="AT350" s="540"/>
      <c r="AU350" s="540"/>
      <c r="AV350" s="540"/>
      <c r="AW350" s="540"/>
      <c r="AX350" s="540"/>
      <c r="AY350" s="540"/>
      <c r="AZ350" s="540"/>
      <c r="BA350" s="540"/>
      <c r="BB350" s="540"/>
      <c r="BC350" s="540"/>
      <c r="BD350" s="540"/>
      <c r="BE350" s="540"/>
      <c r="BF350" s="540"/>
      <c r="BG350" s="540"/>
      <c r="BH350" s="540"/>
      <c r="BI350" s="540"/>
      <c r="BJ350" s="541"/>
      <c r="BK350" s="542"/>
    </row>
    <row r="351" spans="26:63" x14ac:dyDescent="0.3">
      <c r="Z351" s="540"/>
      <c r="AA351" s="540"/>
      <c r="AB351" s="540"/>
      <c r="AC351" s="540"/>
      <c r="AD351" s="540"/>
      <c r="AE351" s="540"/>
      <c r="AF351" s="540"/>
      <c r="AG351" s="540"/>
      <c r="AH351" s="540"/>
      <c r="AI351" s="540"/>
      <c r="AJ351" s="540"/>
      <c r="AK351" s="540"/>
      <c r="AL351" s="540"/>
      <c r="AM351" s="540"/>
      <c r="AN351" s="540"/>
      <c r="AO351" s="540"/>
      <c r="AP351" s="540"/>
      <c r="AQ351" s="540"/>
      <c r="AR351" s="540"/>
      <c r="AS351" s="540"/>
      <c r="AT351" s="540"/>
      <c r="AU351" s="540"/>
      <c r="AV351" s="540"/>
      <c r="AW351" s="540"/>
      <c r="AX351" s="540"/>
      <c r="AY351" s="540"/>
      <c r="AZ351" s="540"/>
      <c r="BA351" s="540"/>
      <c r="BB351" s="540"/>
      <c r="BC351" s="540"/>
      <c r="BD351" s="540"/>
      <c r="BE351" s="540"/>
      <c r="BF351" s="540"/>
      <c r="BG351" s="540"/>
      <c r="BH351" s="540"/>
      <c r="BI351" s="540"/>
      <c r="BJ351" s="541"/>
      <c r="BK351" s="542"/>
    </row>
    <row r="352" spans="26:63" x14ac:dyDescent="0.3">
      <c r="Z352" s="540"/>
      <c r="AA352" s="540"/>
      <c r="AB352" s="540"/>
      <c r="AC352" s="540"/>
      <c r="AD352" s="540"/>
      <c r="AE352" s="540"/>
      <c r="AF352" s="540"/>
      <c r="AG352" s="540"/>
      <c r="AH352" s="540"/>
      <c r="AI352" s="540"/>
      <c r="AJ352" s="540"/>
      <c r="AK352" s="540"/>
      <c r="AL352" s="540"/>
      <c r="AM352" s="540"/>
      <c r="AN352" s="540"/>
      <c r="AO352" s="540"/>
      <c r="AP352" s="540"/>
      <c r="AQ352" s="540"/>
      <c r="AR352" s="540"/>
      <c r="AS352" s="540"/>
      <c r="AT352" s="540"/>
      <c r="AU352" s="540"/>
      <c r="AV352" s="540"/>
      <c r="AW352" s="540"/>
      <c r="AX352" s="540"/>
      <c r="AY352" s="540"/>
      <c r="AZ352" s="540"/>
      <c r="BA352" s="540"/>
      <c r="BB352" s="540"/>
      <c r="BC352" s="540"/>
      <c r="BD352" s="540"/>
      <c r="BE352" s="540"/>
      <c r="BF352" s="540"/>
      <c r="BG352" s="540"/>
      <c r="BH352" s="540"/>
      <c r="BI352" s="540"/>
      <c r="BJ352" s="541"/>
      <c r="BK352" s="542"/>
    </row>
    <row r="353" spans="26:63" x14ac:dyDescent="0.3">
      <c r="Z353" s="540"/>
      <c r="AA353" s="540"/>
      <c r="AB353" s="540"/>
      <c r="AC353" s="540"/>
      <c r="AD353" s="540"/>
      <c r="AE353" s="540"/>
      <c r="AF353" s="540"/>
      <c r="AG353" s="540"/>
      <c r="AH353" s="540"/>
      <c r="AI353" s="540"/>
      <c r="AJ353" s="540"/>
      <c r="AK353" s="540"/>
      <c r="AL353" s="540"/>
      <c r="AM353" s="540"/>
      <c r="AN353" s="540"/>
      <c r="AO353" s="540"/>
      <c r="AP353" s="540"/>
      <c r="AQ353" s="540"/>
      <c r="AR353" s="540"/>
      <c r="AS353" s="540"/>
      <c r="AT353" s="540"/>
      <c r="AU353" s="540"/>
      <c r="AV353" s="540"/>
      <c r="AW353" s="540"/>
      <c r="AX353" s="540"/>
      <c r="AY353" s="540"/>
      <c r="AZ353" s="540"/>
      <c r="BA353" s="540"/>
      <c r="BB353" s="540"/>
      <c r="BC353" s="540"/>
      <c r="BD353" s="540"/>
      <c r="BE353" s="540"/>
      <c r="BF353" s="540"/>
      <c r="BG353" s="540"/>
      <c r="BH353" s="540"/>
      <c r="BI353" s="540"/>
      <c r="BJ353" s="541"/>
      <c r="BK353" s="542"/>
    </row>
    <row r="354" spans="26:63" x14ac:dyDescent="0.3">
      <c r="Z354" s="540"/>
      <c r="AA354" s="540"/>
      <c r="AB354" s="540"/>
      <c r="AC354" s="540"/>
      <c r="AD354" s="540"/>
      <c r="AE354" s="540"/>
      <c r="AF354" s="540"/>
      <c r="AG354" s="540"/>
      <c r="AH354" s="540"/>
      <c r="AI354" s="540"/>
      <c r="AJ354" s="540"/>
      <c r="AK354" s="540"/>
      <c r="AL354" s="540"/>
      <c r="AM354" s="540"/>
      <c r="AN354" s="540"/>
      <c r="AO354" s="540"/>
      <c r="AP354" s="540"/>
      <c r="AQ354" s="540"/>
      <c r="AR354" s="540"/>
      <c r="AS354" s="540"/>
      <c r="AT354" s="540"/>
      <c r="AU354" s="540"/>
      <c r="AV354" s="540"/>
      <c r="AW354" s="540"/>
      <c r="AX354" s="540"/>
      <c r="AY354" s="540"/>
      <c r="AZ354" s="540"/>
      <c r="BA354" s="540"/>
      <c r="BB354" s="540"/>
      <c r="BC354" s="540"/>
      <c r="BD354" s="540"/>
      <c r="BE354" s="540"/>
      <c r="BF354" s="540"/>
      <c r="BG354" s="540"/>
      <c r="BH354" s="540"/>
      <c r="BI354" s="540"/>
      <c r="BJ354" s="541"/>
      <c r="BK354" s="542"/>
    </row>
    <row r="355" spans="26:63" x14ac:dyDescent="0.3">
      <c r="Z355" s="540"/>
      <c r="AA355" s="540"/>
      <c r="AB355" s="540"/>
      <c r="AC355" s="540"/>
      <c r="AD355" s="540"/>
      <c r="AE355" s="540"/>
      <c r="AF355" s="540"/>
      <c r="AG355" s="540"/>
      <c r="AH355" s="540"/>
      <c r="AI355" s="540"/>
      <c r="AJ355" s="540"/>
      <c r="AK355" s="540"/>
      <c r="AL355" s="540"/>
      <c r="AM355" s="540"/>
      <c r="AN355" s="540"/>
      <c r="AO355" s="540"/>
      <c r="AP355" s="540"/>
      <c r="AQ355" s="540"/>
      <c r="AR355" s="540"/>
      <c r="AS355" s="540"/>
      <c r="AT355" s="540"/>
      <c r="AU355" s="540"/>
      <c r="AV355" s="540"/>
      <c r="AW355" s="540"/>
      <c r="AX355" s="540"/>
      <c r="AY355" s="540"/>
      <c r="AZ355" s="540"/>
      <c r="BA355" s="540"/>
      <c r="BB355" s="540"/>
      <c r="BC355" s="540"/>
      <c r="BD355" s="540"/>
      <c r="BE355" s="540"/>
      <c r="BF355" s="540"/>
      <c r="BG355" s="540"/>
      <c r="BH355" s="540"/>
      <c r="BI355" s="540"/>
      <c r="BJ355" s="541"/>
      <c r="BK355" s="542"/>
    </row>
    <row r="356" spans="26:63" x14ac:dyDescent="0.3">
      <c r="Z356" s="540"/>
      <c r="AA356" s="540"/>
      <c r="AB356" s="540"/>
      <c r="AC356" s="540"/>
      <c r="AD356" s="540"/>
      <c r="AE356" s="540"/>
      <c r="AF356" s="540"/>
      <c r="AG356" s="540"/>
      <c r="AH356" s="540"/>
      <c r="AI356" s="540"/>
      <c r="AJ356" s="540"/>
      <c r="AK356" s="540"/>
      <c r="AL356" s="540"/>
      <c r="AM356" s="540"/>
      <c r="AN356" s="540"/>
      <c r="AO356" s="540"/>
      <c r="AP356" s="540"/>
      <c r="AQ356" s="540"/>
      <c r="AR356" s="540"/>
      <c r="AS356" s="540"/>
      <c r="AT356" s="540"/>
      <c r="AU356" s="540"/>
      <c r="AV356" s="540"/>
      <c r="AW356" s="540"/>
      <c r="AX356" s="540"/>
      <c r="AY356" s="540"/>
      <c r="AZ356" s="540"/>
      <c r="BA356" s="540"/>
      <c r="BB356" s="540"/>
      <c r="BC356" s="540"/>
      <c r="BD356" s="540"/>
      <c r="BE356" s="540"/>
      <c r="BF356" s="540"/>
      <c r="BG356" s="540"/>
      <c r="BH356" s="540"/>
      <c r="BI356" s="540"/>
      <c r="BJ356" s="541"/>
      <c r="BK356" s="542"/>
    </row>
    <row r="357" spans="26:63" x14ac:dyDescent="0.3">
      <c r="Z357" s="540"/>
      <c r="AA357" s="540"/>
      <c r="AB357" s="540"/>
      <c r="AC357" s="540"/>
      <c r="AD357" s="540"/>
      <c r="AE357" s="540"/>
      <c r="AF357" s="540"/>
      <c r="AG357" s="540"/>
      <c r="AH357" s="540"/>
      <c r="AI357" s="540"/>
      <c r="AJ357" s="540"/>
      <c r="AK357" s="540"/>
      <c r="AL357" s="540"/>
      <c r="AM357" s="540"/>
      <c r="AN357" s="540"/>
      <c r="AO357" s="540"/>
      <c r="AP357" s="540"/>
      <c r="AQ357" s="540"/>
      <c r="AR357" s="540"/>
      <c r="AS357" s="540"/>
      <c r="AT357" s="540"/>
      <c r="AU357" s="540"/>
      <c r="AV357" s="540"/>
      <c r="AW357" s="540"/>
      <c r="AX357" s="540"/>
      <c r="AY357" s="540"/>
      <c r="AZ357" s="540"/>
      <c r="BA357" s="540"/>
      <c r="BB357" s="540"/>
      <c r="BC357" s="540"/>
      <c r="BD357" s="540"/>
      <c r="BE357" s="540"/>
      <c r="BF357" s="540"/>
      <c r="BG357" s="540"/>
      <c r="BH357" s="540"/>
      <c r="BI357" s="540"/>
      <c r="BJ357" s="541"/>
      <c r="BK357" s="542"/>
    </row>
    <row r="358" spans="26:63" x14ac:dyDescent="0.3">
      <c r="Z358" s="540"/>
      <c r="AA358" s="540"/>
      <c r="AB358" s="540"/>
      <c r="AC358" s="540"/>
      <c r="AD358" s="540"/>
      <c r="AE358" s="540"/>
      <c r="AF358" s="540"/>
      <c r="AG358" s="540"/>
      <c r="AH358" s="540"/>
      <c r="AI358" s="540"/>
      <c r="AJ358" s="540"/>
      <c r="AK358" s="540"/>
      <c r="AL358" s="540"/>
      <c r="AM358" s="540"/>
      <c r="AN358" s="540"/>
      <c r="AO358" s="540"/>
      <c r="AP358" s="540"/>
      <c r="AQ358" s="540"/>
      <c r="AR358" s="540"/>
      <c r="AS358" s="540"/>
      <c r="AT358" s="540"/>
      <c r="AU358" s="540"/>
      <c r="AV358" s="540"/>
      <c r="AW358" s="540"/>
      <c r="AX358" s="540"/>
      <c r="AY358" s="540"/>
      <c r="AZ358" s="540"/>
      <c r="BA358" s="540"/>
      <c r="BB358" s="540"/>
      <c r="BC358" s="540"/>
      <c r="BD358" s="540"/>
      <c r="BE358" s="540"/>
      <c r="BF358" s="540"/>
      <c r="BG358" s="540"/>
      <c r="BH358" s="540"/>
      <c r="BI358" s="540"/>
      <c r="BJ358" s="541"/>
      <c r="BK358" s="542"/>
    </row>
    <row r="359" spans="26:63" x14ac:dyDescent="0.3">
      <c r="Z359" s="540"/>
      <c r="AA359" s="540"/>
      <c r="AB359" s="540"/>
      <c r="AC359" s="540"/>
      <c r="AD359" s="540"/>
      <c r="AE359" s="540"/>
      <c r="AF359" s="540"/>
      <c r="AG359" s="540"/>
      <c r="AH359" s="540"/>
      <c r="AI359" s="540"/>
      <c r="AJ359" s="540"/>
      <c r="AK359" s="540"/>
      <c r="AL359" s="540"/>
      <c r="AM359" s="540"/>
      <c r="AN359" s="540"/>
      <c r="AO359" s="540"/>
      <c r="AP359" s="540"/>
      <c r="AQ359" s="540"/>
      <c r="AR359" s="540"/>
      <c r="AS359" s="540"/>
      <c r="AT359" s="540"/>
      <c r="AU359" s="540"/>
      <c r="AV359" s="540"/>
      <c r="AW359" s="540"/>
      <c r="AX359" s="540"/>
      <c r="AY359" s="540"/>
      <c r="AZ359" s="540"/>
      <c r="BA359" s="540"/>
      <c r="BB359" s="540"/>
      <c r="BC359" s="540"/>
      <c r="BD359" s="540"/>
      <c r="BE359" s="540"/>
      <c r="BF359" s="540"/>
      <c r="BG359" s="540"/>
      <c r="BH359" s="540"/>
      <c r="BI359" s="540"/>
      <c r="BJ359" s="541"/>
      <c r="BK359" s="542"/>
    </row>
    <row r="360" spans="26:63" x14ac:dyDescent="0.3">
      <c r="Z360" s="540"/>
      <c r="AA360" s="540"/>
      <c r="AB360" s="540"/>
      <c r="AC360" s="540"/>
      <c r="AD360" s="540"/>
      <c r="AE360" s="540"/>
      <c r="AF360" s="540"/>
      <c r="AG360" s="540"/>
      <c r="AH360" s="540"/>
      <c r="AI360" s="540"/>
      <c r="AJ360" s="540"/>
      <c r="AK360" s="540"/>
      <c r="AL360" s="540"/>
      <c r="AM360" s="540"/>
      <c r="AN360" s="540"/>
      <c r="AO360" s="540"/>
      <c r="AP360" s="540"/>
      <c r="AQ360" s="540"/>
      <c r="AR360" s="540"/>
      <c r="AS360" s="540"/>
      <c r="AT360" s="540"/>
      <c r="AU360" s="540"/>
      <c r="AV360" s="540"/>
      <c r="AW360" s="540"/>
      <c r="AX360" s="540"/>
      <c r="AY360" s="540"/>
      <c r="AZ360" s="540"/>
      <c r="BA360" s="540"/>
      <c r="BB360" s="540"/>
      <c r="BC360" s="540"/>
      <c r="BD360" s="540"/>
      <c r="BE360" s="540"/>
      <c r="BF360" s="540"/>
      <c r="BG360" s="540"/>
      <c r="BH360" s="540"/>
      <c r="BI360" s="540"/>
      <c r="BJ360" s="541"/>
      <c r="BK360" s="542"/>
    </row>
    <row r="361" spans="26:63" x14ac:dyDescent="0.3">
      <c r="Z361" s="540"/>
      <c r="AA361" s="540"/>
      <c r="AB361" s="540"/>
      <c r="AC361" s="540"/>
      <c r="AD361" s="540"/>
      <c r="AE361" s="540"/>
      <c r="AF361" s="540"/>
      <c r="AG361" s="540"/>
      <c r="AH361" s="540"/>
      <c r="AI361" s="540"/>
      <c r="AJ361" s="540"/>
      <c r="AK361" s="540"/>
      <c r="AL361" s="540"/>
      <c r="AM361" s="540"/>
      <c r="AN361" s="540"/>
      <c r="AO361" s="540"/>
      <c r="AP361" s="540"/>
      <c r="AQ361" s="540"/>
      <c r="AR361" s="540"/>
      <c r="AS361" s="540"/>
      <c r="AT361" s="540"/>
      <c r="AU361" s="540"/>
      <c r="AV361" s="540"/>
      <c r="AW361" s="540"/>
      <c r="AX361" s="540"/>
      <c r="AY361" s="540"/>
      <c r="AZ361" s="540"/>
      <c r="BA361" s="540"/>
      <c r="BB361" s="540"/>
      <c r="BC361" s="540"/>
      <c r="BD361" s="540"/>
      <c r="BE361" s="540"/>
      <c r="BF361" s="540"/>
      <c r="BG361" s="540"/>
      <c r="BH361" s="540"/>
      <c r="BI361" s="540"/>
      <c r="BJ361" s="541"/>
      <c r="BK361" s="542"/>
    </row>
    <row r="362" spans="26:63" x14ac:dyDescent="0.3">
      <c r="Z362" s="540"/>
      <c r="AA362" s="540"/>
      <c r="AB362" s="540"/>
      <c r="AC362" s="540"/>
      <c r="AD362" s="540"/>
      <c r="AE362" s="540"/>
      <c r="AF362" s="540"/>
      <c r="AG362" s="540"/>
      <c r="AH362" s="540"/>
      <c r="AI362" s="540"/>
      <c r="AJ362" s="540"/>
      <c r="AK362" s="540"/>
      <c r="AL362" s="540"/>
      <c r="AM362" s="540"/>
      <c r="AN362" s="540"/>
      <c r="AO362" s="540"/>
      <c r="AP362" s="540"/>
      <c r="AQ362" s="540"/>
      <c r="AR362" s="540"/>
      <c r="AS362" s="540"/>
      <c r="AT362" s="540"/>
      <c r="AU362" s="540"/>
      <c r="AV362" s="540"/>
      <c r="AW362" s="540"/>
      <c r="AX362" s="540"/>
      <c r="AY362" s="540"/>
      <c r="AZ362" s="540"/>
      <c r="BA362" s="540"/>
      <c r="BB362" s="540"/>
      <c r="BC362" s="540"/>
      <c r="BD362" s="540"/>
      <c r="BE362" s="540"/>
      <c r="BF362" s="540"/>
      <c r="BG362" s="540"/>
      <c r="BH362" s="540"/>
      <c r="BI362" s="540"/>
      <c r="BJ362" s="541"/>
      <c r="BK362" s="542"/>
    </row>
    <row r="363" spans="26:63" x14ac:dyDescent="0.3">
      <c r="Z363" s="540"/>
      <c r="AA363" s="540"/>
      <c r="AB363" s="540"/>
      <c r="AC363" s="540"/>
      <c r="AD363" s="540"/>
      <c r="AE363" s="540"/>
      <c r="AF363" s="540"/>
      <c r="AG363" s="540"/>
      <c r="AH363" s="540"/>
      <c r="AI363" s="540"/>
      <c r="AJ363" s="540"/>
      <c r="AK363" s="540"/>
      <c r="AL363" s="540"/>
      <c r="AM363" s="540"/>
      <c r="AN363" s="540"/>
      <c r="AO363" s="540"/>
      <c r="AP363" s="540"/>
      <c r="AQ363" s="540"/>
      <c r="AR363" s="540"/>
      <c r="AS363" s="540"/>
      <c r="AT363" s="540"/>
      <c r="AU363" s="540"/>
      <c r="AV363" s="540"/>
      <c r="AW363" s="540"/>
      <c r="AX363" s="540"/>
      <c r="AY363" s="540"/>
      <c r="AZ363" s="540"/>
      <c r="BA363" s="540"/>
      <c r="BB363" s="540"/>
      <c r="BC363" s="540"/>
      <c r="BD363" s="540"/>
      <c r="BE363" s="540"/>
      <c r="BF363" s="540"/>
      <c r="BG363" s="540"/>
      <c r="BH363" s="540"/>
      <c r="BI363" s="540"/>
      <c r="BJ363" s="541"/>
      <c r="BK363" s="542"/>
    </row>
    <row r="364" spans="26:63" x14ac:dyDescent="0.3">
      <c r="Z364" s="540"/>
      <c r="AA364" s="540"/>
      <c r="AB364" s="540"/>
      <c r="AC364" s="540"/>
      <c r="AD364" s="540"/>
      <c r="AE364" s="540"/>
      <c r="AF364" s="540"/>
      <c r="AG364" s="540"/>
      <c r="AH364" s="540"/>
      <c r="AI364" s="540"/>
      <c r="AJ364" s="540"/>
      <c r="AK364" s="540"/>
      <c r="AL364" s="540"/>
      <c r="AM364" s="540"/>
      <c r="AN364" s="540"/>
      <c r="AO364" s="540"/>
      <c r="AP364" s="540"/>
      <c r="AQ364" s="540"/>
      <c r="AR364" s="540"/>
      <c r="AS364" s="540"/>
      <c r="AT364" s="540"/>
      <c r="AU364" s="540"/>
      <c r="AV364" s="540"/>
      <c r="AW364" s="540"/>
      <c r="AX364" s="540"/>
      <c r="AY364" s="540"/>
      <c r="AZ364" s="540"/>
      <c r="BA364" s="540"/>
      <c r="BB364" s="540"/>
      <c r="BC364" s="540"/>
      <c r="BD364" s="540"/>
      <c r="BE364" s="540"/>
      <c r="BF364" s="540"/>
      <c r="BG364" s="540"/>
      <c r="BH364" s="540"/>
      <c r="BI364" s="540"/>
      <c r="BJ364" s="541"/>
      <c r="BK364" s="542"/>
    </row>
    <row r="365" spans="26:63" x14ac:dyDescent="0.3">
      <c r="Z365" s="540"/>
      <c r="AA365" s="540"/>
      <c r="AB365" s="540"/>
      <c r="AC365" s="540"/>
      <c r="AD365" s="540"/>
      <c r="AE365" s="540"/>
      <c r="AF365" s="540"/>
      <c r="AG365" s="540"/>
      <c r="AH365" s="540"/>
      <c r="AI365" s="540"/>
      <c r="AJ365" s="540"/>
      <c r="AK365" s="540"/>
      <c r="AL365" s="540"/>
      <c r="AM365" s="540"/>
      <c r="AN365" s="540"/>
      <c r="AO365" s="540"/>
      <c r="AP365" s="540"/>
      <c r="AQ365" s="540"/>
      <c r="AR365" s="540"/>
      <c r="AS365" s="540"/>
      <c r="AT365" s="540"/>
      <c r="AU365" s="540"/>
      <c r="AV365" s="540"/>
      <c r="AW365" s="540"/>
      <c r="AX365" s="540"/>
      <c r="AY365" s="540"/>
      <c r="AZ365" s="540"/>
      <c r="BA365" s="540"/>
      <c r="BB365" s="540"/>
      <c r="BC365" s="540"/>
      <c r="BD365" s="540"/>
      <c r="BE365" s="540"/>
      <c r="BF365" s="540"/>
      <c r="BG365" s="540"/>
      <c r="BH365" s="540"/>
      <c r="BI365" s="540"/>
      <c r="BJ365" s="541"/>
      <c r="BK365" s="542"/>
    </row>
    <row r="366" spans="26:63" x14ac:dyDescent="0.3">
      <c r="Z366" s="540"/>
      <c r="AA366" s="540"/>
      <c r="AB366" s="540"/>
      <c r="AC366" s="540"/>
      <c r="AD366" s="540"/>
      <c r="AE366" s="540"/>
      <c r="AF366" s="540"/>
      <c r="AG366" s="540"/>
      <c r="AH366" s="540"/>
      <c r="AI366" s="540"/>
      <c r="AJ366" s="540"/>
      <c r="AK366" s="540"/>
      <c r="AL366" s="540"/>
      <c r="AM366" s="540"/>
      <c r="AN366" s="540"/>
      <c r="AO366" s="540"/>
      <c r="AP366" s="540"/>
      <c r="AQ366" s="540"/>
      <c r="AR366" s="540"/>
      <c r="AS366" s="540"/>
      <c r="AT366" s="540"/>
      <c r="AU366" s="540"/>
      <c r="AV366" s="540"/>
      <c r="AW366" s="540"/>
      <c r="AX366" s="540"/>
      <c r="AY366" s="540"/>
      <c r="AZ366" s="540"/>
      <c r="BA366" s="540"/>
      <c r="BB366" s="540"/>
      <c r="BC366" s="540"/>
      <c r="BD366" s="540"/>
      <c r="BE366" s="540"/>
      <c r="BF366" s="540"/>
      <c r="BG366" s="540"/>
      <c r="BH366" s="540"/>
      <c r="BI366" s="540"/>
      <c r="BJ366" s="541"/>
      <c r="BK366" s="542"/>
    </row>
    <row r="367" spans="26:63" x14ac:dyDescent="0.3">
      <c r="Z367" s="540"/>
      <c r="AA367" s="540"/>
      <c r="AB367" s="540"/>
      <c r="AC367" s="540"/>
      <c r="AD367" s="540"/>
      <c r="AE367" s="540"/>
      <c r="AF367" s="540"/>
      <c r="AG367" s="540"/>
      <c r="AH367" s="540"/>
      <c r="AI367" s="540"/>
      <c r="AJ367" s="540"/>
      <c r="AK367" s="540"/>
      <c r="AL367" s="540"/>
      <c r="AM367" s="540"/>
      <c r="AN367" s="540"/>
      <c r="AO367" s="540"/>
      <c r="AP367" s="540"/>
      <c r="AQ367" s="540"/>
      <c r="AR367" s="540"/>
      <c r="AS367" s="540"/>
      <c r="AT367" s="540"/>
      <c r="AU367" s="540"/>
      <c r="AV367" s="540"/>
      <c r="AW367" s="540"/>
      <c r="AX367" s="540"/>
      <c r="AY367" s="540"/>
      <c r="AZ367" s="540"/>
      <c r="BA367" s="540"/>
      <c r="BB367" s="540"/>
      <c r="BC367" s="540"/>
      <c r="BD367" s="540"/>
      <c r="BE367" s="540"/>
      <c r="BF367" s="540"/>
      <c r="BG367" s="540"/>
      <c r="BH367" s="540"/>
      <c r="BI367" s="540"/>
      <c r="BJ367" s="541"/>
      <c r="BK367" s="542"/>
    </row>
    <row r="368" spans="26:63" x14ac:dyDescent="0.3">
      <c r="Z368" s="540"/>
      <c r="AA368" s="540"/>
      <c r="AB368" s="540"/>
      <c r="AC368" s="540"/>
      <c r="AD368" s="540"/>
      <c r="AE368" s="540"/>
      <c r="AF368" s="540"/>
      <c r="AG368" s="540"/>
      <c r="AH368" s="540"/>
      <c r="AI368" s="540"/>
      <c r="AJ368" s="540"/>
      <c r="AK368" s="540"/>
      <c r="AL368" s="540"/>
      <c r="AM368" s="540"/>
      <c r="AN368" s="540"/>
      <c r="AO368" s="540"/>
      <c r="AP368" s="540"/>
      <c r="AQ368" s="540"/>
      <c r="AR368" s="540"/>
      <c r="AS368" s="540"/>
      <c r="AT368" s="540"/>
      <c r="AU368" s="540"/>
      <c r="AV368" s="540"/>
      <c r="AW368" s="540"/>
      <c r="AX368" s="540"/>
      <c r="AY368" s="540"/>
      <c r="AZ368" s="540"/>
      <c r="BA368" s="540"/>
      <c r="BB368" s="540"/>
      <c r="BC368" s="540"/>
      <c r="BD368" s="540"/>
      <c r="BE368" s="540"/>
      <c r="BF368" s="540"/>
      <c r="BG368" s="540"/>
      <c r="BH368" s="540"/>
      <c r="BI368" s="540"/>
      <c r="BJ368" s="541"/>
      <c r="BK368" s="542"/>
    </row>
    <row r="369" spans="26:63" x14ac:dyDescent="0.3">
      <c r="Z369" s="540"/>
      <c r="AA369" s="540"/>
      <c r="AB369" s="540"/>
      <c r="AC369" s="540"/>
      <c r="AD369" s="540"/>
      <c r="AE369" s="540"/>
      <c r="AF369" s="540"/>
      <c r="AG369" s="540"/>
      <c r="AH369" s="540"/>
      <c r="AI369" s="540"/>
      <c r="AJ369" s="540"/>
      <c r="AK369" s="540"/>
      <c r="AL369" s="540"/>
      <c r="AM369" s="540"/>
      <c r="AN369" s="540"/>
      <c r="AO369" s="540"/>
      <c r="AP369" s="540"/>
      <c r="AQ369" s="540"/>
      <c r="AR369" s="540"/>
      <c r="AS369" s="540"/>
      <c r="AT369" s="540"/>
      <c r="AU369" s="540"/>
      <c r="AV369" s="540"/>
      <c r="AW369" s="540"/>
      <c r="AX369" s="540"/>
      <c r="AY369" s="540"/>
      <c r="AZ369" s="540"/>
      <c r="BA369" s="540"/>
      <c r="BB369" s="540"/>
      <c r="BC369" s="540"/>
      <c r="BD369" s="540"/>
      <c r="BE369" s="540"/>
      <c r="BF369" s="540"/>
      <c r="BG369" s="540"/>
      <c r="BH369" s="540"/>
      <c r="BI369" s="540"/>
      <c r="BJ369" s="541"/>
      <c r="BK369" s="542"/>
    </row>
    <row r="370" spans="26:63" x14ac:dyDescent="0.3">
      <c r="Z370" s="540"/>
      <c r="AA370" s="540"/>
      <c r="AB370" s="540"/>
      <c r="AC370" s="540"/>
      <c r="AD370" s="540"/>
      <c r="AE370" s="540"/>
      <c r="AF370" s="540"/>
      <c r="AG370" s="540"/>
      <c r="AH370" s="540"/>
      <c r="AI370" s="540"/>
      <c r="AJ370" s="540"/>
      <c r="AK370" s="540"/>
      <c r="AL370" s="540"/>
      <c r="AM370" s="540"/>
      <c r="AN370" s="540"/>
      <c r="AO370" s="540"/>
      <c r="AP370" s="540"/>
      <c r="AQ370" s="540"/>
      <c r="AR370" s="540"/>
      <c r="AS370" s="540"/>
      <c r="AT370" s="540"/>
      <c r="AU370" s="540"/>
      <c r="AV370" s="540"/>
      <c r="AW370" s="540"/>
      <c r="AX370" s="540"/>
      <c r="AY370" s="540"/>
      <c r="AZ370" s="540"/>
      <c r="BA370" s="540"/>
      <c r="BB370" s="540"/>
      <c r="BC370" s="540"/>
      <c r="BD370" s="540"/>
      <c r="BE370" s="540"/>
      <c r="BF370" s="540"/>
      <c r="BG370" s="540"/>
      <c r="BH370" s="540"/>
      <c r="BI370" s="540"/>
      <c r="BJ370" s="541"/>
      <c r="BK370" s="542"/>
    </row>
  </sheetData>
  <sheetProtection algorithmName="SHA-512" hashValue="IS7sUXnf1BL4k4nxirz3YRPlP1BAlHDBaWUkE1oygtKmwRhfRgF1nwlixDOhAlw7SpbZ9i3zuh0EeryxkA4OZg==" saltValue="qmKM9G21xdTglwRLTJ4+HQ==" spinCount="100000" sheet="1" objects="1" scenarios="1"/>
  <mergeCells count="4274">
    <mergeCell ref="A1:B1"/>
    <mergeCell ref="A3:A6"/>
    <mergeCell ref="A7:A10"/>
    <mergeCell ref="A11:A14"/>
    <mergeCell ref="A15:A18"/>
    <mergeCell ref="B3:B6"/>
    <mergeCell ref="B7:B10"/>
    <mergeCell ref="D3:D6"/>
    <mergeCell ref="D7:D10"/>
    <mergeCell ref="D11:D14"/>
    <mergeCell ref="D15:D18"/>
    <mergeCell ref="G2:H2"/>
    <mergeCell ref="K1:L1"/>
    <mergeCell ref="B11:B14"/>
    <mergeCell ref="B15:B18"/>
    <mergeCell ref="C3:C6"/>
    <mergeCell ref="C7:C10"/>
    <mergeCell ref="C11:C14"/>
    <mergeCell ref="C15:C18"/>
    <mergeCell ref="A27:A30"/>
    <mergeCell ref="A31:A34"/>
    <mergeCell ref="A35:A38"/>
    <mergeCell ref="B43:B46"/>
    <mergeCell ref="B47:B50"/>
    <mergeCell ref="B51:B54"/>
    <mergeCell ref="A39:A42"/>
    <mergeCell ref="A43:A46"/>
    <mergeCell ref="A47:A50"/>
    <mergeCell ref="A51:A54"/>
    <mergeCell ref="A59:A62"/>
    <mergeCell ref="A63:A66"/>
    <mergeCell ref="A67:A70"/>
    <mergeCell ref="V2:Y2"/>
    <mergeCell ref="Z2:AC2"/>
    <mergeCell ref="AD2:AG2"/>
    <mergeCell ref="BF2:BI2"/>
    <mergeCell ref="BB2:BE2"/>
    <mergeCell ref="AH2:AK2"/>
    <mergeCell ref="AL2:AO2"/>
    <mergeCell ref="AP2:AS2"/>
    <mergeCell ref="AT2:AW2"/>
    <mergeCell ref="AX2:BA2"/>
    <mergeCell ref="BG7:BG10"/>
    <mergeCell ref="BH7:BH10"/>
    <mergeCell ref="AQ7:AQ10"/>
    <mergeCell ref="C19:C22"/>
    <mergeCell ref="C23:C26"/>
    <mergeCell ref="C27:C30"/>
    <mergeCell ref="C31:C34"/>
    <mergeCell ref="C35:C38"/>
    <mergeCell ref="C39:C42"/>
    <mergeCell ref="A107:A110"/>
    <mergeCell ref="A111:A114"/>
    <mergeCell ref="A139:A142"/>
    <mergeCell ref="A143:A146"/>
    <mergeCell ref="A147:A150"/>
    <mergeCell ref="A79:A82"/>
    <mergeCell ref="A83:A86"/>
    <mergeCell ref="A87:A90"/>
    <mergeCell ref="A91:A94"/>
    <mergeCell ref="A95:A98"/>
    <mergeCell ref="B103:B106"/>
    <mergeCell ref="B107:B110"/>
    <mergeCell ref="B171:B174"/>
    <mergeCell ref="A115:A118"/>
    <mergeCell ref="B91:B94"/>
    <mergeCell ref="B67:B70"/>
    <mergeCell ref="D19:D22"/>
    <mergeCell ref="D23:D26"/>
    <mergeCell ref="D27:D30"/>
    <mergeCell ref="B19:B22"/>
    <mergeCell ref="B23:B26"/>
    <mergeCell ref="B27:B30"/>
    <mergeCell ref="B31:B34"/>
    <mergeCell ref="B35:B38"/>
    <mergeCell ref="B39:B42"/>
    <mergeCell ref="B55:B58"/>
    <mergeCell ref="B59:B62"/>
    <mergeCell ref="B63:B66"/>
    <mergeCell ref="C67:C70"/>
    <mergeCell ref="A55:A58"/>
    <mergeCell ref="A19:A22"/>
    <mergeCell ref="A23:A26"/>
    <mergeCell ref="B299:B302"/>
    <mergeCell ref="A239:A242"/>
    <mergeCell ref="A243:A246"/>
    <mergeCell ref="A247:A250"/>
    <mergeCell ref="A251:A254"/>
    <mergeCell ref="A255:A258"/>
    <mergeCell ref="A219:A222"/>
    <mergeCell ref="A223:A226"/>
    <mergeCell ref="A227:A230"/>
    <mergeCell ref="A231:A234"/>
    <mergeCell ref="A235:A238"/>
    <mergeCell ref="A279:A282"/>
    <mergeCell ref="A283:A286"/>
    <mergeCell ref="A71:A74"/>
    <mergeCell ref="B187:B190"/>
    <mergeCell ref="A175:A178"/>
    <mergeCell ref="B95:B98"/>
    <mergeCell ref="B99:B102"/>
    <mergeCell ref="B71:B74"/>
    <mergeCell ref="B75:B78"/>
    <mergeCell ref="B79:B82"/>
    <mergeCell ref="B83:B86"/>
    <mergeCell ref="B87:B90"/>
    <mergeCell ref="A151:A154"/>
    <mergeCell ref="A155:A158"/>
    <mergeCell ref="A119:A122"/>
    <mergeCell ref="A123:A126"/>
    <mergeCell ref="A127:A130"/>
    <mergeCell ref="A131:A134"/>
    <mergeCell ref="A135:A138"/>
    <mergeCell ref="A99:A102"/>
    <mergeCell ref="A103:A106"/>
    <mergeCell ref="A299:A302"/>
    <mergeCell ref="A303:A306"/>
    <mergeCell ref="A295:A298"/>
    <mergeCell ref="A199:A202"/>
    <mergeCell ref="A203:A206"/>
    <mergeCell ref="A207:A210"/>
    <mergeCell ref="A211:A214"/>
    <mergeCell ref="A215:A218"/>
    <mergeCell ref="A179:A182"/>
    <mergeCell ref="A183:A186"/>
    <mergeCell ref="A187:A190"/>
    <mergeCell ref="A191:A194"/>
    <mergeCell ref="A195:A198"/>
    <mergeCell ref="A159:A162"/>
    <mergeCell ref="A163:A166"/>
    <mergeCell ref="A167:A170"/>
    <mergeCell ref="A171:A174"/>
    <mergeCell ref="B303:B306"/>
    <mergeCell ref="B271:B274"/>
    <mergeCell ref="B275:B278"/>
    <mergeCell ref="B279:B282"/>
    <mergeCell ref="B283:B286"/>
    <mergeCell ref="B287:B290"/>
    <mergeCell ref="B251:B254"/>
    <mergeCell ref="B255:B258"/>
    <mergeCell ref="B259:B262"/>
    <mergeCell ref="B291:B294"/>
    <mergeCell ref="B295:B298"/>
    <mergeCell ref="A75:A78"/>
    <mergeCell ref="B211:B214"/>
    <mergeCell ref="B215:B218"/>
    <mergeCell ref="B219:B222"/>
    <mergeCell ref="A287:A290"/>
    <mergeCell ref="A291:A294"/>
    <mergeCell ref="A259:A262"/>
    <mergeCell ref="A263:A266"/>
    <mergeCell ref="A267:A270"/>
    <mergeCell ref="A271:A274"/>
    <mergeCell ref="A275:A278"/>
    <mergeCell ref="B131:B134"/>
    <mergeCell ref="B135:B138"/>
    <mergeCell ref="B139:B142"/>
    <mergeCell ref="B143:B146"/>
    <mergeCell ref="B147:B150"/>
    <mergeCell ref="B111:B114"/>
    <mergeCell ref="B115:B118"/>
    <mergeCell ref="B119:B122"/>
    <mergeCell ref="B243:B246"/>
    <mergeCell ref="B247:B250"/>
    <mergeCell ref="B151:B154"/>
    <mergeCell ref="B155:B158"/>
    <mergeCell ref="B159:B162"/>
    <mergeCell ref="B163:B166"/>
    <mergeCell ref="B167:B170"/>
    <mergeCell ref="C63:C66"/>
    <mergeCell ref="B191:B194"/>
    <mergeCell ref="B195:B198"/>
    <mergeCell ref="B199:B202"/>
    <mergeCell ref="B203:B206"/>
    <mergeCell ref="B207:B210"/>
    <mergeCell ref="B175:B178"/>
    <mergeCell ref="B179:B182"/>
    <mergeCell ref="B183:B186"/>
    <mergeCell ref="C87:C90"/>
    <mergeCell ref="C95:C98"/>
    <mergeCell ref="C99:C102"/>
    <mergeCell ref="C103:C106"/>
    <mergeCell ref="C175:C178"/>
    <mergeCell ref="B123:B126"/>
    <mergeCell ref="B127:B130"/>
    <mergeCell ref="C131:C134"/>
    <mergeCell ref="C135:C138"/>
    <mergeCell ref="C139:C142"/>
    <mergeCell ref="C123:C126"/>
    <mergeCell ref="C127:C130"/>
    <mergeCell ref="C143:C146"/>
    <mergeCell ref="C147:C150"/>
    <mergeCell ref="C151:C154"/>
    <mergeCell ref="C155:C158"/>
    <mergeCell ref="C71:C74"/>
    <mergeCell ref="C75:C78"/>
    <mergeCell ref="D303:D306"/>
    <mergeCell ref="D247:D250"/>
    <mergeCell ref="D251:D254"/>
    <mergeCell ref="D255:D258"/>
    <mergeCell ref="D259:D262"/>
    <mergeCell ref="D263:D266"/>
    <mergeCell ref="D267:D270"/>
    <mergeCell ref="D271:D274"/>
    <mergeCell ref="D275:D278"/>
    <mergeCell ref="D279:D282"/>
    <mergeCell ref="D211:D214"/>
    <mergeCell ref="D215:D218"/>
    <mergeCell ref="D219:D222"/>
    <mergeCell ref="D223:D226"/>
    <mergeCell ref="C231:C234"/>
    <mergeCell ref="C235:C238"/>
    <mergeCell ref="B223:B226"/>
    <mergeCell ref="B227:B230"/>
    <mergeCell ref="B263:B266"/>
    <mergeCell ref="B267:B270"/>
    <mergeCell ref="B231:B234"/>
    <mergeCell ref="B235:B238"/>
    <mergeCell ref="B239:B242"/>
    <mergeCell ref="C227:C230"/>
    <mergeCell ref="D283:D286"/>
    <mergeCell ref="D287:D290"/>
    <mergeCell ref="D291:D294"/>
    <mergeCell ref="D295:D298"/>
    <mergeCell ref="D299:D302"/>
    <mergeCell ref="D227:D230"/>
    <mergeCell ref="D231:D234"/>
    <mergeCell ref="D235:D238"/>
    <mergeCell ref="C43:C46"/>
    <mergeCell ref="C91:C94"/>
    <mergeCell ref="D79:D82"/>
    <mergeCell ref="D83:D86"/>
    <mergeCell ref="D87:D90"/>
    <mergeCell ref="D91:D94"/>
    <mergeCell ref="D95:D98"/>
    <mergeCell ref="D99:D102"/>
    <mergeCell ref="D31:D34"/>
    <mergeCell ref="D35:D38"/>
    <mergeCell ref="D39:D42"/>
    <mergeCell ref="D43:D46"/>
    <mergeCell ref="D47:D50"/>
    <mergeCell ref="D51:D54"/>
    <mergeCell ref="D59:D62"/>
    <mergeCell ref="D63:D66"/>
    <mergeCell ref="D67:D70"/>
    <mergeCell ref="D71:D74"/>
    <mergeCell ref="D75:D78"/>
    <mergeCell ref="D55:D58"/>
    <mergeCell ref="C47:C50"/>
    <mergeCell ref="C51:C54"/>
    <mergeCell ref="C55:C58"/>
    <mergeCell ref="C59:C62"/>
    <mergeCell ref="C79:C82"/>
    <mergeCell ref="C83:C86"/>
    <mergeCell ref="D159:D162"/>
    <mergeCell ref="D163:D166"/>
    <mergeCell ref="D167:D170"/>
    <mergeCell ref="D171:D174"/>
    <mergeCell ref="C207:C210"/>
    <mergeCell ref="C211:C214"/>
    <mergeCell ref="C215:C218"/>
    <mergeCell ref="C219:C222"/>
    <mergeCell ref="C223:C226"/>
    <mergeCell ref="C107:C110"/>
    <mergeCell ref="C111:C114"/>
    <mergeCell ref="C115:C118"/>
    <mergeCell ref="C119:C122"/>
    <mergeCell ref="D103:D106"/>
    <mergeCell ref="D107:D110"/>
    <mergeCell ref="D111:D114"/>
    <mergeCell ref="D115:D118"/>
    <mergeCell ref="C159:C162"/>
    <mergeCell ref="C163:C166"/>
    <mergeCell ref="C167:C170"/>
    <mergeCell ref="D119:D122"/>
    <mergeCell ref="D123:D126"/>
    <mergeCell ref="D127:D130"/>
    <mergeCell ref="D131:D134"/>
    <mergeCell ref="D135:D138"/>
    <mergeCell ref="D155:D158"/>
    <mergeCell ref="D143:D146"/>
    <mergeCell ref="D147:D150"/>
    <mergeCell ref="D151:D154"/>
    <mergeCell ref="D139:D142"/>
    <mergeCell ref="D239:D242"/>
    <mergeCell ref="D243:D246"/>
    <mergeCell ref="D175:D178"/>
    <mergeCell ref="D179:D182"/>
    <mergeCell ref="D183:D186"/>
    <mergeCell ref="D187:D190"/>
    <mergeCell ref="D191:D194"/>
    <mergeCell ref="D195:D198"/>
    <mergeCell ref="D199:D202"/>
    <mergeCell ref="D203:D206"/>
    <mergeCell ref="D207:D210"/>
    <mergeCell ref="C239:C242"/>
    <mergeCell ref="C243:C246"/>
    <mergeCell ref="C247:C250"/>
    <mergeCell ref="C179:C182"/>
    <mergeCell ref="C183:C186"/>
    <mergeCell ref="C187:C190"/>
    <mergeCell ref="C191:C194"/>
    <mergeCell ref="C195:C198"/>
    <mergeCell ref="C199:C202"/>
    <mergeCell ref="C203:C206"/>
    <mergeCell ref="C303:C306"/>
    <mergeCell ref="C251:C254"/>
    <mergeCell ref="C255:C258"/>
    <mergeCell ref="C259:C262"/>
    <mergeCell ref="C263:C266"/>
    <mergeCell ref="C267:C270"/>
    <mergeCell ref="C271:C274"/>
    <mergeCell ref="C275:C278"/>
    <mergeCell ref="C279:C282"/>
    <mergeCell ref="C283:C286"/>
    <mergeCell ref="C287:C290"/>
    <mergeCell ref="C291:C294"/>
    <mergeCell ref="C295:C298"/>
    <mergeCell ref="C299:C302"/>
    <mergeCell ref="U15:U18"/>
    <mergeCell ref="U19:U22"/>
    <mergeCell ref="U23:U26"/>
    <mergeCell ref="U27:U30"/>
    <mergeCell ref="U31:U34"/>
    <mergeCell ref="U35:U38"/>
    <mergeCell ref="U39:U42"/>
    <mergeCell ref="U43:U46"/>
    <mergeCell ref="U47:U50"/>
    <mergeCell ref="C171:C174"/>
    <mergeCell ref="U91:U94"/>
    <mergeCell ref="U95:U98"/>
    <mergeCell ref="U99:U102"/>
    <mergeCell ref="U103:U106"/>
    <mergeCell ref="U107:U110"/>
    <mergeCell ref="U111:U114"/>
    <mergeCell ref="U115:U118"/>
    <mergeCell ref="U119:U122"/>
    <mergeCell ref="BJ1:BJ2"/>
    <mergeCell ref="U3:U6"/>
    <mergeCell ref="V3:V6"/>
    <mergeCell ref="W3:W6"/>
    <mergeCell ref="X3:X6"/>
    <mergeCell ref="Y3:Y6"/>
    <mergeCell ref="Z3:Z6"/>
    <mergeCell ref="AA3:AA6"/>
    <mergeCell ref="AB3:AB6"/>
    <mergeCell ref="AC3:AC6"/>
    <mergeCell ref="AD3:AD6"/>
    <mergeCell ref="AE3:AE6"/>
    <mergeCell ref="AF3:AF6"/>
    <mergeCell ref="AG3:AG6"/>
    <mergeCell ref="U7:U10"/>
    <mergeCell ref="U11:U14"/>
    <mergeCell ref="U87:U90"/>
    <mergeCell ref="U51:U54"/>
    <mergeCell ref="U55:U58"/>
    <mergeCell ref="U59:U62"/>
    <mergeCell ref="U63:U66"/>
    <mergeCell ref="U67:U70"/>
    <mergeCell ref="U71:U74"/>
    <mergeCell ref="U75:U78"/>
    <mergeCell ref="U79:U82"/>
    <mergeCell ref="U83:U86"/>
    <mergeCell ref="V39:V42"/>
    <mergeCell ref="W39:W42"/>
    <mergeCell ref="X39:X42"/>
    <mergeCell ref="Y39:Y42"/>
    <mergeCell ref="V43:V46"/>
    <mergeCell ref="W43:W46"/>
    <mergeCell ref="U159:U162"/>
    <mergeCell ref="U163:U166"/>
    <mergeCell ref="U167:U170"/>
    <mergeCell ref="U171:U174"/>
    <mergeCell ref="U175:U178"/>
    <mergeCell ref="U179:U182"/>
    <mergeCell ref="U183:U186"/>
    <mergeCell ref="U187:U190"/>
    <mergeCell ref="U191:U194"/>
    <mergeCell ref="U123:U126"/>
    <mergeCell ref="U127:U130"/>
    <mergeCell ref="U131:U134"/>
    <mergeCell ref="U135:U138"/>
    <mergeCell ref="U139:U142"/>
    <mergeCell ref="U143:U146"/>
    <mergeCell ref="U147:U150"/>
    <mergeCell ref="U151:U154"/>
    <mergeCell ref="U155:U158"/>
    <mergeCell ref="U299:U302"/>
    <mergeCell ref="U231:U234"/>
    <mergeCell ref="U235:U238"/>
    <mergeCell ref="U239:U242"/>
    <mergeCell ref="U243:U246"/>
    <mergeCell ref="U247:U250"/>
    <mergeCell ref="U251:U254"/>
    <mergeCell ref="U255:U258"/>
    <mergeCell ref="U259:U262"/>
    <mergeCell ref="U263:U266"/>
    <mergeCell ref="U195:U198"/>
    <mergeCell ref="U199:U202"/>
    <mergeCell ref="U203:U206"/>
    <mergeCell ref="U207:U210"/>
    <mergeCell ref="U211:U214"/>
    <mergeCell ref="U215:U218"/>
    <mergeCell ref="U219:U222"/>
    <mergeCell ref="U223:U226"/>
    <mergeCell ref="U227:U230"/>
    <mergeCell ref="U303:U306"/>
    <mergeCell ref="V7:V10"/>
    <mergeCell ref="W7:W10"/>
    <mergeCell ref="X7:X10"/>
    <mergeCell ref="Y7:Y10"/>
    <mergeCell ref="V11:V14"/>
    <mergeCell ref="W11:W14"/>
    <mergeCell ref="X11:X14"/>
    <mergeCell ref="Y11:Y14"/>
    <mergeCell ref="V15:V18"/>
    <mergeCell ref="W15:W18"/>
    <mergeCell ref="X15:X18"/>
    <mergeCell ref="Y15:Y18"/>
    <mergeCell ref="V19:V22"/>
    <mergeCell ref="W19:W22"/>
    <mergeCell ref="X19:X22"/>
    <mergeCell ref="Y19:Y22"/>
    <mergeCell ref="V23:V26"/>
    <mergeCell ref="W23:W26"/>
    <mergeCell ref="X23:X26"/>
    <mergeCell ref="Y23:Y26"/>
    <mergeCell ref="V27:V30"/>
    <mergeCell ref="W27:W30"/>
    <mergeCell ref="X27:X30"/>
    <mergeCell ref="U267:U270"/>
    <mergeCell ref="U271:U274"/>
    <mergeCell ref="U275:U278"/>
    <mergeCell ref="U279:U282"/>
    <mergeCell ref="U283:U286"/>
    <mergeCell ref="U287:U290"/>
    <mergeCell ref="U291:U294"/>
    <mergeCell ref="U295:U298"/>
    <mergeCell ref="X43:X46"/>
    <mergeCell ref="Y43:Y46"/>
    <mergeCell ref="V47:V50"/>
    <mergeCell ref="W47:W50"/>
    <mergeCell ref="X47:X50"/>
    <mergeCell ref="Y47:Y50"/>
    <mergeCell ref="Y27:Y30"/>
    <mergeCell ref="V31:V34"/>
    <mergeCell ref="W31:W34"/>
    <mergeCell ref="X31:X34"/>
    <mergeCell ref="Y31:Y34"/>
    <mergeCell ref="V35:V38"/>
    <mergeCell ref="W35:W38"/>
    <mergeCell ref="X35:X38"/>
    <mergeCell ref="Y35:Y38"/>
    <mergeCell ref="V63:V66"/>
    <mergeCell ref="W63:W66"/>
    <mergeCell ref="X63:X66"/>
    <mergeCell ref="Y63:Y66"/>
    <mergeCell ref="V67:V70"/>
    <mergeCell ref="W67:W70"/>
    <mergeCell ref="X67:X70"/>
    <mergeCell ref="Y67:Y70"/>
    <mergeCell ref="V71:V74"/>
    <mergeCell ref="W71:W74"/>
    <mergeCell ref="X71:X74"/>
    <mergeCell ref="Y71:Y74"/>
    <mergeCell ref="V51:V54"/>
    <mergeCell ref="W51:W54"/>
    <mergeCell ref="X51:X54"/>
    <mergeCell ref="Y51:Y54"/>
    <mergeCell ref="V55:V58"/>
    <mergeCell ref="W55:W58"/>
    <mergeCell ref="X55:X58"/>
    <mergeCell ref="Y55:Y58"/>
    <mergeCell ref="V59:V62"/>
    <mergeCell ref="W59:W62"/>
    <mergeCell ref="X59:X62"/>
    <mergeCell ref="Y59:Y62"/>
    <mergeCell ref="V87:V90"/>
    <mergeCell ref="W87:W90"/>
    <mergeCell ref="X87:X90"/>
    <mergeCell ref="Y87:Y90"/>
    <mergeCell ref="V91:V94"/>
    <mergeCell ref="W91:W94"/>
    <mergeCell ref="X91:X94"/>
    <mergeCell ref="Y91:Y94"/>
    <mergeCell ref="V95:V98"/>
    <mergeCell ref="W95:W98"/>
    <mergeCell ref="X95:X98"/>
    <mergeCell ref="Y95:Y98"/>
    <mergeCell ref="V75:V78"/>
    <mergeCell ref="W75:W78"/>
    <mergeCell ref="X75:X78"/>
    <mergeCell ref="Y75:Y78"/>
    <mergeCell ref="V79:V82"/>
    <mergeCell ref="W79:W82"/>
    <mergeCell ref="X79:X82"/>
    <mergeCell ref="Y79:Y82"/>
    <mergeCell ref="V83:V86"/>
    <mergeCell ref="W83:W86"/>
    <mergeCell ref="X83:X86"/>
    <mergeCell ref="Y83:Y86"/>
    <mergeCell ref="V111:V114"/>
    <mergeCell ref="W111:W114"/>
    <mergeCell ref="X111:X114"/>
    <mergeCell ref="Y111:Y114"/>
    <mergeCell ref="V115:V118"/>
    <mergeCell ref="W115:W118"/>
    <mergeCell ref="X115:X118"/>
    <mergeCell ref="Y115:Y118"/>
    <mergeCell ref="V119:V122"/>
    <mergeCell ref="W119:W122"/>
    <mergeCell ref="X119:X122"/>
    <mergeCell ref="Y119:Y122"/>
    <mergeCell ref="V99:V102"/>
    <mergeCell ref="W99:W102"/>
    <mergeCell ref="X99:X102"/>
    <mergeCell ref="Y99:Y102"/>
    <mergeCell ref="V103:V106"/>
    <mergeCell ref="W103:W106"/>
    <mergeCell ref="X103:X106"/>
    <mergeCell ref="Y103:Y106"/>
    <mergeCell ref="V107:V110"/>
    <mergeCell ref="W107:W110"/>
    <mergeCell ref="X107:X110"/>
    <mergeCell ref="Y107:Y110"/>
    <mergeCell ref="V135:V138"/>
    <mergeCell ref="W135:W138"/>
    <mergeCell ref="X135:X138"/>
    <mergeCell ref="Y135:Y138"/>
    <mergeCell ref="V139:V142"/>
    <mergeCell ref="W139:W142"/>
    <mergeCell ref="X139:X142"/>
    <mergeCell ref="Y139:Y142"/>
    <mergeCell ref="V143:V146"/>
    <mergeCell ref="W143:W146"/>
    <mergeCell ref="X143:X146"/>
    <mergeCell ref="Y143:Y146"/>
    <mergeCell ref="V123:V126"/>
    <mergeCell ref="W123:W126"/>
    <mergeCell ref="X123:X126"/>
    <mergeCell ref="Y123:Y126"/>
    <mergeCell ref="V127:V130"/>
    <mergeCell ref="W127:W130"/>
    <mergeCell ref="X127:X130"/>
    <mergeCell ref="Y127:Y130"/>
    <mergeCell ref="V131:V134"/>
    <mergeCell ref="W131:W134"/>
    <mergeCell ref="X131:X134"/>
    <mergeCell ref="Y131:Y134"/>
    <mergeCell ref="V159:V162"/>
    <mergeCell ref="W159:W162"/>
    <mergeCell ref="X159:X162"/>
    <mergeCell ref="Y159:Y162"/>
    <mergeCell ref="V163:V166"/>
    <mergeCell ref="W163:W166"/>
    <mergeCell ref="X163:X166"/>
    <mergeCell ref="Y163:Y166"/>
    <mergeCell ref="V167:V170"/>
    <mergeCell ref="W167:W170"/>
    <mergeCell ref="X167:X170"/>
    <mergeCell ref="Y167:Y170"/>
    <mergeCell ref="V147:V150"/>
    <mergeCell ref="W147:W150"/>
    <mergeCell ref="X147:X150"/>
    <mergeCell ref="Y147:Y150"/>
    <mergeCell ref="V151:V154"/>
    <mergeCell ref="W151:W154"/>
    <mergeCell ref="X151:X154"/>
    <mergeCell ref="Y151:Y154"/>
    <mergeCell ref="V155:V158"/>
    <mergeCell ref="W155:W158"/>
    <mergeCell ref="X155:X158"/>
    <mergeCell ref="Y155:Y158"/>
    <mergeCell ref="V183:V186"/>
    <mergeCell ref="W183:W186"/>
    <mergeCell ref="X183:X186"/>
    <mergeCell ref="Y183:Y186"/>
    <mergeCell ref="V187:V190"/>
    <mergeCell ref="W187:W190"/>
    <mergeCell ref="X187:X190"/>
    <mergeCell ref="Y187:Y190"/>
    <mergeCell ref="V191:V194"/>
    <mergeCell ref="W191:W194"/>
    <mergeCell ref="X191:X194"/>
    <mergeCell ref="Y191:Y194"/>
    <mergeCell ref="V171:V174"/>
    <mergeCell ref="W171:W174"/>
    <mergeCell ref="X171:X174"/>
    <mergeCell ref="Y171:Y174"/>
    <mergeCell ref="V175:V178"/>
    <mergeCell ref="W175:W178"/>
    <mergeCell ref="X175:X178"/>
    <mergeCell ref="Y175:Y178"/>
    <mergeCell ref="V179:V182"/>
    <mergeCell ref="W179:W182"/>
    <mergeCell ref="X179:X182"/>
    <mergeCell ref="Y179:Y182"/>
    <mergeCell ref="V207:V210"/>
    <mergeCell ref="W207:W210"/>
    <mergeCell ref="X207:X210"/>
    <mergeCell ref="Y207:Y210"/>
    <mergeCell ref="V211:V214"/>
    <mergeCell ref="W211:W214"/>
    <mergeCell ref="X211:X214"/>
    <mergeCell ref="Y211:Y214"/>
    <mergeCell ref="V215:V218"/>
    <mergeCell ref="W215:W218"/>
    <mergeCell ref="X215:X218"/>
    <mergeCell ref="Y215:Y218"/>
    <mergeCell ref="V195:V198"/>
    <mergeCell ref="W195:W198"/>
    <mergeCell ref="X195:X198"/>
    <mergeCell ref="Y195:Y198"/>
    <mergeCell ref="V199:V202"/>
    <mergeCell ref="W199:W202"/>
    <mergeCell ref="X199:X202"/>
    <mergeCell ref="Y199:Y202"/>
    <mergeCell ref="V203:V206"/>
    <mergeCell ref="W203:W206"/>
    <mergeCell ref="X203:X206"/>
    <mergeCell ref="Y203:Y206"/>
    <mergeCell ref="V231:V234"/>
    <mergeCell ref="W231:W234"/>
    <mergeCell ref="X231:X234"/>
    <mergeCell ref="Y231:Y234"/>
    <mergeCell ref="V235:V238"/>
    <mergeCell ref="W235:W238"/>
    <mergeCell ref="X235:X238"/>
    <mergeCell ref="Y235:Y238"/>
    <mergeCell ref="V239:V242"/>
    <mergeCell ref="W239:W242"/>
    <mergeCell ref="X239:X242"/>
    <mergeCell ref="Y239:Y242"/>
    <mergeCell ref="V219:V222"/>
    <mergeCell ref="W219:W222"/>
    <mergeCell ref="X219:X222"/>
    <mergeCell ref="Y219:Y222"/>
    <mergeCell ref="V223:V226"/>
    <mergeCell ref="W223:W226"/>
    <mergeCell ref="X223:X226"/>
    <mergeCell ref="Y223:Y226"/>
    <mergeCell ref="V227:V230"/>
    <mergeCell ref="W227:W230"/>
    <mergeCell ref="X227:X230"/>
    <mergeCell ref="Y227:Y230"/>
    <mergeCell ref="V255:V258"/>
    <mergeCell ref="W255:W258"/>
    <mergeCell ref="X255:X258"/>
    <mergeCell ref="Y255:Y258"/>
    <mergeCell ref="V259:V262"/>
    <mergeCell ref="W259:W262"/>
    <mergeCell ref="X259:X262"/>
    <mergeCell ref="Y259:Y262"/>
    <mergeCell ref="V263:V266"/>
    <mergeCell ref="W263:W266"/>
    <mergeCell ref="X263:X266"/>
    <mergeCell ref="Y263:Y266"/>
    <mergeCell ref="V243:V246"/>
    <mergeCell ref="W243:W246"/>
    <mergeCell ref="X243:X246"/>
    <mergeCell ref="Y243:Y246"/>
    <mergeCell ref="V247:V250"/>
    <mergeCell ref="W247:W250"/>
    <mergeCell ref="X247:X250"/>
    <mergeCell ref="Y247:Y250"/>
    <mergeCell ref="V251:V254"/>
    <mergeCell ref="W251:W254"/>
    <mergeCell ref="X251:X254"/>
    <mergeCell ref="Y251:Y254"/>
    <mergeCell ref="V299:V302"/>
    <mergeCell ref="W299:W302"/>
    <mergeCell ref="X299:X302"/>
    <mergeCell ref="Y299:Y302"/>
    <mergeCell ref="V279:V282"/>
    <mergeCell ref="W279:W282"/>
    <mergeCell ref="X279:X282"/>
    <mergeCell ref="Y279:Y282"/>
    <mergeCell ref="V283:V286"/>
    <mergeCell ref="W283:W286"/>
    <mergeCell ref="X283:X286"/>
    <mergeCell ref="Y283:Y286"/>
    <mergeCell ref="V287:V290"/>
    <mergeCell ref="W287:W290"/>
    <mergeCell ref="X287:X290"/>
    <mergeCell ref="Y287:Y290"/>
    <mergeCell ref="V267:V270"/>
    <mergeCell ref="W267:W270"/>
    <mergeCell ref="X267:X270"/>
    <mergeCell ref="Y267:Y270"/>
    <mergeCell ref="V271:V274"/>
    <mergeCell ref="W271:W274"/>
    <mergeCell ref="X271:X274"/>
    <mergeCell ref="Y271:Y274"/>
    <mergeCell ref="V275:V278"/>
    <mergeCell ref="W275:W278"/>
    <mergeCell ref="X275:X278"/>
    <mergeCell ref="Y275:Y278"/>
    <mergeCell ref="V303:V306"/>
    <mergeCell ref="W303:W306"/>
    <mergeCell ref="X303:X306"/>
    <mergeCell ref="Y303:Y306"/>
    <mergeCell ref="AH3:AH6"/>
    <mergeCell ref="AI3:AI6"/>
    <mergeCell ref="AJ3:AJ6"/>
    <mergeCell ref="AK3:AK6"/>
    <mergeCell ref="AL3:AL6"/>
    <mergeCell ref="Z23:Z26"/>
    <mergeCell ref="AA23:AA26"/>
    <mergeCell ref="AB23:AB26"/>
    <mergeCell ref="AC23:AC26"/>
    <mergeCell ref="AD23:AD26"/>
    <mergeCell ref="AE23:AE26"/>
    <mergeCell ref="AF23:AF26"/>
    <mergeCell ref="AG23:AG26"/>
    <mergeCell ref="AH23:AH26"/>
    <mergeCell ref="AI23:AI26"/>
    <mergeCell ref="AJ23:AJ26"/>
    <mergeCell ref="AK23:AK26"/>
    <mergeCell ref="AL23:AL26"/>
    <mergeCell ref="Z43:Z46"/>
    <mergeCell ref="AA43:AA46"/>
    <mergeCell ref="V291:V294"/>
    <mergeCell ref="W291:W294"/>
    <mergeCell ref="X291:X294"/>
    <mergeCell ref="Y291:Y294"/>
    <mergeCell ref="V295:V298"/>
    <mergeCell ref="W295:W298"/>
    <mergeCell ref="X295:X298"/>
    <mergeCell ref="Y295:Y298"/>
    <mergeCell ref="BK3:BK6"/>
    <mergeCell ref="Z7:Z10"/>
    <mergeCell ref="AA7:AA10"/>
    <mergeCell ref="AB7:AB10"/>
    <mergeCell ref="AC7:AC10"/>
    <mergeCell ref="AD7:AD10"/>
    <mergeCell ref="AE7:AE10"/>
    <mergeCell ref="AF7:AF10"/>
    <mergeCell ref="AG7:AG10"/>
    <mergeCell ref="AH7:AH10"/>
    <mergeCell ref="AI7:AI10"/>
    <mergeCell ref="AJ7:AJ10"/>
    <mergeCell ref="AK7:AK10"/>
    <mergeCell ref="AL7:AL10"/>
    <mergeCell ref="AM7:AM10"/>
    <mergeCell ref="AN7:AN10"/>
    <mergeCell ref="AO7:AO10"/>
    <mergeCell ref="AP7:AP10"/>
    <mergeCell ref="AV3:AV6"/>
    <mergeCell ref="AW3:AW6"/>
    <mergeCell ref="AX3:AX6"/>
    <mergeCell ref="AY3:AY6"/>
    <mergeCell ref="AZ3:AZ6"/>
    <mergeCell ref="BA3:BA6"/>
    <mergeCell ref="BB3:BB6"/>
    <mergeCell ref="BC3:BC6"/>
    <mergeCell ref="BD3:BD6"/>
    <mergeCell ref="AM3:AM6"/>
    <mergeCell ref="AN3:AN6"/>
    <mergeCell ref="AO3:AO6"/>
    <mergeCell ref="AP3:AP6"/>
    <mergeCell ref="AQ3:AQ6"/>
    <mergeCell ref="AR7:AR10"/>
    <mergeCell ref="AS7:AS10"/>
    <mergeCell ref="AT7:AT10"/>
    <mergeCell ref="AU7:AU10"/>
    <mergeCell ref="AV7:AV10"/>
    <mergeCell ref="AW7:AW10"/>
    <mergeCell ref="AX7:AX10"/>
    <mergeCell ref="AY7:AY10"/>
    <mergeCell ref="BE3:BE6"/>
    <mergeCell ref="BF3:BF6"/>
    <mergeCell ref="BG3:BG6"/>
    <mergeCell ref="BH3:BH6"/>
    <mergeCell ref="BI3:BI6"/>
    <mergeCell ref="BJ3:BJ6"/>
    <mergeCell ref="AR3:AR6"/>
    <mergeCell ref="AS3:AS6"/>
    <mergeCell ref="AT3:AT6"/>
    <mergeCell ref="AU3:AU6"/>
    <mergeCell ref="BC11:BC14"/>
    <mergeCell ref="BI7:BI10"/>
    <mergeCell ref="BJ7:BJ10"/>
    <mergeCell ref="BK7:BK10"/>
    <mergeCell ref="Z11:Z14"/>
    <mergeCell ref="AA11:AA14"/>
    <mergeCell ref="AB11:AB14"/>
    <mergeCell ref="AC11:AC14"/>
    <mergeCell ref="AD11:AD14"/>
    <mergeCell ref="AE11:AE14"/>
    <mergeCell ref="AF11:AF14"/>
    <mergeCell ref="AG11:AG14"/>
    <mergeCell ref="AH11:AH14"/>
    <mergeCell ref="AI11:AI14"/>
    <mergeCell ref="AJ11:AJ14"/>
    <mergeCell ref="AK11:AK14"/>
    <mergeCell ref="AL11:AL14"/>
    <mergeCell ref="AM11:AM14"/>
    <mergeCell ref="AN11:AN14"/>
    <mergeCell ref="AO11:AO14"/>
    <mergeCell ref="AP11:AP14"/>
    <mergeCell ref="AQ11:AQ14"/>
    <mergeCell ref="AR11:AR14"/>
    <mergeCell ref="AS11:AS14"/>
    <mergeCell ref="AT11:AT14"/>
    <mergeCell ref="AZ7:AZ10"/>
    <mergeCell ref="BA7:BA10"/>
    <mergeCell ref="BB7:BB10"/>
    <mergeCell ref="BC7:BC10"/>
    <mergeCell ref="BD7:BD10"/>
    <mergeCell ref="BE7:BE10"/>
    <mergeCell ref="BF7:BF10"/>
    <mergeCell ref="BD11:BD14"/>
    <mergeCell ref="BE11:BE14"/>
    <mergeCell ref="BF11:BF14"/>
    <mergeCell ref="BG11:BG14"/>
    <mergeCell ref="BH11:BH14"/>
    <mergeCell ref="BI11:BI14"/>
    <mergeCell ref="BJ11:BJ14"/>
    <mergeCell ref="BK11:BK14"/>
    <mergeCell ref="Z15:Z18"/>
    <mergeCell ref="AA15:AA18"/>
    <mergeCell ref="AB15:AB18"/>
    <mergeCell ref="AC15:AC18"/>
    <mergeCell ref="AD15:AD18"/>
    <mergeCell ref="AE15:AE18"/>
    <mergeCell ref="AF15:AF18"/>
    <mergeCell ref="AG15:AG18"/>
    <mergeCell ref="AH15:AH18"/>
    <mergeCell ref="AI15:AI18"/>
    <mergeCell ref="AJ15:AJ18"/>
    <mergeCell ref="AK15:AK18"/>
    <mergeCell ref="AL15:AL18"/>
    <mergeCell ref="AM15:AM18"/>
    <mergeCell ref="AN15:AN18"/>
    <mergeCell ref="AO15:AO18"/>
    <mergeCell ref="AU11:AU14"/>
    <mergeCell ref="AV11:AV14"/>
    <mergeCell ref="AW11:AW14"/>
    <mergeCell ref="AX11:AX14"/>
    <mergeCell ref="AY11:AY14"/>
    <mergeCell ref="AZ11:AZ14"/>
    <mergeCell ref="BA11:BA14"/>
    <mergeCell ref="BB11:BB14"/>
    <mergeCell ref="AY15:AY18"/>
    <mergeCell ref="AZ15:AZ18"/>
    <mergeCell ref="BA15:BA18"/>
    <mergeCell ref="BB15:BB18"/>
    <mergeCell ref="BC15:BC18"/>
    <mergeCell ref="BD15:BD18"/>
    <mergeCell ref="BE15:BE18"/>
    <mergeCell ref="BF15:BF18"/>
    <mergeCell ref="BG15:BG18"/>
    <mergeCell ref="AP15:AP18"/>
    <mergeCell ref="AQ15:AQ18"/>
    <mergeCell ref="AR15:AR18"/>
    <mergeCell ref="AS15:AS18"/>
    <mergeCell ref="AT15:AT18"/>
    <mergeCell ref="AU15:AU18"/>
    <mergeCell ref="AV15:AV18"/>
    <mergeCell ref="AW15:AW18"/>
    <mergeCell ref="AX15:AX18"/>
    <mergeCell ref="BK19:BK22"/>
    <mergeCell ref="AT19:AT22"/>
    <mergeCell ref="AU19:AU22"/>
    <mergeCell ref="AV19:AV22"/>
    <mergeCell ref="AW19:AW22"/>
    <mergeCell ref="AX19:AX22"/>
    <mergeCell ref="AY19:AY22"/>
    <mergeCell ref="AZ19:AZ22"/>
    <mergeCell ref="BA19:BA22"/>
    <mergeCell ref="BB19:BB22"/>
    <mergeCell ref="BH15:BH18"/>
    <mergeCell ref="BI15:BI18"/>
    <mergeCell ref="BJ15:BJ18"/>
    <mergeCell ref="BK15:BK18"/>
    <mergeCell ref="Z19:Z22"/>
    <mergeCell ref="AA19:AA22"/>
    <mergeCell ref="AB19:AB22"/>
    <mergeCell ref="AC19:AC22"/>
    <mergeCell ref="AD19:AD22"/>
    <mergeCell ref="AE19:AE22"/>
    <mergeCell ref="AF19:AF22"/>
    <mergeCell ref="AG19:AG22"/>
    <mergeCell ref="AH19:AH22"/>
    <mergeCell ref="AI19:AI22"/>
    <mergeCell ref="AJ19:AJ22"/>
    <mergeCell ref="AK19:AK22"/>
    <mergeCell ref="AL19:AL22"/>
    <mergeCell ref="AM19:AM22"/>
    <mergeCell ref="AN19:AN22"/>
    <mergeCell ref="AO19:AO22"/>
    <mergeCell ref="AP19:AP22"/>
    <mergeCell ref="AQ19:AQ22"/>
    <mergeCell ref="AM23:AM26"/>
    <mergeCell ref="AN23:AN26"/>
    <mergeCell ref="AO23:AO26"/>
    <mergeCell ref="AP23:AP26"/>
    <mergeCell ref="AQ23:AQ26"/>
    <mergeCell ref="AR23:AR26"/>
    <mergeCell ref="AS23:AS26"/>
    <mergeCell ref="AT23:AT26"/>
    <mergeCell ref="AU23:AU26"/>
    <mergeCell ref="BC19:BC22"/>
    <mergeCell ref="BD19:BD22"/>
    <mergeCell ref="BE19:BE22"/>
    <mergeCell ref="BF19:BF22"/>
    <mergeCell ref="BG19:BG22"/>
    <mergeCell ref="BH19:BH22"/>
    <mergeCell ref="BI19:BI22"/>
    <mergeCell ref="BJ19:BJ22"/>
    <mergeCell ref="AR19:AR22"/>
    <mergeCell ref="AS19:AS22"/>
    <mergeCell ref="BE23:BE26"/>
    <mergeCell ref="BF23:BF26"/>
    <mergeCell ref="BG23:BG26"/>
    <mergeCell ref="BH23:BH26"/>
    <mergeCell ref="BI23:BI26"/>
    <mergeCell ref="BJ23:BJ26"/>
    <mergeCell ref="Z27:Z30"/>
    <mergeCell ref="AA27:AA30"/>
    <mergeCell ref="AB27:AB30"/>
    <mergeCell ref="AC27:AC30"/>
    <mergeCell ref="AD27:AD30"/>
    <mergeCell ref="AE27:AE30"/>
    <mergeCell ref="AF27:AF30"/>
    <mergeCell ref="AG27:AG30"/>
    <mergeCell ref="AH27:AH30"/>
    <mergeCell ref="AI27:AI30"/>
    <mergeCell ref="AJ27:AJ30"/>
    <mergeCell ref="AK27:AK30"/>
    <mergeCell ref="AL27:AL30"/>
    <mergeCell ref="AM27:AM30"/>
    <mergeCell ref="AN27:AN30"/>
    <mergeCell ref="AO27:AO30"/>
    <mergeCell ref="AP27:AP30"/>
    <mergeCell ref="BK23:BK26"/>
    <mergeCell ref="AV23:AV26"/>
    <mergeCell ref="AW23:AW26"/>
    <mergeCell ref="AX23:AX26"/>
    <mergeCell ref="AY23:AY26"/>
    <mergeCell ref="AZ23:AZ26"/>
    <mergeCell ref="BA23:BA26"/>
    <mergeCell ref="BB23:BB26"/>
    <mergeCell ref="BC23:BC26"/>
    <mergeCell ref="BD23:BD26"/>
    <mergeCell ref="BI27:BI30"/>
    <mergeCell ref="BJ27:BJ30"/>
    <mergeCell ref="BK27:BK30"/>
    <mergeCell ref="AD31:AD34"/>
    <mergeCell ref="AE31:AE34"/>
    <mergeCell ref="AF31:AF34"/>
    <mergeCell ref="AG31:AG34"/>
    <mergeCell ref="AH31:AH34"/>
    <mergeCell ref="AI31:AI34"/>
    <mergeCell ref="AJ31:AJ34"/>
    <mergeCell ref="AK31:AK34"/>
    <mergeCell ref="AL31:AL34"/>
    <mergeCell ref="AM31:AM34"/>
    <mergeCell ref="AN31:AN34"/>
    <mergeCell ref="AO31:AO34"/>
    <mergeCell ref="AP31:AP34"/>
    <mergeCell ref="BH27:BH30"/>
    <mergeCell ref="AQ27:AQ30"/>
    <mergeCell ref="AR27:AR30"/>
    <mergeCell ref="AS27:AS30"/>
    <mergeCell ref="AT27:AT30"/>
    <mergeCell ref="AU27:AU30"/>
    <mergeCell ref="AV27:AV30"/>
    <mergeCell ref="AW27:AW30"/>
    <mergeCell ref="AX27:AX30"/>
    <mergeCell ref="AY27:AY30"/>
    <mergeCell ref="AZ27:AZ30"/>
    <mergeCell ref="BA27:BA30"/>
    <mergeCell ref="BB27:BB30"/>
    <mergeCell ref="BC27:BC30"/>
    <mergeCell ref="BD27:BD30"/>
    <mergeCell ref="BE27:BE30"/>
    <mergeCell ref="BF27:BF30"/>
    <mergeCell ref="BG27:BG30"/>
    <mergeCell ref="BK31:BK34"/>
    <mergeCell ref="Z35:Z38"/>
    <mergeCell ref="AA35:AA38"/>
    <mergeCell ref="AB35:AB38"/>
    <mergeCell ref="AC35:AC38"/>
    <mergeCell ref="AD35:AD38"/>
    <mergeCell ref="AE35:AE38"/>
    <mergeCell ref="AF35:AF38"/>
    <mergeCell ref="AG35:AG38"/>
    <mergeCell ref="AH35:AH38"/>
    <mergeCell ref="AI35:AI38"/>
    <mergeCell ref="AJ35:AJ38"/>
    <mergeCell ref="AK35:AK38"/>
    <mergeCell ref="AL35:AL38"/>
    <mergeCell ref="AM35:AM38"/>
    <mergeCell ref="AN35:AN38"/>
    <mergeCell ref="AO35:AO38"/>
    <mergeCell ref="AU31:AU34"/>
    <mergeCell ref="AV31:AV34"/>
    <mergeCell ref="AW31:AW34"/>
    <mergeCell ref="Z31:Z34"/>
    <mergeCell ref="AA31:AA34"/>
    <mergeCell ref="AB31:AB34"/>
    <mergeCell ref="AC31:AC34"/>
    <mergeCell ref="AX31:AX34"/>
    <mergeCell ref="AY31:AY34"/>
    <mergeCell ref="AZ31:AZ34"/>
    <mergeCell ref="BA31:BA34"/>
    <mergeCell ref="BB31:BB34"/>
    <mergeCell ref="BC31:BC34"/>
    <mergeCell ref="BG35:BG38"/>
    <mergeCell ref="AP35:AP38"/>
    <mergeCell ref="AQ35:AQ38"/>
    <mergeCell ref="AR35:AR38"/>
    <mergeCell ref="AS35:AS38"/>
    <mergeCell ref="AT35:AT38"/>
    <mergeCell ref="AU35:AU38"/>
    <mergeCell ref="AV35:AV38"/>
    <mergeCell ref="AW35:AW38"/>
    <mergeCell ref="AX35:AX38"/>
    <mergeCell ref="BD31:BD34"/>
    <mergeCell ref="BE31:BE34"/>
    <mergeCell ref="BF31:BF34"/>
    <mergeCell ref="BG31:BG34"/>
    <mergeCell ref="BD35:BD38"/>
    <mergeCell ref="BE35:BE38"/>
    <mergeCell ref="BF35:BF38"/>
    <mergeCell ref="AQ31:AQ34"/>
    <mergeCell ref="AR31:AR34"/>
    <mergeCell ref="AS31:AS34"/>
    <mergeCell ref="AT31:AT34"/>
    <mergeCell ref="BH31:BH34"/>
    <mergeCell ref="BI31:BI34"/>
    <mergeCell ref="BJ31:BJ34"/>
    <mergeCell ref="BH35:BH38"/>
    <mergeCell ref="BI35:BI38"/>
    <mergeCell ref="BJ35:BJ38"/>
    <mergeCell ref="BK35:BK38"/>
    <mergeCell ref="Z39:Z42"/>
    <mergeCell ref="AA39:AA42"/>
    <mergeCell ref="AB39:AB42"/>
    <mergeCell ref="AC39:AC42"/>
    <mergeCell ref="AD39:AD42"/>
    <mergeCell ref="AE39:AE42"/>
    <mergeCell ref="AF39:AF42"/>
    <mergeCell ref="AG39:AG42"/>
    <mergeCell ref="AH39:AH42"/>
    <mergeCell ref="AI39:AI42"/>
    <mergeCell ref="AJ39:AJ42"/>
    <mergeCell ref="AK39:AK42"/>
    <mergeCell ref="AL39:AL42"/>
    <mergeCell ref="AM39:AM42"/>
    <mergeCell ref="AN39:AN42"/>
    <mergeCell ref="AO39:AO42"/>
    <mergeCell ref="AP39:AP42"/>
    <mergeCell ref="AQ39:AQ42"/>
    <mergeCell ref="AR39:AR42"/>
    <mergeCell ref="AS39:AS42"/>
    <mergeCell ref="AY35:AY38"/>
    <mergeCell ref="AZ35:AZ38"/>
    <mergeCell ref="BA35:BA38"/>
    <mergeCell ref="BB35:BB38"/>
    <mergeCell ref="BC35:BC38"/>
    <mergeCell ref="BC39:BC42"/>
    <mergeCell ref="BD39:BD42"/>
    <mergeCell ref="BE39:BE42"/>
    <mergeCell ref="BF39:BF42"/>
    <mergeCell ref="BG39:BG42"/>
    <mergeCell ref="BH39:BH42"/>
    <mergeCell ref="BI39:BI42"/>
    <mergeCell ref="BJ39:BJ42"/>
    <mergeCell ref="BK39:BK42"/>
    <mergeCell ref="AT39:AT42"/>
    <mergeCell ref="AU39:AU42"/>
    <mergeCell ref="AV39:AV42"/>
    <mergeCell ref="AW39:AW42"/>
    <mergeCell ref="AX39:AX42"/>
    <mergeCell ref="AY39:AY42"/>
    <mergeCell ref="AZ39:AZ42"/>
    <mergeCell ref="BA39:BA42"/>
    <mergeCell ref="BB39:BB42"/>
    <mergeCell ref="BK43:BK46"/>
    <mergeCell ref="AT43:AT46"/>
    <mergeCell ref="AU43:AU46"/>
    <mergeCell ref="AV43:AV46"/>
    <mergeCell ref="AW43:AW46"/>
    <mergeCell ref="AX43:AX46"/>
    <mergeCell ref="AY43:AY46"/>
    <mergeCell ref="AZ43:AZ46"/>
    <mergeCell ref="BA43:BA46"/>
    <mergeCell ref="BB43:BB46"/>
    <mergeCell ref="AK43:AK46"/>
    <mergeCell ref="AL43:AL46"/>
    <mergeCell ref="AM43:AM46"/>
    <mergeCell ref="AN43:AN46"/>
    <mergeCell ref="AO43:AO46"/>
    <mergeCell ref="AP43:AP46"/>
    <mergeCell ref="AQ43:AQ46"/>
    <mergeCell ref="AR43:AR46"/>
    <mergeCell ref="AS43:AS46"/>
    <mergeCell ref="AE47:AE50"/>
    <mergeCell ref="AF47:AF50"/>
    <mergeCell ref="AG47:AG50"/>
    <mergeCell ref="AH47:AH50"/>
    <mergeCell ref="BC43:BC46"/>
    <mergeCell ref="BD43:BD46"/>
    <mergeCell ref="BE43:BE46"/>
    <mergeCell ref="BF43:BF46"/>
    <mergeCell ref="BG43:BG46"/>
    <mergeCell ref="BH43:BH46"/>
    <mergeCell ref="BI43:BI46"/>
    <mergeCell ref="BJ43:BJ46"/>
    <mergeCell ref="AB43:AB46"/>
    <mergeCell ref="AC43:AC46"/>
    <mergeCell ref="AD43:AD46"/>
    <mergeCell ref="AE43:AE46"/>
    <mergeCell ref="AF43:AF46"/>
    <mergeCell ref="AG43:AG46"/>
    <mergeCell ref="AH43:AH46"/>
    <mergeCell ref="AI43:AI46"/>
    <mergeCell ref="AJ43:AJ46"/>
    <mergeCell ref="BI47:BI50"/>
    <mergeCell ref="AR47:AR50"/>
    <mergeCell ref="AS47:AS50"/>
    <mergeCell ref="AT47:AT50"/>
    <mergeCell ref="AU47:AU50"/>
    <mergeCell ref="AV47:AV50"/>
    <mergeCell ref="AJ47:AJ50"/>
    <mergeCell ref="AK47:AK50"/>
    <mergeCell ref="AL47:AL50"/>
    <mergeCell ref="AM47:AM50"/>
    <mergeCell ref="AN47:AN50"/>
    <mergeCell ref="AO47:AO50"/>
    <mergeCell ref="AP47:AP50"/>
    <mergeCell ref="AQ47:AQ50"/>
    <mergeCell ref="BJ47:BJ50"/>
    <mergeCell ref="BK47:BK50"/>
    <mergeCell ref="Z51:Z54"/>
    <mergeCell ref="AA51:AA54"/>
    <mergeCell ref="AB51:AB54"/>
    <mergeCell ref="AC51:AC54"/>
    <mergeCell ref="AD51:AD54"/>
    <mergeCell ref="AE51:AE54"/>
    <mergeCell ref="AF51:AF54"/>
    <mergeCell ref="AG51:AG54"/>
    <mergeCell ref="AH51:AH54"/>
    <mergeCell ref="AI51:AI54"/>
    <mergeCell ref="AJ51:AJ54"/>
    <mergeCell ref="AK51:AK54"/>
    <mergeCell ref="AL51:AL54"/>
    <mergeCell ref="AM51:AM54"/>
    <mergeCell ref="AN51:AN54"/>
    <mergeCell ref="AO51:AO54"/>
    <mergeCell ref="AP51:AP54"/>
    <mergeCell ref="Z47:Z50"/>
    <mergeCell ref="AA47:AA50"/>
    <mergeCell ref="AB47:AB50"/>
    <mergeCell ref="AC47:AC50"/>
    <mergeCell ref="AD47:AD50"/>
    <mergeCell ref="BA47:BA50"/>
    <mergeCell ref="BB47:BB50"/>
    <mergeCell ref="BC47:BC50"/>
    <mergeCell ref="BD47:BD50"/>
    <mergeCell ref="BE47:BE50"/>
    <mergeCell ref="BF47:BF50"/>
    <mergeCell ref="BG47:BG50"/>
    <mergeCell ref="BH47:BH50"/>
    <mergeCell ref="BK51:BK54"/>
    <mergeCell ref="Z55:Z58"/>
    <mergeCell ref="AA55:AA58"/>
    <mergeCell ref="AB55:AB58"/>
    <mergeCell ref="AC55:AC58"/>
    <mergeCell ref="AD55:AD58"/>
    <mergeCell ref="AE55:AE58"/>
    <mergeCell ref="AF55:AF58"/>
    <mergeCell ref="AG55:AG58"/>
    <mergeCell ref="AH55:AH58"/>
    <mergeCell ref="AI55:AI58"/>
    <mergeCell ref="AJ55:AJ58"/>
    <mergeCell ref="AK55:AK58"/>
    <mergeCell ref="AL55:AL58"/>
    <mergeCell ref="AM55:AM58"/>
    <mergeCell ref="AN55:AN58"/>
    <mergeCell ref="AO55:AO58"/>
    <mergeCell ref="AP55:AP58"/>
    <mergeCell ref="AV51:AV54"/>
    <mergeCell ref="AW47:AW50"/>
    <mergeCell ref="AX47:AX50"/>
    <mergeCell ref="AY47:AY50"/>
    <mergeCell ref="AZ47:AZ50"/>
    <mergeCell ref="AI47:AI50"/>
    <mergeCell ref="AW51:AW54"/>
    <mergeCell ref="AX51:AX54"/>
    <mergeCell ref="AY51:AY54"/>
    <mergeCell ref="AZ51:AZ54"/>
    <mergeCell ref="BA51:BA54"/>
    <mergeCell ref="BB51:BB54"/>
    <mergeCell ref="BC51:BC54"/>
    <mergeCell ref="BD51:BD54"/>
    <mergeCell ref="BG55:BG58"/>
    <mergeCell ref="BH55:BH58"/>
    <mergeCell ref="AQ55:AQ58"/>
    <mergeCell ref="AR55:AR58"/>
    <mergeCell ref="AS55:AS58"/>
    <mergeCell ref="AT55:AT58"/>
    <mergeCell ref="AU55:AU58"/>
    <mergeCell ref="AV55:AV58"/>
    <mergeCell ref="AW55:AW58"/>
    <mergeCell ref="AX55:AX58"/>
    <mergeCell ref="AY55:AY58"/>
    <mergeCell ref="BE51:BE54"/>
    <mergeCell ref="BF51:BF54"/>
    <mergeCell ref="BG51:BG54"/>
    <mergeCell ref="BH51:BH54"/>
    <mergeCell ref="BE55:BE58"/>
    <mergeCell ref="BF55:BF58"/>
    <mergeCell ref="AQ51:AQ54"/>
    <mergeCell ref="AR51:AR54"/>
    <mergeCell ref="AS51:AS54"/>
    <mergeCell ref="AT51:AT54"/>
    <mergeCell ref="AU51:AU54"/>
    <mergeCell ref="BI51:BI54"/>
    <mergeCell ref="BJ51:BJ54"/>
    <mergeCell ref="BC59:BC62"/>
    <mergeCell ref="BI55:BI58"/>
    <mergeCell ref="BJ55:BJ58"/>
    <mergeCell ref="BK55:BK58"/>
    <mergeCell ref="Z59:Z62"/>
    <mergeCell ref="AA59:AA62"/>
    <mergeCell ref="AB59:AB62"/>
    <mergeCell ref="AC59:AC62"/>
    <mergeCell ref="AD59:AD62"/>
    <mergeCell ref="AE59:AE62"/>
    <mergeCell ref="AF59:AF62"/>
    <mergeCell ref="AG59:AG62"/>
    <mergeCell ref="AH59:AH62"/>
    <mergeCell ref="AI59:AI62"/>
    <mergeCell ref="AJ59:AJ62"/>
    <mergeCell ref="AK59:AK62"/>
    <mergeCell ref="AL59:AL62"/>
    <mergeCell ref="AM59:AM62"/>
    <mergeCell ref="AN59:AN62"/>
    <mergeCell ref="AO59:AO62"/>
    <mergeCell ref="AP59:AP62"/>
    <mergeCell ref="AQ59:AQ62"/>
    <mergeCell ref="AR59:AR62"/>
    <mergeCell ref="AS59:AS62"/>
    <mergeCell ref="AT59:AT62"/>
    <mergeCell ref="AZ55:AZ58"/>
    <mergeCell ref="BA55:BA58"/>
    <mergeCell ref="BB55:BB58"/>
    <mergeCell ref="BC55:BC58"/>
    <mergeCell ref="BD55:BD58"/>
    <mergeCell ref="BD59:BD62"/>
    <mergeCell ref="BE59:BE62"/>
    <mergeCell ref="BF59:BF62"/>
    <mergeCell ref="BG59:BG62"/>
    <mergeCell ref="BH59:BH62"/>
    <mergeCell ref="BI59:BI62"/>
    <mergeCell ref="BJ59:BJ62"/>
    <mergeCell ref="BK59:BK62"/>
    <mergeCell ref="Z63:Z66"/>
    <mergeCell ref="AA63:AA66"/>
    <mergeCell ref="AB63:AB66"/>
    <mergeCell ref="AC63:AC66"/>
    <mergeCell ref="AD63:AD66"/>
    <mergeCell ref="AE63:AE66"/>
    <mergeCell ref="AF63:AF66"/>
    <mergeCell ref="AG63:AG66"/>
    <mergeCell ref="AH63:AH66"/>
    <mergeCell ref="AI63:AI66"/>
    <mergeCell ref="AJ63:AJ66"/>
    <mergeCell ref="AK63:AK66"/>
    <mergeCell ref="AL63:AL66"/>
    <mergeCell ref="AM63:AM66"/>
    <mergeCell ref="AN63:AN66"/>
    <mergeCell ref="AO63:AO66"/>
    <mergeCell ref="AU59:AU62"/>
    <mergeCell ref="AV59:AV62"/>
    <mergeCell ref="AW59:AW62"/>
    <mergeCell ref="AX59:AX62"/>
    <mergeCell ref="AY59:AY62"/>
    <mergeCell ref="AZ59:AZ62"/>
    <mergeCell ref="BA59:BA62"/>
    <mergeCell ref="BB59:BB62"/>
    <mergeCell ref="AY63:AY66"/>
    <mergeCell ref="AZ63:AZ66"/>
    <mergeCell ref="BA63:BA66"/>
    <mergeCell ref="BB63:BB66"/>
    <mergeCell ref="BC63:BC66"/>
    <mergeCell ref="BD63:BD66"/>
    <mergeCell ref="BE63:BE66"/>
    <mergeCell ref="BF63:BF66"/>
    <mergeCell ref="BG63:BG66"/>
    <mergeCell ref="AP63:AP66"/>
    <mergeCell ref="AQ63:AQ66"/>
    <mergeCell ref="AR63:AR66"/>
    <mergeCell ref="AS63:AS66"/>
    <mergeCell ref="AT63:AT66"/>
    <mergeCell ref="AU63:AU66"/>
    <mergeCell ref="AV63:AV66"/>
    <mergeCell ref="AW63:AW66"/>
    <mergeCell ref="AX63:AX66"/>
    <mergeCell ref="BK67:BK70"/>
    <mergeCell ref="AT67:AT70"/>
    <mergeCell ref="AU67:AU70"/>
    <mergeCell ref="AV67:AV70"/>
    <mergeCell ref="AW67:AW70"/>
    <mergeCell ref="AX67:AX70"/>
    <mergeCell ref="AY67:AY70"/>
    <mergeCell ref="AZ67:AZ70"/>
    <mergeCell ref="BA67:BA70"/>
    <mergeCell ref="BB67:BB70"/>
    <mergeCell ref="BH63:BH66"/>
    <mergeCell ref="BI63:BI66"/>
    <mergeCell ref="BJ63:BJ66"/>
    <mergeCell ref="BK63:BK66"/>
    <mergeCell ref="Z67:Z70"/>
    <mergeCell ref="AA67:AA70"/>
    <mergeCell ref="AB67:AB70"/>
    <mergeCell ref="AC67:AC70"/>
    <mergeCell ref="AD67:AD70"/>
    <mergeCell ref="AE67:AE70"/>
    <mergeCell ref="AF67:AF70"/>
    <mergeCell ref="AG67:AG70"/>
    <mergeCell ref="AH67:AH70"/>
    <mergeCell ref="AI67:AI70"/>
    <mergeCell ref="AJ67:AJ70"/>
    <mergeCell ref="AK67:AK70"/>
    <mergeCell ref="AL67:AL70"/>
    <mergeCell ref="AM67:AM70"/>
    <mergeCell ref="AN67:AN70"/>
    <mergeCell ref="AO67:AO70"/>
    <mergeCell ref="AP67:AP70"/>
    <mergeCell ref="AQ67:AQ70"/>
    <mergeCell ref="Z71:Z74"/>
    <mergeCell ref="AA71:AA74"/>
    <mergeCell ref="AB71:AB74"/>
    <mergeCell ref="AC71:AC74"/>
    <mergeCell ref="AD71:AD74"/>
    <mergeCell ref="AE71:AE74"/>
    <mergeCell ref="AF71:AF74"/>
    <mergeCell ref="AG71:AG74"/>
    <mergeCell ref="AH71:AH74"/>
    <mergeCell ref="BC67:BC70"/>
    <mergeCell ref="BD67:BD70"/>
    <mergeCell ref="BE67:BE70"/>
    <mergeCell ref="BF67:BF70"/>
    <mergeCell ref="BG67:BG70"/>
    <mergeCell ref="BH67:BH70"/>
    <mergeCell ref="BI67:BI70"/>
    <mergeCell ref="BJ67:BJ70"/>
    <mergeCell ref="AR67:AR70"/>
    <mergeCell ref="AS67:AS70"/>
    <mergeCell ref="BI71:BI74"/>
    <mergeCell ref="AR71:AR74"/>
    <mergeCell ref="AS71:AS74"/>
    <mergeCell ref="AT71:AT74"/>
    <mergeCell ref="AU71:AU74"/>
    <mergeCell ref="AV71:AV74"/>
    <mergeCell ref="AW71:AW74"/>
    <mergeCell ref="AX71:AX74"/>
    <mergeCell ref="AY71:AY74"/>
    <mergeCell ref="AZ71:AZ74"/>
    <mergeCell ref="AI71:AI74"/>
    <mergeCell ref="AJ71:AJ74"/>
    <mergeCell ref="AK71:AK74"/>
    <mergeCell ref="AL71:AL74"/>
    <mergeCell ref="AM71:AM74"/>
    <mergeCell ref="AN71:AN74"/>
    <mergeCell ref="AO71:AO74"/>
    <mergeCell ref="AP71:AP74"/>
    <mergeCell ref="AQ71:AQ74"/>
    <mergeCell ref="BJ71:BJ74"/>
    <mergeCell ref="BK71:BK74"/>
    <mergeCell ref="Z75:Z78"/>
    <mergeCell ref="AA75:AA78"/>
    <mergeCell ref="AB75:AB78"/>
    <mergeCell ref="AC75:AC78"/>
    <mergeCell ref="AD75:AD78"/>
    <mergeCell ref="AE75:AE78"/>
    <mergeCell ref="AF75:AF78"/>
    <mergeCell ref="AG75:AG78"/>
    <mergeCell ref="AH75:AH78"/>
    <mergeCell ref="AI75:AI78"/>
    <mergeCell ref="AJ75:AJ78"/>
    <mergeCell ref="AK75:AK78"/>
    <mergeCell ref="AL75:AL78"/>
    <mergeCell ref="AM75:AM78"/>
    <mergeCell ref="AN75:AN78"/>
    <mergeCell ref="AO75:AO78"/>
    <mergeCell ref="AP75:AP78"/>
    <mergeCell ref="AQ75:AQ78"/>
    <mergeCell ref="AR75:AR78"/>
    <mergeCell ref="AS75:AS78"/>
    <mergeCell ref="AT75:AT78"/>
    <mergeCell ref="AU75:AU78"/>
    <mergeCell ref="BA71:BA74"/>
    <mergeCell ref="BB71:BB74"/>
    <mergeCell ref="BC71:BC74"/>
    <mergeCell ref="BD71:BD74"/>
    <mergeCell ref="BE71:BE74"/>
    <mergeCell ref="BF71:BF74"/>
    <mergeCell ref="BG71:BG74"/>
    <mergeCell ref="BH71:BH74"/>
    <mergeCell ref="BK75:BK78"/>
    <mergeCell ref="Z79:Z82"/>
    <mergeCell ref="AA79:AA82"/>
    <mergeCell ref="AB79:AB82"/>
    <mergeCell ref="AC79:AC82"/>
    <mergeCell ref="AD79:AD82"/>
    <mergeCell ref="AE79:AE82"/>
    <mergeCell ref="AF79:AF82"/>
    <mergeCell ref="AG79:AG82"/>
    <mergeCell ref="AH79:AH82"/>
    <mergeCell ref="AI79:AI82"/>
    <mergeCell ref="AJ79:AJ82"/>
    <mergeCell ref="AK79:AK82"/>
    <mergeCell ref="AL79:AL82"/>
    <mergeCell ref="AM79:AM82"/>
    <mergeCell ref="AN79:AN82"/>
    <mergeCell ref="AO79:AO82"/>
    <mergeCell ref="AP79:AP82"/>
    <mergeCell ref="AV75:AV78"/>
    <mergeCell ref="AW75:AW78"/>
    <mergeCell ref="AX75:AX78"/>
    <mergeCell ref="AY75:AY78"/>
    <mergeCell ref="AZ75:AZ78"/>
    <mergeCell ref="BA75:BA78"/>
    <mergeCell ref="BB75:BB78"/>
    <mergeCell ref="BC75:BC78"/>
    <mergeCell ref="BD75:BD78"/>
    <mergeCell ref="BG79:BG82"/>
    <mergeCell ref="BH79:BH82"/>
    <mergeCell ref="AQ79:AQ82"/>
    <mergeCell ref="AR79:AR82"/>
    <mergeCell ref="AS79:AS82"/>
    <mergeCell ref="AT79:AT82"/>
    <mergeCell ref="AU79:AU82"/>
    <mergeCell ref="AV79:AV82"/>
    <mergeCell ref="AW79:AW82"/>
    <mergeCell ref="AX79:AX82"/>
    <mergeCell ref="AY79:AY82"/>
    <mergeCell ref="BE75:BE78"/>
    <mergeCell ref="BF75:BF78"/>
    <mergeCell ref="BG75:BG78"/>
    <mergeCell ref="BH75:BH78"/>
    <mergeCell ref="BI75:BI78"/>
    <mergeCell ref="BF79:BF82"/>
    <mergeCell ref="BJ75:BJ78"/>
    <mergeCell ref="BC83:BC86"/>
    <mergeCell ref="BI79:BI82"/>
    <mergeCell ref="BJ79:BJ82"/>
    <mergeCell ref="BK79:BK82"/>
    <mergeCell ref="Z83:Z86"/>
    <mergeCell ref="AA83:AA86"/>
    <mergeCell ref="AB83:AB86"/>
    <mergeCell ref="AC83:AC86"/>
    <mergeCell ref="AD83:AD86"/>
    <mergeCell ref="AE83:AE86"/>
    <mergeCell ref="AF83:AF86"/>
    <mergeCell ref="AG83:AG86"/>
    <mergeCell ref="AH83:AH86"/>
    <mergeCell ref="AI83:AI86"/>
    <mergeCell ref="AJ83:AJ86"/>
    <mergeCell ref="AK83:AK86"/>
    <mergeCell ref="AL83:AL86"/>
    <mergeCell ref="AM83:AM86"/>
    <mergeCell ref="AN83:AN86"/>
    <mergeCell ref="AO83:AO86"/>
    <mergeCell ref="AP83:AP86"/>
    <mergeCell ref="AQ83:AQ86"/>
    <mergeCell ref="AR83:AR86"/>
    <mergeCell ref="AS83:AS86"/>
    <mergeCell ref="AT83:AT86"/>
    <mergeCell ref="AZ79:AZ82"/>
    <mergeCell ref="BA79:BA82"/>
    <mergeCell ref="BB79:BB82"/>
    <mergeCell ref="BC79:BC82"/>
    <mergeCell ref="BD79:BD82"/>
    <mergeCell ref="BE79:BE82"/>
    <mergeCell ref="BD83:BD86"/>
    <mergeCell ref="BE83:BE86"/>
    <mergeCell ref="BF83:BF86"/>
    <mergeCell ref="BG83:BG86"/>
    <mergeCell ref="BH83:BH86"/>
    <mergeCell ref="BI83:BI86"/>
    <mergeCell ref="BJ83:BJ86"/>
    <mergeCell ref="BK83:BK86"/>
    <mergeCell ref="Z87:Z90"/>
    <mergeCell ref="AA87:AA90"/>
    <mergeCell ref="AB87:AB90"/>
    <mergeCell ref="AC87:AC90"/>
    <mergeCell ref="AD87:AD90"/>
    <mergeCell ref="AE87:AE90"/>
    <mergeCell ref="AF87:AF90"/>
    <mergeCell ref="AG87:AG90"/>
    <mergeCell ref="AH87:AH90"/>
    <mergeCell ref="AI87:AI90"/>
    <mergeCell ref="AJ87:AJ90"/>
    <mergeCell ref="AK87:AK90"/>
    <mergeCell ref="AL87:AL90"/>
    <mergeCell ref="AM87:AM90"/>
    <mergeCell ref="AN87:AN90"/>
    <mergeCell ref="AO87:AO90"/>
    <mergeCell ref="AU83:AU86"/>
    <mergeCell ref="AV83:AV86"/>
    <mergeCell ref="AW83:AW86"/>
    <mergeCell ref="AX83:AX86"/>
    <mergeCell ref="AY83:AY86"/>
    <mergeCell ref="AZ83:AZ86"/>
    <mergeCell ref="BA83:BA86"/>
    <mergeCell ref="BB83:BB86"/>
    <mergeCell ref="AY87:AY90"/>
    <mergeCell ref="AZ87:AZ90"/>
    <mergeCell ref="BA87:BA90"/>
    <mergeCell ref="BB87:BB90"/>
    <mergeCell ref="BC87:BC90"/>
    <mergeCell ref="BD87:BD90"/>
    <mergeCell ref="BE87:BE90"/>
    <mergeCell ref="BF87:BF90"/>
    <mergeCell ref="BG87:BG90"/>
    <mergeCell ref="AP87:AP90"/>
    <mergeCell ref="AQ87:AQ90"/>
    <mergeCell ref="AR87:AR90"/>
    <mergeCell ref="AS87:AS90"/>
    <mergeCell ref="AT87:AT90"/>
    <mergeCell ref="AU87:AU90"/>
    <mergeCell ref="AV87:AV90"/>
    <mergeCell ref="AW87:AW90"/>
    <mergeCell ref="AX87:AX90"/>
    <mergeCell ref="BK91:BK94"/>
    <mergeCell ref="AT91:AT94"/>
    <mergeCell ref="AU91:AU94"/>
    <mergeCell ref="AV91:AV94"/>
    <mergeCell ref="AW91:AW94"/>
    <mergeCell ref="AX91:AX94"/>
    <mergeCell ref="AY91:AY94"/>
    <mergeCell ref="AZ91:AZ94"/>
    <mergeCell ref="BA91:BA94"/>
    <mergeCell ref="BB91:BB94"/>
    <mergeCell ref="BH87:BH90"/>
    <mergeCell ref="BI87:BI90"/>
    <mergeCell ref="BJ87:BJ90"/>
    <mergeCell ref="BK87:BK90"/>
    <mergeCell ref="Z91:Z94"/>
    <mergeCell ref="AA91:AA94"/>
    <mergeCell ref="AB91:AB94"/>
    <mergeCell ref="AC91:AC94"/>
    <mergeCell ref="AD91:AD94"/>
    <mergeCell ref="AE91:AE94"/>
    <mergeCell ref="AF91:AF94"/>
    <mergeCell ref="AG91:AG94"/>
    <mergeCell ref="AH91:AH94"/>
    <mergeCell ref="AI91:AI94"/>
    <mergeCell ref="AJ91:AJ94"/>
    <mergeCell ref="AK91:AK94"/>
    <mergeCell ref="AL91:AL94"/>
    <mergeCell ref="AM91:AM94"/>
    <mergeCell ref="AN91:AN94"/>
    <mergeCell ref="AO91:AO94"/>
    <mergeCell ref="AP91:AP94"/>
    <mergeCell ref="AQ91:AQ94"/>
    <mergeCell ref="Z95:Z98"/>
    <mergeCell ref="AA95:AA98"/>
    <mergeCell ref="AB95:AB98"/>
    <mergeCell ref="AC95:AC98"/>
    <mergeCell ref="AD95:AD98"/>
    <mergeCell ref="AE95:AE98"/>
    <mergeCell ref="AF95:AF98"/>
    <mergeCell ref="AG95:AG98"/>
    <mergeCell ref="AH95:AH98"/>
    <mergeCell ref="BC91:BC94"/>
    <mergeCell ref="BD91:BD94"/>
    <mergeCell ref="BE91:BE94"/>
    <mergeCell ref="BF91:BF94"/>
    <mergeCell ref="BG91:BG94"/>
    <mergeCell ref="BH91:BH94"/>
    <mergeCell ref="BI91:BI94"/>
    <mergeCell ref="BJ91:BJ94"/>
    <mergeCell ref="AR91:AR94"/>
    <mergeCell ref="AS91:AS94"/>
    <mergeCell ref="BI95:BI98"/>
    <mergeCell ref="AR95:AR98"/>
    <mergeCell ref="AS95:AS98"/>
    <mergeCell ref="AT95:AT98"/>
    <mergeCell ref="AU95:AU98"/>
    <mergeCell ref="AV95:AV98"/>
    <mergeCell ref="AW95:AW98"/>
    <mergeCell ref="AX95:AX98"/>
    <mergeCell ref="AY95:AY98"/>
    <mergeCell ref="AZ95:AZ98"/>
    <mergeCell ref="AI95:AI98"/>
    <mergeCell ref="AJ95:AJ98"/>
    <mergeCell ref="AK95:AK98"/>
    <mergeCell ref="AL95:AL98"/>
    <mergeCell ref="AM95:AM98"/>
    <mergeCell ref="AN95:AN98"/>
    <mergeCell ref="AO95:AO98"/>
    <mergeCell ref="AP95:AP98"/>
    <mergeCell ref="AQ95:AQ98"/>
    <mergeCell ref="BJ95:BJ98"/>
    <mergeCell ref="BK95:BK98"/>
    <mergeCell ref="Z99:Z102"/>
    <mergeCell ref="AA99:AA102"/>
    <mergeCell ref="AB99:AB102"/>
    <mergeCell ref="AC99:AC102"/>
    <mergeCell ref="AD99:AD102"/>
    <mergeCell ref="AE99:AE102"/>
    <mergeCell ref="AF99:AF102"/>
    <mergeCell ref="AG99:AG102"/>
    <mergeCell ref="AH99:AH102"/>
    <mergeCell ref="AI99:AI102"/>
    <mergeCell ref="AJ99:AJ102"/>
    <mergeCell ref="AK99:AK102"/>
    <mergeCell ref="AL99:AL102"/>
    <mergeCell ref="AM99:AM102"/>
    <mergeCell ref="AN99:AN102"/>
    <mergeCell ref="AO99:AO102"/>
    <mergeCell ref="AP99:AP102"/>
    <mergeCell ref="AQ99:AQ102"/>
    <mergeCell ref="AR99:AR102"/>
    <mergeCell ref="AS99:AS102"/>
    <mergeCell ref="AT99:AT102"/>
    <mergeCell ref="AU99:AU102"/>
    <mergeCell ref="BA95:BA98"/>
    <mergeCell ref="BB95:BB98"/>
    <mergeCell ref="BC95:BC98"/>
    <mergeCell ref="BD95:BD98"/>
    <mergeCell ref="BE95:BE98"/>
    <mergeCell ref="BF95:BF98"/>
    <mergeCell ref="BG95:BG98"/>
    <mergeCell ref="BH95:BH98"/>
    <mergeCell ref="BK99:BK102"/>
    <mergeCell ref="Z103:Z106"/>
    <mergeCell ref="AA103:AA106"/>
    <mergeCell ref="AB103:AB106"/>
    <mergeCell ref="AC103:AC106"/>
    <mergeCell ref="AD103:AD106"/>
    <mergeCell ref="AE103:AE106"/>
    <mergeCell ref="AF103:AF106"/>
    <mergeCell ref="AG103:AG106"/>
    <mergeCell ref="AH103:AH106"/>
    <mergeCell ref="AI103:AI106"/>
    <mergeCell ref="AJ103:AJ106"/>
    <mergeCell ref="AK103:AK106"/>
    <mergeCell ref="AL103:AL106"/>
    <mergeCell ref="AM103:AM106"/>
    <mergeCell ref="AN103:AN106"/>
    <mergeCell ref="AO103:AO106"/>
    <mergeCell ref="AP103:AP106"/>
    <mergeCell ref="AV99:AV102"/>
    <mergeCell ref="AW99:AW102"/>
    <mergeCell ref="AX99:AX102"/>
    <mergeCell ref="AY99:AY102"/>
    <mergeCell ref="AZ99:AZ102"/>
    <mergeCell ref="BA99:BA102"/>
    <mergeCell ref="BB99:BB102"/>
    <mergeCell ref="BC99:BC102"/>
    <mergeCell ref="BD99:BD102"/>
    <mergeCell ref="BG103:BG106"/>
    <mergeCell ref="BH103:BH106"/>
    <mergeCell ref="AQ103:AQ106"/>
    <mergeCell ref="AR103:AR106"/>
    <mergeCell ref="AS103:AS106"/>
    <mergeCell ref="AT103:AT106"/>
    <mergeCell ref="AU103:AU106"/>
    <mergeCell ref="AV103:AV106"/>
    <mergeCell ref="AW103:AW106"/>
    <mergeCell ref="AX103:AX106"/>
    <mergeCell ref="AY103:AY106"/>
    <mergeCell ref="BE99:BE102"/>
    <mergeCell ref="BF99:BF102"/>
    <mergeCell ref="BG99:BG102"/>
    <mergeCell ref="BH99:BH102"/>
    <mergeCell ref="BI99:BI102"/>
    <mergeCell ref="BF103:BF106"/>
    <mergeCell ref="BJ99:BJ102"/>
    <mergeCell ref="BC107:BC110"/>
    <mergeCell ref="BI103:BI106"/>
    <mergeCell ref="BJ103:BJ106"/>
    <mergeCell ref="BK103:BK106"/>
    <mergeCell ref="Z107:Z110"/>
    <mergeCell ref="AA107:AA110"/>
    <mergeCell ref="AB107:AB110"/>
    <mergeCell ref="AC107:AC110"/>
    <mergeCell ref="AD107:AD110"/>
    <mergeCell ref="AE107:AE110"/>
    <mergeCell ref="AF107:AF110"/>
    <mergeCell ref="AG107:AG110"/>
    <mergeCell ref="AH107:AH110"/>
    <mergeCell ref="AI107:AI110"/>
    <mergeCell ref="AJ107:AJ110"/>
    <mergeCell ref="AK107:AK110"/>
    <mergeCell ref="AL107:AL110"/>
    <mergeCell ref="AM107:AM110"/>
    <mergeCell ref="AN107:AN110"/>
    <mergeCell ref="AO107:AO110"/>
    <mergeCell ref="AP107:AP110"/>
    <mergeCell ref="AQ107:AQ110"/>
    <mergeCell ref="AR107:AR110"/>
    <mergeCell ref="AS107:AS110"/>
    <mergeCell ref="AT107:AT110"/>
    <mergeCell ref="AZ103:AZ106"/>
    <mergeCell ref="BA103:BA106"/>
    <mergeCell ref="BB103:BB106"/>
    <mergeCell ref="BC103:BC106"/>
    <mergeCell ref="BD103:BD106"/>
    <mergeCell ref="BE103:BE106"/>
    <mergeCell ref="BD107:BD110"/>
    <mergeCell ref="BE107:BE110"/>
    <mergeCell ref="BF107:BF110"/>
    <mergeCell ref="BG107:BG110"/>
    <mergeCell ref="BH107:BH110"/>
    <mergeCell ref="BI107:BI110"/>
    <mergeCell ref="BJ107:BJ110"/>
    <mergeCell ref="BK107:BK110"/>
    <mergeCell ref="Z111:Z114"/>
    <mergeCell ref="AA111:AA114"/>
    <mergeCell ref="AB111:AB114"/>
    <mergeCell ref="AC111:AC114"/>
    <mergeCell ref="AD111:AD114"/>
    <mergeCell ref="AE111:AE114"/>
    <mergeCell ref="AF111:AF114"/>
    <mergeCell ref="AG111:AG114"/>
    <mergeCell ref="AH111:AH114"/>
    <mergeCell ref="AI111:AI114"/>
    <mergeCell ref="AJ111:AJ114"/>
    <mergeCell ref="AK111:AK114"/>
    <mergeCell ref="AL111:AL114"/>
    <mergeCell ref="AM111:AM114"/>
    <mergeCell ref="AN111:AN114"/>
    <mergeCell ref="AO111:AO114"/>
    <mergeCell ref="AU107:AU110"/>
    <mergeCell ref="AV107:AV110"/>
    <mergeCell ref="AW107:AW110"/>
    <mergeCell ref="AX107:AX110"/>
    <mergeCell ref="AY107:AY110"/>
    <mergeCell ref="AZ107:AZ110"/>
    <mergeCell ref="BA107:BA110"/>
    <mergeCell ref="BB107:BB110"/>
    <mergeCell ref="AY111:AY114"/>
    <mergeCell ref="AZ111:AZ114"/>
    <mergeCell ref="BA111:BA114"/>
    <mergeCell ref="BB111:BB114"/>
    <mergeCell ref="BC111:BC114"/>
    <mergeCell ref="BD111:BD114"/>
    <mergeCell ref="BE111:BE114"/>
    <mergeCell ref="BF111:BF114"/>
    <mergeCell ref="BG111:BG114"/>
    <mergeCell ref="AP111:AP114"/>
    <mergeCell ref="AQ111:AQ114"/>
    <mergeCell ref="AR111:AR114"/>
    <mergeCell ref="AS111:AS114"/>
    <mergeCell ref="AT111:AT114"/>
    <mergeCell ref="AU111:AU114"/>
    <mergeCell ref="AV111:AV114"/>
    <mergeCell ref="AW111:AW114"/>
    <mergeCell ref="AX111:AX114"/>
    <mergeCell ref="BK115:BK118"/>
    <mergeCell ref="AT115:AT118"/>
    <mergeCell ref="AU115:AU118"/>
    <mergeCell ref="AV115:AV118"/>
    <mergeCell ref="AW115:AW118"/>
    <mergeCell ref="AX115:AX118"/>
    <mergeCell ref="AY115:AY118"/>
    <mergeCell ref="AZ115:AZ118"/>
    <mergeCell ref="BA115:BA118"/>
    <mergeCell ref="BB115:BB118"/>
    <mergeCell ref="BH111:BH114"/>
    <mergeCell ref="BI111:BI114"/>
    <mergeCell ref="BJ111:BJ114"/>
    <mergeCell ref="BK111:BK114"/>
    <mergeCell ref="Z115:Z118"/>
    <mergeCell ref="AA115:AA118"/>
    <mergeCell ref="AB115:AB118"/>
    <mergeCell ref="AC115:AC118"/>
    <mergeCell ref="AD115:AD118"/>
    <mergeCell ref="AE115:AE118"/>
    <mergeCell ref="AF115:AF118"/>
    <mergeCell ref="AG115:AG118"/>
    <mergeCell ref="AH115:AH118"/>
    <mergeCell ref="AI115:AI118"/>
    <mergeCell ref="AJ115:AJ118"/>
    <mergeCell ref="AK115:AK118"/>
    <mergeCell ref="AL115:AL118"/>
    <mergeCell ref="AM115:AM118"/>
    <mergeCell ref="AN115:AN118"/>
    <mergeCell ref="AO115:AO118"/>
    <mergeCell ref="AP115:AP118"/>
    <mergeCell ref="AQ115:AQ118"/>
    <mergeCell ref="Z119:Z122"/>
    <mergeCell ref="AA119:AA122"/>
    <mergeCell ref="AB119:AB122"/>
    <mergeCell ref="AC119:AC122"/>
    <mergeCell ref="AD119:AD122"/>
    <mergeCell ref="AE119:AE122"/>
    <mergeCell ref="AF119:AF122"/>
    <mergeCell ref="AG119:AG122"/>
    <mergeCell ref="AH119:AH122"/>
    <mergeCell ref="BC115:BC118"/>
    <mergeCell ref="BD115:BD118"/>
    <mergeCell ref="BE115:BE118"/>
    <mergeCell ref="BF115:BF118"/>
    <mergeCell ref="BG115:BG118"/>
    <mergeCell ref="BH115:BH118"/>
    <mergeCell ref="BI115:BI118"/>
    <mergeCell ref="BJ115:BJ118"/>
    <mergeCell ref="AR115:AR118"/>
    <mergeCell ref="AS115:AS118"/>
    <mergeCell ref="BI119:BI122"/>
    <mergeCell ref="AR119:AR122"/>
    <mergeCell ref="AS119:AS122"/>
    <mergeCell ref="AT119:AT122"/>
    <mergeCell ref="AU119:AU122"/>
    <mergeCell ref="AV119:AV122"/>
    <mergeCell ref="AW119:AW122"/>
    <mergeCell ref="AX119:AX122"/>
    <mergeCell ref="AY119:AY122"/>
    <mergeCell ref="AZ119:AZ122"/>
    <mergeCell ref="AI119:AI122"/>
    <mergeCell ref="AJ119:AJ122"/>
    <mergeCell ref="AK119:AK122"/>
    <mergeCell ref="AL119:AL122"/>
    <mergeCell ref="AM119:AM122"/>
    <mergeCell ref="AN119:AN122"/>
    <mergeCell ref="AO119:AO122"/>
    <mergeCell ref="AP119:AP122"/>
    <mergeCell ref="AQ119:AQ122"/>
    <mergeCell ref="BJ119:BJ122"/>
    <mergeCell ref="BK119:BK122"/>
    <mergeCell ref="Z123:Z126"/>
    <mergeCell ref="AA123:AA126"/>
    <mergeCell ref="AB123:AB126"/>
    <mergeCell ref="AC123:AC126"/>
    <mergeCell ref="AD123:AD126"/>
    <mergeCell ref="AE123:AE126"/>
    <mergeCell ref="AF123:AF126"/>
    <mergeCell ref="AG123:AG126"/>
    <mergeCell ref="AH123:AH126"/>
    <mergeCell ref="AI123:AI126"/>
    <mergeCell ref="AJ123:AJ126"/>
    <mergeCell ref="AK123:AK126"/>
    <mergeCell ref="AL123:AL126"/>
    <mergeCell ref="AM123:AM126"/>
    <mergeCell ref="AN123:AN126"/>
    <mergeCell ref="AO123:AO126"/>
    <mergeCell ref="AP123:AP126"/>
    <mergeCell ref="AQ123:AQ126"/>
    <mergeCell ref="AR123:AR126"/>
    <mergeCell ref="AS123:AS126"/>
    <mergeCell ref="AT123:AT126"/>
    <mergeCell ref="AU123:AU126"/>
    <mergeCell ref="BA119:BA122"/>
    <mergeCell ref="BB119:BB122"/>
    <mergeCell ref="BC119:BC122"/>
    <mergeCell ref="BD119:BD122"/>
    <mergeCell ref="BE119:BE122"/>
    <mergeCell ref="BF119:BF122"/>
    <mergeCell ref="BG119:BG122"/>
    <mergeCell ref="BH119:BH122"/>
    <mergeCell ref="BK123:BK126"/>
    <mergeCell ref="Z127:Z130"/>
    <mergeCell ref="AA127:AA130"/>
    <mergeCell ref="AB127:AB130"/>
    <mergeCell ref="AC127:AC130"/>
    <mergeCell ref="AD127:AD130"/>
    <mergeCell ref="AE127:AE130"/>
    <mergeCell ref="AF127:AF130"/>
    <mergeCell ref="AG127:AG130"/>
    <mergeCell ref="AH127:AH130"/>
    <mergeCell ref="AI127:AI130"/>
    <mergeCell ref="AJ127:AJ130"/>
    <mergeCell ref="AK127:AK130"/>
    <mergeCell ref="AL127:AL130"/>
    <mergeCell ref="AM127:AM130"/>
    <mergeCell ref="AN127:AN130"/>
    <mergeCell ref="AO127:AO130"/>
    <mergeCell ref="AP127:AP130"/>
    <mergeCell ref="AV123:AV126"/>
    <mergeCell ref="AW123:AW126"/>
    <mergeCell ref="AX123:AX126"/>
    <mergeCell ref="AY123:AY126"/>
    <mergeCell ref="AZ123:AZ126"/>
    <mergeCell ref="BA123:BA126"/>
    <mergeCell ref="BB123:BB126"/>
    <mergeCell ref="BC123:BC126"/>
    <mergeCell ref="BD123:BD126"/>
    <mergeCell ref="BG127:BG130"/>
    <mergeCell ref="BH127:BH130"/>
    <mergeCell ref="AQ127:AQ130"/>
    <mergeCell ref="AR127:AR130"/>
    <mergeCell ref="AS127:AS130"/>
    <mergeCell ref="AT127:AT130"/>
    <mergeCell ref="AU127:AU130"/>
    <mergeCell ref="AV127:AV130"/>
    <mergeCell ref="AW127:AW130"/>
    <mergeCell ref="AX127:AX130"/>
    <mergeCell ref="AY127:AY130"/>
    <mergeCell ref="BE123:BE126"/>
    <mergeCell ref="BF123:BF126"/>
    <mergeCell ref="BG123:BG126"/>
    <mergeCell ref="BH123:BH126"/>
    <mergeCell ref="BI123:BI126"/>
    <mergeCell ref="BF127:BF130"/>
    <mergeCell ref="BJ123:BJ126"/>
    <mergeCell ref="BC131:BC134"/>
    <mergeCell ref="BI127:BI130"/>
    <mergeCell ref="BJ127:BJ130"/>
    <mergeCell ref="BK127:BK130"/>
    <mergeCell ref="Z131:Z134"/>
    <mergeCell ref="AA131:AA134"/>
    <mergeCell ref="AB131:AB134"/>
    <mergeCell ref="AC131:AC134"/>
    <mergeCell ref="AD131:AD134"/>
    <mergeCell ref="AE131:AE134"/>
    <mergeCell ref="AF131:AF134"/>
    <mergeCell ref="AG131:AG134"/>
    <mergeCell ref="AH131:AH134"/>
    <mergeCell ref="AI131:AI134"/>
    <mergeCell ref="AJ131:AJ134"/>
    <mergeCell ref="AK131:AK134"/>
    <mergeCell ref="AL131:AL134"/>
    <mergeCell ref="AM131:AM134"/>
    <mergeCell ref="AN131:AN134"/>
    <mergeCell ref="AO131:AO134"/>
    <mergeCell ref="AP131:AP134"/>
    <mergeCell ref="AQ131:AQ134"/>
    <mergeCell ref="AR131:AR134"/>
    <mergeCell ref="AS131:AS134"/>
    <mergeCell ref="AT131:AT134"/>
    <mergeCell ref="AZ127:AZ130"/>
    <mergeCell ref="BA127:BA130"/>
    <mergeCell ref="BB127:BB130"/>
    <mergeCell ref="BC127:BC130"/>
    <mergeCell ref="BD127:BD130"/>
    <mergeCell ref="BE127:BE130"/>
    <mergeCell ref="BD131:BD134"/>
    <mergeCell ref="BE131:BE134"/>
    <mergeCell ref="BF131:BF134"/>
    <mergeCell ref="BG131:BG134"/>
    <mergeCell ref="BH131:BH134"/>
    <mergeCell ref="BI131:BI134"/>
    <mergeCell ref="BJ131:BJ134"/>
    <mergeCell ref="BK131:BK134"/>
    <mergeCell ref="Z135:Z138"/>
    <mergeCell ref="AA135:AA138"/>
    <mergeCell ref="AB135:AB138"/>
    <mergeCell ref="AC135:AC138"/>
    <mergeCell ref="AD135:AD138"/>
    <mergeCell ref="AE135:AE138"/>
    <mergeCell ref="AF135:AF138"/>
    <mergeCell ref="AG135:AG138"/>
    <mergeCell ref="AH135:AH138"/>
    <mergeCell ref="AI135:AI138"/>
    <mergeCell ref="AJ135:AJ138"/>
    <mergeCell ref="AK135:AK138"/>
    <mergeCell ref="AL135:AL138"/>
    <mergeCell ref="AM135:AM138"/>
    <mergeCell ref="AN135:AN138"/>
    <mergeCell ref="AO135:AO138"/>
    <mergeCell ref="AU131:AU134"/>
    <mergeCell ref="AV131:AV134"/>
    <mergeCell ref="AW131:AW134"/>
    <mergeCell ref="AX131:AX134"/>
    <mergeCell ref="AY131:AY134"/>
    <mergeCell ref="AZ131:AZ134"/>
    <mergeCell ref="BA131:BA134"/>
    <mergeCell ref="BB131:BB134"/>
    <mergeCell ref="AY135:AY138"/>
    <mergeCell ref="AZ135:AZ138"/>
    <mergeCell ref="BA135:BA138"/>
    <mergeCell ref="BB135:BB138"/>
    <mergeCell ref="BC135:BC138"/>
    <mergeCell ref="BD135:BD138"/>
    <mergeCell ref="BE135:BE138"/>
    <mergeCell ref="BF135:BF138"/>
    <mergeCell ref="BG135:BG138"/>
    <mergeCell ref="AP135:AP138"/>
    <mergeCell ref="AQ135:AQ138"/>
    <mergeCell ref="AR135:AR138"/>
    <mergeCell ref="AS135:AS138"/>
    <mergeCell ref="AT135:AT138"/>
    <mergeCell ref="AU135:AU138"/>
    <mergeCell ref="AV135:AV138"/>
    <mergeCell ref="AW135:AW138"/>
    <mergeCell ref="AX135:AX138"/>
    <mergeCell ref="BK139:BK142"/>
    <mergeCell ref="AT139:AT142"/>
    <mergeCell ref="AU139:AU142"/>
    <mergeCell ref="AV139:AV142"/>
    <mergeCell ref="AW139:AW142"/>
    <mergeCell ref="AX139:AX142"/>
    <mergeCell ref="AY139:AY142"/>
    <mergeCell ref="AZ139:AZ142"/>
    <mergeCell ref="BA139:BA142"/>
    <mergeCell ref="BB139:BB142"/>
    <mergeCell ref="BH135:BH138"/>
    <mergeCell ref="BI135:BI138"/>
    <mergeCell ref="BJ135:BJ138"/>
    <mergeCell ref="BK135:BK138"/>
    <mergeCell ref="Z139:Z142"/>
    <mergeCell ref="AA139:AA142"/>
    <mergeCell ref="AB139:AB142"/>
    <mergeCell ref="AC139:AC142"/>
    <mergeCell ref="AD139:AD142"/>
    <mergeCell ref="AE139:AE142"/>
    <mergeCell ref="AF139:AF142"/>
    <mergeCell ref="AG139:AG142"/>
    <mergeCell ref="AH139:AH142"/>
    <mergeCell ref="AI139:AI142"/>
    <mergeCell ref="AJ139:AJ142"/>
    <mergeCell ref="AK139:AK142"/>
    <mergeCell ref="AL139:AL142"/>
    <mergeCell ref="AM139:AM142"/>
    <mergeCell ref="AN139:AN142"/>
    <mergeCell ref="AO139:AO142"/>
    <mergeCell ref="AP139:AP142"/>
    <mergeCell ref="AQ139:AQ142"/>
    <mergeCell ref="Z143:Z146"/>
    <mergeCell ref="AA143:AA146"/>
    <mergeCell ref="AB143:AB146"/>
    <mergeCell ref="AC143:AC146"/>
    <mergeCell ref="AD143:AD146"/>
    <mergeCell ref="AE143:AE146"/>
    <mergeCell ref="AF143:AF146"/>
    <mergeCell ref="AG143:AG146"/>
    <mergeCell ref="AH143:AH146"/>
    <mergeCell ref="BC139:BC142"/>
    <mergeCell ref="BD139:BD142"/>
    <mergeCell ref="BE139:BE142"/>
    <mergeCell ref="BF139:BF142"/>
    <mergeCell ref="BG139:BG142"/>
    <mergeCell ref="BH139:BH142"/>
    <mergeCell ref="BI139:BI142"/>
    <mergeCell ref="BJ139:BJ142"/>
    <mergeCell ref="AR139:AR142"/>
    <mergeCell ref="AS139:AS142"/>
    <mergeCell ref="BI143:BI146"/>
    <mergeCell ref="AR143:AR146"/>
    <mergeCell ref="AS143:AS146"/>
    <mergeCell ref="AT143:AT146"/>
    <mergeCell ref="AU143:AU146"/>
    <mergeCell ref="AV143:AV146"/>
    <mergeCell ref="AW143:AW146"/>
    <mergeCell ref="AX143:AX146"/>
    <mergeCell ref="AY143:AY146"/>
    <mergeCell ref="AZ143:AZ146"/>
    <mergeCell ref="AI143:AI146"/>
    <mergeCell ref="AJ143:AJ146"/>
    <mergeCell ref="AK143:AK146"/>
    <mergeCell ref="AL143:AL146"/>
    <mergeCell ref="AM143:AM146"/>
    <mergeCell ref="AN143:AN146"/>
    <mergeCell ref="AO143:AO146"/>
    <mergeCell ref="AP143:AP146"/>
    <mergeCell ref="AQ143:AQ146"/>
    <mergeCell ref="BJ143:BJ146"/>
    <mergeCell ref="BK143:BK146"/>
    <mergeCell ref="Z147:Z150"/>
    <mergeCell ref="AA147:AA150"/>
    <mergeCell ref="AB147:AB150"/>
    <mergeCell ref="AC147:AC150"/>
    <mergeCell ref="AD147:AD150"/>
    <mergeCell ref="AE147:AE150"/>
    <mergeCell ref="AF147:AF150"/>
    <mergeCell ref="AG147:AG150"/>
    <mergeCell ref="AH147:AH150"/>
    <mergeCell ref="AI147:AI150"/>
    <mergeCell ref="AJ147:AJ150"/>
    <mergeCell ref="AK147:AK150"/>
    <mergeCell ref="AL147:AL150"/>
    <mergeCell ref="AM147:AM150"/>
    <mergeCell ref="AN147:AN150"/>
    <mergeCell ref="AO147:AO150"/>
    <mergeCell ref="AP147:AP150"/>
    <mergeCell ref="AQ147:AQ150"/>
    <mergeCell ref="AR147:AR150"/>
    <mergeCell ref="AS147:AS150"/>
    <mergeCell ref="AT147:AT150"/>
    <mergeCell ref="AU147:AU150"/>
    <mergeCell ref="BA143:BA146"/>
    <mergeCell ref="BB143:BB146"/>
    <mergeCell ref="BC143:BC146"/>
    <mergeCell ref="BD143:BD146"/>
    <mergeCell ref="BE143:BE146"/>
    <mergeCell ref="BF143:BF146"/>
    <mergeCell ref="BG143:BG146"/>
    <mergeCell ref="BH143:BH146"/>
    <mergeCell ref="BK147:BK150"/>
    <mergeCell ref="Z151:Z154"/>
    <mergeCell ref="AA151:AA154"/>
    <mergeCell ref="AB151:AB154"/>
    <mergeCell ref="AC151:AC154"/>
    <mergeCell ref="AD151:AD154"/>
    <mergeCell ref="AE151:AE154"/>
    <mergeCell ref="AF151:AF154"/>
    <mergeCell ref="AG151:AG154"/>
    <mergeCell ref="AH151:AH154"/>
    <mergeCell ref="AI151:AI154"/>
    <mergeCell ref="AJ151:AJ154"/>
    <mergeCell ref="AK151:AK154"/>
    <mergeCell ref="AL151:AL154"/>
    <mergeCell ref="AM151:AM154"/>
    <mergeCell ref="AN151:AN154"/>
    <mergeCell ref="AO151:AO154"/>
    <mergeCell ref="AP151:AP154"/>
    <mergeCell ref="AV147:AV150"/>
    <mergeCell ref="AW147:AW150"/>
    <mergeCell ref="AX147:AX150"/>
    <mergeCell ref="AY147:AY150"/>
    <mergeCell ref="AZ147:AZ150"/>
    <mergeCell ref="BA147:BA150"/>
    <mergeCell ref="BB147:BB150"/>
    <mergeCell ref="BC147:BC150"/>
    <mergeCell ref="BD147:BD150"/>
    <mergeCell ref="BG151:BG154"/>
    <mergeCell ref="BH151:BH154"/>
    <mergeCell ref="AQ151:AQ154"/>
    <mergeCell ref="AR151:AR154"/>
    <mergeCell ref="AS151:AS154"/>
    <mergeCell ref="AT151:AT154"/>
    <mergeCell ref="AU151:AU154"/>
    <mergeCell ref="AV151:AV154"/>
    <mergeCell ref="AW151:AW154"/>
    <mergeCell ref="AX151:AX154"/>
    <mergeCell ref="AY151:AY154"/>
    <mergeCell ref="BE147:BE150"/>
    <mergeCell ref="BF147:BF150"/>
    <mergeCell ref="BG147:BG150"/>
    <mergeCell ref="BH147:BH150"/>
    <mergeCell ref="BI147:BI150"/>
    <mergeCell ref="BF151:BF154"/>
    <mergeCell ref="BJ147:BJ150"/>
    <mergeCell ref="BC155:BC158"/>
    <mergeCell ref="BI151:BI154"/>
    <mergeCell ref="BJ151:BJ154"/>
    <mergeCell ref="BK151:BK154"/>
    <mergeCell ref="Z155:Z158"/>
    <mergeCell ref="AA155:AA158"/>
    <mergeCell ref="AB155:AB158"/>
    <mergeCell ref="AC155:AC158"/>
    <mergeCell ref="AD155:AD158"/>
    <mergeCell ref="AE155:AE158"/>
    <mergeCell ref="AF155:AF158"/>
    <mergeCell ref="AG155:AG158"/>
    <mergeCell ref="AH155:AH158"/>
    <mergeCell ref="AI155:AI158"/>
    <mergeCell ref="AJ155:AJ158"/>
    <mergeCell ref="AK155:AK158"/>
    <mergeCell ref="AL155:AL158"/>
    <mergeCell ref="AM155:AM158"/>
    <mergeCell ref="AN155:AN158"/>
    <mergeCell ref="AO155:AO158"/>
    <mergeCell ref="AP155:AP158"/>
    <mergeCell ref="AQ155:AQ158"/>
    <mergeCell ref="AR155:AR158"/>
    <mergeCell ref="AS155:AS158"/>
    <mergeCell ref="AT155:AT158"/>
    <mergeCell ref="AZ151:AZ154"/>
    <mergeCell ref="BA151:BA154"/>
    <mergeCell ref="BB151:BB154"/>
    <mergeCell ref="BC151:BC154"/>
    <mergeCell ref="BD151:BD154"/>
    <mergeCell ref="BE151:BE154"/>
    <mergeCell ref="BD155:BD158"/>
    <mergeCell ref="BE155:BE158"/>
    <mergeCell ref="BF155:BF158"/>
    <mergeCell ref="BG155:BG158"/>
    <mergeCell ref="BH155:BH158"/>
    <mergeCell ref="BI155:BI158"/>
    <mergeCell ref="BJ155:BJ158"/>
    <mergeCell ref="BK155:BK158"/>
    <mergeCell ref="Z159:Z162"/>
    <mergeCell ref="AA159:AA162"/>
    <mergeCell ref="AB159:AB162"/>
    <mergeCell ref="AC159:AC162"/>
    <mergeCell ref="AD159:AD162"/>
    <mergeCell ref="AE159:AE162"/>
    <mergeCell ref="AF159:AF162"/>
    <mergeCell ref="AG159:AG162"/>
    <mergeCell ref="AH159:AH162"/>
    <mergeCell ref="AI159:AI162"/>
    <mergeCell ref="AJ159:AJ162"/>
    <mergeCell ref="AK159:AK162"/>
    <mergeCell ref="AL159:AL162"/>
    <mergeCell ref="AM159:AM162"/>
    <mergeCell ref="AN159:AN162"/>
    <mergeCell ref="AO159:AO162"/>
    <mergeCell ref="AU155:AU158"/>
    <mergeCell ref="AV155:AV158"/>
    <mergeCell ref="AW155:AW158"/>
    <mergeCell ref="AX155:AX158"/>
    <mergeCell ref="AY155:AY158"/>
    <mergeCell ref="AZ155:AZ158"/>
    <mergeCell ref="BA155:BA158"/>
    <mergeCell ref="BB155:BB158"/>
    <mergeCell ref="AY159:AY162"/>
    <mergeCell ref="AZ159:AZ162"/>
    <mergeCell ref="BA159:BA162"/>
    <mergeCell ref="BB159:BB162"/>
    <mergeCell ref="BC159:BC162"/>
    <mergeCell ref="BD159:BD162"/>
    <mergeCell ref="BE159:BE162"/>
    <mergeCell ref="BF159:BF162"/>
    <mergeCell ref="BG159:BG162"/>
    <mergeCell ref="AP159:AP162"/>
    <mergeCell ref="AQ159:AQ162"/>
    <mergeCell ref="AR159:AR162"/>
    <mergeCell ref="AS159:AS162"/>
    <mergeCell ref="AT159:AT162"/>
    <mergeCell ref="AU159:AU162"/>
    <mergeCell ref="AV159:AV162"/>
    <mergeCell ref="AW159:AW162"/>
    <mergeCell ref="AX159:AX162"/>
    <mergeCell ref="BK163:BK166"/>
    <mergeCell ref="AT163:AT166"/>
    <mergeCell ref="AU163:AU166"/>
    <mergeCell ref="AV163:AV166"/>
    <mergeCell ref="AW163:AW166"/>
    <mergeCell ref="AX163:AX166"/>
    <mergeCell ref="AY163:AY166"/>
    <mergeCell ref="AZ163:AZ166"/>
    <mergeCell ref="BA163:BA166"/>
    <mergeCell ref="BB163:BB166"/>
    <mergeCell ref="BH159:BH162"/>
    <mergeCell ref="BI159:BI162"/>
    <mergeCell ref="BJ159:BJ162"/>
    <mergeCell ref="BK159:BK162"/>
    <mergeCell ref="Z163:Z166"/>
    <mergeCell ref="AA163:AA166"/>
    <mergeCell ref="AB163:AB166"/>
    <mergeCell ref="AC163:AC166"/>
    <mergeCell ref="AD163:AD166"/>
    <mergeCell ref="AE163:AE166"/>
    <mergeCell ref="AF163:AF166"/>
    <mergeCell ref="AG163:AG166"/>
    <mergeCell ref="AH163:AH166"/>
    <mergeCell ref="AI163:AI166"/>
    <mergeCell ref="AJ163:AJ166"/>
    <mergeCell ref="AK163:AK166"/>
    <mergeCell ref="AL163:AL166"/>
    <mergeCell ref="AM163:AM166"/>
    <mergeCell ref="AN163:AN166"/>
    <mergeCell ref="AO163:AO166"/>
    <mergeCell ref="AP163:AP166"/>
    <mergeCell ref="AQ163:AQ166"/>
    <mergeCell ref="Z167:Z170"/>
    <mergeCell ref="AA167:AA170"/>
    <mergeCell ref="AB167:AB170"/>
    <mergeCell ref="AC167:AC170"/>
    <mergeCell ref="AD167:AD170"/>
    <mergeCell ref="AE167:AE170"/>
    <mergeCell ref="AF167:AF170"/>
    <mergeCell ref="AG167:AG170"/>
    <mergeCell ref="AH167:AH170"/>
    <mergeCell ref="BC163:BC166"/>
    <mergeCell ref="BD163:BD166"/>
    <mergeCell ref="BE163:BE166"/>
    <mergeCell ref="BF163:BF166"/>
    <mergeCell ref="BG163:BG166"/>
    <mergeCell ref="BH163:BH166"/>
    <mergeCell ref="BI163:BI166"/>
    <mergeCell ref="BJ163:BJ166"/>
    <mergeCell ref="AR163:AR166"/>
    <mergeCell ref="AS163:AS166"/>
    <mergeCell ref="BI167:BI170"/>
    <mergeCell ref="AR167:AR170"/>
    <mergeCell ref="AS167:AS170"/>
    <mergeCell ref="AT167:AT170"/>
    <mergeCell ref="AU167:AU170"/>
    <mergeCell ref="AV167:AV170"/>
    <mergeCell ref="AW167:AW170"/>
    <mergeCell ref="AX167:AX170"/>
    <mergeCell ref="AY167:AY170"/>
    <mergeCell ref="AZ167:AZ170"/>
    <mergeCell ref="AI167:AI170"/>
    <mergeCell ref="AJ167:AJ170"/>
    <mergeCell ref="AK167:AK170"/>
    <mergeCell ref="AL167:AL170"/>
    <mergeCell ref="AM167:AM170"/>
    <mergeCell ref="AN167:AN170"/>
    <mergeCell ref="AO167:AO170"/>
    <mergeCell ref="AP167:AP170"/>
    <mergeCell ref="AQ167:AQ170"/>
    <mergeCell ref="BJ167:BJ170"/>
    <mergeCell ref="BK167:BK170"/>
    <mergeCell ref="Z171:Z174"/>
    <mergeCell ref="AA171:AA174"/>
    <mergeCell ref="AB171:AB174"/>
    <mergeCell ref="AC171:AC174"/>
    <mergeCell ref="AD171:AD174"/>
    <mergeCell ref="AE171:AE174"/>
    <mergeCell ref="AF171:AF174"/>
    <mergeCell ref="AG171:AG174"/>
    <mergeCell ref="AH171:AH174"/>
    <mergeCell ref="AI171:AI174"/>
    <mergeCell ref="AJ171:AJ174"/>
    <mergeCell ref="AK171:AK174"/>
    <mergeCell ref="AL171:AL174"/>
    <mergeCell ref="AM171:AM174"/>
    <mergeCell ref="AN171:AN174"/>
    <mergeCell ref="AO171:AO174"/>
    <mergeCell ref="AP171:AP174"/>
    <mergeCell ref="AQ171:AQ174"/>
    <mergeCell ref="AR171:AR174"/>
    <mergeCell ref="AS171:AS174"/>
    <mergeCell ref="AT171:AT174"/>
    <mergeCell ref="AU171:AU174"/>
    <mergeCell ref="BA167:BA170"/>
    <mergeCell ref="BB167:BB170"/>
    <mergeCell ref="BC167:BC170"/>
    <mergeCell ref="BD167:BD170"/>
    <mergeCell ref="BE167:BE170"/>
    <mergeCell ref="BF167:BF170"/>
    <mergeCell ref="BG167:BG170"/>
    <mergeCell ref="BH167:BH170"/>
    <mergeCell ref="BK171:BK174"/>
    <mergeCell ref="Z175:Z178"/>
    <mergeCell ref="AA175:AA178"/>
    <mergeCell ref="AB175:AB178"/>
    <mergeCell ref="AC175:AC178"/>
    <mergeCell ref="AD175:AD178"/>
    <mergeCell ref="AE175:AE178"/>
    <mergeCell ref="AF175:AF178"/>
    <mergeCell ref="AG175:AG178"/>
    <mergeCell ref="AH175:AH178"/>
    <mergeCell ref="AI175:AI178"/>
    <mergeCell ref="AJ175:AJ178"/>
    <mergeCell ref="AK175:AK178"/>
    <mergeCell ref="AL175:AL178"/>
    <mergeCell ref="AM175:AM178"/>
    <mergeCell ref="AN175:AN178"/>
    <mergeCell ref="AO175:AO178"/>
    <mergeCell ref="AP175:AP178"/>
    <mergeCell ref="AV171:AV174"/>
    <mergeCell ref="AW171:AW174"/>
    <mergeCell ref="AX171:AX174"/>
    <mergeCell ref="AY171:AY174"/>
    <mergeCell ref="AZ171:AZ174"/>
    <mergeCell ref="BA171:BA174"/>
    <mergeCell ref="BB171:BB174"/>
    <mergeCell ref="BC171:BC174"/>
    <mergeCell ref="BD171:BD174"/>
    <mergeCell ref="BG175:BG178"/>
    <mergeCell ref="BH175:BH178"/>
    <mergeCell ref="AQ175:AQ178"/>
    <mergeCell ref="AR175:AR178"/>
    <mergeCell ref="AS175:AS178"/>
    <mergeCell ref="AT175:AT178"/>
    <mergeCell ref="AU175:AU178"/>
    <mergeCell ref="AV175:AV178"/>
    <mergeCell ref="AW175:AW178"/>
    <mergeCell ref="AX175:AX178"/>
    <mergeCell ref="AY175:AY178"/>
    <mergeCell ref="BE171:BE174"/>
    <mergeCell ref="BF171:BF174"/>
    <mergeCell ref="BG171:BG174"/>
    <mergeCell ref="BH171:BH174"/>
    <mergeCell ref="BI171:BI174"/>
    <mergeCell ref="BF175:BF178"/>
    <mergeCell ref="BJ171:BJ174"/>
    <mergeCell ref="BC179:BC182"/>
    <mergeCell ref="BI175:BI178"/>
    <mergeCell ref="BJ175:BJ178"/>
    <mergeCell ref="BK175:BK178"/>
    <mergeCell ref="Z179:Z182"/>
    <mergeCell ref="AA179:AA182"/>
    <mergeCell ref="AB179:AB182"/>
    <mergeCell ref="AC179:AC182"/>
    <mergeCell ref="AD179:AD182"/>
    <mergeCell ref="AE179:AE182"/>
    <mergeCell ref="AF179:AF182"/>
    <mergeCell ref="AG179:AG182"/>
    <mergeCell ref="AH179:AH182"/>
    <mergeCell ref="AI179:AI182"/>
    <mergeCell ref="AJ179:AJ182"/>
    <mergeCell ref="AK179:AK182"/>
    <mergeCell ref="AL179:AL182"/>
    <mergeCell ref="AM179:AM182"/>
    <mergeCell ref="AN179:AN182"/>
    <mergeCell ref="AO179:AO182"/>
    <mergeCell ref="AP179:AP182"/>
    <mergeCell ref="AQ179:AQ182"/>
    <mergeCell ref="AR179:AR182"/>
    <mergeCell ref="AS179:AS182"/>
    <mergeCell ref="AT179:AT182"/>
    <mergeCell ref="AZ175:AZ178"/>
    <mergeCell ref="BA175:BA178"/>
    <mergeCell ref="BB175:BB178"/>
    <mergeCell ref="BC175:BC178"/>
    <mergeCell ref="BD175:BD178"/>
    <mergeCell ref="BE175:BE178"/>
    <mergeCell ref="BD179:BD182"/>
    <mergeCell ref="BE179:BE182"/>
    <mergeCell ref="BF179:BF182"/>
    <mergeCell ref="BG179:BG182"/>
    <mergeCell ref="BH179:BH182"/>
    <mergeCell ref="BI179:BI182"/>
    <mergeCell ref="BJ179:BJ182"/>
    <mergeCell ref="BK179:BK182"/>
    <mergeCell ref="Z183:Z186"/>
    <mergeCell ref="AA183:AA186"/>
    <mergeCell ref="AB183:AB186"/>
    <mergeCell ref="AC183:AC186"/>
    <mergeCell ref="AD183:AD186"/>
    <mergeCell ref="AE183:AE186"/>
    <mergeCell ref="AF183:AF186"/>
    <mergeCell ref="AG183:AG186"/>
    <mergeCell ref="AH183:AH186"/>
    <mergeCell ref="AI183:AI186"/>
    <mergeCell ref="AJ183:AJ186"/>
    <mergeCell ref="AK183:AK186"/>
    <mergeCell ref="AL183:AL186"/>
    <mergeCell ref="AM183:AM186"/>
    <mergeCell ref="AN183:AN186"/>
    <mergeCell ref="AO183:AO186"/>
    <mergeCell ref="AU179:AU182"/>
    <mergeCell ref="AV179:AV182"/>
    <mergeCell ref="AW179:AW182"/>
    <mergeCell ref="AX179:AX182"/>
    <mergeCell ref="AY179:AY182"/>
    <mergeCell ref="AZ179:AZ182"/>
    <mergeCell ref="BA179:BA182"/>
    <mergeCell ref="BB179:BB182"/>
    <mergeCell ref="AY183:AY186"/>
    <mergeCell ref="AZ183:AZ186"/>
    <mergeCell ref="BA183:BA186"/>
    <mergeCell ref="BB183:BB186"/>
    <mergeCell ref="BC183:BC186"/>
    <mergeCell ref="BD183:BD186"/>
    <mergeCell ref="BE183:BE186"/>
    <mergeCell ref="BF183:BF186"/>
    <mergeCell ref="BG183:BG186"/>
    <mergeCell ref="AP183:AP186"/>
    <mergeCell ref="AQ183:AQ186"/>
    <mergeCell ref="AR183:AR186"/>
    <mergeCell ref="AS183:AS186"/>
    <mergeCell ref="AT183:AT186"/>
    <mergeCell ref="AU183:AU186"/>
    <mergeCell ref="AV183:AV186"/>
    <mergeCell ref="AW183:AW186"/>
    <mergeCell ref="AX183:AX186"/>
    <mergeCell ref="BK187:BK190"/>
    <mergeCell ref="AT187:AT190"/>
    <mergeCell ref="AU187:AU190"/>
    <mergeCell ref="AV187:AV190"/>
    <mergeCell ref="AW187:AW190"/>
    <mergeCell ref="AX187:AX190"/>
    <mergeCell ref="AY187:AY190"/>
    <mergeCell ref="AZ187:AZ190"/>
    <mergeCell ref="BA187:BA190"/>
    <mergeCell ref="BB187:BB190"/>
    <mergeCell ref="BH183:BH186"/>
    <mergeCell ref="BI183:BI186"/>
    <mergeCell ref="BJ183:BJ186"/>
    <mergeCell ref="BK183:BK186"/>
    <mergeCell ref="Z187:Z190"/>
    <mergeCell ref="AA187:AA190"/>
    <mergeCell ref="AB187:AB190"/>
    <mergeCell ref="AC187:AC190"/>
    <mergeCell ref="AD187:AD190"/>
    <mergeCell ref="AE187:AE190"/>
    <mergeCell ref="AF187:AF190"/>
    <mergeCell ref="AG187:AG190"/>
    <mergeCell ref="AH187:AH190"/>
    <mergeCell ref="AI187:AI190"/>
    <mergeCell ref="AJ187:AJ190"/>
    <mergeCell ref="AK187:AK190"/>
    <mergeCell ref="AL187:AL190"/>
    <mergeCell ref="AM187:AM190"/>
    <mergeCell ref="AN187:AN190"/>
    <mergeCell ref="AO187:AO190"/>
    <mergeCell ref="AP187:AP190"/>
    <mergeCell ref="AQ187:AQ190"/>
    <mergeCell ref="Z191:Z194"/>
    <mergeCell ref="AA191:AA194"/>
    <mergeCell ref="AB191:AB194"/>
    <mergeCell ref="AC191:AC194"/>
    <mergeCell ref="AD191:AD194"/>
    <mergeCell ref="AE191:AE194"/>
    <mergeCell ref="AF191:AF194"/>
    <mergeCell ref="AG191:AG194"/>
    <mergeCell ref="AH191:AH194"/>
    <mergeCell ref="BC187:BC190"/>
    <mergeCell ref="BD187:BD190"/>
    <mergeCell ref="BE187:BE190"/>
    <mergeCell ref="BF187:BF190"/>
    <mergeCell ref="BG187:BG190"/>
    <mergeCell ref="BH187:BH190"/>
    <mergeCell ref="BI187:BI190"/>
    <mergeCell ref="BJ187:BJ190"/>
    <mergeCell ref="AR187:AR190"/>
    <mergeCell ref="AS187:AS190"/>
    <mergeCell ref="BI191:BI194"/>
    <mergeCell ref="AR191:AR194"/>
    <mergeCell ref="AS191:AS194"/>
    <mergeCell ref="AT191:AT194"/>
    <mergeCell ref="AU191:AU194"/>
    <mergeCell ref="AV191:AV194"/>
    <mergeCell ref="AW191:AW194"/>
    <mergeCell ref="AX191:AX194"/>
    <mergeCell ref="AY191:AY194"/>
    <mergeCell ref="AZ191:AZ194"/>
    <mergeCell ref="AI191:AI194"/>
    <mergeCell ref="AJ191:AJ194"/>
    <mergeCell ref="AK191:AK194"/>
    <mergeCell ref="AL191:AL194"/>
    <mergeCell ref="AM191:AM194"/>
    <mergeCell ref="AN191:AN194"/>
    <mergeCell ref="AO191:AO194"/>
    <mergeCell ref="AP191:AP194"/>
    <mergeCell ref="AQ191:AQ194"/>
    <mergeCell ref="BJ191:BJ194"/>
    <mergeCell ref="BK191:BK194"/>
    <mergeCell ref="Z195:Z198"/>
    <mergeCell ref="AA195:AA198"/>
    <mergeCell ref="AB195:AB198"/>
    <mergeCell ref="AC195:AC198"/>
    <mergeCell ref="AD195:AD198"/>
    <mergeCell ref="AE195:AE198"/>
    <mergeCell ref="AF195:AF198"/>
    <mergeCell ref="AG195:AG198"/>
    <mergeCell ref="AH195:AH198"/>
    <mergeCell ref="AI195:AI198"/>
    <mergeCell ref="AJ195:AJ198"/>
    <mergeCell ref="AK195:AK198"/>
    <mergeCell ref="AL195:AL198"/>
    <mergeCell ref="AM195:AM198"/>
    <mergeCell ref="AN195:AN198"/>
    <mergeCell ref="AO195:AO198"/>
    <mergeCell ref="AP195:AP198"/>
    <mergeCell ref="AQ195:AQ198"/>
    <mergeCell ref="AR195:AR198"/>
    <mergeCell ref="AS195:AS198"/>
    <mergeCell ref="AT195:AT198"/>
    <mergeCell ref="AU195:AU198"/>
    <mergeCell ref="BA191:BA194"/>
    <mergeCell ref="BB191:BB194"/>
    <mergeCell ref="BC191:BC194"/>
    <mergeCell ref="BD191:BD194"/>
    <mergeCell ref="BE191:BE194"/>
    <mergeCell ref="BF191:BF194"/>
    <mergeCell ref="BG191:BG194"/>
    <mergeCell ref="BH191:BH194"/>
    <mergeCell ref="BK195:BK198"/>
    <mergeCell ref="Z199:Z202"/>
    <mergeCell ref="AA199:AA202"/>
    <mergeCell ref="AB199:AB202"/>
    <mergeCell ref="AC199:AC202"/>
    <mergeCell ref="AD199:AD202"/>
    <mergeCell ref="AE199:AE202"/>
    <mergeCell ref="AF199:AF202"/>
    <mergeCell ref="AG199:AG202"/>
    <mergeCell ref="AH199:AH202"/>
    <mergeCell ref="AI199:AI202"/>
    <mergeCell ref="AJ199:AJ202"/>
    <mergeCell ref="AK199:AK202"/>
    <mergeCell ref="AL199:AL202"/>
    <mergeCell ref="AM199:AM202"/>
    <mergeCell ref="AN199:AN202"/>
    <mergeCell ref="AO199:AO202"/>
    <mergeCell ref="AP199:AP202"/>
    <mergeCell ref="AV195:AV198"/>
    <mergeCell ref="AW195:AW198"/>
    <mergeCell ref="AX195:AX198"/>
    <mergeCell ref="AY195:AY198"/>
    <mergeCell ref="AZ195:AZ198"/>
    <mergeCell ref="BA195:BA198"/>
    <mergeCell ref="BB195:BB198"/>
    <mergeCell ref="BC195:BC198"/>
    <mergeCell ref="BD195:BD198"/>
    <mergeCell ref="BG199:BG202"/>
    <mergeCell ref="BH199:BH202"/>
    <mergeCell ref="AQ199:AQ202"/>
    <mergeCell ref="AR199:AR202"/>
    <mergeCell ref="AS199:AS202"/>
    <mergeCell ref="AT199:AT202"/>
    <mergeCell ref="AU199:AU202"/>
    <mergeCell ref="AV199:AV202"/>
    <mergeCell ref="AW199:AW202"/>
    <mergeCell ref="AX199:AX202"/>
    <mergeCell ref="AY199:AY202"/>
    <mergeCell ref="BE195:BE198"/>
    <mergeCell ref="BF195:BF198"/>
    <mergeCell ref="BG195:BG198"/>
    <mergeCell ref="BH195:BH198"/>
    <mergeCell ref="BI195:BI198"/>
    <mergeCell ref="BF199:BF202"/>
    <mergeCell ref="BJ195:BJ198"/>
    <mergeCell ref="BC203:BC206"/>
    <mergeCell ref="BI199:BI202"/>
    <mergeCell ref="BJ199:BJ202"/>
    <mergeCell ref="BK199:BK202"/>
    <mergeCell ref="Z203:Z206"/>
    <mergeCell ref="AA203:AA206"/>
    <mergeCell ref="AB203:AB206"/>
    <mergeCell ref="AC203:AC206"/>
    <mergeCell ref="AD203:AD206"/>
    <mergeCell ref="AE203:AE206"/>
    <mergeCell ref="AF203:AF206"/>
    <mergeCell ref="AG203:AG206"/>
    <mergeCell ref="AH203:AH206"/>
    <mergeCell ref="AI203:AI206"/>
    <mergeCell ref="AJ203:AJ206"/>
    <mergeCell ref="AK203:AK206"/>
    <mergeCell ref="AL203:AL206"/>
    <mergeCell ref="AM203:AM206"/>
    <mergeCell ref="AN203:AN206"/>
    <mergeCell ref="AO203:AO206"/>
    <mergeCell ref="AP203:AP206"/>
    <mergeCell ref="AQ203:AQ206"/>
    <mergeCell ref="AR203:AR206"/>
    <mergeCell ref="AS203:AS206"/>
    <mergeCell ref="AT203:AT206"/>
    <mergeCell ref="AZ199:AZ202"/>
    <mergeCell ref="BA199:BA202"/>
    <mergeCell ref="BB199:BB202"/>
    <mergeCell ref="BC199:BC202"/>
    <mergeCell ref="BD199:BD202"/>
    <mergeCell ref="BE199:BE202"/>
    <mergeCell ref="BD203:BD206"/>
    <mergeCell ref="BE203:BE206"/>
    <mergeCell ref="BF203:BF206"/>
    <mergeCell ref="BG203:BG206"/>
    <mergeCell ref="BH203:BH206"/>
    <mergeCell ref="BI203:BI206"/>
    <mergeCell ref="BJ203:BJ206"/>
    <mergeCell ref="BK203:BK206"/>
    <mergeCell ref="Z207:Z210"/>
    <mergeCell ref="AA207:AA210"/>
    <mergeCell ref="AB207:AB210"/>
    <mergeCell ref="AC207:AC210"/>
    <mergeCell ref="AD207:AD210"/>
    <mergeCell ref="AE207:AE210"/>
    <mergeCell ref="AF207:AF210"/>
    <mergeCell ref="AG207:AG210"/>
    <mergeCell ref="AH207:AH210"/>
    <mergeCell ref="AI207:AI210"/>
    <mergeCell ref="AJ207:AJ210"/>
    <mergeCell ref="AK207:AK210"/>
    <mergeCell ref="AL207:AL210"/>
    <mergeCell ref="AM207:AM210"/>
    <mergeCell ref="AN207:AN210"/>
    <mergeCell ref="AO207:AO210"/>
    <mergeCell ref="AU203:AU206"/>
    <mergeCell ref="AV203:AV206"/>
    <mergeCell ref="AW203:AW206"/>
    <mergeCell ref="AX203:AX206"/>
    <mergeCell ref="AY203:AY206"/>
    <mergeCell ref="AZ203:AZ206"/>
    <mergeCell ref="BA203:BA206"/>
    <mergeCell ref="BB203:BB206"/>
    <mergeCell ref="AY207:AY210"/>
    <mergeCell ref="AZ207:AZ210"/>
    <mergeCell ref="BA207:BA210"/>
    <mergeCell ref="BB207:BB210"/>
    <mergeCell ref="BC207:BC210"/>
    <mergeCell ref="BD207:BD210"/>
    <mergeCell ref="BE207:BE210"/>
    <mergeCell ref="BF207:BF210"/>
    <mergeCell ref="BG207:BG210"/>
    <mergeCell ref="AP207:AP210"/>
    <mergeCell ref="AQ207:AQ210"/>
    <mergeCell ref="AR207:AR210"/>
    <mergeCell ref="AS207:AS210"/>
    <mergeCell ref="AT207:AT210"/>
    <mergeCell ref="AU207:AU210"/>
    <mergeCell ref="AV207:AV210"/>
    <mergeCell ref="AW207:AW210"/>
    <mergeCell ref="AX207:AX210"/>
    <mergeCell ref="BK211:BK214"/>
    <mergeCell ref="AT211:AT214"/>
    <mergeCell ref="AU211:AU214"/>
    <mergeCell ref="AV211:AV214"/>
    <mergeCell ref="AW211:AW214"/>
    <mergeCell ref="AX211:AX214"/>
    <mergeCell ref="AY211:AY214"/>
    <mergeCell ref="AZ211:AZ214"/>
    <mergeCell ref="BA211:BA214"/>
    <mergeCell ref="BB211:BB214"/>
    <mergeCell ref="BH207:BH210"/>
    <mergeCell ref="BI207:BI210"/>
    <mergeCell ref="BJ207:BJ210"/>
    <mergeCell ref="BK207:BK210"/>
    <mergeCell ref="Z211:Z214"/>
    <mergeCell ref="AA211:AA214"/>
    <mergeCell ref="AB211:AB214"/>
    <mergeCell ref="AC211:AC214"/>
    <mergeCell ref="AD211:AD214"/>
    <mergeCell ref="AE211:AE214"/>
    <mergeCell ref="AF211:AF214"/>
    <mergeCell ref="AG211:AG214"/>
    <mergeCell ref="AH211:AH214"/>
    <mergeCell ref="AI211:AI214"/>
    <mergeCell ref="AJ211:AJ214"/>
    <mergeCell ref="AK211:AK214"/>
    <mergeCell ref="AL211:AL214"/>
    <mergeCell ref="AM211:AM214"/>
    <mergeCell ref="AN211:AN214"/>
    <mergeCell ref="AO211:AO214"/>
    <mergeCell ref="AP211:AP214"/>
    <mergeCell ref="AQ211:AQ214"/>
    <mergeCell ref="Z215:Z218"/>
    <mergeCell ref="AA215:AA218"/>
    <mergeCell ref="AB215:AB218"/>
    <mergeCell ref="AC215:AC218"/>
    <mergeCell ref="AD215:AD218"/>
    <mergeCell ref="AE215:AE218"/>
    <mergeCell ref="AF215:AF218"/>
    <mergeCell ref="AG215:AG218"/>
    <mergeCell ref="AH215:AH218"/>
    <mergeCell ref="BC211:BC214"/>
    <mergeCell ref="BD211:BD214"/>
    <mergeCell ref="BE211:BE214"/>
    <mergeCell ref="BF211:BF214"/>
    <mergeCell ref="BG211:BG214"/>
    <mergeCell ref="BH211:BH214"/>
    <mergeCell ref="BI211:BI214"/>
    <mergeCell ref="BJ211:BJ214"/>
    <mergeCell ref="AR211:AR214"/>
    <mergeCell ref="AS211:AS214"/>
    <mergeCell ref="BI215:BI218"/>
    <mergeCell ref="AR215:AR218"/>
    <mergeCell ref="AS215:AS218"/>
    <mergeCell ref="AT215:AT218"/>
    <mergeCell ref="AU215:AU218"/>
    <mergeCell ref="AV215:AV218"/>
    <mergeCell ref="AW215:AW218"/>
    <mergeCell ref="AX215:AX218"/>
    <mergeCell ref="AY215:AY218"/>
    <mergeCell ref="AZ215:AZ218"/>
    <mergeCell ref="AI215:AI218"/>
    <mergeCell ref="AJ215:AJ218"/>
    <mergeCell ref="AK215:AK218"/>
    <mergeCell ref="AL215:AL218"/>
    <mergeCell ref="AM215:AM218"/>
    <mergeCell ref="AN215:AN218"/>
    <mergeCell ref="AO215:AO218"/>
    <mergeCell ref="AP215:AP218"/>
    <mergeCell ref="AQ215:AQ218"/>
    <mergeCell ref="BJ215:BJ218"/>
    <mergeCell ref="BK215:BK218"/>
    <mergeCell ref="Z219:Z222"/>
    <mergeCell ref="AA219:AA222"/>
    <mergeCell ref="AB219:AB222"/>
    <mergeCell ref="AC219:AC222"/>
    <mergeCell ref="AD219:AD222"/>
    <mergeCell ref="AE219:AE222"/>
    <mergeCell ref="AF219:AF222"/>
    <mergeCell ref="AG219:AG222"/>
    <mergeCell ref="AH219:AH222"/>
    <mergeCell ref="AI219:AI222"/>
    <mergeCell ref="AJ219:AJ222"/>
    <mergeCell ref="AK219:AK222"/>
    <mergeCell ref="AL219:AL222"/>
    <mergeCell ref="AM219:AM222"/>
    <mergeCell ref="AN219:AN222"/>
    <mergeCell ref="AO219:AO222"/>
    <mergeCell ref="AP219:AP222"/>
    <mergeCell ref="AQ219:AQ222"/>
    <mergeCell ref="AR219:AR222"/>
    <mergeCell ref="AS219:AS222"/>
    <mergeCell ref="AT219:AT222"/>
    <mergeCell ref="AU219:AU222"/>
    <mergeCell ref="BA215:BA218"/>
    <mergeCell ref="BB215:BB218"/>
    <mergeCell ref="BC215:BC218"/>
    <mergeCell ref="BD215:BD218"/>
    <mergeCell ref="BE215:BE218"/>
    <mergeCell ref="BF215:BF218"/>
    <mergeCell ref="BG215:BG218"/>
    <mergeCell ref="BH215:BH218"/>
    <mergeCell ref="BK219:BK222"/>
    <mergeCell ref="Z223:Z226"/>
    <mergeCell ref="AA223:AA226"/>
    <mergeCell ref="AB223:AB226"/>
    <mergeCell ref="AC223:AC226"/>
    <mergeCell ref="AD223:AD226"/>
    <mergeCell ref="AE223:AE226"/>
    <mergeCell ref="AF223:AF226"/>
    <mergeCell ref="AG223:AG226"/>
    <mergeCell ref="AH223:AH226"/>
    <mergeCell ref="AI223:AI226"/>
    <mergeCell ref="AJ223:AJ226"/>
    <mergeCell ref="AK223:AK226"/>
    <mergeCell ref="AL223:AL226"/>
    <mergeCell ref="AM223:AM226"/>
    <mergeCell ref="AN223:AN226"/>
    <mergeCell ref="AO223:AO226"/>
    <mergeCell ref="AP223:AP226"/>
    <mergeCell ref="AV219:AV222"/>
    <mergeCell ref="AW219:AW222"/>
    <mergeCell ref="AX219:AX222"/>
    <mergeCell ref="AY219:AY222"/>
    <mergeCell ref="AZ219:AZ222"/>
    <mergeCell ref="BA219:BA222"/>
    <mergeCell ref="BB219:BB222"/>
    <mergeCell ref="BC219:BC222"/>
    <mergeCell ref="BD219:BD222"/>
    <mergeCell ref="BG223:BG226"/>
    <mergeCell ref="BH223:BH226"/>
    <mergeCell ref="AQ223:AQ226"/>
    <mergeCell ref="AR223:AR226"/>
    <mergeCell ref="AS223:AS226"/>
    <mergeCell ref="AT223:AT226"/>
    <mergeCell ref="AU223:AU226"/>
    <mergeCell ref="AV223:AV226"/>
    <mergeCell ref="AW223:AW226"/>
    <mergeCell ref="AX223:AX226"/>
    <mergeCell ref="AY223:AY226"/>
    <mergeCell ref="BE219:BE222"/>
    <mergeCell ref="BF219:BF222"/>
    <mergeCell ref="BG219:BG222"/>
    <mergeCell ref="BH219:BH222"/>
    <mergeCell ref="BI219:BI222"/>
    <mergeCell ref="BF223:BF226"/>
    <mergeCell ref="BJ219:BJ222"/>
    <mergeCell ref="BC227:BC230"/>
    <mergeCell ref="BI223:BI226"/>
    <mergeCell ref="BJ223:BJ226"/>
    <mergeCell ref="BK223:BK226"/>
    <mergeCell ref="Z227:Z230"/>
    <mergeCell ref="AA227:AA230"/>
    <mergeCell ref="AB227:AB230"/>
    <mergeCell ref="AC227:AC230"/>
    <mergeCell ref="AD227:AD230"/>
    <mergeCell ref="AE227:AE230"/>
    <mergeCell ref="AF227:AF230"/>
    <mergeCell ref="AG227:AG230"/>
    <mergeCell ref="AH227:AH230"/>
    <mergeCell ref="AI227:AI230"/>
    <mergeCell ref="AJ227:AJ230"/>
    <mergeCell ref="AK227:AK230"/>
    <mergeCell ref="AL227:AL230"/>
    <mergeCell ref="AM227:AM230"/>
    <mergeCell ref="AN227:AN230"/>
    <mergeCell ref="AO227:AO230"/>
    <mergeCell ref="AP227:AP230"/>
    <mergeCell ref="AQ227:AQ230"/>
    <mergeCell ref="AR227:AR230"/>
    <mergeCell ref="AS227:AS230"/>
    <mergeCell ref="AT227:AT230"/>
    <mergeCell ref="AZ223:AZ226"/>
    <mergeCell ref="BA223:BA226"/>
    <mergeCell ref="BB223:BB226"/>
    <mergeCell ref="BC223:BC226"/>
    <mergeCell ref="BD223:BD226"/>
    <mergeCell ref="BE223:BE226"/>
    <mergeCell ref="BD227:BD230"/>
    <mergeCell ref="BE227:BE230"/>
    <mergeCell ref="BF227:BF230"/>
    <mergeCell ref="BG227:BG230"/>
    <mergeCell ref="BH227:BH230"/>
    <mergeCell ref="BI227:BI230"/>
    <mergeCell ref="BJ227:BJ230"/>
    <mergeCell ref="BK227:BK230"/>
    <mergeCell ref="Z231:Z234"/>
    <mergeCell ref="AA231:AA234"/>
    <mergeCell ref="AB231:AB234"/>
    <mergeCell ref="AC231:AC234"/>
    <mergeCell ref="AD231:AD234"/>
    <mergeCell ref="AE231:AE234"/>
    <mergeCell ref="AF231:AF234"/>
    <mergeCell ref="AG231:AG234"/>
    <mergeCell ref="AH231:AH234"/>
    <mergeCell ref="AI231:AI234"/>
    <mergeCell ref="AJ231:AJ234"/>
    <mergeCell ref="AK231:AK234"/>
    <mergeCell ref="AL231:AL234"/>
    <mergeCell ref="AM231:AM234"/>
    <mergeCell ref="AN231:AN234"/>
    <mergeCell ref="AO231:AO234"/>
    <mergeCell ref="AU227:AU230"/>
    <mergeCell ref="AV227:AV230"/>
    <mergeCell ref="AW227:AW230"/>
    <mergeCell ref="AX227:AX230"/>
    <mergeCell ref="AY227:AY230"/>
    <mergeCell ref="AZ227:AZ230"/>
    <mergeCell ref="BA227:BA230"/>
    <mergeCell ref="BB227:BB230"/>
    <mergeCell ref="AY231:AY234"/>
    <mergeCell ref="AZ231:AZ234"/>
    <mergeCell ref="BA231:BA234"/>
    <mergeCell ref="BB231:BB234"/>
    <mergeCell ref="BC231:BC234"/>
    <mergeCell ref="BD231:BD234"/>
    <mergeCell ref="BE231:BE234"/>
    <mergeCell ref="BF231:BF234"/>
    <mergeCell ref="BG231:BG234"/>
    <mergeCell ref="AP231:AP234"/>
    <mergeCell ref="AQ231:AQ234"/>
    <mergeCell ref="AR231:AR234"/>
    <mergeCell ref="AS231:AS234"/>
    <mergeCell ref="AT231:AT234"/>
    <mergeCell ref="AU231:AU234"/>
    <mergeCell ref="AV231:AV234"/>
    <mergeCell ref="AW231:AW234"/>
    <mergeCell ref="AX231:AX234"/>
    <mergeCell ref="BK235:BK238"/>
    <mergeCell ref="AT235:AT238"/>
    <mergeCell ref="AU235:AU238"/>
    <mergeCell ref="AV235:AV238"/>
    <mergeCell ref="AW235:AW238"/>
    <mergeCell ref="AX235:AX238"/>
    <mergeCell ref="AY235:AY238"/>
    <mergeCell ref="AZ235:AZ238"/>
    <mergeCell ref="BA235:BA238"/>
    <mergeCell ref="BB235:BB238"/>
    <mergeCell ref="BH231:BH234"/>
    <mergeCell ref="BI231:BI234"/>
    <mergeCell ref="BJ231:BJ234"/>
    <mergeCell ref="BK231:BK234"/>
    <mergeCell ref="Z235:Z238"/>
    <mergeCell ref="AA235:AA238"/>
    <mergeCell ref="AB235:AB238"/>
    <mergeCell ref="AC235:AC238"/>
    <mergeCell ref="AD235:AD238"/>
    <mergeCell ref="AE235:AE238"/>
    <mergeCell ref="AF235:AF238"/>
    <mergeCell ref="AG235:AG238"/>
    <mergeCell ref="AH235:AH238"/>
    <mergeCell ref="AI235:AI238"/>
    <mergeCell ref="AJ235:AJ238"/>
    <mergeCell ref="AK235:AK238"/>
    <mergeCell ref="AL235:AL238"/>
    <mergeCell ref="AM235:AM238"/>
    <mergeCell ref="AN235:AN238"/>
    <mergeCell ref="AO235:AO238"/>
    <mergeCell ref="AP235:AP238"/>
    <mergeCell ref="AQ235:AQ238"/>
    <mergeCell ref="Z239:Z242"/>
    <mergeCell ref="AA239:AA242"/>
    <mergeCell ref="AB239:AB242"/>
    <mergeCell ref="AC239:AC242"/>
    <mergeCell ref="AD239:AD242"/>
    <mergeCell ref="AE239:AE242"/>
    <mergeCell ref="AF239:AF242"/>
    <mergeCell ref="AG239:AG242"/>
    <mergeCell ref="AH239:AH242"/>
    <mergeCell ref="BC235:BC238"/>
    <mergeCell ref="BD235:BD238"/>
    <mergeCell ref="BE235:BE238"/>
    <mergeCell ref="BF235:BF238"/>
    <mergeCell ref="BG235:BG238"/>
    <mergeCell ref="BH235:BH238"/>
    <mergeCell ref="BI235:BI238"/>
    <mergeCell ref="BJ235:BJ238"/>
    <mergeCell ref="AR235:AR238"/>
    <mergeCell ref="AS235:AS238"/>
    <mergeCell ref="BI239:BI242"/>
    <mergeCell ref="AR239:AR242"/>
    <mergeCell ref="AS239:AS242"/>
    <mergeCell ref="AT239:AT242"/>
    <mergeCell ref="AU239:AU242"/>
    <mergeCell ref="AV239:AV242"/>
    <mergeCell ref="AW239:AW242"/>
    <mergeCell ref="AX239:AX242"/>
    <mergeCell ref="AY239:AY242"/>
    <mergeCell ref="AZ239:AZ242"/>
    <mergeCell ref="AI239:AI242"/>
    <mergeCell ref="AJ239:AJ242"/>
    <mergeCell ref="AK239:AK242"/>
    <mergeCell ref="AL239:AL242"/>
    <mergeCell ref="AM239:AM242"/>
    <mergeCell ref="AN239:AN242"/>
    <mergeCell ref="AO239:AO242"/>
    <mergeCell ref="AP239:AP242"/>
    <mergeCell ref="AQ239:AQ242"/>
    <mergeCell ref="BJ239:BJ242"/>
    <mergeCell ref="BK239:BK242"/>
    <mergeCell ref="Z243:Z246"/>
    <mergeCell ref="AA243:AA246"/>
    <mergeCell ref="AB243:AB246"/>
    <mergeCell ref="AC243:AC246"/>
    <mergeCell ref="AD243:AD246"/>
    <mergeCell ref="AE243:AE246"/>
    <mergeCell ref="AF243:AF246"/>
    <mergeCell ref="AG243:AG246"/>
    <mergeCell ref="AH243:AH246"/>
    <mergeCell ref="AI243:AI246"/>
    <mergeCell ref="AJ243:AJ246"/>
    <mergeCell ref="AK243:AK246"/>
    <mergeCell ref="AL243:AL246"/>
    <mergeCell ref="AM243:AM246"/>
    <mergeCell ref="AN243:AN246"/>
    <mergeCell ref="AO243:AO246"/>
    <mergeCell ref="AP243:AP246"/>
    <mergeCell ref="AQ243:AQ246"/>
    <mergeCell ref="AR243:AR246"/>
    <mergeCell ref="AS243:AS246"/>
    <mergeCell ref="AT243:AT246"/>
    <mergeCell ref="AU243:AU246"/>
    <mergeCell ref="BA239:BA242"/>
    <mergeCell ref="BB239:BB242"/>
    <mergeCell ref="BC239:BC242"/>
    <mergeCell ref="BD239:BD242"/>
    <mergeCell ref="BE239:BE242"/>
    <mergeCell ref="BF239:BF242"/>
    <mergeCell ref="BG239:BG242"/>
    <mergeCell ref="BH239:BH242"/>
    <mergeCell ref="BK243:BK246"/>
    <mergeCell ref="Z247:Z250"/>
    <mergeCell ref="AA247:AA250"/>
    <mergeCell ref="AB247:AB250"/>
    <mergeCell ref="AC247:AC250"/>
    <mergeCell ref="AD247:AD250"/>
    <mergeCell ref="AE247:AE250"/>
    <mergeCell ref="AF247:AF250"/>
    <mergeCell ref="AG247:AG250"/>
    <mergeCell ref="AH247:AH250"/>
    <mergeCell ref="AI247:AI250"/>
    <mergeCell ref="AJ247:AJ250"/>
    <mergeCell ref="AK247:AK250"/>
    <mergeCell ref="AL247:AL250"/>
    <mergeCell ref="AM247:AM250"/>
    <mergeCell ref="AN247:AN250"/>
    <mergeCell ref="AO247:AO250"/>
    <mergeCell ref="AP247:AP250"/>
    <mergeCell ref="AV243:AV246"/>
    <mergeCell ref="AW243:AW246"/>
    <mergeCell ref="AX243:AX246"/>
    <mergeCell ref="AY243:AY246"/>
    <mergeCell ref="AZ243:AZ246"/>
    <mergeCell ref="BA243:BA246"/>
    <mergeCell ref="BB243:BB246"/>
    <mergeCell ref="BC243:BC246"/>
    <mergeCell ref="BD243:BD246"/>
    <mergeCell ref="BG247:BG250"/>
    <mergeCell ref="BH247:BH250"/>
    <mergeCell ref="AQ247:AQ250"/>
    <mergeCell ref="AR247:AR250"/>
    <mergeCell ref="AS247:AS250"/>
    <mergeCell ref="AT247:AT250"/>
    <mergeCell ref="AU247:AU250"/>
    <mergeCell ref="AV247:AV250"/>
    <mergeCell ref="AW247:AW250"/>
    <mergeCell ref="AX247:AX250"/>
    <mergeCell ref="AY247:AY250"/>
    <mergeCell ref="BE243:BE246"/>
    <mergeCell ref="BF243:BF246"/>
    <mergeCell ref="BG243:BG246"/>
    <mergeCell ref="BH243:BH246"/>
    <mergeCell ref="BI243:BI246"/>
    <mergeCell ref="BF247:BF250"/>
    <mergeCell ref="BJ243:BJ246"/>
    <mergeCell ref="BC251:BC254"/>
    <mergeCell ref="BI247:BI250"/>
    <mergeCell ref="BJ247:BJ250"/>
    <mergeCell ref="BK247:BK250"/>
    <mergeCell ref="Z251:Z254"/>
    <mergeCell ref="AA251:AA254"/>
    <mergeCell ref="AB251:AB254"/>
    <mergeCell ref="AC251:AC254"/>
    <mergeCell ref="AD251:AD254"/>
    <mergeCell ref="AE251:AE254"/>
    <mergeCell ref="AF251:AF254"/>
    <mergeCell ref="AG251:AG254"/>
    <mergeCell ref="AH251:AH254"/>
    <mergeCell ref="AI251:AI254"/>
    <mergeCell ref="AJ251:AJ254"/>
    <mergeCell ref="AK251:AK254"/>
    <mergeCell ref="AL251:AL254"/>
    <mergeCell ref="AM251:AM254"/>
    <mergeCell ref="AN251:AN254"/>
    <mergeCell ref="AO251:AO254"/>
    <mergeCell ref="AP251:AP254"/>
    <mergeCell ref="AQ251:AQ254"/>
    <mergeCell ref="AR251:AR254"/>
    <mergeCell ref="AS251:AS254"/>
    <mergeCell ref="AT251:AT254"/>
    <mergeCell ref="AZ247:AZ250"/>
    <mergeCell ref="BA247:BA250"/>
    <mergeCell ref="BB247:BB250"/>
    <mergeCell ref="BC247:BC250"/>
    <mergeCell ref="BD247:BD250"/>
    <mergeCell ref="BE247:BE250"/>
    <mergeCell ref="BD251:BD254"/>
    <mergeCell ref="BE251:BE254"/>
    <mergeCell ref="BF251:BF254"/>
    <mergeCell ref="BG251:BG254"/>
    <mergeCell ref="BH251:BH254"/>
    <mergeCell ref="BI251:BI254"/>
    <mergeCell ref="BJ251:BJ254"/>
    <mergeCell ref="BK251:BK254"/>
    <mergeCell ref="Z255:Z258"/>
    <mergeCell ref="AA255:AA258"/>
    <mergeCell ref="AB255:AB258"/>
    <mergeCell ref="AC255:AC258"/>
    <mergeCell ref="AD255:AD258"/>
    <mergeCell ref="AE255:AE258"/>
    <mergeCell ref="AF255:AF258"/>
    <mergeCell ref="AG255:AG258"/>
    <mergeCell ref="AH255:AH258"/>
    <mergeCell ref="AI255:AI258"/>
    <mergeCell ref="AJ255:AJ258"/>
    <mergeCell ref="AK255:AK258"/>
    <mergeCell ref="AL255:AL258"/>
    <mergeCell ref="AM255:AM258"/>
    <mergeCell ref="AN255:AN258"/>
    <mergeCell ref="AO255:AO258"/>
    <mergeCell ref="AU251:AU254"/>
    <mergeCell ref="AV251:AV254"/>
    <mergeCell ref="AW251:AW254"/>
    <mergeCell ref="AX251:AX254"/>
    <mergeCell ref="AY251:AY254"/>
    <mergeCell ref="AZ251:AZ254"/>
    <mergeCell ref="BA251:BA254"/>
    <mergeCell ref="BB251:BB254"/>
    <mergeCell ref="AY255:AY258"/>
    <mergeCell ref="AZ255:AZ258"/>
    <mergeCell ref="BA255:BA258"/>
    <mergeCell ref="BB255:BB258"/>
    <mergeCell ref="BC255:BC258"/>
    <mergeCell ref="BD255:BD258"/>
    <mergeCell ref="BE255:BE258"/>
    <mergeCell ref="BF255:BF258"/>
    <mergeCell ref="BG255:BG258"/>
    <mergeCell ref="AP255:AP258"/>
    <mergeCell ref="AQ255:AQ258"/>
    <mergeCell ref="AR255:AR258"/>
    <mergeCell ref="AS255:AS258"/>
    <mergeCell ref="AT255:AT258"/>
    <mergeCell ref="AU255:AU258"/>
    <mergeCell ref="AV255:AV258"/>
    <mergeCell ref="AW255:AW258"/>
    <mergeCell ref="AX255:AX258"/>
    <mergeCell ref="BK259:BK262"/>
    <mergeCell ref="AT259:AT262"/>
    <mergeCell ref="AU259:AU262"/>
    <mergeCell ref="AV259:AV262"/>
    <mergeCell ref="AW259:AW262"/>
    <mergeCell ref="AX259:AX262"/>
    <mergeCell ref="AY259:AY262"/>
    <mergeCell ref="AZ259:AZ262"/>
    <mergeCell ref="BA259:BA262"/>
    <mergeCell ref="BB259:BB262"/>
    <mergeCell ref="BH255:BH258"/>
    <mergeCell ref="BI255:BI258"/>
    <mergeCell ref="BJ255:BJ258"/>
    <mergeCell ref="BK255:BK258"/>
    <mergeCell ref="Z259:Z262"/>
    <mergeCell ref="AA259:AA262"/>
    <mergeCell ref="AB259:AB262"/>
    <mergeCell ref="AC259:AC262"/>
    <mergeCell ref="AD259:AD262"/>
    <mergeCell ref="AE259:AE262"/>
    <mergeCell ref="AF259:AF262"/>
    <mergeCell ref="AG259:AG262"/>
    <mergeCell ref="AH259:AH262"/>
    <mergeCell ref="AI259:AI262"/>
    <mergeCell ref="AJ259:AJ262"/>
    <mergeCell ref="AK259:AK262"/>
    <mergeCell ref="AL259:AL262"/>
    <mergeCell ref="AM259:AM262"/>
    <mergeCell ref="AN259:AN262"/>
    <mergeCell ref="AO259:AO262"/>
    <mergeCell ref="AP259:AP262"/>
    <mergeCell ref="AQ259:AQ262"/>
    <mergeCell ref="Z263:Z266"/>
    <mergeCell ref="AA263:AA266"/>
    <mergeCell ref="AB263:AB266"/>
    <mergeCell ref="AC263:AC266"/>
    <mergeCell ref="AD263:AD266"/>
    <mergeCell ref="AE263:AE266"/>
    <mergeCell ref="AF263:AF266"/>
    <mergeCell ref="AG263:AG266"/>
    <mergeCell ref="AH263:AH266"/>
    <mergeCell ref="BC259:BC262"/>
    <mergeCell ref="BD259:BD262"/>
    <mergeCell ref="BE259:BE262"/>
    <mergeCell ref="BF259:BF262"/>
    <mergeCell ref="BG259:BG262"/>
    <mergeCell ref="BH259:BH262"/>
    <mergeCell ref="BI259:BI262"/>
    <mergeCell ref="BJ259:BJ262"/>
    <mergeCell ref="AR259:AR262"/>
    <mergeCell ref="AS259:AS262"/>
    <mergeCell ref="BI263:BI266"/>
    <mergeCell ref="AR263:AR266"/>
    <mergeCell ref="AS263:AS266"/>
    <mergeCell ref="AT263:AT266"/>
    <mergeCell ref="AU263:AU266"/>
    <mergeCell ref="AV263:AV266"/>
    <mergeCell ref="AW263:AW266"/>
    <mergeCell ref="AX263:AX266"/>
    <mergeCell ref="AY263:AY266"/>
    <mergeCell ref="AZ263:AZ266"/>
    <mergeCell ref="AI263:AI266"/>
    <mergeCell ref="AJ263:AJ266"/>
    <mergeCell ref="AK263:AK266"/>
    <mergeCell ref="AL263:AL266"/>
    <mergeCell ref="AM263:AM266"/>
    <mergeCell ref="AN263:AN266"/>
    <mergeCell ref="AO263:AO266"/>
    <mergeCell ref="AP263:AP266"/>
    <mergeCell ref="AQ263:AQ266"/>
    <mergeCell ref="BJ263:BJ266"/>
    <mergeCell ref="BK263:BK266"/>
    <mergeCell ref="Z267:Z270"/>
    <mergeCell ref="AA267:AA270"/>
    <mergeCell ref="AB267:AB270"/>
    <mergeCell ref="AC267:AC270"/>
    <mergeCell ref="AD267:AD270"/>
    <mergeCell ref="AE267:AE270"/>
    <mergeCell ref="AF267:AF270"/>
    <mergeCell ref="AG267:AG270"/>
    <mergeCell ref="AH267:AH270"/>
    <mergeCell ref="AI267:AI270"/>
    <mergeCell ref="AJ267:AJ270"/>
    <mergeCell ref="AK267:AK270"/>
    <mergeCell ref="AL267:AL270"/>
    <mergeCell ref="AM267:AM270"/>
    <mergeCell ref="AN267:AN270"/>
    <mergeCell ref="AO267:AO270"/>
    <mergeCell ref="AP267:AP270"/>
    <mergeCell ref="AQ267:AQ270"/>
    <mergeCell ref="AR267:AR270"/>
    <mergeCell ref="AS267:AS270"/>
    <mergeCell ref="AT267:AT270"/>
    <mergeCell ref="AU267:AU270"/>
    <mergeCell ref="BA263:BA266"/>
    <mergeCell ref="BB263:BB266"/>
    <mergeCell ref="BC263:BC266"/>
    <mergeCell ref="BD263:BD266"/>
    <mergeCell ref="BE263:BE266"/>
    <mergeCell ref="BF263:BF266"/>
    <mergeCell ref="BG263:BG266"/>
    <mergeCell ref="BH263:BH266"/>
    <mergeCell ref="BK267:BK270"/>
    <mergeCell ref="Z271:Z274"/>
    <mergeCell ref="AA271:AA274"/>
    <mergeCell ref="AB271:AB274"/>
    <mergeCell ref="AC271:AC274"/>
    <mergeCell ref="AD271:AD274"/>
    <mergeCell ref="AE271:AE274"/>
    <mergeCell ref="AF271:AF274"/>
    <mergeCell ref="AG271:AG274"/>
    <mergeCell ref="AH271:AH274"/>
    <mergeCell ref="AI271:AI274"/>
    <mergeCell ref="AJ271:AJ274"/>
    <mergeCell ref="AK271:AK274"/>
    <mergeCell ref="AL271:AL274"/>
    <mergeCell ref="AM271:AM274"/>
    <mergeCell ref="AN271:AN274"/>
    <mergeCell ref="AO271:AO274"/>
    <mergeCell ref="AP271:AP274"/>
    <mergeCell ref="AV267:AV270"/>
    <mergeCell ref="AW267:AW270"/>
    <mergeCell ref="AX267:AX270"/>
    <mergeCell ref="AY267:AY270"/>
    <mergeCell ref="AZ267:AZ270"/>
    <mergeCell ref="BA267:BA270"/>
    <mergeCell ref="BB267:BB270"/>
    <mergeCell ref="BC267:BC270"/>
    <mergeCell ref="BD267:BD270"/>
    <mergeCell ref="BG271:BG274"/>
    <mergeCell ref="BH271:BH274"/>
    <mergeCell ref="AQ271:AQ274"/>
    <mergeCell ref="AR271:AR274"/>
    <mergeCell ref="AS271:AS274"/>
    <mergeCell ref="AT271:AT274"/>
    <mergeCell ref="AU271:AU274"/>
    <mergeCell ref="AV271:AV274"/>
    <mergeCell ref="AW271:AW274"/>
    <mergeCell ref="AX271:AX274"/>
    <mergeCell ref="AY271:AY274"/>
    <mergeCell ref="BE267:BE270"/>
    <mergeCell ref="BF267:BF270"/>
    <mergeCell ref="BG267:BG270"/>
    <mergeCell ref="BH267:BH270"/>
    <mergeCell ref="BI267:BI270"/>
    <mergeCell ref="BF271:BF274"/>
    <mergeCell ref="BJ267:BJ270"/>
    <mergeCell ref="BC275:BC278"/>
    <mergeCell ref="BI271:BI274"/>
    <mergeCell ref="BJ271:BJ274"/>
    <mergeCell ref="BK271:BK274"/>
    <mergeCell ref="Z275:Z278"/>
    <mergeCell ref="AA275:AA278"/>
    <mergeCell ref="AB275:AB278"/>
    <mergeCell ref="AC275:AC278"/>
    <mergeCell ref="AD275:AD278"/>
    <mergeCell ref="AE275:AE278"/>
    <mergeCell ref="AF275:AF278"/>
    <mergeCell ref="AG275:AG278"/>
    <mergeCell ref="AH275:AH278"/>
    <mergeCell ref="AI275:AI278"/>
    <mergeCell ref="AJ275:AJ278"/>
    <mergeCell ref="AK275:AK278"/>
    <mergeCell ref="AL275:AL278"/>
    <mergeCell ref="AM275:AM278"/>
    <mergeCell ref="AN275:AN278"/>
    <mergeCell ref="AO275:AO278"/>
    <mergeCell ref="AP275:AP278"/>
    <mergeCell ref="AQ275:AQ278"/>
    <mergeCell ref="AR275:AR278"/>
    <mergeCell ref="AS275:AS278"/>
    <mergeCell ref="AT275:AT278"/>
    <mergeCell ref="AZ271:AZ274"/>
    <mergeCell ref="BA271:BA274"/>
    <mergeCell ref="BB271:BB274"/>
    <mergeCell ref="BC271:BC274"/>
    <mergeCell ref="BD271:BD274"/>
    <mergeCell ref="BE271:BE274"/>
    <mergeCell ref="BD275:BD278"/>
    <mergeCell ref="BE275:BE278"/>
    <mergeCell ref="BF275:BF278"/>
    <mergeCell ref="BG275:BG278"/>
    <mergeCell ref="BH275:BH278"/>
    <mergeCell ref="BI275:BI278"/>
    <mergeCell ref="BJ275:BJ278"/>
    <mergeCell ref="BK275:BK278"/>
    <mergeCell ref="Z279:Z282"/>
    <mergeCell ref="AA279:AA282"/>
    <mergeCell ref="AB279:AB282"/>
    <mergeCell ref="AC279:AC282"/>
    <mergeCell ref="AD279:AD282"/>
    <mergeCell ref="AE279:AE282"/>
    <mergeCell ref="AF279:AF282"/>
    <mergeCell ref="AG279:AG282"/>
    <mergeCell ref="AH279:AH282"/>
    <mergeCell ref="AI279:AI282"/>
    <mergeCell ref="AJ279:AJ282"/>
    <mergeCell ref="AK279:AK282"/>
    <mergeCell ref="AL279:AL282"/>
    <mergeCell ref="AM279:AM282"/>
    <mergeCell ref="AN279:AN282"/>
    <mergeCell ref="AO279:AO282"/>
    <mergeCell ref="AU275:AU278"/>
    <mergeCell ref="AV275:AV278"/>
    <mergeCell ref="AW275:AW278"/>
    <mergeCell ref="AX275:AX278"/>
    <mergeCell ref="AY275:AY278"/>
    <mergeCell ref="AZ275:AZ278"/>
    <mergeCell ref="BA275:BA278"/>
    <mergeCell ref="BB275:BB278"/>
    <mergeCell ref="AY279:AY282"/>
    <mergeCell ref="AZ279:AZ282"/>
    <mergeCell ref="BA279:BA282"/>
    <mergeCell ref="BB279:BB282"/>
    <mergeCell ref="BC279:BC282"/>
    <mergeCell ref="BD279:BD282"/>
    <mergeCell ref="BE279:BE282"/>
    <mergeCell ref="BF279:BF282"/>
    <mergeCell ref="BG279:BG282"/>
    <mergeCell ref="AP279:AP282"/>
    <mergeCell ref="AQ279:AQ282"/>
    <mergeCell ref="AR279:AR282"/>
    <mergeCell ref="AS279:AS282"/>
    <mergeCell ref="AT279:AT282"/>
    <mergeCell ref="AU279:AU282"/>
    <mergeCell ref="AV279:AV282"/>
    <mergeCell ref="AW279:AW282"/>
    <mergeCell ref="AX279:AX282"/>
    <mergeCell ref="BK283:BK286"/>
    <mergeCell ref="AT283:AT286"/>
    <mergeCell ref="AU283:AU286"/>
    <mergeCell ref="AV283:AV286"/>
    <mergeCell ref="AW283:AW286"/>
    <mergeCell ref="AX283:AX286"/>
    <mergeCell ref="AY283:AY286"/>
    <mergeCell ref="AZ283:AZ286"/>
    <mergeCell ref="BA283:BA286"/>
    <mergeCell ref="BB283:BB286"/>
    <mergeCell ref="BH279:BH282"/>
    <mergeCell ref="BI279:BI282"/>
    <mergeCell ref="BJ279:BJ282"/>
    <mergeCell ref="BK279:BK282"/>
    <mergeCell ref="Z283:Z286"/>
    <mergeCell ref="AA283:AA286"/>
    <mergeCell ref="AB283:AB286"/>
    <mergeCell ref="AC283:AC286"/>
    <mergeCell ref="AD283:AD286"/>
    <mergeCell ref="AE283:AE286"/>
    <mergeCell ref="AF283:AF286"/>
    <mergeCell ref="AG283:AG286"/>
    <mergeCell ref="AH283:AH286"/>
    <mergeCell ref="AI283:AI286"/>
    <mergeCell ref="AJ283:AJ286"/>
    <mergeCell ref="AK283:AK286"/>
    <mergeCell ref="AL283:AL286"/>
    <mergeCell ref="AM283:AM286"/>
    <mergeCell ref="AN283:AN286"/>
    <mergeCell ref="AO283:AO286"/>
    <mergeCell ref="AP283:AP286"/>
    <mergeCell ref="AQ283:AQ286"/>
    <mergeCell ref="Z287:Z290"/>
    <mergeCell ref="AA287:AA290"/>
    <mergeCell ref="AB287:AB290"/>
    <mergeCell ref="AC287:AC290"/>
    <mergeCell ref="AD287:AD290"/>
    <mergeCell ref="AE287:AE290"/>
    <mergeCell ref="AF287:AF290"/>
    <mergeCell ref="AG287:AG290"/>
    <mergeCell ref="AH287:AH290"/>
    <mergeCell ref="BC283:BC286"/>
    <mergeCell ref="BD283:BD286"/>
    <mergeCell ref="BE283:BE286"/>
    <mergeCell ref="BF283:BF286"/>
    <mergeCell ref="BG283:BG286"/>
    <mergeCell ref="BH283:BH286"/>
    <mergeCell ref="BI283:BI286"/>
    <mergeCell ref="BJ283:BJ286"/>
    <mergeCell ref="AR283:AR286"/>
    <mergeCell ref="AS283:AS286"/>
    <mergeCell ref="BI287:BI290"/>
    <mergeCell ref="AR287:AR290"/>
    <mergeCell ref="AS287:AS290"/>
    <mergeCell ref="AT287:AT290"/>
    <mergeCell ref="AU287:AU290"/>
    <mergeCell ref="AV287:AV290"/>
    <mergeCell ref="AW287:AW290"/>
    <mergeCell ref="AX287:AX290"/>
    <mergeCell ref="AY287:AY290"/>
    <mergeCell ref="AZ287:AZ290"/>
    <mergeCell ref="AI287:AI290"/>
    <mergeCell ref="AJ287:AJ290"/>
    <mergeCell ref="AK287:AK290"/>
    <mergeCell ref="AL287:AL290"/>
    <mergeCell ref="AM287:AM290"/>
    <mergeCell ref="AN287:AN290"/>
    <mergeCell ref="AO287:AO290"/>
    <mergeCell ref="AP287:AP290"/>
    <mergeCell ref="AQ287:AQ290"/>
    <mergeCell ref="BJ287:BJ290"/>
    <mergeCell ref="BK287:BK290"/>
    <mergeCell ref="Z291:Z294"/>
    <mergeCell ref="AA291:AA294"/>
    <mergeCell ref="AB291:AB294"/>
    <mergeCell ref="AC291:AC294"/>
    <mergeCell ref="AD291:AD294"/>
    <mergeCell ref="AE291:AE294"/>
    <mergeCell ref="AF291:AF294"/>
    <mergeCell ref="AG291:AG294"/>
    <mergeCell ref="AH291:AH294"/>
    <mergeCell ref="AI291:AI294"/>
    <mergeCell ref="AJ291:AJ294"/>
    <mergeCell ref="AK291:AK294"/>
    <mergeCell ref="AL291:AL294"/>
    <mergeCell ref="AM291:AM294"/>
    <mergeCell ref="AN291:AN294"/>
    <mergeCell ref="AO291:AO294"/>
    <mergeCell ref="AP291:AP294"/>
    <mergeCell ref="AQ291:AQ294"/>
    <mergeCell ref="AR291:AR294"/>
    <mergeCell ref="AS291:AS294"/>
    <mergeCell ref="AT291:AT294"/>
    <mergeCell ref="AU291:AU294"/>
    <mergeCell ref="BA287:BA290"/>
    <mergeCell ref="BB287:BB290"/>
    <mergeCell ref="BC287:BC290"/>
    <mergeCell ref="BD287:BD290"/>
    <mergeCell ref="BE287:BE290"/>
    <mergeCell ref="BF287:BF290"/>
    <mergeCell ref="BG287:BG290"/>
    <mergeCell ref="BH287:BH290"/>
    <mergeCell ref="BK291:BK294"/>
    <mergeCell ref="Z295:Z298"/>
    <mergeCell ref="AA295:AA298"/>
    <mergeCell ref="AB295:AB298"/>
    <mergeCell ref="AC295:AC298"/>
    <mergeCell ref="AD295:AD298"/>
    <mergeCell ref="AE295:AE298"/>
    <mergeCell ref="AF295:AF298"/>
    <mergeCell ref="AG295:AG298"/>
    <mergeCell ref="AH295:AH298"/>
    <mergeCell ref="AI295:AI298"/>
    <mergeCell ref="AJ295:AJ298"/>
    <mergeCell ref="AK295:AK298"/>
    <mergeCell ref="AL295:AL298"/>
    <mergeCell ref="AM295:AM298"/>
    <mergeCell ref="AN295:AN298"/>
    <mergeCell ref="AO295:AO298"/>
    <mergeCell ref="AP295:AP298"/>
    <mergeCell ref="AV291:AV294"/>
    <mergeCell ref="AW291:AW294"/>
    <mergeCell ref="AX291:AX294"/>
    <mergeCell ref="AY291:AY294"/>
    <mergeCell ref="AZ291:AZ294"/>
    <mergeCell ref="BA291:BA294"/>
    <mergeCell ref="BB291:BB294"/>
    <mergeCell ref="BC291:BC294"/>
    <mergeCell ref="BD291:BD294"/>
    <mergeCell ref="BG295:BG298"/>
    <mergeCell ref="BH295:BH298"/>
    <mergeCell ref="AQ295:AQ298"/>
    <mergeCell ref="AR295:AR298"/>
    <mergeCell ref="AS295:AS298"/>
    <mergeCell ref="AT295:AT298"/>
    <mergeCell ref="AU295:AU298"/>
    <mergeCell ref="AV295:AV298"/>
    <mergeCell ref="AW295:AW298"/>
    <mergeCell ref="AX295:AX298"/>
    <mergeCell ref="AY295:AY298"/>
    <mergeCell ref="BE291:BE294"/>
    <mergeCell ref="BF291:BF294"/>
    <mergeCell ref="BG291:BG294"/>
    <mergeCell ref="BH291:BH294"/>
    <mergeCell ref="BI291:BI294"/>
    <mergeCell ref="BF295:BF298"/>
    <mergeCell ref="BJ291:BJ294"/>
    <mergeCell ref="BC299:BC302"/>
    <mergeCell ref="BI295:BI298"/>
    <mergeCell ref="BJ295:BJ298"/>
    <mergeCell ref="BK295:BK298"/>
    <mergeCell ref="Z299:Z302"/>
    <mergeCell ref="AA299:AA302"/>
    <mergeCell ref="AB299:AB302"/>
    <mergeCell ref="AC299:AC302"/>
    <mergeCell ref="AD299:AD302"/>
    <mergeCell ref="AE299:AE302"/>
    <mergeCell ref="AF299:AF302"/>
    <mergeCell ref="AG299:AG302"/>
    <mergeCell ref="AH299:AH302"/>
    <mergeCell ref="AI299:AI302"/>
    <mergeCell ref="AJ299:AJ302"/>
    <mergeCell ref="AK299:AK302"/>
    <mergeCell ref="AL299:AL302"/>
    <mergeCell ref="AM299:AM302"/>
    <mergeCell ref="AN299:AN302"/>
    <mergeCell ref="AO299:AO302"/>
    <mergeCell ref="AP299:AP302"/>
    <mergeCell ref="AQ299:AQ302"/>
    <mergeCell ref="AR299:AR302"/>
    <mergeCell ref="AS299:AS302"/>
    <mergeCell ref="AT299:AT302"/>
    <mergeCell ref="AZ295:AZ298"/>
    <mergeCell ref="BA295:BA298"/>
    <mergeCell ref="BB295:BB298"/>
    <mergeCell ref="BC295:BC298"/>
    <mergeCell ref="BD295:BD298"/>
    <mergeCell ref="BE295:BE298"/>
    <mergeCell ref="BD299:BD302"/>
    <mergeCell ref="BE299:BE302"/>
    <mergeCell ref="BF299:BF302"/>
    <mergeCell ref="BG299:BG302"/>
    <mergeCell ref="BH299:BH302"/>
    <mergeCell ref="BI299:BI302"/>
    <mergeCell ref="BJ299:BJ302"/>
    <mergeCell ref="BK299:BK302"/>
    <mergeCell ref="Z303:Z306"/>
    <mergeCell ref="AA303:AA306"/>
    <mergeCell ref="AB303:AB306"/>
    <mergeCell ref="AC303:AC306"/>
    <mergeCell ref="AD303:AD306"/>
    <mergeCell ref="AE303:AE306"/>
    <mergeCell ref="AF303:AF306"/>
    <mergeCell ref="AG303:AG306"/>
    <mergeCell ref="AH303:AH306"/>
    <mergeCell ref="AI303:AI306"/>
    <mergeCell ref="AJ303:AJ306"/>
    <mergeCell ref="AK303:AK306"/>
    <mergeCell ref="AL303:AL306"/>
    <mergeCell ref="AM303:AM306"/>
    <mergeCell ref="AN303:AN306"/>
    <mergeCell ref="AO303:AO306"/>
    <mergeCell ref="AU299:AU302"/>
    <mergeCell ref="AV299:AV302"/>
    <mergeCell ref="AW299:AW302"/>
    <mergeCell ref="AX299:AX302"/>
    <mergeCell ref="AY299:AY302"/>
    <mergeCell ref="AZ299:AZ302"/>
    <mergeCell ref="BA299:BA302"/>
    <mergeCell ref="BB299:BB302"/>
    <mergeCell ref="AY303:AY306"/>
    <mergeCell ref="AZ303:AZ306"/>
    <mergeCell ref="BA303:BA306"/>
    <mergeCell ref="BB303:BB306"/>
    <mergeCell ref="BC303:BC306"/>
    <mergeCell ref="BD303:BD306"/>
    <mergeCell ref="BE303:BE306"/>
    <mergeCell ref="BF303:BF306"/>
    <mergeCell ref="BG303:BG306"/>
    <mergeCell ref="AP303:AP306"/>
    <mergeCell ref="AQ303:AQ306"/>
    <mergeCell ref="AR303:AR306"/>
    <mergeCell ref="AS303:AS306"/>
    <mergeCell ref="AT303:AT306"/>
    <mergeCell ref="AU303:AU306"/>
    <mergeCell ref="AV303:AV306"/>
    <mergeCell ref="AW303:AW306"/>
    <mergeCell ref="AX303:AX306"/>
    <mergeCell ref="BK307:BK310"/>
    <mergeCell ref="AT307:AT310"/>
    <mergeCell ref="AU307:AU310"/>
    <mergeCell ref="AV307:AV310"/>
    <mergeCell ref="AW307:AW310"/>
    <mergeCell ref="AX307:AX310"/>
    <mergeCell ref="AY307:AY310"/>
    <mergeCell ref="AZ307:AZ310"/>
    <mergeCell ref="BA307:BA310"/>
    <mergeCell ref="BB307:BB310"/>
    <mergeCell ref="BH303:BH306"/>
    <mergeCell ref="BI303:BI306"/>
    <mergeCell ref="BJ303:BJ306"/>
    <mergeCell ref="BK303:BK306"/>
    <mergeCell ref="Z307:Z310"/>
    <mergeCell ref="AA307:AA310"/>
    <mergeCell ref="AB307:AB310"/>
    <mergeCell ref="AC307:AC310"/>
    <mergeCell ref="AD307:AD310"/>
    <mergeCell ref="AE307:AE310"/>
    <mergeCell ref="AF307:AF310"/>
    <mergeCell ref="AG307:AG310"/>
    <mergeCell ref="AH307:AH310"/>
    <mergeCell ref="AI307:AI310"/>
    <mergeCell ref="AJ307:AJ310"/>
    <mergeCell ref="AK307:AK310"/>
    <mergeCell ref="AL307:AL310"/>
    <mergeCell ref="AM307:AM310"/>
    <mergeCell ref="AN307:AN310"/>
    <mergeCell ref="AO307:AO310"/>
    <mergeCell ref="AP307:AP310"/>
    <mergeCell ref="AQ307:AQ310"/>
    <mergeCell ref="Z311:Z314"/>
    <mergeCell ref="AA311:AA314"/>
    <mergeCell ref="AB311:AB314"/>
    <mergeCell ref="AC311:AC314"/>
    <mergeCell ref="AD311:AD314"/>
    <mergeCell ref="AE311:AE314"/>
    <mergeCell ref="AF311:AF314"/>
    <mergeCell ref="AG311:AG314"/>
    <mergeCell ref="AH311:AH314"/>
    <mergeCell ref="BC307:BC310"/>
    <mergeCell ref="BD307:BD310"/>
    <mergeCell ref="BE307:BE310"/>
    <mergeCell ref="BF307:BF310"/>
    <mergeCell ref="BG307:BG310"/>
    <mergeCell ref="BH307:BH310"/>
    <mergeCell ref="BI307:BI310"/>
    <mergeCell ref="BJ307:BJ310"/>
    <mergeCell ref="AR307:AR310"/>
    <mergeCell ref="AS307:AS310"/>
    <mergeCell ref="BI311:BI314"/>
    <mergeCell ref="AR311:AR314"/>
    <mergeCell ref="AS311:AS314"/>
    <mergeCell ref="AT311:AT314"/>
    <mergeCell ref="AU311:AU314"/>
    <mergeCell ref="AV311:AV314"/>
    <mergeCell ref="AW311:AW314"/>
    <mergeCell ref="AX311:AX314"/>
    <mergeCell ref="AY311:AY314"/>
    <mergeCell ref="AZ311:AZ314"/>
    <mergeCell ref="AI311:AI314"/>
    <mergeCell ref="AJ311:AJ314"/>
    <mergeCell ref="AK311:AK314"/>
    <mergeCell ref="AL311:AL314"/>
    <mergeCell ref="AM311:AM314"/>
    <mergeCell ref="AN311:AN314"/>
    <mergeCell ref="AO311:AO314"/>
    <mergeCell ref="AP311:AP314"/>
    <mergeCell ref="AQ311:AQ314"/>
    <mergeCell ref="BJ311:BJ314"/>
    <mergeCell ref="BK311:BK314"/>
    <mergeCell ref="Z315:Z318"/>
    <mergeCell ref="AA315:AA318"/>
    <mergeCell ref="AB315:AB318"/>
    <mergeCell ref="AC315:AC318"/>
    <mergeCell ref="AD315:AD318"/>
    <mergeCell ref="AE315:AE318"/>
    <mergeCell ref="AF315:AF318"/>
    <mergeCell ref="AG315:AG318"/>
    <mergeCell ref="AH315:AH318"/>
    <mergeCell ref="AI315:AI318"/>
    <mergeCell ref="AJ315:AJ318"/>
    <mergeCell ref="AK315:AK318"/>
    <mergeCell ref="AL315:AL318"/>
    <mergeCell ref="AM315:AM318"/>
    <mergeCell ref="AN315:AN318"/>
    <mergeCell ref="AO315:AO318"/>
    <mergeCell ref="AP315:AP318"/>
    <mergeCell ref="AQ315:AQ318"/>
    <mergeCell ref="AR315:AR318"/>
    <mergeCell ref="AS315:AS318"/>
    <mergeCell ref="AT315:AT318"/>
    <mergeCell ref="AU315:AU318"/>
    <mergeCell ref="BA311:BA314"/>
    <mergeCell ref="BB311:BB314"/>
    <mergeCell ref="BC311:BC314"/>
    <mergeCell ref="BD311:BD314"/>
    <mergeCell ref="BE311:BE314"/>
    <mergeCell ref="BF311:BF314"/>
    <mergeCell ref="BG311:BG314"/>
    <mergeCell ref="BH311:BH314"/>
    <mergeCell ref="BK315:BK318"/>
    <mergeCell ref="Z319:Z322"/>
    <mergeCell ref="AA319:AA322"/>
    <mergeCell ref="AB319:AB322"/>
    <mergeCell ref="AC319:AC322"/>
    <mergeCell ref="AD319:AD322"/>
    <mergeCell ref="AE319:AE322"/>
    <mergeCell ref="AF319:AF322"/>
    <mergeCell ref="AG319:AG322"/>
    <mergeCell ref="AH319:AH322"/>
    <mergeCell ref="AI319:AI322"/>
    <mergeCell ref="AJ319:AJ322"/>
    <mergeCell ref="AK319:AK322"/>
    <mergeCell ref="AL319:AL322"/>
    <mergeCell ref="AM319:AM322"/>
    <mergeCell ref="AN319:AN322"/>
    <mergeCell ref="AO319:AO322"/>
    <mergeCell ref="AP319:AP322"/>
    <mergeCell ref="AV315:AV318"/>
    <mergeCell ref="AW315:AW318"/>
    <mergeCell ref="AX315:AX318"/>
    <mergeCell ref="AY315:AY318"/>
    <mergeCell ref="AZ315:AZ318"/>
    <mergeCell ref="BA315:BA318"/>
    <mergeCell ref="BB315:BB318"/>
    <mergeCell ref="BC315:BC318"/>
    <mergeCell ref="BD315:BD318"/>
    <mergeCell ref="BG319:BG322"/>
    <mergeCell ref="BH319:BH322"/>
    <mergeCell ref="AQ319:AQ322"/>
    <mergeCell ref="AR319:AR322"/>
    <mergeCell ref="AS319:AS322"/>
    <mergeCell ref="AT319:AT322"/>
    <mergeCell ref="AU319:AU322"/>
    <mergeCell ref="AV319:AV322"/>
    <mergeCell ref="AW319:AW322"/>
    <mergeCell ref="AX319:AX322"/>
    <mergeCell ref="AY319:AY322"/>
    <mergeCell ref="BE315:BE318"/>
    <mergeCell ref="BF315:BF318"/>
    <mergeCell ref="BG315:BG318"/>
    <mergeCell ref="BH315:BH318"/>
    <mergeCell ref="BI315:BI318"/>
    <mergeCell ref="BF319:BF322"/>
    <mergeCell ref="BJ315:BJ318"/>
    <mergeCell ref="BC323:BC326"/>
    <mergeCell ref="BI319:BI322"/>
    <mergeCell ref="BJ319:BJ322"/>
    <mergeCell ref="BK319:BK322"/>
    <mergeCell ref="Z323:Z326"/>
    <mergeCell ref="AA323:AA326"/>
    <mergeCell ref="AB323:AB326"/>
    <mergeCell ref="AC323:AC326"/>
    <mergeCell ref="AD323:AD326"/>
    <mergeCell ref="AE323:AE326"/>
    <mergeCell ref="AF323:AF326"/>
    <mergeCell ref="AG323:AG326"/>
    <mergeCell ref="AH323:AH326"/>
    <mergeCell ref="AI323:AI326"/>
    <mergeCell ref="AJ323:AJ326"/>
    <mergeCell ref="AK323:AK326"/>
    <mergeCell ref="AL323:AL326"/>
    <mergeCell ref="AM323:AM326"/>
    <mergeCell ref="AN323:AN326"/>
    <mergeCell ref="AO323:AO326"/>
    <mergeCell ref="AP323:AP326"/>
    <mergeCell ref="AQ323:AQ326"/>
    <mergeCell ref="AR323:AR326"/>
    <mergeCell ref="AS323:AS326"/>
    <mergeCell ref="AT323:AT326"/>
    <mergeCell ref="AZ319:AZ322"/>
    <mergeCell ref="BA319:BA322"/>
    <mergeCell ref="BB319:BB322"/>
    <mergeCell ref="BC319:BC322"/>
    <mergeCell ref="BD319:BD322"/>
    <mergeCell ref="BE319:BE322"/>
    <mergeCell ref="BD323:BD326"/>
    <mergeCell ref="BE323:BE326"/>
    <mergeCell ref="BF323:BF326"/>
    <mergeCell ref="BG323:BG326"/>
    <mergeCell ref="BH323:BH326"/>
    <mergeCell ref="BI323:BI326"/>
    <mergeCell ref="BJ323:BJ326"/>
    <mergeCell ref="BK323:BK326"/>
    <mergeCell ref="Z327:Z330"/>
    <mergeCell ref="AA327:AA330"/>
    <mergeCell ref="AB327:AB330"/>
    <mergeCell ref="AC327:AC330"/>
    <mergeCell ref="AD327:AD330"/>
    <mergeCell ref="AE327:AE330"/>
    <mergeCell ref="AF327:AF330"/>
    <mergeCell ref="AG327:AG330"/>
    <mergeCell ref="AH327:AH330"/>
    <mergeCell ref="AI327:AI330"/>
    <mergeCell ref="AJ327:AJ330"/>
    <mergeCell ref="AK327:AK330"/>
    <mergeCell ref="AL327:AL330"/>
    <mergeCell ref="AM327:AM330"/>
    <mergeCell ref="AN327:AN330"/>
    <mergeCell ref="AO327:AO330"/>
    <mergeCell ref="AU323:AU326"/>
    <mergeCell ref="AV323:AV326"/>
    <mergeCell ref="AW323:AW326"/>
    <mergeCell ref="AX323:AX326"/>
    <mergeCell ref="AY323:AY326"/>
    <mergeCell ref="AZ323:AZ326"/>
    <mergeCell ref="BA323:BA326"/>
    <mergeCell ref="BB323:BB326"/>
    <mergeCell ref="AY327:AY330"/>
    <mergeCell ref="AZ327:AZ330"/>
    <mergeCell ref="BA327:BA330"/>
    <mergeCell ref="BB327:BB330"/>
    <mergeCell ref="BC327:BC330"/>
    <mergeCell ref="BD327:BD330"/>
    <mergeCell ref="BE327:BE330"/>
    <mergeCell ref="BF327:BF330"/>
    <mergeCell ref="BG327:BG330"/>
    <mergeCell ref="AP327:AP330"/>
    <mergeCell ref="AQ327:AQ330"/>
    <mergeCell ref="AR327:AR330"/>
    <mergeCell ref="AS327:AS330"/>
    <mergeCell ref="AT327:AT330"/>
    <mergeCell ref="AU327:AU330"/>
    <mergeCell ref="AV327:AV330"/>
    <mergeCell ref="AW327:AW330"/>
    <mergeCell ref="AX327:AX330"/>
    <mergeCell ref="BK331:BK334"/>
    <mergeCell ref="AT331:AT334"/>
    <mergeCell ref="AU331:AU334"/>
    <mergeCell ref="AV331:AV334"/>
    <mergeCell ref="AW331:AW334"/>
    <mergeCell ref="AX331:AX334"/>
    <mergeCell ref="AY331:AY334"/>
    <mergeCell ref="AZ331:AZ334"/>
    <mergeCell ref="BA331:BA334"/>
    <mergeCell ref="BB331:BB334"/>
    <mergeCell ref="BH327:BH330"/>
    <mergeCell ref="BI327:BI330"/>
    <mergeCell ref="BJ327:BJ330"/>
    <mergeCell ref="BK327:BK330"/>
    <mergeCell ref="Z331:Z334"/>
    <mergeCell ref="AA331:AA334"/>
    <mergeCell ref="AB331:AB334"/>
    <mergeCell ref="AC331:AC334"/>
    <mergeCell ref="AD331:AD334"/>
    <mergeCell ref="AE331:AE334"/>
    <mergeCell ref="AF331:AF334"/>
    <mergeCell ref="AG331:AG334"/>
    <mergeCell ref="AH331:AH334"/>
    <mergeCell ref="AI331:AI334"/>
    <mergeCell ref="AJ331:AJ334"/>
    <mergeCell ref="AK331:AK334"/>
    <mergeCell ref="AL331:AL334"/>
    <mergeCell ref="AM331:AM334"/>
    <mergeCell ref="AN331:AN334"/>
    <mergeCell ref="AO331:AO334"/>
    <mergeCell ref="AP331:AP334"/>
    <mergeCell ref="AQ331:AQ334"/>
    <mergeCell ref="Z335:Z338"/>
    <mergeCell ref="AA335:AA338"/>
    <mergeCell ref="AB335:AB338"/>
    <mergeCell ref="AC335:AC338"/>
    <mergeCell ref="AD335:AD338"/>
    <mergeCell ref="AE335:AE338"/>
    <mergeCell ref="AF335:AF338"/>
    <mergeCell ref="AG335:AG338"/>
    <mergeCell ref="AH335:AH338"/>
    <mergeCell ref="BC331:BC334"/>
    <mergeCell ref="BD331:BD334"/>
    <mergeCell ref="BE331:BE334"/>
    <mergeCell ref="BF331:BF334"/>
    <mergeCell ref="BG331:BG334"/>
    <mergeCell ref="BH331:BH334"/>
    <mergeCell ref="BI331:BI334"/>
    <mergeCell ref="BJ331:BJ334"/>
    <mergeCell ref="AR331:AR334"/>
    <mergeCell ref="AS331:AS334"/>
    <mergeCell ref="BI335:BI338"/>
    <mergeCell ref="AR335:AR338"/>
    <mergeCell ref="AS335:AS338"/>
    <mergeCell ref="AT335:AT338"/>
    <mergeCell ref="AU335:AU338"/>
    <mergeCell ref="AV335:AV338"/>
    <mergeCell ref="AW335:AW338"/>
    <mergeCell ref="AX335:AX338"/>
    <mergeCell ref="AY335:AY338"/>
    <mergeCell ref="AZ335:AZ338"/>
    <mergeCell ref="AI335:AI338"/>
    <mergeCell ref="AJ335:AJ338"/>
    <mergeCell ref="AK335:AK338"/>
    <mergeCell ref="AL335:AL338"/>
    <mergeCell ref="AM335:AM338"/>
    <mergeCell ref="AN335:AN338"/>
    <mergeCell ref="AO335:AO338"/>
    <mergeCell ref="AP335:AP338"/>
    <mergeCell ref="AQ335:AQ338"/>
    <mergeCell ref="BJ335:BJ338"/>
    <mergeCell ref="BK335:BK338"/>
    <mergeCell ref="Z339:Z342"/>
    <mergeCell ref="AA339:AA342"/>
    <mergeCell ref="AB339:AB342"/>
    <mergeCell ref="AC339:AC342"/>
    <mergeCell ref="AD339:AD342"/>
    <mergeCell ref="AE339:AE342"/>
    <mergeCell ref="AF339:AF342"/>
    <mergeCell ref="AG339:AG342"/>
    <mergeCell ref="AH339:AH342"/>
    <mergeCell ref="AI339:AI342"/>
    <mergeCell ref="AJ339:AJ342"/>
    <mergeCell ref="AK339:AK342"/>
    <mergeCell ref="AL339:AL342"/>
    <mergeCell ref="AM339:AM342"/>
    <mergeCell ref="AN339:AN342"/>
    <mergeCell ref="AO339:AO342"/>
    <mergeCell ref="AP339:AP342"/>
    <mergeCell ref="AQ339:AQ342"/>
    <mergeCell ref="AR339:AR342"/>
    <mergeCell ref="AS339:AS342"/>
    <mergeCell ref="AT339:AT342"/>
    <mergeCell ref="AU339:AU342"/>
    <mergeCell ref="BA335:BA338"/>
    <mergeCell ref="BB335:BB338"/>
    <mergeCell ref="Z343:Z346"/>
    <mergeCell ref="AA343:AA346"/>
    <mergeCell ref="AB343:AB346"/>
    <mergeCell ref="AC343:AC346"/>
    <mergeCell ref="AD343:AD346"/>
    <mergeCell ref="AE343:AE346"/>
    <mergeCell ref="AF343:AF346"/>
    <mergeCell ref="AG343:AG346"/>
    <mergeCell ref="AH343:AH346"/>
    <mergeCell ref="AI343:AI346"/>
    <mergeCell ref="AJ343:AJ346"/>
    <mergeCell ref="AK343:AK346"/>
    <mergeCell ref="AL343:AL346"/>
    <mergeCell ref="AM343:AM346"/>
    <mergeCell ref="AN343:AN346"/>
    <mergeCell ref="AO343:AO346"/>
    <mergeCell ref="AP343:AP346"/>
    <mergeCell ref="BH339:BH342"/>
    <mergeCell ref="BI339:BI342"/>
    <mergeCell ref="BJ339:BJ342"/>
    <mergeCell ref="BK339:BK342"/>
    <mergeCell ref="AV339:AV342"/>
    <mergeCell ref="AW339:AW342"/>
    <mergeCell ref="AX339:AX342"/>
    <mergeCell ref="AY339:AY342"/>
    <mergeCell ref="AZ339:AZ342"/>
    <mergeCell ref="BA339:BA342"/>
    <mergeCell ref="BB339:BB342"/>
    <mergeCell ref="BC339:BC342"/>
    <mergeCell ref="BD339:BD342"/>
    <mergeCell ref="BI343:BI346"/>
    <mergeCell ref="BJ343:BJ346"/>
    <mergeCell ref="BK343:BK346"/>
    <mergeCell ref="BC335:BC338"/>
    <mergeCell ref="BD335:BD338"/>
    <mergeCell ref="BE335:BE338"/>
    <mergeCell ref="BF335:BF338"/>
    <mergeCell ref="BG335:BG338"/>
    <mergeCell ref="BH335:BH338"/>
    <mergeCell ref="BH343:BH346"/>
    <mergeCell ref="AV343:AV346"/>
    <mergeCell ref="AW343:AW346"/>
    <mergeCell ref="AX343:AX346"/>
    <mergeCell ref="AD347:AD350"/>
    <mergeCell ref="AE347:AE350"/>
    <mergeCell ref="AF347:AF350"/>
    <mergeCell ref="AG347:AG350"/>
    <mergeCell ref="AH347:AH350"/>
    <mergeCell ref="AI347:AI350"/>
    <mergeCell ref="AJ347:AJ350"/>
    <mergeCell ref="AK347:AK350"/>
    <mergeCell ref="AL347:AL350"/>
    <mergeCell ref="AM347:AM350"/>
    <mergeCell ref="AN347:AN350"/>
    <mergeCell ref="AO347:AO350"/>
    <mergeCell ref="AP347:AP350"/>
    <mergeCell ref="AY343:AY346"/>
    <mergeCell ref="BE339:BE342"/>
    <mergeCell ref="BF339:BF342"/>
    <mergeCell ref="BG339:BG342"/>
    <mergeCell ref="AQ343:AQ346"/>
    <mergeCell ref="AR343:AR346"/>
    <mergeCell ref="AS343:AS346"/>
    <mergeCell ref="AT343:AT346"/>
    <mergeCell ref="AU343:AU346"/>
    <mergeCell ref="AZ343:AZ346"/>
    <mergeCell ref="BA343:BA346"/>
    <mergeCell ref="BB343:BB346"/>
    <mergeCell ref="BC343:BC346"/>
    <mergeCell ref="BD343:BD346"/>
    <mergeCell ref="BE343:BE346"/>
    <mergeCell ref="BF343:BF346"/>
    <mergeCell ref="BG343:BG346"/>
    <mergeCell ref="BK347:BK350"/>
    <mergeCell ref="Z351:Z354"/>
    <mergeCell ref="AA351:AA354"/>
    <mergeCell ref="AB351:AB354"/>
    <mergeCell ref="AC351:AC354"/>
    <mergeCell ref="AD351:AD354"/>
    <mergeCell ref="AE351:AE354"/>
    <mergeCell ref="AF351:AF354"/>
    <mergeCell ref="AG351:AG354"/>
    <mergeCell ref="AH351:AH354"/>
    <mergeCell ref="AI351:AI354"/>
    <mergeCell ref="AJ351:AJ354"/>
    <mergeCell ref="AK351:AK354"/>
    <mergeCell ref="AL351:AL354"/>
    <mergeCell ref="AM351:AM354"/>
    <mergeCell ref="AN351:AN354"/>
    <mergeCell ref="AO351:AO354"/>
    <mergeCell ref="AU347:AU350"/>
    <mergeCell ref="AV347:AV350"/>
    <mergeCell ref="AW347:AW350"/>
    <mergeCell ref="Z347:Z350"/>
    <mergeCell ref="AA347:AA350"/>
    <mergeCell ref="AB347:AB350"/>
    <mergeCell ref="AC347:AC350"/>
    <mergeCell ref="AX347:AX350"/>
    <mergeCell ref="AY347:AY350"/>
    <mergeCell ref="AZ347:AZ350"/>
    <mergeCell ref="BA347:BA350"/>
    <mergeCell ref="BB347:BB350"/>
    <mergeCell ref="BC347:BC350"/>
    <mergeCell ref="BG351:BG354"/>
    <mergeCell ref="AP351:AP354"/>
    <mergeCell ref="AQ351:AQ354"/>
    <mergeCell ref="AR351:AR354"/>
    <mergeCell ref="AS351:AS354"/>
    <mergeCell ref="AT351:AT354"/>
    <mergeCell ref="AU351:AU354"/>
    <mergeCell ref="AV351:AV354"/>
    <mergeCell ref="AW351:AW354"/>
    <mergeCell ref="AX351:AX354"/>
    <mergeCell ref="BD347:BD350"/>
    <mergeCell ref="BE347:BE350"/>
    <mergeCell ref="BF347:BF350"/>
    <mergeCell ref="BG347:BG350"/>
    <mergeCell ref="BD351:BD354"/>
    <mergeCell ref="BE351:BE354"/>
    <mergeCell ref="BF351:BF354"/>
    <mergeCell ref="AQ347:AQ350"/>
    <mergeCell ref="AR347:AR350"/>
    <mergeCell ref="AS347:AS350"/>
    <mergeCell ref="AT347:AT350"/>
    <mergeCell ref="BH347:BH350"/>
    <mergeCell ref="BI347:BI350"/>
    <mergeCell ref="BJ347:BJ350"/>
    <mergeCell ref="BH351:BH354"/>
    <mergeCell ref="BI351:BI354"/>
    <mergeCell ref="BJ351:BJ354"/>
    <mergeCell ref="BK351:BK354"/>
    <mergeCell ref="Z355:Z358"/>
    <mergeCell ref="AA355:AA358"/>
    <mergeCell ref="AB355:AB358"/>
    <mergeCell ref="AC355:AC358"/>
    <mergeCell ref="AD355:AD358"/>
    <mergeCell ref="AE355:AE358"/>
    <mergeCell ref="AF355:AF358"/>
    <mergeCell ref="AG355:AG358"/>
    <mergeCell ref="AH355:AH358"/>
    <mergeCell ref="AI355:AI358"/>
    <mergeCell ref="AJ355:AJ358"/>
    <mergeCell ref="AK355:AK358"/>
    <mergeCell ref="AL355:AL358"/>
    <mergeCell ref="AM355:AM358"/>
    <mergeCell ref="AN355:AN358"/>
    <mergeCell ref="AO355:AO358"/>
    <mergeCell ref="AP355:AP358"/>
    <mergeCell ref="AQ355:AQ358"/>
    <mergeCell ref="AR355:AR358"/>
    <mergeCell ref="AS355:AS358"/>
    <mergeCell ref="AY351:AY354"/>
    <mergeCell ref="AZ351:AZ354"/>
    <mergeCell ref="BA351:BA354"/>
    <mergeCell ref="BB351:BB354"/>
    <mergeCell ref="BC351:BC354"/>
    <mergeCell ref="BC355:BC358"/>
    <mergeCell ref="BD355:BD358"/>
    <mergeCell ref="BE355:BE358"/>
    <mergeCell ref="BF355:BF358"/>
    <mergeCell ref="BG355:BG358"/>
    <mergeCell ref="BH355:BH358"/>
    <mergeCell ref="BI355:BI358"/>
    <mergeCell ref="BJ355:BJ358"/>
    <mergeCell ref="BK355:BK358"/>
    <mergeCell ref="AT355:AT358"/>
    <mergeCell ref="AU355:AU358"/>
    <mergeCell ref="AV355:AV358"/>
    <mergeCell ref="AW355:AW358"/>
    <mergeCell ref="AX355:AX358"/>
    <mergeCell ref="AY355:AY358"/>
    <mergeCell ref="AZ355:AZ358"/>
    <mergeCell ref="BA355:BA358"/>
    <mergeCell ref="BB355:BB358"/>
    <mergeCell ref="BI359:BI362"/>
    <mergeCell ref="AR359:AR362"/>
    <mergeCell ref="AS359:AS362"/>
    <mergeCell ref="AT359:AT362"/>
    <mergeCell ref="AU359:AU362"/>
    <mergeCell ref="AV359:AV362"/>
    <mergeCell ref="AW359:AW362"/>
    <mergeCell ref="AX359:AX362"/>
    <mergeCell ref="AY359:AY362"/>
    <mergeCell ref="AZ359:AZ362"/>
    <mergeCell ref="AI359:AI362"/>
    <mergeCell ref="AJ359:AJ362"/>
    <mergeCell ref="AK359:AK362"/>
    <mergeCell ref="AL359:AL362"/>
    <mergeCell ref="AM359:AM362"/>
    <mergeCell ref="AN359:AN362"/>
    <mergeCell ref="AO359:AO362"/>
    <mergeCell ref="AP359:AP362"/>
    <mergeCell ref="AQ359:AQ362"/>
    <mergeCell ref="BJ359:BJ362"/>
    <mergeCell ref="BK359:BK362"/>
    <mergeCell ref="Z363:Z366"/>
    <mergeCell ref="AA363:AA366"/>
    <mergeCell ref="AB363:AB366"/>
    <mergeCell ref="AC363:AC366"/>
    <mergeCell ref="AD363:AD366"/>
    <mergeCell ref="AE363:AE366"/>
    <mergeCell ref="AF363:AF366"/>
    <mergeCell ref="AG363:AG366"/>
    <mergeCell ref="AH363:AH366"/>
    <mergeCell ref="AI363:AI366"/>
    <mergeCell ref="AJ363:AJ366"/>
    <mergeCell ref="AK363:AK366"/>
    <mergeCell ref="AL363:AL366"/>
    <mergeCell ref="AM363:AM366"/>
    <mergeCell ref="AN363:AN366"/>
    <mergeCell ref="AO363:AO366"/>
    <mergeCell ref="AP363:AP366"/>
    <mergeCell ref="AQ363:AQ366"/>
    <mergeCell ref="AR363:AR366"/>
    <mergeCell ref="AS363:AS366"/>
    <mergeCell ref="AT363:AT366"/>
    <mergeCell ref="AU363:AU366"/>
    <mergeCell ref="BA359:BA362"/>
    <mergeCell ref="BB359:BB362"/>
    <mergeCell ref="BC359:BC362"/>
    <mergeCell ref="BD359:BD362"/>
    <mergeCell ref="BE359:BE362"/>
    <mergeCell ref="BF359:BF362"/>
    <mergeCell ref="BG359:BG362"/>
    <mergeCell ref="BH359:BH362"/>
    <mergeCell ref="BI363:BI366"/>
    <mergeCell ref="BJ363:BJ366"/>
    <mergeCell ref="BK363:BK366"/>
    <mergeCell ref="Z367:Z370"/>
    <mergeCell ref="AA367:AA370"/>
    <mergeCell ref="AB367:AB370"/>
    <mergeCell ref="AC367:AC370"/>
    <mergeCell ref="AD367:AD370"/>
    <mergeCell ref="AE367:AE370"/>
    <mergeCell ref="AF367:AF370"/>
    <mergeCell ref="AG367:AG370"/>
    <mergeCell ref="AH367:AH370"/>
    <mergeCell ref="AI367:AI370"/>
    <mergeCell ref="AJ367:AJ370"/>
    <mergeCell ref="AK367:AK370"/>
    <mergeCell ref="AL367:AL370"/>
    <mergeCell ref="AM367:AM370"/>
    <mergeCell ref="AN367:AN370"/>
    <mergeCell ref="AO367:AO370"/>
    <mergeCell ref="AP367:AP370"/>
    <mergeCell ref="AV363:AV366"/>
    <mergeCell ref="AW363:AW366"/>
    <mergeCell ref="AX363:AX366"/>
    <mergeCell ref="AY363:AY366"/>
    <mergeCell ref="AZ363:AZ366"/>
    <mergeCell ref="BA363:BA366"/>
    <mergeCell ref="BB363:BB366"/>
    <mergeCell ref="BC363:BC366"/>
    <mergeCell ref="BD363:BD366"/>
    <mergeCell ref="T83:T86"/>
    <mergeCell ref="AZ367:AZ370"/>
    <mergeCell ref="BA367:BA370"/>
    <mergeCell ref="BB367:BB370"/>
    <mergeCell ref="BC367:BC370"/>
    <mergeCell ref="BD367:BD370"/>
    <mergeCell ref="BE367:BE370"/>
    <mergeCell ref="BF367:BF370"/>
    <mergeCell ref="BG367:BG370"/>
    <mergeCell ref="BH367:BH370"/>
    <mergeCell ref="AQ367:AQ370"/>
    <mergeCell ref="AR367:AR370"/>
    <mergeCell ref="AS367:AS370"/>
    <mergeCell ref="AT367:AT370"/>
    <mergeCell ref="AU367:AU370"/>
    <mergeCell ref="AV367:AV370"/>
    <mergeCell ref="AW367:AW370"/>
    <mergeCell ref="AX367:AX370"/>
    <mergeCell ref="AY367:AY370"/>
    <mergeCell ref="BE363:BE366"/>
    <mergeCell ref="BF363:BF366"/>
    <mergeCell ref="BG363:BG366"/>
    <mergeCell ref="BH363:BH366"/>
    <mergeCell ref="Z359:Z362"/>
    <mergeCell ref="AA359:AA362"/>
    <mergeCell ref="AB359:AB362"/>
    <mergeCell ref="AC359:AC362"/>
    <mergeCell ref="AD359:AD362"/>
    <mergeCell ref="AE359:AE362"/>
    <mergeCell ref="AF359:AF362"/>
    <mergeCell ref="AG359:AG362"/>
    <mergeCell ref="AH359:AH362"/>
    <mergeCell ref="T87:T90"/>
    <mergeCell ref="T91:T94"/>
    <mergeCell ref="T95:T98"/>
    <mergeCell ref="T99:T102"/>
    <mergeCell ref="T103:T106"/>
    <mergeCell ref="T107:T110"/>
    <mergeCell ref="T111:T114"/>
    <mergeCell ref="T115:T118"/>
    <mergeCell ref="T119:T122"/>
    <mergeCell ref="BI367:BI370"/>
    <mergeCell ref="BJ367:BJ370"/>
    <mergeCell ref="BK367:BK370"/>
    <mergeCell ref="T3:T6"/>
    <mergeCell ref="T7:T10"/>
    <mergeCell ref="T11:T14"/>
    <mergeCell ref="T15:T18"/>
    <mergeCell ref="T19:T22"/>
    <mergeCell ref="T23:T26"/>
    <mergeCell ref="T27:T30"/>
    <mergeCell ref="T31:T34"/>
    <mergeCell ref="T35:T38"/>
    <mergeCell ref="T39:T42"/>
    <mergeCell ref="T43:T46"/>
    <mergeCell ref="T47:T50"/>
    <mergeCell ref="T51:T54"/>
    <mergeCell ref="T55:T58"/>
    <mergeCell ref="T59:T62"/>
    <mergeCell ref="T63:T66"/>
    <mergeCell ref="T67:T70"/>
    <mergeCell ref="T71:T74"/>
    <mergeCell ref="T75:T78"/>
    <mergeCell ref="T79:T82"/>
    <mergeCell ref="T159:T162"/>
    <mergeCell ref="T163:T166"/>
    <mergeCell ref="T167:T170"/>
    <mergeCell ref="T171:T174"/>
    <mergeCell ref="T175:T178"/>
    <mergeCell ref="T179:T182"/>
    <mergeCell ref="T183:T186"/>
    <mergeCell ref="T187:T190"/>
    <mergeCell ref="T191:T194"/>
    <mergeCell ref="T123:T126"/>
    <mergeCell ref="T127:T130"/>
    <mergeCell ref="T131:T134"/>
    <mergeCell ref="T135:T138"/>
    <mergeCell ref="T139:T142"/>
    <mergeCell ref="T143:T146"/>
    <mergeCell ref="T147:T150"/>
    <mergeCell ref="T151:T154"/>
    <mergeCell ref="T155:T158"/>
    <mergeCell ref="T303:T306"/>
    <mergeCell ref="C1:D1"/>
    <mergeCell ref="E1:H1"/>
    <mergeCell ref="I1:J1"/>
    <mergeCell ref="M1:S1"/>
    <mergeCell ref="T267:T270"/>
    <mergeCell ref="T271:T274"/>
    <mergeCell ref="T275:T278"/>
    <mergeCell ref="T279:T282"/>
    <mergeCell ref="T283:T286"/>
    <mergeCell ref="T287:T290"/>
    <mergeCell ref="T291:T294"/>
    <mergeCell ref="T295:T298"/>
    <mergeCell ref="T299:T302"/>
    <mergeCell ref="T231:T234"/>
    <mergeCell ref="T235:T238"/>
    <mergeCell ref="T239:T242"/>
    <mergeCell ref="T243:T246"/>
    <mergeCell ref="T247:T250"/>
    <mergeCell ref="T251:T254"/>
    <mergeCell ref="T255:T258"/>
    <mergeCell ref="T259:T262"/>
    <mergeCell ref="T263:T266"/>
    <mergeCell ref="T195:T198"/>
    <mergeCell ref="T199:T202"/>
    <mergeCell ref="T203:T206"/>
    <mergeCell ref="T207:T210"/>
    <mergeCell ref="T211:T214"/>
    <mergeCell ref="T215:T218"/>
    <mergeCell ref="T219:T222"/>
    <mergeCell ref="T223:T226"/>
    <mergeCell ref="T227:T230"/>
  </mergeCells>
  <conditionalFormatting sqref="I2:I1048576">
    <cfRule type="cellIs" dxfId="41" priority="2" operator="equal">
      <formula>90</formula>
    </cfRule>
  </conditionalFormatting>
  <printOptions horizontalCentered="1" verticalCentered="1"/>
  <pageMargins left="0" right="0" top="0" bottom="0" header="0" footer="0"/>
  <pageSetup paperSize="9" scale="80" orientation="landscape"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9">
    <tabColor theme="3" tint="0.39997558519241921"/>
  </sheetPr>
  <dimension ref="A1:AF83"/>
  <sheetViews>
    <sheetView showGridLines="0" showRowColHeaders="0" topLeftCell="A46" zoomScaleNormal="100" workbookViewId="0">
      <selection activeCell="AJ10" sqref="AJ10"/>
    </sheetView>
  </sheetViews>
  <sheetFormatPr baseColWidth="10" defaultRowHeight="14.4" x14ac:dyDescent="0.3"/>
  <cols>
    <col min="1" max="1" width="8.77734375" customWidth="1"/>
    <col min="2" max="2" width="15.77734375" style="10" customWidth="1"/>
    <col min="3" max="3" width="15.77734375" style="46" customWidth="1"/>
    <col min="4" max="4" width="6.77734375" style="16" customWidth="1"/>
    <col min="5" max="6" width="6.77734375" style="13" customWidth="1"/>
    <col min="7" max="7" width="6.77734375" style="12" customWidth="1"/>
    <col min="8" max="13" width="3.77734375" style="13" customWidth="1"/>
    <col min="14" max="14" width="3.77734375" style="17" customWidth="1"/>
    <col min="15" max="17" width="3.77734375" style="13" customWidth="1"/>
    <col min="18" max="18" width="6.6640625" style="13" customWidth="1"/>
    <col min="19" max="19" width="3.5546875" hidden="1" customWidth="1"/>
    <col min="20" max="20" width="5.77734375" hidden="1" customWidth="1"/>
    <col min="21" max="30" width="3.77734375" hidden="1" customWidth="1"/>
    <col min="31" max="31" width="6.5546875" hidden="1" customWidth="1"/>
    <col min="32" max="32" width="26" hidden="1" customWidth="1"/>
    <col min="33" max="33" width="11.5546875" customWidth="1"/>
  </cols>
  <sheetData>
    <row r="1" spans="1:32" ht="70.8" customHeight="1" thickTop="1" thickBot="1" x14ac:dyDescent="0.35">
      <c r="A1" s="596" t="s">
        <v>859</v>
      </c>
      <c r="B1" s="595"/>
      <c r="C1" s="595" t="s">
        <v>786</v>
      </c>
      <c r="D1" s="595"/>
      <c r="E1" s="511" t="s">
        <v>703</v>
      </c>
      <c r="F1" s="511"/>
      <c r="G1" s="511"/>
      <c r="H1" s="511"/>
      <c r="I1" s="513"/>
      <c r="J1" s="597" t="str">
        <f>IF(COUNTA(F3:F13)=0,"",(COUNTA(F3:F13)))</f>
        <v/>
      </c>
      <c r="K1" s="598"/>
      <c r="L1" s="592" t="s">
        <v>774</v>
      </c>
      <c r="M1" s="593"/>
      <c r="N1" s="589"/>
      <c r="O1" s="590"/>
      <c r="P1" s="590"/>
      <c r="Q1" s="590"/>
      <c r="R1" s="591"/>
    </row>
    <row r="2" spans="1:32" ht="31.8" customHeight="1" thickTop="1" thickBot="1" x14ac:dyDescent="0.35">
      <c r="A2" s="109" t="s">
        <v>747</v>
      </c>
      <c r="B2" s="110" t="s">
        <v>1</v>
      </c>
      <c r="C2" s="111" t="s">
        <v>694</v>
      </c>
      <c r="D2" s="124" t="s">
        <v>0</v>
      </c>
      <c r="E2" s="125" t="s">
        <v>679</v>
      </c>
      <c r="F2" s="125" t="s">
        <v>695</v>
      </c>
      <c r="G2" s="112" t="s">
        <v>680</v>
      </c>
      <c r="H2" s="125" t="s">
        <v>681</v>
      </c>
      <c r="I2" s="125" t="s">
        <v>682</v>
      </c>
      <c r="J2" s="125" t="s">
        <v>683</v>
      </c>
      <c r="K2" s="125" t="s">
        <v>684</v>
      </c>
      <c r="L2" s="125" t="s">
        <v>685</v>
      </c>
      <c r="M2" s="125" t="s">
        <v>686</v>
      </c>
      <c r="N2" s="126" t="s">
        <v>687</v>
      </c>
      <c r="O2" s="125" t="s">
        <v>688</v>
      </c>
      <c r="P2" s="125" t="s">
        <v>689</v>
      </c>
      <c r="Q2" s="127" t="s">
        <v>690</v>
      </c>
      <c r="R2" s="143" t="s">
        <v>792</v>
      </c>
      <c r="T2" s="135" t="s">
        <v>697</v>
      </c>
      <c r="U2" s="133" t="s">
        <v>681</v>
      </c>
      <c r="V2" s="133" t="s">
        <v>682</v>
      </c>
      <c r="W2" s="133" t="s">
        <v>683</v>
      </c>
      <c r="X2" s="133" t="s">
        <v>684</v>
      </c>
      <c r="Y2" s="133" t="s">
        <v>685</v>
      </c>
      <c r="Z2" s="133" t="s">
        <v>686</v>
      </c>
      <c r="AA2" s="133" t="s">
        <v>687</v>
      </c>
      <c r="AB2" s="133" t="s">
        <v>688</v>
      </c>
      <c r="AC2" s="133" t="s">
        <v>689</v>
      </c>
      <c r="AD2" s="133" t="s">
        <v>690</v>
      </c>
      <c r="AE2" s="130" t="s">
        <v>792</v>
      </c>
      <c r="AF2" s="133" t="s">
        <v>800</v>
      </c>
    </row>
    <row r="3" spans="1:32" ht="30" customHeight="1" thickBot="1" x14ac:dyDescent="0.35">
      <c r="A3" s="214" t="str">
        <f>IF(D3="","",RANK(AF3,$AF$3:$AF$13,0))</f>
        <v/>
      </c>
      <c r="B3" s="58" t="str">
        <f>IF(ISNA(VLOOKUP(D3,'L. Des E.'!$A$3:$C$362,2,FALSE)),"",(VLOOKUP(D3,'L. Des E.'!$A$3:$C$362,2,FALSE)))</f>
        <v/>
      </c>
      <c r="C3" s="80" t="str">
        <f>IF(ISNA(VLOOKUP(D3,'L. Des E.'!$A$3:$C$362,3,FALSE)),"",(VLOOKUP(D3,'L. Des E.'!$A$3:$C$362,3,FALSE)))</f>
        <v/>
      </c>
      <c r="D3" s="59"/>
      <c r="E3" s="60"/>
      <c r="F3" s="60"/>
      <c r="G3" s="55" t="str">
        <f>IF(SUM(H3:R3)=0,"",(SUM(H3:R3)))</f>
        <v/>
      </c>
      <c r="H3" s="60"/>
      <c r="I3" s="60"/>
      <c r="J3" s="60"/>
      <c r="K3" s="60"/>
      <c r="L3" s="60"/>
      <c r="M3" s="60"/>
      <c r="N3" s="224"/>
      <c r="O3" s="60"/>
      <c r="P3" s="60"/>
      <c r="Q3" s="225"/>
      <c r="R3" s="226"/>
      <c r="S3" s="6">
        <v>1</v>
      </c>
      <c r="T3" s="6">
        <f>SUM(H3:Q3)</f>
        <v>0</v>
      </c>
      <c r="U3" s="6">
        <f t="shared" ref="U3:AD3" si="0">H3</f>
        <v>0</v>
      </c>
      <c r="V3" s="6">
        <f t="shared" si="0"/>
        <v>0</v>
      </c>
      <c r="W3" s="6">
        <f t="shared" si="0"/>
        <v>0</v>
      </c>
      <c r="X3" s="6">
        <f t="shared" si="0"/>
        <v>0</v>
      </c>
      <c r="Y3" s="6">
        <f t="shared" si="0"/>
        <v>0</v>
      </c>
      <c r="Z3" s="6">
        <f t="shared" si="0"/>
        <v>0</v>
      </c>
      <c r="AA3" s="134">
        <f t="shared" si="0"/>
        <v>0</v>
      </c>
      <c r="AB3" s="6">
        <f t="shared" si="0"/>
        <v>0</v>
      </c>
      <c r="AC3" s="6">
        <f t="shared" si="0"/>
        <v>0</v>
      </c>
      <c r="AD3" s="6">
        <f t="shared" si="0"/>
        <v>0</v>
      </c>
      <c r="AE3" s="6">
        <f>R3</f>
        <v>0</v>
      </c>
      <c r="AF3" s="6">
        <f>IF(T3="","",IFERROR(SUM(U3:AD3)+LARGE(U3:AD3,1)/100+LARGE(U3:AD3,2)/1000+LARGE(U3:AD3,3)/10000+LARGE(U3:AD3,4)/100000+LARGE(U3:AD3,5)/1000000+LARGE(U3:AD3,6)/10000000+LARGE(U3:AD3,7)/100000000+LARGE(U3:AD3,8)/1000000000+LARGE(U3:AD3,9)/10000000000+LARGE(U3:AD3,10)+100000000000+0.01/S3,0))+AE3</f>
        <v>100000000000.00999</v>
      </c>
    </row>
    <row r="4" spans="1:32" ht="30" customHeight="1" thickBot="1" x14ac:dyDescent="0.35">
      <c r="A4" s="214" t="str">
        <f t="shared" ref="A4:A13" si="1">IF(D4="","",RANK(AF4,$AF$3:$AF$13,0))</f>
        <v/>
      </c>
      <c r="B4" s="58" t="str">
        <f>IF(ISNA(VLOOKUP(D4,'L. Des E.'!$A$3:$C$362,2,FALSE)),"",(VLOOKUP(D4,'L. Des E.'!$A$3:$C$362,2,FALSE)))</f>
        <v/>
      </c>
      <c r="C4" s="80" t="str">
        <f>IF(ISNA(VLOOKUP(D4,'L. Des E.'!$A$3:$C$362,3,FALSE)),"",(VLOOKUP(D4,'L. Des E.'!$A$3:$C$362,3,FALSE)))</f>
        <v/>
      </c>
      <c r="D4" s="59"/>
      <c r="E4" s="60"/>
      <c r="F4" s="60"/>
      <c r="G4" s="55" t="str">
        <f t="shared" ref="G4:G13" si="2">IF(SUM(H4:R4)=0,"",(SUM(H4:R4)))</f>
        <v/>
      </c>
      <c r="H4" s="60"/>
      <c r="I4" s="60"/>
      <c r="J4" s="60"/>
      <c r="K4" s="60"/>
      <c r="L4" s="60"/>
      <c r="M4" s="60"/>
      <c r="N4" s="224"/>
      <c r="O4" s="60"/>
      <c r="P4" s="60"/>
      <c r="Q4" s="225"/>
      <c r="R4" s="226"/>
      <c r="S4" s="6">
        <v>2</v>
      </c>
      <c r="T4" s="6">
        <f t="shared" ref="T4:T67" si="3">SUM(H4:Q4)</f>
        <v>0</v>
      </c>
      <c r="U4" s="6">
        <f t="shared" ref="U4:U67" si="4">H4</f>
        <v>0</v>
      </c>
      <c r="V4" s="6">
        <f t="shared" ref="V4:V67" si="5">I4</f>
        <v>0</v>
      </c>
      <c r="W4" s="6">
        <f t="shared" ref="W4:W67" si="6">J4</f>
        <v>0</v>
      </c>
      <c r="X4" s="6">
        <f t="shared" ref="X4:X67" si="7">K4</f>
        <v>0</v>
      </c>
      <c r="Y4" s="6">
        <f t="shared" ref="Y4:Y67" si="8">L4</f>
        <v>0</v>
      </c>
      <c r="Z4" s="6">
        <f t="shared" ref="Z4:Z67" si="9">M4</f>
        <v>0</v>
      </c>
      <c r="AA4" s="134">
        <f t="shared" ref="AA4:AA67" si="10">N4</f>
        <v>0</v>
      </c>
      <c r="AB4" s="6">
        <f t="shared" ref="AB4:AB67" si="11">O4</f>
        <v>0</v>
      </c>
      <c r="AC4" s="6">
        <f t="shared" ref="AC4:AC67" si="12">P4</f>
        <v>0</v>
      </c>
      <c r="AD4" s="6">
        <f t="shared" ref="AD4:AD67" si="13">Q4</f>
        <v>0</v>
      </c>
      <c r="AE4" s="6">
        <f t="shared" ref="AE4:AE67" si="14">R4</f>
        <v>0</v>
      </c>
      <c r="AF4" s="6">
        <f t="shared" ref="AF4:AF13" si="15">IF(T4="","",IFERROR(SUM(U4:AD4)+LARGE(U4:AD4,1)/100+LARGE(U4:AD4,2)/1000+LARGE(U4:AD4,3)/10000+LARGE(U4:AD4,4)/100000+LARGE(U4:AD4,5)/1000000+LARGE(U4:AD4,6)/10000000+LARGE(U4:AD4,7)/100000000+LARGE(U4:AD4,8)/1000000000+LARGE(U4:AD4,9)/10000000000+LARGE(U4:AD4,10)+100000000000+0.01/S4,0))+AE4</f>
        <v>100000000000.005</v>
      </c>
    </row>
    <row r="5" spans="1:32" ht="30" customHeight="1" thickBot="1" x14ac:dyDescent="0.35">
      <c r="A5" s="214" t="str">
        <f t="shared" si="1"/>
        <v/>
      </c>
      <c r="B5" s="58" t="str">
        <f>IF(ISNA(VLOOKUP(D5,'L. Des E.'!$A$3:$C$362,2,FALSE)),"",(VLOOKUP(D5,'L. Des E.'!$A$3:$C$362,2,FALSE)))</f>
        <v/>
      </c>
      <c r="C5" s="80" t="str">
        <f>IF(ISNA(VLOOKUP(D5,'L. Des E.'!$A$3:$C$362,3,FALSE)),"",(VLOOKUP(D5,'L. Des E.'!$A$3:$C$362,3,FALSE)))</f>
        <v/>
      </c>
      <c r="D5" s="59"/>
      <c r="E5" s="60"/>
      <c r="F5" s="60"/>
      <c r="G5" s="55" t="str">
        <f t="shared" si="2"/>
        <v/>
      </c>
      <c r="H5" s="60"/>
      <c r="I5" s="60"/>
      <c r="J5" s="60"/>
      <c r="K5" s="60"/>
      <c r="L5" s="60"/>
      <c r="M5" s="60"/>
      <c r="N5" s="224"/>
      <c r="O5" s="60"/>
      <c r="P5" s="60"/>
      <c r="Q5" s="225"/>
      <c r="R5" s="226"/>
      <c r="S5" s="6">
        <v>3</v>
      </c>
      <c r="T5" s="6">
        <f t="shared" si="3"/>
        <v>0</v>
      </c>
      <c r="U5" s="6">
        <f t="shared" si="4"/>
        <v>0</v>
      </c>
      <c r="V5" s="6">
        <f t="shared" si="5"/>
        <v>0</v>
      </c>
      <c r="W5" s="6">
        <f t="shared" si="6"/>
        <v>0</v>
      </c>
      <c r="X5" s="6">
        <f t="shared" si="7"/>
        <v>0</v>
      </c>
      <c r="Y5" s="6">
        <f t="shared" si="8"/>
        <v>0</v>
      </c>
      <c r="Z5" s="6">
        <f t="shared" si="9"/>
        <v>0</v>
      </c>
      <c r="AA5" s="134">
        <f t="shared" si="10"/>
        <v>0</v>
      </c>
      <c r="AB5" s="6">
        <f t="shared" si="11"/>
        <v>0</v>
      </c>
      <c r="AC5" s="6">
        <f t="shared" si="12"/>
        <v>0</v>
      </c>
      <c r="AD5" s="6">
        <f t="shared" si="13"/>
        <v>0</v>
      </c>
      <c r="AE5" s="6">
        <f t="shared" si="14"/>
        <v>0</v>
      </c>
      <c r="AF5" s="6">
        <f t="shared" si="15"/>
        <v>100000000000.00333</v>
      </c>
    </row>
    <row r="6" spans="1:32" ht="30" customHeight="1" thickBot="1" x14ac:dyDescent="0.35">
      <c r="A6" s="214" t="str">
        <f t="shared" si="1"/>
        <v/>
      </c>
      <c r="B6" s="58" t="str">
        <f>IF(ISNA(VLOOKUP(D6,'L. Des E.'!$A$3:$C$362,2,FALSE)),"",(VLOOKUP(D6,'L. Des E.'!$A$3:$C$362,2,FALSE)))</f>
        <v/>
      </c>
      <c r="C6" s="80" t="str">
        <f>IF(ISNA(VLOOKUP(D6,'L. Des E.'!$A$3:$C$362,3,FALSE)),"",(VLOOKUP(D6,'L. Des E.'!$A$3:$C$362,3,FALSE)))</f>
        <v/>
      </c>
      <c r="D6" s="59"/>
      <c r="E6" s="60"/>
      <c r="F6" s="60"/>
      <c r="G6" s="55" t="str">
        <f t="shared" si="2"/>
        <v/>
      </c>
      <c r="H6" s="60"/>
      <c r="I6" s="60"/>
      <c r="J6" s="60"/>
      <c r="K6" s="60"/>
      <c r="L6" s="60"/>
      <c r="M6" s="60"/>
      <c r="N6" s="224"/>
      <c r="O6" s="60"/>
      <c r="P6" s="60"/>
      <c r="Q6" s="225"/>
      <c r="R6" s="226"/>
      <c r="S6" s="6">
        <v>4</v>
      </c>
      <c r="T6" s="6">
        <f t="shared" si="3"/>
        <v>0</v>
      </c>
      <c r="U6" s="6">
        <f t="shared" si="4"/>
        <v>0</v>
      </c>
      <c r="V6" s="6">
        <f t="shared" si="5"/>
        <v>0</v>
      </c>
      <c r="W6" s="6">
        <f t="shared" si="6"/>
        <v>0</v>
      </c>
      <c r="X6" s="6">
        <f t="shared" si="7"/>
        <v>0</v>
      </c>
      <c r="Y6" s="6">
        <f t="shared" si="8"/>
        <v>0</v>
      </c>
      <c r="Z6" s="6">
        <f t="shared" si="9"/>
        <v>0</v>
      </c>
      <c r="AA6" s="134">
        <f t="shared" si="10"/>
        <v>0</v>
      </c>
      <c r="AB6" s="6">
        <f t="shared" si="11"/>
        <v>0</v>
      </c>
      <c r="AC6" s="6">
        <f t="shared" si="12"/>
        <v>0</v>
      </c>
      <c r="AD6" s="6">
        <f t="shared" si="13"/>
        <v>0</v>
      </c>
      <c r="AE6" s="6">
        <f t="shared" si="14"/>
        <v>0</v>
      </c>
      <c r="AF6" s="6">
        <f t="shared" si="15"/>
        <v>100000000000.0025</v>
      </c>
    </row>
    <row r="7" spans="1:32" ht="30" customHeight="1" thickBot="1" x14ac:dyDescent="0.35">
      <c r="A7" s="214" t="str">
        <f t="shared" si="1"/>
        <v/>
      </c>
      <c r="B7" s="58" t="str">
        <f>IF(ISNA(VLOOKUP(D7,'L. Des E.'!$A$3:$C$362,2,FALSE)),"",(VLOOKUP(D7,'L. Des E.'!$A$3:$C$362,2,FALSE)))</f>
        <v/>
      </c>
      <c r="C7" s="80" t="str">
        <f>IF(ISNA(VLOOKUP(D7,'L. Des E.'!$A$3:$C$362,3,FALSE)),"",(VLOOKUP(D7,'L. Des E.'!$A$3:$C$362,3,FALSE)))</f>
        <v/>
      </c>
      <c r="D7" s="59"/>
      <c r="E7" s="60"/>
      <c r="F7" s="60"/>
      <c r="G7" s="55" t="str">
        <f t="shared" si="2"/>
        <v/>
      </c>
      <c r="H7" s="60"/>
      <c r="I7" s="60"/>
      <c r="J7" s="60"/>
      <c r="K7" s="60"/>
      <c r="L7" s="60"/>
      <c r="M7" s="60"/>
      <c r="N7" s="224"/>
      <c r="O7" s="60"/>
      <c r="P7" s="60"/>
      <c r="Q7" s="225"/>
      <c r="R7" s="226"/>
      <c r="S7" s="6">
        <v>5</v>
      </c>
      <c r="T7" s="6">
        <f t="shared" si="3"/>
        <v>0</v>
      </c>
      <c r="U7" s="6">
        <f t="shared" si="4"/>
        <v>0</v>
      </c>
      <c r="V7" s="6">
        <f t="shared" si="5"/>
        <v>0</v>
      </c>
      <c r="W7" s="6">
        <f t="shared" si="6"/>
        <v>0</v>
      </c>
      <c r="X7" s="6">
        <f t="shared" si="7"/>
        <v>0</v>
      </c>
      <c r="Y7" s="6">
        <f t="shared" si="8"/>
        <v>0</v>
      </c>
      <c r="Z7" s="6">
        <f t="shared" si="9"/>
        <v>0</v>
      </c>
      <c r="AA7" s="134">
        <f t="shared" si="10"/>
        <v>0</v>
      </c>
      <c r="AB7" s="6">
        <f t="shared" si="11"/>
        <v>0</v>
      </c>
      <c r="AC7" s="6">
        <f t="shared" si="12"/>
        <v>0</v>
      </c>
      <c r="AD7" s="6">
        <f t="shared" si="13"/>
        <v>0</v>
      </c>
      <c r="AE7" s="6">
        <f t="shared" si="14"/>
        <v>0</v>
      </c>
      <c r="AF7" s="6">
        <f t="shared" si="15"/>
        <v>100000000000.002</v>
      </c>
    </row>
    <row r="8" spans="1:32" ht="30" customHeight="1" thickBot="1" x14ac:dyDescent="0.35">
      <c r="A8" s="214" t="str">
        <f t="shared" si="1"/>
        <v/>
      </c>
      <c r="B8" s="58" t="str">
        <f>IF(ISNA(VLOOKUP(D8,'L. Des E.'!$A$3:$C$362,2,FALSE)),"",(VLOOKUP(D8,'L. Des E.'!$A$3:$C$362,2,FALSE)))</f>
        <v/>
      </c>
      <c r="C8" s="80" t="str">
        <f>IF(ISNA(VLOOKUP(D8,'L. Des E.'!$A$3:$C$362,3,FALSE)),"",(VLOOKUP(D8,'L. Des E.'!$A$3:$C$362,3,FALSE)))</f>
        <v/>
      </c>
      <c r="D8" s="59"/>
      <c r="E8" s="60"/>
      <c r="F8" s="60"/>
      <c r="G8" s="55" t="str">
        <f t="shared" si="2"/>
        <v/>
      </c>
      <c r="H8" s="60"/>
      <c r="I8" s="60"/>
      <c r="J8" s="60"/>
      <c r="K8" s="60"/>
      <c r="L8" s="60"/>
      <c r="M8" s="60"/>
      <c r="N8" s="224"/>
      <c r="O8" s="60"/>
      <c r="P8" s="60"/>
      <c r="Q8" s="225"/>
      <c r="R8" s="226"/>
      <c r="S8" s="6">
        <v>6</v>
      </c>
      <c r="T8" s="6">
        <f t="shared" si="3"/>
        <v>0</v>
      </c>
      <c r="U8" s="6">
        <f t="shared" si="4"/>
        <v>0</v>
      </c>
      <c r="V8" s="6">
        <f t="shared" si="5"/>
        <v>0</v>
      </c>
      <c r="W8" s="6">
        <f t="shared" si="6"/>
        <v>0</v>
      </c>
      <c r="X8" s="6">
        <f t="shared" si="7"/>
        <v>0</v>
      </c>
      <c r="Y8" s="6">
        <f t="shared" si="8"/>
        <v>0</v>
      </c>
      <c r="Z8" s="6">
        <f t="shared" si="9"/>
        <v>0</v>
      </c>
      <c r="AA8" s="134">
        <f t="shared" si="10"/>
        <v>0</v>
      </c>
      <c r="AB8" s="6">
        <f t="shared" si="11"/>
        <v>0</v>
      </c>
      <c r="AC8" s="6">
        <f t="shared" si="12"/>
        <v>0</v>
      </c>
      <c r="AD8" s="6">
        <f t="shared" si="13"/>
        <v>0</v>
      </c>
      <c r="AE8" s="6">
        <f t="shared" si="14"/>
        <v>0</v>
      </c>
      <c r="AF8" s="6">
        <f t="shared" si="15"/>
        <v>100000000000.00166</v>
      </c>
    </row>
    <row r="9" spans="1:32" ht="30" customHeight="1" thickBot="1" x14ac:dyDescent="0.35">
      <c r="A9" s="214" t="str">
        <f t="shared" si="1"/>
        <v/>
      </c>
      <c r="B9" s="58" t="str">
        <f>IF(ISNA(VLOOKUP(D9,'L. Des E.'!$A$3:$C$362,2,FALSE)),"",(VLOOKUP(D9,'L. Des E.'!$A$3:$C$362,2,FALSE)))</f>
        <v/>
      </c>
      <c r="C9" s="80" t="str">
        <f>IF(ISNA(VLOOKUP(D9,'L. Des E.'!$A$3:$C$362,3,FALSE)),"",(VLOOKUP(D9,'L. Des E.'!$A$3:$C$362,3,FALSE)))</f>
        <v/>
      </c>
      <c r="D9" s="59"/>
      <c r="E9" s="60"/>
      <c r="F9" s="60"/>
      <c r="G9" s="55" t="str">
        <f t="shared" si="2"/>
        <v/>
      </c>
      <c r="H9" s="60"/>
      <c r="I9" s="60"/>
      <c r="J9" s="60"/>
      <c r="K9" s="60"/>
      <c r="L9" s="60"/>
      <c r="M9" s="60"/>
      <c r="N9" s="224"/>
      <c r="O9" s="60"/>
      <c r="P9" s="60"/>
      <c r="Q9" s="225"/>
      <c r="R9" s="226"/>
      <c r="S9" s="6">
        <v>7</v>
      </c>
      <c r="T9" s="6">
        <f t="shared" si="3"/>
        <v>0</v>
      </c>
      <c r="U9" s="6">
        <f t="shared" si="4"/>
        <v>0</v>
      </c>
      <c r="V9" s="6">
        <f t="shared" si="5"/>
        <v>0</v>
      </c>
      <c r="W9" s="6">
        <f t="shared" si="6"/>
        <v>0</v>
      </c>
      <c r="X9" s="6">
        <f t="shared" si="7"/>
        <v>0</v>
      </c>
      <c r="Y9" s="6">
        <f t="shared" si="8"/>
        <v>0</v>
      </c>
      <c r="Z9" s="6">
        <f t="shared" si="9"/>
        <v>0</v>
      </c>
      <c r="AA9" s="134">
        <f t="shared" si="10"/>
        <v>0</v>
      </c>
      <c r="AB9" s="6">
        <f t="shared" si="11"/>
        <v>0</v>
      </c>
      <c r="AC9" s="6">
        <f t="shared" si="12"/>
        <v>0</v>
      </c>
      <c r="AD9" s="6">
        <f t="shared" si="13"/>
        <v>0</v>
      </c>
      <c r="AE9" s="6">
        <f t="shared" si="14"/>
        <v>0</v>
      </c>
      <c r="AF9" s="6">
        <f t="shared" si="15"/>
        <v>100000000000.00143</v>
      </c>
    </row>
    <row r="10" spans="1:32" ht="30" customHeight="1" thickBot="1" x14ac:dyDescent="0.35">
      <c r="A10" s="214" t="str">
        <f t="shared" si="1"/>
        <v/>
      </c>
      <c r="B10" s="58" t="str">
        <f>IF(ISNA(VLOOKUP(D10,'L. Des E.'!$A$3:$C$362,2,FALSE)),"",(VLOOKUP(D10,'L. Des E.'!$A$3:$C$362,2,FALSE)))</f>
        <v/>
      </c>
      <c r="C10" s="80" t="str">
        <f>IF(ISNA(VLOOKUP(D10,'L. Des E.'!$A$3:$C$362,3,FALSE)),"",(VLOOKUP(D10,'L. Des E.'!$A$3:$C$362,3,FALSE)))</f>
        <v/>
      </c>
      <c r="D10" s="59"/>
      <c r="E10" s="60"/>
      <c r="F10" s="60"/>
      <c r="G10" s="55" t="str">
        <f t="shared" si="2"/>
        <v/>
      </c>
      <c r="H10" s="60"/>
      <c r="I10" s="60"/>
      <c r="J10" s="60"/>
      <c r="K10" s="60"/>
      <c r="L10" s="60"/>
      <c r="M10" s="60"/>
      <c r="N10" s="224"/>
      <c r="O10" s="60"/>
      <c r="P10" s="60"/>
      <c r="Q10" s="225"/>
      <c r="R10" s="226"/>
      <c r="S10" s="6">
        <v>8</v>
      </c>
      <c r="T10" s="6">
        <f t="shared" si="3"/>
        <v>0</v>
      </c>
      <c r="U10" s="6">
        <f t="shared" si="4"/>
        <v>0</v>
      </c>
      <c r="V10" s="6">
        <f t="shared" si="5"/>
        <v>0</v>
      </c>
      <c r="W10" s="6">
        <f t="shared" si="6"/>
        <v>0</v>
      </c>
      <c r="X10" s="6">
        <f t="shared" si="7"/>
        <v>0</v>
      </c>
      <c r="Y10" s="6">
        <f t="shared" si="8"/>
        <v>0</v>
      </c>
      <c r="Z10" s="6">
        <f t="shared" si="9"/>
        <v>0</v>
      </c>
      <c r="AA10" s="134">
        <f t="shared" si="10"/>
        <v>0</v>
      </c>
      <c r="AB10" s="6">
        <f t="shared" si="11"/>
        <v>0</v>
      </c>
      <c r="AC10" s="6">
        <f t="shared" si="12"/>
        <v>0</v>
      </c>
      <c r="AD10" s="6">
        <f t="shared" si="13"/>
        <v>0</v>
      </c>
      <c r="AE10" s="6">
        <f t="shared" si="14"/>
        <v>0</v>
      </c>
      <c r="AF10" s="6">
        <f t="shared" si="15"/>
        <v>100000000000.00125</v>
      </c>
    </row>
    <row r="11" spans="1:32" ht="30" customHeight="1" thickBot="1" x14ac:dyDescent="0.35">
      <c r="A11" s="214" t="str">
        <f t="shared" si="1"/>
        <v/>
      </c>
      <c r="B11" s="58" t="str">
        <f>IF(ISNA(VLOOKUP(D11,'L. Des E.'!$A$3:$C$362,2,FALSE)),"",(VLOOKUP(D11,'L. Des E.'!$A$3:$C$362,2,FALSE)))</f>
        <v/>
      </c>
      <c r="C11" s="80" t="str">
        <f>IF(ISNA(VLOOKUP(D11,'L. Des E.'!$A$3:$C$362,3,FALSE)),"",(VLOOKUP(D11,'L. Des E.'!$A$3:$C$362,3,FALSE)))</f>
        <v/>
      </c>
      <c r="D11" s="59"/>
      <c r="E11" s="60"/>
      <c r="F11" s="60"/>
      <c r="G11" s="55" t="str">
        <f t="shared" si="2"/>
        <v/>
      </c>
      <c r="H11" s="60"/>
      <c r="I11" s="60"/>
      <c r="J11" s="60"/>
      <c r="K11" s="60"/>
      <c r="L11" s="60"/>
      <c r="M11" s="60"/>
      <c r="N11" s="224"/>
      <c r="O11" s="60"/>
      <c r="P11" s="60"/>
      <c r="Q11" s="225"/>
      <c r="R11" s="226"/>
      <c r="S11" s="6">
        <v>9</v>
      </c>
      <c r="T11" s="6">
        <f t="shared" si="3"/>
        <v>0</v>
      </c>
      <c r="U11" s="6">
        <f t="shared" si="4"/>
        <v>0</v>
      </c>
      <c r="V11" s="6">
        <f t="shared" si="5"/>
        <v>0</v>
      </c>
      <c r="W11" s="6">
        <f t="shared" si="6"/>
        <v>0</v>
      </c>
      <c r="X11" s="6">
        <f t="shared" si="7"/>
        <v>0</v>
      </c>
      <c r="Y11" s="6">
        <f t="shared" si="8"/>
        <v>0</v>
      </c>
      <c r="Z11" s="6">
        <f t="shared" si="9"/>
        <v>0</v>
      </c>
      <c r="AA11" s="134">
        <f t="shared" si="10"/>
        <v>0</v>
      </c>
      <c r="AB11" s="6">
        <f t="shared" si="11"/>
        <v>0</v>
      </c>
      <c r="AC11" s="6">
        <f t="shared" si="12"/>
        <v>0</v>
      </c>
      <c r="AD11" s="6">
        <f t="shared" si="13"/>
        <v>0</v>
      </c>
      <c r="AE11" s="6">
        <f t="shared" si="14"/>
        <v>0</v>
      </c>
      <c r="AF11" s="6">
        <f t="shared" si="15"/>
        <v>100000000000.00111</v>
      </c>
    </row>
    <row r="12" spans="1:32" ht="30" customHeight="1" thickBot="1" x14ac:dyDescent="0.35">
      <c r="A12" s="214" t="str">
        <f t="shared" si="1"/>
        <v/>
      </c>
      <c r="B12" s="58" t="str">
        <f>IF(ISNA(VLOOKUP(D12,'L. Des E.'!$A$3:$C$362,2,FALSE)),"",(VLOOKUP(D12,'L. Des E.'!$A$3:$C$362,2,FALSE)))</f>
        <v/>
      </c>
      <c r="C12" s="80" t="str">
        <f>IF(ISNA(VLOOKUP(D12,'L. Des E.'!$A$3:$C$362,3,FALSE)),"",(VLOOKUP(D12,'L. Des E.'!$A$3:$C$362,3,FALSE)))</f>
        <v/>
      </c>
      <c r="D12" s="59"/>
      <c r="E12" s="60"/>
      <c r="F12" s="60"/>
      <c r="G12" s="55" t="str">
        <f t="shared" si="2"/>
        <v/>
      </c>
      <c r="H12" s="60"/>
      <c r="I12" s="60"/>
      <c r="J12" s="60"/>
      <c r="K12" s="60"/>
      <c r="L12" s="60"/>
      <c r="M12" s="60"/>
      <c r="N12" s="224"/>
      <c r="O12" s="60"/>
      <c r="P12" s="60"/>
      <c r="Q12" s="225"/>
      <c r="R12" s="226"/>
      <c r="S12" s="6">
        <v>10</v>
      </c>
      <c r="T12" s="6">
        <f t="shared" si="3"/>
        <v>0</v>
      </c>
      <c r="U12" s="6">
        <f t="shared" si="4"/>
        <v>0</v>
      </c>
      <c r="V12" s="6">
        <f t="shared" si="5"/>
        <v>0</v>
      </c>
      <c r="W12" s="6">
        <f t="shared" si="6"/>
        <v>0</v>
      </c>
      <c r="X12" s="6">
        <f t="shared" si="7"/>
        <v>0</v>
      </c>
      <c r="Y12" s="6">
        <f t="shared" si="8"/>
        <v>0</v>
      </c>
      <c r="Z12" s="6">
        <f t="shared" si="9"/>
        <v>0</v>
      </c>
      <c r="AA12" s="134">
        <f t="shared" si="10"/>
        <v>0</v>
      </c>
      <c r="AB12" s="6">
        <f t="shared" si="11"/>
        <v>0</v>
      </c>
      <c r="AC12" s="6">
        <f t="shared" si="12"/>
        <v>0</v>
      </c>
      <c r="AD12" s="6">
        <f t="shared" si="13"/>
        <v>0</v>
      </c>
      <c r="AE12" s="6">
        <f t="shared" si="14"/>
        <v>0</v>
      </c>
      <c r="AF12" s="6">
        <f t="shared" si="15"/>
        <v>100000000000.00101</v>
      </c>
    </row>
    <row r="13" spans="1:32" ht="30" customHeight="1" thickBot="1" x14ac:dyDescent="0.35">
      <c r="A13" s="214" t="str">
        <f t="shared" si="1"/>
        <v/>
      </c>
      <c r="B13" s="58" t="str">
        <f>IF(ISNA(VLOOKUP(D13,'L. Des E.'!$A$3:$C$362,2,FALSE)),"",(VLOOKUP(D13,'L. Des E.'!$A$3:$C$362,2,FALSE)))</f>
        <v/>
      </c>
      <c r="C13" s="80" t="str">
        <f>IF(ISNA(VLOOKUP(D13,'L. Des E.'!$A$3:$C$362,3,FALSE)),"",(VLOOKUP(D13,'L. Des E.'!$A$3:$C$362,3,FALSE)))</f>
        <v/>
      </c>
      <c r="D13" s="59"/>
      <c r="E13" s="60"/>
      <c r="F13" s="60"/>
      <c r="G13" s="55" t="str">
        <f t="shared" si="2"/>
        <v/>
      </c>
      <c r="H13" s="60"/>
      <c r="I13" s="60"/>
      <c r="J13" s="60"/>
      <c r="K13" s="60"/>
      <c r="L13" s="60"/>
      <c r="M13" s="60"/>
      <c r="N13" s="224"/>
      <c r="O13" s="60"/>
      <c r="P13" s="60"/>
      <c r="Q13" s="225"/>
      <c r="R13" s="226"/>
      <c r="S13" s="6">
        <v>11</v>
      </c>
      <c r="T13" s="6">
        <f t="shared" si="3"/>
        <v>0</v>
      </c>
      <c r="U13" s="6">
        <f t="shared" si="4"/>
        <v>0</v>
      </c>
      <c r="V13" s="6">
        <f t="shared" si="5"/>
        <v>0</v>
      </c>
      <c r="W13" s="6">
        <f t="shared" si="6"/>
        <v>0</v>
      </c>
      <c r="X13" s="6">
        <f t="shared" si="7"/>
        <v>0</v>
      </c>
      <c r="Y13" s="6">
        <f t="shared" si="8"/>
        <v>0</v>
      </c>
      <c r="Z13" s="6">
        <f t="shared" si="9"/>
        <v>0</v>
      </c>
      <c r="AA13" s="134">
        <f t="shared" si="10"/>
        <v>0</v>
      </c>
      <c r="AB13" s="6">
        <f t="shared" si="11"/>
        <v>0</v>
      </c>
      <c r="AC13" s="6">
        <f t="shared" si="12"/>
        <v>0</v>
      </c>
      <c r="AD13" s="6">
        <f t="shared" si="13"/>
        <v>0</v>
      </c>
      <c r="AE13" s="6">
        <f t="shared" si="14"/>
        <v>0</v>
      </c>
      <c r="AF13" s="6">
        <f t="shared" si="15"/>
        <v>100000000000.00092</v>
      </c>
    </row>
    <row r="14" spans="1:32" ht="79.95" customHeight="1" thickTop="1" thickBot="1" x14ac:dyDescent="0.35">
      <c r="A14" s="594" t="s">
        <v>864</v>
      </c>
      <c r="B14" s="595"/>
      <c r="C14" s="595" t="s">
        <v>791</v>
      </c>
      <c r="D14" s="595"/>
      <c r="E14" s="511" t="s">
        <v>703</v>
      </c>
      <c r="F14" s="511"/>
      <c r="G14" s="511"/>
      <c r="H14" s="511"/>
      <c r="I14" s="513"/>
      <c r="J14" s="597" t="str">
        <f>IF(COUNTA(F16:F27)=0,"",(COUNTA(F16:F27)))</f>
        <v/>
      </c>
      <c r="K14" s="598"/>
      <c r="L14" s="592" t="s">
        <v>774</v>
      </c>
      <c r="M14" s="593"/>
      <c r="N14" s="599"/>
      <c r="O14" s="600"/>
      <c r="P14" s="600"/>
      <c r="Q14" s="600"/>
      <c r="R14" s="601"/>
      <c r="T14" s="6"/>
      <c r="U14" s="6"/>
      <c r="V14" s="6"/>
      <c r="W14" s="6"/>
      <c r="X14" s="6"/>
      <c r="Y14" s="6"/>
      <c r="Z14" s="6"/>
      <c r="AA14" s="134"/>
      <c r="AB14" s="6"/>
      <c r="AC14" s="6"/>
      <c r="AD14" s="6"/>
      <c r="AE14" s="6"/>
    </row>
    <row r="15" spans="1:32" ht="31.8" customHeight="1" thickTop="1" thickBot="1" x14ac:dyDescent="0.35">
      <c r="A15" s="109" t="s">
        <v>747</v>
      </c>
      <c r="B15" s="110" t="s">
        <v>1</v>
      </c>
      <c r="C15" s="111" t="s">
        <v>694</v>
      </c>
      <c r="D15" s="124" t="s">
        <v>0</v>
      </c>
      <c r="E15" s="125" t="s">
        <v>679</v>
      </c>
      <c r="F15" s="125" t="s">
        <v>695</v>
      </c>
      <c r="G15" s="112" t="s">
        <v>680</v>
      </c>
      <c r="H15" s="125" t="s">
        <v>681</v>
      </c>
      <c r="I15" s="125" t="s">
        <v>682</v>
      </c>
      <c r="J15" s="125" t="s">
        <v>683</v>
      </c>
      <c r="K15" s="125" t="s">
        <v>684</v>
      </c>
      <c r="L15" s="125" t="s">
        <v>685</v>
      </c>
      <c r="M15" s="125" t="s">
        <v>686</v>
      </c>
      <c r="N15" s="126" t="s">
        <v>687</v>
      </c>
      <c r="O15" s="125" t="s">
        <v>688</v>
      </c>
      <c r="P15" s="125" t="s">
        <v>689</v>
      </c>
      <c r="Q15" s="127" t="s">
        <v>690</v>
      </c>
      <c r="R15" s="143" t="s">
        <v>792</v>
      </c>
      <c r="T15" s="135" t="s">
        <v>697</v>
      </c>
      <c r="U15" s="132" t="str">
        <f t="shared" si="4"/>
        <v>R</v>
      </c>
      <c r="V15" s="132" t="str">
        <f t="shared" si="5"/>
        <v>G</v>
      </c>
      <c r="W15" s="132" t="str">
        <f t="shared" si="6"/>
        <v>TE</v>
      </c>
      <c r="X15" s="132" t="str">
        <f t="shared" si="7"/>
        <v>TP</v>
      </c>
      <c r="Y15" s="132" t="str">
        <f t="shared" si="8"/>
        <v>F</v>
      </c>
      <c r="Z15" s="132" t="str">
        <f t="shared" si="9"/>
        <v>B</v>
      </c>
      <c r="AA15" s="144" t="str">
        <f t="shared" si="10"/>
        <v>GL</v>
      </c>
      <c r="AB15" s="132" t="str">
        <f t="shared" si="11"/>
        <v>T</v>
      </c>
      <c r="AC15" s="132" t="str">
        <f t="shared" si="12"/>
        <v>TR</v>
      </c>
      <c r="AD15" s="132" t="str">
        <f t="shared" si="13"/>
        <v>I</v>
      </c>
      <c r="AE15" s="130" t="str">
        <f t="shared" si="14"/>
        <v>Couleur</v>
      </c>
      <c r="AF15" s="133" t="s">
        <v>800</v>
      </c>
    </row>
    <row r="16" spans="1:32" ht="30" customHeight="1" thickBot="1" x14ac:dyDescent="0.35">
      <c r="A16" s="214" t="str">
        <f>IF(D16="","",RANK(AF16,$AF$16:$AF$27,0))</f>
        <v/>
      </c>
      <c r="B16" s="58" t="str">
        <f>IF(ISNA(VLOOKUP(D16,'L. Des E.'!$A$3:$C$362,2,FALSE)),"",(VLOOKUP(D16,'L. Des E.'!$A$3:$C$362,2,FALSE)))</f>
        <v/>
      </c>
      <c r="C16" s="80" t="str">
        <f>IF(ISNA(VLOOKUP(D16,'L. Des E.'!$A$3:$C$362,3,FALSE)),"",(VLOOKUP(D16,'L. Des E.'!$A$3:$C$362,3,FALSE)))</f>
        <v/>
      </c>
      <c r="D16" s="59"/>
      <c r="E16" s="60"/>
      <c r="F16" s="60"/>
      <c r="G16" s="55" t="str">
        <f t="shared" ref="G16:G27" si="16">IF(SUM(H16:R16)=0,"",(SUM(H16:R16)))</f>
        <v/>
      </c>
      <c r="H16" s="60"/>
      <c r="I16" s="60"/>
      <c r="J16" s="60"/>
      <c r="K16" s="60"/>
      <c r="L16" s="60"/>
      <c r="M16" s="60"/>
      <c r="N16" s="224"/>
      <c r="O16" s="60"/>
      <c r="P16" s="60"/>
      <c r="Q16" s="225"/>
      <c r="R16" s="226"/>
      <c r="S16" s="6">
        <v>1</v>
      </c>
      <c r="T16" s="6">
        <f t="shared" si="3"/>
        <v>0</v>
      </c>
      <c r="U16" s="6">
        <f t="shared" si="4"/>
        <v>0</v>
      </c>
      <c r="V16" s="6">
        <f t="shared" si="5"/>
        <v>0</v>
      </c>
      <c r="W16" s="6">
        <f t="shared" si="6"/>
        <v>0</v>
      </c>
      <c r="X16" s="6">
        <f t="shared" si="7"/>
        <v>0</v>
      </c>
      <c r="Y16" s="6">
        <f t="shared" si="8"/>
        <v>0</v>
      </c>
      <c r="Z16" s="6">
        <f t="shared" si="9"/>
        <v>0</v>
      </c>
      <c r="AA16" s="134">
        <f t="shared" si="10"/>
        <v>0</v>
      </c>
      <c r="AB16" s="6">
        <f t="shared" si="11"/>
        <v>0</v>
      </c>
      <c r="AC16" s="6">
        <f t="shared" si="12"/>
        <v>0</v>
      </c>
      <c r="AD16" s="6">
        <f t="shared" si="13"/>
        <v>0</v>
      </c>
      <c r="AE16" s="6">
        <f t="shared" si="14"/>
        <v>0</v>
      </c>
      <c r="AF16" s="6">
        <f t="shared" ref="AF16:AF27" si="17">IF(T16="","",IFERROR(SUM(U16:AD16)+LARGE(U16:AD16,1)/100+LARGE(U16:AD16,2)/1000+LARGE(U16:AD16,3)/10000+LARGE(U16:AD16,4)/100000+LARGE(U16:AD16,5)/1000000+LARGE(U16:AD16,6)/10000000+LARGE(U16:AD16,7)/100000000+LARGE(U16:AD16,8)/1000000000+LARGE(U16:AD16,9)/10000000000+LARGE(U16:AD16,10)+100000000000+0.01/S16,0))+AE16</f>
        <v>100000000000.00999</v>
      </c>
    </row>
    <row r="17" spans="1:32" ht="30" customHeight="1" thickBot="1" x14ac:dyDescent="0.35">
      <c r="A17" s="214" t="str">
        <f t="shared" ref="A17:A27" si="18">IF(D17="","",RANK(AF17,$AF$16:$AF$27,0))</f>
        <v/>
      </c>
      <c r="B17" s="58" t="str">
        <f>IF(ISNA(VLOOKUP(D17,'L. Des E.'!$A$3:$C$362,2,FALSE)),"",(VLOOKUP(D17,'L. Des E.'!$A$3:$C$362,2,FALSE)))</f>
        <v/>
      </c>
      <c r="C17" s="80" t="str">
        <f>IF(ISNA(VLOOKUP(D17,'L. Des E.'!$A$3:$C$362,3,FALSE)),"",(VLOOKUP(D17,'L. Des E.'!$A$3:$C$362,3,FALSE)))</f>
        <v/>
      </c>
      <c r="D17" s="59"/>
      <c r="E17" s="60"/>
      <c r="F17" s="60"/>
      <c r="G17" s="55" t="str">
        <f t="shared" si="16"/>
        <v/>
      </c>
      <c r="H17" s="60"/>
      <c r="I17" s="60"/>
      <c r="J17" s="60"/>
      <c r="K17" s="60"/>
      <c r="L17" s="60"/>
      <c r="M17" s="60"/>
      <c r="N17" s="224"/>
      <c r="O17" s="60"/>
      <c r="P17" s="60"/>
      <c r="Q17" s="225"/>
      <c r="R17" s="226"/>
      <c r="S17" s="6">
        <v>2</v>
      </c>
      <c r="T17" s="6">
        <f t="shared" si="3"/>
        <v>0</v>
      </c>
      <c r="U17" s="6">
        <f t="shared" si="4"/>
        <v>0</v>
      </c>
      <c r="V17" s="6">
        <f t="shared" si="5"/>
        <v>0</v>
      </c>
      <c r="W17" s="6">
        <f t="shared" si="6"/>
        <v>0</v>
      </c>
      <c r="X17" s="6">
        <f t="shared" si="7"/>
        <v>0</v>
      </c>
      <c r="Y17" s="6">
        <f t="shared" si="8"/>
        <v>0</v>
      </c>
      <c r="Z17" s="6">
        <f t="shared" si="9"/>
        <v>0</v>
      </c>
      <c r="AA17" s="134">
        <f t="shared" si="10"/>
        <v>0</v>
      </c>
      <c r="AB17" s="6">
        <f t="shared" si="11"/>
        <v>0</v>
      </c>
      <c r="AC17" s="6">
        <f t="shared" si="12"/>
        <v>0</v>
      </c>
      <c r="AD17" s="6">
        <f t="shared" si="13"/>
        <v>0</v>
      </c>
      <c r="AE17" s="6">
        <f t="shared" si="14"/>
        <v>0</v>
      </c>
      <c r="AF17" s="6">
        <f t="shared" si="17"/>
        <v>100000000000.005</v>
      </c>
    </row>
    <row r="18" spans="1:32" ht="30" customHeight="1" thickBot="1" x14ac:dyDescent="0.35">
      <c r="A18" s="214" t="str">
        <f t="shared" si="18"/>
        <v/>
      </c>
      <c r="B18" s="58" t="str">
        <f>IF(ISNA(VLOOKUP(D18,'L. Des E.'!$A$3:$C$362,2,FALSE)),"",(VLOOKUP(D18,'L. Des E.'!$A$3:$C$362,2,FALSE)))</f>
        <v/>
      </c>
      <c r="C18" s="80" t="str">
        <f>IF(ISNA(VLOOKUP(D18,'L. Des E.'!$A$3:$C$362,3,FALSE)),"",(VLOOKUP(D18,'L. Des E.'!$A$3:$C$362,3,FALSE)))</f>
        <v/>
      </c>
      <c r="D18" s="59"/>
      <c r="E18" s="60"/>
      <c r="F18" s="60"/>
      <c r="G18" s="55" t="str">
        <f t="shared" si="16"/>
        <v/>
      </c>
      <c r="H18" s="60"/>
      <c r="I18" s="60"/>
      <c r="J18" s="60"/>
      <c r="K18" s="60"/>
      <c r="L18" s="60"/>
      <c r="M18" s="60"/>
      <c r="N18" s="224"/>
      <c r="O18" s="60"/>
      <c r="P18" s="60"/>
      <c r="Q18" s="225"/>
      <c r="R18" s="226"/>
      <c r="S18" s="6">
        <v>3</v>
      </c>
      <c r="T18" s="6">
        <f t="shared" si="3"/>
        <v>0</v>
      </c>
      <c r="U18" s="6">
        <f t="shared" si="4"/>
        <v>0</v>
      </c>
      <c r="V18" s="6">
        <f t="shared" si="5"/>
        <v>0</v>
      </c>
      <c r="W18" s="6">
        <f t="shared" si="6"/>
        <v>0</v>
      </c>
      <c r="X18" s="6">
        <f t="shared" si="7"/>
        <v>0</v>
      </c>
      <c r="Y18" s="6">
        <f t="shared" si="8"/>
        <v>0</v>
      </c>
      <c r="Z18" s="6">
        <f t="shared" si="9"/>
        <v>0</v>
      </c>
      <c r="AA18" s="134">
        <f t="shared" si="10"/>
        <v>0</v>
      </c>
      <c r="AB18" s="6">
        <f t="shared" si="11"/>
        <v>0</v>
      </c>
      <c r="AC18" s="6">
        <f t="shared" si="12"/>
        <v>0</v>
      </c>
      <c r="AD18" s="6">
        <f t="shared" si="13"/>
        <v>0</v>
      </c>
      <c r="AE18" s="6">
        <f t="shared" si="14"/>
        <v>0</v>
      </c>
      <c r="AF18" s="6">
        <f t="shared" si="17"/>
        <v>100000000000.00333</v>
      </c>
    </row>
    <row r="19" spans="1:32" ht="30" customHeight="1" thickBot="1" x14ac:dyDescent="0.35">
      <c r="A19" s="214" t="str">
        <f t="shared" si="18"/>
        <v/>
      </c>
      <c r="B19" s="58" t="str">
        <f>IF(ISNA(VLOOKUP(D19,'L. Des E.'!$A$3:$C$362,2,FALSE)),"",(VLOOKUP(D19,'L. Des E.'!$A$3:$C$362,2,FALSE)))</f>
        <v/>
      </c>
      <c r="C19" s="80" t="str">
        <f>IF(ISNA(VLOOKUP(D19,'L. Des E.'!$A$3:$C$362,3,FALSE)),"",(VLOOKUP(D19,'L. Des E.'!$A$3:$C$362,3,FALSE)))</f>
        <v/>
      </c>
      <c r="D19" s="59"/>
      <c r="E19" s="60"/>
      <c r="F19" s="60"/>
      <c r="G19" s="55" t="str">
        <f t="shared" si="16"/>
        <v/>
      </c>
      <c r="H19" s="60"/>
      <c r="I19" s="60"/>
      <c r="J19" s="60"/>
      <c r="K19" s="60"/>
      <c r="L19" s="60"/>
      <c r="M19" s="60"/>
      <c r="N19" s="224"/>
      <c r="O19" s="60"/>
      <c r="P19" s="60"/>
      <c r="Q19" s="225"/>
      <c r="R19" s="226"/>
      <c r="S19" s="6">
        <v>4</v>
      </c>
      <c r="T19" s="6">
        <f t="shared" si="3"/>
        <v>0</v>
      </c>
      <c r="U19" s="6">
        <f t="shared" si="4"/>
        <v>0</v>
      </c>
      <c r="V19" s="6">
        <f t="shared" si="5"/>
        <v>0</v>
      </c>
      <c r="W19" s="6">
        <f t="shared" si="6"/>
        <v>0</v>
      </c>
      <c r="X19" s="6">
        <f t="shared" si="7"/>
        <v>0</v>
      </c>
      <c r="Y19" s="6">
        <f t="shared" si="8"/>
        <v>0</v>
      </c>
      <c r="Z19" s="6">
        <f t="shared" si="9"/>
        <v>0</v>
      </c>
      <c r="AA19" s="134">
        <f t="shared" si="10"/>
        <v>0</v>
      </c>
      <c r="AB19" s="6">
        <f t="shared" si="11"/>
        <v>0</v>
      </c>
      <c r="AC19" s="6">
        <f t="shared" si="12"/>
        <v>0</v>
      </c>
      <c r="AD19" s="6">
        <f t="shared" si="13"/>
        <v>0</v>
      </c>
      <c r="AE19" s="6">
        <f t="shared" si="14"/>
        <v>0</v>
      </c>
      <c r="AF19" s="6">
        <f t="shared" si="17"/>
        <v>100000000000.0025</v>
      </c>
    </row>
    <row r="20" spans="1:32" ht="30" customHeight="1" thickBot="1" x14ac:dyDescent="0.35">
      <c r="A20" s="214" t="str">
        <f t="shared" si="18"/>
        <v/>
      </c>
      <c r="B20" s="58" t="str">
        <f>IF(ISNA(VLOOKUP(D20,'L. Des E.'!$A$3:$C$362,2,FALSE)),"",(VLOOKUP(D20,'L. Des E.'!$A$3:$C$362,2,FALSE)))</f>
        <v/>
      </c>
      <c r="C20" s="80" t="str">
        <f>IF(ISNA(VLOOKUP(D20,'L. Des E.'!$A$3:$C$362,3,FALSE)),"",(VLOOKUP(D20,'L. Des E.'!$A$3:$C$362,3,FALSE)))</f>
        <v/>
      </c>
      <c r="D20" s="59"/>
      <c r="E20" s="60"/>
      <c r="F20" s="60"/>
      <c r="G20" s="55" t="str">
        <f t="shared" si="16"/>
        <v/>
      </c>
      <c r="H20" s="60"/>
      <c r="I20" s="60"/>
      <c r="J20" s="60"/>
      <c r="K20" s="60"/>
      <c r="L20" s="60"/>
      <c r="M20" s="60"/>
      <c r="N20" s="224"/>
      <c r="O20" s="60"/>
      <c r="P20" s="60"/>
      <c r="Q20" s="225"/>
      <c r="R20" s="226"/>
      <c r="S20" s="6">
        <v>5</v>
      </c>
      <c r="T20" s="6">
        <f t="shared" si="3"/>
        <v>0</v>
      </c>
      <c r="U20" s="6">
        <f t="shared" si="4"/>
        <v>0</v>
      </c>
      <c r="V20" s="6">
        <f t="shared" si="5"/>
        <v>0</v>
      </c>
      <c r="W20" s="6">
        <f t="shared" si="6"/>
        <v>0</v>
      </c>
      <c r="X20" s="6">
        <f t="shared" si="7"/>
        <v>0</v>
      </c>
      <c r="Y20" s="6">
        <f t="shared" si="8"/>
        <v>0</v>
      </c>
      <c r="Z20" s="6">
        <f t="shared" si="9"/>
        <v>0</v>
      </c>
      <c r="AA20" s="134">
        <f t="shared" si="10"/>
        <v>0</v>
      </c>
      <c r="AB20" s="6">
        <f t="shared" si="11"/>
        <v>0</v>
      </c>
      <c r="AC20" s="6">
        <f t="shared" si="12"/>
        <v>0</v>
      </c>
      <c r="AD20" s="6">
        <f t="shared" si="13"/>
        <v>0</v>
      </c>
      <c r="AE20" s="6">
        <f t="shared" si="14"/>
        <v>0</v>
      </c>
      <c r="AF20" s="6">
        <f t="shared" si="17"/>
        <v>100000000000.002</v>
      </c>
    </row>
    <row r="21" spans="1:32" ht="30" customHeight="1" thickBot="1" x14ac:dyDescent="0.35">
      <c r="A21" s="214" t="str">
        <f t="shared" si="18"/>
        <v/>
      </c>
      <c r="B21" s="58" t="str">
        <f>IF(ISNA(VLOOKUP(D21,'L. Des E.'!$A$3:$C$362,2,FALSE)),"",(VLOOKUP(D21,'L. Des E.'!$A$3:$C$362,2,FALSE)))</f>
        <v/>
      </c>
      <c r="C21" s="80" t="str">
        <f>IF(ISNA(VLOOKUP(D21,'L. Des E.'!$A$3:$C$362,3,FALSE)),"",(VLOOKUP(D21,'L. Des E.'!$A$3:$C$362,3,FALSE)))</f>
        <v/>
      </c>
      <c r="D21" s="59"/>
      <c r="E21" s="60"/>
      <c r="F21" s="60"/>
      <c r="G21" s="55" t="str">
        <f t="shared" si="16"/>
        <v/>
      </c>
      <c r="H21" s="60"/>
      <c r="I21" s="60"/>
      <c r="J21" s="60"/>
      <c r="K21" s="60"/>
      <c r="L21" s="60"/>
      <c r="M21" s="60"/>
      <c r="N21" s="224"/>
      <c r="O21" s="60"/>
      <c r="P21" s="60"/>
      <c r="Q21" s="225"/>
      <c r="R21" s="226"/>
      <c r="S21" s="6">
        <v>6</v>
      </c>
      <c r="T21" s="6">
        <f t="shared" si="3"/>
        <v>0</v>
      </c>
      <c r="U21" s="6">
        <f t="shared" si="4"/>
        <v>0</v>
      </c>
      <c r="V21" s="6">
        <f t="shared" si="5"/>
        <v>0</v>
      </c>
      <c r="W21" s="6">
        <f t="shared" si="6"/>
        <v>0</v>
      </c>
      <c r="X21" s="6">
        <f t="shared" si="7"/>
        <v>0</v>
      </c>
      <c r="Y21" s="6">
        <f t="shared" si="8"/>
        <v>0</v>
      </c>
      <c r="Z21" s="6">
        <f t="shared" si="9"/>
        <v>0</v>
      </c>
      <c r="AA21" s="134">
        <f t="shared" si="10"/>
        <v>0</v>
      </c>
      <c r="AB21" s="6">
        <f t="shared" si="11"/>
        <v>0</v>
      </c>
      <c r="AC21" s="6">
        <f t="shared" si="12"/>
        <v>0</v>
      </c>
      <c r="AD21" s="6">
        <f t="shared" si="13"/>
        <v>0</v>
      </c>
      <c r="AE21" s="6">
        <f t="shared" si="14"/>
        <v>0</v>
      </c>
      <c r="AF21" s="6">
        <f t="shared" si="17"/>
        <v>100000000000.00166</v>
      </c>
    </row>
    <row r="22" spans="1:32" ht="30" customHeight="1" thickBot="1" x14ac:dyDescent="0.35">
      <c r="A22" s="214" t="str">
        <f t="shared" si="18"/>
        <v/>
      </c>
      <c r="B22" s="58" t="str">
        <f>IF(ISNA(VLOOKUP(D22,'L. Des E.'!$A$3:$C$362,2,FALSE)),"",(VLOOKUP(D22,'L. Des E.'!$A$3:$C$362,2,FALSE)))</f>
        <v/>
      </c>
      <c r="C22" s="80" t="str">
        <f>IF(ISNA(VLOOKUP(D22,'L. Des E.'!$A$3:$C$362,3,FALSE)),"",(VLOOKUP(D22,'L. Des E.'!$A$3:$C$362,3,FALSE)))</f>
        <v/>
      </c>
      <c r="D22" s="59"/>
      <c r="E22" s="60"/>
      <c r="F22" s="60"/>
      <c r="G22" s="55" t="str">
        <f t="shared" si="16"/>
        <v/>
      </c>
      <c r="H22" s="60"/>
      <c r="I22" s="60"/>
      <c r="J22" s="60"/>
      <c r="K22" s="60"/>
      <c r="L22" s="60"/>
      <c r="M22" s="60"/>
      <c r="N22" s="224"/>
      <c r="O22" s="60"/>
      <c r="P22" s="60"/>
      <c r="Q22" s="225"/>
      <c r="R22" s="226"/>
      <c r="S22" s="6">
        <v>7</v>
      </c>
      <c r="T22" s="6">
        <f t="shared" si="3"/>
        <v>0</v>
      </c>
      <c r="U22" s="6">
        <f t="shared" si="4"/>
        <v>0</v>
      </c>
      <c r="V22" s="6">
        <f t="shared" si="5"/>
        <v>0</v>
      </c>
      <c r="W22" s="6">
        <f t="shared" si="6"/>
        <v>0</v>
      </c>
      <c r="X22" s="6">
        <f t="shared" si="7"/>
        <v>0</v>
      </c>
      <c r="Y22" s="6">
        <f t="shared" si="8"/>
        <v>0</v>
      </c>
      <c r="Z22" s="6">
        <f t="shared" si="9"/>
        <v>0</v>
      </c>
      <c r="AA22" s="134">
        <f t="shared" si="10"/>
        <v>0</v>
      </c>
      <c r="AB22" s="6">
        <f t="shared" si="11"/>
        <v>0</v>
      </c>
      <c r="AC22" s="6">
        <f t="shared" si="12"/>
        <v>0</v>
      </c>
      <c r="AD22" s="6">
        <f t="shared" si="13"/>
        <v>0</v>
      </c>
      <c r="AE22" s="6">
        <f t="shared" si="14"/>
        <v>0</v>
      </c>
      <c r="AF22" s="6">
        <f t="shared" si="17"/>
        <v>100000000000.00143</v>
      </c>
    </row>
    <row r="23" spans="1:32" ht="30" customHeight="1" thickBot="1" x14ac:dyDescent="0.35">
      <c r="A23" s="214" t="str">
        <f t="shared" si="18"/>
        <v/>
      </c>
      <c r="B23" s="58" t="str">
        <f>IF(ISNA(VLOOKUP(D23,'L. Des E.'!$A$3:$C$362,2,FALSE)),"",(VLOOKUP(D23,'L. Des E.'!$A$3:$C$362,2,FALSE)))</f>
        <v/>
      </c>
      <c r="C23" s="80" t="str">
        <f>IF(ISNA(VLOOKUP(D23,'L. Des E.'!$A$3:$C$362,3,FALSE)),"",(VLOOKUP(D23,'L. Des E.'!$A$3:$C$362,3,FALSE)))</f>
        <v/>
      </c>
      <c r="D23" s="59"/>
      <c r="E23" s="60"/>
      <c r="F23" s="60"/>
      <c r="G23" s="55" t="str">
        <f t="shared" si="16"/>
        <v/>
      </c>
      <c r="H23" s="60"/>
      <c r="I23" s="60"/>
      <c r="J23" s="60"/>
      <c r="K23" s="60"/>
      <c r="L23" s="60"/>
      <c r="M23" s="60"/>
      <c r="N23" s="224"/>
      <c r="O23" s="60"/>
      <c r="P23" s="60"/>
      <c r="Q23" s="225"/>
      <c r="R23" s="226"/>
      <c r="S23" s="6">
        <v>8</v>
      </c>
      <c r="T23" s="6">
        <f t="shared" si="3"/>
        <v>0</v>
      </c>
      <c r="U23" s="6">
        <f t="shared" si="4"/>
        <v>0</v>
      </c>
      <c r="V23" s="6">
        <f t="shared" si="5"/>
        <v>0</v>
      </c>
      <c r="W23" s="6">
        <f t="shared" si="6"/>
        <v>0</v>
      </c>
      <c r="X23" s="6">
        <f t="shared" si="7"/>
        <v>0</v>
      </c>
      <c r="Y23" s="6">
        <f t="shared" si="8"/>
        <v>0</v>
      </c>
      <c r="Z23" s="6">
        <f t="shared" si="9"/>
        <v>0</v>
      </c>
      <c r="AA23" s="134">
        <f t="shared" si="10"/>
        <v>0</v>
      </c>
      <c r="AB23" s="6">
        <f t="shared" si="11"/>
        <v>0</v>
      </c>
      <c r="AC23" s="6">
        <f t="shared" si="12"/>
        <v>0</v>
      </c>
      <c r="AD23" s="6">
        <f t="shared" si="13"/>
        <v>0</v>
      </c>
      <c r="AE23" s="6">
        <f t="shared" si="14"/>
        <v>0</v>
      </c>
      <c r="AF23" s="6">
        <f t="shared" si="17"/>
        <v>100000000000.00125</v>
      </c>
    </row>
    <row r="24" spans="1:32" ht="30" customHeight="1" thickBot="1" x14ac:dyDescent="0.35">
      <c r="A24" s="214" t="str">
        <f t="shared" si="18"/>
        <v/>
      </c>
      <c r="B24" s="58" t="str">
        <f>IF(ISNA(VLOOKUP(D24,'L. Des E.'!$A$3:$C$362,2,FALSE)),"",(VLOOKUP(D24,'L. Des E.'!$A$3:$C$362,2,FALSE)))</f>
        <v/>
      </c>
      <c r="C24" s="80" t="str">
        <f>IF(ISNA(VLOOKUP(D24,'L. Des E.'!$A$3:$C$362,3,FALSE)),"",(VLOOKUP(D24,'L. Des E.'!$A$3:$C$362,3,FALSE)))</f>
        <v/>
      </c>
      <c r="D24" s="59"/>
      <c r="E24" s="60"/>
      <c r="F24" s="60"/>
      <c r="G24" s="55" t="str">
        <f t="shared" si="16"/>
        <v/>
      </c>
      <c r="H24" s="60"/>
      <c r="I24" s="60"/>
      <c r="J24" s="60"/>
      <c r="K24" s="60"/>
      <c r="L24" s="60"/>
      <c r="M24" s="60"/>
      <c r="N24" s="224"/>
      <c r="O24" s="60"/>
      <c r="P24" s="60"/>
      <c r="Q24" s="225"/>
      <c r="R24" s="226"/>
      <c r="S24" s="6">
        <v>9</v>
      </c>
      <c r="T24" s="6">
        <f t="shared" si="3"/>
        <v>0</v>
      </c>
      <c r="U24" s="6">
        <f t="shared" si="4"/>
        <v>0</v>
      </c>
      <c r="V24" s="6">
        <f t="shared" si="5"/>
        <v>0</v>
      </c>
      <c r="W24" s="6">
        <f t="shared" si="6"/>
        <v>0</v>
      </c>
      <c r="X24" s="6">
        <f t="shared" si="7"/>
        <v>0</v>
      </c>
      <c r="Y24" s="6">
        <f t="shared" si="8"/>
        <v>0</v>
      </c>
      <c r="Z24" s="6">
        <f t="shared" si="9"/>
        <v>0</v>
      </c>
      <c r="AA24" s="134">
        <f t="shared" si="10"/>
        <v>0</v>
      </c>
      <c r="AB24" s="6">
        <f t="shared" si="11"/>
        <v>0</v>
      </c>
      <c r="AC24" s="6">
        <f t="shared" si="12"/>
        <v>0</v>
      </c>
      <c r="AD24" s="6">
        <f t="shared" si="13"/>
        <v>0</v>
      </c>
      <c r="AE24" s="6">
        <f t="shared" si="14"/>
        <v>0</v>
      </c>
      <c r="AF24" s="6">
        <f t="shared" si="17"/>
        <v>100000000000.00111</v>
      </c>
    </row>
    <row r="25" spans="1:32" ht="30" customHeight="1" thickBot="1" x14ac:dyDescent="0.35">
      <c r="A25" s="214" t="str">
        <f t="shared" si="18"/>
        <v/>
      </c>
      <c r="B25" s="58" t="str">
        <f>IF(ISNA(VLOOKUP(D25,'L. Des E.'!$A$3:$C$362,2,FALSE)),"",(VLOOKUP(D25,'L. Des E.'!$A$3:$C$362,2,FALSE)))</f>
        <v/>
      </c>
      <c r="C25" s="80" t="str">
        <f>IF(ISNA(VLOOKUP(D25,'L. Des E.'!$A$3:$C$362,3,FALSE)),"",(VLOOKUP(D25,'L. Des E.'!$A$3:$C$362,3,FALSE)))</f>
        <v/>
      </c>
      <c r="D25" s="59"/>
      <c r="E25" s="60"/>
      <c r="F25" s="60"/>
      <c r="G25" s="55" t="str">
        <f t="shared" si="16"/>
        <v/>
      </c>
      <c r="H25" s="60"/>
      <c r="I25" s="60"/>
      <c r="J25" s="60"/>
      <c r="K25" s="60"/>
      <c r="L25" s="60"/>
      <c r="M25" s="60"/>
      <c r="N25" s="224"/>
      <c r="O25" s="60"/>
      <c r="P25" s="60"/>
      <c r="Q25" s="225"/>
      <c r="R25" s="226"/>
      <c r="S25" s="6">
        <v>10</v>
      </c>
      <c r="T25" s="6">
        <f t="shared" si="3"/>
        <v>0</v>
      </c>
      <c r="U25" s="6">
        <f t="shared" si="4"/>
        <v>0</v>
      </c>
      <c r="V25" s="6">
        <f t="shared" si="5"/>
        <v>0</v>
      </c>
      <c r="W25" s="6">
        <f t="shared" si="6"/>
        <v>0</v>
      </c>
      <c r="X25" s="6">
        <f t="shared" si="7"/>
        <v>0</v>
      </c>
      <c r="Y25" s="6">
        <f t="shared" si="8"/>
        <v>0</v>
      </c>
      <c r="Z25" s="6">
        <f t="shared" si="9"/>
        <v>0</v>
      </c>
      <c r="AA25" s="134">
        <f t="shared" si="10"/>
        <v>0</v>
      </c>
      <c r="AB25" s="6">
        <f t="shared" si="11"/>
        <v>0</v>
      </c>
      <c r="AC25" s="6">
        <f t="shared" si="12"/>
        <v>0</v>
      </c>
      <c r="AD25" s="6">
        <f t="shared" si="13"/>
        <v>0</v>
      </c>
      <c r="AE25" s="6">
        <f t="shared" si="14"/>
        <v>0</v>
      </c>
      <c r="AF25" s="6">
        <f t="shared" si="17"/>
        <v>100000000000.00101</v>
      </c>
    </row>
    <row r="26" spans="1:32" ht="30" customHeight="1" thickBot="1" x14ac:dyDescent="0.35">
      <c r="A26" s="214" t="str">
        <f t="shared" si="18"/>
        <v/>
      </c>
      <c r="B26" s="58" t="str">
        <f>IF(ISNA(VLOOKUP(D26,'L. Des E.'!$A$3:$C$362,2,FALSE)),"",(VLOOKUP(D26,'L. Des E.'!$A$3:$C$362,2,FALSE)))</f>
        <v/>
      </c>
      <c r="C26" s="80" t="str">
        <f>IF(ISNA(VLOOKUP(D26,'L. Des E.'!$A$3:$C$362,3,FALSE)),"",(VLOOKUP(D26,'L. Des E.'!$A$3:$C$362,3,FALSE)))</f>
        <v/>
      </c>
      <c r="D26" s="59"/>
      <c r="E26" s="60"/>
      <c r="F26" s="60"/>
      <c r="G26" s="55" t="str">
        <f t="shared" si="16"/>
        <v/>
      </c>
      <c r="H26" s="60"/>
      <c r="I26" s="60"/>
      <c r="J26" s="60"/>
      <c r="K26" s="60"/>
      <c r="L26" s="60"/>
      <c r="M26" s="60"/>
      <c r="N26" s="224"/>
      <c r="O26" s="60"/>
      <c r="P26" s="60"/>
      <c r="Q26" s="225"/>
      <c r="R26" s="226"/>
      <c r="S26" s="6">
        <v>11</v>
      </c>
      <c r="T26" s="6">
        <f t="shared" si="3"/>
        <v>0</v>
      </c>
      <c r="U26" s="6">
        <f t="shared" si="4"/>
        <v>0</v>
      </c>
      <c r="V26" s="6">
        <f t="shared" si="5"/>
        <v>0</v>
      </c>
      <c r="W26" s="6">
        <f t="shared" si="6"/>
        <v>0</v>
      </c>
      <c r="X26" s="6">
        <f t="shared" si="7"/>
        <v>0</v>
      </c>
      <c r="Y26" s="6">
        <f t="shared" si="8"/>
        <v>0</v>
      </c>
      <c r="Z26" s="6">
        <f t="shared" si="9"/>
        <v>0</v>
      </c>
      <c r="AA26" s="134">
        <f t="shared" si="10"/>
        <v>0</v>
      </c>
      <c r="AB26" s="6">
        <f t="shared" si="11"/>
        <v>0</v>
      </c>
      <c r="AC26" s="6">
        <f t="shared" si="12"/>
        <v>0</v>
      </c>
      <c r="AD26" s="6">
        <f t="shared" si="13"/>
        <v>0</v>
      </c>
      <c r="AE26" s="6">
        <f t="shared" si="14"/>
        <v>0</v>
      </c>
      <c r="AF26" s="6">
        <f t="shared" si="17"/>
        <v>100000000000.00092</v>
      </c>
    </row>
    <row r="27" spans="1:32" ht="30" customHeight="1" thickBot="1" x14ac:dyDescent="0.35">
      <c r="A27" s="214" t="str">
        <f t="shared" si="18"/>
        <v/>
      </c>
      <c r="B27" s="58" t="str">
        <f>IF(ISNA(VLOOKUP(D27,'L. Des E.'!$A$3:$C$362,2,FALSE)),"",(VLOOKUP(D27,'L. Des E.'!$A$3:$C$362,2,FALSE)))</f>
        <v/>
      </c>
      <c r="C27" s="80" t="str">
        <f>IF(ISNA(VLOOKUP(D27,'L. Des E.'!$A$3:$C$362,3,FALSE)),"",(VLOOKUP(D27,'L. Des E.'!$A$3:$C$362,3,FALSE)))</f>
        <v/>
      </c>
      <c r="D27" s="59"/>
      <c r="E27" s="60"/>
      <c r="F27" s="60"/>
      <c r="G27" s="55" t="str">
        <f t="shared" si="16"/>
        <v/>
      </c>
      <c r="H27" s="60"/>
      <c r="I27" s="60"/>
      <c r="J27" s="60"/>
      <c r="K27" s="60"/>
      <c r="L27" s="60"/>
      <c r="M27" s="60"/>
      <c r="N27" s="224"/>
      <c r="O27" s="60"/>
      <c r="P27" s="60"/>
      <c r="Q27" s="225"/>
      <c r="R27" s="226"/>
      <c r="S27" s="6">
        <v>12</v>
      </c>
      <c r="T27" s="6">
        <f t="shared" si="3"/>
        <v>0</v>
      </c>
      <c r="U27" s="6">
        <f t="shared" si="4"/>
        <v>0</v>
      </c>
      <c r="V27" s="6">
        <f t="shared" si="5"/>
        <v>0</v>
      </c>
      <c r="W27" s="6">
        <f t="shared" si="6"/>
        <v>0</v>
      </c>
      <c r="X27" s="6">
        <f t="shared" si="7"/>
        <v>0</v>
      </c>
      <c r="Y27" s="6">
        <f t="shared" si="8"/>
        <v>0</v>
      </c>
      <c r="Z27" s="6">
        <f t="shared" si="9"/>
        <v>0</v>
      </c>
      <c r="AA27" s="134">
        <f t="shared" si="10"/>
        <v>0</v>
      </c>
      <c r="AB27" s="6">
        <f t="shared" si="11"/>
        <v>0</v>
      </c>
      <c r="AC27" s="6">
        <f t="shared" si="12"/>
        <v>0</v>
      </c>
      <c r="AD27" s="6">
        <f t="shared" si="13"/>
        <v>0</v>
      </c>
      <c r="AE27" s="6">
        <f t="shared" si="14"/>
        <v>0</v>
      </c>
      <c r="AF27" s="6">
        <f t="shared" si="17"/>
        <v>100000000000.00084</v>
      </c>
    </row>
    <row r="28" spans="1:32" ht="70.8" customHeight="1" thickTop="1" thickBot="1" x14ac:dyDescent="0.35">
      <c r="A28" s="596" t="s">
        <v>860</v>
      </c>
      <c r="B28" s="595"/>
      <c r="C28" s="595" t="s">
        <v>790</v>
      </c>
      <c r="D28" s="595"/>
      <c r="E28" s="511" t="s">
        <v>703</v>
      </c>
      <c r="F28" s="511"/>
      <c r="G28" s="511"/>
      <c r="H28" s="511"/>
      <c r="I28" s="513"/>
      <c r="J28" s="597" t="str">
        <f>IF(COUNTA(F30:F41)=0,"",(COUNTA(F30:F41)))</f>
        <v/>
      </c>
      <c r="K28" s="598"/>
      <c r="L28" s="592" t="s">
        <v>774</v>
      </c>
      <c r="M28" s="593"/>
      <c r="N28" s="589"/>
      <c r="O28" s="590"/>
      <c r="P28" s="590"/>
      <c r="Q28" s="590"/>
      <c r="R28" s="591"/>
      <c r="T28" s="6"/>
      <c r="U28" s="6"/>
      <c r="V28" s="6"/>
      <c r="W28" s="6"/>
      <c r="X28" s="6"/>
      <c r="Y28" s="6"/>
      <c r="Z28" s="6"/>
      <c r="AA28" s="134"/>
      <c r="AB28" s="6"/>
      <c r="AC28" s="6"/>
      <c r="AD28" s="6"/>
      <c r="AE28" s="6"/>
    </row>
    <row r="29" spans="1:32" ht="31.8" customHeight="1" thickTop="1" thickBot="1" x14ac:dyDescent="0.35">
      <c r="A29" s="109" t="s">
        <v>747</v>
      </c>
      <c r="B29" s="110" t="s">
        <v>1</v>
      </c>
      <c r="C29" s="111" t="s">
        <v>694</v>
      </c>
      <c r="D29" s="124" t="s">
        <v>0</v>
      </c>
      <c r="E29" s="125" t="s">
        <v>679</v>
      </c>
      <c r="F29" s="125" t="s">
        <v>695</v>
      </c>
      <c r="G29" s="112" t="s">
        <v>680</v>
      </c>
      <c r="H29" s="125" t="s">
        <v>681</v>
      </c>
      <c r="I29" s="125" t="s">
        <v>682</v>
      </c>
      <c r="J29" s="125" t="s">
        <v>683</v>
      </c>
      <c r="K29" s="125" t="s">
        <v>684</v>
      </c>
      <c r="L29" s="125" t="s">
        <v>685</v>
      </c>
      <c r="M29" s="125" t="s">
        <v>686</v>
      </c>
      <c r="N29" s="126" t="s">
        <v>687</v>
      </c>
      <c r="O29" s="125" t="s">
        <v>688</v>
      </c>
      <c r="P29" s="125" t="s">
        <v>689</v>
      </c>
      <c r="Q29" s="127" t="s">
        <v>690</v>
      </c>
      <c r="R29" s="143" t="s">
        <v>792</v>
      </c>
      <c r="T29" s="135" t="s">
        <v>697</v>
      </c>
      <c r="U29" s="132" t="str">
        <f t="shared" si="4"/>
        <v>R</v>
      </c>
      <c r="V29" s="132" t="str">
        <f t="shared" si="5"/>
        <v>G</v>
      </c>
      <c r="W29" s="132" t="str">
        <f t="shared" si="6"/>
        <v>TE</v>
      </c>
      <c r="X29" s="132" t="str">
        <f t="shared" si="7"/>
        <v>TP</v>
      </c>
      <c r="Y29" s="132" t="str">
        <f t="shared" si="8"/>
        <v>F</v>
      </c>
      <c r="Z29" s="132" t="str">
        <f t="shared" si="9"/>
        <v>B</v>
      </c>
      <c r="AA29" s="144" t="str">
        <f t="shared" si="10"/>
        <v>GL</v>
      </c>
      <c r="AB29" s="132" t="str">
        <f t="shared" si="11"/>
        <v>T</v>
      </c>
      <c r="AC29" s="132" t="str">
        <f t="shared" si="12"/>
        <v>TR</v>
      </c>
      <c r="AD29" s="132" t="str">
        <f t="shared" si="13"/>
        <v>I</v>
      </c>
      <c r="AE29" s="130" t="str">
        <f t="shared" si="14"/>
        <v>Couleur</v>
      </c>
      <c r="AF29" s="133" t="s">
        <v>800</v>
      </c>
    </row>
    <row r="30" spans="1:32" ht="30" customHeight="1" thickBot="1" x14ac:dyDescent="0.35">
      <c r="A30" s="214" t="str">
        <f>IF(D30="","",RANK(AF30,$AF$30:$AF$41,0))</f>
        <v/>
      </c>
      <c r="B30" s="58" t="str">
        <f>IF(ISNA(VLOOKUP(D30,'L. Des E.'!$A$3:$C$362,2,FALSE)),"",(VLOOKUP(D30,'L. Des E.'!$A$3:$C$362,2,FALSE)))</f>
        <v/>
      </c>
      <c r="C30" s="80" t="str">
        <f>IF(ISNA(VLOOKUP(D30,'L. Des E.'!$A$3:$C$362,3,FALSE)),"",(VLOOKUP(D30,'L. Des E.'!$A$3:$C$362,3,FALSE)))</f>
        <v/>
      </c>
      <c r="D30" s="59"/>
      <c r="E30" s="60"/>
      <c r="F30" s="60"/>
      <c r="G30" s="55" t="str">
        <f t="shared" ref="G30:G41" si="19">IF(SUM(H30:R30)=0,"",(SUM(H30:R30)))</f>
        <v/>
      </c>
      <c r="H30" s="60"/>
      <c r="I30" s="60"/>
      <c r="J30" s="60"/>
      <c r="K30" s="60"/>
      <c r="L30" s="60"/>
      <c r="M30" s="60"/>
      <c r="N30" s="224"/>
      <c r="O30" s="60"/>
      <c r="P30" s="60"/>
      <c r="Q30" s="225"/>
      <c r="R30" s="226"/>
      <c r="S30" s="6">
        <v>1</v>
      </c>
      <c r="T30" s="6">
        <f t="shared" si="3"/>
        <v>0</v>
      </c>
      <c r="U30" s="6">
        <f t="shared" si="4"/>
        <v>0</v>
      </c>
      <c r="V30" s="6">
        <f t="shared" si="5"/>
        <v>0</v>
      </c>
      <c r="W30" s="6">
        <f t="shared" si="6"/>
        <v>0</v>
      </c>
      <c r="X30" s="6">
        <f t="shared" si="7"/>
        <v>0</v>
      </c>
      <c r="Y30" s="6">
        <f t="shared" si="8"/>
        <v>0</v>
      </c>
      <c r="Z30" s="6">
        <f t="shared" si="9"/>
        <v>0</v>
      </c>
      <c r="AA30" s="134">
        <f t="shared" si="10"/>
        <v>0</v>
      </c>
      <c r="AB30" s="6">
        <f t="shared" si="11"/>
        <v>0</v>
      </c>
      <c r="AC30" s="6">
        <f t="shared" si="12"/>
        <v>0</v>
      </c>
      <c r="AD30" s="6">
        <f t="shared" si="13"/>
        <v>0</v>
      </c>
      <c r="AE30" s="6">
        <f t="shared" si="14"/>
        <v>0</v>
      </c>
      <c r="AF30" s="6">
        <f t="shared" ref="AF30:AF41" si="20">IF(T30="","",IFERROR(SUM(U30:AD30)+LARGE(U30:AD30,1)/100+LARGE(U30:AD30,2)/1000+LARGE(U30:AD30,3)/10000+LARGE(U30:AD30,4)/100000+LARGE(U30:AD30,5)/1000000+LARGE(U30:AD30,6)/10000000+LARGE(U30:AD30,7)/100000000+LARGE(U30:AD30,8)/1000000000+LARGE(U30:AD30,9)/10000000000+LARGE(U30:AD30,10)+100000000000+0.01/S30,0))+AE30</f>
        <v>100000000000.00999</v>
      </c>
    </row>
    <row r="31" spans="1:32" ht="30" customHeight="1" thickBot="1" x14ac:dyDescent="0.35">
      <c r="A31" s="214" t="str">
        <f t="shared" ref="A31:A41" si="21">IF(D31="","",RANK(AF31,$AF$30:$AF$41,0))</f>
        <v/>
      </c>
      <c r="B31" s="58" t="str">
        <f>IF(ISNA(VLOOKUP(D31,'L. Des E.'!$A$3:$C$362,2,FALSE)),"",(VLOOKUP(D31,'L. Des E.'!$A$3:$C$362,2,FALSE)))</f>
        <v/>
      </c>
      <c r="C31" s="80" t="str">
        <f>IF(ISNA(VLOOKUP(D31,'L. Des E.'!$A$3:$C$362,3,FALSE)),"",(VLOOKUP(D31,'L. Des E.'!$A$3:$C$362,3,FALSE)))</f>
        <v/>
      </c>
      <c r="D31" s="59"/>
      <c r="E31" s="60"/>
      <c r="F31" s="60"/>
      <c r="G31" s="55" t="str">
        <f t="shared" si="19"/>
        <v/>
      </c>
      <c r="H31" s="60"/>
      <c r="I31" s="60"/>
      <c r="J31" s="60"/>
      <c r="K31" s="60"/>
      <c r="L31" s="60"/>
      <c r="M31" s="60"/>
      <c r="N31" s="224"/>
      <c r="O31" s="60"/>
      <c r="P31" s="60"/>
      <c r="Q31" s="225"/>
      <c r="R31" s="226"/>
      <c r="S31" s="6">
        <v>2</v>
      </c>
      <c r="T31" s="6">
        <f t="shared" si="3"/>
        <v>0</v>
      </c>
      <c r="U31" s="6">
        <f t="shared" si="4"/>
        <v>0</v>
      </c>
      <c r="V31" s="6">
        <f t="shared" si="5"/>
        <v>0</v>
      </c>
      <c r="W31" s="6">
        <f t="shared" si="6"/>
        <v>0</v>
      </c>
      <c r="X31" s="6">
        <f t="shared" si="7"/>
        <v>0</v>
      </c>
      <c r="Y31" s="6">
        <f t="shared" si="8"/>
        <v>0</v>
      </c>
      <c r="Z31" s="6">
        <f t="shared" si="9"/>
        <v>0</v>
      </c>
      <c r="AA31" s="134">
        <f t="shared" si="10"/>
        <v>0</v>
      </c>
      <c r="AB31" s="6">
        <f t="shared" si="11"/>
        <v>0</v>
      </c>
      <c r="AC31" s="6">
        <f t="shared" si="12"/>
        <v>0</v>
      </c>
      <c r="AD31" s="6">
        <f t="shared" si="13"/>
        <v>0</v>
      </c>
      <c r="AE31" s="6">
        <f t="shared" si="14"/>
        <v>0</v>
      </c>
      <c r="AF31" s="6">
        <f t="shared" si="20"/>
        <v>100000000000.005</v>
      </c>
    </row>
    <row r="32" spans="1:32" ht="30" customHeight="1" thickBot="1" x14ac:dyDescent="0.35">
      <c r="A32" s="214" t="str">
        <f t="shared" si="21"/>
        <v/>
      </c>
      <c r="B32" s="58" t="str">
        <f>IF(ISNA(VLOOKUP(D32,'L. Des E.'!$A$3:$C$362,2,FALSE)),"",(VLOOKUP(D32,'L. Des E.'!$A$3:$C$362,2,FALSE)))</f>
        <v/>
      </c>
      <c r="C32" s="80" t="str">
        <f>IF(ISNA(VLOOKUP(D32,'L. Des E.'!$A$3:$C$362,3,FALSE)),"",(VLOOKUP(D32,'L. Des E.'!$A$3:$C$362,3,FALSE)))</f>
        <v/>
      </c>
      <c r="D32" s="59"/>
      <c r="E32" s="60"/>
      <c r="F32" s="60"/>
      <c r="G32" s="55" t="str">
        <f t="shared" si="19"/>
        <v/>
      </c>
      <c r="H32" s="60"/>
      <c r="I32" s="60"/>
      <c r="J32" s="60"/>
      <c r="K32" s="60"/>
      <c r="L32" s="60"/>
      <c r="M32" s="60"/>
      <c r="N32" s="224"/>
      <c r="O32" s="60"/>
      <c r="P32" s="60"/>
      <c r="Q32" s="225"/>
      <c r="R32" s="226"/>
      <c r="S32" s="6">
        <v>3</v>
      </c>
      <c r="T32" s="6">
        <f t="shared" si="3"/>
        <v>0</v>
      </c>
      <c r="U32" s="6">
        <f t="shared" si="4"/>
        <v>0</v>
      </c>
      <c r="V32" s="6">
        <f t="shared" si="5"/>
        <v>0</v>
      </c>
      <c r="W32" s="6">
        <f t="shared" si="6"/>
        <v>0</v>
      </c>
      <c r="X32" s="6">
        <f t="shared" si="7"/>
        <v>0</v>
      </c>
      <c r="Y32" s="6">
        <f t="shared" si="8"/>
        <v>0</v>
      </c>
      <c r="Z32" s="6">
        <f t="shared" si="9"/>
        <v>0</v>
      </c>
      <c r="AA32" s="134">
        <f t="shared" si="10"/>
        <v>0</v>
      </c>
      <c r="AB32" s="6">
        <f t="shared" si="11"/>
        <v>0</v>
      </c>
      <c r="AC32" s="6">
        <f t="shared" si="12"/>
        <v>0</v>
      </c>
      <c r="AD32" s="6">
        <f t="shared" si="13"/>
        <v>0</v>
      </c>
      <c r="AE32" s="6">
        <f t="shared" si="14"/>
        <v>0</v>
      </c>
      <c r="AF32" s="6">
        <f t="shared" si="20"/>
        <v>100000000000.00333</v>
      </c>
    </row>
    <row r="33" spans="1:32" ht="30" customHeight="1" thickBot="1" x14ac:dyDescent="0.35">
      <c r="A33" s="214" t="str">
        <f t="shared" si="21"/>
        <v/>
      </c>
      <c r="B33" s="58" t="str">
        <f>IF(ISNA(VLOOKUP(D33,'L. Des E.'!$A$3:$C$362,2,FALSE)),"",(VLOOKUP(D33,'L. Des E.'!$A$3:$C$362,2,FALSE)))</f>
        <v/>
      </c>
      <c r="C33" s="80" t="str">
        <f>IF(ISNA(VLOOKUP(D33,'L. Des E.'!$A$3:$C$362,3,FALSE)),"",(VLOOKUP(D33,'L. Des E.'!$A$3:$C$362,3,FALSE)))</f>
        <v/>
      </c>
      <c r="D33" s="59"/>
      <c r="E33" s="60"/>
      <c r="F33" s="60"/>
      <c r="G33" s="55" t="str">
        <f t="shared" si="19"/>
        <v/>
      </c>
      <c r="H33" s="60"/>
      <c r="I33" s="60"/>
      <c r="J33" s="60"/>
      <c r="K33" s="60"/>
      <c r="L33" s="60"/>
      <c r="M33" s="60"/>
      <c r="N33" s="224"/>
      <c r="O33" s="60"/>
      <c r="P33" s="60"/>
      <c r="Q33" s="225"/>
      <c r="R33" s="226"/>
      <c r="S33" s="6">
        <v>4</v>
      </c>
      <c r="T33" s="6">
        <f t="shared" si="3"/>
        <v>0</v>
      </c>
      <c r="U33" s="6">
        <f t="shared" si="4"/>
        <v>0</v>
      </c>
      <c r="V33" s="6">
        <f t="shared" si="5"/>
        <v>0</v>
      </c>
      <c r="W33" s="6">
        <f t="shared" si="6"/>
        <v>0</v>
      </c>
      <c r="X33" s="6">
        <f t="shared" si="7"/>
        <v>0</v>
      </c>
      <c r="Y33" s="6">
        <f t="shared" si="8"/>
        <v>0</v>
      </c>
      <c r="Z33" s="6">
        <f t="shared" si="9"/>
        <v>0</v>
      </c>
      <c r="AA33" s="134">
        <f t="shared" si="10"/>
        <v>0</v>
      </c>
      <c r="AB33" s="6">
        <f t="shared" si="11"/>
        <v>0</v>
      </c>
      <c r="AC33" s="6">
        <f t="shared" si="12"/>
        <v>0</v>
      </c>
      <c r="AD33" s="6">
        <f t="shared" si="13"/>
        <v>0</v>
      </c>
      <c r="AE33" s="6">
        <f t="shared" si="14"/>
        <v>0</v>
      </c>
      <c r="AF33" s="6">
        <f t="shared" si="20"/>
        <v>100000000000.0025</v>
      </c>
    </row>
    <row r="34" spans="1:32" ht="30" customHeight="1" thickBot="1" x14ac:dyDescent="0.35">
      <c r="A34" s="214" t="str">
        <f t="shared" si="21"/>
        <v/>
      </c>
      <c r="B34" s="58" t="str">
        <f>IF(ISNA(VLOOKUP(D34,'L. Des E.'!$A$3:$C$362,2,FALSE)),"",(VLOOKUP(D34,'L. Des E.'!$A$3:$C$362,2,FALSE)))</f>
        <v/>
      </c>
      <c r="C34" s="80" t="str">
        <f>IF(ISNA(VLOOKUP(D34,'L. Des E.'!$A$3:$C$362,3,FALSE)),"",(VLOOKUP(D34,'L. Des E.'!$A$3:$C$362,3,FALSE)))</f>
        <v/>
      </c>
      <c r="D34" s="59"/>
      <c r="E34" s="60"/>
      <c r="F34" s="60"/>
      <c r="G34" s="55" t="str">
        <f t="shared" si="19"/>
        <v/>
      </c>
      <c r="H34" s="60"/>
      <c r="I34" s="60"/>
      <c r="J34" s="60"/>
      <c r="K34" s="60"/>
      <c r="L34" s="60"/>
      <c r="M34" s="60"/>
      <c r="N34" s="224"/>
      <c r="O34" s="60"/>
      <c r="P34" s="60"/>
      <c r="Q34" s="225"/>
      <c r="R34" s="226"/>
      <c r="S34" s="6">
        <v>5</v>
      </c>
      <c r="T34" s="6">
        <f t="shared" si="3"/>
        <v>0</v>
      </c>
      <c r="U34" s="6">
        <f t="shared" si="4"/>
        <v>0</v>
      </c>
      <c r="V34" s="6">
        <f t="shared" si="5"/>
        <v>0</v>
      </c>
      <c r="W34" s="6">
        <f t="shared" si="6"/>
        <v>0</v>
      </c>
      <c r="X34" s="6">
        <f t="shared" si="7"/>
        <v>0</v>
      </c>
      <c r="Y34" s="6">
        <f t="shared" si="8"/>
        <v>0</v>
      </c>
      <c r="Z34" s="6">
        <f t="shared" si="9"/>
        <v>0</v>
      </c>
      <c r="AA34" s="134">
        <f t="shared" si="10"/>
        <v>0</v>
      </c>
      <c r="AB34" s="6">
        <f t="shared" si="11"/>
        <v>0</v>
      </c>
      <c r="AC34" s="6">
        <f t="shared" si="12"/>
        <v>0</v>
      </c>
      <c r="AD34" s="6">
        <f t="shared" si="13"/>
        <v>0</v>
      </c>
      <c r="AE34" s="6">
        <f t="shared" si="14"/>
        <v>0</v>
      </c>
      <c r="AF34" s="6">
        <f t="shared" si="20"/>
        <v>100000000000.002</v>
      </c>
    </row>
    <row r="35" spans="1:32" ht="30" customHeight="1" thickBot="1" x14ac:dyDescent="0.35">
      <c r="A35" s="214" t="str">
        <f t="shared" si="21"/>
        <v/>
      </c>
      <c r="B35" s="58" t="str">
        <f>IF(ISNA(VLOOKUP(D35,'L. Des E.'!$A$3:$C$362,2,FALSE)),"",(VLOOKUP(D35,'L. Des E.'!$A$3:$C$362,2,FALSE)))</f>
        <v/>
      </c>
      <c r="C35" s="80" t="str">
        <f>IF(ISNA(VLOOKUP(D35,'L. Des E.'!$A$3:$C$362,3,FALSE)),"",(VLOOKUP(D35,'L. Des E.'!$A$3:$C$362,3,FALSE)))</f>
        <v/>
      </c>
      <c r="D35" s="59"/>
      <c r="E35" s="60"/>
      <c r="F35" s="60"/>
      <c r="G35" s="55" t="str">
        <f t="shared" si="19"/>
        <v/>
      </c>
      <c r="H35" s="60"/>
      <c r="I35" s="60"/>
      <c r="J35" s="60"/>
      <c r="K35" s="60"/>
      <c r="L35" s="60"/>
      <c r="M35" s="60"/>
      <c r="N35" s="224"/>
      <c r="O35" s="60"/>
      <c r="P35" s="60"/>
      <c r="Q35" s="225"/>
      <c r="R35" s="226"/>
      <c r="S35" s="6">
        <v>6</v>
      </c>
      <c r="T35" s="6">
        <f t="shared" si="3"/>
        <v>0</v>
      </c>
      <c r="U35" s="6">
        <f t="shared" si="4"/>
        <v>0</v>
      </c>
      <c r="V35" s="6">
        <f t="shared" si="5"/>
        <v>0</v>
      </c>
      <c r="W35" s="6">
        <f t="shared" si="6"/>
        <v>0</v>
      </c>
      <c r="X35" s="6">
        <f t="shared" si="7"/>
        <v>0</v>
      </c>
      <c r="Y35" s="6">
        <f t="shared" si="8"/>
        <v>0</v>
      </c>
      <c r="Z35" s="6">
        <f t="shared" si="9"/>
        <v>0</v>
      </c>
      <c r="AA35" s="134">
        <f t="shared" si="10"/>
        <v>0</v>
      </c>
      <c r="AB35" s="6">
        <f t="shared" si="11"/>
        <v>0</v>
      </c>
      <c r="AC35" s="6">
        <f t="shared" si="12"/>
        <v>0</v>
      </c>
      <c r="AD35" s="6">
        <f t="shared" si="13"/>
        <v>0</v>
      </c>
      <c r="AE35" s="6">
        <f t="shared" si="14"/>
        <v>0</v>
      </c>
      <c r="AF35" s="6">
        <f t="shared" si="20"/>
        <v>100000000000.00166</v>
      </c>
    </row>
    <row r="36" spans="1:32" ht="30" customHeight="1" thickBot="1" x14ac:dyDescent="0.35">
      <c r="A36" s="214" t="str">
        <f t="shared" si="21"/>
        <v/>
      </c>
      <c r="B36" s="58" t="str">
        <f>IF(ISNA(VLOOKUP(D36,'L. Des E.'!$A$3:$C$362,2,FALSE)),"",(VLOOKUP(D36,'L. Des E.'!$A$3:$C$362,2,FALSE)))</f>
        <v/>
      </c>
      <c r="C36" s="80" t="str">
        <f>IF(ISNA(VLOOKUP(D36,'L. Des E.'!$A$3:$C$362,3,FALSE)),"",(VLOOKUP(D36,'L. Des E.'!$A$3:$C$362,3,FALSE)))</f>
        <v/>
      </c>
      <c r="D36" s="59"/>
      <c r="E36" s="60"/>
      <c r="F36" s="60"/>
      <c r="G36" s="55" t="str">
        <f t="shared" si="19"/>
        <v/>
      </c>
      <c r="H36" s="60"/>
      <c r="I36" s="60"/>
      <c r="J36" s="60"/>
      <c r="K36" s="60"/>
      <c r="L36" s="60"/>
      <c r="M36" s="60"/>
      <c r="N36" s="224"/>
      <c r="O36" s="60"/>
      <c r="P36" s="60"/>
      <c r="Q36" s="225"/>
      <c r="R36" s="226"/>
      <c r="S36" s="6">
        <v>7</v>
      </c>
      <c r="T36" s="6">
        <f t="shared" si="3"/>
        <v>0</v>
      </c>
      <c r="U36" s="6">
        <f t="shared" si="4"/>
        <v>0</v>
      </c>
      <c r="V36" s="6">
        <f t="shared" si="5"/>
        <v>0</v>
      </c>
      <c r="W36" s="6">
        <f t="shared" si="6"/>
        <v>0</v>
      </c>
      <c r="X36" s="6">
        <f t="shared" si="7"/>
        <v>0</v>
      </c>
      <c r="Y36" s="6">
        <f t="shared" si="8"/>
        <v>0</v>
      </c>
      <c r="Z36" s="6">
        <f t="shared" si="9"/>
        <v>0</v>
      </c>
      <c r="AA36" s="134">
        <f t="shared" si="10"/>
        <v>0</v>
      </c>
      <c r="AB36" s="6">
        <f t="shared" si="11"/>
        <v>0</v>
      </c>
      <c r="AC36" s="6">
        <f t="shared" si="12"/>
        <v>0</v>
      </c>
      <c r="AD36" s="6">
        <f t="shared" si="13"/>
        <v>0</v>
      </c>
      <c r="AE36" s="6">
        <f t="shared" si="14"/>
        <v>0</v>
      </c>
      <c r="AF36" s="6">
        <f t="shared" si="20"/>
        <v>100000000000.00143</v>
      </c>
    </row>
    <row r="37" spans="1:32" ht="30" customHeight="1" thickBot="1" x14ac:dyDescent="0.35">
      <c r="A37" s="214" t="str">
        <f t="shared" si="21"/>
        <v/>
      </c>
      <c r="B37" s="58" t="str">
        <f>IF(ISNA(VLOOKUP(D37,'L. Des E.'!$A$3:$C$362,2,FALSE)),"",(VLOOKUP(D37,'L. Des E.'!$A$3:$C$362,2,FALSE)))</f>
        <v/>
      </c>
      <c r="C37" s="80" t="str">
        <f>IF(ISNA(VLOOKUP(D37,'L. Des E.'!$A$3:$C$362,3,FALSE)),"",(VLOOKUP(D37,'L. Des E.'!$A$3:$C$362,3,FALSE)))</f>
        <v/>
      </c>
      <c r="D37" s="59"/>
      <c r="E37" s="60"/>
      <c r="F37" s="60"/>
      <c r="G37" s="55" t="str">
        <f t="shared" si="19"/>
        <v/>
      </c>
      <c r="H37" s="60"/>
      <c r="I37" s="60"/>
      <c r="J37" s="60"/>
      <c r="K37" s="60"/>
      <c r="L37" s="60"/>
      <c r="M37" s="60"/>
      <c r="N37" s="224"/>
      <c r="O37" s="60"/>
      <c r="P37" s="60"/>
      <c r="Q37" s="225"/>
      <c r="R37" s="226"/>
      <c r="S37" s="6">
        <v>8</v>
      </c>
      <c r="T37" s="6">
        <f t="shared" si="3"/>
        <v>0</v>
      </c>
      <c r="U37" s="6">
        <f t="shared" si="4"/>
        <v>0</v>
      </c>
      <c r="V37" s="6">
        <f t="shared" si="5"/>
        <v>0</v>
      </c>
      <c r="W37" s="6">
        <f t="shared" si="6"/>
        <v>0</v>
      </c>
      <c r="X37" s="6">
        <f t="shared" si="7"/>
        <v>0</v>
      </c>
      <c r="Y37" s="6">
        <f t="shared" si="8"/>
        <v>0</v>
      </c>
      <c r="Z37" s="6">
        <f t="shared" si="9"/>
        <v>0</v>
      </c>
      <c r="AA37" s="134">
        <f t="shared" si="10"/>
        <v>0</v>
      </c>
      <c r="AB37" s="6">
        <f t="shared" si="11"/>
        <v>0</v>
      </c>
      <c r="AC37" s="6">
        <f t="shared" si="12"/>
        <v>0</v>
      </c>
      <c r="AD37" s="6">
        <f t="shared" si="13"/>
        <v>0</v>
      </c>
      <c r="AE37" s="6">
        <f t="shared" si="14"/>
        <v>0</v>
      </c>
      <c r="AF37" s="6">
        <f t="shared" si="20"/>
        <v>100000000000.00125</v>
      </c>
    </row>
    <row r="38" spans="1:32" ht="30" customHeight="1" thickBot="1" x14ac:dyDescent="0.35">
      <c r="A38" s="214" t="str">
        <f t="shared" si="21"/>
        <v/>
      </c>
      <c r="B38" s="58" t="str">
        <f>IF(ISNA(VLOOKUP(D38,'L. Des E.'!$A$3:$C$362,2,FALSE)),"",(VLOOKUP(D38,'L. Des E.'!$A$3:$C$362,2,FALSE)))</f>
        <v/>
      </c>
      <c r="C38" s="80" t="str">
        <f>IF(ISNA(VLOOKUP(D38,'L. Des E.'!$A$3:$C$362,3,FALSE)),"",(VLOOKUP(D38,'L. Des E.'!$A$3:$C$362,3,FALSE)))</f>
        <v/>
      </c>
      <c r="D38" s="59"/>
      <c r="E38" s="60"/>
      <c r="F38" s="60"/>
      <c r="G38" s="55" t="str">
        <f t="shared" si="19"/>
        <v/>
      </c>
      <c r="H38" s="60"/>
      <c r="I38" s="60"/>
      <c r="J38" s="60"/>
      <c r="K38" s="60"/>
      <c r="L38" s="60"/>
      <c r="M38" s="60"/>
      <c r="N38" s="224"/>
      <c r="O38" s="60"/>
      <c r="P38" s="60"/>
      <c r="Q38" s="225"/>
      <c r="R38" s="226"/>
      <c r="S38" s="6">
        <v>9</v>
      </c>
      <c r="T38" s="6">
        <f t="shared" si="3"/>
        <v>0</v>
      </c>
      <c r="U38" s="6">
        <f t="shared" si="4"/>
        <v>0</v>
      </c>
      <c r="V38" s="6">
        <f t="shared" si="5"/>
        <v>0</v>
      </c>
      <c r="W38" s="6">
        <f t="shared" si="6"/>
        <v>0</v>
      </c>
      <c r="X38" s="6">
        <f t="shared" si="7"/>
        <v>0</v>
      </c>
      <c r="Y38" s="6">
        <f t="shared" si="8"/>
        <v>0</v>
      </c>
      <c r="Z38" s="6">
        <f t="shared" si="9"/>
        <v>0</v>
      </c>
      <c r="AA38" s="134">
        <f t="shared" si="10"/>
        <v>0</v>
      </c>
      <c r="AB38" s="6">
        <f t="shared" si="11"/>
        <v>0</v>
      </c>
      <c r="AC38" s="6">
        <f t="shared" si="12"/>
        <v>0</v>
      </c>
      <c r="AD38" s="6">
        <f t="shared" si="13"/>
        <v>0</v>
      </c>
      <c r="AE38" s="6">
        <f t="shared" si="14"/>
        <v>0</v>
      </c>
      <c r="AF38" s="6">
        <f t="shared" si="20"/>
        <v>100000000000.00111</v>
      </c>
    </row>
    <row r="39" spans="1:32" ht="30" customHeight="1" thickBot="1" x14ac:dyDescent="0.35">
      <c r="A39" s="214" t="str">
        <f t="shared" si="21"/>
        <v/>
      </c>
      <c r="B39" s="58" t="str">
        <f>IF(ISNA(VLOOKUP(D39,'L. Des E.'!$A$3:$C$362,2,FALSE)),"",(VLOOKUP(D39,'L. Des E.'!$A$3:$C$362,2,FALSE)))</f>
        <v/>
      </c>
      <c r="C39" s="80" t="str">
        <f>IF(ISNA(VLOOKUP(D39,'L. Des E.'!$A$3:$C$362,3,FALSE)),"",(VLOOKUP(D39,'L. Des E.'!$A$3:$C$362,3,FALSE)))</f>
        <v/>
      </c>
      <c r="D39" s="59"/>
      <c r="E39" s="60"/>
      <c r="F39" s="60"/>
      <c r="G39" s="55" t="str">
        <f t="shared" si="19"/>
        <v/>
      </c>
      <c r="H39" s="60"/>
      <c r="I39" s="60"/>
      <c r="J39" s="60"/>
      <c r="K39" s="60"/>
      <c r="L39" s="60"/>
      <c r="M39" s="60"/>
      <c r="N39" s="224"/>
      <c r="O39" s="60"/>
      <c r="P39" s="60"/>
      <c r="Q39" s="225"/>
      <c r="R39" s="226"/>
      <c r="S39" s="6">
        <v>10</v>
      </c>
      <c r="T39" s="6">
        <f t="shared" si="3"/>
        <v>0</v>
      </c>
      <c r="U39" s="6">
        <f t="shared" si="4"/>
        <v>0</v>
      </c>
      <c r="V39" s="6">
        <f t="shared" si="5"/>
        <v>0</v>
      </c>
      <c r="W39" s="6">
        <f t="shared" si="6"/>
        <v>0</v>
      </c>
      <c r="X39" s="6">
        <f t="shared" si="7"/>
        <v>0</v>
      </c>
      <c r="Y39" s="6">
        <f t="shared" si="8"/>
        <v>0</v>
      </c>
      <c r="Z39" s="6">
        <f t="shared" si="9"/>
        <v>0</v>
      </c>
      <c r="AA39" s="134">
        <f t="shared" si="10"/>
        <v>0</v>
      </c>
      <c r="AB39" s="6">
        <f t="shared" si="11"/>
        <v>0</v>
      </c>
      <c r="AC39" s="6">
        <f t="shared" si="12"/>
        <v>0</v>
      </c>
      <c r="AD39" s="6">
        <f t="shared" si="13"/>
        <v>0</v>
      </c>
      <c r="AE39" s="6">
        <f t="shared" si="14"/>
        <v>0</v>
      </c>
      <c r="AF39" s="6">
        <f t="shared" si="20"/>
        <v>100000000000.00101</v>
      </c>
    </row>
    <row r="40" spans="1:32" ht="30" customHeight="1" thickBot="1" x14ac:dyDescent="0.35">
      <c r="A40" s="214" t="str">
        <f t="shared" si="21"/>
        <v/>
      </c>
      <c r="B40" s="58" t="str">
        <f>IF(ISNA(VLOOKUP(D40,'L. Des E.'!$A$3:$C$362,2,FALSE)),"",(VLOOKUP(D40,'L. Des E.'!$A$3:$C$362,2,FALSE)))</f>
        <v/>
      </c>
      <c r="C40" s="80" t="str">
        <f>IF(ISNA(VLOOKUP(D40,'L. Des E.'!$A$3:$C$362,3,FALSE)),"",(VLOOKUP(D40,'L. Des E.'!$A$3:$C$362,3,FALSE)))</f>
        <v/>
      </c>
      <c r="D40" s="59"/>
      <c r="E40" s="60"/>
      <c r="F40" s="60"/>
      <c r="G40" s="55" t="str">
        <f t="shared" si="19"/>
        <v/>
      </c>
      <c r="H40" s="60"/>
      <c r="I40" s="60"/>
      <c r="J40" s="60"/>
      <c r="K40" s="60"/>
      <c r="L40" s="60"/>
      <c r="M40" s="60"/>
      <c r="N40" s="224"/>
      <c r="O40" s="60"/>
      <c r="P40" s="60"/>
      <c r="Q40" s="225"/>
      <c r="R40" s="226"/>
      <c r="S40" s="6">
        <v>11</v>
      </c>
      <c r="T40" s="6">
        <f t="shared" si="3"/>
        <v>0</v>
      </c>
      <c r="U40" s="6">
        <f t="shared" si="4"/>
        <v>0</v>
      </c>
      <c r="V40" s="6">
        <f t="shared" si="5"/>
        <v>0</v>
      </c>
      <c r="W40" s="6">
        <f t="shared" si="6"/>
        <v>0</v>
      </c>
      <c r="X40" s="6">
        <f t="shared" si="7"/>
        <v>0</v>
      </c>
      <c r="Y40" s="6">
        <f t="shared" si="8"/>
        <v>0</v>
      </c>
      <c r="Z40" s="6">
        <f t="shared" si="9"/>
        <v>0</v>
      </c>
      <c r="AA40" s="134">
        <f t="shared" si="10"/>
        <v>0</v>
      </c>
      <c r="AB40" s="6">
        <f t="shared" si="11"/>
        <v>0</v>
      </c>
      <c r="AC40" s="6">
        <f t="shared" si="12"/>
        <v>0</v>
      </c>
      <c r="AD40" s="6">
        <f t="shared" si="13"/>
        <v>0</v>
      </c>
      <c r="AE40" s="6">
        <f t="shared" si="14"/>
        <v>0</v>
      </c>
      <c r="AF40" s="6">
        <f t="shared" si="20"/>
        <v>100000000000.00092</v>
      </c>
    </row>
    <row r="41" spans="1:32" ht="30" customHeight="1" thickBot="1" x14ac:dyDescent="0.35">
      <c r="A41" s="214" t="str">
        <f t="shared" si="21"/>
        <v/>
      </c>
      <c r="B41" s="58" t="str">
        <f>IF(ISNA(VLOOKUP(D41,'L. Des E.'!$A$3:$C$362,2,FALSE)),"",(VLOOKUP(D41,'L. Des E.'!$A$3:$C$362,2,FALSE)))</f>
        <v/>
      </c>
      <c r="C41" s="80" t="str">
        <f>IF(ISNA(VLOOKUP(D41,'L. Des E.'!$A$3:$C$362,3,FALSE)),"",(VLOOKUP(D41,'L. Des E.'!$A$3:$C$362,3,FALSE)))</f>
        <v/>
      </c>
      <c r="D41" s="59"/>
      <c r="E41" s="60"/>
      <c r="F41" s="60"/>
      <c r="G41" s="55" t="str">
        <f t="shared" si="19"/>
        <v/>
      </c>
      <c r="H41" s="60"/>
      <c r="I41" s="60"/>
      <c r="J41" s="60"/>
      <c r="K41" s="60"/>
      <c r="L41" s="60"/>
      <c r="M41" s="60"/>
      <c r="N41" s="224"/>
      <c r="O41" s="60"/>
      <c r="P41" s="60"/>
      <c r="Q41" s="225"/>
      <c r="R41" s="226"/>
      <c r="S41" s="6">
        <v>12</v>
      </c>
      <c r="T41" s="6">
        <f t="shared" si="3"/>
        <v>0</v>
      </c>
      <c r="U41" s="6">
        <f t="shared" si="4"/>
        <v>0</v>
      </c>
      <c r="V41" s="6">
        <f t="shared" si="5"/>
        <v>0</v>
      </c>
      <c r="W41" s="6">
        <f t="shared" si="6"/>
        <v>0</v>
      </c>
      <c r="X41" s="6">
        <f t="shared" si="7"/>
        <v>0</v>
      </c>
      <c r="Y41" s="6">
        <f t="shared" si="8"/>
        <v>0</v>
      </c>
      <c r="Z41" s="6">
        <f t="shared" si="9"/>
        <v>0</v>
      </c>
      <c r="AA41" s="134">
        <f t="shared" si="10"/>
        <v>0</v>
      </c>
      <c r="AB41" s="6">
        <f t="shared" si="11"/>
        <v>0</v>
      </c>
      <c r="AC41" s="6">
        <f t="shared" si="12"/>
        <v>0</v>
      </c>
      <c r="AD41" s="6">
        <f t="shared" si="13"/>
        <v>0</v>
      </c>
      <c r="AE41" s="6">
        <f t="shared" si="14"/>
        <v>0</v>
      </c>
      <c r="AF41" s="6">
        <f t="shared" si="20"/>
        <v>100000000000.00084</v>
      </c>
    </row>
    <row r="42" spans="1:32" ht="70.8" customHeight="1" thickTop="1" thickBot="1" x14ac:dyDescent="0.35">
      <c r="A42" s="594" t="s">
        <v>861</v>
      </c>
      <c r="B42" s="595"/>
      <c r="C42" s="595" t="s">
        <v>789</v>
      </c>
      <c r="D42" s="595"/>
      <c r="E42" s="511" t="s">
        <v>703</v>
      </c>
      <c r="F42" s="511"/>
      <c r="G42" s="511"/>
      <c r="H42" s="511"/>
      <c r="I42" s="513"/>
      <c r="J42" s="597" t="str">
        <f>IF(COUNTA(F44:F55)=0,"",(COUNTA(F44:F55)))</f>
        <v/>
      </c>
      <c r="K42" s="598"/>
      <c r="L42" s="592" t="s">
        <v>774</v>
      </c>
      <c r="M42" s="593"/>
      <c r="N42" s="589"/>
      <c r="O42" s="590"/>
      <c r="P42" s="590"/>
      <c r="Q42" s="590"/>
      <c r="R42" s="591"/>
      <c r="T42" s="6"/>
      <c r="U42" s="6"/>
      <c r="V42" s="6"/>
      <c r="W42" s="6"/>
      <c r="X42" s="6"/>
      <c r="Y42" s="6"/>
      <c r="Z42" s="6"/>
      <c r="AA42" s="134"/>
      <c r="AB42" s="6"/>
      <c r="AC42" s="6"/>
      <c r="AD42" s="6"/>
      <c r="AE42" s="6"/>
    </row>
    <row r="43" spans="1:32" ht="31.8" customHeight="1" thickTop="1" thickBot="1" x14ac:dyDescent="0.35">
      <c r="A43" s="109" t="s">
        <v>747</v>
      </c>
      <c r="B43" s="110" t="s">
        <v>1</v>
      </c>
      <c r="C43" s="111" t="s">
        <v>694</v>
      </c>
      <c r="D43" s="124" t="s">
        <v>0</v>
      </c>
      <c r="E43" s="125" t="s">
        <v>679</v>
      </c>
      <c r="F43" s="125" t="s">
        <v>695</v>
      </c>
      <c r="G43" s="112" t="s">
        <v>680</v>
      </c>
      <c r="H43" s="125" t="s">
        <v>681</v>
      </c>
      <c r="I43" s="125" t="s">
        <v>682</v>
      </c>
      <c r="J43" s="125" t="s">
        <v>683</v>
      </c>
      <c r="K43" s="125" t="s">
        <v>684</v>
      </c>
      <c r="L43" s="125" t="s">
        <v>685</v>
      </c>
      <c r="M43" s="125" t="s">
        <v>686</v>
      </c>
      <c r="N43" s="126" t="s">
        <v>687</v>
      </c>
      <c r="O43" s="125" t="s">
        <v>688</v>
      </c>
      <c r="P43" s="125" t="s">
        <v>689</v>
      </c>
      <c r="Q43" s="127" t="s">
        <v>690</v>
      </c>
      <c r="R43" s="143" t="s">
        <v>792</v>
      </c>
      <c r="T43" s="135" t="s">
        <v>697</v>
      </c>
      <c r="U43" s="132" t="str">
        <f t="shared" si="4"/>
        <v>R</v>
      </c>
      <c r="V43" s="132" t="str">
        <f t="shared" si="5"/>
        <v>G</v>
      </c>
      <c r="W43" s="132" t="str">
        <f t="shared" si="6"/>
        <v>TE</v>
      </c>
      <c r="X43" s="132" t="str">
        <f t="shared" si="7"/>
        <v>TP</v>
      </c>
      <c r="Y43" s="132" t="str">
        <f t="shared" si="8"/>
        <v>F</v>
      </c>
      <c r="Z43" s="132" t="str">
        <f t="shared" si="9"/>
        <v>B</v>
      </c>
      <c r="AA43" s="144" t="str">
        <f t="shared" si="10"/>
        <v>GL</v>
      </c>
      <c r="AB43" s="132" t="str">
        <f t="shared" si="11"/>
        <v>T</v>
      </c>
      <c r="AC43" s="132" t="str">
        <f t="shared" si="12"/>
        <v>TR</v>
      </c>
      <c r="AD43" s="132" t="str">
        <f t="shared" si="13"/>
        <v>I</v>
      </c>
      <c r="AE43" s="130" t="str">
        <f t="shared" si="14"/>
        <v>Couleur</v>
      </c>
      <c r="AF43" s="133" t="s">
        <v>800</v>
      </c>
    </row>
    <row r="44" spans="1:32" ht="30" customHeight="1" thickBot="1" x14ac:dyDescent="0.35">
      <c r="A44" s="214" t="str">
        <f>IF(D44="","",RANK(AF44,$AF$44:$AF$55,0))</f>
        <v/>
      </c>
      <c r="B44" s="58" t="str">
        <f>IF(ISNA(VLOOKUP(D44,'L. Des E.'!$A$3:$C$362,2,FALSE)),"",(VLOOKUP(D44,'L. Des E.'!$A$3:$C$362,2,FALSE)))</f>
        <v/>
      </c>
      <c r="C44" s="80" t="str">
        <f>IF(ISNA(VLOOKUP(D44,'L. Des E.'!$A$3:$C$362,3,FALSE)),"",(VLOOKUP(D44,'L. Des E.'!$A$3:$C$362,3,FALSE)))</f>
        <v/>
      </c>
      <c r="D44" s="59"/>
      <c r="E44" s="60"/>
      <c r="F44" s="60"/>
      <c r="G44" s="55" t="str">
        <f t="shared" ref="G44:G55" si="22">IF(SUM(H44:R44)=0,"",(SUM(H44:R44)))</f>
        <v/>
      </c>
      <c r="H44" s="60"/>
      <c r="I44" s="60"/>
      <c r="J44" s="60"/>
      <c r="K44" s="60"/>
      <c r="L44" s="60"/>
      <c r="M44" s="60"/>
      <c r="N44" s="224"/>
      <c r="O44" s="60"/>
      <c r="P44" s="60"/>
      <c r="Q44" s="225"/>
      <c r="R44" s="226"/>
      <c r="S44" s="6">
        <v>1</v>
      </c>
      <c r="T44" s="6">
        <f t="shared" si="3"/>
        <v>0</v>
      </c>
      <c r="U44" s="6">
        <f t="shared" si="4"/>
        <v>0</v>
      </c>
      <c r="V44" s="6">
        <f t="shared" si="5"/>
        <v>0</v>
      </c>
      <c r="W44" s="6">
        <f t="shared" si="6"/>
        <v>0</v>
      </c>
      <c r="X44" s="6">
        <f t="shared" si="7"/>
        <v>0</v>
      </c>
      <c r="Y44" s="6">
        <f t="shared" si="8"/>
        <v>0</v>
      </c>
      <c r="Z44" s="6">
        <f t="shared" si="9"/>
        <v>0</v>
      </c>
      <c r="AA44" s="134">
        <f t="shared" si="10"/>
        <v>0</v>
      </c>
      <c r="AB44" s="6">
        <f t="shared" si="11"/>
        <v>0</v>
      </c>
      <c r="AC44" s="6">
        <f t="shared" si="12"/>
        <v>0</v>
      </c>
      <c r="AD44" s="6">
        <f t="shared" si="13"/>
        <v>0</v>
      </c>
      <c r="AE44" s="6">
        <f t="shared" si="14"/>
        <v>0</v>
      </c>
      <c r="AF44" s="6">
        <f t="shared" ref="AF44:AF55" si="23">IF(T44="","",IFERROR(SUM(U44:AD44)+LARGE(U44:AD44,1)/100+LARGE(U44:AD44,2)/1000+LARGE(U44:AD44,3)/10000+LARGE(U44:AD44,4)/100000+LARGE(U44:AD44,5)/1000000+LARGE(U44:AD44,6)/10000000+LARGE(U44:AD44,7)/100000000+LARGE(U44:AD44,8)/1000000000+LARGE(U44:AD44,9)/10000000000+LARGE(U44:AD44,10)+100000000000+0.01/S44,0))+AE44</f>
        <v>100000000000.00999</v>
      </c>
    </row>
    <row r="45" spans="1:32" ht="30" customHeight="1" thickBot="1" x14ac:dyDescent="0.35">
      <c r="A45" s="214" t="str">
        <f t="shared" ref="A45:A55" si="24">IF(D45="","",RANK(AF45,$AF$44:$AF$55,0))</f>
        <v/>
      </c>
      <c r="B45" s="58" t="str">
        <f>IF(ISNA(VLOOKUP(D45,'L. Des E.'!$A$3:$C$362,2,FALSE)),"",(VLOOKUP(D45,'L. Des E.'!$A$3:$C$362,2,FALSE)))</f>
        <v/>
      </c>
      <c r="C45" s="80" t="str">
        <f>IF(ISNA(VLOOKUP(D45,'L. Des E.'!$A$3:$C$362,3,FALSE)),"",(VLOOKUP(D45,'L. Des E.'!$A$3:$C$362,3,FALSE)))</f>
        <v/>
      </c>
      <c r="D45" s="59"/>
      <c r="E45" s="60"/>
      <c r="F45" s="60"/>
      <c r="G45" s="55" t="str">
        <f t="shared" si="22"/>
        <v/>
      </c>
      <c r="H45" s="60"/>
      <c r="I45" s="60"/>
      <c r="J45" s="60"/>
      <c r="K45" s="60"/>
      <c r="L45" s="60"/>
      <c r="M45" s="60"/>
      <c r="N45" s="224"/>
      <c r="O45" s="60"/>
      <c r="P45" s="60"/>
      <c r="Q45" s="225"/>
      <c r="R45" s="226"/>
      <c r="S45" s="6">
        <v>2</v>
      </c>
      <c r="T45" s="6">
        <f t="shared" si="3"/>
        <v>0</v>
      </c>
      <c r="U45" s="6">
        <f t="shared" si="4"/>
        <v>0</v>
      </c>
      <c r="V45" s="6">
        <f t="shared" si="5"/>
        <v>0</v>
      </c>
      <c r="W45" s="6">
        <f t="shared" si="6"/>
        <v>0</v>
      </c>
      <c r="X45" s="6">
        <f t="shared" si="7"/>
        <v>0</v>
      </c>
      <c r="Y45" s="6">
        <f t="shared" si="8"/>
        <v>0</v>
      </c>
      <c r="Z45" s="6">
        <f t="shared" si="9"/>
        <v>0</v>
      </c>
      <c r="AA45" s="134">
        <f t="shared" si="10"/>
        <v>0</v>
      </c>
      <c r="AB45" s="6">
        <f t="shared" si="11"/>
        <v>0</v>
      </c>
      <c r="AC45" s="6">
        <f t="shared" si="12"/>
        <v>0</v>
      </c>
      <c r="AD45" s="6">
        <f t="shared" si="13"/>
        <v>0</v>
      </c>
      <c r="AE45" s="6">
        <f t="shared" si="14"/>
        <v>0</v>
      </c>
      <c r="AF45" s="6">
        <f t="shared" si="23"/>
        <v>100000000000.005</v>
      </c>
    </row>
    <row r="46" spans="1:32" ht="30" customHeight="1" thickBot="1" x14ac:dyDescent="0.35">
      <c r="A46" s="214" t="str">
        <f t="shared" si="24"/>
        <v/>
      </c>
      <c r="B46" s="58" t="str">
        <f>IF(ISNA(VLOOKUP(D46,'L. Des E.'!$A$3:$C$362,2,FALSE)),"",(VLOOKUP(D46,'L. Des E.'!$A$3:$C$362,2,FALSE)))</f>
        <v/>
      </c>
      <c r="C46" s="80" t="str">
        <f>IF(ISNA(VLOOKUP(D46,'L. Des E.'!$A$3:$C$362,3,FALSE)),"",(VLOOKUP(D46,'L. Des E.'!$A$3:$C$362,3,FALSE)))</f>
        <v/>
      </c>
      <c r="D46" s="59"/>
      <c r="E46" s="60"/>
      <c r="F46" s="60"/>
      <c r="G46" s="55" t="str">
        <f t="shared" si="22"/>
        <v/>
      </c>
      <c r="H46" s="60"/>
      <c r="I46" s="60"/>
      <c r="J46" s="60"/>
      <c r="K46" s="60"/>
      <c r="L46" s="60"/>
      <c r="M46" s="60"/>
      <c r="N46" s="224"/>
      <c r="O46" s="60"/>
      <c r="P46" s="60"/>
      <c r="Q46" s="225"/>
      <c r="R46" s="226"/>
      <c r="S46" s="6">
        <v>3</v>
      </c>
      <c r="T46" s="6">
        <f t="shared" si="3"/>
        <v>0</v>
      </c>
      <c r="U46" s="6">
        <f t="shared" si="4"/>
        <v>0</v>
      </c>
      <c r="V46" s="6">
        <f t="shared" si="5"/>
        <v>0</v>
      </c>
      <c r="W46" s="6">
        <f t="shared" si="6"/>
        <v>0</v>
      </c>
      <c r="X46" s="6">
        <f t="shared" si="7"/>
        <v>0</v>
      </c>
      <c r="Y46" s="6">
        <f t="shared" si="8"/>
        <v>0</v>
      </c>
      <c r="Z46" s="6">
        <f t="shared" si="9"/>
        <v>0</v>
      </c>
      <c r="AA46" s="134">
        <f t="shared" si="10"/>
        <v>0</v>
      </c>
      <c r="AB46" s="6">
        <f t="shared" si="11"/>
        <v>0</v>
      </c>
      <c r="AC46" s="6">
        <f t="shared" si="12"/>
        <v>0</v>
      </c>
      <c r="AD46" s="6">
        <f t="shared" si="13"/>
        <v>0</v>
      </c>
      <c r="AE46" s="6">
        <f t="shared" si="14"/>
        <v>0</v>
      </c>
      <c r="AF46" s="6">
        <f t="shared" si="23"/>
        <v>100000000000.00333</v>
      </c>
    </row>
    <row r="47" spans="1:32" ht="30" customHeight="1" thickBot="1" x14ac:dyDescent="0.35">
      <c r="A47" s="214" t="str">
        <f t="shared" si="24"/>
        <v/>
      </c>
      <c r="B47" s="58" t="str">
        <f>IF(ISNA(VLOOKUP(D47,'L. Des E.'!$A$3:$C$362,2,FALSE)),"",(VLOOKUP(D47,'L. Des E.'!$A$3:$C$362,2,FALSE)))</f>
        <v/>
      </c>
      <c r="C47" s="80" t="str">
        <f>IF(ISNA(VLOOKUP(D47,'L. Des E.'!$A$3:$C$362,3,FALSE)),"",(VLOOKUP(D47,'L. Des E.'!$A$3:$C$362,3,FALSE)))</f>
        <v/>
      </c>
      <c r="D47" s="59"/>
      <c r="E47" s="60"/>
      <c r="F47" s="60"/>
      <c r="G47" s="55" t="str">
        <f t="shared" si="22"/>
        <v/>
      </c>
      <c r="H47" s="60"/>
      <c r="I47" s="60"/>
      <c r="J47" s="60"/>
      <c r="K47" s="60"/>
      <c r="L47" s="60"/>
      <c r="M47" s="60"/>
      <c r="N47" s="224"/>
      <c r="O47" s="60"/>
      <c r="P47" s="60"/>
      <c r="Q47" s="225"/>
      <c r="R47" s="226"/>
      <c r="S47" s="6">
        <v>4</v>
      </c>
      <c r="T47" s="6">
        <f t="shared" si="3"/>
        <v>0</v>
      </c>
      <c r="U47" s="6">
        <f t="shared" si="4"/>
        <v>0</v>
      </c>
      <c r="V47" s="6">
        <f t="shared" si="5"/>
        <v>0</v>
      </c>
      <c r="W47" s="6">
        <f t="shared" si="6"/>
        <v>0</v>
      </c>
      <c r="X47" s="6">
        <f t="shared" si="7"/>
        <v>0</v>
      </c>
      <c r="Y47" s="6">
        <f t="shared" si="8"/>
        <v>0</v>
      </c>
      <c r="Z47" s="6">
        <f t="shared" si="9"/>
        <v>0</v>
      </c>
      <c r="AA47" s="134">
        <f t="shared" si="10"/>
        <v>0</v>
      </c>
      <c r="AB47" s="6">
        <f t="shared" si="11"/>
        <v>0</v>
      </c>
      <c r="AC47" s="6">
        <f t="shared" si="12"/>
        <v>0</v>
      </c>
      <c r="AD47" s="6">
        <f t="shared" si="13"/>
        <v>0</v>
      </c>
      <c r="AE47" s="6">
        <f t="shared" si="14"/>
        <v>0</v>
      </c>
      <c r="AF47" s="6">
        <f t="shared" si="23"/>
        <v>100000000000.0025</v>
      </c>
    </row>
    <row r="48" spans="1:32" ht="30" customHeight="1" thickBot="1" x14ac:dyDescent="0.35">
      <c r="A48" s="214" t="str">
        <f t="shared" si="24"/>
        <v/>
      </c>
      <c r="B48" s="58" t="str">
        <f>IF(ISNA(VLOOKUP(D48,'L. Des E.'!$A$3:$C$362,2,FALSE)),"",(VLOOKUP(D48,'L. Des E.'!$A$3:$C$362,2,FALSE)))</f>
        <v/>
      </c>
      <c r="C48" s="80" t="str">
        <f>IF(ISNA(VLOOKUP(D48,'L. Des E.'!$A$3:$C$362,3,FALSE)),"",(VLOOKUP(D48,'L. Des E.'!$A$3:$C$362,3,FALSE)))</f>
        <v/>
      </c>
      <c r="D48" s="59"/>
      <c r="E48" s="60"/>
      <c r="F48" s="60"/>
      <c r="G48" s="55" t="str">
        <f t="shared" si="22"/>
        <v/>
      </c>
      <c r="H48" s="60"/>
      <c r="I48" s="60"/>
      <c r="J48" s="60"/>
      <c r="K48" s="60"/>
      <c r="L48" s="60"/>
      <c r="M48" s="60"/>
      <c r="N48" s="224"/>
      <c r="O48" s="60"/>
      <c r="P48" s="60"/>
      <c r="Q48" s="225"/>
      <c r="R48" s="226"/>
      <c r="S48" s="6">
        <v>5</v>
      </c>
      <c r="T48" s="6">
        <f t="shared" si="3"/>
        <v>0</v>
      </c>
      <c r="U48" s="6">
        <f t="shared" si="4"/>
        <v>0</v>
      </c>
      <c r="V48" s="6">
        <f t="shared" si="5"/>
        <v>0</v>
      </c>
      <c r="W48" s="6">
        <f t="shared" si="6"/>
        <v>0</v>
      </c>
      <c r="X48" s="6">
        <f t="shared" si="7"/>
        <v>0</v>
      </c>
      <c r="Y48" s="6">
        <f t="shared" si="8"/>
        <v>0</v>
      </c>
      <c r="Z48" s="6">
        <f t="shared" si="9"/>
        <v>0</v>
      </c>
      <c r="AA48" s="134">
        <f t="shared" si="10"/>
        <v>0</v>
      </c>
      <c r="AB48" s="6">
        <f t="shared" si="11"/>
        <v>0</v>
      </c>
      <c r="AC48" s="6">
        <f t="shared" si="12"/>
        <v>0</v>
      </c>
      <c r="AD48" s="6">
        <f t="shared" si="13"/>
        <v>0</v>
      </c>
      <c r="AE48" s="6">
        <f t="shared" si="14"/>
        <v>0</v>
      </c>
      <c r="AF48" s="6">
        <f t="shared" si="23"/>
        <v>100000000000.002</v>
      </c>
    </row>
    <row r="49" spans="1:32" ht="30" customHeight="1" thickBot="1" x14ac:dyDescent="0.35">
      <c r="A49" s="214" t="str">
        <f t="shared" si="24"/>
        <v/>
      </c>
      <c r="B49" s="58" t="str">
        <f>IF(ISNA(VLOOKUP(D49,'L. Des E.'!$A$3:$C$362,2,FALSE)),"",(VLOOKUP(D49,'L. Des E.'!$A$3:$C$362,2,FALSE)))</f>
        <v/>
      </c>
      <c r="C49" s="80" t="str">
        <f>IF(ISNA(VLOOKUP(D49,'L. Des E.'!$A$3:$C$362,3,FALSE)),"",(VLOOKUP(D49,'L. Des E.'!$A$3:$C$362,3,FALSE)))</f>
        <v/>
      </c>
      <c r="D49" s="59"/>
      <c r="E49" s="60"/>
      <c r="F49" s="60"/>
      <c r="G49" s="55" t="str">
        <f t="shared" si="22"/>
        <v/>
      </c>
      <c r="H49" s="60"/>
      <c r="I49" s="60"/>
      <c r="J49" s="60"/>
      <c r="K49" s="60"/>
      <c r="L49" s="60"/>
      <c r="M49" s="60"/>
      <c r="N49" s="224"/>
      <c r="O49" s="60"/>
      <c r="P49" s="60"/>
      <c r="Q49" s="225"/>
      <c r="R49" s="226"/>
      <c r="S49" s="6">
        <v>6</v>
      </c>
      <c r="T49" s="6">
        <f t="shared" si="3"/>
        <v>0</v>
      </c>
      <c r="U49" s="6">
        <f t="shared" si="4"/>
        <v>0</v>
      </c>
      <c r="V49" s="6">
        <f t="shared" si="5"/>
        <v>0</v>
      </c>
      <c r="W49" s="6">
        <f t="shared" si="6"/>
        <v>0</v>
      </c>
      <c r="X49" s="6">
        <f t="shared" si="7"/>
        <v>0</v>
      </c>
      <c r="Y49" s="6">
        <f t="shared" si="8"/>
        <v>0</v>
      </c>
      <c r="Z49" s="6">
        <f t="shared" si="9"/>
        <v>0</v>
      </c>
      <c r="AA49" s="134">
        <f t="shared" si="10"/>
        <v>0</v>
      </c>
      <c r="AB49" s="6">
        <f t="shared" si="11"/>
        <v>0</v>
      </c>
      <c r="AC49" s="6">
        <f t="shared" si="12"/>
        <v>0</v>
      </c>
      <c r="AD49" s="6">
        <f t="shared" si="13"/>
        <v>0</v>
      </c>
      <c r="AE49" s="6">
        <f t="shared" si="14"/>
        <v>0</v>
      </c>
      <c r="AF49" s="6">
        <f t="shared" si="23"/>
        <v>100000000000.00166</v>
      </c>
    </row>
    <row r="50" spans="1:32" ht="30" customHeight="1" thickBot="1" x14ac:dyDescent="0.35">
      <c r="A50" s="214" t="str">
        <f t="shared" si="24"/>
        <v/>
      </c>
      <c r="B50" s="58" t="str">
        <f>IF(ISNA(VLOOKUP(D50,'L. Des E.'!$A$3:$C$362,2,FALSE)),"",(VLOOKUP(D50,'L. Des E.'!$A$3:$C$362,2,FALSE)))</f>
        <v/>
      </c>
      <c r="C50" s="80" t="str">
        <f>IF(ISNA(VLOOKUP(D50,'L. Des E.'!$A$3:$C$362,3,FALSE)),"",(VLOOKUP(D50,'L. Des E.'!$A$3:$C$362,3,FALSE)))</f>
        <v/>
      </c>
      <c r="D50" s="59"/>
      <c r="E50" s="60"/>
      <c r="F50" s="60"/>
      <c r="G50" s="55" t="str">
        <f t="shared" si="22"/>
        <v/>
      </c>
      <c r="H50" s="60"/>
      <c r="I50" s="60"/>
      <c r="J50" s="60"/>
      <c r="K50" s="60"/>
      <c r="L50" s="60"/>
      <c r="M50" s="60"/>
      <c r="N50" s="224"/>
      <c r="O50" s="60"/>
      <c r="P50" s="60"/>
      <c r="Q50" s="225"/>
      <c r="R50" s="226"/>
      <c r="S50" s="6">
        <v>7</v>
      </c>
      <c r="T50" s="6">
        <f t="shared" si="3"/>
        <v>0</v>
      </c>
      <c r="U50" s="6">
        <f t="shared" si="4"/>
        <v>0</v>
      </c>
      <c r="V50" s="6">
        <f t="shared" si="5"/>
        <v>0</v>
      </c>
      <c r="W50" s="6">
        <f t="shared" si="6"/>
        <v>0</v>
      </c>
      <c r="X50" s="6">
        <f t="shared" si="7"/>
        <v>0</v>
      </c>
      <c r="Y50" s="6">
        <f t="shared" si="8"/>
        <v>0</v>
      </c>
      <c r="Z50" s="6">
        <f t="shared" si="9"/>
        <v>0</v>
      </c>
      <c r="AA50" s="134">
        <f t="shared" si="10"/>
        <v>0</v>
      </c>
      <c r="AB50" s="6">
        <f t="shared" si="11"/>
        <v>0</v>
      </c>
      <c r="AC50" s="6">
        <f t="shared" si="12"/>
        <v>0</v>
      </c>
      <c r="AD50" s="6">
        <f t="shared" si="13"/>
        <v>0</v>
      </c>
      <c r="AE50" s="6">
        <f t="shared" si="14"/>
        <v>0</v>
      </c>
      <c r="AF50" s="6">
        <f t="shared" si="23"/>
        <v>100000000000.00143</v>
      </c>
    </row>
    <row r="51" spans="1:32" ht="30" customHeight="1" thickBot="1" x14ac:dyDescent="0.35">
      <c r="A51" s="214" t="str">
        <f t="shared" si="24"/>
        <v/>
      </c>
      <c r="B51" s="58" t="str">
        <f>IF(ISNA(VLOOKUP(D51,'L. Des E.'!$A$3:$C$362,2,FALSE)),"",(VLOOKUP(D51,'L. Des E.'!$A$3:$C$362,2,FALSE)))</f>
        <v/>
      </c>
      <c r="C51" s="80" t="str">
        <f>IF(ISNA(VLOOKUP(D51,'L. Des E.'!$A$3:$C$362,3,FALSE)),"",(VLOOKUP(D51,'L. Des E.'!$A$3:$C$362,3,FALSE)))</f>
        <v/>
      </c>
      <c r="D51" s="59"/>
      <c r="E51" s="60"/>
      <c r="F51" s="60"/>
      <c r="G51" s="55" t="str">
        <f t="shared" si="22"/>
        <v/>
      </c>
      <c r="H51" s="60"/>
      <c r="I51" s="60"/>
      <c r="J51" s="60"/>
      <c r="K51" s="60"/>
      <c r="L51" s="60"/>
      <c r="M51" s="60"/>
      <c r="N51" s="224"/>
      <c r="O51" s="60"/>
      <c r="P51" s="60"/>
      <c r="Q51" s="225"/>
      <c r="R51" s="226"/>
      <c r="S51" s="6">
        <v>8</v>
      </c>
      <c r="T51" s="6">
        <f t="shared" si="3"/>
        <v>0</v>
      </c>
      <c r="U51" s="6">
        <f t="shared" si="4"/>
        <v>0</v>
      </c>
      <c r="V51" s="6">
        <f t="shared" si="5"/>
        <v>0</v>
      </c>
      <c r="W51" s="6">
        <f t="shared" si="6"/>
        <v>0</v>
      </c>
      <c r="X51" s="6">
        <f t="shared" si="7"/>
        <v>0</v>
      </c>
      <c r="Y51" s="6">
        <f t="shared" si="8"/>
        <v>0</v>
      </c>
      <c r="Z51" s="6">
        <f t="shared" si="9"/>
        <v>0</v>
      </c>
      <c r="AA51" s="134">
        <f t="shared" si="10"/>
        <v>0</v>
      </c>
      <c r="AB51" s="6">
        <f t="shared" si="11"/>
        <v>0</v>
      </c>
      <c r="AC51" s="6">
        <f t="shared" si="12"/>
        <v>0</v>
      </c>
      <c r="AD51" s="6">
        <f t="shared" si="13"/>
        <v>0</v>
      </c>
      <c r="AE51" s="6">
        <f t="shared" si="14"/>
        <v>0</v>
      </c>
      <c r="AF51" s="6">
        <f t="shared" si="23"/>
        <v>100000000000.00125</v>
      </c>
    </row>
    <row r="52" spans="1:32" ht="30" customHeight="1" thickBot="1" x14ac:dyDescent="0.35">
      <c r="A52" s="214" t="str">
        <f t="shared" si="24"/>
        <v/>
      </c>
      <c r="B52" s="58" t="str">
        <f>IF(ISNA(VLOOKUP(D52,'L. Des E.'!$A$3:$C$362,2,FALSE)),"",(VLOOKUP(D52,'L. Des E.'!$A$3:$C$362,2,FALSE)))</f>
        <v/>
      </c>
      <c r="C52" s="80" t="str">
        <f>IF(ISNA(VLOOKUP(D52,'L. Des E.'!$A$3:$C$362,3,FALSE)),"",(VLOOKUP(D52,'L. Des E.'!$A$3:$C$362,3,FALSE)))</f>
        <v/>
      </c>
      <c r="D52" s="59"/>
      <c r="E52" s="60"/>
      <c r="F52" s="60"/>
      <c r="G52" s="55" t="str">
        <f t="shared" si="22"/>
        <v/>
      </c>
      <c r="H52" s="60"/>
      <c r="I52" s="60"/>
      <c r="J52" s="60"/>
      <c r="K52" s="60"/>
      <c r="L52" s="60"/>
      <c r="M52" s="60"/>
      <c r="N52" s="224"/>
      <c r="O52" s="60"/>
      <c r="P52" s="60"/>
      <c r="Q52" s="225"/>
      <c r="R52" s="226"/>
      <c r="S52" s="6">
        <v>9</v>
      </c>
      <c r="T52" s="6">
        <f t="shared" si="3"/>
        <v>0</v>
      </c>
      <c r="U52" s="6">
        <f t="shared" si="4"/>
        <v>0</v>
      </c>
      <c r="V52" s="6">
        <f t="shared" si="5"/>
        <v>0</v>
      </c>
      <c r="W52" s="6">
        <f t="shared" si="6"/>
        <v>0</v>
      </c>
      <c r="X52" s="6">
        <f t="shared" si="7"/>
        <v>0</v>
      </c>
      <c r="Y52" s="6">
        <f t="shared" si="8"/>
        <v>0</v>
      </c>
      <c r="Z52" s="6">
        <f t="shared" si="9"/>
        <v>0</v>
      </c>
      <c r="AA52" s="134">
        <f t="shared" si="10"/>
        <v>0</v>
      </c>
      <c r="AB52" s="6">
        <f t="shared" si="11"/>
        <v>0</v>
      </c>
      <c r="AC52" s="6">
        <f t="shared" si="12"/>
        <v>0</v>
      </c>
      <c r="AD52" s="6">
        <f t="shared" si="13"/>
        <v>0</v>
      </c>
      <c r="AE52" s="6">
        <f t="shared" si="14"/>
        <v>0</v>
      </c>
      <c r="AF52" s="6">
        <f t="shared" si="23"/>
        <v>100000000000.00111</v>
      </c>
    </row>
    <row r="53" spans="1:32" ht="30" customHeight="1" thickBot="1" x14ac:dyDescent="0.35">
      <c r="A53" s="214" t="str">
        <f t="shared" si="24"/>
        <v/>
      </c>
      <c r="B53" s="58" t="str">
        <f>IF(ISNA(VLOOKUP(D53,'L. Des E.'!$A$3:$C$362,2,FALSE)),"",(VLOOKUP(D53,'L. Des E.'!$A$3:$C$362,2,FALSE)))</f>
        <v/>
      </c>
      <c r="C53" s="80" t="str">
        <f>IF(ISNA(VLOOKUP(D53,'L. Des E.'!$A$3:$C$362,3,FALSE)),"",(VLOOKUP(D53,'L. Des E.'!$A$3:$C$362,3,FALSE)))</f>
        <v/>
      </c>
      <c r="D53" s="59"/>
      <c r="E53" s="60"/>
      <c r="F53" s="60"/>
      <c r="G53" s="55" t="str">
        <f t="shared" si="22"/>
        <v/>
      </c>
      <c r="H53" s="60"/>
      <c r="I53" s="60"/>
      <c r="J53" s="60"/>
      <c r="K53" s="60"/>
      <c r="L53" s="60"/>
      <c r="M53" s="60"/>
      <c r="N53" s="224"/>
      <c r="O53" s="60"/>
      <c r="P53" s="60"/>
      <c r="Q53" s="225"/>
      <c r="R53" s="226"/>
      <c r="S53" s="6">
        <v>10</v>
      </c>
      <c r="T53" s="6">
        <f t="shared" si="3"/>
        <v>0</v>
      </c>
      <c r="U53" s="6">
        <f t="shared" si="4"/>
        <v>0</v>
      </c>
      <c r="V53" s="6">
        <f t="shared" si="5"/>
        <v>0</v>
      </c>
      <c r="W53" s="6">
        <f t="shared" si="6"/>
        <v>0</v>
      </c>
      <c r="X53" s="6">
        <f t="shared" si="7"/>
        <v>0</v>
      </c>
      <c r="Y53" s="6">
        <f t="shared" si="8"/>
        <v>0</v>
      </c>
      <c r="Z53" s="6">
        <f t="shared" si="9"/>
        <v>0</v>
      </c>
      <c r="AA53" s="134">
        <f t="shared" si="10"/>
        <v>0</v>
      </c>
      <c r="AB53" s="6">
        <f t="shared" si="11"/>
        <v>0</v>
      </c>
      <c r="AC53" s="6">
        <f t="shared" si="12"/>
        <v>0</v>
      </c>
      <c r="AD53" s="6">
        <f t="shared" si="13"/>
        <v>0</v>
      </c>
      <c r="AE53" s="6">
        <f t="shared" si="14"/>
        <v>0</v>
      </c>
      <c r="AF53" s="6">
        <f t="shared" si="23"/>
        <v>100000000000.00101</v>
      </c>
    </row>
    <row r="54" spans="1:32" ht="30" customHeight="1" thickBot="1" x14ac:dyDescent="0.35">
      <c r="A54" s="214" t="str">
        <f t="shared" si="24"/>
        <v/>
      </c>
      <c r="B54" s="58" t="str">
        <f>IF(ISNA(VLOOKUP(D54,'L. Des E.'!$A$3:$C$362,2,FALSE)),"",(VLOOKUP(D54,'L. Des E.'!$A$3:$C$362,2,FALSE)))</f>
        <v/>
      </c>
      <c r="C54" s="80" t="str">
        <f>IF(ISNA(VLOOKUP(D54,'L. Des E.'!$A$3:$C$362,3,FALSE)),"",(VLOOKUP(D54,'L. Des E.'!$A$3:$C$362,3,FALSE)))</f>
        <v/>
      </c>
      <c r="D54" s="59"/>
      <c r="E54" s="60"/>
      <c r="F54" s="60"/>
      <c r="G54" s="55" t="str">
        <f t="shared" si="22"/>
        <v/>
      </c>
      <c r="H54" s="60"/>
      <c r="I54" s="60"/>
      <c r="J54" s="60"/>
      <c r="K54" s="60"/>
      <c r="L54" s="60"/>
      <c r="M54" s="60"/>
      <c r="N54" s="224"/>
      <c r="O54" s="60"/>
      <c r="P54" s="60"/>
      <c r="Q54" s="225"/>
      <c r="R54" s="226"/>
      <c r="S54" s="6">
        <v>11</v>
      </c>
      <c r="T54" s="6">
        <f t="shared" si="3"/>
        <v>0</v>
      </c>
      <c r="U54" s="6">
        <f t="shared" si="4"/>
        <v>0</v>
      </c>
      <c r="V54" s="6">
        <f t="shared" si="5"/>
        <v>0</v>
      </c>
      <c r="W54" s="6">
        <f t="shared" si="6"/>
        <v>0</v>
      </c>
      <c r="X54" s="6">
        <f t="shared" si="7"/>
        <v>0</v>
      </c>
      <c r="Y54" s="6">
        <f t="shared" si="8"/>
        <v>0</v>
      </c>
      <c r="Z54" s="6">
        <f t="shared" si="9"/>
        <v>0</v>
      </c>
      <c r="AA54" s="134">
        <f t="shared" si="10"/>
        <v>0</v>
      </c>
      <c r="AB54" s="6">
        <f t="shared" si="11"/>
        <v>0</v>
      </c>
      <c r="AC54" s="6">
        <f t="shared" si="12"/>
        <v>0</v>
      </c>
      <c r="AD54" s="6">
        <f t="shared" si="13"/>
        <v>0</v>
      </c>
      <c r="AE54" s="6">
        <f t="shared" si="14"/>
        <v>0</v>
      </c>
      <c r="AF54" s="6">
        <f t="shared" si="23"/>
        <v>100000000000.00092</v>
      </c>
    </row>
    <row r="55" spans="1:32" ht="30" customHeight="1" thickBot="1" x14ac:dyDescent="0.35">
      <c r="A55" s="214" t="str">
        <f t="shared" si="24"/>
        <v/>
      </c>
      <c r="B55" s="58" t="str">
        <f>IF(ISNA(VLOOKUP(D55,'L. Des E.'!$A$3:$C$362,2,FALSE)),"",(VLOOKUP(D55,'L. Des E.'!$A$3:$C$362,2,FALSE)))</f>
        <v/>
      </c>
      <c r="C55" s="80" t="str">
        <f>IF(ISNA(VLOOKUP(D55,'L. Des E.'!$A$3:$C$362,3,FALSE)),"",(VLOOKUP(D55,'L. Des E.'!$A$3:$C$362,3,FALSE)))</f>
        <v/>
      </c>
      <c r="D55" s="59"/>
      <c r="E55" s="60"/>
      <c r="F55" s="60"/>
      <c r="G55" s="55" t="str">
        <f t="shared" si="22"/>
        <v/>
      </c>
      <c r="H55" s="60"/>
      <c r="I55" s="60"/>
      <c r="J55" s="60"/>
      <c r="K55" s="60"/>
      <c r="L55" s="60"/>
      <c r="M55" s="60"/>
      <c r="N55" s="224"/>
      <c r="O55" s="60"/>
      <c r="P55" s="60"/>
      <c r="Q55" s="225"/>
      <c r="R55" s="226"/>
      <c r="S55" s="6">
        <v>12</v>
      </c>
      <c r="T55" s="6">
        <f t="shared" si="3"/>
        <v>0</v>
      </c>
      <c r="U55" s="6">
        <f t="shared" si="4"/>
        <v>0</v>
      </c>
      <c r="V55" s="6">
        <f t="shared" si="5"/>
        <v>0</v>
      </c>
      <c r="W55" s="6">
        <f t="shared" si="6"/>
        <v>0</v>
      </c>
      <c r="X55" s="6">
        <f t="shared" si="7"/>
        <v>0</v>
      </c>
      <c r="Y55" s="6">
        <f t="shared" si="8"/>
        <v>0</v>
      </c>
      <c r="Z55" s="6">
        <f t="shared" si="9"/>
        <v>0</v>
      </c>
      <c r="AA55" s="134">
        <f t="shared" si="10"/>
        <v>0</v>
      </c>
      <c r="AB55" s="6">
        <f t="shared" si="11"/>
        <v>0</v>
      </c>
      <c r="AC55" s="6">
        <f t="shared" si="12"/>
        <v>0</v>
      </c>
      <c r="AD55" s="6">
        <f t="shared" si="13"/>
        <v>0</v>
      </c>
      <c r="AE55" s="6">
        <f t="shared" si="14"/>
        <v>0</v>
      </c>
      <c r="AF55" s="6">
        <f t="shared" si="23"/>
        <v>100000000000.00084</v>
      </c>
    </row>
    <row r="56" spans="1:32" ht="70.8" customHeight="1" thickTop="1" thickBot="1" x14ac:dyDescent="0.35">
      <c r="A56" s="596" t="s">
        <v>862</v>
      </c>
      <c r="B56" s="595"/>
      <c r="C56" s="595" t="s">
        <v>788</v>
      </c>
      <c r="D56" s="595"/>
      <c r="E56" s="511" t="s">
        <v>703</v>
      </c>
      <c r="F56" s="511"/>
      <c r="G56" s="511"/>
      <c r="H56" s="511"/>
      <c r="I56" s="513"/>
      <c r="J56" s="597" t="str">
        <f>IF(COUNTA(F58:F69)=0,"",(COUNTA(F58:F69)))</f>
        <v/>
      </c>
      <c r="K56" s="598"/>
      <c r="L56" s="592" t="s">
        <v>774</v>
      </c>
      <c r="M56" s="593"/>
      <c r="N56" s="589"/>
      <c r="O56" s="590"/>
      <c r="P56" s="590"/>
      <c r="Q56" s="590"/>
      <c r="R56" s="591"/>
      <c r="T56" s="6"/>
      <c r="U56" s="6"/>
      <c r="V56" s="6"/>
      <c r="W56" s="6"/>
      <c r="X56" s="6"/>
      <c r="Y56" s="6"/>
      <c r="Z56" s="6"/>
      <c r="AA56" s="134"/>
      <c r="AB56" s="6"/>
      <c r="AC56" s="6"/>
      <c r="AD56" s="6"/>
      <c r="AE56" s="6"/>
    </row>
    <row r="57" spans="1:32" ht="31.8" customHeight="1" thickTop="1" thickBot="1" x14ac:dyDescent="0.35">
      <c r="A57" s="109" t="s">
        <v>747</v>
      </c>
      <c r="B57" s="110" t="s">
        <v>1</v>
      </c>
      <c r="C57" s="111" t="s">
        <v>694</v>
      </c>
      <c r="D57" s="124" t="s">
        <v>0</v>
      </c>
      <c r="E57" s="125" t="s">
        <v>679</v>
      </c>
      <c r="F57" s="125" t="s">
        <v>695</v>
      </c>
      <c r="G57" s="112" t="s">
        <v>680</v>
      </c>
      <c r="H57" s="125" t="s">
        <v>681</v>
      </c>
      <c r="I57" s="125" t="s">
        <v>682</v>
      </c>
      <c r="J57" s="125" t="s">
        <v>683</v>
      </c>
      <c r="K57" s="125" t="s">
        <v>684</v>
      </c>
      <c r="L57" s="125" t="s">
        <v>685</v>
      </c>
      <c r="M57" s="125" t="s">
        <v>686</v>
      </c>
      <c r="N57" s="126" t="s">
        <v>687</v>
      </c>
      <c r="O57" s="125" t="s">
        <v>688</v>
      </c>
      <c r="P57" s="125" t="s">
        <v>689</v>
      </c>
      <c r="Q57" s="127" t="s">
        <v>690</v>
      </c>
      <c r="R57" s="143" t="s">
        <v>792</v>
      </c>
      <c r="T57" s="135" t="s">
        <v>697</v>
      </c>
      <c r="U57" s="132" t="str">
        <f t="shared" si="4"/>
        <v>R</v>
      </c>
      <c r="V57" s="132" t="str">
        <f t="shared" si="5"/>
        <v>G</v>
      </c>
      <c r="W57" s="132" t="str">
        <f t="shared" si="6"/>
        <v>TE</v>
      </c>
      <c r="X57" s="132" t="str">
        <f t="shared" si="7"/>
        <v>TP</v>
      </c>
      <c r="Y57" s="132" t="str">
        <f t="shared" si="8"/>
        <v>F</v>
      </c>
      <c r="Z57" s="132" t="str">
        <f t="shared" si="9"/>
        <v>B</v>
      </c>
      <c r="AA57" s="144" t="str">
        <f t="shared" si="10"/>
        <v>GL</v>
      </c>
      <c r="AB57" s="132" t="str">
        <f t="shared" si="11"/>
        <v>T</v>
      </c>
      <c r="AC57" s="132" t="str">
        <f t="shared" si="12"/>
        <v>TR</v>
      </c>
      <c r="AD57" s="132" t="str">
        <f t="shared" si="13"/>
        <v>I</v>
      </c>
      <c r="AE57" s="130" t="str">
        <f t="shared" si="14"/>
        <v>Couleur</v>
      </c>
      <c r="AF57" s="133" t="s">
        <v>800</v>
      </c>
    </row>
    <row r="58" spans="1:32" ht="30" customHeight="1" thickBot="1" x14ac:dyDescent="0.35">
      <c r="A58" s="214" t="str">
        <f>IF(D58="","",RANK(AF58,$AF$58:$AF$69,0))</f>
        <v/>
      </c>
      <c r="B58" s="58" t="str">
        <f>IF(ISNA(VLOOKUP(D58,'L. Des E.'!$A$3:$C$362,2,FALSE)),"",(VLOOKUP(D58,'L. Des E.'!$A$3:$C$362,2,FALSE)))</f>
        <v/>
      </c>
      <c r="C58" s="80" t="str">
        <f>IF(ISNA(VLOOKUP(D58,'L. Des E.'!$A$3:$C$362,3,FALSE)),"",(VLOOKUP(D58,'L. Des E.'!$A$3:$C$362,3,FALSE)))</f>
        <v/>
      </c>
      <c r="D58" s="59"/>
      <c r="E58" s="60"/>
      <c r="F58" s="60"/>
      <c r="G58" s="55" t="str">
        <f t="shared" ref="G58:G69" si="25">IF(SUM(H58:R58)=0,"",(SUM(H58:R58)))</f>
        <v/>
      </c>
      <c r="H58" s="60"/>
      <c r="I58" s="60"/>
      <c r="J58" s="60"/>
      <c r="K58" s="60"/>
      <c r="L58" s="60"/>
      <c r="M58" s="60"/>
      <c r="N58" s="224"/>
      <c r="O58" s="60"/>
      <c r="P58" s="60"/>
      <c r="Q58" s="225"/>
      <c r="R58" s="226"/>
      <c r="S58" s="6">
        <v>1</v>
      </c>
      <c r="T58" s="6">
        <f t="shared" si="3"/>
        <v>0</v>
      </c>
      <c r="U58" s="6">
        <f t="shared" si="4"/>
        <v>0</v>
      </c>
      <c r="V58" s="6">
        <f t="shared" si="5"/>
        <v>0</v>
      </c>
      <c r="W58" s="6">
        <f t="shared" si="6"/>
        <v>0</v>
      </c>
      <c r="X58" s="6">
        <f t="shared" si="7"/>
        <v>0</v>
      </c>
      <c r="Y58" s="6">
        <f t="shared" si="8"/>
        <v>0</v>
      </c>
      <c r="Z58" s="6">
        <f t="shared" si="9"/>
        <v>0</v>
      </c>
      <c r="AA58" s="134">
        <f t="shared" si="10"/>
        <v>0</v>
      </c>
      <c r="AB58" s="6">
        <f t="shared" si="11"/>
        <v>0</v>
      </c>
      <c r="AC58" s="6">
        <f t="shared" si="12"/>
        <v>0</v>
      </c>
      <c r="AD58" s="6">
        <f t="shared" si="13"/>
        <v>0</v>
      </c>
      <c r="AE58" s="6">
        <f t="shared" si="14"/>
        <v>0</v>
      </c>
      <c r="AF58" s="6">
        <f t="shared" ref="AF58:AF69" si="26">IF(T58="","",IFERROR(SUM(U58:AD58)+LARGE(U58:AD58,1)/100+LARGE(U58:AD58,2)/1000+LARGE(U58:AD58,3)/10000+LARGE(U58:AD58,4)/100000+LARGE(U58:AD58,5)/1000000+LARGE(U58:AD58,6)/10000000+LARGE(U58:AD58,7)/100000000+LARGE(U58:AD58,8)/1000000000+LARGE(U58:AD58,9)/10000000000+LARGE(U58:AD58,10)+100000000000+0.01/S58,0))+AE58</f>
        <v>100000000000.00999</v>
      </c>
    </row>
    <row r="59" spans="1:32" ht="30" customHeight="1" thickBot="1" x14ac:dyDescent="0.35">
      <c r="A59" s="214" t="str">
        <f t="shared" ref="A59:A69" si="27">IF(D59="","",RANK(AF59,$AF$58:$AF$69,0))</f>
        <v/>
      </c>
      <c r="B59" s="58" t="str">
        <f>IF(ISNA(VLOOKUP(D59,'L. Des E.'!$A$3:$C$362,2,FALSE)),"",(VLOOKUP(D59,'L. Des E.'!$A$3:$C$362,2,FALSE)))</f>
        <v/>
      </c>
      <c r="C59" s="80" t="str">
        <f>IF(ISNA(VLOOKUP(D59,'L. Des E.'!$A$3:$C$362,3,FALSE)),"",(VLOOKUP(D59,'L. Des E.'!$A$3:$C$362,3,FALSE)))</f>
        <v/>
      </c>
      <c r="D59" s="59"/>
      <c r="E59" s="60"/>
      <c r="F59" s="60"/>
      <c r="G59" s="55" t="str">
        <f t="shared" si="25"/>
        <v/>
      </c>
      <c r="H59" s="60"/>
      <c r="I59" s="60"/>
      <c r="J59" s="60"/>
      <c r="K59" s="60"/>
      <c r="L59" s="60"/>
      <c r="M59" s="60"/>
      <c r="N59" s="224"/>
      <c r="O59" s="60"/>
      <c r="P59" s="60"/>
      <c r="Q59" s="225"/>
      <c r="R59" s="226"/>
      <c r="S59" s="6">
        <v>2</v>
      </c>
      <c r="T59" s="6">
        <f t="shared" si="3"/>
        <v>0</v>
      </c>
      <c r="U59" s="6">
        <f t="shared" si="4"/>
        <v>0</v>
      </c>
      <c r="V59" s="6">
        <f t="shared" si="5"/>
        <v>0</v>
      </c>
      <c r="W59" s="6">
        <f t="shared" si="6"/>
        <v>0</v>
      </c>
      <c r="X59" s="6">
        <f t="shared" si="7"/>
        <v>0</v>
      </c>
      <c r="Y59" s="6">
        <f t="shared" si="8"/>
        <v>0</v>
      </c>
      <c r="Z59" s="6">
        <f t="shared" si="9"/>
        <v>0</v>
      </c>
      <c r="AA59" s="134">
        <f t="shared" si="10"/>
        <v>0</v>
      </c>
      <c r="AB59" s="6">
        <f t="shared" si="11"/>
        <v>0</v>
      </c>
      <c r="AC59" s="6">
        <f t="shared" si="12"/>
        <v>0</v>
      </c>
      <c r="AD59" s="6">
        <f t="shared" si="13"/>
        <v>0</v>
      </c>
      <c r="AE59" s="6">
        <f t="shared" si="14"/>
        <v>0</v>
      </c>
      <c r="AF59" s="6">
        <f t="shared" si="26"/>
        <v>100000000000.005</v>
      </c>
    </row>
    <row r="60" spans="1:32" ht="30" customHeight="1" thickBot="1" x14ac:dyDescent="0.35">
      <c r="A60" s="214" t="str">
        <f t="shared" si="27"/>
        <v/>
      </c>
      <c r="B60" s="58" t="str">
        <f>IF(ISNA(VLOOKUP(D60,'L. Des E.'!$A$3:$C$362,2,FALSE)),"",(VLOOKUP(D60,'L. Des E.'!$A$3:$C$362,2,FALSE)))</f>
        <v/>
      </c>
      <c r="C60" s="80" t="str">
        <f>IF(ISNA(VLOOKUP(D60,'L. Des E.'!$A$3:$C$362,3,FALSE)),"",(VLOOKUP(D60,'L. Des E.'!$A$3:$C$362,3,FALSE)))</f>
        <v/>
      </c>
      <c r="D60" s="59"/>
      <c r="E60" s="60"/>
      <c r="F60" s="60"/>
      <c r="G60" s="55" t="str">
        <f t="shared" si="25"/>
        <v/>
      </c>
      <c r="H60" s="60"/>
      <c r="I60" s="60"/>
      <c r="J60" s="60"/>
      <c r="K60" s="60"/>
      <c r="L60" s="60"/>
      <c r="M60" s="60"/>
      <c r="N60" s="224"/>
      <c r="O60" s="60"/>
      <c r="P60" s="60"/>
      <c r="Q60" s="225"/>
      <c r="R60" s="226"/>
      <c r="S60" s="6">
        <v>3</v>
      </c>
      <c r="T60" s="6">
        <f t="shared" si="3"/>
        <v>0</v>
      </c>
      <c r="U60" s="6">
        <f t="shared" si="4"/>
        <v>0</v>
      </c>
      <c r="V60" s="6">
        <f t="shared" si="5"/>
        <v>0</v>
      </c>
      <c r="W60" s="6">
        <f t="shared" si="6"/>
        <v>0</v>
      </c>
      <c r="X60" s="6">
        <f t="shared" si="7"/>
        <v>0</v>
      </c>
      <c r="Y60" s="6">
        <f t="shared" si="8"/>
        <v>0</v>
      </c>
      <c r="Z60" s="6">
        <f t="shared" si="9"/>
        <v>0</v>
      </c>
      <c r="AA60" s="134">
        <f t="shared" si="10"/>
        <v>0</v>
      </c>
      <c r="AB60" s="6">
        <f t="shared" si="11"/>
        <v>0</v>
      </c>
      <c r="AC60" s="6">
        <f t="shared" si="12"/>
        <v>0</v>
      </c>
      <c r="AD60" s="6">
        <f t="shared" si="13"/>
        <v>0</v>
      </c>
      <c r="AE60" s="6">
        <f t="shared" si="14"/>
        <v>0</v>
      </c>
      <c r="AF60" s="6">
        <f t="shared" si="26"/>
        <v>100000000000.00333</v>
      </c>
    </row>
    <row r="61" spans="1:32" ht="30" customHeight="1" thickBot="1" x14ac:dyDescent="0.35">
      <c r="A61" s="214" t="str">
        <f t="shared" si="27"/>
        <v/>
      </c>
      <c r="B61" s="58" t="str">
        <f>IF(ISNA(VLOOKUP(D61,'L. Des E.'!$A$3:$C$362,2,FALSE)),"",(VLOOKUP(D61,'L. Des E.'!$A$3:$C$362,2,FALSE)))</f>
        <v/>
      </c>
      <c r="C61" s="80" t="str">
        <f>IF(ISNA(VLOOKUP(D61,'L. Des E.'!$A$3:$C$362,3,FALSE)),"",(VLOOKUP(D61,'L. Des E.'!$A$3:$C$362,3,FALSE)))</f>
        <v/>
      </c>
      <c r="D61" s="59"/>
      <c r="E61" s="60"/>
      <c r="F61" s="60"/>
      <c r="G61" s="55" t="str">
        <f t="shared" si="25"/>
        <v/>
      </c>
      <c r="H61" s="60"/>
      <c r="I61" s="60"/>
      <c r="J61" s="60"/>
      <c r="K61" s="60"/>
      <c r="L61" s="60"/>
      <c r="M61" s="60"/>
      <c r="N61" s="224"/>
      <c r="O61" s="60"/>
      <c r="P61" s="60"/>
      <c r="Q61" s="225"/>
      <c r="R61" s="226"/>
      <c r="S61" s="6">
        <v>4</v>
      </c>
      <c r="T61" s="6">
        <f t="shared" si="3"/>
        <v>0</v>
      </c>
      <c r="U61" s="6">
        <f t="shared" si="4"/>
        <v>0</v>
      </c>
      <c r="V61" s="6">
        <f t="shared" si="5"/>
        <v>0</v>
      </c>
      <c r="W61" s="6">
        <f t="shared" si="6"/>
        <v>0</v>
      </c>
      <c r="X61" s="6">
        <f t="shared" si="7"/>
        <v>0</v>
      </c>
      <c r="Y61" s="6">
        <f t="shared" si="8"/>
        <v>0</v>
      </c>
      <c r="Z61" s="6">
        <f t="shared" si="9"/>
        <v>0</v>
      </c>
      <c r="AA61" s="134">
        <f t="shared" si="10"/>
        <v>0</v>
      </c>
      <c r="AB61" s="6">
        <f t="shared" si="11"/>
        <v>0</v>
      </c>
      <c r="AC61" s="6">
        <f t="shared" si="12"/>
        <v>0</v>
      </c>
      <c r="AD61" s="6">
        <f t="shared" si="13"/>
        <v>0</v>
      </c>
      <c r="AE61" s="6">
        <f t="shared" si="14"/>
        <v>0</v>
      </c>
      <c r="AF61" s="6">
        <f t="shared" si="26"/>
        <v>100000000000.0025</v>
      </c>
    </row>
    <row r="62" spans="1:32" ht="30" customHeight="1" thickBot="1" x14ac:dyDescent="0.35">
      <c r="A62" s="214" t="str">
        <f t="shared" si="27"/>
        <v/>
      </c>
      <c r="B62" s="58" t="str">
        <f>IF(ISNA(VLOOKUP(D62,'L. Des E.'!$A$3:$C$362,2,FALSE)),"",(VLOOKUP(D62,'L. Des E.'!$A$3:$C$362,2,FALSE)))</f>
        <v/>
      </c>
      <c r="C62" s="80" t="str">
        <f>IF(ISNA(VLOOKUP(D62,'L. Des E.'!$A$3:$C$362,3,FALSE)),"",(VLOOKUP(D62,'L. Des E.'!$A$3:$C$362,3,FALSE)))</f>
        <v/>
      </c>
      <c r="D62" s="59"/>
      <c r="E62" s="60"/>
      <c r="F62" s="60"/>
      <c r="G62" s="55" t="str">
        <f t="shared" si="25"/>
        <v/>
      </c>
      <c r="H62" s="60"/>
      <c r="I62" s="60"/>
      <c r="J62" s="60"/>
      <c r="K62" s="60"/>
      <c r="L62" s="60"/>
      <c r="M62" s="60"/>
      <c r="N62" s="224"/>
      <c r="O62" s="60"/>
      <c r="P62" s="60"/>
      <c r="Q62" s="225"/>
      <c r="R62" s="226"/>
      <c r="S62" s="6">
        <v>5</v>
      </c>
      <c r="T62" s="6">
        <f t="shared" si="3"/>
        <v>0</v>
      </c>
      <c r="U62" s="6">
        <f t="shared" si="4"/>
        <v>0</v>
      </c>
      <c r="V62" s="6">
        <f t="shared" si="5"/>
        <v>0</v>
      </c>
      <c r="W62" s="6">
        <f t="shared" si="6"/>
        <v>0</v>
      </c>
      <c r="X62" s="6">
        <f t="shared" si="7"/>
        <v>0</v>
      </c>
      <c r="Y62" s="6">
        <f t="shared" si="8"/>
        <v>0</v>
      </c>
      <c r="Z62" s="6">
        <f t="shared" si="9"/>
        <v>0</v>
      </c>
      <c r="AA62" s="134">
        <f t="shared" si="10"/>
        <v>0</v>
      </c>
      <c r="AB62" s="6">
        <f t="shared" si="11"/>
        <v>0</v>
      </c>
      <c r="AC62" s="6">
        <f t="shared" si="12"/>
        <v>0</v>
      </c>
      <c r="AD62" s="6">
        <f t="shared" si="13"/>
        <v>0</v>
      </c>
      <c r="AE62" s="6">
        <f t="shared" si="14"/>
        <v>0</v>
      </c>
      <c r="AF62" s="6">
        <f t="shared" si="26"/>
        <v>100000000000.002</v>
      </c>
    </row>
    <row r="63" spans="1:32" ht="30" customHeight="1" thickBot="1" x14ac:dyDescent="0.35">
      <c r="A63" s="214" t="str">
        <f t="shared" si="27"/>
        <v/>
      </c>
      <c r="B63" s="58" t="str">
        <f>IF(ISNA(VLOOKUP(D63,'L. Des E.'!$A$3:$C$362,2,FALSE)),"",(VLOOKUP(D63,'L. Des E.'!$A$3:$C$362,2,FALSE)))</f>
        <v/>
      </c>
      <c r="C63" s="80" t="str">
        <f>IF(ISNA(VLOOKUP(D63,'L. Des E.'!$A$3:$C$362,3,FALSE)),"",(VLOOKUP(D63,'L. Des E.'!$A$3:$C$362,3,FALSE)))</f>
        <v/>
      </c>
      <c r="D63" s="59"/>
      <c r="E63" s="60"/>
      <c r="F63" s="60"/>
      <c r="G63" s="55" t="str">
        <f t="shared" si="25"/>
        <v/>
      </c>
      <c r="H63" s="60"/>
      <c r="I63" s="60"/>
      <c r="J63" s="60"/>
      <c r="K63" s="60"/>
      <c r="L63" s="60"/>
      <c r="M63" s="60"/>
      <c r="N63" s="224"/>
      <c r="O63" s="60"/>
      <c r="P63" s="60"/>
      <c r="Q63" s="225"/>
      <c r="R63" s="226"/>
      <c r="S63" s="6">
        <v>6</v>
      </c>
      <c r="T63" s="6">
        <f t="shared" si="3"/>
        <v>0</v>
      </c>
      <c r="U63" s="6">
        <f t="shared" si="4"/>
        <v>0</v>
      </c>
      <c r="V63" s="6">
        <f t="shared" si="5"/>
        <v>0</v>
      </c>
      <c r="W63" s="6">
        <f t="shared" si="6"/>
        <v>0</v>
      </c>
      <c r="X63" s="6">
        <f t="shared" si="7"/>
        <v>0</v>
      </c>
      <c r="Y63" s="6">
        <f t="shared" si="8"/>
        <v>0</v>
      </c>
      <c r="Z63" s="6">
        <f t="shared" si="9"/>
        <v>0</v>
      </c>
      <c r="AA63" s="134">
        <f t="shared" si="10"/>
        <v>0</v>
      </c>
      <c r="AB63" s="6">
        <f t="shared" si="11"/>
        <v>0</v>
      </c>
      <c r="AC63" s="6">
        <f t="shared" si="12"/>
        <v>0</v>
      </c>
      <c r="AD63" s="6">
        <f t="shared" si="13"/>
        <v>0</v>
      </c>
      <c r="AE63" s="6">
        <f t="shared" si="14"/>
        <v>0</v>
      </c>
      <c r="AF63" s="6">
        <f t="shared" si="26"/>
        <v>100000000000.00166</v>
      </c>
    </row>
    <row r="64" spans="1:32" ht="30" customHeight="1" thickBot="1" x14ac:dyDescent="0.35">
      <c r="A64" s="214" t="str">
        <f t="shared" si="27"/>
        <v/>
      </c>
      <c r="B64" s="58" t="str">
        <f>IF(ISNA(VLOOKUP(D64,'L. Des E.'!$A$3:$C$362,2,FALSE)),"",(VLOOKUP(D64,'L. Des E.'!$A$3:$C$362,2,FALSE)))</f>
        <v/>
      </c>
      <c r="C64" s="80" t="str">
        <f>IF(ISNA(VLOOKUP(D64,'L. Des E.'!$A$3:$C$362,3,FALSE)),"",(VLOOKUP(D64,'L. Des E.'!$A$3:$C$362,3,FALSE)))</f>
        <v/>
      </c>
      <c r="D64" s="59"/>
      <c r="E64" s="60"/>
      <c r="F64" s="60"/>
      <c r="G64" s="55" t="str">
        <f t="shared" si="25"/>
        <v/>
      </c>
      <c r="H64" s="60"/>
      <c r="I64" s="60"/>
      <c r="J64" s="60"/>
      <c r="K64" s="60"/>
      <c r="L64" s="60"/>
      <c r="M64" s="60"/>
      <c r="N64" s="224"/>
      <c r="O64" s="60"/>
      <c r="P64" s="60"/>
      <c r="Q64" s="225"/>
      <c r="R64" s="226"/>
      <c r="S64" s="6">
        <v>7</v>
      </c>
      <c r="T64" s="6">
        <f t="shared" si="3"/>
        <v>0</v>
      </c>
      <c r="U64" s="6">
        <f t="shared" si="4"/>
        <v>0</v>
      </c>
      <c r="V64" s="6">
        <f t="shared" si="5"/>
        <v>0</v>
      </c>
      <c r="W64" s="6">
        <f t="shared" si="6"/>
        <v>0</v>
      </c>
      <c r="X64" s="6">
        <f t="shared" si="7"/>
        <v>0</v>
      </c>
      <c r="Y64" s="6">
        <f t="shared" si="8"/>
        <v>0</v>
      </c>
      <c r="Z64" s="6">
        <f t="shared" si="9"/>
        <v>0</v>
      </c>
      <c r="AA64" s="134">
        <f t="shared" si="10"/>
        <v>0</v>
      </c>
      <c r="AB64" s="6">
        <f t="shared" si="11"/>
        <v>0</v>
      </c>
      <c r="AC64" s="6">
        <f t="shared" si="12"/>
        <v>0</v>
      </c>
      <c r="AD64" s="6">
        <f t="shared" si="13"/>
        <v>0</v>
      </c>
      <c r="AE64" s="6">
        <f t="shared" si="14"/>
        <v>0</v>
      </c>
      <c r="AF64" s="6">
        <f t="shared" si="26"/>
        <v>100000000000.00143</v>
      </c>
    </row>
    <row r="65" spans="1:32" ht="30" customHeight="1" thickBot="1" x14ac:dyDescent="0.35">
      <c r="A65" s="214" t="str">
        <f t="shared" si="27"/>
        <v/>
      </c>
      <c r="B65" s="58" t="str">
        <f>IF(ISNA(VLOOKUP(D65,'L. Des E.'!$A$3:$C$362,2,FALSE)),"",(VLOOKUP(D65,'L. Des E.'!$A$3:$C$362,2,FALSE)))</f>
        <v/>
      </c>
      <c r="C65" s="80" t="str">
        <f>IF(ISNA(VLOOKUP(D65,'L. Des E.'!$A$3:$C$362,3,FALSE)),"",(VLOOKUP(D65,'L. Des E.'!$A$3:$C$362,3,FALSE)))</f>
        <v/>
      </c>
      <c r="D65" s="59"/>
      <c r="E65" s="60"/>
      <c r="F65" s="60"/>
      <c r="G65" s="55" t="str">
        <f t="shared" si="25"/>
        <v/>
      </c>
      <c r="H65" s="60"/>
      <c r="I65" s="60"/>
      <c r="J65" s="60"/>
      <c r="K65" s="60"/>
      <c r="L65" s="60"/>
      <c r="M65" s="60"/>
      <c r="N65" s="224"/>
      <c r="O65" s="60"/>
      <c r="P65" s="60"/>
      <c r="Q65" s="225"/>
      <c r="R65" s="226"/>
      <c r="S65" s="6">
        <v>8</v>
      </c>
      <c r="T65" s="6">
        <f t="shared" si="3"/>
        <v>0</v>
      </c>
      <c r="U65" s="6">
        <f t="shared" si="4"/>
        <v>0</v>
      </c>
      <c r="V65" s="6">
        <f t="shared" si="5"/>
        <v>0</v>
      </c>
      <c r="W65" s="6">
        <f t="shared" si="6"/>
        <v>0</v>
      </c>
      <c r="X65" s="6">
        <f t="shared" si="7"/>
        <v>0</v>
      </c>
      <c r="Y65" s="6">
        <f t="shared" si="8"/>
        <v>0</v>
      </c>
      <c r="Z65" s="6">
        <f t="shared" si="9"/>
        <v>0</v>
      </c>
      <c r="AA65" s="134">
        <f t="shared" si="10"/>
        <v>0</v>
      </c>
      <c r="AB65" s="6">
        <f t="shared" si="11"/>
        <v>0</v>
      </c>
      <c r="AC65" s="6">
        <f t="shared" si="12"/>
        <v>0</v>
      </c>
      <c r="AD65" s="6">
        <f t="shared" si="13"/>
        <v>0</v>
      </c>
      <c r="AE65" s="6">
        <f t="shared" si="14"/>
        <v>0</v>
      </c>
      <c r="AF65" s="6">
        <f t="shared" si="26"/>
        <v>100000000000.00125</v>
      </c>
    </row>
    <row r="66" spans="1:32" ht="30" customHeight="1" thickBot="1" x14ac:dyDescent="0.35">
      <c r="A66" s="214" t="str">
        <f t="shared" si="27"/>
        <v/>
      </c>
      <c r="B66" s="58" t="str">
        <f>IF(ISNA(VLOOKUP(D66,'L. Des E.'!$A$3:$C$362,2,FALSE)),"",(VLOOKUP(D66,'L. Des E.'!$A$3:$C$362,2,FALSE)))</f>
        <v/>
      </c>
      <c r="C66" s="80" t="str">
        <f>IF(ISNA(VLOOKUP(D66,'L. Des E.'!$A$3:$C$362,3,FALSE)),"",(VLOOKUP(D66,'L. Des E.'!$A$3:$C$362,3,FALSE)))</f>
        <v/>
      </c>
      <c r="D66" s="59"/>
      <c r="E66" s="60"/>
      <c r="F66" s="60"/>
      <c r="G66" s="55" t="str">
        <f t="shared" si="25"/>
        <v/>
      </c>
      <c r="H66" s="60"/>
      <c r="I66" s="60"/>
      <c r="J66" s="60"/>
      <c r="K66" s="60"/>
      <c r="L66" s="60"/>
      <c r="M66" s="60"/>
      <c r="N66" s="224"/>
      <c r="O66" s="60"/>
      <c r="P66" s="60"/>
      <c r="Q66" s="225"/>
      <c r="R66" s="226"/>
      <c r="S66" s="6">
        <v>9</v>
      </c>
      <c r="T66" s="6">
        <f t="shared" si="3"/>
        <v>0</v>
      </c>
      <c r="U66" s="6">
        <f t="shared" si="4"/>
        <v>0</v>
      </c>
      <c r="V66" s="6">
        <f t="shared" si="5"/>
        <v>0</v>
      </c>
      <c r="W66" s="6">
        <f t="shared" si="6"/>
        <v>0</v>
      </c>
      <c r="X66" s="6">
        <f t="shared" si="7"/>
        <v>0</v>
      </c>
      <c r="Y66" s="6">
        <f t="shared" si="8"/>
        <v>0</v>
      </c>
      <c r="Z66" s="6">
        <f t="shared" si="9"/>
        <v>0</v>
      </c>
      <c r="AA66" s="134">
        <f t="shared" si="10"/>
        <v>0</v>
      </c>
      <c r="AB66" s="6">
        <f t="shared" si="11"/>
        <v>0</v>
      </c>
      <c r="AC66" s="6">
        <f t="shared" si="12"/>
        <v>0</v>
      </c>
      <c r="AD66" s="6">
        <f t="shared" si="13"/>
        <v>0</v>
      </c>
      <c r="AE66" s="6">
        <f t="shared" si="14"/>
        <v>0</v>
      </c>
      <c r="AF66" s="6">
        <f t="shared" si="26"/>
        <v>100000000000.00111</v>
      </c>
    </row>
    <row r="67" spans="1:32" ht="30" customHeight="1" thickBot="1" x14ac:dyDescent="0.35">
      <c r="A67" s="214" t="str">
        <f t="shared" si="27"/>
        <v/>
      </c>
      <c r="B67" s="58" t="str">
        <f>IF(ISNA(VLOOKUP(D67,'L. Des E.'!$A$3:$C$362,2,FALSE)),"",(VLOOKUP(D67,'L. Des E.'!$A$3:$C$362,2,FALSE)))</f>
        <v/>
      </c>
      <c r="C67" s="80" t="str">
        <f>IF(ISNA(VLOOKUP(D67,'L. Des E.'!$A$3:$C$362,3,FALSE)),"",(VLOOKUP(D67,'L. Des E.'!$A$3:$C$362,3,FALSE)))</f>
        <v/>
      </c>
      <c r="D67" s="59"/>
      <c r="E67" s="60"/>
      <c r="F67" s="60"/>
      <c r="G67" s="55" t="str">
        <f t="shared" si="25"/>
        <v/>
      </c>
      <c r="H67" s="60"/>
      <c r="I67" s="60"/>
      <c r="J67" s="60"/>
      <c r="K67" s="60"/>
      <c r="L67" s="60"/>
      <c r="M67" s="60"/>
      <c r="N67" s="224"/>
      <c r="O67" s="60"/>
      <c r="P67" s="60"/>
      <c r="Q67" s="225"/>
      <c r="R67" s="226"/>
      <c r="S67" s="6">
        <v>10</v>
      </c>
      <c r="T67" s="6">
        <f t="shared" si="3"/>
        <v>0</v>
      </c>
      <c r="U67" s="6">
        <f t="shared" si="4"/>
        <v>0</v>
      </c>
      <c r="V67" s="6">
        <f t="shared" si="5"/>
        <v>0</v>
      </c>
      <c r="W67" s="6">
        <f t="shared" si="6"/>
        <v>0</v>
      </c>
      <c r="X67" s="6">
        <f t="shared" si="7"/>
        <v>0</v>
      </c>
      <c r="Y67" s="6">
        <f t="shared" si="8"/>
        <v>0</v>
      </c>
      <c r="Z67" s="6">
        <f t="shared" si="9"/>
        <v>0</v>
      </c>
      <c r="AA67" s="134">
        <f t="shared" si="10"/>
        <v>0</v>
      </c>
      <c r="AB67" s="6">
        <f t="shared" si="11"/>
        <v>0</v>
      </c>
      <c r="AC67" s="6">
        <f t="shared" si="12"/>
        <v>0</v>
      </c>
      <c r="AD67" s="6">
        <f t="shared" si="13"/>
        <v>0</v>
      </c>
      <c r="AE67" s="6">
        <f t="shared" si="14"/>
        <v>0</v>
      </c>
      <c r="AF67" s="6">
        <f t="shared" si="26"/>
        <v>100000000000.00101</v>
      </c>
    </row>
    <row r="68" spans="1:32" ht="30" customHeight="1" thickBot="1" x14ac:dyDescent="0.35">
      <c r="A68" s="214" t="str">
        <f t="shared" si="27"/>
        <v/>
      </c>
      <c r="B68" s="58" t="str">
        <f>IF(ISNA(VLOOKUP(D68,'L. Des E.'!$A$3:$C$362,2,FALSE)),"",(VLOOKUP(D68,'L. Des E.'!$A$3:$C$362,2,FALSE)))</f>
        <v/>
      </c>
      <c r="C68" s="80" t="str">
        <f>IF(ISNA(VLOOKUP(D68,'L. Des E.'!$A$3:$C$362,3,FALSE)),"",(VLOOKUP(D68,'L. Des E.'!$A$3:$C$362,3,FALSE)))</f>
        <v/>
      </c>
      <c r="D68" s="59"/>
      <c r="E68" s="60"/>
      <c r="F68" s="60"/>
      <c r="G68" s="55" t="str">
        <f t="shared" si="25"/>
        <v/>
      </c>
      <c r="H68" s="60"/>
      <c r="I68" s="60"/>
      <c r="J68" s="60"/>
      <c r="K68" s="60"/>
      <c r="L68" s="60"/>
      <c r="M68" s="60"/>
      <c r="N68" s="224"/>
      <c r="O68" s="60"/>
      <c r="P68" s="60"/>
      <c r="Q68" s="225"/>
      <c r="R68" s="226"/>
      <c r="S68" s="6">
        <v>11</v>
      </c>
      <c r="T68" s="6">
        <f t="shared" ref="T68:T82" si="28">SUM(H68:Q68)</f>
        <v>0</v>
      </c>
      <c r="U68" s="6">
        <f t="shared" ref="U68:U82" si="29">H68</f>
        <v>0</v>
      </c>
      <c r="V68" s="6">
        <f t="shared" ref="V68:V82" si="30">I68</f>
        <v>0</v>
      </c>
      <c r="W68" s="6">
        <f t="shared" ref="W68:W82" si="31">J68</f>
        <v>0</v>
      </c>
      <c r="X68" s="6">
        <f t="shared" ref="X68:X82" si="32">K68</f>
        <v>0</v>
      </c>
      <c r="Y68" s="6">
        <f t="shared" ref="Y68:Y82" si="33">L68</f>
        <v>0</v>
      </c>
      <c r="Z68" s="6">
        <f t="shared" ref="Z68:Z82" si="34">M68</f>
        <v>0</v>
      </c>
      <c r="AA68" s="134">
        <f t="shared" ref="AA68:AA82" si="35">N68</f>
        <v>0</v>
      </c>
      <c r="AB68" s="6">
        <f t="shared" ref="AB68:AB82" si="36">O68</f>
        <v>0</v>
      </c>
      <c r="AC68" s="6">
        <f t="shared" ref="AC68:AC82" si="37">P68</f>
        <v>0</v>
      </c>
      <c r="AD68" s="6">
        <f t="shared" ref="AD68:AD82" si="38">Q68</f>
        <v>0</v>
      </c>
      <c r="AE68" s="6">
        <f t="shared" ref="AE68:AE82" si="39">R68</f>
        <v>0</v>
      </c>
      <c r="AF68" s="6">
        <f t="shared" si="26"/>
        <v>100000000000.00092</v>
      </c>
    </row>
    <row r="69" spans="1:32" ht="30" customHeight="1" thickBot="1" x14ac:dyDescent="0.35">
      <c r="A69" s="214" t="str">
        <f t="shared" si="27"/>
        <v/>
      </c>
      <c r="B69" s="58" t="str">
        <f>IF(ISNA(VLOOKUP(D69,'L. Des E.'!$A$3:$C$362,2,FALSE)),"",(VLOOKUP(D69,'L. Des E.'!$A$3:$C$362,2,FALSE)))</f>
        <v/>
      </c>
      <c r="C69" s="80" t="str">
        <f>IF(ISNA(VLOOKUP(D69,'L. Des E.'!$A$3:$C$362,3,FALSE)),"",(VLOOKUP(D69,'L. Des E.'!$A$3:$C$362,3,FALSE)))</f>
        <v/>
      </c>
      <c r="D69" s="59"/>
      <c r="E69" s="60"/>
      <c r="F69" s="60"/>
      <c r="G69" s="55" t="str">
        <f t="shared" si="25"/>
        <v/>
      </c>
      <c r="H69" s="60"/>
      <c r="I69" s="60"/>
      <c r="J69" s="60"/>
      <c r="K69" s="60"/>
      <c r="L69" s="60"/>
      <c r="M69" s="60"/>
      <c r="N69" s="224"/>
      <c r="O69" s="60"/>
      <c r="P69" s="60"/>
      <c r="Q69" s="225"/>
      <c r="R69" s="226"/>
      <c r="S69" s="6">
        <v>12</v>
      </c>
      <c r="T69" s="6">
        <f t="shared" si="28"/>
        <v>0</v>
      </c>
      <c r="U69" s="6">
        <f t="shared" si="29"/>
        <v>0</v>
      </c>
      <c r="V69" s="6">
        <f t="shared" si="30"/>
        <v>0</v>
      </c>
      <c r="W69" s="6">
        <f t="shared" si="31"/>
        <v>0</v>
      </c>
      <c r="X69" s="6">
        <f t="shared" si="32"/>
        <v>0</v>
      </c>
      <c r="Y69" s="6">
        <f t="shared" si="33"/>
        <v>0</v>
      </c>
      <c r="Z69" s="6">
        <f t="shared" si="34"/>
        <v>0</v>
      </c>
      <c r="AA69" s="134">
        <f t="shared" si="35"/>
        <v>0</v>
      </c>
      <c r="AB69" s="6">
        <f t="shared" si="36"/>
        <v>0</v>
      </c>
      <c r="AC69" s="6">
        <f t="shared" si="37"/>
        <v>0</v>
      </c>
      <c r="AD69" s="6">
        <f t="shared" si="38"/>
        <v>0</v>
      </c>
      <c r="AE69" s="6">
        <f t="shared" si="39"/>
        <v>0</v>
      </c>
      <c r="AF69" s="6">
        <f t="shared" si="26"/>
        <v>100000000000.00084</v>
      </c>
    </row>
    <row r="70" spans="1:32" ht="70.8" customHeight="1" thickTop="1" thickBot="1" x14ac:dyDescent="0.35">
      <c r="A70" s="596" t="s">
        <v>863</v>
      </c>
      <c r="B70" s="595"/>
      <c r="C70" s="595" t="s">
        <v>787</v>
      </c>
      <c r="D70" s="595"/>
      <c r="E70" s="511" t="s">
        <v>703</v>
      </c>
      <c r="F70" s="511"/>
      <c r="G70" s="511"/>
      <c r="H70" s="511"/>
      <c r="I70" s="513"/>
      <c r="J70" s="597" t="str">
        <f>IF(COUNTA(F72:F82)=0,"",(COUNTA(F72:F82)))</f>
        <v/>
      </c>
      <c r="K70" s="598"/>
      <c r="L70" s="592" t="s">
        <v>774</v>
      </c>
      <c r="M70" s="593"/>
      <c r="N70" s="589"/>
      <c r="O70" s="590"/>
      <c r="P70" s="590"/>
      <c r="Q70" s="590"/>
      <c r="R70" s="591"/>
      <c r="T70" s="6"/>
      <c r="U70" s="6"/>
      <c r="V70" s="6"/>
      <c r="W70" s="6"/>
      <c r="X70" s="6"/>
      <c r="Y70" s="6"/>
      <c r="Z70" s="6"/>
      <c r="AA70" s="134"/>
      <c r="AB70" s="6"/>
      <c r="AC70" s="6"/>
      <c r="AD70" s="6"/>
      <c r="AE70" s="6"/>
    </row>
    <row r="71" spans="1:32" ht="31.8" customHeight="1" thickTop="1" thickBot="1" x14ac:dyDescent="0.35">
      <c r="A71" s="109" t="s">
        <v>747</v>
      </c>
      <c r="B71" s="110" t="s">
        <v>1</v>
      </c>
      <c r="C71" s="111" t="s">
        <v>694</v>
      </c>
      <c r="D71" s="124" t="s">
        <v>0</v>
      </c>
      <c r="E71" s="125" t="s">
        <v>679</v>
      </c>
      <c r="F71" s="125" t="s">
        <v>695</v>
      </c>
      <c r="G71" s="112" t="s">
        <v>680</v>
      </c>
      <c r="H71" s="125" t="s">
        <v>681</v>
      </c>
      <c r="I71" s="125" t="s">
        <v>682</v>
      </c>
      <c r="J71" s="125" t="s">
        <v>683</v>
      </c>
      <c r="K71" s="125" t="s">
        <v>684</v>
      </c>
      <c r="L71" s="125" t="s">
        <v>685</v>
      </c>
      <c r="M71" s="125" t="s">
        <v>686</v>
      </c>
      <c r="N71" s="126" t="s">
        <v>687</v>
      </c>
      <c r="O71" s="125" t="s">
        <v>688</v>
      </c>
      <c r="P71" s="125" t="s">
        <v>689</v>
      </c>
      <c r="Q71" s="127" t="s">
        <v>690</v>
      </c>
      <c r="R71" s="143" t="s">
        <v>792</v>
      </c>
      <c r="T71" s="135" t="s">
        <v>697</v>
      </c>
      <c r="U71" s="132" t="str">
        <f t="shared" si="29"/>
        <v>R</v>
      </c>
      <c r="V71" s="132" t="str">
        <f t="shared" si="30"/>
        <v>G</v>
      </c>
      <c r="W71" s="132" t="str">
        <f t="shared" si="31"/>
        <v>TE</v>
      </c>
      <c r="X71" s="132" t="str">
        <f t="shared" si="32"/>
        <v>TP</v>
      </c>
      <c r="Y71" s="132" t="str">
        <f t="shared" si="33"/>
        <v>F</v>
      </c>
      <c r="Z71" s="132" t="str">
        <f t="shared" si="34"/>
        <v>B</v>
      </c>
      <c r="AA71" s="144" t="str">
        <f t="shared" si="35"/>
        <v>GL</v>
      </c>
      <c r="AB71" s="132" t="str">
        <f t="shared" si="36"/>
        <v>T</v>
      </c>
      <c r="AC71" s="132" t="str">
        <f t="shared" si="37"/>
        <v>TR</v>
      </c>
      <c r="AD71" s="132" t="str">
        <f t="shared" si="38"/>
        <v>I</v>
      </c>
      <c r="AE71" s="130" t="str">
        <f t="shared" si="39"/>
        <v>Couleur</v>
      </c>
      <c r="AF71" s="133" t="s">
        <v>800</v>
      </c>
    </row>
    <row r="72" spans="1:32" ht="30" customHeight="1" thickBot="1" x14ac:dyDescent="0.35">
      <c r="A72" s="214" t="str">
        <f>IF(D72="","",RANK(AF72,$AF$72:$AF$82,0))</f>
        <v/>
      </c>
      <c r="B72" s="58" t="str">
        <f>IF(ISNA(VLOOKUP(D72,'L. Des E.'!$A$3:$C$362,2,FALSE)),"",(VLOOKUP(D72,'L. Des E.'!$A$3:$C$362,2,FALSE)))</f>
        <v/>
      </c>
      <c r="C72" s="80" t="str">
        <f>IF(ISNA(VLOOKUP(D72,'L. Des E.'!$A$3:$C$362,3,FALSE)),"",(VLOOKUP(D72,'L. Des E.'!$A$3:$C$362,3,FALSE)))</f>
        <v/>
      </c>
      <c r="D72" s="59"/>
      <c r="E72" s="60"/>
      <c r="F72" s="60"/>
      <c r="G72" s="55" t="str">
        <f t="shared" ref="G72:G82" si="40">IF(SUM(H72:R72)=0,"",(SUM(H72:R72)))</f>
        <v/>
      </c>
      <c r="H72" s="60"/>
      <c r="I72" s="60"/>
      <c r="J72" s="60"/>
      <c r="K72" s="60"/>
      <c r="L72" s="60"/>
      <c r="M72" s="60"/>
      <c r="N72" s="224"/>
      <c r="O72" s="60"/>
      <c r="P72" s="60"/>
      <c r="Q72" s="225"/>
      <c r="R72" s="226"/>
      <c r="S72" s="6">
        <v>1</v>
      </c>
      <c r="T72" s="6">
        <f t="shared" si="28"/>
        <v>0</v>
      </c>
      <c r="U72" s="6">
        <f t="shared" si="29"/>
        <v>0</v>
      </c>
      <c r="V72" s="6">
        <f t="shared" si="30"/>
        <v>0</v>
      </c>
      <c r="W72" s="6">
        <f t="shared" si="31"/>
        <v>0</v>
      </c>
      <c r="X72" s="6">
        <f t="shared" si="32"/>
        <v>0</v>
      </c>
      <c r="Y72" s="6">
        <f t="shared" si="33"/>
        <v>0</v>
      </c>
      <c r="Z72" s="6">
        <f t="shared" si="34"/>
        <v>0</v>
      </c>
      <c r="AA72" s="134">
        <f t="shared" si="35"/>
        <v>0</v>
      </c>
      <c r="AB72" s="6">
        <f t="shared" si="36"/>
        <v>0</v>
      </c>
      <c r="AC72" s="6">
        <f t="shared" si="37"/>
        <v>0</v>
      </c>
      <c r="AD72" s="6">
        <f t="shared" si="38"/>
        <v>0</v>
      </c>
      <c r="AE72" s="6">
        <f t="shared" si="39"/>
        <v>0</v>
      </c>
      <c r="AF72" s="6">
        <f t="shared" ref="AF72:AF82" si="41">IF(T72="","",IFERROR(SUM(U72:AD72)+LARGE(U72:AD72,1)/100+LARGE(U72:AD72,2)/1000+LARGE(U72:AD72,3)/10000+LARGE(U72:AD72,4)/100000+LARGE(U72:AD72,5)/1000000+LARGE(U72:AD72,6)/10000000+LARGE(U72:AD72,7)/100000000+LARGE(U72:AD72,8)/1000000000+LARGE(U72:AD72,9)/10000000000+LARGE(U72:AD72,10)+100000000000+0.01/S72,0))+AE72</f>
        <v>100000000000.00999</v>
      </c>
    </row>
    <row r="73" spans="1:32" ht="30" customHeight="1" thickBot="1" x14ac:dyDescent="0.35">
      <c r="A73" s="214" t="str">
        <f t="shared" ref="A73:A82" si="42">IF(D73="","",RANK(AF73,$AF$72:$AF$82,0))</f>
        <v/>
      </c>
      <c r="B73" s="58" t="str">
        <f>IF(ISNA(VLOOKUP(D73,'L. Des E.'!$A$3:$C$362,2,FALSE)),"",(VLOOKUP(D73,'L. Des E.'!$A$3:$C$362,2,FALSE)))</f>
        <v/>
      </c>
      <c r="C73" s="80" t="str">
        <f>IF(ISNA(VLOOKUP(D73,'L. Des E.'!$A$3:$C$362,3,FALSE)),"",(VLOOKUP(D73,'L. Des E.'!$A$3:$C$362,3,FALSE)))</f>
        <v/>
      </c>
      <c r="D73" s="59"/>
      <c r="E73" s="60"/>
      <c r="F73" s="60"/>
      <c r="G73" s="55" t="str">
        <f t="shared" si="40"/>
        <v/>
      </c>
      <c r="H73" s="60"/>
      <c r="I73" s="60"/>
      <c r="J73" s="60"/>
      <c r="K73" s="60"/>
      <c r="L73" s="60"/>
      <c r="M73" s="60"/>
      <c r="N73" s="224"/>
      <c r="O73" s="60"/>
      <c r="P73" s="60"/>
      <c r="Q73" s="225"/>
      <c r="R73" s="226"/>
      <c r="S73" s="6">
        <v>2</v>
      </c>
      <c r="T73" s="6">
        <f t="shared" si="28"/>
        <v>0</v>
      </c>
      <c r="U73" s="6">
        <f t="shared" si="29"/>
        <v>0</v>
      </c>
      <c r="V73" s="6">
        <f t="shared" si="30"/>
        <v>0</v>
      </c>
      <c r="W73" s="6">
        <f t="shared" si="31"/>
        <v>0</v>
      </c>
      <c r="X73" s="6">
        <f t="shared" si="32"/>
        <v>0</v>
      </c>
      <c r="Y73" s="6">
        <f t="shared" si="33"/>
        <v>0</v>
      </c>
      <c r="Z73" s="6">
        <f t="shared" si="34"/>
        <v>0</v>
      </c>
      <c r="AA73" s="134">
        <f t="shared" si="35"/>
        <v>0</v>
      </c>
      <c r="AB73" s="6">
        <f t="shared" si="36"/>
        <v>0</v>
      </c>
      <c r="AC73" s="6">
        <f t="shared" si="37"/>
        <v>0</v>
      </c>
      <c r="AD73" s="6">
        <f t="shared" si="38"/>
        <v>0</v>
      </c>
      <c r="AE73" s="6">
        <f t="shared" si="39"/>
        <v>0</v>
      </c>
      <c r="AF73" s="6">
        <f t="shared" si="41"/>
        <v>100000000000.005</v>
      </c>
    </row>
    <row r="74" spans="1:32" ht="30" customHeight="1" thickBot="1" x14ac:dyDescent="0.35">
      <c r="A74" s="214" t="str">
        <f t="shared" si="42"/>
        <v/>
      </c>
      <c r="B74" s="58" t="str">
        <f>IF(ISNA(VLOOKUP(D74,'L. Des E.'!$A$3:$C$362,2,FALSE)),"",(VLOOKUP(D74,'L. Des E.'!$A$3:$C$362,2,FALSE)))</f>
        <v/>
      </c>
      <c r="C74" s="80" t="str">
        <f>IF(ISNA(VLOOKUP(D74,'L. Des E.'!$A$3:$C$362,3,FALSE)),"",(VLOOKUP(D74,'L. Des E.'!$A$3:$C$362,3,FALSE)))</f>
        <v/>
      </c>
      <c r="D74" s="59"/>
      <c r="E74" s="60"/>
      <c r="F74" s="60"/>
      <c r="G74" s="55" t="str">
        <f t="shared" si="40"/>
        <v/>
      </c>
      <c r="H74" s="60"/>
      <c r="I74" s="60"/>
      <c r="J74" s="60"/>
      <c r="K74" s="60"/>
      <c r="L74" s="60"/>
      <c r="M74" s="60"/>
      <c r="N74" s="224"/>
      <c r="O74" s="60"/>
      <c r="P74" s="60"/>
      <c r="Q74" s="225"/>
      <c r="R74" s="226"/>
      <c r="S74" s="6">
        <v>3</v>
      </c>
      <c r="T74" s="6">
        <f t="shared" si="28"/>
        <v>0</v>
      </c>
      <c r="U74" s="6">
        <f t="shared" si="29"/>
        <v>0</v>
      </c>
      <c r="V74" s="6">
        <f t="shared" si="30"/>
        <v>0</v>
      </c>
      <c r="W74" s="6">
        <f t="shared" si="31"/>
        <v>0</v>
      </c>
      <c r="X74" s="6">
        <f t="shared" si="32"/>
        <v>0</v>
      </c>
      <c r="Y74" s="6">
        <f t="shared" si="33"/>
        <v>0</v>
      </c>
      <c r="Z74" s="6">
        <f t="shared" si="34"/>
        <v>0</v>
      </c>
      <c r="AA74" s="134">
        <f t="shared" si="35"/>
        <v>0</v>
      </c>
      <c r="AB74" s="6">
        <f t="shared" si="36"/>
        <v>0</v>
      </c>
      <c r="AC74" s="6">
        <f t="shared" si="37"/>
        <v>0</v>
      </c>
      <c r="AD74" s="6">
        <f t="shared" si="38"/>
        <v>0</v>
      </c>
      <c r="AE74" s="6">
        <f t="shared" si="39"/>
        <v>0</v>
      </c>
      <c r="AF74" s="6">
        <f t="shared" si="41"/>
        <v>100000000000.00333</v>
      </c>
    </row>
    <row r="75" spans="1:32" ht="30" customHeight="1" thickBot="1" x14ac:dyDescent="0.35">
      <c r="A75" s="214" t="str">
        <f t="shared" si="42"/>
        <v/>
      </c>
      <c r="B75" s="58" t="str">
        <f>IF(ISNA(VLOOKUP(D75,'L. Des E.'!$A$3:$C$362,2,FALSE)),"",(VLOOKUP(D75,'L. Des E.'!$A$3:$C$362,2,FALSE)))</f>
        <v/>
      </c>
      <c r="C75" s="80" t="str">
        <f>IF(ISNA(VLOOKUP(D75,'L. Des E.'!$A$3:$C$362,3,FALSE)),"",(VLOOKUP(D75,'L. Des E.'!$A$3:$C$362,3,FALSE)))</f>
        <v/>
      </c>
      <c r="D75" s="59"/>
      <c r="E75" s="60"/>
      <c r="F75" s="60"/>
      <c r="G75" s="55" t="str">
        <f t="shared" si="40"/>
        <v/>
      </c>
      <c r="H75" s="60"/>
      <c r="I75" s="60"/>
      <c r="J75" s="60"/>
      <c r="K75" s="60"/>
      <c r="L75" s="60"/>
      <c r="M75" s="60"/>
      <c r="N75" s="224"/>
      <c r="O75" s="60"/>
      <c r="P75" s="60"/>
      <c r="Q75" s="225"/>
      <c r="R75" s="226"/>
      <c r="S75" s="6">
        <v>4</v>
      </c>
      <c r="T75" s="6">
        <f t="shared" si="28"/>
        <v>0</v>
      </c>
      <c r="U75" s="6">
        <f t="shared" si="29"/>
        <v>0</v>
      </c>
      <c r="V75" s="6">
        <f t="shared" si="30"/>
        <v>0</v>
      </c>
      <c r="W75" s="6">
        <f t="shared" si="31"/>
        <v>0</v>
      </c>
      <c r="X75" s="6">
        <f t="shared" si="32"/>
        <v>0</v>
      </c>
      <c r="Y75" s="6">
        <f t="shared" si="33"/>
        <v>0</v>
      </c>
      <c r="Z75" s="6">
        <f t="shared" si="34"/>
        <v>0</v>
      </c>
      <c r="AA75" s="134">
        <f t="shared" si="35"/>
        <v>0</v>
      </c>
      <c r="AB75" s="6">
        <f t="shared" si="36"/>
        <v>0</v>
      </c>
      <c r="AC75" s="6">
        <f t="shared" si="37"/>
        <v>0</v>
      </c>
      <c r="AD75" s="6">
        <f t="shared" si="38"/>
        <v>0</v>
      </c>
      <c r="AE75" s="6">
        <f t="shared" si="39"/>
        <v>0</v>
      </c>
      <c r="AF75" s="6">
        <f t="shared" si="41"/>
        <v>100000000000.0025</v>
      </c>
    </row>
    <row r="76" spans="1:32" ht="30" customHeight="1" thickBot="1" x14ac:dyDescent="0.35">
      <c r="A76" s="214" t="str">
        <f t="shared" si="42"/>
        <v/>
      </c>
      <c r="B76" s="58" t="str">
        <f>IF(ISNA(VLOOKUP(D76,'L. Des E.'!$A$3:$C$362,2,FALSE)),"",(VLOOKUP(D76,'L. Des E.'!$A$3:$C$362,2,FALSE)))</f>
        <v/>
      </c>
      <c r="C76" s="80" t="str">
        <f>IF(ISNA(VLOOKUP(D76,'L. Des E.'!$A$3:$C$362,3,FALSE)),"",(VLOOKUP(D76,'L. Des E.'!$A$3:$C$362,3,FALSE)))</f>
        <v/>
      </c>
      <c r="D76" s="59"/>
      <c r="E76" s="60"/>
      <c r="F76" s="60"/>
      <c r="G76" s="55" t="str">
        <f t="shared" si="40"/>
        <v/>
      </c>
      <c r="H76" s="60"/>
      <c r="I76" s="60"/>
      <c r="J76" s="60"/>
      <c r="K76" s="60"/>
      <c r="L76" s="60"/>
      <c r="M76" s="60"/>
      <c r="N76" s="224"/>
      <c r="O76" s="60"/>
      <c r="P76" s="60"/>
      <c r="Q76" s="225"/>
      <c r="R76" s="226"/>
      <c r="S76" s="6">
        <v>5</v>
      </c>
      <c r="T76" s="6">
        <f t="shared" si="28"/>
        <v>0</v>
      </c>
      <c r="U76" s="6">
        <f t="shared" si="29"/>
        <v>0</v>
      </c>
      <c r="V76" s="6">
        <f t="shared" si="30"/>
        <v>0</v>
      </c>
      <c r="W76" s="6">
        <f t="shared" si="31"/>
        <v>0</v>
      </c>
      <c r="X76" s="6">
        <f t="shared" si="32"/>
        <v>0</v>
      </c>
      <c r="Y76" s="6">
        <f t="shared" si="33"/>
        <v>0</v>
      </c>
      <c r="Z76" s="6">
        <f t="shared" si="34"/>
        <v>0</v>
      </c>
      <c r="AA76" s="134">
        <f t="shared" si="35"/>
        <v>0</v>
      </c>
      <c r="AB76" s="6">
        <f t="shared" si="36"/>
        <v>0</v>
      </c>
      <c r="AC76" s="6">
        <f t="shared" si="37"/>
        <v>0</v>
      </c>
      <c r="AD76" s="6">
        <f t="shared" si="38"/>
        <v>0</v>
      </c>
      <c r="AE76" s="6">
        <f t="shared" si="39"/>
        <v>0</v>
      </c>
      <c r="AF76" s="6">
        <f t="shared" si="41"/>
        <v>100000000000.002</v>
      </c>
    </row>
    <row r="77" spans="1:32" ht="30" customHeight="1" thickBot="1" x14ac:dyDescent="0.35">
      <c r="A77" s="214" t="str">
        <f t="shared" si="42"/>
        <v/>
      </c>
      <c r="B77" s="58" t="str">
        <f>IF(ISNA(VLOOKUP(D77,'L. Des E.'!$A$3:$C$362,2,FALSE)),"",(VLOOKUP(D77,'L. Des E.'!$A$3:$C$362,2,FALSE)))</f>
        <v/>
      </c>
      <c r="C77" s="80" t="str">
        <f>IF(ISNA(VLOOKUP(D77,'L. Des E.'!$A$3:$C$362,3,FALSE)),"",(VLOOKUP(D77,'L. Des E.'!$A$3:$C$362,3,FALSE)))</f>
        <v/>
      </c>
      <c r="D77" s="59"/>
      <c r="E77" s="60"/>
      <c r="F77" s="60"/>
      <c r="G77" s="55" t="str">
        <f t="shared" si="40"/>
        <v/>
      </c>
      <c r="H77" s="60"/>
      <c r="I77" s="60"/>
      <c r="J77" s="60"/>
      <c r="K77" s="60"/>
      <c r="L77" s="60"/>
      <c r="M77" s="60"/>
      <c r="N77" s="224"/>
      <c r="O77" s="60"/>
      <c r="P77" s="60"/>
      <c r="Q77" s="225"/>
      <c r="R77" s="226"/>
      <c r="S77" s="6">
        <v>6</v>
      </c>
      <c r="T77" s="6">
        <f t="shared" si="28"/>
        <v>0</v>
      </c>
      <c r="U77" s="6">
        <f t="shared" si="29"/>
        <v>0</v>
      </c>
      <c r="V77" s="6">
        <f t="shared" si="30"/>
        <v>0</v>
      </c>
      <c r="W77" s="6">
        <f t="shared" si="31"/>
        <v>0</v>
      </c>
      <c r="X77" s="6">
        <f t="shared" si="32"/>
        <v>0</v>
      </c>
      <c r="Y77" s="6">
        <f t="shared" si="33"/>
        <v>0</v>
      </c>
      <c r="Z77" s="6">
        <f t="shared" si="34"/>
        <v>0</v>
      </c>
      <c r="AA77" s="134">
        <f t="shared" si="35"/>
        <v>0</v>
      </c>
      <c r="AB77" s="6">
        <f t="shared" si="36"/>
        <v>0</v>
      </c>
      <c r="AC77" s="6">
        <f t="shared" si="37"/>
        <v>0</v>
      </c>
      <c r="AD77" s="6">
        <f t="shared" si="38"/>
        <v>0</v>
      </c>
      <c r="AE77" s="6">
        <f t="shared" si="39"/>
        <v>0</v>
      </c>
      <c r="AF77" s="6">
        <f t="shared" si="41"/>
        <v>100000000000.00166</v>
      </c>
    </row>
    <row r="78" spans="1:32" ht="30" customHeight="1" thickBot="1" x14ac:dyDescent="0.35">
      <c r="A78" s="214" t="str">
        <f t="shared" si="42"/>
        <v/>
      </c>
      <c r="B78" s="58" t="str">
        <f>IF(ISNA(VLOOKUP(D78,'L. Des E.'!$A$3:$C$362,2,FALSE)),"",(VLOOKUP(D78,'L. Des E.'!$A$3:$C$362,2,FALSE)))</f>
        <v/>
      </c>
      <c r="C78" s="80" t="str">
        <f>IF(ISNA(VLOOKUP(D78,'L. Des E.'!$A$3:$C$362,3,FALSE)),"",(VLOOKUP(D78,'L. Des E.'!$A$3:$C$362,3,FALSE)))</f>
        <v/>
      </c>
      <c r="D78" s="59"/>
      <c r="E78" s="60"/>
      <c r="F78" s="60"/>
      <c r="G78" s="55" t="str">
        <f t="shared" si="40"/>
        <v/>
      </c>
      <c r="H78" s="60"/>
      <c r="I78" s="60"/>
      <c r="J78" s="60"/>
      <c r="K78" s="60"/>
      <c r="L78" s="60"/>
      <c r="M78" s="60"/>
      <c r="N78" s="224"/>
      <c r="O78" s="60"/>
      <c r="P78" s="60"/>
      <c r="Q78" s="225"/>
      <c r="R78" s="226"/>
      <c r="S78" s="6">
        <v>7</v>
      </c>
      <c r="T78" s="6">
        <f t="shared" si="28"/>
        <v>0</v>
      </c>
      <c r="U78" s="6">
        <f t="shared" si="29"/>
        <v>0</v>
      </c>
      <c r="V78" s="6">
        <f t="shared" si="30"/>
        <v>0</v>
      </c>
      <c r="W78" s="6">
        <f t="shared" si="31"/>
        <v>0</v>
      </c>
      <c r="X78" s="6">
        <f t="shared" si="32"/>
        <v>0</v>
      </c>
      <c r="Y78" s="6">
        <f t="shared" si="33"/>
        <v>0</v>
      </c>
      <c r="Z78" s="6">
        <f t="shared" si="34"/>
        <v>0</v>
      </c>
      <c r="AA78" s="134">
        <f t="shared" si="35"/>
        <v>0</v>
      </c>
      <c r="AB78" s="6">
        <f t="shared" si="36"/>
        <v>0</v>
      </c>
      <c r="AC78" s="6">
        <f t="shared" si="37"/>
        <v>0</v>
      </c>
      <c r="AD78" s="6">
        <f t="shared" si="38"/>
        <v>0</v>
      </c>
      <c r="AE78" s="6">
        <f t="shared" si="39"/>
        <v>0</v>
      </c>
      <c r="AF78" s="6">
        <f t="shared" si="41"/>
        <v>100000000000.00143</v>
      </c>
    </row>
    <row r="79" spans="1:32" ht="30" customHeight="1" thickBot="1" x14ac:dyDescent="0.35">
      <c r="A79" s="214" t="str">
        <f t="shared" si="42"/>
        <v/>
      </c>
      <c r="B79" s="58" t="str">
        <f>IF(ISNA(VLOOKUP(D79,'L. Des E.'!$A$3:$C$362,2,FALSE)),"",(VLOOKUP(D79,'L. Des E.'!$A$3:$C$362,2,FALSE)))</f>
        <v/>
      </c>
      <c r="C79" s="80" t="str">
        <f>IF(ISNA(VLOOKUP(D79,'L. Des E.'!$A$3:$C$362,3,FALSE)),"",(VLOOKUP(D79,'L. Des E.'!$A$3:$C$362,3,FALSE)))</f>
        <v/>
      </c>
      <c r="D79" s="59"/>
      <c r="E79" s="60"/>
      <c r="F79" s="60"/>
      <c r="G79" s="55" t="str">
        <f t="shared" si="40"/>
        <v/>
      </c>
      <c r="H79" s="60"/>
      <c r="I79" s="60"/>
      <c r="J79" s="60"/>
      <c r="K79" s="60"/>
      <c r="L79" s="60"/>
      <c r="M79" s="60"/>
      <c r="N79" s="224"/>
      <c r="O79" s="60"/>
      <c r="P79" s="60"/>
      <c r="Q79" s="225"/>
      <c r="R79" s="226"/>
      <c r="S79" s="6">
        <v>8</v>
      </c>
      <c r="T79" s="6">
        <f t="shared" si="28"/>
        <v>0</v>
      </c>
      <c r="U79" s="6">
        <f t="shared" si="29"/>
        <v>0</v>
      </c>
      <c r="V79" s="6">
        <f t="shared" si="30"/>
        <v>0</v>
      </c>
      <c r="W79" s="6">
        <f t="shared" si="31"/>
        <v>0</v>
      </c>
      <c r="X79" s="6">
        <f t="shared" si="32"/>
        <v>0</v>
      </c>
      <c r="Y79" s="6">
        <f t="shared" si="33"/>
        <v>0</v>
      </c>
      <c r="Z79" s="6">
        <f t="shared" si="34"/>
        <v>0</v>
      </c>
      <c r="AA79" s="134">
        <f t="shared" si="35"/>
        <v>0</v>
      </c>
      <c r="AB79" s="6">
        <f t="shared" si="36"/>
        <v>0</v>
      </c>
      <c r="AC79" s="6">
        <f t="shared" si="37"/>
        <v>0</v>
      </c>
      <c r="AD79" s="6">
        <f t="shared" si="38"/>
        <v>0</v>
      </c>
      <c r="AE79" s="6">
        <f t="shared" si="39"/>
        <v>0</v>
      </c>
      <c r="AF79" s="6">
        <f t="shared" si="41"/>
        <v>100000000000.00125</v>
      </c>
    </row>
    <row r="80" spans="1:32" ht="30" customHeight="1" thickBot="1" x14ac:dyDescent="0.35">
      <c r="A80" s="214" t="str">
        <f t="shared" si="42"/>
        <v/>
      </c>
      <c r="B80" s="58" t="str">
        <f>IF(ISNA(VLOOKUP(D80,'L. Des E.'!$A$3:$C$362,2,FALSE)),"",(VLOOKUP(D80,'L. Des E.'!$A$3:$C$362,2,FALSE)))</f>
        <v/>
      </c>
      <c r="C80" s="80" t="str">
        <f>IF(ISNA(VLOOKUP(D80,'L. Des E.'!$A$3:$C$362,3,FALSE)),"",(VLOOKUP(D80,'L. Des E.'!$A$3:$C$362,3,FALSE)))</f>
        <v/>
      </c>
      <c r="D80" s="200"/>
      <c r="E80" s="201"/>
      <c r="F80" s="201"/>
      <c r="G80" s="55" t="str">
        <f t="shared" si="40"/>
        <v/>
      </c>
      <c r="H80" s="201"/>
      <c r="I80" s="201"/>
      <c r="J80" s="201"/>
      <c r="K80" s="201"/>
      <c r="L80" s="201"/>
      <c r="M80" s="201"/>
      <c r="N80" s="227"/>
      <c r="O80" s="201"/>
      <c r="P80" s="201"/>
      <c r="Q80" s="228"/>
      <c r="R80" s="229"/>
      <c r="S80" s="6">
        <v>9</v>
      </c>
      <c r="T80" s="6">
        <f t="shared" si="28"/>
        <v>0</v>
      </c>
      <c r="U80" s="6">
        <f t="shared" si="29"/>
        <v>0</v>
      </c>
      <c r="V80" s="6">
        <f t="shared" si="30"/>
        <v>0</v>
      </c>
      <c r="W80" s="6">
        <f t="shared" si="31"/>
        <v>0</v>
      </c>
      <c r="X80" s="6">
        <f t="shared" si="32"/>
        <v>0</v>
      </c>
      <c r="Y80" s="6">
        <f t="shared" si="33"/>
        <v>0</v>
      </c>
      <c r="Z80" s="6">
        <f t="shared" si="34"/>
        <v>0</v>
      </c>
      <c r="AA80" s="134">
        <f t="shared" si="35"/>
        <v>0</v>
      </c>
      <c r="AB80" s="6">
        <f t="shared" si="36"/>
        <v>0</v>
      </c>
      <c r="AC80" s="6">
        <f t="shared" si="37"/>
        <v>0</v>
      </c>
      <c r="AD80" s="6">
        <f t="shared" si="38"/>
        <v>0</v>
      </c>
      <c r="AE80" s="6">
        <f t="shared" si="39"/>
        <v>0</v>
      </c>
      <c r="AF80" s="6">
        <f t="shared" si="41"/>
        <v>100000000000.00111</v>
      </c>
    </row>
    <row r="81" spans="1:32" ht="30" customHeight="1" thickBot="1" x14ac:dyDescent="0.35">
      <c r="A81" s="214" t="str">
        <f t="shared" si="42"/>
        <v/>
      </c>
      <c r="B81" s="58" t="str">
        <f>IF(ISNA(VLOOKUP(D81,'L. Des E.'!$A$3:$C$362,2,FALSE)),"",(VLOOKUP(D81,'L. Des E.'!$A$3:$C$362,2,FALSE)))</f>
        <v/>
      </c>
      <c r="C81" s="80" t="str">
        <f>IF(ISNA(VLOOKUP(D81,'L. Des E.'!$A$3:$C$362,3,FALSE)),"",(VLOOKUP(D81,'L. Des E.'!$A$3:$C$362,3,FALSE)))</f>
        <v/>
      </c>
      <c r="D81" s="200"/>
      <c r="E81" s="201"/>
      <c r="F81" s="201"/>
      <c r="G81" s="55" t="str">
        <f t="shared" si="40"/>
        <v/>
      </c>
      <c r="H81" s="201"/>
      <c r="I81" s="201"/>
      <c r="J81" s="201"/>
      <c r="K81" s="201"/>
      <c r="L81" s="201"/>
      <c r="M81" s="201"/>
      <c r="N81" s="227"/>
      <c r="O81" s="201"/>
      <c r="P81" s="201"/>
      <c r="Q81" s="228"/>
      <c r="R81" s="229"/>
      <c r="S81" s="6">
        <v>10</v>
      </c>
      <c r="T81" s="6">
        <f t="shared" si="28"/>
        <v>0</v>
      </c>
      <c r="U81" s="6">
        <f t="shared" si="29"/>
        <v>0</v>
      </c>
      <c r="V81" s="6">
        <f t="shared" si="30"/>
        <v>0</v>
      </c>
      <c r="W81" s="6">
        <f t="shared" si="31"/>
        <v>0</v>
      </c>
      <c r="X81" s="6">
        <f t="shared" si="32"/>
        <v>0</v>
      </c>
      <c r="Y81" s="6">
        <f t="shared" si="33"/>
        <v>0</v>
      </c>
      <c r="Z81" s="6">
        <f t="shared" si="34"/>
        <v>0</v>
      </c>
      <c r="AA81" s="134">
        <f t="shared" si="35"/>
        <v>0</v>
      </c>
      <c r="AB81" s="6">
        <f t="shared" si="36"/>
        <v>0</v>
      </c>
      <c r="AC81" s="6">
        <f t="shared" si="37"/>
        <v>0</v>
      </c>
      <c r="AD81" s="6">
        <f t="shared" si="38"/>
        <v>0</v>
      </c>
      <c r="AE81" s="6">
        <f t="shared" si="39"/>
        <v>0</v>
      </c>
      <c r="AF81" s="6">
        <f t="shared" si="41"/>
        <v>100000000000.00101</v>
      </c>
    </row>
    <row r="82" spans="1:32" ht="30" customHeight="1" thickBot="1" x14ac:dyDescent="0.35">
      <c r="A82" s="215" t="str">
        <f t="shared" si="42"/>
        <v/>
      </c>
      <c r="B82" s="115" t="str">
        <f>IF(ISNA(VLOOKUP(D82,'L. Des E.'!$A$3:$C$362,2,FALSE)),"",(VLOOKUP(D82,'L. Des E.'!$A$3:$C$362,2,FALSE)))</f>
        <v/>
      </c>
      <c r="C82" s="116" t="str">
        <f>IF(ISNA(VLOOKUP(D82,'L. Des E.'!$A$3:$C$362,3,FALSE)),"",(VLOOKUP(D82,'L. Des E.'!$A$3:$C$362,3,FALSE)))</f>
        <v/>
      </c>
      <c r="D82" s="62"/>
      <c r="E82" s="63"/>
      <c r="F82" s="63"/>
      <c r="G82" s="57" t="str">
        <f t="shared" si="40"/>
        <v/>
      </c>
      <c r="H82" s="63"/>
      <c r="I82" s="63"/>
      <c r="J82" s="63"/>
      <c r="K82" s="63"/>
      <c r="L82" s="63"/>
      <c r="M82" s="63"/>
      <c r="N82" s="230"/>
      <c r="O82" s="63"/>
      <c r="P82" s="63"/>
      <c r="Q82" s="231"/>
      <c r="R82" s="232"/>
      <c r="S82" s="6">
        <v>11</v>
      </c>
      <c r="T82" s="6">
        <f t="shared" si="28"/>
        <v>0</v>
      </c>
      <c r="U82" s="6">
        <f t="shared" si="29"/>
        <v>0</v>
      </c>
      <c r="V82" s="6">
        <f t="shared" si="30"/>
        <v>0</v>
      </c>
      <c r="W82" s="6">
        <f t="shared" si="31"/>
        <v>0</v>
      </c>
      <c r="X82" s="6">
        <f t="shared" si="32"/>
        <v>0</v>
      </c>
      <c r="Y82" s="6">
        <f t="shared" si="33"/>
        <v>0</v>
      </c>
      <c r="Z82" s="6">
        <f t="shared" si="34"/>
        <v>0</v>
      </c>
      <c r="AA82" s="134">
        <f t="shared" si="35"/>
        <v>0</v>
      </c>
      <c r="AB82" s="6">
        <f t="shared" si="36"/>
        <v>0</v>
      </c>
      <c r="AC82" s="6">
        <f t="shared" si="37"/>
        <v>0</v>
      </c>
      <c r="AD82" s="6">
        <f t="shared" si="38"/>
        <v>0</v>
      </c>
      <c r="AE82" s="6">
        <f t="shared" si="39"/>
        <v>0</v>
      </c>
      <c r="AF82" s="6">
        <f t="shared" si="41"/>
        <v>100000000000.00092</v>
      </c>
    </row>
    <row r="83" spans="1:32" ht="15" thickTop="1" x14ac:dyDescent="0.3"/>
  </sheetData>
  <sheetProtection algorithmName="SHA-512" hashValue="Vve/SbxUC7TjclMR+8ZUpdxDvgZnSKZD8tSXIsgVltXjjDxAZS52dqAeSjUiv7PdvbiiRU4hbXgnKj19wkyJ/Q==" saltValue="JEjmM6ENTZeVhVAtRB84Hg==" spinCount="100000" sheet="1" objects="1" scenarios="1"/>
  <mergeCells count="36">
    <mergeCell ref="L42:M42"/>
    <mergeCell ref="L56:M56"/>
    <mergeCell ref="N70:R70"/>
    <mergeCell ref="A42:B42"/>
    <mergeCell ref="C42:D42"/>
    <mergeCell ref="E42:I42"/>
    <mergeCell ref="J42:K42"/>
    <mergeCell ref="N42:R42"/>
    <mergeCell ref="A56:B56"/>
    <mergeCell ref="C56:D56"/>
    <mergeCell ref="E56:I56"/>
    <mergeCell ref="J56:K56"/>
    <mergeCell ref="N56:R56"/>
    <mergeCell ref="L70:M70"/>
    <mergeCell ref="A70:B70"/>
    <mergeCell ref="C70:D70"/>
    <mergeCell ref="E70:I70"/>
    <mergeCell ref="J70:K70"/>
    <mergeCell ref="A28:B28"/>
    <mergeCell ref="C28:D28"/>
    <mergeCell ref="E28:I28"/>
    <mergeCell ref="J28:K28"/>
    <mergeCell ref="N28:R28"/>
    <mergeCell ref="L28:M28"/>
    <mergeCell ref="A14:B14"/>
    <mergeCell ref="A1:B1"/>
    <mergeCell ref="J1:K1"/>
    <mergeCell ref="C1:D1"/>
    <mergeCell ref="N1:R1"/>
    <mergeCell ref="E1:I1"/>
    <mergeCell ref="C14:D14"/>
    <mergeCell ref="E14:I14"/>
    <mergeCell ref="J14:K14"/>
    <mergeCell ref="N14:R14"/>
    <mergeCell ref="L1:M1"/>
    <mergeCell ref="L14:M14"/>
  </mergeCells>
  <conditionalFormatting sqref="G2:G13">
    <cfRule type="cellIs" dxfId="40" priority="6" operator="equal">
      <formula>90</formula>
    </cfRule>
  </conditionalFormatting>
  <conditionalFormatting sqref="G15:G27">
    <cfRule type="cellIs" dxfId="39" priority="5" operator="equal">
      <formula>90</formula>
    </cfRule>
  </conditionalFormatting>
  <conditionalFormatting sqref="G29:G41">
    <cfRule type="cellIs" dxfId="38" priority="4" operator="equal">
      <formula>90</formula>
    </cfRule>
  </conditionalFormatting>
  <conditionalFormatting sqref="G43:G55">
    <cfRule type="cellIs" dxfId="37" priority="3" operator="equal">
      <formula>90</formula>
    </cfRule>
  </conditionalFormatting>
  <conditionalFormatting sqref="G57:G69">
    <cfRule type="cellIs" dxfId="36" priority="2" operator="equal">
      <formula>90</formula>
    </cfRule>
  </conditionalFormatting>
  <conditionalFormatting sqref="G71:G1048576">
    <cfRule type="cellIs" dxfId="35" priority="1" operator="equal">
      <formula>90</formula>
    </cfRule>
  </conditionalFormatting>
  <printOptions horizontalCentered="1" verticalCentered="1"/>
  <pageMargins left="0" right="0" top="0" bottom="0" header="0" footer="0"/>
  <pageSetup paperSize="9" scale="85"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0">
    <tabColor rgb="FFFFF3CD"/>
  </sheetPr>
  <dimension ref="A1:AS170"/>
  <sheetViews>
    <sheetView showGridLines="0" showRowColHeaders="0" zoomScaleNormal="100" workbookViewId="0">
      <selection activeCell="AU8" sqref="AU8"/>
    </sheetView>
  </sheetViews>
  <sheetFormatPr baseColWidth="10" defaultRowHeight="15.6" x14ac:dyDescent="0.3"/>
  <cols>
    <col min="1" max="1" width="6.77734375" style="45" customWidth="1"/>
    <col min="2" max="2" width="15.77734375" customWidth="1"/>
    <col min="3" max="3" width="15.77734375" style="8" customWidth="1"/>
    <col min="4" max="4" width="6.77734375" style="21" customWidth="1"/>
    <col min="5" max="5" width="6.77734375" style="14" customWidth="1"/>
    <col min="6" max="6" width="6.77734375" style="13" customWidth="1"/>
    <col min="7" max="7" width="6.77734375" style="12" customWidth="1"/>
    <col min="8" max="8" width="6.77734375" customWidth="1"/>
    <col min="9" max="14" width="2.77734375" style="13" customWidth="1"/>
    <col min="15" max="15" width="2.77734375" style="15" customWidth="1"/>
    <col min="16" max="18" width="2.77734375" style="13" customWidth="1"/>
    <col min="19" max="19" width="6" style="13" customWidth="1"/>
    <col min="20" max="20" width="3.33203125" hidden="1" customWidth="1"/>
    <col min="21" max="21" width="4.88671875" hidden="1" customWidth="1"/>
    <col min="22" max="43" width="3.33203125" hidden="1" customWidth="1"/>
    <col min="44" max="44" width="21.88671875" hidden="1" customWidth="1"/>
  </cols>
  <sheetData>
    <row r="1" spans="1:45" ht="70.8" customHeight="1" thickTop="1" thickBot="1" x14ac:dyDescent="0.35">
      <c r="A1" s="596" t="s">
        <v>858</v>
      </c>
      <c r="B1" s="595"/>
      <c r="C1" s="606" t="s">
        <v>780</v>
      </c>
      <c r="D1" s="606"/>
      <c r="E1" s="607" t="s">
        <v>700</v>
      </c>
      <c r="F1" s="607"/>
      <c r="G1" s="607"/>
      <c r="H1" s="607"/>
      <c r="I1" s="608" t="str">
        <f>IF(COUNTA(F3:F32)=0,"",(COUNTA(F3:F32)))</f>
        <v/>
      </c>
      <c r="J1" s="609"/>
      <c r="K1" s="607" t="s">
        <v>774</v>
      </c>
      <c r="L1" s="607"/>
      <c r="M1" s="593"/>
      <c r="N1" s="610"/>
      <c r="O1" s="611"/>
      <c r="P1" s="611"/>
      <c r="Q1" s="611"/>
      <c r="R1" s="611"/>
      <c r="S1" s="612"/>
      <c r="V1" s="131" t="s">
        <v>799</v>
      </c>
      <c r="W1" s="131" t="s">
        <v>794</v>
      </c>
      <c r="X1" s="131" t="s">
        <v>799</v>
      </c>
      <c r="Y1" s="131" t="s">
        <v>794</v>
      </c>
      <c r="Z1" s="131" t="s">
        <v>799</v>
      </c>
      <c r="AA1" s="131" t="s">
        <v>794</v>
      </c>
      <c r="AB1" s="131" t="s">
        <v>799</v>
      </c>
      <c r="AC1" s="131" t="s">
        <v>794</v>
      </c>
      <c r="AD1" s="131" t="s">
        <v>799</v>
      </c>
      <c r="AE1" s="131" t="s">
        <v>794</v>
      </c>
      <c r="AF1" s="131" t="s">
        <v>799</v>
      </c>
      <c r="AG1" s="131" t="s">
        <v>794</v>
      </c>
      <c r="AH1" s="131" t="s">
        <v>799</v>
      </c>
      <c r="AI1" s="131" t="s">
        <v>794</v>
      </c>
      <c r="AJ1" s="131" t="s">
        <v>799</v>
      </c>
      <c r="AK1" s="131" t="s">
        <v>794</v>
      </c>
      <c r="AL1" s="131" t="s">
        <v>799</v>
      </c>
      <c r="AM1" s="131" t="s">
        <v>794</v>
      </c>
      <c r="AN1" s="131" t="s">
        <v>799</v>
      </c>
      <c r="AO1" s="131" t="s">
        <v>794</v>
      </c>
      <c r="AP1" s="131"/>
      <c r="AQ1" s="131"/>
    </row>
    <row r="2" spans="1:45" ht="28.8" customHeight="1" thickTop="1" thickBot="1" x14ac:dyDescent="0.35">
      <c r="A2" s="113" t="s">
        <v>747</v>
      </c>
      <c r="B2" s="110" t="s">
        <v>1</v>
      </c>
      <c r="C2" s="114" t="s">
        <v>694</v>
      </c>
      <c r="D2" s="97" t="s">
        <v>0</v>
      </c>
      <c r="E2" s="98" t="s">
        <v>679</v>
      </c>
      <c r="F2" s="99" t="s">
        <v>695</v>
      </c>
      <c r="G2" s="100" t="s">
        <v>697</v>
      </c>
      <c r="H2" s="99" t="s">
        <v>680</v>
      </c>
      <c r="I2" s="158" t="s">
        <v>681</v>
      </c>
      <c r="J2" s="158" t="s">
        <v>682</v>
      </c>
      <c r="K2" s="158" t="s">
        <v>683</v>
      </c>
      <c r="L2" s="158" t="s">
        <v>684</v>
      </c>
      <c r="M2" s="158" t="s">
        <v>685</v>
      </c>
      <c r="N2" s="158" t="s">
        <v>686</v>
      </c>
      <c r="O2" s="159" t="s">
        <v>687</v>
      </c>
      <c r="P2" s="158" t="s">
        <v>688</v>
      </c>
      <c r="Q2" s="158" t="s">
        <v>689</v>
      </c>
      <c r="R2" s="160" t="s">
        <v>690</v>
      </c>
      <c r="S2" s="161" t="s">
        <v>792</v>
      </c>
      <c r="U2" s="136" t="s">
        <v>697</v>
      </c>
      <c r="V2" s="605" t="s">
        <v>681</v>
      </c>
      <c r="W2" s="605"/>
      <c r="X2" s="605" t="s">
        <v>682</v>
      </c>
      <c r="Y2" s="605"/>
      <c r="Z2" s="605" t="s">
        <v>683</v>
      </c>
      <c r="AA2" s="605"/>
      <c r="AB2" s="605" t="s">
        <v>684</v>
      </c>
      <c r="AC2" s="605"/>
      <c r="AD2" s="605" t="s">
        <v>685</v>
      </c>
      <c r="AE2" s="605"/>
      <c r="AF2" s="605" t="s">
        <v>686</v>
      </c>
      <c r="AG2" s="605"/>
      <c r="AH2" s="605" t="s">
        <v>687</v>
      </c>
      <c r="AI2" s="605"/>
      <c r="AJ2" s="605" t="s">
        <v>688</v>
      </c>
      <c r="AK2" s="605"/>
      <c r="AL2" s="605" t="s">
        <v>689</v>
      </c>
      <c r="AM2" s="605"/>
      <c r="AN2" s="605" t="s">
        <v>690</v>
      </c>
      <c r="AO2" s="605"/>
      <c r="AP2" s="540" t="s">
        <v>792</v>
      </c>
      <c r="AQ2" s="540"/>
      <c r="AR2" s="130" t="s">
        <v>798</v>
      </c>
    </row>
    <row r="3" spans="1:45" ht="12" customHeight="1" x14ac:dyDescent="0.3">
      <c r="A3" s="603" t="str">
        <f>IF(ISERROR(RANK(AR3,$AR$3:$AR$32,0)),"",(RANK(AR3,$AR$3:$AR$32,0)))</f>
        <v/>
      </c>
      <c r="B3" s="523" t="str">
        <f>IF(ISNA(VLOOKUP($D3,'L. Des E.'!$A$3:$C$362,2,FALSE)),"",(VLOOKUP($D3,'L. Des E.'!$A$3:$C$362,2,FALSE)))</f>
        <v/>
      </c>
      <c r="C3" s="520" t="str">
        <f>IF(ISNA(VLOOKUP($D3,'L. Des E.'!$A$3:$C$362,3,FALSE)),"",(VLOOKUP($D3,'L. Des E.'!$A$3:$C$362,3,FALSE)))</f>
        <v/>
      </c>
      <c r="D3" s="525"/>
      <c r="E3" s="64"/>
      <c r="F3" s="65"/>
      <c r="G3" s="527" t="str">
        <f>IF(SUM(H3,H4,S3,S4)=0,"",(SUM(H3,H4,S3,S4)))</f>
        <v/>
      </c>
      <c r="H3" s="237" t="str">
        <f>IF(MIN(90,SUM(I3:R3))=0,"",(MIN(90,SUM(I3:R3))))</f>
        <v/>
      </c>
      <c r="I3" s="66"/>
      <c r="J3" s="66"/>
      <c r="K3" s="66"/>
      <c r="L3" s="66"/>
      <c r="M3" s="66"/>
      <c r="N3" s="66"/>
      <c r="O3" s="67"/>
      <c r="P3" s="66"/>
      <c r="Q3" s="66"/>
      <c r="R3" s="104"/>
      <c r="S3" s="108"/>
      <c r="T3" s="618">
        <v>1</v>
      </c>
      <c r="U3" s="540" t="str">
        <f>G3</f>
        <v/>
      </c>
      <c r="V3" s="540">
        <f>I3</f>
        <v>0</v>
      </c>
      <c r="W3" s="540">
        <f>I4</f>
        <v>0</v>
      </c>
      <c r="X3" s="540">
        <f>J3</f>
        <v>0</v>
      </c>
      <c r="Y3" s="540">
        <f>J4</f>
        <v>0</v>
      </c>
      <c r="Z3" s="540">
        <f>K3</f>
        <v>0</v>
      </c>
      <c r="AA3" s="619">
        <f>K4</f>
        <v>0</v>
      </c>
      <c r="AB3" s="540">
        <f>L3</f>
        <v>0</v>
      </c>
      <c r="AC3" s="540">
        <f>L4</f>
        <v>0</v>
      </c>
      <c r="AD3" s="540">
        <f>M3</f>
        <v>0</v>
      </c>
      <c r="AE3" s="540">
        <f>M4</f>
        <v>0</v>
      </c>
      <c r="AF3" s="540">
        <f>N3</f>
        <v>0</v>
      </c>
      <c r="AG3" s="540">
        <f>N4</f>
        <v>0</v>
      </c>
      <c r="AH3" s="540">
        <f>O3</f>
        <v>0</v>
      </c>
      <c r="AI3" s="540">
        <f>O4</f>
        <v>0</v>
      </c>
      <c r="AJ3" s="540">
        <f>P3</f>
        <v>0</v>
      </c>
      <c r="AK3" s="540">
        <f>P4</f>
        <v>0</v>
      </c>
      <c r="AL3" s="540">
        <f>Q3</f>
        <v>0</v>
      </c>
      <c r="AM3" s="540">
        <f>Q4</f>
        <v>0</v>
      </c>
      <c r="AN3" s="540">
        <f>R3</f>
        <v>0</v>
      </c>
      <c r="AO3" s="540">
        <f>R4</f>
        <v>0</v>
      </c>
      <c r="AP3" s="540">
        <f>S3+S4</f>
        <v>0</v>
      </c>
      <c r="AQ3" s="540"/>
      <c r="AR3" s="540" t="str">
        <f>IF(U3="","",AP3+IFERROR(SUM(V3:AO4)+LARGE(V3:AO4,1)/100+LARGE(V3:AO4,2)/1000+LARGE(V3:AO4,3)/10000+LARGE(V3:AO4,4)/100000+LARGE(V3:AO4,5)/1000000+LARGE(V3:AO4,6)/10000000+LARGE(V3:AO4,7)/100000000+LARGE(V3:AO4,8)/1000000000+LARGE(V3:AO4,9)/10000000000+LARGE(V3:AO4,10)/100000000000+LARGE(V3:AO4,11)/1000000000000+LARGE(V3:AO4,12)/10000000000000+LARGE(V3:AO4,13)/100000000000000+LARGE(V3:AO4,14)/1000000000000000+LARGE(V3:AO4,15)/10000000000000000+LARGE(V3:AO4,16)/100000000000000000+LARGE(V3:AO4,17)/1000000000000000000+LARGE(V3:AO4,18)/10000000000000000000+LARGE(V3:AO4,19)/100000000000000000000+LARGE(V3:AO4,20)/1E+21+0.01/T3,0))</f>
        <v/>
      </c>
      <c r="AS3" s="540"/>
    </row>
    <row r="4" spans="1:45" ht="12" customHeight="1" thickBot="1" x14ac:dyDescent="0.35">
      <c r="A4" s="604"/>
      <c r="B4" s="524"/>
      <c r="C4" s="521"/>
      <c r="D4" s="526"/>
      <c r="E4" s="69"/>
      <c r="F4" s="70"/>
      <c r="G4" s="528"/>
      <c r="H4" s="43" t="str">
        <f t="shared" ref="H4:H32" si="0">IF(MIN(90,SUM(I4:R4))=0,"",(MIN(90,SUM(I4:R4))))</f>
        <v/>
      </c>
      <c r="I4" s="71"/>
      <c r="J4" s="71"/>
      <c r="K4" s="72"/>
      <c r="L4" s="71"/>
      <c r="M4" s="71"/>
      <c r="N4" s="71"/>
      <c r="O4" s="73"/>
      <c r="P4" s="71"/>
      <c r="Q4" s="71"/>
      <c r="R4" s="105"/>
      <c r="S4" s="107"/>
      <c r="T4" s="618"/>
      <c r="U4" s="540"/>
      <c r="V4" s="540"/>
      <c r="W4" s="540"/>
      <c r="X4" s="540"/>
      <c r="Y4" s="540"/>
      <c r="Z4" s="540"/>
      <c r="AA4" s="540"/>
      <c r="AB4" s="540"/>
      <c r="AC4" s="540"/>
      <c r="AD4" s="540"/>
      <c r="AE4" s="540"/>
      <c r="AF4" s="540"/>
      <c r="AG4" s="540"/>
      <c r="AH4" s="540"/>
      <c r="AI4" s="540"/>
      <c r="AJ4" s="540"/>
      <c r="AK4" s="540"/>
      <c r="AL4" s="540"/>
      <c r="AM4" s="540"/>
      <c r="AN4" s="540"/>
      <c r="AO4" s="540"/>
      <c r="AP4" s="540"/>
      <c r="AQ4" s="540"/>
      <c r="AR4" s="540"/>
      <c r="AS4" s="540"/>
    </row>
    <row r="5" spans="1:45" ht="12" customHeight="1" x14ac:dyDescent="0.3">
      <c r="A5" s="603" t="str">
        <f t="shared" ref="A5" si="1">IF(ISERROR(RANK(AR5,$AR$3:$AR$32,0)),"",(RANK(AR5,$AR$3:$AR$32,0)))</f>
        <v/>
      </c>
      <c r="B5" s="523" t="str">
        <f>IF(ISNA(VLOOKUP($D5,'L. Des E.'!$A$3:$C$362,2,FALSE)),"",(VLOOKUP($D5,'L. Des E.'!$A$3:$C$362,2,FALSE)))</f>
        <v/>
      </c>
      <c r="C5" s="520" t="str">
        <f>IF(ISNA(VLOOKUP($D5,'L. Des E.'!$A$3:$C$362,3,FALSE)),"",(VLOOKUP($D5,'L. Des E.'!$A$3:$C$362,3,FALSE)))</f>
        <v/>
      </c>
      <c r="D5" s="525"/>
      <c r="E5" s="64"/>
      <c r="F5" s="65"/>
      <c r="G5" s="527" t="str">
        <f t="shared" ref="G5" si="2">IF(SUM(H5,H6,S5,S6)=0,"",(SUM(H5,H6,S5,S6)))</f>
        <v/>
      </c>
      <c r="H5" s="237" t="str">
        <f t="shared" si="0"/>
        <v/>
      </c>
      <c r="I5" s="66"/>
      <c r="J5" s="66"/>
      <c r="K5" s="66"/>
      <c r="L5" s="66"/>
      <c r="M5" s="66"/>
      <c r="N5" s="66"/>
      <c r="O5" s="67"/>
      <c r="P5" s="66"/>
      <c r="Q5" s="66"/>
      <c r="R5" s="104"/>
      <c r="S5" s="68"/>
      <c r="T5" s="618">
        <v>2</v>
      </c>
      <c r="U5" s="540" t="str">
        <f t="shared" ref="U5" si="3">G5</f>
        <v/>
      </c>
      <c r="V5" s="540">
        <f t="shared" ref="V5" si="4">I5</f>
        <v>0</v>
      </c>
      <c r="W5" s="540">
        <f t="shared" ref="W5" si="5">I6</f>
        <v>0</v>
      </c>
      <c r="X5" s="540">
        <f t="shared" ref="X5" si="6">J5</f>
        <v>0</v>
      </c>
      <c r="Y5" s="540">
        <f t="shared" ref="Y5" si="7">J6</f>
        <v>0</v>
      </c>
      <c r="Z5" s="540">
        <f t="shared" ref="Z5" si="8">K5</f>
        <v>0</v>
      </c>
      <c r="AA5" s="619">
        <f t="shared" ref="AA5" si="9">K6</f>
        <v>0</v>
      </c>
      <c r="AB5" s="540">
        <f t="shared" ref="AB5" si="10">L5</f>
        <v>0</v>
      </c>
      <c r="AC5" s="540">
        <f t="shared" ref="AC5" si="11">L6</f>
        <v>0</v>
      </c>
      <c r="AD5" s="540">
        <f t="shared" ref="AD5" si="12">M5</f>
        <v>0</v>
      </c>
      <c r="AE5" s="540">
        <f t="shared" ref="AE5" si="13">M6</f>
        <v>0</v>
      </c>
      <c r="AF5" s="540">
        <f t="shared" ref="AF5" si="14">N5</f>
        <v>0</v>
      </c>
      <c r="AG5" s="540">
        <f t="shared" ref="AG5" si="15">N6</f>
        <v>0</v>
      </c>
      <c r="AH5" s="540">
        <f t="shared" ref="AH5" si="16">O5</f>
        <v>0</v>
      </c>
      <c r="AI5" s="540">
        <f t="shared" ref="AI5" si="17">O6</f>
        <v>0</v>
      </c>
      <c r="AJ5" s="540">
        <f t="shared" ref="AJ5" si="18">P5</f>
        <v>0</v>
      </c>
      <c r="AK5" s="540">
        <f t="shared" ref="AK5" si="19">P6</f>
        <v>0</v>
      </c>
      <c r="AL5" s="540">
        <f t="shared" ref="AL5" si="20">Q5</f>
        <v>0</v>
      </c>
      <c r="AM5" s="540">
        <f t="shared" ref="AM5" si="21">Q6</f>
        <v>0</v>
      </c>
      <c r="AN5" s="540">
        <f t="shared" ref="AN5" si="22">R5</f>
        <v>0</v>
      </c>
      <c r="AO5" s="540">
        <f t="shared" ref="AO5" si="23">R6</f>
        <v>0</v>
      </c>
      <c r="AP5" s="540">
        <f t="shared" ref="AP5" si="24">S5+S6</f>
        <v>0</v>
      </c>
      <c r="AQ5" s="540"/>
      <c r="AR5" s="540" t="str">
        <f t="shared" ref="AR5" si="25">IF(U5="","",AP5+IFERROR(SUM(V5:AO6)+LARGE(V5:AO6,1)/100+LARGE(V5:AO6,2)/1000+LARGE(V5:AO6,3)/10000+LARGE(V5:AO6,4)/100000+LARGE(V5:AO6,5)/1000000+LARGE(V5:AO6,6)/10000000+LARGE(V5:AO6,7)/100000000+LARGE(V5:AO6,8)/1000000000+LARGE(V5:AO6,9)/10000000000+LARGE(V5:AO6,10)/100000000000+LARGE(V5:AO6,11)/1000000000000+LARGE(V5:AO6,12)/10000000000000+LARGE(V5:AO6,13)/100000000000000+LARGE(V5:AO6,14)/1000000000000000+LARGE(V5:AO6,15)/10000000000000000+LARGE(V5:AO6,16)/100000000000000000+LARGE(V5:AO6,17)/1000000000000000000+LARGE(V5:AO6,18)/10000000000000000000+LARGE(V5:AO6,19)/100000000000000000000+LARGE(V5:AO6,20)/1E+21+0.01/T5,0))</f>
        <v/>
      </c>
      <c r="AS5" s="540"/>
    </row>
    <row r="6" spans="1:45" ht="12" customHeight="1" thickBot="1" x14ac:dyDescent="0.35">
      <c r="A6" s="604"/>
      <c r="B6" s="524"/>
      <c r="C6" s="521"/>
      <c r="D6" s="526"/>
      <c r="E6" s="69"/>
      <c r="F6" s="70"/>
      <c r="G6" s="528"/>
      <c r="H6" s="43" t="str">
        <f t="shared" si="0"/>
        <v/>
      </c>
      <c r="I6" s="71"/>
      <c r="J6" s="71"/>
      <c r="K6" s="71"/>
      <c r="L6" s="71"/>
      <c r="M6" s="71"/>
      <c r="N6" s="71"/>
      <c r="O6" s="73"/>
      <c r="P6" s="71"/>
      <c r="Q6" s="71"/>
      <c r="R6" s="105"/>
      <c r="S6" s="74"/>
      <c r="T6" s="618"/>
      <c r="U6" s="540"/>
      <c r="V6" s="540"/>
      <c r="W6" s="540"/>
      <c r="X6" s="540"/>
      <c r="Y6" s="540"/>
      <c r="Z6" s="540"/>
      <c r="AA6" s="540"/>
      <c r="AB6" s="540"/>
      <c r="AC6" s="540"/>
      <c r="AD6" s="540"/>
      <c r="AE6" s="540"/>
      <c r="AF6" s="540"/>
      <c r="AG6" s="540"/>
      <c r="AH6" s="540"/>
      <c r="AI6" s="540"/>
      <c r="AJ6" s="540"/>
      <c r="AK6" s="540"/>
      <c r="AL6" s="540"/>
      <c r="AM6" s="540"/>
      <c r="AN6" s="540"/>
      <c r="AO6" s="540"/>
      <c r="AP6" s="540"/>
      <c r="AQ6" s="540"/>
      <c r="AR6" s="540"/>
      <c r="AS6" s="540"/>
    </row>
    <row r="7" spans="1:45" ht="12" customHeight="1" x14ac:dyDescent="0.3">
      <c r="A7" s="603" t="str">
        <f t="shared" ref="A7" si="26">IF(ISERROR(RANK(AR7,$AR$3:$AR$32,0)),"",(RANK(AR7,$AR$3:$AR$32,0)))</f>
        <v/>
      </c>
      <c r="B7" s="523" t="str">
        <f>IF(ISNA(VLOOKUP($D7,'L. Des E.'!$A$3:$C$362,2,FALSE)),"",(VLOOKUP($D7,'L. Des E.'!$A$3:$C$362,2,FALSE)))</f>
        <v/>
      </c>
      <c r="C7" s="520" t="str">
        <f>IF(ISNA(VLOOKUP($D7,'L. Des E.'!$A$3:$C$362,3,FALSE)),"",(VLOOKUP($D7,'L. Des E.'!$A$3:$C$362,3,FALSE)))</f>
        <v/>
      </c>
      <c r="D7" s="525"/>
      <c r="E7" s="64"/>
      <c r="F7" s="65"/>
      <c r="G7" s="527" t="str">
        <f t="shared" ref="G7" si="27">IF(SUM(H7,H8,S7,S8)=0,"",(SUM(H7,H8,S7,S8)))</f>
        <v/>
      </c>
      <c r="H7" s="237" t="str">
        <f t="shared" si="0"/>
        <v/>
      </c>
      <c r="I7" s="66"/>
      <c r="J7" s="66"/>
      <c r="K7" s="66"/>
      <c r="L7" s="66"/>
      <c r="M7" s="66"/>
      <c r="N7" s="66"/>
      <c r="O7" s="67"/>
      <c r="P7" s="66"/>
      <c r="Q7" s="66"/>
      <c r="R7" s="104"/>
      <c r="S7" s="108"/>
      <c r="T7" s="618">
        <v>3</v>
      </c>
      <c r="U7" s="540" t="str">
        <f t="shared" ref="U7" si="28">G7</f>
        <v/>
      </c>
      <c r="V7" s="540">
        <f t="shared" ref="V7" si="29">I7</f>
        <v>0</v>
      </c>
      <c r="W7" s="540">
        <f t="shared" ref="W7" si="30">I8</f>
        <v>0</v>
      </c>
      <c r="X7" s="540">
        <f t="shared" ref="X7" si="31">J7</f>
        <v>0</v>
      </c>
      <c r="Y7" s="540">
        <f t="shared" ref="Y7" si="32">J8</f>
        <v>0</v>
      </c>
      <c r="Z7" s="540">
        <f t="shared" ref="Z7" si="33">K7</f>
        <v>0</v>
      </c>
      <c r="AA7" s="619">
        <f t="shared" ref="AA7" si="34">K8</f>
        <v>0</v>
      </c>
      <c r="AB7" s="540">
        <f t="shared" ref="AB7" si="35">L7</f>
        <v>0</v>
      </c>
      <c r="AC7" s="540">
        <f t="shared" ref="AC7" si="36">L8</f>
        <v>0</v>
      </c>
      <c r="AD7" s="540">
        <f t="shared" ref="AD7" si="37">M7</f>
        <v>0</v>
      </c>
      <c r="AE7" s="540">
        <f t="shared" ref="AE7" si="38">M8</f>
        <v>0</v>
      </c>
      <c r="AF7" s="540">
        <f t="shared" ref="AF7" si="39">N7</f>
        <v>0</v>
      </c>
      <c r="AG7" s="540">
        <f t="shared" ref="AG7" si="40">N8</f>
        <v>0</v>
      </c>
      <c r="AH7" s="540">
        <f t="shared" ref="AH7" si="41">O7</f>
        <v>0</v>
      </c>
      <c r="AI7" s="540">
        <f t="shared" ref="AI7" si="42">O8</f>
        <v>0</v>
      </c>
      <c r="AJ7" s="540">
        <f t="shared" ref="AJ7" si="43">P7</f>
        <v>0</v>
      </c>
      <c r="AK7" s="540">
        <f t="shared" ref="AK7" si="44">P8</f>
        <v>0</v>
      </c>
      <c r="AL7" s="540">
        <f t="shared" ref="AL7" si="45">Q7</f>
        <v>0</v>
      </c>
      <c r="AM7" s="540">
        <f t="shared" ref="AM7" si="46">Q8</f>
        <v>0</v>
      </c>
      <c r="AN7" s="540">
        <f t="shared" ref="AN7" si="47">R7</f>
        <v>0</v>
      </c>
      <c r="AO7" s="540">
        <f t="shared" ref="AO7" si="48">R8</f>
        <v>0</v>
      </c>
      <c r="AP7" s="540">
        <f t="shared" ref="AP7" si="49">S7+S8</f>
        <v>0</v>
      </c>
      <c r="AQ7" s="540"/>
      <c r="AR7" s="540" t="str">
        <f t="shared" ref="AR7" si="50">IF(U7="","",AP7+IFERROR(SUM(V7:AO8)+LARGE(V7:AO8,1)/100+LARGE(V7:AO8,2)/1000+LARGE(V7:AO8,3)/10000+LARGE(V7:AO8,4)/100000+LARGE(V7:AO8,5)/1000000+LARGE(V7:AO8,6)/10000000+LARGE(V7:AO8,7)/100000000+LARGE(V7:AO8,8)/1000000000+LARGE(V7:AO8,9)/10000000000+LARGE(V7:AO8,10)/100000000000+LARGE(V7:AO8,11)/1000000000000+LARGE(V7:AO8,12)/10000000000000+LARGE(V7:AO8,13)/100000000000000+LARGE(V7:AO8,14)/1000000000000000+LARGE(V7:AO8,15)/10000000000000000+LARGE(V7:AO8,16)/100000000000000000+LARGE(V7:AO8,17)/1000000000000000000+LARGE(V7:AO8,18)/10000000000000000000+LARGE(V7:AO8,19)/100000000000000000000+LARGE(V7:AO8,20)/1E+21+0.01/T7,0))</f>
        <v/>
      </c>
      <c r="AS7" s="540"/>
    </row>
    <row r="8" spans="1:45" ht="12" customHeight="1" thickBot="1" x14ac:dyDescent="0.35">
      <c r="A8" s="604"/>
      <c r="B8" s="524"/>
      <c r="C8" s="521"/>
      <c r="D8" s="526"/>
      <c r="E8" s="69"/>
      <c r="F8" s="70"/>
      <c r="G8" s="528"/>
      <c r="H8" s="43" t="str">
        <f t="shared" si="0"/>
        <v/>
      </c>
      <c r="I8" s="71"/>
      <c r="J8" s="71"/>
      <c r="K8" s="71"/>
      <c r="L8" s="71"/>
      <c r="M8" s="71"/>
      <c r="N8" s="71"/>
      <c r="O8" s="73"/>
      <c r="P8" s="71"/>
      <c r="Q8" s="71"/>
      <c r="R8" s="105"/>
      <c r="S8" s="107"/>
      <c r="T8" s="618"/>
      <c r="U8" s="540"/>
      <c r="V8" s="540"/>
      <c r="W8" s="540"/>
      <c r="X8" s="540"/>
      <c r="Y8" s="540"/>
      <c r="Z8" s="540"/>
      <c r="AA8" s="540"/>
      <c r="AB8" s="540"/>
      <c r="AC8" s="540"/>
      <c r="AD8" s="540"/>
      <c r="AE8" s="540"/>
      <c r="AF8" s="540"/>
      <c r="AG8" s="540"/>
      <c r="AH8" s="540"/>
      <c r="AI8" s="540"/>
      <c r="AJ8" s="540"/>
      <c r="AK8" s="540"/>
      <c r="AL8" s="540"/>
      <c r="AM8" s="540"/>
      <c r="AN8" s="540"/>
      <c r="AO8" s="540"/>
      <c r="AP8" s="540"/>
      <c r="AQ8" s="540"/>
      <c r="AR8" s="540"/>
      <c r="AS8" s="540"/>
    </row>
    <row r="9" spans="1:45" ht="12" customHeight="1" x14ac:dyDescent="0.3">
      <c r="A9" s="603" t="str">
        <f t="shared" ref="A9" si="51">IF(ISERROR(RANK(AR9,$AR$3:$AR$32,0)),"",(RANK(AR9,$AR$3:$AR$32,0)))</f>
        <v/>
      </c>
      <c r="B9" s="523" t="str">
        <f>IF(ISNA(VLOOKUP($D9,'L. Des E.'!$A$3:$C$362,2,FALSE)),"",(VLOOKUP($D9,'L. Des E.'!$A$3:$C$362,2,FALSE)))</f>
        <v/>
      </c>
      <c r="C9" s="520" t="str">
        <f>IF(ISNA(VLOOKUP($D9,'L. Des E.'!$A$3:$C$362,3,FALSE)),"",(VLOOKUP($D9,'L. Des E.'!$A$3:$C$362,3,FALSE)))</f>
        <v/>
      </c>
      <c r="D9" s="525"/>
      <c r="E9" s="64"/>
      <c r="F9" s="65"/>
      <c r="G9" s="527" t="str">
        <f t="shared" ref="G9" si="52">IF(SUM(H9,H10,S9,S10)=0,"",(SUM(H9,H10,S9,S10)))</f>
        <v/>
      </c>
      <c r="H9" s="237" t="str">
        <f t="shared" si="0"/>
        <v/>
      </c>
      <c r="I9" s="66"/>
      <c r="J9" s="66"/>
      <c r="K9" s="66"/>
      <c r="L9" s="66"/>
      <c r="M9" s="66"/>
      <c r="N9" s="66"/>
      <c r="O9" s="67"/>
      <c r="P9" s="66"/>
      <c r="Q9" s="66"/>
      <c r="R9" s="104"/>
      <c r="S9" s="68"/>
      <c r="T9" s="618">
        <v>4</v>
      </c>
      <c r="U9" s="540" t="str">
        <f t="shared" ref="U9" si="53">G9</f>
        <v/>
      </c>
      <c r="V9" s="540">
        <f t="shared" ref="V9" si="54">I9</f>
        <v>0</v>
      </c>
      <c r="W9" s="540">
        <f t="shared" ref="W9" si="55">I10</f>
        <v>0</v>
      </c>
      <c r="X9" s="540">
        <f t="shared" ref="X9" si="56">J9</f>
        <v>0</v>
      </c>
      <c r="Y9" s="540">
        <f t="shared" ref="Y9" si="57">J10</f>
        <v>0</v>
      </c>
      <c r="Z9" s="540">
        <f t="shared" ref="Z9" si="58">K9</f>
        <v>0</v>
      </c>
      <c r="AA9" s="619">
        <f t="shared" ref="AA9" si="59">K10</f>
        <v>0</v>
      </c>
      <c r="AB9" s="540">
        <f t="shared" ref="AB9" si="60">L9</f>
        <v>0</v>
      </c>
      <c r="AC9" s="540">
        <f t="shared" ref="AC9" si="61">L10</f>
        <v>0</v>
      </c>
      <c r="AD9" s="540">
        <f t="shared" ref="AD9" si="62">M9</f>
        <v>0</v>
      </c>
      <c r="AE9" s="540">
        <f t="shared" ref="AE9" si="63">M10</f>
        <v>0</v>
      </c>
      <c r="AF9" s="540">
        <f t="shared" ref="AF9" si="64">N9</f>
        <v>0</v>
      </c>
      <c r="AG9" s="540">
        <f t="shared" ref="AG9" si="65">N10</f>
        <v>0</v>
      </c>
      <c r="AH9" s="540">
        <f t="shared" ref="AH9" si="66">O9</f>
        <v>0</v>
      </c>
      <c r="AI9" s="540">
        <f t="shared" ref="AI9" si="67">O10</f>
        <v>0</v>
      </c>
      <c r="AJ9" s="540">
        <f t="shared" ref="AJ9" si="68">P9</f>
        <v>0</v>
      </c>
      <c r="AK9" s="540">
        <f t="shared" ref="AK9" si="69">P10</f>
        <v>0</v>
      </c>
      <c r="AL9" s="540">
        <f t="shared" ref="AL9" si="70">Q9</f>
        <v>0</v>
      </c>
      <c r="AM9" s="540">
        <f t="shared" ref="AM9" si="71">Q10</f>
        <v>0</v>
      </c>
      <c r="AN9" s="540">
        <f t="shared" ref="AN9" si="72">R9</f>
        <v>0</v>
      </c>
      <c r="AO9" s="540">
        <f t="shared" ref="AO9" si="73">R10</f>
        <v>0</v>
      </c>
      <c r="AP9" s="540">
        <f t="shared" ref="AP9" si="74">S9+S10</f>
        <v>0</v>
      </c>
      <c r="AQ9" s="540"/>
      <c r="AR9" s="540" t="str">
        <f t="shared" ref="AR9" si="75">IF(U9="","",AP9+IFERROR(SUM(V9:AO10)+LARGE(V9:AO10,1)/100+LARGE(V9:AO10,2)/1000+LARGE(V9:AO10,3)/10000+LARGE(V9:AO10,4)/100000+LARGE(V9:AO10,5)/1000000+LARGE(V9:AO10,6)/10000000+LARGE(V9:AO10,7)/100000000+LARGE(V9:AO10,8)/1000000000+LARGE(V9:AO10,9)/10000000000+LARGE(V9:AO10,10)/100000000000+LARGE(V9:AO10,11)/1000000000000+LARGE(V9:AO10,12)/10000000000000+LARGE(V9:AO10,13)/100000000000000+LARGE(V9:AO10,14)/1000000000000000+LARGE(V9:AO10,15)/10000000000000000+LARGE(V9:AO10,16)/100000000000000000+LARGE(V9:AO10,17)/1000000000000000000+LARGE(V9:AO10,18)/10000000000000000000+LARGE(V9:AO10,19)/100000000000000000000+LARGE(V9:AO10,20)/1E+21+0.01/T9,0))</f>
        <v/>
      </c>
      <c r="AS9" s="540"/>
    </row>
    <row r="10" spans="1:45" ht="12" customHeight="1" thickBot="1" x14ac:dyDescent="0.35">
      <c r="A10" s="604"/>
      <c r="B10" s="524"/>
      <c r="C10" s="521"/>
      <c r="D10" s="526"/>
      <c r="E10" s="69"/>
      <c r="F10" s="70"/>
      <c r="G10" s="528"/>
      <c r="H10" s="43" t="str">
        <f t="shared" si="0"/>
        <v/>
      </c>
      <c r="I10" s="71"/>
      <c r="J10" s="71"/>
      <c r="K10" s="71"/>
      <c r="L10" s="71"/>
      <c r="M10" s="71"/>
      <c r="N10" s="71"/>
      <c r="O10" s="73"/>
      <c r="P10" s="71"/>
      <c r="Q10" s="71"/>
      <c r="R10" s="105"/>
      <c r="S10" s="74"/>
      <c r="T10" s="618"/>
      <c r="U10" s="540"/>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row>
    <row r="11" spans="1:45" ht="12" customHeight="1" x14ac:dyDescent="0.3">
      <c r="A11" s="603" t="str">
        <f t="shared" ref="A11" si="76">IF(ISERROR(RANK(AR11,$AR$3:$AR$32,0)),"",(RANK(AR11,$AR$3:$AR$32,0)))</f>
        <v/>
      </c>
      <c r="B11" s="523" t="str">
        <f>IF(ISNA(VLOOKUP($D11,'L. Des E.'!$A$3:$C$362,2,FALSE)),"",(VLOOKUP($D11,'L. Des E.'!$A$3:$C$362,2,FALSE)))</f>
        <v/>
      </c>
      <c r="C11" s="520" t="str">
        <f>IF(ISNA(VLOOKUP($D11,'L. Des E.'!$A$3:$C$362,3,FALSE)),"",(VLOOKUP($D11,'L. Des E.'!$A$3:$C$362,3,FALSE)))</f>
        <v/>
      </c>
      <c r="D11" s="525"/>
      <c r="E11" s="64"/>
      <c r="F11" s="65"/>
      <c r="G11" s="527" t="str">
        <f t="shared" ref="G11" si="77">IF(SUM(H11,H12,S11,S12)=0,"",(SUM(H11,H12,S11,S12)))</f>
        <v/>
      </c>
      <c r="H11" s="237" t="str">
        <f t="shared" si="0"/>
        <v/>
      </c>
      <c r="I11" s="66"/>
      <c r="J11" s="66"/>
      <c r="K11" s="66"/>
      <c r="L11" s="66"/>
      <c r="M11" s="66"/>
      <c r="N11" s="66"/>
      <c r="O11" s="67"/>
      <c r="P11" s="66"/>
      <c r="Q11" s="66"/>
      <c r="R11" s="104"/>
      <c r="S11" s="108"/>
      <c r="T11" s="618">
        <v>5</v>
      </c>
      <c r="U11" s="540" t="str">
        <f t="shared" ref="U11" si="78">G11</f>
        <v/>
      </c>
      <c r="V11" s="540">
        <f t="shared" ref="V11" si="79">I11</f>
        <v>0</v>
      </c>
      <c r="W11" s="540">
        <f t="shared" ref="W11" si="80">I12</f>
        <v>0</v>
      </c>
      <c r="X11" s="540">
        <f t="shared" ref="X11" si="81">J11</f>
        <v>0</v>
      </c>
      <c r="Y11" s="540">
        <f t="shared" ref="Y11" si="82">J12</f>
        <v>0</v>
      </c>
      <c r="Z11" s="540">
        <f t="shared" ref="Z11" si="83">K11</f>
        <v>0</v>
      </c>
      <c r="AA11" s="619">
        <f t="shared" ref="AA11" si="84">K12</f>
        <v>0</v>
      </c>
      <c r="AB11" s="540">
        <f t="shared" ref="AB11" si="85">L11</f>
        <v>0</v>
      </c>
      <c r="AC11" s="540">
        <f t="shared" ref="AC11" si="86">L12</f>
        <v>0</v>
      </c>
      <c r="AD11" s="540">
        <f t="shared" ref="AD11" si="87">M11</f>
        <v>0</v>
      </c>
      <c r="AE11" s="540">
        <f t="shared" ref="AE11" si="88">M12</f>
        <v>0</v>
      </c>
      <c r="AF11" s="540">
        <f t="shared" ref="AF11" si="89">N11</f>
        <v>0</v>
      </c>
      <c r="AG11" s="540">
        <f t="shared" ref="AG11" si="90">N12</f>
        <v>0</v>
      </c>
      <c r="AH11" s="540">
        <f t="shared" ref="AH11" si="91">O11</f>
        <v>0</v>
      </c>
      <c r="AI11" s="540">
        <f t="shared" ref="AI11" si="92">O12</f>
        <v>0</v>
      </c>
      <c r="AJ11" s="540">
        <f t="shared" ref="AJ11" si="93">P11</f>
        <v>0</v>
      </c>
      <c r="AK11" s="540">
        <f t="shared" ref="AK11" si="94">P12</f>
        <v>0</v>
      </c>
      <c r="AL11" s="540">
        <f t="shared" ref="AL11" si="95">Q11</f>
        <v>0</v>
      </c>
      <c r="AM11" s="540">
        <f t="shared" ref="AM11" si="96">Q12</f>
        <v>0</v>
      </c>
      <c r="AN11" s="540">
        <f t="shared" ref="AN11" si="97">R11</f>
        <v>0</v>
      </c>
      <c r="AO11" s="540">
        <f t="shared" ref="AO11" si="98">R12</f>
        <v>0</v>
      </c>
      <c r="AP11" s="540">
        <f t="shared" ref="AP11" si="99">S11+S12</f>
        <v>0</v>
      </c>
      <c r="AQ11" s="540"/>
      <c r="AR11" s="540" t="str">
        <f t="shared" ref="AR11" si="100">IF(U11="","",AP11+IFERROR(SUM(V11:AO12)+LARGE(V11:AO12,1)/100+LARGE(V11:AO12,2)/1000+LARGE(V11:AO12,3)/10000+LARGE(V11:AO12,4)/100000+LARGE(V11:AO12,5)/1000000+LARGE(V11:AO12,6)/10000000+LARGE(V11:AO12,7)/100000000+LARGE(V11:AO12,8)/1000000000+LARGE(V11:AO12,9)/10000000000+LARGE(V11:AO12,10)/100000000000+LARGE(V11:AO12,11)/1000000000000+LARGE(V11:AO12,12)/10000000000000+LARGE(V11:AO12,13)/100000000000000+LARGE(V11:AO12,14)/1000000000000000+LARGE(V11:AO12,15)/10000000000000000+LARGE(V11:AO12,16)/100000000000000000+LARGE(V11:AO12,17)/1000000000000000000+LARGE(V11:AO12,18)/10000000000000000000+LARGE(V11:AO12,19)/100000000000000000000+LARGE(V11:AO12,20)/1E+21+0.01/T11,0))</f>
        <v/>
      </c>
      <c r="AS11" s="540"/>
    </row>
    <row r="12" spans="1:45" ht="12" customHeight="1" thickBot="1" x14ac:dyDescent="0.35">
      <c r="A12" s="604"/>
      <c r="B12" s="524"/>
      <c r="C12" s="521"/>
      <c r="D12" s="526"/>
      <c r="E12" s="69"/>
      <c r="F12" s="70"/>
      <c r="G12" s="528"/>
      <c r="H12" s="43" t="str">
        <f t="shared" si="0"/>
        <v/>
      </c>
      <c r="I12" s="71"/>
      <c r="J12" s="71"/>
      <c r="K12" s="71"/>
      <c r="L12" s="71"/>
      <c r="M12" s="71"/>
      <c r="N12" s="71"/>
      <c r="O12" s="73"/>
      <c r="P12" s="71"/>
      <c r="Q12" s="71"/>
      <c r="R12" s="105"/>
      <c r="S12" s="107"/>
      <c r="T12" s="618"/>
      <c r="U12" s="540"/>
      <c r="V12" s="540"/>
      <c r="W12" s="540"/>
      <c r="X12" s="540"/>
      <c r="Y12" s="540"/>
      <c r="Z12" s="540"/>
      <c r="AA12" s="540"/>
      <c r="AB12" s="540"/>
      <c r="AC12" s="540"/>
      <c r="AD12" s="540"/>
      <c r="AE12" s="540"/>
      <c r="AF12" s="540"/>
      <c r="AG12" s="540"/>
      <c r="AH12" s="540"/>
      <c r="AI12" s="540"/>
      <c r="AJ12" s="540"/>
      <c r="AK12" s="540"/>
      <c r="AL12" s="540"/>
      <c r="AM12" s="540"/>
      <c r="AN12" s="540"/>
      <c r="AO12" s="540"/>
      <c r="AP12" s="540"/>
      <c r="AQ12" s="540"/>
      <c r="AR12" s="540"/>
      <c r="AS12" s="540"/>
    </row>
    <row r="13" spans="1:45" ht="12" customHeight="1" x14ac:dyDescent="0.3">
      <c r="A13" s="603" t="str">
        <f t="shared" ref="A13" si="101">IF(ISERROR(RANK(AR13,$AR$3:$AR$32,0)),"",(RANK(AR13,$AR$3:$AR$32,0)))</f>
        <v/>
      </c>
      <c r="B13" s="523" t="str">
        <f>IF(ISNA(VLOOKUP($D13,'L. Des E.'!$A$3:$C$362,2,FALSE)),"",(VLOOKUP($D13,'L. Des E.'!$A$3:$C$362,2,FALSE)))</f>
        <v/>
      </c>
      <c r="C13" s="520" t="str">
        <f>IF(ISNA(VLOOKUP($D13,'L. Des E.'!$A$3:$C$362,3,FALSE)),"",(VLOOKUP($D13,'L. Des E.'!$A$3:$C$362,3,FALSE)))</f>
        <v/>
      </c>
      <c r="D13" s="525"/>
      <c r="E13" s="64"/>
      <c r="F13" s="65"/>
      <c r="G13" s="527" t="str">
        <f t="shared" ref="G13" si="102">IF(SUM(H13,H14,S13,S14)=0,"",(SUM(H13,H14,S13,S14)))</f>
        <v/>
      </c>
      <c r="H13" s="237" t="str">
        <f t="shared" si="0"/>
        <v/>
      </c>
      <c r="I13" s="66"/>
      <c r="J13" s="66"/>
      <c r="K13" s="66"/>
      <c r="L13" s="66"/>
      <c r="M13" s="66"/>
      <c r="N13" s="66"/>
      <c r="O13" s="67"/>
      <c r="P13" s="66"/>
      <c r="Q13" s="66"/>
      <c r="R13" s="104"/>
      <c r="S13" s="68"/>
      <c r="T13" s="618">
        <v>6</v>
      </c>
      <c r="U13" s="540" t="str">
        <f t="shared" ref="U13" si="103">G13</f>
        <v/>
      </c>
      <c r="V13" s="540">
        <f t="shared" ref="V13" si="104">I13</f>
        <v>0</v>
      </c>
      <c r="W13" s="540">
        <f t="shared" ref="W13" si="105">I14</f>
        <v>0</v>
      </c>
      <c r="X13" s="540">
        <f t="shared" ref="X13" si="106">J13</f>
        <v>0</v>
      </c>
      <c r="Y13" s="540">
        <f t="shared" ref="Y13" si="107">J14</f>
        <v>0</v>
      </c>
      <c r="Z13" s="540">
        <f t="shared" ref="Z13" si="108">K13</f>
        <v>0</v>
      </c>
      <c r="AA13" s="619">
        <f t="shared" ref="AA13" si="109">K14</f>
        <v>0</v>
      </c>
      <c r="AB13" s="540">
        <f t="shared" ref="AB13" si="110">L13</f>
        <v>0</v>
      </c>
      <c r="AC13" s="540">
        <f t="shared" ref="AC13" si="111">L14</f>
        <v>0</v>
      </c>
      <c r="AD13" s="540">
        <f t="shared" ref="AD13" si="112">M13</f>
        <v>0</v>
      </c>
      <c r="AE13" s="540">
        <f t="shared" ref="AE13" si="113">M14</f>
        <v>0</v>
      </c>
      <c r="AF13" s="540">
        <f t="shared" ref="AF13" si="114">N13</f>
        <v>0</v>
      </c>
      <c r="AG13" s="540">
        <f t="shared" ref="AG13" si="115">N14</f>
        <v>0</v>
      </c>
      <c r="AH13" s="540">
        <f t="shared" ref="AH13" si="116">O13</f>
        <v>0</v>
      </c>
      <c r="AI13" s="540">
        <f t="shared" ref="AI13" si="117">O14</f>
        <v>0</v>
      </c>
      <c r="AJ13" s="540">
        <f t="shared" ref="AJ13" si="118">P13</f>
        <v>0</v>
      </c>
      <c r="AK13" s="540">
        <f t="shared" ref="AK13" si="119">P14</f>
        <v>0</v>
      </c>
      <c r="AL13" s="540">
        <f t="shared" ref="AL13" si="120">Q13</f>
        <v>0</v>
      </c>
      <c r="AM13" s="540">
        <f t="shared" ref="AM13" si="121">Q14</f>
        <v>0</v>
      </c>
      <c r="AN13" s="540">
        <f t="shared" ref="AN13" si="122">R13</f>
        <v>0</v>
      </c>
      <c r="AO13" s="540">
        <f t="shared" ref="AO13" si="123">R14</f>
        <v>0</v>
      </c>
      <c r="AP13" s="540">
        <f t="shared" ref="AP13" si="124">S13+S14</f>
        <v>0</v>
      </c>
      <c r="AQ13" s="540"/>
      <c r="AR13" s="540" t="str">
        <f t="shared" ref="AR13" si="125">IF(U13="","",AP13+IFERROR(SUM(V13:AO14)+LARGE(V13:AO14,1)/100+LARGE(V13:AO14,2)/1000+LARGE(V13:AO14,3)/10000+LARGE(V13:AO14,4)/100000+LARGE(V13:AO14,5)/1000000+LARGE(V13:AO14,6)/10000000+LARGE(V13:AO14,7)/100000000+LARGE(V13:AO14,8)/1000000000+LARGE(V13:AO14,9)/10000000000+LARGE(V13:AO14,10)/100000000000+LARGE(V13:AO14,11)/1000000000000+LARGE(V13:AO14,12)/10000000000000+LARGE(V13:AO14,13)/100000000000000+LARGE(V13:AO14,14)/1000000000000000+LARGE(V13:AO14,15)/10000000000000000+LARGE(V13:AO14,16)/100000000000000000+LARGE(V13:AO14,17)/1000000000000000000+LARGE(V13:AO14,18)/10000000000000000000+LARGE(V13:AO14,19)/100000000000000000000+LARGE(V13:AO14,20)/1E+21+0.01/T13,0))</f>
        <v/>
      </c>
      <c r="AS13" s="540"/>
    </row>
    <row r="14" spans="1:45" ht="12" customHeight="1" thickBot="1" x14ac:dyDescent="0.35">
      <c r="A14" s="604"/>
      <c r="B14" s="524"/>
      <c r="C14" s="521"/>
      <c r="D14" s="526"/>
      <c r="E14" s="69"/>
      <c r="F14" s="70"/>
      <c r="G14" s="528"/>
      <c r="H14" s="43" t="str">
        <f t="shared" si="0"/>
        <v/>
      </c>
      <c r="I14" s="71"/>
      <c r="J14" s="71"/>
      <c r="K14" s="71"/>
      <c r="L14" s="71"/>
      <c r="M14" s="71"/>
      <c r="N14" s="71"/>
      <c r="O14" s="73"/>
      <c r="P14" s="71"/>
      <c r="Q14" s="71"/>
      <c r="R14" s="105"/>
      <c r="S14" s="74"/>
      <c r="T14" s="618"/>
      <c r="U14" s="540"/>
      <c r="V14" s="540"/>
      <c r="W14" s="540"/>
      <c r="X14" s="540"/>
      <c r="Y14" s="540"/>
      <c r="Z14" s="540"/>
      <c r="AA14" s="540"/>
      <c r="AB14" s="540"/>
      <c r="AC14" s="540"/>
      <c r="AD14" s="540"/>
      <c r="AE14" s="540"/>
      <c r="AF14" s="540"/>
      <c r="AG14" s="540"/>
      <c r="AH14" s="540"/>
      <c r="AI14" s="540"/>
      <c r="AJ14" s="540"/>
      <c r="AK14" s="540"/>
      <c r="AL14" s="540"/>
      <c r="AM14" s="540"/>
      <c r="AN14" s="540"/>
      <c r="AO14" s="540"/>
      <c r="AP14" s="540"/>
      <c r="AQ14" s="540"/>
      <c r="AR14" s="540"/>
      <c r="AS14" s="540"/>
    </row>
    <row r="15" spans="1:45" ht="12" customHeight="1" x14ac:dyDescent="0.3">
      <c r="A15" s="603" t="str">
        <f t="shared" ref="A15" si="126">IF(ISERROR(RANK(AR15,$AR$3:$AR$32,0)),"",(RANK(AR15,$AR$3:$AR$32,0)))</f>
        <v/>
      </c>
      <c r="B15" s="523" t="str">
        <f>IF(ISNA(VLOOKUP($D15,'L. Des E.'!$A$3:$C$362,2,FALSE)),"",(VLOOKUP($D15,'L. Des E.'!$A$3:$C$362,2,FALSE)))</f>
        <v/>
      </c>
      <c r="C15" s="520" t="str">
        <f>IF(ISNA(VLOOKUP($D15,'L. Des E.'!$A$3:$C$362,3,FALSE)),"",(VLOOKUP($D15,'L. Des E.'!$A$3:$C$362,3,FALSE)))</f>
        <v/>
      </c>
      <c r="D15" s="525"/>
      <c r="E15" s="64"/>
      <c r="F15" s="65"/>
      <c r="G15" s="527" t="str">
        <f t="shared" ref="G15" si="127">IF(SUM(H15,H16,S15,S16)=0,"",(SUM(H15,H16,S15,S16)))</f>
        <v/>
      </c>
      <c r="H15" s="237" t="str">
        <f t="shared" si="0"/>
        <v/>
      </c>
      <c r="I15" s="66"/>
      <c r="J15" s="66"/>
      <c r="K15" s="66"/>
      <c r="L15" s="66"/>
      <c r="M15" s="66"/>
      <c r="N15" s="66"/>
      <c r="O15" s="67"/>
      <c r="P15" s="66"/>
      <c r="Q15" s="66"/>
      <c r="R15" s="104"/>
      <c r="S15" s="108"/>
      <c r="T15" s="618">
        <v>7</v>
      </c>
      <c r="U15" s="540" t="str">
        <f t="shared" ref="U15" si="128">G15</f>
        <v/>
      </c>
      <c r="V15" s="540">
        <f t="shared" ref="V15" si="129">I15</f>
        <v>0</v>
      </c>
      <c r="W15" s="540">
        <f t="shared" ref="W15" si="130">I16</f>
        <v>0</v>
      </c>
      <c r="X15" s="540">
        <f t="shared" ref="X15" si="131">J15</f>
        <v>0</v>
      </c>
      <c r="Y15" s="540">
        <f t="shared" ref="Y15" si="132">J16</f>
        <v>0</v>
      </c>
      <c r="Z15" s="540">
        <f t="shared" ref="Z15" si="133">K15</f>
        <v>0</v>
      </c>
      <c r="AA15" s="619">
        <f t="shared" ref="AA15" si="134">K16</f>
        <v>0</v>
      </c>
      <c r="AB15" s="540">
        <f t="shared" ref="AB15" si="135">L15</f>
        <v>0</v>
      </c>
      <c r="AC15" s="540">
        <f t="shared" ref="AC15" si="136">L16</f>
        <v>0</v>
      </c>
      <c r="AD15" s="540">
        <f t="shared" ref="AD15" si="137">M15</f>
        <v>0</v>
      </c>
      <c r="AE15" s="540">
        <f t="shared" ref="AE15" si="138">M16</f>
        <v>0</v>
      </c>
      <c r="AF15" s="540">
        <f t="shared" ref="AF15" si="139">N15</f>
        <v>0</v>
      </c>
      <c r="AG15" s="540">
        <f t="shared" ref="AG15" si="140">N16</f>
        <v>0</v>
      </c>
      <c r="AH15" s="540">
        <f t="shared" ref="AH15" si="141">O15</f>
        <v>0</v>
      </c>
      <c r="AI15" s="540">
        <f t="shared" ref="AI15" si="142">O16</f>
        <v>0</v>
      </c>
      <c r="AJ15" s="540">
        <f t="shared" ref="AJ15" si="143">P15</f>
        <v>0</v>
      </c>
      <c r="AK15" s="540">
        <f t="shared" ref="AK15" si="144">P16</f>
        <v>0</v>
      </c>
      <c r="AL15" s="540">
        <f t="shared" ref="AL15" si="145">Q15</f>
        <v>0</v>
      </c>
      <c r="AM15" s="540">
        <f t="shared" ref="AM15" si="146">Q16</f>
        <v>0</v>
      </c>
      <c r="AN15" s="540">
        <f t="shared" ref="AN15" si="147">R15</f>
        <v>0</v>
      </c>
      <c r="AO15" s="540">
        <f t="shared" ref="AO15" si="148">R16</f>
        <v>0</v>
      </c>
      <c r="AP15" s="540">
        <f t="shared" ref="AP15" si="149">S15+S16</f>
        <v>0</v>
      </c>
      <c r="AQ15" s="540"/>
      <c r="AR15" s="540" t="str">
        <f t="shared" ref="AR15" si="150">IF(U15="","",AP15+IFERROR(SUM(V15:AO16)+LARGE(V15:AO16,1)/100+LARGE(V15:AO16,2)/1000+LARGE(V15:AO16,3)/10000+LARGE(V15:AO16,4)/100000+LARGE(V15:AO16,5)/1000000+LARGE(V15:AO16,6)/10000000+LARGE(V15:AO16,7)/100000000+LARGE(V15:AO16,8)/1000000000+LARGE(V15:AO16,9)/10000000000+LARGE(V15:AO16,10)/100000000000+LARGE(V15:AO16,11)/1000000000000+LARGE(V15:AO16,12)/10000000000000+LARGE(V15:AO16,13)/100000000000000+LARGE(V15:AO16,14)/1000000000000000+LARGE(V15:AO16,15)/10000000000000000+LARGE(V15:AO16,16)/100000000000000000+LARGE(V15:AO16,17)/1000000000000000000+LARGE(V15:AO16,18)/10000000000000000000+LARGE(V15:AO16,19)/100000000000000000000+LARGE(V15:AO16,20)/1E+21+0.01/T15,0))</f>
        <v/>
      </c>
      <c r="AS15" s="602"/>
    </row>
    <row r="16" spans="1:45" ht="12" customHeight="1" thickBot="1" x14ac:dyDescent="0.35">
      <c r="A16" s="604"/>
      <c r="B16" s="524"/>
      <c r="C16" s="521"/>
      <c r="D16" s="526"/>
      <c r="E16" s="69"/>
      <c r="F16" s="70"/>
      <c r="G16" s="528"/>
      <c r="H16" s="43" t="str">
        <f t="shared" si="0"/>
        <v/>
      </c>
      <c r="I16" s="71"/>
      <c r="J16" s="71"/>
      <c r="K16" s="71"/>
      <c r="L16" s="71"/>
      <c r="M16" s="71"/>
      <c r="N16" s="71"/>
      <c r="O16" s="73"/>
      <c r="P16" s="71"/>
      <c r="Q16" s="71"/>
      <c r="R16" s="105"/>
      <c r="S16" s="107"/>
      <c r="T16" s="618"/>
      <c r="U16" s="540"/>
      <c r="V16" s="540"/>
      <c r="W16" s="540"/>
      <c r="X16" s="540"/>
      <c r="Y16" s="540"/>
      <c r="Z16" s="540"/>
      <c r="AA16" s="540"/>
      <c r="AB16" s="540"/>
      <c r="AC16" s="540"/>
      <c r="AD16" s="540"/>
      <c r="AE16" s="540"/>
      <c r="AF16" s="540"/>
      <c r="AG16" s="540"/>
      <c r="AH16" s="540"/>
      <c r="AI16" s="540"/>
      <c r="AJ16" s="540"/>
      <c r="AK16" s="540"/>
      <c r="AL16" s="540"/>
      <c r="AM16" s="540"/>
      <c r="AN16" s="540"/>
      <c r="AO16" s="540"/>
      <c r="AP16" s="540"/>
      <c r="AQ16" s="540"/>
      <c r="AR16" s="540"/>
      <c r="AS16" s="602"/>
    </row>
    <row r="17" spans="1:45" ht="12" customHeight="1" x14ac:dyDescent="0.3">
      <c r="A17" s="603" t="str">
        <f t="shared" ref="A17" si="151">IF(ISERROR(RANK(AR17,$AR$3:$AR$32,0)),"",(RANK(AR17,$AR$3:$AR$32,0)))</f>
        <v/>
      </c>
      <c r="B17" s="523" t="str">
        <f>IF(ISNA(VLOOKUP($D17,'L. Des E.'!$A$3:$C$362,2,FALSE)),"",(VLOOKUP($D17,'L. Des E.'!$A$3:$C$362,2,FALSE)))</f>
        <v/>
      </c>
      <c r="C17" s="520" t="str">
        <f>IF(ISNA(VLOOKUP($D17,'L. Des E.'!$A$3:$C$362,3,FALSE)),"",(VLOOKUP($D17,'L. Des E.'!$A$3:$C$362,3,FALSE)))</f>
        <v/>
      </c>
      <c r="D17" s="525"/>
      <c r="E17" s="64"/>
      <c r="F17" s="65"/>
      <c r="G17" s="527" t="str">
        <f t="shared" ref="G17" si="152">IF(SUM(H17,H18,S17,S18)=0,"",(SUM(H17,H18,S17,S18)))</f>
        <v/>
      </c>
      <c r="H17" s="237" t="str">
        <f t="shared" si="0"/>
        <v/>
      </c>
      <c r="I17" s="66"/>
      <c r="J17" s="66"/>
      <c r="K17" s="66"/>
      <c r="L17" s="66"/>
      <c r="M17" s="66"/>
      <c r="N17" s="66"/>
      <c r="O17" s="67"/>
      <c r="P17" s="66"/>
      <c r="Q17" s="66"/>
      <c r="R17" s="104"/>
      <c r="S17" s="68"/>
      <c r="T17" s="618">
        <v>8</v>
      </c>
      <c r="U17" s="540" t="str">
        <f t="shared" ref="U17" si="153">G17</f>
        <v/>
      </c>
      <c r="V17" s="540">
        <f t="shared" ref="V17" si="154">I17</f>
        <v>0</v>
      </c>
      <c r="W17" s="540">
        <f t="shared" ref="W17" si="155">I18</f>
        <v>0</v>
      </c>
      <c r="X17" s="540">
        <f t="shared" ref="X17" si="156">J17</f>
        <v>0</v>
      </c>
      <c r="Y17" s="540">
        <f t="shared" ref="Y17" si="157">J18</f>
        <v>0</v>
      </c>
      <c r="Z17" s="540">
        <f t="shared" ref="Z17" si="158">K17</f>
        <v>0</v>
      </c>
      <c r="AA17" s="619">
        <f t="shared" ref="AA17" si="159">K18</f>
        <v>0</v>
      </c>
      <c r="AB17" s="540">
        <f t="shared" ref="AB17" si="160">L17</f>
        <v>0</v>
      </c>
      <c r="AC17" s="540">
        <f t="shared" ref="AC17" si="161">L18</f>
        <v>0</v>
      </c>
      <c r="AD17" s="540">
        <f t="shared" ref="AD17" si="162">M17</f>
        <v>0</v>
      </c>
      <c r="AE17" s="540">
        <f t="shared" ref="AE17" si="163">M18</f>
        <v>0</v>
      </c>
      <c r="AF17" s="540">
        <f t="shared" ref="AF17" si="164">N17</f>
        <v>0</v>
      </c>
      <c r="AG17" s="540">
        <f t="shared" ref="AG17" si="165">N18</f>
        <v>0</v>
      </c>
      <c r="AH17" s="540">
        <f t="shared" ref="AH17" si="166">O17</f>
        <v>0</v>
      </c>
      <c r="AI17" s="540">
        <f t="shared" ref="AI17" si="167">O18</f>
        <v>0</v>
      </c>
      <c r="AJ17" s="540">
        <f t="shared" ref="AJ17" si="168">P17</f>
        <v>0</v>
      </c>
      <c r="AK17" s="540">
        <f t="shared" ref="AK17" si="169">P18</f>
        <v>0</v>
      </c>
      <c r="AL17" s="540">
        <f t="shared" ref="AL17" si="170">Q17</f>
        <v>0</v>
      </c>
      <c r="AM17" s="540">
        <f t="shared" ref="AM17" si="171">Q18</f>
        <v>0</v>
      </c>
      <c r="AN17" s="540">
        <f t="shared" ref="AN17" si="172">R17</f>
        <v>0</v>
      </c>
      <c r="AO17" s="540">
        <f t="shared" ref="AO17" si="173">R18</f>
        <v>0</v>
      </c>
      <c r="AP17" s="540">
        <f t="shared" ref="AP17" si="174">S17+S18</f>
        <v>0</v>
      </c>
      <c r="AQ17" s="540"/>
      <c r="AR17" s="540" t="str">
        <f t="shared" ref="AR17" si="175">IF(U17="","",AP17+IFERROR(SUM(V17:AO18)+LARGE(V17:AO18,1)/100+LARGE(V17:AO18,2)/1000+LARGE(V17:AO18,3)/10000+LARGE(V17:AO18,4)/100000+LARGE(V17:AO18,5)/1000000+LARGE(V17:AO18,6)/10000000+LARGE(V17:AO18,7)/100000000+LARGE(V17:AO18,8)/1000000000+LARGE(V17:AO18,9)/10000000000+LARGE(V17:AO18,10)/100000000000+LARGE(V17:AO18,11)/1000000000000+LARGE(V17:AO18,12)/10000000000000+LARGE(V17:AO18,13)/100000000000000+LARGE(V17:AO18,14)/1000000000000000+LARGE(V17:AO18,15)/10000000000000000+LARGE(V17:AO18,16)/100000000000000000+LARGE(V17:AO18,17)/1000000000000000000+LARGE(V17:AO18,18)/10000000000000000000+LARGE(V17:AO18,19)/100000000000000000000+LARGE(V17:AO18,20)/1E+21+0.01/T17,0))</f>
        <v/>
      </c>
      <c r="AS17" s="602"/>
    </row>
    <row r="18" spans="1:45" ht="12" customHeight="1" thickBot="1" x14ac:dyDescent="0.35">
      <c r="A18" s="604"/>
      <c r="B18" s="524"/>
      <c r="C18" s="521"/>
      <c r="D18" s="526"/>
      <c r="E18" s="69"/>
      <c r="F18" s="70"/>
      <c r="G18" s="528"/>
      <c r="H18" s="233" t="str">
        <f t="shared" si="0"/>
        <v/>
      </c>
      <c r="I18" s="71"/>
      <c r="J18" s="71"/>
      <c r="K18" s="71"/>
      <c r="L18" s="71"/>
      <c r="M18" s="71"/>
      <c r="N18" s="71"/>
      <c r="O18" s="73"/>
      <c r="P18" s="71"/>
      <c r="Q18" s="71"/>
      <c r="R18" s="105"/>
      <c r="S18" s="74"/>
      <c r="T18" s="618"/>
      <c r="U18" s="540"/>
      <c r="V18" s="540"/>
      <c r="W18" s="540"/>
      <c r="X18" s="540"/>
      <c r="Y18" s="540"/>
      <c r="Z18" s="540"/>
      <c r="AA18" s="540"/>
      <c r="AB18" s="540"/>
      <c r="AC18" s="540"/>
      <c r="AD18" s="540"/>
      <c r="AE18" s="540"/>
      <c r="AF18" s="540"/>
      <c r="AG18" s="540"/>
      <c r="AH18" s="540"/>
      <c r="AI18" s="540"/>
      <c r="AJ18" s="540"/>
      <c r="AK18" s="540"/>
      <c r="AL18" s="540"/>
      <c r="AM18" s="540"/>
      <c r="AN18" s="540"/>
      <c r="AO18" s="540"/>
      <c r="AP18" s="540"/>
      <c r="AQ18" s="540"/>
      <c r="AR18" s="540"/>
      <c r="AS18" s="602"/>
    </row>
    <row r="19" spans="1:45" ht="12" customHeight="1" x14ac:dyDescent="0.3">
      <c r="A19" s="603" t="str">
        <f t="shared" ref="A19" si="176">IF(ISERROR(RANK(AR19,$AR$3:$AR$32,0)),"",(RANK(AR19,$AR$3:$AR$32,0)))</f>
        <v/>
      </c>
      <c r="B19" s="523" t="str">
        <f>IF(ISNA(VLOOKUP($D19,'L. Des E.'!$A$3:$C$362,2,FALSE)),"",(VLOOKUP($D19,'L. Des E.'!$A$3:$C$362,2,FALSE)))</f>
        <v/>
      </c>
      <c r="C19" s="520" t="str">
        <f>IF(ISNA(VLOOKUP($D19,'L. Des E.'!$A$3:$C$362,3,FALSE)),"",(VLOOKUP($D19,'L. Des E.'!$A$3:$C$362,3,FALSE)))</f>
        <v/>
      </c>
      <c r="D19" s="525"/>
      <c r="E19" s="64"/>
      <c r="F19" s="65"/>
      <c r="G19" s="527" t="str">
        <f t="shared" ref="G19" si="177">IF(SUM(H19,H20,S19,S20)=0,"",(SUM(H19,H20,S19,S20)))</f>
        <v/>
      </c>
      <c r="H19" s="237" t="str">
        <f t="shared" si="0"/>
        <v/>
      </c>
      <c r="I19" s="66"/>
      <c r="J19" s="66"/>
      <c r="K19" s="66"/>
      <c r="L19" s="66"/>
      <c r="M19" s="66"/>
      <c r="N19" s="66"/>
      <c r="O19" s="67"/>
      <c r="P19" s="66"/>
      <c r="Q19" s="66"/>
      <c r="R19" s="104"/>
      <c r="S19" s="108"/>
      <c r="T19" s="618">
        <v>9</v>
      </c>
      <c r="U19" s="540" t="str">
        <f t="shared" ref="U19" si="178">G19</f>
        <v/>
      </c>
      <c r="V19" s="540">
        <f t="shared" ref="V19" si="179">I19</f>
        <v>0</v>
      </c>
      <c r="W19" s="540">
        <f t="shared" ref="W19" si="180">I20</f>
        <v>0</v>
      </c>
      <c r="X19" s="540">
        <f t="shared" ref="X19" si="181">J19</f>
        <v>0</v>
      </c>
      <c r="Y19" s="540">
        <f t="shared" ref="Y19" si="182">J20</f>
        <v>0</v>
      </c>
      <c r="Z19" s="540">
        <f t="shared" ref="Z19" si="183">K19</f>
        <v>0</v>
      </c>
      <c r="AA19" s="619">
        <f t="shared" ref="AA19" si="184">K20</f>
        <v>0</v>
      </c>
      <c r="AB19" s="540">
        <f t="shared" ref="AB19" si="185">L19</f>
        <v>0</v>
      </c>
      <c r="AC19" s="540">
        <f t="shared" ref="AC19" si="186">L20</f>
        <v>0</v>
      </c>
      <c r="AD19" s="540">
        <f t="shared" ref="AD19" si="187">M19</f>
        <v>0</v>
      </c>
      <c r="AE19" s="540">
        <f t="shared" ref="AE19" si="188">M20</f>
        <v>0</v>
      </c>
      <c r="AF19" s="540">
        <f t="shared" ref="AF19" si="189">N19</f>
        <v>0</v>
      </c>
      <c r="AG19" s="540">
        <f t="shared" ref="AG19" si="190">N20</f>
        <v>0</v>
      </c>
      <c r="AH19" s="540">
        <f t="shared" ref="AH19" si="191">O19</f>
        <v>0</v>
      </c>
      <c r="AI19" s="540">
        <f t="shared" ref="AI19" si="192">O20</f>
        <v>0</v>
      </c>
      <c r="AJ19" s="540">
        <f t="shared" ref="AJ19" si="193">P19</f>
        <v>0</v>
      </c>
      <c r="AK19" s="540">
        <f t="shared" ref="AK19" si="194">P20</f>
        <v>0</v>
      </c>
      <c r="AL19" s="540">
        <f t="shared" ref="AL19" si="195">Q19</f>
        <v>0</v>
      </c>
      <c r="AM19" s="540">
        <f t="shared" ref="AM19" si="196">Q20</f>
        <v>0</v>
      </c>
      <c r="AN19" s="540">
        <f t="shared" ref="AN19" si="197">R19</f>
        <v>0</v>
      </c>
      <c r="AO19" s="540">
        <f t="shared" ref="AO19" si="198">R20</f>
        <v>0</v>
      </c>
      <c r="AP19" s="540">
        <f t="shared" ref="AP19" si="199">S19+S20</f>
        <v>0</v>
      </c>
      <c r="AQ19" s="540"/>
      <c r="AR19" s="540" t="str">
        <f t="shared" ref="AR19" si="200">IF(U19="","",AP19+IFERROR(SUM(V19:AO20)+LARGE(V19:AO20,1)/100+LARGE(V19:AO20,2)/1000+LARGE(V19:AO20,3)/10000+LARGE(V19:AO20,4)/100000+LARGE(V19:AO20,5)/1000000+LARGE(V19:AO20,6)/10000000+LARGE(V19:AO20,7)/100000000+LARGE(V19:AO20,8)/1000000000+LARGE(V19:AO20,9)/10000000000+LARGE(V19:AO20,10)/100000000000+LARGE(V19:AO20,11)/1000000000000+LARGE(V19:AO20,12)/10000000000000+LARGE(V19:AO20,13)/100000000000000+LARGE(V19:AO20,14)/1000000000000000+LARGE(V19:AO20,15)/10000000000000000+LARGE(V19:AO20,16)/100000000000000000+LARGE(V19:AO20,17)/1000000000000000000+LARGE(V19:AO20,18)/10000000000000000000+LARGE(V19:AO20,19)/100000000000000000000+LARGE(V19:AO20,20)/1E+21+0.01/T19,0))</f>
        <v/>
      </c>
      <c r="AS19" s="602"/>
    </row>
    <row r="20" spans="1:45" ht="12" customHeight="1" thickBot="1" x14ac:dyDescent="0.35">
      <c r="A20" s="604"/>
      <c r="B20" s="524"/>
      <c r="C20" s="521"/>
      <c r="D20" s="526"/>
      <c r="E20" s="69"/>
      <c r="F20" s="70"/>
      <c r="G20" s="528"/>
      <c r="H20" s="233" t="str">
        <f t="shared" si="0"/>
        <v/>
      </c>
      <c r="I20" s="71"/>
      <c r="J20" s="71"/>
      <c r="K20" s="71"/>
      <c r="L20" s="71"/>
      <c r="M20" s="71"/>
      <c r="N20" s="71"/>
      <c r="O20" s="73"/>
      <c r="P20" s="71"/>
      <c r="Q20" s="71"/>
      <c r="R20" s="105"/>
      <c r="S20" s="107"/>
      <c r="T20" s="618"/>
      <c r="U20" s="540"/>
      <c r="V20" s="540"/>
      <c r="W20" s="540"/>
      <c r="X20" s="540"/>
      <c r="Y20" s="540"/>
      <c r="Z20" s="540"/>
      <c r="AA20" s="540"/>
      <c r="AB20" s="540"/>
      <c r="AC20" s="540"/>
      <c r="AD20" s="540"/>
      <c r="AE20" s="540"/>
      <c r="AF20" s="540"/>
      <c r="AG20" s="540"/>
      <c r="AH20" s="540"/>
      <c r="AI20" s="540"/>
      <c r="AJ20" s="540"/>
      <c r="AK20" s="540"/>
      <c r="AL20" s="540"/>
      <c r="AM20" s="540"/>
      <c r="AN20" s="540"/>
      <c r="AO20" s="540"/>
      <c r="AP20" s="540"/>
      <c r="AQ20" s="540"/>
      <c r="AR20" s="540"/>
      <c r="AS20" s="602"/>
    </row>
    <row r="21" spans="1:45" ht="12" customHeight="1" x14ac:dyDescent="0.3">
      <c r="A21" s="603" t="str">
        <f t="shared" ref="A21" si="201">IF(ISERROR(RANK(AR21,$AR$3:$AR$32,0)),"",(RANK(AR21,$AR$3:$AR$32,0)))</f>
        <v/>
      </c>
      <c r="B21" s="523" t="str">
        <f>IF(ISNA(VLOOKUP($D21,'L. Des E.'!$A$3:$C$362,2,FALSE)),"",(VLOOKUP($D21,'L. Des E.'!$A$3:$C$362,2,FALSE)))</f>
        <v/>
      </c>
      <c r="C21" s="520" t="str">
        <f>IF(ISNA(VLOOKUP($D21,'L. Des E.'!$A$3:$C$362,3,FALSE)),"",(VLOOKUP($D21,'L. Des E.'!$A$3:$C$362,3,FALSE)))</f>
        <v/>
      </c>
      <c r="D21" s="525"/>
      <c r="E21" s="64"/>
      <c r="F21" s="65"/>
      <c r="G21" s="527" t="str">
        <f t="shared" ref="G21" si="202">IF(SUM(H21,H22,S21,S22)=0,"",(SUM(H21,H22,S21,S22)))</f>
        <v/>
      </c>
      <c r="H21" s="237" t="str">
        <f t="shared" si="0"/>
        <v/>
      </c>
      <c r="I21" s="66"/>
      <c r="J21" s="66"/>
      <c r="K21" s="66"/>
      <c r="L21" s="66"/>
      <c r="M21" s="66"/>
      <c r="N21" s="66"/>
      <c r="O21" s="67"/>
      <c r="P21" s="66"/>
      <c r="Q21" s="66"/>
      <c r="R21" s="104"/>
      <c r="S21" s="68"/>
      <c r="T21" s="618">
        <v>10</v>
      </c>
      <c r="U21" s="540" t="str">
        <f t="shared" ref="U21" si="203">G21</f>
        <v/>
      </c>
      <c r="V21" s="540">
        <f t="shared" ref="V21" si="204">I21</f>
        <v>0</v>
      </c>
      <c r="W21" s="540">
        <f t="shared" ref="W21" si="205">I22</f>
        <v>0</v>
      </c>
      <c r="X21" s="540">
        <f t="shared" ref="X21" si="206">J21</f>
        <v>0</v>
      </c>
      <c r="Y21" s="540">
        <f t="shared" ref="Y21" si="207">J22</f>
        <v>0</v>
      </c>
      <c r="Z21" s="540">
        <f t="shared" ref="Z21" si="208">K21</f>
        <v>0</v>
      </c>
      <c r="AA21" s="619">
        <f t="shared" ref="AA21" si="209">K22</f>
        <v>0</v>
      </c>
      <c r="AB21" s="540">
        <f t="shared" ref="AB21" si="210">L21</f>
        <v>0</v>
      </c>
      <c r="AC21" s="540">
        <f t="shared" ref="AC21" si="211">L22</f>
        <v>0</v>
      </c>
      <c r="AD21" s="540">
        <f t="shared" ref="AD21" si="212">M21</f>
        <v>0</v>
      </c>
      <c r="AE21" s="540">
        <f t="shared" ref="AE21" si="213">M22</f>
        <v>0</v>
      </c>
      <c r="AF21" s="540">
        <f t="shared" ref="AF21" si="214">N21</f>
        <v>0</v>
      </c>
      <c r="AG21" s="540">
        <f t="shared" ref="AG21" si="215">N22</f>
        <v>0</v>
      </c>
      <c r="AH21" s="540">
        <f t="shared" ref="AH21" si="216">O21</f>
        <v>0</v>
      </c>
      <c r="AI21" s="540">
        <f t="shared" ref="AI21" si="217">O22</f>
        <v>0</v>
      </c>
      <c r="AJ21" s="540">
        <f t="shared" ref="AJ21" si="218">P21</f>
        <v>0</v>
      </c>
      <c r="AK21" s="540">
        <f t="shared" ref="AK21" si="219">P22</f>
        <v>0</v>
      </c>
      <c r="AL21" s="540">
        <f t="shared" ref="AL21" si="220">Q21</f>
        <v>0</v>
      </c>
      <c r="AM21" s="540">
        <f t="shared" ref="AM21" si="221">Q22</f>
        <v>0</v>
      </c>
      <c r="AN21" s="540">
        <f t="shared" ref="AN21" si="222">R21</f>
        <v>0</v>
      </c>
      <c r="AO21" s="540">
        <f t="shared" ref="AO21" si="223">R22</f>
        <v>0</v>
      </c>
      <c r="AP21" s="540">
        <f t="shared" ref="AP21" si="224">S21+S22</f>
        <v>0</v>
      </c>
      <c r="AQ21" s="540"/>
      <c r="AR21" s="540" t="str">
        <f t="shared" ref="AR21" si="225">IF(U21="","",AP21+IFERROR(SUM(V21:AO22)+LARGE(V21:AO22,1)/100+LARGE(V21:AO22,2)/1000+LARGE(V21:AO22,3)/10000+LARGE(V21:AO22,4)/100000+LARGE(V21:AO22,5)/1000000+LARGE(V21:AO22,6)/10000000+LARGE(V21:AO22,7)/100000000+LARGE(V21:AO22,8)/1000000000+LARGE(V21:AO22,9)/10000000000+LARGE(V21:AO22,10)/100000000000+LARGE(V21:AO22,11)/1000000000000+LARGE(V21:AO22,12)/10000000000000+LARGE(V21:AO22,13)/100000000000000+LARGE(V21:AO22,14)/1000000000000000+LARGE(V21:AO22,15)/10000000000000000+LARGE(V21:AO22,16)/100000000000000000+LARGE(V21:AO22,17)/1000000000000000000+LARGE(V21:AO22,18)/10000000000000000000+LARGE(V21:AO22,19)/100000000000000000000+LARGE(V21:AO22,20)/1E+21+0.01/T21,0))</f>
        <v/>
      </c>
      <c r="AS21" s="602"/>
    </row>
    <row r="22" spans="1:45" ht="12" customHeight="1" thickBot="1" x14ac:dyDescent="0.35">
      <c r="A22" s="604"/>
      <c r="B22" s="524"/>
      <c r="C22" s="521"/>
      <c r="D22" s="526"/>
      <c r="E22" s="69"/>
      <c r="F22" s="70"/>
      <c r="G22" s="528"/>
      <c r="H22" s="233" t="str">
        <f t="shared" si="0"/>
        <v/>
      </c>
      <c r="I22" s="71"/>
      <c r="J22" s="71"/>
      <c r="K22" s="71"/>
      <c r="L22" s="71"/>
      <c r="M22" s="71"/>
      <c r="N22" s="71"/>
      <c r="O22" s="73"/>
      <c r="P22" s="71"/>
      <c r="Q22" s="71"/>
      <c r="R22" s="105"/>
      <c r="S22" s="74"/>
      <c r="T22" s="618"/>
      <c r="U22" s="540"/>
      <c r="V22" s="540"/>
      <c r="W22" s="540"/>
      <c r="X22" s="540"/>
      <c r="Y22" s="540"/>
      <c r="Z22" s="540"/>
      <c r="AA22" s="540"/>
      <c r="AB22" s="540"/>
      <c r="AC22" s="540"/>
      <c r="AD22" s="540"/>
      <c r="AE22" s="540"/>
      <c r="AF22" s="540"/>
      <c r="AG22" s="540"/>
      <c r="AH22" s="540"/>
      <c r="AI22" s="540"/>
      <c r="AJ22" s="540"/>
      <c r="AK22" s="540"/>
      <c r="AL22" s="540"/>
      <c r="AM22" s="540"/>
      <c r="AN22" s="540"/>
      <c r="AO22" s="540"/>
      <c r="AP22" s="540"/>
      <c r="AQ22" s="540"/>
      <c r="AR22" s="540"/>
      <c r="AS22" s="602"/>
    </row>
    <row r="23" spans="1:45" ht="12" customHeight="1" x14ac:dyDescent="0.3">
      <c r="A23" s="603" t="str">
        <f t="shared" ref="A23" si="226">IF(ISERROR(RANK(AR23,$AR$3:$AR$32,0)),"",(RANK(AR23,$AR$3:$AR$32,0)))</f>
        <v/>
      </c>
      <c r="B23" s="523" t="str">
        <f>IF(ISNA(VLOOKUP($D23,'L. Des E.'!$A$3:$C$362,2,FALSE)),"",(VLOOKUP($D23,'L. Des E.'!$A$3:$C$362,2,FALSE)))</f>
        <v/>
      </c>
      <c r="C23" s="520" t="str">
        <f>IF(ISNA(VLOOKUP($D23,'L. Des E.'!$A$3:$C$362,3,FALSE)),"",(VLOOKUP($D23,'L. Des E.'!$A$3:$C$362,3,FALSE)))</f>
        <v/>
      </c>
      <c r="D23" s="525"/>
      <c r="E23" s="64"/>
      <c r="F23" s="65"/>
      <c r="G23" s="527" t="str">
        <f t="shared" ref="G23" si="227">IF(SUM(H23,H24,S23,S24)=0,"",(SUM(H23,H24,S23,S24)))</f>
        <v/>
      </c>
      <c r="H23" s="237" t="str">
        <f t="shared" si="0"/>
        <v/>
      </c>
      <c r="I23" s="66"/>
      <c r="J23" s="66"/>
      <c r="K23" s="66"/>
      <c r="L23" s="66"/>
      <c r="M23" s="66"/>
      <c r="N23" s="66"/>
      <c r="O23" s="67"/>
      <c r="P23" s="66"/>
      <c r="Q23" s="66"/>
      <c r="R23" s="104"/>
      <c r="S23" s="108"/>
      <c r="T23" s="618">
        <v>11</v>
      </c>
      <c r="U23" s="540" t="str">
        <f t="shared" ref="U23" si="228">G23</f>
        <v/>
      </c>
      <c r="V23" s="540">
        <f t="shared" ref="V23" si="229">I23</f>
        <v>0</v>
      </c>
      <c r="W23" s="540">
        <f t="shared" ref="W23" si="230">I24</f>
        <v>0</v>
      </c>
      <c r="X23" s="540">
        <f t="shared" ref="X23" si="231">J23</f>
        <v>0</v>
      </c>
      <c r="Y23" s="540">
        <f t="shared" ref="Y23" si="232">J24</f>
        <v>0</v>
      </c>
      <c r="Z23" s="540">
        <f t="shared" ref="Z23" si="233">K23</f>
        <v>0</v>
      </c>
      <c r="AA23" s="619">
        <f t="shared" ref="AA23" si="234">K24</f>
        <v>0</v>
      </c>
      <c r="AB23" s="540">
        <f t="shared" ref="AB23" si="235">L23</f>
        <v>0</v>
      </c>
      <c r="AC23" s="540">
        <f t="shared" ref="AC23" si="236">L24</f>
        <v>0</v>
      </c>
      <c r="AD23" s="540">
        <f t="shared" ref="AD23" si="237">M23</f>
        <v>0</v>
      </c>
      <c r="AE23" s="540">
        <f t="shared" ref="AE23" si="238">M24</f>
        <v>0</v>
      </c>
      <c r="AF23" s="540">
        <f t="shared" ref="AF23" si="239">N23</f>
        <v>0</v>
      </c>
      <c r="AG23" s="540">
        <f t="shared" ref="AG23" si="240">N24</f>
        <v>0</v>
      </c>
      <c r="AH23" s="540">
        <f t="shared" ref="AH23" si="241">O23</f>
        <v>0</v>
      </c>
      <c r="AI23" s="540">
        <f t="shared" ref="AI23" si="242">O24</f>
        <v>0</v>
      </c>
      <c r="AJ23" s="540">
        <f t="shared" ref="AJ23" si="243">P23</f>
        <v>0</v>
      </c>
      <c r="AK23" s="540">
        <f t="shared" ref="AK23" si="244">P24</f>
        <v>0</v>
      </c>
      <c r="AL23" s="540">
        <f t="shared" ref="AL23" si="245">Q23</f>
        <v>0</v>
      </c>
      <c r="AM23" s="540">
        <f t="shared" ref="AM23" si="246">Q24</f>
        <v>0</v>
      </c>
      <c r="AN23" s="540">
        <f t="shared" ref="AN23" si="247">R23</f>
        <v>0</v>
      </c>
      <c r="AO23" s="540">
        <f t="shared" ref="AO23" si="248">R24</f>
        <v>0</v>
      </c>
      <c r="AP23" s="540">
        <f t="shared" ref="AP23" si="249">S23+S24</f>
        <v>0</v>
      </c>
      <c r="AQ23" s="540"/>
      <c r="AR23" s="540" t="str">
        <f t="shared" ref="AR23" si="250">IF(U23="","",AP23+IFERROR(SUM(V23:AO24)+LARGE(V23:AO24,1)/100+LARGE(V23:AO24,2)/1000+LARGE(V23:AO24,3)/10000+LARGE(V23:AO24,4)/100000+LARGE(V23:AO24,5)/1000000+LARGE(V23:AO24,6)/10000000+LARGE(V23:AO24,7)/100000000+LARGE(V23:AO24,8)/1000000000+LARGE(V23:AO24,9)/10000000000+LARGE(V23:AO24,10)/100000000000+LARGE(V23:AO24,11)/1000000000000+LARGE(V23:AO24,12)/10000000000000+LARGE(V23:AO24,13)/100000000000000+LARGE(V23:AO24,14)/1000000000000000+LARGE(V23:AO24,15)/10000000000000000+LARGE(V23:AO24,16)/100000000000000000+LARGE(V23:AO24,17)/1000000000000000000+LARGE(V23:AO24,18)/10000000000000000000+LARGE(V23:AO24,19)/100000000000000000000+LARGE(V23:AO24,20)/1E+21+0.01/T23,0))</f>
        <v/>
      </c>
      <c r="AS23" s="602"/>
    </row>
    <row r="24" spans="1:45" ht="12" customHeight="1" thickBot="1" x14ac:dyDescent="0.35">
      <c r="A24" s="604"/>
      <c r="B24" s="524"/>
      <c r="C24" s="521"/>
      <c r="D24" s="526"/>
      <c r="E24" s="69"/>
      <c r="F24" s="70"/>
      <c r="G24" s="528"/>
      <c r="H24" s="233" t="str">
        <f t="shared" si="0"/>
        <v/>
      </c>
      <c r="I24" s="71"/>
      <c r="J24" s="71"/>
      <c r="K24" s="71"/>
      <c r="L24" s="71"/>
      <c r="M24" s="71"/>
      <c r="N24" s="71"/>
      <c r="O24" s="73"/>
      <c r="P24" s="71"/>
      <c r="Q24" s="71"/>
      <c r="R24" s="105"/>
      <c r="S24" s="107"/>
      <c r="T24" s="618"/>
      <c r="U24" s="540"/>
      <c r="V24" s="540"/>
      <c r="W24" s="540"/>
      <c r="X24" s="540"/>
      <c r="Y24" s="540"/>
      <c r="Z24" s="540"/>
      <c r="AA24" s="540"/>
      <c r="AB24" s="540"/>
      <c r="AC24" s="540"/>
      <c r="AD24" s="540"/>
      <c r="AE24" s="540"/>
      <c r="AF24" s="540"/>
      <c r="AG24" s="540"/>
      <c r="AH24" s="540"/>
      <c r="AI24" s="540"/>
      <c r="AJ24" s="540"/>
      <c r="AK24" s="540"/>
      <c r="AL24" s="540"/>
      <c r="AM24" s="540"/>
      <c r="AN24" s="540"/>
      <c r="AO24" s="540"/>
      <c r="AP24" s="540"/>
      <c r="AQ24" s="540"/>
      <c r="AR24" s="540"/>
      <c r="AS24" s="602"/>
    </row>
    <row r="25" spans="1:45" ht="12" customHeight="1" x14ac:dyDescent="0.3">
      <c r="A25" s="603" t="str">
        <f t="shared" ref="A25" si="251">IF(ISERROR(RANK(AR25,$AR$3:$AR$32,0)),"",(RANK(AR25,$AR$3:$AR$32,0)))</f>
        <v/>
      </c>
      <c r="B25" s="523" t="str">
        <f>IF(ISNA(VLOOKUP($D25,'L. Des E.'!$A$3:$C$362,2,FALSE)),"",(VLOOKUP($D25,'L. Des E.'!$A$3:$C$362,2,FALSE)))</f>
        <v/>
      </c>
      <c r="C25" s="520" t="str">
        <f>IF(ISNA(VLOOKUP($D25,'L. Des E.'!$A$3:$C$362,3,FALSE)),"",(VLOOKUP($D25,'L. Des E.'!$A$3:$C$362,3,FALSE)))</f>
        <v/>
      </c>
      <c r="D25" s="525"/>
      <c r="E25" s="64"/>
      <c r="F25" s="65"/>
      <c r="G25" s="527" t="str">
        <f t="shared" ref="G25" si="252">IF(SUM(H25,H26,S25,S26)=0,"",(SUM(H25,H26,S25,S26)))</f>
        <v/>
      </c>
      <c r="H25" s="237" t="str">
        <f t="shared" si="0"/>
        <v/>
      </c>
      <c r="I25" s="66"/>
      <c r="J25" s="66"/>
      <c r="K25" s="66"/>
      <c r="L25" s="66"/>
      <c r="M25" s="66"/>
      <c r="N25" s="66"/>
      <c r="O25" s="67"/>
      <c r="P25" s="66"/>
      <c r="Q25" s="66"/>
      <c r="R25" s="104"/>
      <c r="S25" s="68"/>
      <c r="T25" s="618">
        <v>12</v>
      </c>
      <c r="U25" s="540" t="str">
        <f t="shared" ref="U25" si="253">G25</f>
        <v/>
      </c>
      <c r="V25" s="540">
        <f t="shared" ref="V25" si="254">I25</f>
        <v>0</v>
      </c>
      <c r="W25" s="540">
        <f t="shared" ref="W25" si="255">I26</f>
        <v>0</v>
      </c>
      <c r="X25" s="540">
        <f t="shared" ref="X25" si="256">J25</f>
        <v>0</v>
      </c>
      <c r="Y25" s="540">
        <f t="shared" ref="Y25" si="257">J26</f>
        <v>0</v>
      </c>
      <c r="Z25" s="540">
        <f t="shared" ref="Z25" si="258">K25</f>
        <v>0</v>
      </c>
      <c r="AA25" s="619">
        <f t="shared" ref="AA25" si="259">K26</f>
        <v>0</v>
      </c>
      <c r="AB25" s="540">
        <f t="shared" ref="AB25" si="260">L25</f>
        <v>0</v>
      </c>
      <c r="AC25" s="540">
        <f t="shared" ref="AC25" si="261">L26</f>
        <v>0</v>
      </c>
      <c r="AD25" s="540">
        <f t="shared" ref="AD25" si="262">M25</f>
        <v>0</v>
      </c>
      <c r="AE25" s="540">
        <f t="shared" ref="AE25" si="263">M26</f>
        <v>0</v>
      </c>
      <c r="AF25" s="540">
        <f t="shared" ref="AF25" si="264">N25</f>
        <v>0</v>
      </c>
      <c r="AG25" s="540">
        <f t="shared" ref="AG25" si="265">N26</f>
        <v>0</v>
      </c>
      <c r="AH25" s="540">
        <f t="shared" ref="AH25" si="266">O25</f>
        <v>0</v>
      </c>
      <c r="AI25" s="540">
        <f t="shared" ref="AI25" si="267">O26</f>
        <v>0</v>
      </c>
      <c r="AJ25" s="540">
        <f t="shared" ref="AJ25" si="268">P25</f>
        <v>0</v>
      </c>
      <c r="AK25" s="540">
        <f t="shared" ref="AK25" si="269">P26</f>
        <v>0</v>
      </c>
      <c r="AL25" s="540">
        <f t="shared" ref="AL25" si="270">Q25</f>
        <v>0</v>
      </c>
      <c r="AM25" s="540">
        <f t="shared" ref="AM25" si="271">Q26</f>
        <v>0</v>
      </c>
      <c r="AN25" s="540">
        <f t="shared" ref="AN25" si="272">R25</f>
        <v>0</v>
      </c>
      <c r="AO25" s="540">
        <f t="shared" ref="AO25" si="273">R26</f>
        <v>0</v>
      </c>
      <c r="AP25" s="540">
        <f t="shared" ref="AP25" si="274">S25+S26</f>
        <v>0</v>
      </c>
      <c r="AQ25" s="540"/>
      <c r="AR25" s="540" t="str">
        <f t="shared" ref="AR25" si="275">IF(U25="","",AP25+IFERROR(SUM(V25:AO26)+LARGE(V25:AO26,1)/100+LARGE(V25:AO26,2)/1000+LARGE(V25:AO26,3)/10000+LARGE(V25:AO26,4)/100000+LARGE(V25:AO26,5)/1000000+LARGE(V25:AO26,6)/10000000+LARGE(V25:AO26,7)/100000000+LARGE(V25:AO26,8)/1000000000+LARGE(V25:AO26,9)/10000000000+LARGE(V25:AO26,10)/100000000000+LARGE(V25:AO26,11)/1000000000000+LARGE(V25:AO26,12)/10000000000000+LARGE(V25:AO26,13)/100000000000000+LARGE(V25:AO26,14)/1000000000000000+LARGE(V25:AO26,15)/10000000000000000+LARGE(V25:AO26,16)/100000000000000000+LARGE(V25:AO26,17)/1000000000000000000+LARGE(V25:AO26,18)/10000000000000000000+LARGE(V25:AO26,19)/100000000000000000000+LARGE(V25:AO26,20)/1E+21+0.01/T25,0))</f>
        <v/>
      </c>
      <c r="AS25" s="602"/>
    </row>
    <row r="26" spans="1:45" ht="12" customHeight="1" thickBot="1" x14ac:dyDescent="0.35">
      <c r="A26" s="604"/>
      <c r="B26" s="524"/>
      <c r="C26" s="521"/>
      <c r="D26" s="526"/>
      <c r="E26" s="69"/>
      <c r="F26" s="70"/>
      <c r="G26" s="528"/>
      <c r="H26" s="233" t="str">
        <f t="shared" si="0"/>
        <v/>
      </c>
      <c r="I26" s="71"/>
      <c r="J26" s="71"/>
      <c r="K26" s="71"/>
      <c r="L26" s="71"/>
      <c r="M26" s="71"/>
      <c r="N26" s="71"/>
      <c r="O26" s="73"/>
      <c r="P26" s="71"/>
      <c r="Q26" s="71"/>
      <c r="R26" s="105"/>
      <c r="S26" s="74"/>
      <c r="T26" s="618"/>
      <c r="U26" s="540"/>
      <c r="V26" s="540"/>
      <c r="W26" s="540"/>
      <c r="X26" s="540"/>
      <c r="Y26" s="540"/>
      <c r="Z26" s="540"/>
      <c r="AA26" s="540"/>
      <c r="AB26" s="540"/>
      <c r="AC26" s="540"/>
      <c r="AD26" s="540"/>
      <c r="AE26" s="540"/>
      <c r="AF26" s="540"/>
      <c r="AG26" s="540"/>
      <c r="AH26" s="540"/>
      <c r="AI26" s="540"/>
      <c r="AJ26" s="540"/>
      <c r="AK26" s="540"/>
      <c r="AL26" s="540"/>
      <c r="AM26" s="540"/>
      <c r="AN26" s="540"/>
      <c r="AO26" s="540"/>
      <c r="AP26" s="540"/>
      <c r="AQ26" s="540"/>
      <c r="AR26" s="540"/>
      <c r="AS26" s="602"/>
    </row>
    <row r="27" spans="1:45" ht="12" customHeight="1" x14ac:dyDescent="0.3">
      <c r="A27" s="603" t="str">
        <f t="shared" ref="A27" si="276">IF(ISERROR(RANK(AR27,$AR$3:$AR$32,0)),"",(RANK(AR27,$AR$3:$AR$32,0)))</f>
        <v/>
      </c>
      <c r="B27" s="523" t="str">
        <f>IF(ISNA(VLOOKUP($D27,'L. Des E.'!$A$3:$C$362,2,FALSE)),"",(VLOOKUP($D27,'L. Des E.'!$A$3:$C$362,2,FALSE)))</f>
        <v/>
      </c>
      <c r="C27" s="520" t="str">
        <f>IF(ISNA(VLOOKUP($D27,'L. Des E.'!$A$3:$C$362,3,FALSE)),"",(VLOOKUP($D27,'L. Des E.'!$A$3:$C$362,3,FALSE)))</f>
        <v/>
      </c>
      <c r="D27" s="525"/>
      <c r="E27" s="64"/>
      <c r="F27" s="65"/>
      <c r="G27" s="527" t="str">
        <f t="shared" ref="G27" si="277">IF(SUM(H27,H28,S27,S28)=0,"",(SUM(H27,H28,S27,S28)))</f>
        <v/>
      </c>
      <c r="H27" s="237" t="str">
        <f t="shared" si="0"/>
        <v/>
      </c>
      <c r="I27" s="66"/>
      <c r="J27" s="66"/>
      <c r="K27" s="66"/>
      <c r="L27" s="66"/>
      <c r="M27" s="66"/>
      <c r="N27" s="66"/>
      <c r="O27" s="67"/>
      <c r="P27" s="66"/>
      <c r="Q27" s="66"/>
      <c r="R27" s="104"/>
      <c r="S27" s="108"/>
      <c r="T27" s="618">
        <v>13</v>
      </c>
      <c r="U27" s="540" t="str">
        <f t="shared" ref="U27" si="278">G27</f>
        <v/>
      </c>
      <c r="V27" s="540">
        <f t="shared" ref="V27" si="279">I27</f>
        <v>0</v>
      </c>
      <c r="W27" s="540">
        <f t="shared" ref="W27" si="280">I28</f>
        <v>0</v>
      </c>
      <c r="X27" s="540">
        <f t="shared" ref="X27" si="281">J27</f>
        <v>0</v>
      </c>
      <c r="Y27" s="540">
        <f t="shared" ref="Y27" si="282">J28</f>
        <v>0</v>
      </c>
      <c r="Z27" s="540">
        <f t="shared" ref="Z27" si="283">K27</f>
        <v>0</v>
      </c>
      <c r="AA27" s="619">
        <f t="shared" ref="AA27" si="284">K28</f>
        <v>0</v>
      </c>
      <c r="AB27" s="540">
        <f t="shared" ref="AB27" si="285">L27</f>
        <v>0</v>
      </c>
      <c r="AC27" s="540">
        <f t="shared" ref="AC27" si="286">L28</f>
        <v>0</v>
      </c>
      <c r="AD27" s="540">
        <f t="shared" ref="AD27" si="287">M27</f>
        <v>0</v>
      </c>
      <c r="AE27" s="540">
        <f t="shared" ref="AE27" si="288">M28</f>
        <v>0</v>
      </c>
      <c r="AF27" s="540">
        <f t="shared" ref="AF27" si="289">N27</f>
        <v>0</v>
      </c>
      <c r="AG27" s="540">
        <f t="shared" ref="AG27" si="290">N28</f>
        <v>0</v>
      </c>
      <c r="AH27" s="540">
        <f t="shared" ref="AH27" si="291">O27</f>
        <v>0</v>
      </c>
      <c r="AI27" s="540">
        <f t="shared" ref="AI27" si="292">O28</f>
        <v>0</v>
      </c>
      <c r="AJ27" s="540">
        <f t="shared" ref="AJ27" si="293">P27</f>
        <v>0</v>
      </c>
      <c r="AK27" s="540">
        <f t="shared" ref="AK27" si="294">P28</f>
        <v>0</v>
      </c>
      <c r="AL27" s="540">
        <f t="shared" ref="AL27" si="295">Q27</f>
        <v>0</v>
      </c>
      <c r="AM27" s="540">
        <f t="shared" ref="AM27" si="296">Q28</f>
        <v>0</v>
      </c>
      <c r="AN27" s="540">
        <f t="shared" ref="AN27" si="297">R27</f>
        <v>0</v>
      </c>
      <c r="AO27" s="540">
        <f t="shared" ref="AO27" si="298">R28</f>
        <v>0</v>
      </c>
      <c r="AP27" s="540">
        <f t="shared" ref="AP27" si="299">S27+S28</f>
        <v>0</v>
      </c>
      <c r="AQ27" s="540"/>
      <c r="AR27" s="540" t="str">
        <f t="shared" ref="AR27" si="300">IF(U27="","",AP27+IFERROR(SUM(V27:AO28)+LARGE(V27:AO28,1)/100+LARGE(V27:AO28,2)/1000+LARGE(V27:AO28,3)/10000+LARGE(V27:AO28,4)/100000+LARGE(V27:AO28,5)/1000000+LARGE(V27:AO28,6)/10000000+LARGE(V27:AO28,7)/100000000+LARGE(V27:AO28,8)/1000000000+LARGE(V27:AO28,9)/10000000000+LARGE(V27:AO28,10)/100000000000+LARGE(V27:AO28,11)/1000000000000+LARGE(V27:AO28,12)/10000000000000+LARGE(V27:AO28,13)/100000000000000+LARGE(V27:AO28,14)/1000000000000000+LARGE(V27:AO28,15)/10000000000000000+LARGE(V27:AO28,16)/100000000000000000+LARGE(V27:AO28,17)/1000000000000000000+LARGE(V27:AO28,18)/10000000000000000000+LARGE(V27:AO28,19)/100000000000000000000+LARGE(V27:AO28,20)/1E+21+0.01/T27,0))</f>
        <v/>
      </c>
      <c r="AS27" s="602"/>
    </row>
    <row r="28" spans="1:45" ht="12" customHeight="1" thickBot="1" x14ac:dyDescent="0.35">
      <c r="A28" s="604"/>
      <c r="B28" s="524"/>
      <c r="C28" s="521"/>
      <c r="D28" s="526"/>
      <c r="E28" s="69"/>
      <c r="F28" s="70"/>
      <c r="G28" s="528"/>
      <c r="H28" s="233" t="str">
        <f t="shared" si="0"/>
        <v/>
      </c>
      <c r="I28" s="71"/>
      <c r="J28" s="71"/>
      <c r="K28" s="71"/>
      <c r="L28" s="71"/>
      <c r="M28" s="71"/>
      <c r="N28" s="71"/>
      <c r="O28" s="73"/>
      <c r="P28" s="71"/>
      <c r="Q28" s="71"/>
      <c r="R28" s="105"/>
      <c r="S28" s="107"/>
      <c r="T28" s="618"/>
      <c r="U28" s="540"/>
      <c r="V28" s="540"/>
      <c r="W28" s="540"/>
      <c r="X28" s="540"/>
      <c r="Y28" s="540"/>
      <c r="Z28" s="540"/>
      <c r="AA28" s="540"/>
      <c r="AB28" s="540"/>
      <c r="AC28" s="540"/>
      <c r="AD28" s="540"/>
      <c r="AE28" s="540"/>
      <c r="AF28" s="540"/>
      <c r="AG28" s="540"/>
      <c r="AH28" s="540"/>
      <c r="AI28" s="540"/>
      <c r="AJ28" s="540"/>
      <c r="AK28" s="540"/>
      <c r="AL28" s="540"/>
      <c r="AM28" s="540"/>
      <c r="AN28" s="540"/>
      <c r="AO28" s="540"/>
      <c r="AP28" s="540"/>
      <c r="AQ28" s="540"/>
      <c r="AR28" s="540"/>
      <c r="AS28" s="602"/>
    </row>
    <row r="29" spans="1:45" ht="12" customHeight="1" x14ac:dyDescent="0.3">
      <c r="A29" s="603" t="str">
        <f t="shared" ref="A29" si="301">IF(ISERROR(RANK(AR29,$AR$3:$AR$32,0)),"",(RANK(AR29,$AR$3:$AR$32,0)))</f>
        <v/>
      </c>
      <c r="B29" s="523" t="str">
        <f>IF(ISNA(VLOOKUP($D29,'L. Des E.'!$A$3:$C$362,2,FALSE)),"",(VLOOKUP($D29,'L. Des E.'!$A$3:$C$362,2,FALSE)))</f>
        <v/>
      </c>
      <c r="C29" s="520" t="str">
        <f>IF(ISNA(VLOOKUP($D29,'L. Des E.'!$A$3:$C$362,3,FALSE)),"",(VLOOKUP($D29,'L. Des E.'!$A$3:$C$362,3,FALSE)))</f>
        <v/>
      </c>
      <c r="D29" s="525"/>
      <c r="E29" s="64"/>
      <c r="F29" s="65"/>
      <c r="G29" s="527" t="str">
        <f t="shared" ref="G29" si="302">IF(SUM(H29,H30,S29,S30)=0,"",(SUM(H29,H30,S29,S30)))</f>
        <v/>
      </c>
      <c r="H29" s="237" t="str">
        <f t="shared" si="0"/>
        <v/>
      </c>
      <c r="I29" s="66"/>
      <c r="J29" s="66"/>
      <c r="K29" s="66"/>
      <c r="L29" s="66"/>
      <c r="M29" s="66"/>
      <c r="N29" s="66"/>
      <c r="O29" s="67"/>
      <c r="P29" s="66"/>
      <c r="Q29" s="66"/>
      <c r="R29" s="104"/>
      <c r="S29" s="68"/>
      <c r="T29" s="618">
        <v>14</v>
      </c>
      <c r="U29" s="540" t="str">
        <f t="shared" ref="U29" si="303">G29</f>
        <v/>
      </c>
      <c r="V29" s="540">
        <f t="shared" ref="V29" si="304">I29</f>
        <v>0</v>
      </c>
      <c r="W29" s="540">
        <f t="shared" ref="W29" si="305">I30</f>
        <v>0</v>
      </c>
      <c r="X29" s="540">
        <f t="shared" ref="X29" si="306">J29</f>
        <v>0</v>
      </c>
      <c r="Y29" s="540">
        <f t="shared" ref="Y29" si="307">J30</f>
        <v>0</v>
      </c>
      <c r="Z29" s="540">
        <f t="shared" ref="Z29" si="308">K29</f>
        <v>0</v>
      </c>
      <c r="AA29" s="619">
        <f t="shared" ref="AA29" si="309">K30</f>
        <v>0</v>
      </c>
      <c r="AB29" s="540">
        <f t="shared" ref="AB29" si="310">L29</f>
        <v>0</v>
      </c>
      <c r="AC29" s="540">
        <f t="shared" ref="AC29" si="311">L30</f>
        <v>0</v>
      </c>
      <c r="AD29" s="540">
        <f t="shared" ref="AD29" si="312">M29</f>
        <v>0</v>
      </c>
      <c r="AE29" s="540">
        <f t="shared" ref="AE29" si="313">M30</f>
        <v>0</v>
      </c>
      <c r="AF29" s="540">
        <f t="shared" ref="AF29" si="314">N29</f>
        <v>0</v>
      </c>
      <c r="AG29" s="540">
        <f t="shared" ref="AG29" si="315">N30</f>
        <v>0</v>
      </c>
      <c r="AH29" s="540">
        <f t="shared" ref="AH29" si="316">O29</f>
        <v>0</v>
      </c>
      <c r="AI29" s="540">
        <f t="shared" ref="AI29" si="317">O30</f>
        <v>0</v>
      </c>
      <c r="AJ29" s="540">
        <f t="shared" ref="AJ29" si="318">P29</f>
        <v>0</v>
      </c>
      <c r="AK29" s="540">
        <f t="shared" ref="AK29" si="319">P30</f>
        <v>0</v>
      </c>
      <c r="AL29" s="540">
        <f t="shared" ref="AL29" si="320">Q29</f>
        <v>0</v>
      </c>
      <c r="AM29" s="540">
        <f t="shared" ref="AM29" si="321">Q30</f>
        <v>0</v>
      </c>
      <c r="AN29" s="540">
        <f t="shared" ref="AN29" si="322">R29</f>
        <v>0</v>
      </c>
      <c r="AO29" s="540">
        <f t="shared" ref="AO29" si="323">R30</f>
        <v>0</v>
      </c>
      <c r="AP29" s="540">
        <f t="shared" ref="AP29" si="324">S29+S30</f>
        <v>0</v>
      </c>
      <c r="AQ29" s="540"/>
      <c r="AR29" s="540" t="str">
        <f t="shared" ref="AR29" si="325">IF(U29="","",AP29+IFERROR(SUM(V29:AO30)+LARGE(V29:AO30,1)/100+LARGE(V29:AO30,2)/1000+LARGE(V29:AO30,3)/10000+LARGE(V29:AO30,4)/100000+LARGE(V29:AO30,5)/1000000+LARGE(V29:AO30,6)/10000000+LARGE(V29:AO30,7)/100000000+LARGE(V29:AO30,8)/1000000000+LARGE(V29:AO30,9)/10000000000+LARGE(V29:AO30,10)/100000000000+LARGE(V29:AO30,11)/1000000000000+LARGE(V29:AO30,12)/10000000000000+LARGE(V29:AO30,13)/100000000000000+LARGE(V29:AO30,14)/1000000000000000+LARGE(V29:AO30,15)/10000000000000000+LARGE(V29:AO30,16)/100000000000000000+LARGE(V29:AO30,17)/1000000000000000000+LARGE(V29:AO30,18)/10000000000000000000+LARGE(V29:AO30,19)/100000000000000000000+LARGE(V29:AO30,20)/1E+21+0.01/T29,0))</f>
        <v/>
      </c>
      <c r="AS29" s="602"/>
    </row>
    <row r="30" spans="1:45" ht="12" customHeight="1" thickBot="1" x14ac:dyDescent="0.35">
      <c r="A30" s="604"/>
      <c r="B30" s="524"/>
      <c r="C30" s="521"/>
      <c r="D30" s="526"/>
      <c r="E30" s="69"/>
      <c r="F30" s="70"/>
      <c r="G30" s="528"/>
      <c r="H30" s="233" t="str">
        <f t="shared" si="0"/>
        <v/>
      </c>
      <c r="I30" s="71"/>
      <c r="J30" s="71"/>
      <c r="K30" s="71"/>
      <c r="L30" s="71"/>
      <c r="M30" s="71"/>
      <c r="N30" s="71"/>
      <c r="O30" s="73"/>
      <c r="P30" s="71"/>
      <c r="Q30" s="71"/>
      <c r="R30" s="105"/>
      <c r="S30" s="74"/>
      <c r="T30" s="618"/>
      <c r="U30" s="540"/>
      <c r="V30" s="540"/>
      <c r="W30" s="540"/>
      <c r="X30" s="540"/>
      <c r="Y30" s="540"/>
      <c r="Z30" s="540"/>
      <c r="AA30" s="540"/>
      <c r="AB30" s="540"/>
      <c r="AC30" s="540"/>
      <c r="AD30" s="540"/>
      <c r="AE30" s="540"/>
      <c r="AF30" s="540"/>
      <c r="AG30" s="540"/>
      <c r="AH30" s="540"/>
      <c r="AI30" s="540"/>
      <c r="AJ30" s="540"/>
      <c r="AK30" s="540"/>
      <c r="AL30" s="540"/>
      <c r="AM30" s="540"/>
      <c r="AN30" s="540"/>
      <c r="AO30" s="540"/>
      <c r="AP30" s="540"/>
      <c r="AQ30" s="540"/>
      <c r="AR30" s="540"/>
      <c r="AS30" s="602"/>
    </row>
    <row r="31" spans="1:45" ht="12" customHeight="1" x14ac:dyDescent="0.3">
      <c r="A31" s="603" t="str">
        <f t="shared" ref="A31" si="326">IF(ISERROR(RANK(AR31,$AR$3:$AR$32,0)),"",(RANK(AR31,$AR$3:$AR$32,0)))</f>
        <v/>
      </c>
      <c r="B31" s="523" t="str">
        <f>IF(ISNA(VLOOKUP($D31,'L. Des E.'!$A$3:$C$362,2,FALSE)),"",(VLOOKUP($D31,'L. Des E.'!$A$3:$C$362,2,FALSE)))</f>
        <v/>
      </c>
      <c r="C31" s="520" t="str">
        <f>IF(ISNA(VLOOKUP($D31,'L. Des E.'!$A$3:$C$362,3,FALSE)),"",(VLOOKUP($D31,'L. Des E.'!$A$3:$C$362,3,FALSE)))</f>
        <v/>
      </c>
      <c r="D31" s="525"/>
      <c r="E31" s="64"/>
      <c r="F31" s="65"/>
      <c r="G31" s="527" t="str">
        <f t="shared" ref="G31" si="327">IF(SUM(H31,H32,S31,S32)=0,"",(SUM(H31,H32,S31,S32)))</f>
        <v/>
      </c>
      <c r="H31" s="237" t="str">
        <f t="shared" si="0"/>
        <v/>
      </c>
      <c r="I31" s="66"/>
      <c r="J31" s="66"/>
      <c r="K31" s="66"/>
      <c r="L31" s="66"/>
      <c r="M31" s="66"/>
      <c r="N31" s="66"/>
      <c r="O31" s="67"/>
      <c r="P31" s="66"/>
      <c r="Q31" s="66"/>
      <c r="R31" s="104"/>
      <c r="S31" s="108"/>
      <c r="T31" s="618">
        <v>15</v>
      </c>
      <c r="U31" s="540" t="str">
        <f t="shared" ref="U31" si="328">G31</f>
        <v/>
      </c>
      <c r="V31" s="540">
        <f t="shared" ref="V31" si="329">I31</f>
        <v>0</v>
      </c>
      <c r="W31" s="540">
        <f t="shared" ref="W31" si="330">I32</f>
        <v>0</v>
      </c>
      <c r="X31" s="540">
        <f t="shared" ref="X31" si="331">J31</f>
        <v>0</v>
      </c>
      <c r="Y31" s="540">
        <f t="shared" ref="Y31" si="332">J32</f>
        <v>0</v>
      </c>
      <c r="Z31" s="540">
        <f t="shared" ref="Z31" si="333">K31</f>
        <v>0</v>
      </c>
      <c r="AA31" s="619">
        <f t="shared" ref="AA31" si="334">K32</f>
        <v>0</v>
      </c>
      <c r="AB31" s="540">
        <f t="shared" ref="AB31" si="335">L31</f>
        <v>0</v>
      </c>
      <c r="AC31" s="540">
        <f t="shared" ref="AC31" si="336">L32</f>
        <v>0</v>
      </c>
      <c r="AD31" s="540">
        <f t="shared" ref="AD31" si="337">M31</f>
        <v>0</v>
      </c>
      <c r="AE31" s="540">
        <f t="shared" ref="AE31" si="338">M32</f>
        <v>0</v>
      </c>
      <c r="AF31" s="540">
        <f t="shared" ref="AF31" si="339">N31</f>
        <v>0</v>
      </c>
      <c r="AG31" s="540">
        <f t="shared" ref="AG31" si="340">N32</f>
        <v>0</v>
      </c>
      <c r="AH31" s="540">
        <f t="shared" ref="AH31" si="341">O31</f>
        <v>0</v>
      </c>
      <c r="AI31" s="540">
        <f t="shared" ref="AI31" si="342">O32</f>
        <v>0</v>
      </c>
      <c r="AJ31" s="540">
        <f t="shared" ref="AJ31" si="343">P31</f>
        <v>0</v>
      </c>
      <c r="AK31" s="540">
        <f t="shared" ref="AK31" si="344">P32</f>
        <v>0</v>
      </c>
      <c r="AL31" s="540">
        <f t="shared" ref="AL31" si="345">Q31</f>
        <v>0</v>
      </c>
      <c r="AM31" s="540">
        <f t="shared" ref="AM31" si="346">Q32</f>
        <v>0</v>
      </c>
      <c r="AN31" s="540">
        <f t="shared" ref="AN31" si="347">R31</f>
        <v>0</v>
      </c>
      <c r="AO31" s="540">
        <f t="shared" ref="AO31" si="348">R32</f>
        <v>0</v>
      </c>
      <c r="AP31" s="540">
        <f t="shared" ref="AP31" si="349">S31+S32</f>
        <v>0</v>
      </c>
      <c r="AQ31" s="540"/>
      <c r="AR31" s="540" t="str">
        <f t="shared" ref="AR31" si="350">IF(U31="","",AP31+IFERROR(SUM(V31:AO32)+LARGE(V31:AO32,1)/100+LARGE(V31:AO32,2)/1000+LARGE(V31:AO32,3)/10000+LARGE(V31:AO32,4)/100000+LARGE(V31:AO32,5)/1000000+LARGE(V31:AO32,6)/10000000+LARGE(V31:AO32,7)/100000000+LARGE(V31:AO32,8)/1000000000+LARGE(V31:AO32,9)/10000000000+LARGE(V31:AO32,10)/100000000000+LARGE(V31:AO32,11)/1000000000000+LARGE(V31:AO32,12)/10000000000000+LARGE(V31:AO32,13)/100000000000000+LARGE(V31:AO32,14)/1000000000000000+LARGE(V31:AO32,15)/10000000000000000+LARGE(V31:AO32,16)/100000000000000000+LARGE(V31:AO32,17)/1000000000000000000+LARGE(V31:AO32,18)/10000000000000000000+LARGE(V31:AO32,19)/100000000000000000000+LARGE(V31:AO32,20)/1E+21+0.01/T31,0))</f>
        <v/>
      </c>
      <c r="AS31" s="602"/>
    </row>
    <row r="32" spans="1:45" ht="12" customHeight="1" thickBot="1" x14ac:dyDescent="0.35">
      <c r="A32" s="604"/>
      <c r="B32" s="524"/>
      <c r="C32" s="521"/>
      <c r="D32" s="526"/>
      <c r="E32" s="69"/>
      <c r="F32" s="70"/>
      <c r="G32" s="528"/>
      <c r="H32" s="233" t="str">
        <f t="shared" si="0"/>
        <v/>
      </c>
      <c r="I32" s="71"/>
      <c r="J32" s="71"/>
      <c r="K32" s="71"/>
      <c r="L32" s="71"/>
      <c r="M32" s="71"/>
      <c r="N32" s="71"/>
      <c r="O32" s="73"/>
      <c r="P32" s="71"/>
      <c r="Q32" s="71"/>
      <c r="R32" s="105"/>
      <c r="S32" s="107"/>
      <c r="T32" s="618"/>
      <c r="U32" s="540"/>
      <c r="V32" s="540"/>
      <c r="W32" s="540"/>
      <c r="X32" s="540"/>
      <c r="Y32" s="540"/>
      <c r="Z32" s="540"/>
      <c r="AA32" s="540"/>
      <c r="AB32" s="540"/>
      <c r="AC32" s="540"/>
      <c r="AD32" s="540"/>
      <c r="AE32" s="540"/>
      <c r="AF32" s="540"/>
      <c r="AG32" s="540"/>
      <c r="AH32" s="540"/>
      <c r="AI32" s="540"/>
      <c r="AJ32" s="540"/>
      <c r="AK32" s="540"/>
      <c r="AL32" s="540"/>
      <c r="AM32" s="540"/>
      <c r="AN32" s="540"/>
      <c r="AO32" s="540"/>
      <c r="AP32" s="540"/>
      <c r="AQ32" s="540"/>
      <c r="AR32" s="540"/>
      <c r="AS32" s="602"/>
    </row>
    <row r="33" spans="1:44" ht="70.8" customHeight="1" thickTop="1" thickBot="1" x14ac:dyDescent="0.35">
      <c r="A33" s="596" t="s">
        <v>857</v>
      </c>
      <c r="B33" s="595"/>
      <c r="C33" s="606" t="s">
        <v>779</v>
      </c>
      <c r="D33" s="606"/>
      <c r="E33" s="607" t="s">
        <v>700</v>
      </c>
      <c r="F33" s="607"/>
      <c r="G33" s="607"/>
      <c r="H33" s="607"/>
      <c r="I33" s="608" t="str">
        <f>IF(COUNTA(F35:F54)=0,"",(COUNTA(F35:F54)))</f>
        <v/>
      </c>
      <c r="J33" s="609"/>
      <c r="K33" s="607" t="s">
        <v>774</v>
      </c>
      <c r="L33" s="607"/>
      <c r="M33" s="593"/>
      <c r="N33" s="610"/>
      <c r="O33" s="611"/>
      <c r="P33" s="611"/>
      <c r="Q33" s="611"/>
      <c r="R33" s="611"/>
      <c r="S33" s="612"/>
      <c r="V33" s="131" t="s">
        <v>799</v>
      </c>
      <c r="W33" s="131" t="s">
        <v>794</v>
      </c>
      <c r="X33" s="131" t="s">
        <v>799</v>
      </c>
      <c r="Y33" s="131" t="s">
        <v>794</v>
      </c>
      <c r="Z33" s="131" t="s">
        <v>799</v>
      </c>
      <c r="AA33" s="131" t="s">
        <v>794</v>
      </c>
      <c r="AB33" s="131" t="s">
        <v>799</v>
      </c>
      <c r="AC33" s="131" t="s">
        <v>794</v>
      </c>
      <c r="AD33" s="131" t="s">
        <v>799</v>
      </c>
      <c r="AE33" s="131" t="s">
        <v>794</v>
      </c>
      <c r="AF33" s="131" t="s">
        <v>799</v>
      </c>
      <c r="AG33" s="131" t="s">
        <v>794</v>
      </c>
      <c r="AH33" s="131" t="s">
        <v>799</v>
      </c>
      <c r="AI33" s="131" t="s">
        <v>794</v>
      </c>
      <c r="AJ33" s="131" t="s">
        <v>799</v>
      </c>
      <c r="AK33" s="131" t="s">
        <v>794</v>
      </c>
      <c r="AL33" s="131" t="s">
        <v>799</v>
      </c>
      <c r="AM33" s="131" t="s">
        <v>794</v>
      </c>
      <c r="AN33" s="131" t="s">
        <v>799</v>
      </c>
      <c r="AO33" s="131" t="s">
        <v>794</v>
      </c>
      <c r="AP33" s="145"/>
      <c r="AQ33" s="145"/>
    </row>
    <row r="34" spans="1:44" ht="28.8" customHeight="1" thickTop="1" thickBot="1" x14ac:dyDescent="0.35">
      <c r="A34" s="113" t="s">
        <v>747</v>
      </c>
      <c r="B34" s="110" t="s">
        <v>1</v>
      </c>
      <c r="C34" s="114" t="s">
        <v>694</v>
      </c>
      <c r="D34" s="97" t="s">
        <v>0</v>
      </c>
      <c r="E34" s="98" t="s">
        <v>679</v>
      </c>
      <c r="F34" s="99" t="s">
        <v>695</v>
      </c>
      <c r="G34" s="100" t="s">
        <v>697</v>
      </c>
      <c r="H34" s="99" t="s">
        <v>680</v>
      </c>
      <c r="I34" s="158" t="s">
        <v>681</v>
      </c>
      <c r="J34" s="158" t="s">
        <v>682</v>
      </c>
      <c r="K34" s="158" t="s">
        <v>683</v>
      </c>
      <c r="L34" s="158" t="s">
        <v>684</v>
      </c>
      <c r="M34" s="158" t="s">
        <v>685</v>
      </c>
      <c r="N34" s="158" t="s">
        <v>686</v>
      </c>
      <c r="O34" s="159" t="s">
        <v>687</v>
      </c>
      <c r="P34" s="158" t="s">
        <v>688</v>
      </c>
      <c r="Q34" s="158" t="s">
        <v>689</v>
      </c>
      <c r="R34" s="160" t="s">
        <v>690</v>
      </c>
      <c r="S34" s="161" t="s">
        <v>792</v>
      </c>
      <c r="U34" s="136" t="s">
        <v>697</v>
      </c>
      <c r="V34" s="605" t="s">
        <v>681</v>
      </c>
      <c r="W34" s="605"/>
      <c r="X34" s="605" t="s">
        <v>682</v>
      </c>
      <c r="Y34" s="605"/>
      <c r="Z34" s="605" t="s">
        <v>683</v>
      </c>
      <c r="AA34" s="605"/>
      <c r="AB34" s="605" t="s">
        <v>684</v>
      </c>
      <c r="AC34" s="605"/>
      <c r="AD34" s="605" t="s">
        <v>685</v>
      </c>
      <c r="AE34" s="605"/>
      <c r="AF34" s="605" t="s">
        <v>686</v>
      </c>
      <c r="AG34" s="605"/>
      <c r="AH34" s="605" t="s">
        <v>687</v>
      </c>
      <c r="AI34" s="605"/>
      <c r="AJ34" s="605" t="s">
        <v>688</v>
      </c>
      <c r="AK34" s="605"/>
      <c r="AL34" s="605" t="s">
        <v>689</v>
      </c>
      <c r="AM34" s="605"/>
      <c r="AN34" s="605" t="s">
        <v>690</v>
      </c>
      <c r="AO34" s="605"/>
      <c r="AP34" s="540" t="s">
        <v>792</v>
      </c>
      <c r="AQ34" s="540"/>
      <c r="AR34" s="130" t="s">
        <v>798</v>
      </c>
    </row>
    <row r="35" spans="1:44" ht="12" customHeight="1" x14ac:dyDescent="0.3">
      <c r="A35" s="603" t="str">
        <f>IF(ISERROR(RANK(AR35,$AR$35:$AR$54,0)),"",(RANK(AR35,$AR$35:$AR$54,0)))</f>
        <v/>
      </c>
      <c r="B35" s="523" t="str">
        <f>IF(ISNA(VLOOKUP($D35,'L. Des E.'!$A$3:$C$362,2,FALSE)),"",(VLOOKUP($D35,'L. Des E.'!$A$3:$C$362,2,FALSE)))</f>
        <v/>
      </c>
      <c r="C35" s="520" t="str">
        <f>IF(ISNA(VLOOKUP($D35,'L. Des E.'!$A$3:$C$362,3,FALSE)),"",(VLOOKUP($D35,'L. Des E.'!$A$3:$C$362,3,FALSE)))</f>
        <v/>
      </c>
      <c r="D35" s="525"/>
      <c r="E35" s="64"/>
      <c r="F35" s="65"/>
      <c r="G35" s="527" t="str">
        <f t="shared" ref="G35:G53" si="351">IF(SUM(H35,H36,S35,S36)=0,"",(SUM(H35,H36,S35,S36)))</f>
        <v/>
      </c>
      <c r="H35" s="237" t="str">
        <f t="shared" ref="H35:H54" si="352">IF(MIN(90,SUM(I35:R35))=0,"",(MIN(90,SUM(I35:R35))))</f>
        <v/>
      </c>
      <c r="I35" s="66"/>
      <c r="J35" s="66"/>
      <c r="K35" s="66"/>
      <c r="L35" s="66"/>
      <c r="M35" s="66"/>
      <c r="N35" s="66"/>
      <c r="O35" s="67"/>
      <c r="P35" s="66"/>
      <c r="Q35" s="66"/>
      <c r="R35" s="104"/>
      <c r="S35" s="108"/>
      <c r="T35" s="618">
        <v>1</v>
      </c>
      <c r="U35" s="540" t="str">
        <f>G35</f>
        <v/>
      </c>
      <c r="V35" s="540">
        <f>I35</f>
        <v>0</v>
      </c>
      <c r="W35" s="540">
        <f>I36</f>
        <v>0</v>
      </c>
      <c r="X35" s="540">
        <f>J35</f>
        <v>0</v>
      </c>
      <c r="Y35" s="540">
        <f>J36</f>
        <v>0</v>
      </c>
      <c r="Z35" s="540">
        <f>K35</f>
        <v>0</v>
      </c>
      <c r="AA35" s="540">
        <f>K36</f>
        <v>0</v>
      </c>
      <c r="AB35" s="540">
        <f>L35</f>
        <v>0</v>
      </c>
      <c r="AC35" s="540">
        <f>L36</f>
        <v>0</v>
      </c>
      <c r="AD35" s="540">
        <f>M35</f>
        <v>0</v>
      </c>
      <c r="AE35" s="540">
        <f>M36</f>
        <v>0</v>
      </c>
      <c r="AF35" s="540">
        <f>N35</f>
        <v>0</v>
      </c>
      <c r="AG35" s="540">
        <f>N36</f>
        <v>0</v>
      </c>
      <c r="AH35" s="540">
        <f>O35</f>
        <v>0</v>
      </c>
      <c r="AI35" s="540">
        <f>O36</f>
        <v>0</v>
      </c>
      <c r="AJ35" s="540">
        <f>P35</f>
        <v>0</v>
      </c>
      <c r="AK35" s="540">
        <f>P36</f>
        <v>0</v>
      </c>
      <c r="AL35" s="540">
        <f>Q35</f>
        <v>0</v>
      </c>
      <c r="AM35" s="540">
        <f>Q36</f>
        <v>0</v>
      </c>
      <c r="AN35" s="540">
        <f>R35</f>
        <v>0</v>
      </c>
      <c r="AO35" s="540">
        <f>R36</f>
        <v>0</v>
      </c>
      <c r="AP35" s="540">
        <f>S35+S36</f>
        <v>0</v>
      </c>
      <c r="AQ35" s="540"/>
      <c r="AR35" s="540" t="str">
        <f>IF(U35="","",AP35+IFERROR(SUM(V35:AO36)+LARGE(V35:AO36,1)/100+LARGE(V35:AO36,2)/1000+LARGE(V35:AO36,3)/10000+LARGE(V35:AO36,4)/100000+LARGE(V35:AO36,5)/1000000+LARGE(V35:AO36,6)/10000000+LARGE(V35:AO36,7)/100000000+LARGE(V35:AO36,8)/1000000000+LARGE(V35:AO36,9)/10000000000+LARGE(V35:AO36,10)/100000000000+LARGE(V35:AO36,11)/1000000000000+LARGE(V35:AO36,12)/10000000000000+LARGE(V35:AO36,13)/100000000000000+LARGE(V35:AO36,14)/1000000000000000+LARGE(V35:AO36,15)/10000000000000000+LARGE(V35:AO36,16)/100000000000000000+LARGE(V35:AO36,17)/1000000000000000000+LARGE(V35:AO36,18)/10000000000000000000+LARGE(V35:AO36,19)/100000000000000000000+LARGE(V35:AO36,20)/1E+21+0.01/T35,0))</f>
        <v/>
      </c>
    </row>
    <row r="36" spans="1:44" ht="12" customHeight="1" thickBot="1" x14ac:dyDescent="0.35">
      <c r="A36" s="604"/>
      <c r="B36" s="524"/>
      <c r="C36" s="521"/>
      <c r="D36" s="526"/>
      <c r="E36" s="69"/>
      <c r="F36" s="70"/>
      <c r="G36" s="528"/>
      <c r="H36" s="233" t="str">
        <f t="shared" si="352"/>
        <v/>
      </c>
      <c r="I36" s="71"/>
      <c r="J36" s="71"/>
      <c r="K36" s="72"/>
      <c r="L36" s="71"/>
      <c r="M36" s="71"/>
      <c r="N36" s="71"/>
      <c r="O36" s="73"/>
      <c r="P36" s="71"/>
      <c r="Q36" s="71"/>
      <c r="R36" s="105"/>
      <c r="S36" s="107"/>
      <c r="T36" s="618"/>
      <c r="U36" s="540"/>
      <c r="V36" s="540"/>
      <c r="W36" s="540"/>
      <c r="X36" s="540"/>
      <c r="Y36" s="540"/>
      <c r="Z36" s="540"/>
      <c r="AA36" s="540"/>
      <c r="AB36" s="540"/>
      <c r="AC36" s="540"/>
      <c r="AD36" s="540"/>
      <c r="AE36" s="540"/>
      <c r="AF36" s="540"/>
      <c r="AG36" s="540"/>
      <c r="AH36" s="540"/>
      <c r="AI36" s="540"/>
      <c r="AJ36" s="540"/>
      <c r="AK36" s="540"/>
      <c r="AL36" s="540"/>
      <c r="AM36" s="540"/>
      <c r="AN36" s="540"/>
      <c r="AO36" s="540"/>
      <c r="AP36" s="540"/>
      <c r="AQ36" s="540"/>
      <c r="AR36" s="540"/>
    </row>
    <row r="37" spans="1:44" ht="12" customHeight="1" x14ac:dyDescent="0.3">
      <c r="A37" s="603" t="str">
        <f>IF(ISERROR(RANK(AR37,$AR$35:$AR$54,0)),"",(RANK(AR37,$AR$35:$AR$54,0)))</f>
        <v/>
      </c>
      <c r="B37" s="523" t="str">
        <f>IF(ISNA(VLOOKUP($D37,'L. Des E.'!$A$3:$C$362,2,FALSE)),"",(VLOOKUP($D37,'L. Des E.'!$A$3:$C$362,2,FALSE)))</f>
        <v/>
      </c>
      <c r="C37" s="520" t="str">
        <f>IF(ISNA(VLOOKUP($D37,'L. Des E.'!$A$3:$C$362,3,FALSE)),"",(VLOOKUP($D37,'L. Des E.'!$A$3:$C$362,3,FALSE)))</f>
        <v/>
      </c>
      <c r="D37" s="525"/>
      <c r="E37" s="64"/>
      <c r="F37" s="65"/>
      <c r="G37" s="527" t="str">
        <f t="shared" si="351"/>
        <v/>
      </c>
      <c r="H37" s="238" t="str">
        <f t="shared" si="352"/>
        <v/>
      </c>
      <c r="I37" s="66"/>
      <c r="J37" s="66"/>
      <c r="K37" s="66"/>
      <c r="L37" s="66"/>
      <c r="M37" s="66"/>
      <c r="N37" s="66"/>
      <c r="O37" s="67"/>
      <c r="P37" s="66"/>
      <c r="Q37" s="66"/>
      <c r="R37" s="104"/>
      <c r="S37" s="68"/>
      <c r="T37" s="618">
        <v>2</v>
      </c>
      <c r="U37" s="540" t="str">
        <f t="shared" ref="U37" si="353">G37</f>
        <v/>
      </c>
      <c r="V37" s="540">
        <f t="shared" ref="V37" si="354">I37</f>
        <v>0</v>
      </c>
      <c r="W37" s="540">
        <f t="shared" ref="W37" si="355">I38</f>
        <v>0</v>
      </c>
      <c r="X37" s="540">
        <f t="shared" ref="X37" si="356">J37</f>
        <v>0</v>
      </c>
      <c r="Y37" s="540">
        <f t="shared" ref="Y37" si="357">J38</f>
        <v>0</v>
      </c>
      <c r="Z37" s="540">
        <f t="shared" ref="Z37" si="358">K37</f>
        <v>0</v>
      </c>
      <c r="AA37" s="540">
        <f t="shared" ref="AA37" si="359">K38</f>
        <v>0</v>
      </c>
      <c r="AB37" s="540">
        <f t="shared" ref="AB37" si="360">L37</f>
        <v>0</v>
      </c>
      <c r="AC37" s="540">
        <f t="shared" ref="AC37" si="361">L38</f>
        <v>0</v>
      </c>
      <c r="AD37" s="540">
        <f t="shared" ref="AD37" si="362">M37</f>
        <v>0</v>
      </c>
      <c r="AE37" s="540">
        <f t="shared" ref="AE37" si="363">M38</f>
        <v>0</v>
      </c>
      <c r="AF37" s="540">
        <f t="shared" ref="AF37" si="364">N37</f>
        <v>0</v>
      </c>
      <c r="AG37" s="540">
        <f t="shared" ref="AG37" si="365">N38</f>
        <v>0</v>
      </c>
      <c r="AH37" s="540">
        <f t="shared" ref="AH37" si="366">O37</f>
        <v>0</v>
      </c>
      <c r="AI37" s="540">
        <f t="shared" ref="AI37" si="367">O38</f>
        <v>0</v>
      </c>
      <c r="AJ37" s="540">
        <f t="shared" ref="AJ37" si="368">P37</f>
        <v>0</v>
      </c>
      <c r="AK37" s="540">
        <f t="shared" ref="AK37" si="369">P38</f>
        <v>0</v>
      </c>
      <c r="AL37" s="540">
        <f t="shared" ref="AL37" si="370">Q37</f>
        <v>0</v>
      </c>
      <c r="AM37" s="540">
        <f t="shared" ref="AM37" si="371">Q38</f>
        <v>0</v>
      </c>
      <c r="AN37" s="540">
        <f t="shared" ref="AN37" si="372">R37</f>
        <v>0</v>
      </c>
      <c r="AO37" s="540">
        <f t="shared" ref="AO37" si="373">R38</f>
        <v>0</v>
      </c>
      <c r="AP37" s="540">
        <f t="shared" ref="AP37" si="374">S37+S38</f>
        <v>0</v>
      </c>
      <c r="AQ37" s="540"/>
      <c r="AR37" s="540" t="str">
        <f t="shared" ref="AR37" si="375">IF(U37="","",AP37+IFERROR(SUM(V37:AO38)+LARGE(V37:AO38,1)/100+LARGE(V37:AO38,2)/1000+LARGE(V37:AO38,3)/10000+LARGE(V37:AO38,4)/100000+LARGE(V37:AO38,5)/1000000+LARGE(V37:AO38,6)/10000000+LARGE(V37:AO38,7)/100000000+LARGE(V37:AO38,8)/1000000000+LARGE(V37:AO38,9)/10000000000+LARGE(V37:AO38,10)/100000000000+LARGE(V37:AO38,11)/1000000000000+LARGE(V37:AO38,12)/10000000000000+LARGE(V37:AO38,13)/100000000000000+LARGE(V37:AO38,14)/1000000000000000+LARGE(V37:AO38,15)/10000000000000000+LARGE(V37:AO38,16)/100000000000000000+LARGE(V37:AO38,17)/1000000000000000000+LARGE(V37:AO38,18)/10000000000000000000+LARGE(V37:AO38,19)/100000000000000000000+LARGE(V37:AO38,20)/1E+21+0.01/T37,0))</f>
        <v/>
      </c>
    </row>
    <row r="38" spans="1:44" ht="12" customHeight="1" thickBot="1" x14ac:dyDescent="0.35">
      <c r="A38" s="604"/>
      <c r="B38" s="524"/>
      <c r="C38" s="521"/>
      <c r="D38" s="526"/>
      <c r="E38" s="69"/>
      <c r="F38" s="70"/>
      <c r="G38" s="528"/>
      <c r="H38" s="233" t="str">
        <f t="shared" si="352"/>
        <v/>
      </c>
      <c r="I38" s="71"/>
      <c r="J38" s="71"/>
      <c r="K38" s="71"/>
      <c r="L38" s="71"/>
      <c r="M38" s="71"/>
      <c r="N38" s="71"/>
      <c r="O38" s="73"/>
      <c r="P38" s="71"/>
      <c r="Q38" s="71"/>
      <c r="R38" s="105"/>
      <c r="S38" s="74"/>
      <c r="T38" s="618"/>
      <c r="U38" s="540"/>
      <c r="V38" s="540"/>
      <c r="W38" s="540"/>
      <c r="X38" s="540"/>
      <c r="Y38" s="540"/>
      <c r="Z38" s="540"/>
      <c r="AA38" s="540"/>
      <c r="AB38" s="540"/>
      <c r="AC38" s="540"/>
      <c r="AD38" s="540"/>
      <c r="AE38" s="540"/>
      <c r="AF38" s="540"/>
      <c r="AG38" s="540"/>
      <c r="AH38" s="540"/>
      <c r="AI38" s="540"/>
      <c r="AJ38" s="540"/>
      <c r="AK38" s="540"/>
      <c r="AL38" s="540"/>
      <c r="AM38" s="540"/>
      <c r="AN38" s="540"/>
      <c r="AO38" s="540"/>
      <c r="AP38" s="540"/>
      <c r="AQ38" s="540"/>
      <c r="AR38" s="540"/>
    </row>
    <row r="39" spans="1:44" ht="12" customHeight="1" x14ac:dyDescent="0.3">
      <c r="A39" s="603" t="str">
        <f>IF(ISERROR(RANK(AR39,$AR$35:$AR$54,0)),"",(RANK(AR39,$AR$35:$AR$54,0)))</f>
        <v/>
      </c>
      <c r="B39" s="523" t="str">
        <f>IF(ISNA(VLOOKUP($D39,'L. Des E.'!$A$3:$C$362,2,FALSE)),"",(VLOOKUP($D39,'L. Des E.'!$A$3:$C$362,2,FALSE)))</f>
        <v/>
      </c>
      <c r="C39" s="520" t="str">
        <f>IF(ISNA(VLOOKUP($D39,'L. Des E.'!$A$3:$C$362,3,FALSE)),"",(VLOOKUP($D39,'L. Des E.'!$A$3:$C$362,3,FALSE)))</f>
        <v/>
      </c>
      <c r="D39" s="525"/>
      <c r="E39" s="64"/>
      <c r="F39" s="65"/>
      <c r="G39" s="527" t="str">
        <f t="shared" si="351"/>
        <v/>
      </c>
      <c r="H39" s="238" t="str">
        <f t="shared" si="352"/>
        <v/>
      </c>
      <c r="I39" s="66"/>
      <c r="J39" s="66"/>
      <c r="K39" s="66"/>
      <c r="L39" s="66"/>
      <c r="M39" s="66"/>
      <c r="N39" s="66"/>
      <c r="O39" s="67"/>
      <c r="P39" s="66"/>
      <c r="Q39" s="66"/>
      <c r="R39" s="104"/>
      <c r="S39" s="108"/>
      <c r="T39" s="618">
        <v>3</v>
      </c>
      <c r="U39" s="540" t="str">
        <f t="shared" ref="U39" si="376">G39</f>
        <v/>
      </c>
      <c r="V39" s="540">
        <f t="shared" ref="V39" si="377">I39</f>
        <v>0</v>
      </c>
      <c r="W39" s="540">
        <f t="shared" ref="W39" si="378">I40</f>
        <v>0</v>
      </c>
      <c r="X39" s="540">
        <f t="shared" ref="X39" si="379">J39</f>
        <v>0</v>
      </c>
      <c r="Y39" s="540">
        <f t="shared" ref="Y39" si="380">J40</f>
        <v>0</v>
      </c>
      <c r="Z39" s="540">
        <f t="shared" ref="Z39" si="381">K39</f>
        <v>0</v>
      </c>
      <c r="AA39" s="540">
        <f t="shared" ref="AA39" si="382">K40</f>
        <v>0</v>
      </c>
      <c r="AB39" s="540">
        <f t="shared" ref="AB39" si="383">L39</f>
        <v>0</v>
      </c>
      <c r="AC39" s="540">
        <f t="shared" ref="AC39" si="384">L40</f>
        <v>0</v>
      </c>
      <c r="AD39" s="540">
        <f t="shared" ref="AD39" si="385">M39</f>
        <v>0</v>
      </c>
      <c r="AE39" s="540">
        <f t="shared" ref="AE39" si="386">M40</f>
        <v>0</v>
      </c>
      <c r="AF39" s="540">
        <f t="shared" ref="AF39" si="387">N39</f>
        <v>0</v>
      </c>
      <c r="AG39" s="540">
        <f t="shared" ref="AG39" si="388">N40</f>
        <v>0</v>
      </c>
      <c r="AH39" s="540">
        <f t="shared" ref="AH39" si="389">O39</f>
        <v>0</v>
      </c>
      <c r="AI39" s="540">
        <f t="shared" ref="AI39" si="390">O40</f>
        <v>0</v>
      </c>
      <c r="AJ39" s="540">
        <f t="shared" ref="AJ39" si="391">P39</f>
        <v>0</v>
      </c>
      <c r="AK39" s="540">
        <f t="shared" ref="AK39" si="392">P40</f>
        <v>0</v>
      </c>
      <c r="AL39" s="540">
        <f t="shared" ref="AL39" si="393">Q39</f>
        <v>0</v>
      </c>
      <c r="AM39" s="540">
        <f t="shared" ref="AM39" si="394">Q40</f>
        <v>0</v>
      </c>
      <c r="AN39" s="540">
        <f t="shared" ref="AN39" si="395">R39</f>
        <v>0</v>
      </c>
      <c r="AO39" s="540">
        <f t="shared" ref="AO39" si="396">R40</f>
        <v>0</v>
      </c>
      <c r="AP39" s="540">
        <f t="shared" ref="AP39" si="397">S39+S40</f>
        <v>0</v>
      </c>
      <c r="AQ39" s="540"/>
      <c r="AR39" s="540" t="str">
        <f t="shared" ref="AR39" si="398">IF(U39="","",AP39+IFERROR(SUM(V39:AO40)+LARGE(V39:AO40,1)/100+LARGE(V39:AO40,2)/1000+LARGE(V39:AO40,3)/10000+LARGE(V39:AO40,4)/100000+LARGE(V39:AO40,5)/1000000+LARGE(V39:AO40,6)/10000000+LARGE(V39:AO40,7)/100000000+LARGE(V39:AO40,8)/1000000000+LARGE(V39:AO40,9)/10000000000+LARGE(V39:AO40,10)/100000000000+LARGE(V39:AO40,11)/1000000000000+LARGE(V39:AO40,12)/10000000000000+LARGE(V39:AO40,13)/100000000000000+LARGE(V39:AO40,14)/1000000000000000+LARGE(V39:AO40,15)/10000000000000000+LARGE(V39:AO40,16)/100000000000000000+LARGE(V39:AO40,17)/1000000000000000000+LARGE(V39:AO40,18)/10000000000000000000+LARGE(V39:AO40,19)/100000000000000000000+LARGE(V39:AO40,20)/1E+21+0.01/T39,0))</f>
        <v/>
      </c>
    </row>
    <row r="40" spans="1:44" ht="12" customHeight="1" thickBot="1" x14ac:dyDescent="0.35">
      <c r="A40" s="604"/>
      <c r="B40" s="524"/>
      <c r="C40" s="521"/>
      <c r="D40" s="526"/>
      <c r="E40" s="69"/>
      <c r="F40" s="70"/>
      <c r="G40" s="528"/>
      <c r="H40" s="43" t="str">
        <f t="shared" si="352"/>
        <v/>
      </c>
      <c r="I40" s="71"/>
      <c r="J40" s="71"/>
      <c r="K40" s="71"/>
      <c r="L40" s="71"/>
      <c r="M40" s="71"/>
      <c r="N40" s="71"/>
      <c r="O40" s="73"/>
      <c r="P40" s="71"/>
      <c r="Q40" s="71"/>
      <c r="R40" s="105"/>
      <c r="S40" s="74"/>
      <c r="T40" s="618"/>
      <c r="U40" s="540"/>
      <c r="V40" s="540"/>
      <c r="W40" s="540"/>
      <c r="X40" s="540"/>
      <c r="Y40" s="540"/>
      <c r="Z40" s="540"/>
      <c r="AA40" s="540"/>
      <c r="AB40" s="540"/>
      <c r="AC40" s="540"/>
      <c r="AD40" s="540"/>
      <c r="AE40" s="540"/>
      <c r="AF40" s="540"/>
      <c r="AG40" s="540"/>
      <c r="AH40" s="540"/>
      <c r="AI40" s="540"/>
      <c r="AJ40" s="540"/>
      <c r="AK40" s="540"/>
      <c r="AL40" s="540"/>
      <c r="AM40" s="540"/>
      <c r="AN40" s="540"/>
      <c r="AO40" s="540"/>
      <c r="AP40" s="540"/>
      <c r="AQ40" s="540"/>
      <c r="AR40" s="540"/>
    </row>
    <row r="41" spans="1:44" ht="12" customHeight="1" x14ac:dyDescent="0.3">
      <c r="A41" s="603" t="str">
        <f>IF(ISERROR(RANK(AR41,$AR$35:$AR$54,0)),"",(RANK(AR41,$AR$35:$AR$54,0)))</f>
        <v/>
      </c>
      <c r="B41" s="523" t="str">
        <f>IF(ISNA(VLOOKUP($D41,'L. Des E.'!$A$3:$C$362,2,FALSE)),"",(VLOOKUP($D41,'L. Des E.'!$A$3:$C$362,2,FALSE)))</f>
        <v/>
      </c>
      <c r="C41" s="520" t="str">
        <f>IF(ISNA(VLOOKUP($D41,'L. Des E.'!$A$3:$C$362,3,FALSE)),"",(VLOOKUP($D41,'L. Des E.'!$A$3:$C$362,3,FALSE)))</f>
        <v/>
      </c>
      <c r="D41" s="525"/>
      <c r="E41" s="64"/>
      <c r="F41" s="65"/>
      <c r="G41" s="527" t="str">
        <f t="shared" ref="G41" si="399">IF(SUM(H41,H42,S41,S42)=0,"",(SUM(H41,H42,S41,S42)))</f>
        <v/>
      </c>
      <c r="H41" s="238" t="str">
        <f t="shared" ref="H41:H46" si="400">IF(MIN(90,SUM(I41:R41))=0,"",(MIN(90,SUM(I41:R41))))</f>
        <v/>
      </c>
      <c r="I41" s="66"/>
      <c r="J41" s="66"/>
      <c r="K41" s="66"/>
      <c r="L41" s="66"/>
      <c r="M41" s="66"/>
      <c r="N41" s="66"/>
      <c r="O41" s="67"/>
      <c r="P41" s="66"/>
      <c r="Q41" s="66"/>
      <c r="R41" s="104"/>
      <c r="S41" s="108"/>
      <c r="T41" s="618">
        <v>4</v>
      </c>
      <c r="U41" s="540" t="str">
        <f t="shared" ref="U41" si="401">G41</f>
        <v/>
      </c>
      <c r="V41" s="540">
        <f t="shared" ref="V41" si="402">I41</f>
        <v>0</v>
      </c>
      <c r="W41" s="540">
        <f t="shared" ref="W41" si="403">I42</f>
        <v>0</v>
      </c>
      <c r="X41" s="540">
        <f t="shared" ref="X41" si="404">J41</f>
        <v>0</v>
      </c>
      <c r="Y41" s="540">
        <f t="shared" ref="Y41" si="405">J42</f>
        <v>0</v>
      </c>
      <c r="Z41" s="540">
        <f t="shared" ref="Z41" si="406">K41</f>
        <v>0</v>
      </c>
      <c r="AA41" s="540">
        <f t="shared" ref="AA41" si="407">K42</f>
        <v>0</v>
      </c>
      <c r="AB41" s="540">
        <f t="shared" ref="AB41" si="408">L41</f>
        <v>0</v>
      </c>
      <c r="AC41" s="540">
        <f t="shared" ref="AC41" si="409">L42</f>
        <v>0</v>
      </c>
      <c r="AD41" s="540">
        <f t="shared" ref="AD41" si="410">M41</f>
        <v>0</v>
      </c>
      <c r="AE41" s="540">
        <f t="shared" ref="AE41" si="411">M42</f>
        <v>0</v>
      </c>
      <c r="AF41" s="540">
        <f t="shared" ref="AF41" si="412">N41</f>
        <v>0</v>
      </c>
      <c r="AG41" s="540">
        <f t="shared" ref="AG41" si="413">N42</f>
        <v>0</v>
      </c>
      <c r="AH41" s="540">
        <f t="shared" ref="AH41" si="414">O41</f>
        <v>0</v>
      </c>
      <c r="AI41" s="540">
        <f t="shared" ref="AI41" si="415">O42</f>
        <v>0</v>
      </c>
      <c r="AJ41" s="540">
        <f t="shared" ref="AJ41" si="416">P41</f>
        <v>0</v>
      </c>
      <c r="AK41" s="540">
        <f t="shared" ref="AK41" si="417">P42</f>
        <v>0</v>
      </c>
      <c r="AL41" s="540">
        <f t="shared" ref="AL41" si="418">Q41</f>
        <v>0</v>
      </c>
      <c r="AM41" s="540">
        <f t="shared" ref="AM41" si="419">Q42</f>
        <v>0</v>
      </c>
      <c r="AN41" s="540">
        <f t="shared" ref="AN41" si="420">R41</f>
        <v>0</v>
      </c>
      <c r="AO41" s="540">
        <f t="shared" ref="AO41" si="421">R42</f>
        <v>0</v>
      </c>
      <c r="AP41" s="540">
        <f t="shared" ref="AP41" si="422">S41+S42</f>
        <v>0</v>
      </c>
      <c r="AQ41" s="540"/>
      <c r="AR41" s="540" t="str">
        <f t="shared" ref="AR41" si="423">IF(U41="","",AP41+IFERROR(SUM(V41:AO42)+LARGE(V41:AO42,1)/100+LARGE(V41:AO42,2)/1000+LARGE(V41:AO42,3)/10000+LARGE(V41:AO42,4)/100000+LARGE(V41:AO42,5)/1000000+LARGE(V41:AO42,6)/10000000+LARGE(V41:AO42,7)/100000000+LARGE(V41:AO42,8)/1000000000+LARGE(V41:AO42,9)/10000000000+LARGE(V41:AO42,10)/100000000000+LARGE(V41:AO42,11)/1000000000000+LARGE(V41:AO42,12)/10000000000000+LARGE(V41:AO42,13)/100000000000000+LARGE(V41:AO42,14)/1000000000000000+LARGE(V41:AO42,15)/10000000000000000+LARGE(V41:AO42,16)/100000000000000000+LARGE(V41:AO42,17)/1000000000000000000+LARGE(V41:AO42,18)/10000000000000000000+LARGE(V41:AO42,19)/100000000000000000000+LARGE(V41:AO42,20)/1E+21+0.01/T41,0))</f>
        <v/>
      </c>
    </row>
    <row r="42" spans="1:44" ht="12" customHeight="1" thickBot="1" x14ac:dyDescent="0.35">
      <c r="A42" s="604"/>
      <c r="B42" s="524"/>
      <c r="C42" s="521"/>
      <c r="D42" s="526"/>
      <c r="E42" s="69"/>
      <c r="F42" s="70"/>
      <c r="G42" s="528"/>
      <c r="H42" s="43" t="str">
        <f t="shared" si="400"/>
        <v/>
      </c>
      <c r="I42" s="71"/>
      <c r="J42" s="71"/>
      <c r="K42" s="71"/>
      <c r="L42" s="71"/>
      <c r="M42" s="71"/>
      <c r="N42" s="71"/>
      <c r="O42" s="73"/>
      <c r="P42" s="71"/>
      <c r="Q42" s="71"/>
      <c r="R42" s="105"/>
      <c r="S42" s="74"/>
      <c r="T42" s="618"/>
      <c r="U42" s="540"/>
      <c r="V42" s="540"/>
      <c r="W42" s="540"/>
      <c r="X42" s="540"/>
      <c r="Y42" s="540"/>
      <c r="Z42" s="540"/>
      <c r="AA42" s="540"/>
      <c r="AB42" s="540"/>
      <c r="AC42" s="540"/>
      <c r="AD42" s="540"/>
      <c r="AE42" s="540"/>
      <c r="AF42" s="540"/>
      <c r="AG42" s="540"/>
      <c r="AH42" s="540"/>
      <c r="AI42" s="540"/>
      <c r="AJ42" s="540"/>
      <c r="AK42" s="540"/>
      <c r="AL42" s="540"/>
      <c r="AM42" s="540"/>
      <c r="AN42" s="540"/>
      <c r="AO42" s="540"/>
      <c r="AP42" s="540"/>
      <c r="AQ42" s="540"/>
      <c r="AR42" s="540"/>
    </row>
    <row r="43" spans="1:44" ht="12" customHeight="1" x14ac:dyDescent="0.3">
      <c r="A43" s="603" t="str">
        <f>IF(ISERROR(RANK(AR43,$AR$35:$AR$54,0)),"",(RANK(AR43,$AR$35:$AR$54,0)))</f>
        <v/>
      </c>
      <c r="B43" s="523" t="str">
        <f>IF(ISNA(VLOOKUP($D43,'L. Des E.'!$A$3:$C$362,2,FALSE)),"",(VLOOKUP($D43,'L. Des E.'!$A$3:$C$362,2,FALSE)))</f>
        <v/>
      </c>
      <c r="C43" s="520" t="str">
        <f>IF(ISNA(VLOOKUP($D43,'L. Des E.'!$A$3:$C$362,3,FALSE)),"",(VLOOKUP($D43,'L. Des E.'!$A$3:$C$362,3,FALSE)))</f>
        <v/>
      </c>
      <c r="D43" s="525"/>
      <c r="E43" s="64"/>
      <c r="F43" s="65"/>
      <c r="G43" s="527" t="str">
        <f t="shared" ref="G43" si="424">IF(SUM(H43,H44,S43,S44)=0,"",(SUM(H43,H44,S43,S44)))</f>
        <v/>
      </c>
      <c r="H43" s="238" t="str">
        <f t="shared" si="400"/>
        <v/>
      </c>
      <c r="I43" s="66"/>
      <c r="J43" s="66"/>
      <c r="K43" s="66"/>
      <c r="L43" s="66"/>
      <c r="M43" s="66"/>
      <c r="N43" s="66"/>
      <c r="O43" s="67"/>
      <c r="P43" s="66"/>
      <c r="Q43" s="66"/>
      <c r="R43" s="104"/>
      <c r="S43" s="108"/>
      <c r="T43" s="618">
        <v>5</v>
      </c>
      <c r="U43" s="540" t="str">
        <f t="shared" ref="U43" si="425">G43</f>
        <v/>
      </c>
      <c r="V43" s="540">
        <f t="shared" ref="V43" si="426">I43</f>
        <v>0</v>
      </c>
      <c r="W43" s="540">
        <f t="shared" ref="W43" si="427">I44</f>
        <v>0</v>
      </c>
      <c r="X43" s="540">
        <f t="shared" ref="X43" si="428">J43</f>
        <v>0</v>
      </c>
      <c r="Y43" s="540">
        <f t="shared" ref="Y43" si="429">J44</f>
        <v>0</v>
      </c>
      <c r="Z43" s="540">
        <f t="shared" ref="Z43" si="430">K43</f>
        <v>0</v>
      </c>
      <c r="AA43" s="540">
        <f t="shared" ref="AA43" si="431">K44</f>
        <v>0</v>
      </c>
      <c r="AB43" s="540">
        <f t="shared" ref="AB43" si="432">L43</f>
        <v>0</v>
      </c>
      <c r="AC43" s="540">
        <f t="shared" ref="AC43" si="433">L44</f>
        <v>0</v>
      </c>
      <c r="AD43" s="540">
        <f t="shared" ref="AD43" si="434">M43</f>
        <v>0</v>
      </c>
      <c r="AE43" s="540">
        <f t="shared" ref="AE43" si="435">M44</f>
        <v>0</v>
      </c>
      <c r="AF43" s="540">
        <f t="shared" ref="AF43" si="436">N43</f>
        <v>0</v>
      </c>
      <c r="AG43" s="540">
        <f t="shared" ref="AG43" si="437">N44</f>
        <v>0</v>
      </c>
      <c r="AH43" s="540">
        <f t="shared" ref="AH43" si="438">O43</f>
        <v>0</v>
      </c>
      <c r="AI43" s="540">
        <f t="shared" ref="AI43" si="439">O44</f>
        <v>0</v>
      </c>
      <c r="AJ43" s="540">
        <f t="shared" ref="AJ43" si="440">P43</f>
        <v>0</v>
      </c>
      <c r="AK43" s="540">
        <f t="shared" ref="AK43" si="441">P44</f>
        <v>0</v>
      </c>
      <c r="AL43" s="540">
        <f t="shared" ref="AL43" si="442">Q43</f>
        <v>0</v>
      </c>
      <c r="AM43" s="540">
        <f t="shared" ref="AM43" si="443">Q44</f>
        <v>0</v>
      </c>
      <c r="AN43" s="540">
        <f t="shared" ref="AN43" si="444">R43</f>
        <v>0</v>
      </c>
      <c r="AO43" s="540">
        <f t="shared" ref="AO43" si="445">R44</f>
        <v>0</v>
      </c>
      <c r="AP43" s="540">
        <f t="shared" ref="AP43" si="446">S43+S44</f>
        <v>0</v>
      </c>
      <c r="AQ43" s="540"/>
      <c r="AR43" s="540" t="str">
        <f t="shared" ref="AR43" si="447">IF(U43="","",AP43+IFERROR(SUM(V43:AO44)+LARGE(V43:AO44,1)/100+LARGE(V43:AO44,2)/1000+LARGE(V43:AO44,3)/10000+LARGE(V43:AO44,4)/100000+LARGE(V43:AO44,5)/1000000+LARGE(V43:AO44,6)/10000000+LARGE(V43:AO44,7)/100000000+LARGE(V43:AO44,8)/1000000000+LARGE(V43:AO44,9)/10000000000+LARGE(V43:AO44,10)/100000000000+LARGE(V43:AO44,11)/1000000000000+LARGE(V43:AO44,12)/10000000000000+LARGE(V43:AO44,13)/100000000000000+LARGE(V43:AO44,14)/1000000000000000+LARGE(V43:AO44,15)/10000000000000000+LARGE(V43:AO44,16)/100000000000000000+LARGE(V43:AO44,17)/1000000000000000000+LARGE(V43:AO44,18)/10000000000000000000+LARGE(V43:AO44,19)/100000000000000000000+LARGE(V43:AO44,20)/1E+21+0.01/T43,0))</f>
        <v/>
      </c>
    </row>
    <row r="44" spans="1:44" ht="12" customHeight="1" thickBot="1" x14ac:dyDescent="0.35">
      <c r="A44" s="604"/>
      <c r="B44" s="524"/>
      <c r="C44" s="521"/>
      <c r="D44" s="526"/>
      <c r="E44" s="69"/>
      <c r="F44" s="70"/>
      <c r="G44" s="528"/>
      <c r="H44" s="43" t="str">
        <f t="shared" si="400"/>
        <v/>
      </c>
      <c r="I44" s="71"/>
      <c r="J44" s="71"/>
      <c r="K44" s="71"/>
      <c r="L44" s="71"/>
      <c r="M44" s="71"/>
      <c r="N44" s="71"/>
      <c r="O44" s="73"/>
      <c r="P44" s="71"/>
      <c r="Q44" s="71"/>
      <c r="R44" s="105"/>
      <c r="S44" s="74"/>
      <c r="T44" s="618"/>
      <c r="U44" s="540"/>
      <c r="V44" s="540"/>
      <c r="W44" s="540"/>
      <c r="X44" s="540"/>
      <c r="Y44" s="540"/>
      <c r="Z44" s="540"/>
      <c r="AA44" s="540"/>
      <c r="AB44" s="540"/>
      <c r="AC44" s="540"/>
      <c r="AD44" s="540"/>
      <c r="AE44" s="540"/>
      <c r="AF44" s="540"/>
      <c r="AG44" s="540"/>
      <c r="AH44" s="540"/>
      <c r="AI44" s="540"/>
      <c r="AJ44" s="540"/>
      <c r="AK44" s="540"/>
      <c r="AL44" s="540"/>
      <c r="AM44" s="540"/>
      <c r="AN44" s="540"/>
      <c r="AO44" s="540"/>
      <c r="AP44" s="540"/>
      <c r="AQ44" s="540"/>
      <c r="AR44" s="540"/>
    </row>
    <row r="45" spans="1:44" ht="12" customHeight="1" x14ac:dyDescent="0.3">
      <c r="A45" s="603" t="str">
        <f>IF(ISERROR(RANK(AR45,$AR$35:$AR$54,0)),"",(RANK(AR45,$AR$35:$AR$54,0)))</f>
        <v/>
      </c>
      <c r="B45" s="523" t="str">
        <f>IF(ISNA(VLOOKUP($D45,'L. Des E.'!$A$3:$C$362,2,FALSE)),"",(VLOOKUP($D45,'L. Des E.'!$A$3:$C$362,2,FALSE)))</f>
        <v/>
      </c>
      <c r="C45" s="520" t="str">
        <f>IF(ISNA(VLOOKUP($D45,'L. Des E.'!$A$3:$C$362,3,FALSE)),"",(VLOOKUP($D45,'L. Des E.'!$A$3:$C$362,3,FALSE)))</f>
        <v/>
      </c>
      <c r="D45" s="525"/>
      <c r="E45" s="64"/>
      <c r="F45" s="65"/>
      <c r="G45" s="527" t="str">
        <f t="shared" ref="G45" si="448">IF(SUM(H45,H46,S45,S46)=0,"",(SUM(H45,H46,S45,S46)))</f>
        <v/>
      </c>
      <c r="H45" s="238" t="str">
        <f t="shared" si="400"/>
        <v/>
      </c>
      <c r="I45" s="66"/>
      <c r="J45" s="66"/>
      <c r="K45" s="66"/>
      <c r="L45" s="66"/>
      <c r="M45" s="66"/>
      <c r="N45" s="66"/>
      <c r="O45" s="67"/>
      <c r="P45" s="66"/>
      <c r="Q45" s="66"/>
      <c r="R45" s="104"/>
      <c r="S45" s="108"/>
      <c r="T45" s="618">
        <v>6</v>
      </c>
      <c r="U45" s="540" t="str">
        <f t="shared" ref="U45" si="449">G45</f>
        <v/>
      </c>
      <c r="V45" s="540">
        <f t="shared" ref="V45" si="450">I45</f>
        <v>0</v>
      </c>
      <c r="W45" s="540">
        <f t="shared" ref="W45" si="451">I46</f>
        <v>0</v>
      </c>
      <c r="X45" s="540">
        <f t="shared" ref="X45" si="452">J45</f>
        <v>0</v>
      </c>
      <c r="Y45" s="540">
        <f t="shared" ref="Y45" si="453">J46</f>
        <v>0</v>
      </c>
      <c r="Z45" s="540">
        <f t="shared" ref="Z45" si="454">K45</f>
        <v>0</v>
      </c>
      <c r="AA45" s="540">
        <f t="shared" ref="AA45" si="455">K46</f>
        <v>0</v>
      </c>
      <c r="AB45" s="540">
        <f t="shared" ref="AB45" si="456">L45</f>
        <v>0</v>
      </c>
      <c r="AC45" s="540">
        <f t="shared" ref="AC45" si="457">L46</f>
        <v>0</v>
      </c>
      <c r="AD45" s="540">
        <f t="shared" ref="AD45" si="458">M45</f>
        <v>0</v>
      </c>
      <c r="AE45" s="540">
        <f t="shared" ref="AE45" si="459">M46</f>
        <v>0</v>
      </c>
      <c r="AF45" s="540">
        <f t="shared" ref="AF45" si="460">N45</f>
        <v>0</v>
      </c>
      <c r="AG45" s="540">
        <f t="shared" ref="AG45" si="461">N46</f>
        <v>0</v>
      </c>
      <c r="AH45" s="540">
        <f t="shared" ref="AH45" si="462">O45</f>
        <v>0</v>
      </c>
      <c r="AI45" s="540">
        <f t="shared" ref="AI45" si="463">O46</f>
        <v>0</v>
      </c>
      <c r="AJ45" s="540">
        <f t="shared" ref="AJ45" si="464">P45</f>
        <v>0</v>
      </c>
      <c r="AK45" s="540">
        <f t="shared" ref="AK45" si="465">P46</f>
        <v>0</v>
      </c>
      <c r="AL45" s="540">
        <f t="shared" ref="AL45" si="466">Q45</f>
        <v>0</v>
      </c>
      <c r="AM45" s="540">
        <f t="shared" ref="AM45" si="467">Q46</f>
        <v>0</v>
      </c>
      <c r="AN45" s="540">
        <f t="shared" ref="AN45" si="468">R45</f>
        <v>0</v>
      </c>
      <c r="AO45" s="540">
        <f t="shared" ref="AO45" si="469">R46</f>
        <v>0</v>
      </c>
      <c r="AP45" s="540">
        <f t="shared" ref="AP45" si="470">S45+S46</f>
        <v>0</v>
      </c>
      <c r="AQ45" s="540"/>
      <c r="AR45" s="540" t="str">
        <f t="shared" ref="AR45" si="471">IF(U45="","",AP45+IFERROR(SUM(V45:AO46)+LARGE(V45:AO46,1)/100+LARGE(V45:AO46,2)/1000+LARGE(V45:AO46,3)/10000+LARGE(V45:AO46,4)/100000+LARGE(V45:AO46,5)/1000000+LARGE(V45:AO46,6)/10000000+LARGE(V45:AO46,7)/100000000+LARGE(V45:AO46,8)/1000000000+LARGE(V45:AO46,9)/10000000000+LARGE(V45:AO46,10)/100000000000+LARGE(V45:AO46,11)/1000000000000+LARGE(V45:AO46,12)/10000000000000+LARGE(V45:AO46,13)/100000000000000+LARGE(V45:AO46,14)/1000000000000000+LARGE(V45:AO46,15)/10000000000000000+LARGE(V45:AO46,16)/100000000000000000+LARGE(V45:AO46,17)/1000000000000000000+LARGE(V45:AO46,18)/10000000000000000000+LARGE(V45:AO46,19)/100000000000000000000+LARGE(V45:AO46,20)/1E+21+0.01/T45,0))</f>
        <v/>
      </c>
    </row>
    <row r="46" spans="1:44" ht="12" customHeight="1" thickBot="1" x14ac:dyDescent="0.35">
      <c r="A46" s="604"/>
      <c r="B46" s="524"/>
      <c r="C46" s="521"/>
      <c r="D46" s="526"/>
      <c r="E46" s="69"/>
      <c r="F46" s="70"/>
      <c r="G46" s="528"/>
      <c r="H46" s="43" t="str">
        <f t="shared" si="400"/>
        <v/>
      </c>
      <c r="I46" s="71"/>
      <c r="J46" s="71"/>
      <c r="K46" s="71"/>
      <c r="L46" s="71"/>
      <c r="M46" s="71"/>
      <c r="N46" s="71"/>
      <c r="O46" s="73"/>
      <c r="P46" s="71"/>
      <c r="Q46" s="71"/>
      <c r="R46" s="105"/>
      <c r="S46" s="74"/>
      <c r="T46" s="618"/>
      <c r="U46" s="540"/>
      <c r="V46" s="540"/>
      <c r="W46" s="540"/>
      <c r="X46" s="540"/>
      <c r="Y46" s="540"/>
      <c r="Z46" s="540"/>
      <c r="AA46" s="540"/>
      <c r="AB46" s="540"/>
      <c r="AC46" s="540"/>
      <c r="AD46" s="540"/>
      <c r="AE46" s="540"/>
      <c r="AF46" s="540"/>
      <c r="AG46" s="540"/>
      <c r="AH46" s="540"/>
      <c r="AI46" s="540"/>
      <c r="AJ46" s="540"/>
      <c r="AK46" s="540"/>
      <c r="AL46" s="540"/>
      <c r="AM46" s="540"/>
      <c r="AN46" s="540"/>
      <c r="AO46" s="540"/>
      <c r="AP46" s="540"/>
      <c r="AQ46" s="540"/>
      <c r="AR46" s="540"/>
    </row>
    <row r="47" spans="1:44" ht="12" customHeight="1" x14ac:dyDescent="0.3">
      <c r="A47" s="603" t="str">
        <f>IF(ISERROR(RANK(AR47,$AR$35:$AR$54,0)),"",(RANK(AR47,$AR$35:$AR$54,0)))</f>
        <v/>
      </c>
      <c r="B47" s="523" t="str">
        <f>IF(ISNA(VLOOKUP($D47,'L. Des E.'!$A$3:$C$362,2,FALSE)),"",(VLOOKUP($D47,'L. Des E.'!$A$3:$C$362,2,FALSE)))</f>
        <v/>
      </c>
      <c r="C47" s="520" t="str">
        <f>IF(ISNA(VLOOKUP($D47,'L. Des E.'!$A$3:$C$362,3,FALSE)),"",(VLOOKUP($D47,'L. Des E.'!$A$3:$C$362,3,FALSE)))</f>
        <v/>
      </c>
      <c r="D47" s="525"/>
      <c r="E47" s="64"/>
      <c r="F47" s="65"/>
      <c r="G47" s="527" t="str">
        <f t="shared" si="351"/>
        <v/>
      </c>
      <c r="H47" s="238" t="str">
        <f t="shared" si="352"/>
        <v/>
      </c>
      <c r="I47" s="66"/>
      <c r="J47" s="66"/>
      <c r="K47" s="66"/>
      <c r="L47" s="66"/>
      <c r="M47" s="66"/>
      <c r="N47" s="66"/>
      <c r="O47" s="67"/>
      <c r="P47" s="66"/>
      <c r="Q47" s="66"/>
      <c r="R47" s="104"/>
      <c r="S47" s="108"/>
      <c r="T47" s="618">
        <v>7</v>
      </c>
      <c r="U47" s="540" t="str">
        <f t="shared" ref="U47" si="472">G47</f>
        <v/>
      </c>
      <c r="V47" s="540">
        <f t="shared" ref="V47" si="473">I47</f>
        <v>0</v>
      </c>
      <c r="W47" s="540">
        <f t="shared" ref="W47" si="474">I48</f>
        <v>0</v>
      </c>
      <c r="X47" s="540">
        <f t="shared" ref="X47" si="475">J47</f>
        <v>0</v>
      </c>
      <c r="Y47" s="540">
        <f t="shared" ref="Y47" si="476">J48</f>
        <v>0</v>
      </c>
      <c r="Z47" s="540">
        <f t="shared" ref="Z47" si="477">K47</f>
        <v>0</v>
      </c>
      <c r="AA47" s="540">
        <f t="shared" ref="AA47" si="478">K48</f>
        <v>0</v>
      </c>
      <c r="AB47" s="540">
        <f t="shared" ref="AB47" si="479">L47</f>
        <v>0</v>
      </c>
      <c r="AC47" s="540">
        <f t="shared" ref="AC47" si="480">L48</f>
        <v>0</v>
      </c>
      <c r="AD47" s="540">
        <f t="shared" ref="AD47" si="481">M47</f>
        <v>0</v>
      </c>
      <c r="AE47" s="540">
        <f t="shared" ref="AE47" si="482">M48</f>
        <v>0</v>
      </c>
      <c r="AF47" s="540">
        <f t="shared" ref="AF47" si="483">N47</f>
        <v>0</v>
      </c>
      <c r="AG47" s="540">
        <f t="shared" ref="AG47" si="484">N48</f>
        <v>0</v>
      </c>
      <c r="AH47" s="540">
        <f t="shared" ref="AH47" si="485">O47</f>
        <v>0</v>
      </c>
      <c r="AI47" s="540">
        <f t="shared" ref="AI47" si="486">O48</f>
        <v>0</v>
      </c>
      <c r="AJ47" s="540">
        <f t="shared" ref="AJ47" si="487">P47</f>
        <v>0</v>
      </c>
      <c r="AK47" s="540">
        <f t="shared" ref="AK47" si="488">P48</f>
        <v>0</v>
      </c>
      <c r="AL47" s="540">
        <f t="shared" ref="AL47" si="489">Q47</f>
        <v>0</v>
      </c>
      <c r="AM47" s="540">
        <f t="shared" ref="AM47" si="490">Q48</f>
        <v>0</v>
      </c>
      <c r="AN47" s="540">
        <f t="shared" ref="AN47" si="491">R47</f>
        <v>0</v>
      </c>
      <c r="AO47" s="540">
        <f t="shared" ref="AO47" si="492">R48</f>
        <v>0</v>
      </c>
      <c r="AP47" s="540">
        <f t="shared" ref="AP47" si="493">S47+S48</f>
        <v>0</v>
      </c>
      <c r="AQ47" s="540"/>
      <c r="AR47" s="540" t="str">
        <f t="shared" ref="AR47" si="494">IF(U47="","",AP47+IFERROR(SUM(V47:AO48)+LARGE(V47:AO48,1)/100+LARGE(V47:AO48,2)/1000+LARGE(V47:AO48,3)/10000+LARGE(V47:AO48,4)/100000+LARGE(V47:AO48,5)/1000000+LARGE(V47:AO48,6)/10000000+LARGE(V47:AO48,7)/100000000+LARGE(V47:AO48,8)/1000000000+LARGE(V47:AO48,9)/10000000000+LARGE(V47:AO48,10)/100000000000+LARGE(V47:AO48,11)/1000000000000+LARGE(V47:AO48,12)/10000000000000+LARGE(V47:AO48,13)/100000000000000+LARGE(V47:AO48,14)/1000000000000000+LARGE(V47:AO48,15)/10000000000000000+LARGE(V47:AO48,16)/100000000000000000+LARGE(V47:AO48,17)/1000000000000000000+LARGE(V47:AO48,18)/10000000000000000000+LARGE(V47:AO48,19)/100000000000000000000+LARGE(V47:AO48,20)/1E+21+0.01/T47,0))</f>
        <v/>
      </c>
    </row>
    <row r="48" spans="1:44" ht="12" customHeight="1" thickBot="1" x14ac:dyDescent="0.35">
      <c r="A48" s="604"/>
      <c r="B48" s="524"/>
      <c r="C48" s="521"/>
      <c r="D48" s="526"/>
      <c r="E48" s="69"/>
      <c r="F48" s="70"/>
      <c r="G48" s="528"/>
      <c r="H48" s="233" t="str">
        <f t="shared" si="352"/>
        <v/>
      </c>
      <c r="I48" s="71"/>
      <c r="J48" s="71"/>
      <c r="K48" s="71"/>
      <c r="L48" s="71"/>
      <c r="M48" s="71"/>
      <c r="N48" s="71"/>
      <c r="O48" s="73"/>
      <c r="P48" s="71"/>
      <c r="Q48" s="71"/>
      <c r="R48" s="105"/>
      <c r="S48" s="107"/>
      <c r="T48" s="618"/>
      <c r="U48" s="540"/>
      <c r="V48" s="540"/>
      <c r="W48" s="540"/>
      <c r="X48" s="540"/>
      <c r="Y48" s="540"/>
      <c r="Z48" s="540"/>
      <c r="AA48" s="540"/>
      <c r="AB48" s="540"/>
      <c r="AC48" s="540"/>
      <c r="AD48" s="540"/>
      <c r="AE48" s="540"/>
      <c r="AF48" s="540"/>
      <c r="AG48" s="540"/>
      <c r="AH48" s="540"/>
      <c r="AI48" s="540"/>
      <c r="AJ48" s="540"/>
      <c r="AK48" s="540"/>
      <c r="AL48" s="540"/>
      <c r="AM48" s="540"/>
      <c r="AN48" s="540"/>
      <c r="AO48" s="540"/>
      <c r="AP48" s="540"/>
      <c r="AQ48" s="540"/>
      <c r="AR48" s="540"/>
    </row>
    <row r="49" spans="1:44" ht="12" customHeight="1" x14ac:dyDescent="0.3">
      <c r="A49" s="603" t="str">
        <f>IF(ISERROR(RANK(AR49,$AR$35:$AR$54,0)),"",(RANK(AR49,$AR$35:$AR$54,0)))</f>
        <v/>
      </c>
      <c r="B49" s="523" t="str">
        <f>IF(ISNA(VLOOKUP($D49,'L. Des E.'!$A$3:$C$362,2,FALSE)),"",(VLOOKUP($D49,'L. Des E.'!$A$3:$C$362,2,FALSE)))</f>
        <v/>
      </c>
      <c r="C49" s="520" t="str">
        <f>IF(ISNA(VLOOKUP($D49,'L. Des E.'!$A$3:$C$362,3,FALSE)),"",(VLOOKUP($D49,'L. Des E.'!$A$3:$C$362,3,FALSE)))</f>
        <v/>
      </c>
      <c r="D49" s="525"/>
      <c r="E49" s="64"/>
      <c r="F49" s="65"/>
      <c r="G49" s="527" t="str">
        <f t="shared" si="351"/>
        <v/>
      </c>
      <c r="H49" s="238" t="str">
        <f t="shared" si="352"/>
        <v/>
      </c>
      <c r="I49" s="66"/>
      <c r="J49" s="66"/>
      <c r="K49" s="66"/>
      <c r="L49" s="66"/>
      <c r="M49" s="66"/>
      <c r="N49" s="66"/>
      <c r="O49" s="67"/>
      <c r="P49" s="66"/>
      <c r="Q49" s="66"/>
      <c r="R49" s="104"/>
      <c r="S49" s="68"/>
      <c r="T49" s="618">
        <v>8</v>
      </c>
      <c r="U49" s="540" t="str">
        <f t="shared" ref="U49" si="495">G49</f>
        <v/>
      </c>
      <c r="V49" s="540">
        <f t="shared" ref="V49" si="496">I49</f>
        <v>0</v>
      </c>
      <c r="W49" s="540">
        <f t="shared" ref="W49" si="497">I50</f>
        <v>0</v>
      </c>
      <c r="X49" s="540">
        <f t="shared" ref="X49" si="498">J49</f>
        <v>0</v>
      </c>
      <c r="Y49" s="540">
        <f t="shared" ref="Y49" si="499">J50</f>
        <v>0</v>
      </c>
      <c r="Z49" s="540">
        <f t="shared" ref="Z49" si="500">K49</f>
        <v>0</v>
      </c>
      <c r="AA49" s="540">
        <f t="shared" ref="AA49" si="501">K50</f>
        <v>0</v>
      </c>
      <c r="AB49" s="540">
        <f t="shared" ref="AB49" si="502">L49</f>
        <v>0</v>
      </c>
      <c r="AC49" s="540">
        <f t="shared" ref="AC49" si="503">L50</f>
        <v>0</v>
      </c>
      <c r="AD49" s="540">
        <f t="shared" ref="AD49" si="504">M49</f>
        <v>0</v>
      </c>
      <c r="AE49" s="540">
        <f t="shared" ref="AE49" si="505">M50</f>
        <v>0</v>
      </c>
      <c r="AF49" s="540">
        <f t="shared" ref="AF49" si="506">N49</f>
        <v>0</v>
      </c>
      <c r="AG49" s="540">
        <f t="shared" ref="AG49" si="507">N50</f>
        <v>0</v>
      </c>
      <c r="AH49" s="540">
        <f t="shared" ref="AH49" si="508">O49</f>
        <v>0</v>
      </c>
      <c r="AI49" s="540">
        <f t="shared" ref="AI49" si="509">O50</f>
        <v>0</v>
      </c>
      <c r="AJ49" s="540">
        <f t="shared" ref="AJ49" si="510">P49</f>
        <v>0</v>
      </c>
      <c r="AK49" s="540">
        <f t="shared" ref="AK49" si="511">P50</f>
        <v>0</v>
      </c>
      <c r="AL49" s="540">
        <f t="shared" ref="AL49" si="512">Q49</f>
        <v>0</v>
      </c>
      <c r="AM49" s="540">
        <f t="shared" ref="AM49" si="513">Q50</f>
        <v>0</v>
      </c>
      <c r="AN49" s="540">
        <f t="shared" ref="AN49" si="514">R49</f>
        <v>0</v>
      </c>
      <c r="AO49" s="540">
        <f t="shared" ref="AO49" si="515">R50</f>
        <v>0</v>
      </c>
      <c r="AP49" s="540">
        <f t="shared" ref="AP49" si="516">S49+S50</f>
        <v>0</v>
      </c>
      <c r="AQ49" s="540"/>
      <c r="AR49" s="540" t="str">
        <f t="shared" ref="AR49" si="517">IF(U49="","",AP49+IFERROR(SUM(V49:AO50)+LARGE(V49:AO50,1)/100+LARGE(V49:AO50,2)/1000+LARGE(V49:AO50,3)/10000+LARGE(V49:AO50,4)/100000+LARGE(V49:AO50,5)/1000000+LARGE(V49:AO50,6)/10000000+LARGE(V49:AO50,7)/100000000+LARGE(V49:AO50,8)/1000000000+LARGE(V49:AO50,9)/10000000000+LARGE(V49:AO50,10)/100000000000+LARGE(V49:AO50,11)/1000000000000+LARGE(V49:AO50,12)/10000000000000+LARGE(V49:AO50,13)/100000000000000+LARGE(V49:AO50,14)/1000000000000000+LARGE(V49:AO50,15)/10000000000000000+LARGE(V49:AO50,16)/100000000000000000+LARGE(V49:AO50,17)/1000000000000000000+LARGE(V49:AO50,18)/10000000000000000000+LARGE(V49:AO50,19)/100000000000000000000+LARGE(V49:AO50,20)/1E+21+0.01/T49,0))</f>
        <v/>
      </c>
    </row>
    <row r="50" spans="1:44" ht="12" customHeight="1" thickBot="1" x14ac:dyDescent="0.35">
      <c r="A50" s="604"/>
      <c r="B50" s="524"/>
      <c r="C50" s="521"/>
      <c r="D50" s="526"/>
      <c r="E50" s="69"/>
      <c r="F50" s="70"/>
      <c r="G50" s="528"/>
      <c r="H50" s="233" t="str">
        <f t="shared" si="352"/>
        <v/>
      </c>
      <c r="I50" s="71"/>
      <c r="J50" s="71"/>
      <c r="K50" s="71"/>
      <c r="L50" s="71"/>
      <c r="M50" s="71"/>
      <c r="N50" s="71"/>
      <c r="O50" s="73"/>
      <c r="P50" s="71"/>
      <c r="Q50" s="71"/>
      <c r="R50" s="105"/>
      <c r="S50" s="74"/>
      <c r="T50" s="618"/>
      <c r="U50" s="540"/>
      <c r="V50" s="540"/>
      <c r="W50" s="540"/>
      <c r="X50" s="540"/>
      <c r="Y50" s="540"/>
      <c r="Z50" s="540"/>
      <c r="AA50" s="540"/>
      <c r="AB50" s="540"/>
      <c r="AC50" s="540"/>
      <c r="AD50" s="540"/>
      <c r="AE50" s="540"/>
      <c r="AF50" s="540"/>
      <c r="AG50" s="540"/>
      <c r="AH50" s="540"/>
      <c r="AI50" s="540"/>
      <c r="AJ50" s="540"/>
      <c r="AK50" s="540"/>
      <c r="AL50" s="540"/>
      <c r="AM50" s="540"/>
      <c r="AN50" s="540"/>
      <c r="AO50" s="540"/>
      <c r="AP50" s="540"/>
      <c r="AQ50" s="540"/>
      <c r="AR50" s="540"/>
    </row>
    <row r="51" spans="1:44" ht="12" customHeight="1" x14ac:dyDescent="0.3">
      <c r="A51" s="603" t="str">
        <f>IF(ISERROR(RANK(AR51,$AR$35:$AR$54,0)),"",(RANK(AR51,$AR$35:$AR$54,0)))</f>
        <v/>
      </c>
      <c r="B51" s="523" t="str">
        <f>IF(ISNA(VLOOKUP($D51,'L. Des E.'!$A$3:$C$362,2,FALSE)),"",(VLOOKUP($D51,'L. Des E.'!$A$3:$C$362,2,FALSE)))</f>
        <v/>
      </c>
      <c r="C51" s="520" t="str">
        <f>IF(ISNA(VLOOKUP($D51,'L. Des E.'!$A$3:$C$362,3,FALSE)),"",(VLOOKUP($D51,'L. Des E.'!$A$3:$C$362,3,FALSE)))</f>
        <v/>
      </c>
      <c r="D51" s="525"/>
      <c r="E51" s="64"/>
      <c r="F51" s="65"/>
      <c r="G51" s="527" t="str">
        <f t="shared" si="351"/>
        <v/>
      </c>
      <c r="H51" s="238" t="str">
        <f t="shared" si="352"/>
        <v/>
      </c>
      <c r="I51" s="66"/>
      <c r="J51" s="66"/>
      <c r="K51" s="66"/>
      <c r="L51" s="66"/>
      <c r="M51" s="66"/>
      <c r="N51" s="66"/>
      <c r="O51" s="67"/>
      <c r="P51" s="66"/>
      <c r="Q51" s="66"/>
      <c r="R51" s="104"/>
      <c r="S51" s="108"/>
      <c r="T51" s="618">
        <v>9</v>
      </c>
      <c r="U51" s="540" t="str">
        <f t="shared" ref="U51" si="518">G51</f>
        <v/>
      </c>
      <c r="V51" s="540">
        <f t="shared" ref="V51" si="519">I51</f>
        <v>0</v>
      </c>
      <c r="W51" s="540">
        <f t="shared" ref="W51" si="520">I52</f>
        <v>0</v>
      </c>
      <c r="X51" s="540">
        <f t="shared" ref="X51" si="521">J51</f>
        <v>0</v>
      </c>
      <c r="Y51" s="540">
        <f t="shared" ref="Y51" si="522">J52</f>
        <v>0</v>
      </c>
      <c r="Z51" s="540">
        <f t="shared" ref="Z51" si="523">K51</f>
        <v>0</v>
      </c>
      <c r="AA51" s="540">
        <f t="shared" ref="AA51" si="524">K52</f>
        <v>0</v>
      </c>
      <c r="AB51" s="540">
        <f t="shared" ref="AB51" si="525">L51</f>
        <v>0</v>
      </c>
      <c r="AC51" s="540">
        <f t="shared" ref="AC51" si="526">L52</f>
        <v>0</v>
      </c>
      <c r="AD51" s="540">
        <f t="shared" ref="AD51" si="527">M51</f>
        <v>0</v>
      </c>
      <c r="AE51" s="540">
        <f t="shared" ref="AE51" si="528">M52</f>
        <v>0</v>
      </c>
      <c r="AF51" s="540">
        <f t="shared" ref="AF51" si="529">N51</f>
        <v>0</v>
      </c>
      <c r="AG51" s="540">
        <f t="shared" ref="AG51" si="530">N52</f>
        <v>0</v>
      </c>
      <c r="AH51" s="540">
        <f t="shared" ref="AH51" si="531">O51</f>
        <v>0</v>
      </c>
      <c r="AI51" s="540">
        <f t="shared" ref="AI51" si="532">O52</f>
        <v>0</v>
      </c>
      <c r="AJ51" s="540">
        <f t="shared" ref="AJ51" si="533">P51</f>
        <v>0</v>
      </c>
      <c r="AK51" s="540">
        <f t="shared" ref="AK51" si="534">P52</f>
        <v>0</v>
      </c>
      <c r="AL51" s="540">
        <f t="shared" ref="AL51" si="535">Q51</f>
        <v>0</v>
      </c>
      <c r="AM51" s="540">
        <f t="shared" ref="AM51" si="536">Q52</f>
        <v>0</v>
      </c>
      <c r="AN51" s="540">
        <f t="shared" ref="AN51" si="537">R51</f>
        <v>0</v>
      </c>
      <c r="AO51" s="540">
        <f t="shared" ref="AO51" si="538">R52</f>
        <v>0</v>
      </c>
      <c r="AP51" s="540">
        <f t="shared" ref="AP51" si="539">S51+S52</f>
        <v>0</v>
      </c>
      <c r="AQ51" s="540"/>
      <c r="AR51" s="540" t="str">
        <f t="shared" ref="AR51" si="540">IF(U51="","",AP51+IFERROR(SUM(V51:AO52)+LARGE(V51:AO52,1)/100+LARGE(V51:AO52,2)/1000+LARGE(V51:AO52,3)/10000+LARGE(V51:AO52,4)/100000+LARGE(V51:AO52,5)/1000000+LARGE(V51:AO52,6)/10000000+LARGE(V51:AO52,7)/100000000+LARGE(V51:AO52,8)/1000000000+LARGE(V51:AO52,9)/10000000000+LARGE(V51:AO52,10)/100000000000+LARGE(V51:AO52,11)/1000000000000+LARGE(V51:AO52,12)/10000000000000+LARGE(V51:AO52,13)/100000000000000+LARGE(V51:AO52,14)/1000000000000000+LARGE(V51:AO52,15)/10000000000000000+LARGE(V51:AO52,16)/100000000000000000+LARGE(V51:AO52,17)/1000000000000000000+LARGE(V51:AO52,18)/10000000000000000000+LARGE(V51:AO52,19)/100000000000000000000+LARGE(V51:AO52,20)/1E+21+0.01/T51,0))</f>
        <v/>
      </c>
    </row>
    <row r="52" spans="1:44" ht="12" customHeight="1" thickBot="1" x14ac:dyDescent="0.35">
      <c r="A52" s="604"/>
      <c r="B52" s="524"/>
      <c r="C52" s="521"/>
      <c r="D52" s="526"/>
      <c r="E52" s="69"/>
      <c r="F52" s="70"/>
      <c r="G52" s="528"/>
      <c r="H52" s="233" t="str">
        <f t="shared" si="352"/>
        <v/>
      </c>
      <c r="I52" s="71"/>
      <c r="J52" s="71"/>
      <c r="K52" s="71"/>
      <c r="L52" s="71"/>
      <c r="M52" s="71"/>
      <c r="N52" s="71"/>
      <c r="O52" s="73"/>
      <c r="P52" s="71"/>
      <c r="Q52" s="71"/>
      <c r="R52" s="105"/>
      <c r="S52" s="107"/>
      <c r="T52" s="618"/>
      <c r="U52" s="540"/>
      <c r="V52" s="540"/>
      <c r="W52" s="540"/>
      <c r="X52" s="540"/>
      <c r="Y52" s="540"/>
      <c r="Z52" s="540"/>
      <c r="AA52" s="540"/>
      <c r="AB52" s="540"/>
      <c r="AC52" s="540"/>
      <c r="AD52" s="540"/>
      <c r="AE52" s="540"/>
      <c r="AF52" s="540"/>
      <c r="AG52" s="540"/>
      <c r="AH52" s="540"/>
      <c r="AI52" s="540"/>
      <c r="AJ52" s="540"/>
      <c r="AK52" s="540"/>
      <c r="AL52" s="540"/>
      <c r="AM52" s="540"/>
      <c r="AN52" s="540"/>
      <c r="AO52" s="540"/>
      <c r="AP52" s="540"/>
      <c r="AQ52" s="540"/>
      <c r="AR52" s="540"/>
    </row>
    <row r="53" spans="1:44" ht="12" customHeight="1" x14ac:dyDescent="0.3">
      <c r="A53" s="603" t="str">
        <f>IF(ISERROR(RANK(AR53,$AR$35:$AR$54,0)),"",(RANK(AR53,$AR$35:$AR$54,0)))</f>
        <v/>
      </c>
      <c r="B53" s="523" t="str">
        <f>IF(ISNA(VLOOKUP($D53,'L. Des E.'!$A$3:$C$362,2,FALSE)),"",(VLOOKUP($D53,'L. Des E.'!$A$3:$C$362,2,FALSE)))</f>
        <v/>
      </c>
      <c r="C53" s="520" t="str">
        <f>IF(ISNA(VLOOKUP($D53,'L. Des E.'!$A$3:$C$362,3,FALSE)),"",(VLOOKUP($D53,'L. Des E.'!$A$3:$C$362,3,FALSE)))</f>
        <v/>
      </c>
      <c r="D53" s="525"/>
      <c r="E53" s="64"/>
      <c r="F53" s="65"/>
      <c r="G53" s="527" t="str">
        <f t="shared" si="351"/>
        <v/>
      </c>
      <c r="H53" s="238" t="str">
        <f t="shared" si="352"/>
        <v/>
      </c>
      <c r="I53" s="66"/>
      <c r="J53" s="66"/>
      <c r="K53" s="66"/>
      <c r="L53" s="66"/>
      <c r="M53" s="66"/>
      <c r="N53" s="66"/>
      <c r="O53" s="67"/>
      <c r="P53" s="66"/>
      <c r="Q53" s="66"/>
      <c r="R53" s="104"/>
      <c r="S53" s="68"/>
      <c r="T53" s="618">
        <v>10</v>
      </c>
      <c r="U53" s="540" t="str">
        <f t="shared" ref="U53" si="541">G53</f>
        <v/>
      </c>
      <c r="V53" s="540">
        <f t="shared" ref="V53" si="542">I53</f>
        <v>0</v>
      </c>
      <c r="W53" s="540">
        <f t="shared" ref="W53" si="543">I54</f>
        <v>0</v>
      </c>
      <c r="X53" s="540">
        <f t="shared" ref="X53" si="544">J53</f>
        <v>0</v>
      </c>
      <c r="Y53" s="540">
        <f t="shared" ref="Y53" si="545">J54</f>
        <v>0</v>
      </c>
      <c r="Z53" s="540">
        <f t="shared" ref="Z53" si="546">K53</f>
        <v>0</v>
      </c>
      <c r="AA53" s="540">
        <f t="shared" ref="AA53" si="547">K54</f>
        <v>0</v>
      </c>
      <c r="AB53" s="540">
        <f t="shared" ref="AB53" si="548">L53</f>
        <v>0</v>
      </c>
      <c r="AC53" s="540">
        <f t="shared" ref="AC53" si="549">L54</f>
        <v>0</v>
      </c>
      <c r="AD53" s="540">
        <f t="shared" ref="AD53" si="550">M53</f>
        <v>0</v>
      </c>
      <c r="AE53" s="540">
        <f t="shared" ref="AE53" si="551">M54</f>
        <v>0</v>
      </c>
      <c r="AF53" s="540">
        <f t="shared" ref="AF53" si="552">N53</f>
        <v>0</v>
      </c>
      <c r="AG53" s="540">
        <f t="shared" ref="AG53" si="553">N54</f>
        <v>0</v>
      </c>
      <c r="AH53" s="540">
        <f t="shared" ref="AH53" si="554">O53</f>
        <v>0</v>
      </c>
      <c r="AI53" s="540">
        <f t="shared" ref="AI53" si="555">O54</f>
        <v>0</v>
      </c>
      <c r="AJ53" s="540">
        <f t="shared" ref="AJ53" si="556">P53</f>
        <v>0</v>
      </c>
      <c r="AK53" s="540">
        <f t="shared" ref="AK53" si="557">P54</f>
        <v>0</v>
      </c>
      <c r="AL53" s="540">
        <f t="shared" ref="AL53" si="558">Q53</f>
        <v>0</v>
      </c>
      <c r="AM53" s="540">
        <f t="shared" ref="AM53" si="559">Q54</f>
        <v>0</v>
      </c>
      <c r="AN53" s="540">
        <f t="shared" ref="AN53" si="560">R53</f>
        <v>0</v>
      </c>
      <c r="AO53" s="540">
        <f t="shared" ref="AO53" si="561">R54</f>
        <v>0</v>
      </c>
      <c r="AP53" s="540">
        <f t="shared" ref="AP53" si="562">S53+S54</f>
        <v>0</v>
      </c>
      <c r="AQ53" s="540"/>
      <c r="AR53" s="540" t="str">
        <f t="shared" ref="AR53" si="563">IF(U53="","",AP53+IFERROR(SUM(V53:AO54)+LARGE(V53:AO54,1)/100+LARGE(V53:AO54,2)/1000+LARGE(V53:AO54,3)/10000+LARGE(V53:AO54,4)/100000+LARGE(V53:AO54,5)/1000000+LARGE(V53:AO54,6)/10000000+LARGE(V53:AO54,7)/100000000+LARGE(V53:AO54,8)/1000000000+LARGE(V53:AO54,9)/10000000000+LARGE(V53:AO54,10)/100000000000+LARGE(V53:AO54,11)/1000000000000+LARGE(V53:AO54,12)/10000000000000+LARGE(V53:AO54,13)/100000000000000+LARGE(V53:AO54,14)/1000000000000000+LARGE(V53:AO54,15)/10000000000000000+LARGE(V53:AO54,16)/100000000000000000+LARGE(V53:AO54,17)/1000000000000000000+LARGE(V53:AO54,18)/10000000000000000000+LARGE(V53:AO54,19)/100000000000000000000+LARGE(V53:AO54,20)/1E+21+0.01/T53,0))</f>
        <v/>
      </c>
    </row>
    <row r="54" spans="1:44" ht="12" customHeight="1" thickBot="1" x14ac:dyDescent="0.35">
      <c r="A54" s="604"/>
      <c r="B54" s="524"/>
      <c r="C54" s="521"/>
      <c r="D54" s="526"/>
      <c r="E54" s="69"/>
      <c r="F54" s="70"/>
      <c r="G54" s="528"/>
      <c r="H54" s="233" t="str">
        <f t="shared" si="352"/>
        <v/>
      </c>
      <c r="I54" s="71"/>
      <c r="J54" s="71"/>
      <c r="K54" s="71"/>
      <c r="L54" s="71"/>
      <c r="M54" s="71"/>
      <c r="N54" s="71"/>
      <c r="O54" s="73"/>
      <c r="P54" s="71"/>
      <c r="Q54" s="71"/>
      <c r="R54" s="105"/>
      <c r="S54" s="74"/>
      <c r="T54" s="618"/>
      <c r="U54" s="540"/>
      <c r="V54" s="540"/>
      <c r="W54" s="540"/>
      <c r="X54" s="540"/>
      <c r="Y54" s="540"/>
      <c r="Z54" s="540"/>
      <c r="AA54" s="540"/>
      <c r="AB54" s="540"/>
      <c r="AC54" s="540"/>
      <c r="AD54" s="540"/>
      <c r="AE54" s="540"/>
      <c r="AF54" s="540"/>
      <c r="AG54" s="540"/>
      <c r="AH54" s="540"/>
      <c r="AI54" s="540"/>
      <c r="AJ54" s="540"/>
      <c r="AK54" s="540"/>
      <c r="AL54" s="540"/>
      <c r="AM54" s="540"/>
      <c r="AN54" s="540"/>
      <c r="AO54" s="540"/>
      <c r="AP54" s="540"/>
      <c r="AQ54" s="540"/>
      <c r="AR54" s="540"/>
    </row>
    <row r="55" spans="1:44" ht="70.8" customHeight="1" thickTop="1" thickBot="1" x14ac:dyDescent="0.35">
      <c r="A55" s="596" t="s">
        <v>857</v>
      </c>
      <c r="B55" s="595"/>
      <c r="C55" s="606" t="s">
        <v>778</v>
      </c>
      <c r="D55" s="606"/>
      <c r="E55" s="607" t="s">
        <v>700</v>
      </c>
      <c r="F55" s="607"/>
      <c r="G55" s="607"/>
      <c r="H55" s="607"/>
      <c r="I55" s="608" t="str">
        <f>IF(COUNTA(F57:F86)=0,"",(COUNTA(F57:F86)))</f>
        <v/>
      </c>
      <c r="J55" s="609"/>
      <c r="K55" s="607" t="s">
        <v>774</v>
      </c>
      <c r="L55" s="607"/>
      <c r="M55" s="593"/>
      <c r="N55" s="610"/>
      <c r="O55" s="611"/>
      <c r="P55" s="611"/>
      <c r="Q55" s="611"/>
      <c r="R55" s="611"/>
      <c r="S55" s="612"/>
      <c r="V55" s="131" t="s">
        <v>799</v>
      </c>
      <c r="W55" s="131" t="s">
        <v>794</v>
      </c>
      <c r="X55" s="131" t="s">
        <v>799</v>
      </c>
      <c r="Y55" s="131" t="s">
        <v>794</v>
      </c>
      <c r="Z55" s="131" t="s">
        <v>799</v>
      </c>
      <c r="AA55" s="131" t="s">
        <v>794</v>
      </c>
      <c r="AB55" s="131" t="s">
        <v>799</v>
      </c>
      <c r="AC55" s="131" t="s">
        <v>794</v>
      </c>
      <c r="AD55" s="131" t="s">
        <v>799</v>
      </c>
      <c r="AE55" s="131" t="s">
        <v>794</v>
      </c>
      <c r="AF55" s="131" t="s">
        <v>799</v>
      </c>
      <c r="AG55" s="131" t="s">
        <v>794</v>
      </c>
      <c r="AH55" s="131" t="s">
        <v>799</v>
      </c>
      <c r="AI55" s="131" t="s">
        <v>794</v>
      </c>
      <c r="AJ55" s="131" t="s">
        <v>799</v>
      </c>
      <c r="AK55" s="131" t="s">
        <v>794</v>
      </c>
      <c r="AL55" s="131" t="s">
        <v>799</v>
      </c>
      <c r="AM55" s="131" t="s">
        <v>794</v>
      </c>
      <c r="AN55" s="131" t="s">
        <v>799</v>
      </c>
      <c r="AO55" s="131" t="s">
        <v>794</v>
      </c>
      <c r="AP55" s="145"/>
      <c r="AQ55" s="145"/>
    </row>
    <row r="56" spans="1:44" ht="28.8" customHeight="1" thickTop="1" thickBot="1" x14ac:dyDescent="0.35">
      <c r="A56" s="113" t="s">
        <v>747</v>
      </c>
      <c r="B56" s="110" t="s">
        <v>1</v>
      </c>
      <c r="C56" s="114" t="s">
        <v>694</v>
      </c>
      <c r="D56" s="97" t="s">
        <v>0</v>
      </c>
      <c r="E56" s="98" t="s">
        <v>679</v>
      </c>
      <c r="F56" s="99" t="s">
        <v>695</v>
      </c>
      <c r="G56" s="100" t="s">
        <v>697</v>
      </c>
      <c r="H56" s="99" t="s">
        <v>680</v>
      </c>
      <c r="I56" s="158" t="s">
        <v>681</v>
      </c>
      <c r="J56" s="158" t="s">
        <v>682</v>
      </c>
      <c r="K56" s="158" t="s">
        <v>683</v>
      </c>
      <c r="L56" s="158" t="s">
        <v>684</v>
      </c>
      <c r="M56" s="158" t="s">
        <v>685</v>
      </c>
      <c r="N56" s="158" t="s">
        <v>686</v>
      </c>
      <c r="O56" s="159" t="s">
        <v>687</v>
      </c>
      <c r="P56" s="158" t="s">
        <v>688</v>
      </c>
      <c r="Q56" s="158" t="s">
        <v>689</v>
      </c>
      <c r="R56" s="160" t="s">
        <v>690</v>
      </c>
      <c r="S56" s="161" t="s">
        <v>792</v>
      </c>
      <c r="U56" s="136" t="s">
        <v>697</v>
      </c>
      <c r="V56" s="605" t="s">
        <v>681</v>
      </c>
      <c r="W56" s="605"/>
      <c r="X56" s="605" t="s">
        <v>682</v>
      </c>
      <c r="Y56" s="605"/>
      <c r="Z56" s="605" t="s">
        <v>683</v>
      </c>
      <c r="AA56" s="605"/>
      <c r="AB56" s="605" t="s">
        <v>684</v>
      </c>
      <c r="AC56" s="605"/>
      <c r="AD56" s="605" t="s">
        <v>685</v>
      </c>
      <c r="AE56" s="605"/>
      <c r="AF56" s="605" t="s">
        <v>686</v>
      </c>
      <c r="AG56" s="605"/>
      <c r="AH56" s="605" t="s">
        <v>687</v>
      </c>
      <c r="AI56" s="605"/>
      <c r="AJ56" s="605" t="s">
        <v>688</v>
      </c>
      <c r="AK56" s="605"/>
      <c r="AL56" s="605" t="s">
        <v>689</v>
      </c>
      <c r="AM56" s="605"/>
      <c r="AN56" s="605" t="s">
        <v>690</v>
      </c>
      <c r="AO56" s="605"/>
      <c r="AP56" s="540" t="s">
        <v>792</v>
      </c>
      <c r="AQ56" s="540"/>
      <c r="AR56" s="130" t="s">
        <v>798</v>
      </c>
    </row>
    <row r="57" spans="1:44" ht="12" customHeight="1" x14ac:dyDescent="0.3">
      <c r="A57" s="603" t="str">
        <f>IF(ISERROR(RANK(AR57,$AR$57:$AR$86,0)),"",(RANK(AR57,$AR$57:$AR$86,0)))</f>
        <v/>
      </c>
      <c r="B57" s="523" t="str">
        <f>IF(ISNA(VLOOKUP($D57,'L. Des E.'!$A$3:$C$362,2,FALSE)),"",(VLOOKUP($D57,'L. Des E.'!$A$3:$C$362,2,FALSE)))</f>
        <v/>
      </c>
      <c r="C57" s="520" t="str">
        <f>IF(ISNA(VLOOKUP($D57,'L. Des E.'!$A$3:$C$362,3,FALSE)),"",(VLOOKUP($D57,'L. Des E.'!$A$3:$C$362,3,FALSE)))</f>
        <v/>
      </c>
      <c r="D57" s="525"/>
      <c r="E57" s="64"/>
      <c r="F57" s="65"/>
      <c r="G57" s="527" t="str">
        <f t="shared" ref="G57:G85" si="564">IF(SUM(H57,H58,S57,S58)=0,"",(SUM(H57,H58,S57,S58)))</f>
        <v/>
      </c>
      <c r="H57" s="237" t="str">
        <f t="shared" ref="H57:H86" si="565">IF(MIN(90,SUM(I57:R57))=0,"",(MIN(90,SUM(I57:R57))))</f>
        <v/>
      </c>
      <c r="I57" s="66"/>
      <c r="J57" s="66"/>
      <c r="K57" s="66"/>
      <c r="L57" s="66"/>
      <c r="M57" s="66"/>
      <c r="N57" s="66"/>
      <c r="O57" s="67"/>
      <c r="P57" s="66"/>
      <c r="Q57" s="66"/>
      <c r="R57" s="104"/>
      <c r="S57" s="68"/>
      <c r="T57" s="618">
        <v>1</v>
      </c>
      <c r="U57" s="540" t="str">
        <f>G57</f>
        <v/>
      </c>
      <c r="V57" s="540">
        <f>I57</f>
        <v>0</v>
      </c>
      <c r="W57" s="540">
        <f>I58</f>
        <v>0</v>
      </c>
      <c r="X57" s="540">
        <f>J57</f>
        <v>0</v>
      </c>
      <c r="Y57" s="540">
        <f>J58</f>
        <v>0</v>
      </c>
      <c r="Z57" s="540">
        <f>K57</f>
        <v>0</v>
      </c>
      <c r="AA57" s="540">
        <f>K58</f>
        <v>0</v>
      </c>
      <c r="AB57" s="540">
        <f>L57</f>
        <v>0</v>
      </c>
      <c r="AC57" s="540">
        <f>L58</f>
        <v>0</v>
      </c>
      <c r="AD57" s="540">
        <f>M57</f>
        <v>0</v>
      </c>
      <c r="AE57" s="540">
        <f>M58</f>
        <v>0</v>
      </c>
      <c r="AF57" s="540">
        <f>N57</f>
        <v>0</v>
      </c>
      <c r="AG57" s="540">
        <f>N58</f>
        <v>0</v>
      </c>
      <c r="AH57" s="540">
        <f>O57</f>
        <v>0</v>
      </c>
      <c r="AI57" s="540">
        <f>O58</f>
        <v>0</v>
      </c>
      <c r="AJ57" s="540">
        <f>P57</f>
        <v>0</v>
      </c>
      <c r="AK57" s="540">
        <f>P58</f>
        <v>0</v>
      </c>
      <c r="AL57" s="540">
        <f>Q57</f>
        <v>0</v>
      </c>
      <c r="AM57" s="540">
        <f>Q58</f>
        <v>0</v>
      </c>
      <c r="AN57" s="540">
        <f>R57</f>
        <v>0</v>
      </c>
      <c r="AO57" s="540">
        <f>R58</f>
        <v>0</v>
      </c>
      <c r="AP57" s="540">
        <f>S57+S58</f>
        <v>0</v>
      </c>
      <c r="AQ57" s="540"/>
      <c r="AR57" s="540" t="str">
        <f>IF(U57="","",AP57+IFERROR(SUM(V57:AO58)+LARGE(V57:AO58,1)/100+LARGE(V57:AO58,2)/1000+LARGE(V57:AO58,3)/10000+LARGE(V57:AO58,4)/100000+LARGE(V57:AO58,5)/1000000+LARGE(V57:AO58,6)/10000000+LARGE(V57:AO58,7)/100000000+LARGE(V57:AO58,8)/1000000000+LARGE(V57:AO58,9)/10000000000+LARGE(V57:AO58,10)/100000000000+LARGE(V57:AO58,11)/1000000000000+LARGE(V57:AO58,12)/10000000000000+LARGE(V57:AO58,13)/100000000000000+LARGE(V57:AO58,14)/1000000000000000+LARGE(V57:AO58,15)/10000000000000000+LARGE(V57:AO58,16)/100000000000000000+LARGE(V57:AO58,17)/1000000000000000000+LARGE(V57:AO58,18)/10000000000000000000+LARGE(V57:AO58,19)/100000000000000000000+LARGE(V57:AO58,20)/1E+21+0.01/T57,0))</f>
        <v/>
      </c>
    </row>
    <row r="58" spans="1:44" ht="12" customHeight="1" thickBot="1" x14ac:dyDescent="0.35">
      <c r="A58" s="604"/>
      <c r="B58" s="524"/>
      <c r="C58" s="521"/>
      <c r="D58" s="526"/>
      <c r="E58" s="69"/>
      <c r="F58" s="70"/>
      <c r="G58" s="528"/>
      <c r="H58" s="84" t="str">
        <f t="shared" si="565"/>
        <v/>
      </c>
      <c r="I58" s="71"/>
      <c r="J58" s="71"/>
      <c r="K58" s="71"/>
      <c r="L58" s="71"/>
      <c r="M58" s="71"/>
      <c r="N58" s="71"/>
      <c r="O58" s="73"/>
      <c r="P58" s="71"/>
      <c r="Q58" s="71"/>
      <c r="R58" s="105"/>
      <c r="S58" s="74"/>
      <c r="T58" s="618"/>
      <c r="U58" s="540"/>
      <c r="V58" s="540"/>
      <c r="W58" s="540"/>
      <c r="X58" s="540"/>
      <c r="Y58" s="540"/>
      <c r="Z58" s="540"/>
      <c r="AA58" s="540"/>
      <c r="AB58" s="540"/>
      <c r="AC58" s="540"/>
      <c r="AD58" s="540"/>
      <c r="AE58" s="540"/>
      <c r="AF58" s="540"/>
      <c r="AG58" s="540"/>
      <c r="AH58" s="540"/>
      <c r="AI58" s="540"/>
      <c r="AJ58" s="540"/>
      <c r="AK58" s="540"/>
      <c r="AL58" s="540"/>
      <c r="AM58" s="540"/>
      <c r="AN58" s="540"/>
      <c r="AO58" s="540"/>
      <c r="AP58" s="540"/>
      <c r="AQ58" s="540"/>
      <c r="AR58" s="540"/>
    </row>
    <row r="59" spans="1:44" ht="12" customHeight="1" x14ac:dyDescent="0.3">
      <c r="A59" s="603" t="str">
        <f t="shared" ref="A59" si="566">IF(ISERROR(RANK(AR59,$AR$57:$AR$86,0)),"",(RANK(AR59,$AR$57:$AR$86,0)))</f>
        <v/>
      </c>
      <c r="B59" s="523" t="str">
        <f>IF(ISNA(VLOOKUP($D59,'L. Des E.'!$A$3:$C$362,2,FALSE)),"",(VLOOKUP($D59,'L. Des E.'!$A$3:$C$362,2,FALSE)))</f>
        <v/>
      </c>
      <c r="C59" s="520" t="str">
        <f>IF(ISNA(VLOOKUP($D59,'L. Des E.'!$A$3:$C$362,3,FALSE)),"",(VLOOKUP($D59,'L. Des E.'!$A$3:$C$362,3,FALSE)))</f>
        <v/>
      </c>
      <c r="D59" s="525"/>
      <c r="E59" s="64"/>
      <c r="F59" s="65"/>
      <c r="G59" s="527" t="str">
        <f t="shared" si="564"/>
        <v/>
      </c>
      <c r="H59" s="237" t="str">
        <f t="shared" si="565"/>
        <v/>
      </c>
      <c r="I59" s="66"/>
      <c r="J59" s="66"/>
      <c r="K59" s="66"/>
      <c r="L59" s="66"/>
      <c r="M59" s="66"/>
      <c r="N59" s="66"/>
      <c r="O59" s="67"/>
      <c r="P59" s="66"/>
      <c r="Q59" s="66"/>
      <c r="R59" s="104"/>
      <c r="S59" s="108"/>
      <c r="T59" s="618">
        <v>2</v>
      </c>
      <c r="U59" s="540" t="str">
        <f t="shared" ref="U59" si="567">G59</f>
        <v/>
      </c>
      <c r="V59" s="540">
        <f t="shared" ref="V59" si="568">I59</f>
        <v>0</v>
      </c>
      <c r="W59" s="540">
        <f t="shared" ref="W59" si="569">I60</f>
        <v>0</v>
      </c>
      <c r="X59" s="540">
        <f t="shared" ref="X59" si="570">J59</f>
        <v>0</v>
      </c>
      <c r="Y59" s="540">
        <f t="shared" ref="Y59" si="571">J60</f>
        <v>0</v>
      </c>
      <c r="Z59" s="540">
        <f t="shared" ref="Z59" si="572">K59</f>
        <v>0</v>
      </c>
      <c r="AA59" s="540">
        <f t="shared" ref="AA59" si="573">K60</f>
        <v>0</v>
      </c>
      <c r="AB59" s="540">
        <f t="shared" ref="AB59" si="574">L59</f>
        <v>0</v>
      </c>
      <c r="AC59" s="540">
        <f t="shared" ref="AC59" si="575">L60</f>
        <v>0</v>
      </c>
      <c r="AD59" s="540">
        <f t="shared" ref="AD59" si="576">M59</f>
        <v>0</v>
      </c>
      <c r="AE59" s="540">
        <f t="shared" ref="AE59" si="577">M60</f>
        <v>0</v>
      </c>
      <c r="AF59" s="540">
        <f t="shared" ref="AF59" si="578">N59</f>
        <v>0</v>
      </c>
      <c r="AG59" s="540">
        <f t="shared" ref="AG59" si="579">N60</f>
        <v>0</v>
      </c>
      <c r="AH59" s="540">
        <f t="shared" ref="AH59" si="580">O59</f>
        <v>0</v>
      </c>
      <c r="AI59" s="540">
        <f t="shared" ref="AI59" si="581">O60</f>
        <v>0</v>
      </c>
      <c r="AJ59" s="540">
        <f t="shared" ref="AJ59" si="582">P59</f>
        <v>0</v>
      </c>
      <c r="AK59" s="540">
        <f t="shared" ref="AK59" si="583">P60</f>
        <v>0</v>
      </c>
      <c r="AL59" s="540">
        <f t="shared" ref="AL59" si="584">Q59</f>
        <v>0</v>
      </c>
      <c r="AM59" s="540">
        <f t="shared" ref="AM59" si="585">Q60</f>
        <v>0</v>
      </c>
      <c r="AN59" s="540">
        <f t="shared" ref="AN59" si="586">R59</f>
        <v>0</v>
      </c>
      <c r="AO59" s="540">
        <f t="shared" ref="AO59" si="587">R60</f>
        <v>0</v>
      </c>
      <c r="AP59" s="540">
        <f t="shared" ref="AP59" si="588">S59+S60</f>
        <v>0</v>
      </c>
      <c r="AQ59" s="540"/>
      <c r="AR59" s="540" t="str">
        <f t="shared" ref="AR59" si="589">IF(U59="","",AP59+IFERROR(SUM(V59:AO60)+LARGE(V59:AO60,1)/100+LARGE(V59:AO60,2)/1000+LARGE(V59:AO60,3)/10000+LARGE(V59:AO60,4)/100000+LARGE(V59:AO60,5)/1000000+LARGE(V59:AO60,6)/10000000+LARGE(V59:AO60,7)/100000000+LARGE(V59:AO60,8)/1000000000+LARGE(V59:AO60,9)/10000000000+LARGE(V59:AO60,10)/100000000000+LARGE(V59:AO60,11)/1000000000000+LARGE(V59:AO60,12)/10000000000000+LARGE(V59:AO60,13)/100000000000000+LARGE(V59:AO60,14)/1000000000000000+LARGE(V59:AO60,15)/10000000000000000+LARGE(V59:AO60,16)/100000000000000000+LARGE(V59:AO60,17)/1000000000000000000+LARGE(V59:AO60,18)/10000000000000000000+LARGE(V59:AO60,19)/100000000000000000000+LARGE(V59:AO60,20)/1E+21+0.01/T59,0))</f>
        <v/>
      </c>
    </row>
    <row r="60" spans="1:44" ht="12" customHeight="1" thickBot="1" x14ac:dyDescent="0.35">
      <c r="A60" s="604"/>
      <c r="B60" s="524"/>
      <c r="C60" s="521"/>
      <c r="D60" s="526"/>
      <c r="E60" s="69"/>
      <c r="F60" s="70"/>
      <c r="G60" s="528"/>
      <c r="H60" s="84" t="str">
        <f t="shared" si="565"/>
        <v/>
      </c>
      <c r="I60" s="71"/>
      <c r="J60" s="71"/>
      <c r="K60" s="71"/>
      <c r="L60" s="71"/>
      <c r="M60" s="71"/>
      <c r="N60" s="71"/>
      <c r="O60" s="73"/>
      <c r="P60" s="71"/>
      <c r="Q60" s="71"/>
      <c r="R60" s="105"/>
      <c r="S60" s="107"/>
      <c r="T60" s="618"/>
      <c r="U60" s="540"/>
      <c r="V60" s="540"/>
      <c r="W60" s="540"/>
      <c r="X60" s="540"/>
      <c r="Y60" s="540"/>
      <c r="Z60" s="540"/>
      <c r="AA60" s="540"/>
      <c r="AB60" s="540"/>
      <c r="AC60" s="540"/>
      <c r="AD60" s="540"/>
      <c r="AE60" s="540"/>
      <c r="AF60" s="540"/>
      <c r="AG60" s="540"/>
      <c r="AH60" s="540"/>
      <c r="AI60" s="540"/>
      <c r="AJ60" s="540"/>
      <c r="AK60" s="540"/>
      <c r="AL60" s="540"/>
      <c r="AM60" s="540"/>
      <c r="AN60" s="540"/>
      <c r="AO60" s="540"/>
      <c r="AP60" s="540"/>
      <c r="AQ60" s="540"/>
      <c r="AR60" s="540"/>
    </row>
    <row r="61" spans="1:44" ht="12" customHeight="1" x14ac:dyDescent="0.3">
      <c r="A61" s="603" t="str">
        <f t="shared" ref="A61" si="590">IF(ISERROR(RANK(AR61,$AR$57:$AR$86,0)),"",(RANK(AR61,$AR$57:$AR$86,0)))</f>
        <v/>
      </c>
      <c r="B61" s="523" t="str">
        <f>IF(ISNA(VLOOKUP($D61,'L. Des E.'!$A$3:$C$362,2,FALSE)),"",(VLOOKUP($D61,'L. Des E.'!$A$3:$C$362,2,FALSE)))</f>
        <v/>
      </c>
      <c r="C61" s="520" t="str">
        <f>IF(ISNA(VLOOKUP($D61,'L. Des E.'!$A$3:$C$362,3,FALSE)),"",(VLOOKUP($D61,'L. Des E.'!$A$3:$C$362,3,FALSE)))</f>
        <v/>
      </c>
      <c r="D61" s="525"/>
      <c r="E61" s="64"/>
      <c r="F61" s="65"/>
      <c r="G61" s="527" t="str">
        <f t="shared" si="564"/>
        <v/>
      </c>
      <c r="H61" s="237" t="str">
        <f t="shared" si="565"/>
        <v/>
      </c>
      <c r="I61" s="66"/>
      <c r="J61" s="66"/>
      <c r="K61" s="66"/>
      <c r="L61" s="66"/>
      <c r="M61" s="66"/>
      <c r="N61" s="66"/>
      <c r="O61" s="67"/>
      <c r="P61" s="66"/>
      <c r="Q61" s="66"/>
      <c r="R61" s="104"/>
      <c r="S61" s="68"/>
      <c r="T61" s="618">
        <v>3</v>
      </c>
      <c r="U61" s="540" t="str">
        <f t="shared" ref="U61" si="591">G61</f>
        <v/>
      </c>
      <c r="V61" s="540">
        <f t="shared" ref="V61" si="592">I61</f>
        <v>0</v>
      </c>
      <c r="W61" s="540">
        <f t="shared" ref="W61" si="593">I62</f>
        <v>0</v>
      </c>
      <c r="X61" s="540">
        <f t="shared" ref="X61" si="594">J61</f>
        <v>0</v>
      </c>
      <c r="Y61" s="540">
        <f t="shared" ref="Y61" si="595">J62</f>
        <v>0</v>
      </c>
      <c r="Z61" s="540">
        <f t="shared" ref="Z61" si="596">K61</f>
        <v>0</v>
      </c>
      <c r="AA61" s="540">
        <f t="shared" ref="AA61" si="597">K62</f>
        <v>0</v>
      </c>
      <c r="AB61" s="540">
        <f t="shared" ref="AB61" si="598">L61</f>
        <v>0</v>
      </c>
      <c r="AC61" s="540">
        <f t="shared" ref="AC61" si="599">L62</f>
        <v>0</v>
      </c>
      <c r="AD61" s="540">
        <f t="shared" ref="AD61" si="600">M61</f>
        <v>0</v>
      </c>
      <c r="AE61" s="540">
        <f t="shared" ref="AE61" si="601">M62</f>
        <v>0</v>
      </c>
      <c r="AF61" s="540">
        <f t="shared" ref="AF61" si="602">N61</f>
        <v>0</v>
      </c>
      <c r="AG61" s="540">
        <f t="shared" ref="AG61" si="603">N62</f>
        <v>0</v>
      </c>
      <c r="AH61" s="540">
        <f t="shared" ref="AH61" si="604">O61</f>
        <v>0</v>
      </c>
      <c r="AI61" s="540">
        <f t="shared" ref="AI61" si="605">O62</f>
        <v>0</v>
      </c>
      <c r="AJ61" s="540">
        <f t="shared" ref="AJ61" si="606">P61</f>
        <v>0</v>
      </c>
      <c r="AK61" s="540">
        <f t="shared" ref="AK61" si="607">P62</f>
        <v>0</v>
      </c>
      <c r="AL61" s="540">
        <f t="shared" ref="AL61" si="608">Q61</f>
        <v>0</v>
      </c>
      <c r="AM61" s="540">
        <f t="shared" ref="AM61" si="609">Q62</f>
        <v>0</v>
      </c>
      <c r="AN61" s="540">
        <f t="shared" ref="AN61" si="610">R61</f>
        <v>0</v>
      </c>
      <c r="AO61" s="540">
        <f t="shared" ref="AO61" si="611">R62</f>
        <v>0</v>
      </c>
      <c r="AP61" s="540">
        <f t="shared" ref="AP61" si="612">S61+S62</f>
        <v>0</v>
      </c>
      <c r="AQ61" s="540"/>
      <c r="AR61" s="540" t="str">
        <f t="shared" ref="AR61" si="613">IF(U61="","",AP61+IFERROR(SUM(V61:AO62)+LARGE(V61:AO62,1)/100+LARGE(V61:AO62,2)/1000+LARGE(V61:AO62,3)/10000+LARGE(V61:AO62,4)/100000+LARGE(V61:AO62,5)/1000000+LARGE(V61:AO62,6)/10000000+LARGE(V61:AO62,7)/100000000+LARGE(V61:AO62,8)/1000000000+LARGE(V61:AO62,9)/10000000000+LARGE(V61:AO62,10)/100000000000+LARGE(V61:AO62,11)/1000000000000+LARGE(V61:AO62,12)/10000000000000+LARGE(V61:AO62,13)/100000000000000+LARGE(V61:AO62,14)/1000000000000000+LARGE(V61:AO62,15)/10000000000000000+LARGE(V61:AO62,16)/100000000000000000+LARGE(V61:AO62,17)/1000000000000000000+LARGE(V61:AO62,18)/10000000000000000000+LARGE(V61:AO62,19)/100000000000000000000+LARGE(V61:AO62,20)/1E+21+0.01/T61,0))</f>
        <v/>
      </c>
    </row>
    <row r="62" spans="1:44" ht="12" customHeight="1" thickBot="1" x14ac:dyDescent="0.35">
      <c r="A62" s="604"/>
      <c r="B62" s="524"/>
      <c r="C62" s="521"/>
      <c r="D62" s="526"/>
      <c r="E62" s="69"/>
      <c r="F62" s="70"/>
      <c r="G62" s="528"/>
      <c r="H62" s="84" t="str">
        <f t="shared" si="565"/>
        <v/>
      </c>
      <c r="I62" s="71"/>
      <c r="J62" s="71"/>
      <c r="K62" s="71"/>
      <c r="L62" s="71"/>
      <c r="M62" s="71"/>
      <c r="N62" s="71"/>
      <c r="O62" s="73"/>
      <c r="P62" s="71"/>
      <c r="Q62" s="71"/>
      <c r="R62" s="105"/>
      <c r="S62" s="74"/>
      <c r="T62" s="618"/>
      <c r="U62" s="540"/>
      <c r="V62" s="540"/>
      <c r="W62" s="540"/>
      <c r="X62" s="540"/>
      <c r="Y62" s="540"/>
      <c r="Z62" s="540"/>
      <c r="AA62" s="540"/>
      <c r="AB62" s="540"/>
      <c r="AC62" s="540"/>
      <c r="AD62" s="540"/>
      <c r="AE62" s="540"/>
      <c r="AF62" s="540"/>
      <c r="AG62" s="540"/>
      <c r="AH62" s="540"/>
      <c r="AI62" s="540"/>
      <c r="AJ62" s="540"/>
      <c r="AK62" s="540"/>
      <c r="AL62" s="540"/>
      <c r="AM62" s="540"/>
      <c r="AN62" s="540"/>
      <c r="AO62" s="540"/>
      <c r="AP62" s="540"/>
      <c r="AQ62" s="540"/>
      <c r="AR62" s="540"/>
    </row>
    <row r="63" spans="1:44" ht="12" customHeight="1" x14ac:dyDescent="0.3">
      <c r="A63" s="603" t="str">
        <f t="shared" ref="A63" si="614">IF(ISERROR(RANK(AR63,$AR$57:$AR$86,0)),"",(RANK(AR63,$AR$57:$AR$86,0)))</f>
        <v/>
      </c>
      <c r="B63" s="523" t="str">
        <f>IF(ISNA(VLOOKUP($D63,'L. Des E.'!$A$3:$C$362,2,FALSE)),"",(VLOOKUP($D63,'L. Des E.'!$A$3:$C$362,2,FALSE)))</f>
        <v/>
      </c>
      <c r="C63" s="520" t="str">
        <f>IF(ISNA(VLOOKUP($D63,'L. Des E.'!$A$3:$C$362,3,FALSE)),"",(VLOOKUP($D63,'L. Des E.'!$A$3:$C$362,3,FALSE)))</f>
        <v/>
      </c>
      <c r="D63" s="525"/>
      <c r="E63" s="64"/>
      <c r="F63" s="65"/>
      <c r="G63" s="527" t="str">
        <f t="shared" si="564"/>
        <v/>
      </c>
      <c r="H63" s="237" t="str">
        <f t="shared" si="565"/>
        <v/>
      </c>
      <c r="I63" s="66"/>
      <c r="J63" s="66"/>
      <c r="K63" s="66"/>
      <c r="L63" s="66"/>
      <c r="M63" s="66"/>
      <c r="N63" s="66"/>
      <c r="O63" s="67"/>
      <c r="P63" s="66"/>
      <c r="Q63" s="66"/>
      <c r="R63" s="104"/>
      <c r="S63" s="108"/>
      <c r="T63" s="618">
        <v>4</v>
      </c>
      <c r="U63" s="540" t="str">
        <f t="shared" ref="U63" si="615">G63</f>
        <v/>
      </c>
      <c r="V63" s="540">
        <f t="shared" ref="V63" si="616">I63</f>
        <v>0</v>
      </c>
      <c r="W63" s="540">
        <f t="shared" ref="W63" si="617">I64</f>
        <v>0</v>
      </c>
      <c r="X63" s="540">
        <f t="shared" ref="X63" si="618">J63</f>
        <v>0</v>
      </c>
      <c r="Y63" s="540">
        <f t="shared" ref="Y63" si="619">J64</f>
        <v>0</v>
      </c>
      <c r="Z63" s="540">
        <f t="shared" ref="Z63" si="620">K63</f>
        <v>0</v>
      </c>
      <c r="AA63" s="540">
        <f t="shared" ref="AA63" si="621">K64</f>
        <v>0</v>
      </c>
      <c r="AB63" s="540">
        <f t="shared" ref="AB63" si="622">L63</f>
        <v>0</v>
      </c>
      <c r="AC63" s="540">
        <f t="shared" ref="AC63" si="623">L64</f>
        <v>0</v>
      </c>
      <c r="AD63" s="540">
        <f t="shared" ref="AD63" si="624">M63</f>
        <v>0</v>
      </c>
      <c r="AE63" s="540">
        <f t="shared" ref="AE63" si="625">M64</f>
        <v>0</v>
      </c>
      <c r="AF63" s="540">
        <f t="shared" ref="AF63" si="626">N63</f>
        <v>0</v>
      </c>
      <c r="AG63" s="540">
        <f t="shared" ref="AG63" si="627">N64</f>
        <v>0</v>
      </c>
      <c r="AH63" s="540">
        <f t="shared" ref="AH63" si="628">O63</f>
        <v>0</v>
      </c>
      <c r="AI63" s="540">
        <f t="shared" ref="AI63" si="629">O64</f>
        <v>0</v>
      </c>
      <c r="AJ63" s="540">
        <f t="shared" ref="AJ63" si="630">P63</f>
        <v>0</v>
      </c>
      <c r="AK63" s="540">
        <f t="shared" ref="AK63" si="631">P64</f>
        <v>0</v>
      </c>
      <c r="AL63" s="540">
        <f t="shared" ref="AL63" si="632">Q63</f>
        <v>0</v>
      </c>
      <c r="AM63" s="540">
        <f t="shared" ref="AM63" si="633">Q64</f>
        <v>0</v>
      </c>
      <c r="AN63" s="540">
        <f t="shared" ref="AN63" si="634">R63</f>
        <v>0</v>
      </c>
      <c r="AO63" s="540">
        <f t="shared" ref="AO63" si="635">R64</f>
        <v>0</v>
      </c>
      <c r="AP63" s="540">
        <f t="shared" ref="AP63" si="636">S63+S64</f>
        <v>0</v>
      </c>
      <c r="AQ63" s="540"/>
      <c r="AR63" s="540" t="str">
        <f t="shared" ref="AR63" si="637">IF(U63="","",AP63+IFERROR(SUM(V63:AO64)+LARGE(V63:AO64,1)/100+LARGE(V63:AO64,2)/1000+LARGE(V63:AO64,3)/10000+LARGE(V63:AO64,4)/100000+LARGE(V63:AO64,5)/1000000+LARGE(V63:AO64,6)/10000000+LARGE(V63:AO64,7)/100000000+LARGE(V63:AO64,8)/1000000000+LARGE(V63:AO64,9)/10000000000+LARGE(V63:AO64,10)/100000000000+LARGE(V63:AO64,11)/1000000000000+LARGE(V63:AO64,12)/10000000000000+LARGE(V63:AO64,13)/100000000000000+LARGE(V63:AO64,14)/1000000000000000+LARGE(V63:AO64,15)/10000000000000000+LARGE(V63:AO64,16)/100000000000000000+LARGE(V63:AO64,17)/1000000000000000000+LARGE(V63:AO64,18)/10000000000000000000+LARGE(V63:AO64,19)/100000000000000000000+LARGE(V63:AO64,20)/1E+21+0.01/T63,0))</f>
        <v/>
      </c>
    </row>
    <row r="64" spans="1:44" ht="12" customHeight="1" thickBot="1" x14ac:dyDescent="0.35">
      <c r="A64" s="604"/>
      <c r="B64" s="524"/>
      <c r="C64" s="521"/>
      <c r="D64" s="526"/>
      <c r="E64" s="69"/>
      <c r="F64" s="70"/>
      <c r="G64" s="528"/>
      <c r="H64" s="84" t="str">
        <f t="shared" si="565"/>
        <v/>
      </c>
      <c r="I64" s="71"/>
      <c r="J64" s="71"/>
      <c r="K64" s="71"/>
      <c r="L64" s="71"/>
      <c r="M64" s="71"/>
      <c r="N64" s="71"/>
      <c r="O64" s="73"/>
      <c r="P64" s="71"/>
      <c r="Q64" s="71"/>
      <c r="R64" s="105"/>
      <c r="S64" s="107"/>
      <c r="T64" s="618"/>
      <c r="U64" s="540"/>
      <c r="V64" s="540"/>
      <c r="W64" s="540"/>
      <c r="X64" s="540"/>
      <c r="Y64" s="540"/>
      <c r="Z64" s="540"/>
      <c r="AA64" s="540"/>
      <c r="AB64" s="540"/>
      <c r="AC64" s="540"/>
      <c r="AD64" s="540"/>
      <c r="AE64" s="540"/>
      <c r="AF64" s="540"/>
      <c r="AG64" s="540"/>
      <c r="AH64" s="540"/>
      <c r="AI64" s="540"/>
      <c r="AJ64" s="540"/>
      <c r="AK64" s="540"/>
      <c r="AL64" s="540"/>
      <c r="AM64" s="540"/>
      <c r="AN64" s="540"/>
      <c r="AO64" s="540"/>
      <c r="AP64" s="540"/>
      <c r="AQ64" s="540"/>
      <c r="AR64" s="540"/>
    </row>
    <row r="65" spans="1:44" ht="12" customHeight="1" x14ac:dyDescent="0.3">
      <c r="A65" s="603" t="str">
        <f t="shared" ref="A65" si="638">IF(ISERROR(RANK(AR65,$AR$57:$AR$86,0)),"",(RANK(AR65,$AR$57:$AR$86,0)))</f>
        <v/>
      </c>
      <c r="B65" s="613" t="str">
        <f>IF(ISNA(VLOOKUP($D65,'L. Des E.'!$A$3:$C$362,2,FALSE)),"",(VLOOKUP($D65,'L. Des E.'!$A$3:$C$362,2,FALSE)))</f>
        <v/>
      </c>
      <c r="C65" s="520" t="str">
        <f>IF(ISNA(VLOOKUP($D65,'L. Des E.'!$A$3:$C$362,3,FALSE)),"",(VLOOKUP($D65,'L. Des E.'!$A$3:$C$362,3,FALSE)))</f>
        <v/>
      </c>
      <c r="D65" s="615"/>
      <c r="E65" s="64"/>
      <c r="F65" s="65"/>
      <c r="G65" s="527" t="str">
        <f t="shared" si="564"/>
        <v/>
      </c>
      <c r="H65" s="237" t="str">
        <f t="shared" si="565"/>
        <v/>
      </c>
      <c r="I65" s="66"/>
      <c r="J65" s="66"/>
      <c r="K65" s="66"/>
      <c r="L65" s="66"/>
      <c r="M65" s="66"/>
      <c r="N65" s="66"/>
      <c r="O65" s="67"/>
      <c r="P65" s="66"/>
      <c r="Q65" s="66"/>
      <c r="R65" s="104"/>
      <c r="S65" s="68"/>
      <c r="T65" s="618">
        <v>5</v>
      </c>
      <c r="U65" s="540" t="str">
        <f t="shared" ref="U65" si="639">G65</f>
        <v/>
      </c>
      <c r="V65" s="540">
        <f t="shared" ref="V65" si="640">I65</f>
        <v>0</v>
      </c>
      <c r="W65" s="540">
        <f t="shared" ref="W65" si="641">I66</f>
        <v>0</v>
      </c>
      <c r="X65" s="540">
        <f t="shared" ref="X65" si="642">J65</f>
        <v>0</v>
      </c>
      <c r="Y65" s="540">
        <f t="shared" ref="Y65" si="643">J66</f>
        <v>0</v>
      </c>
      <c r="Z65" s="540">
        <f t="shared" ref="Z65" si="644">K65</f>
        <v>0</v>
      </c>
      <c r="AA65" s="540">
        <f t="shared" ref="AA65" si="645">K66</f>
        <v>0</v>
      </c>
      <c r="AB65" s="540">
        <f t="shared" ref="AB65" si="646">L65</f>
        <v>0</v>
      </c>
      <c r="AC65" s="540">
        <f t="shared" ref="AC65" si="647">L66</f>
        <v>0</v>
      </c>
      <c r="AD65" s="540">
        <f t="shared" ref="AD65" si="648">M65</f>
        <v>0</v>
      </c>
      <c r="AE65" s="540">
        <f t="shared" ref="AE65" si="649">M66</f>
        <v>0</v>
      </c>
      <c r="AF65" s="540">
        <f t="shared" ref="AF65" si="650">N65</f>
        <v>0</v>
      </c>
      <c r="AG65" s="540">
        <f t="shared" ref="AG65" si="651">N66</f>
        <v>0</v>
      </c>
      <c r="AH65" s="540">
        <f t="shared" ref="AH65" si="652">O65</f>
        <v>0</v>
      </c>
      <c r="AI65" s="540">
        <f t="shared" ref="AI65" si="653">O66</f>
        <v>0</v>
      </c>
      <c r="AJ65" s="540">
        <f t="shared" ref="AJ65" si="654">P65</f>
        <v>0</v>
      </c>
      <c r="AK65" s="540">
        <f t="shared" ref="AK65" si="655">P66</f>
        <v>0</v>
      </c>
      <c r="AL65" s="540">
        <f t="shared" ref="AL65" si="656">Q65</f>
        <v>0</v>
      </c>
      <c r="AM65" s="540">
        <f t="shared" ref="AM65" si="657">Q66</f>
        <v>0</v>
      </c>
      <c r="AN65" s="540">
        <f t="shared" ref="AN65" si="658">R65</f>
        <v>0</v>
      </c>
      <c r="AO65" s="540">
        <f t="shared" ref="AO65" si="659">R66</f>
        <v>0</v>
      </c>
      <c r="AP65" s="540">
        <f t="shared" ref="AP65" si="660">S65+S66</f>
        <v>0</v>
      </c>
      <c r="AQ65" s="540"/>
      <c r="AR65" s="540" t="str">
        <f t="shared" ref="AR65" si="661">IF(U65="","",AP65+IFERROR(SUM(V65:AO66)+LARGE(V65:AO66,1)/100+LARGE(V65:AO66,2)/1000+LARGE(V65:AO66,3)/10000+LARGE(V65:AO66,4)/100000+LARGE(V65:AO66,5)/1000000+LARGE(V65:AO66,6)/10000000+LARGE(V65:AO66,7)/100000000+LARGE(V65:AO66,8)/1000000000+LARGE(V65:AO66,9)/10000000000+LARGE(V65:AO66,10)/100000000000+LARGE(V65:AO66,11)/1000000000000+LARGE(V65:AO66,12)/10000000000000+LARGE(V65:AO66,13)/100000000000000+LARGE(V65:AO66,14)/1000000000000000+LARGE(V65:AO66,15)/10000000000000000+LARGE(V65:AO66,16)/100000000000000000+LARGE(V65:AO66,17)/1000000000000000000+LARGE(V65:AO66,18)/10000000000000000000+LARGE(V65:AO66,19)/100000000000000000000+LARGE(V65:AO66,20)/1E+21+0.01/T65,0))</f>
        <v/>
      </c>
    </row>
    <row r="66" spans="1:44" ht="12" customHeight="1" thickBot="1" x14ac:dyDescent="0.35">
      <c r="A66" s="604"/>
      <c r="B66" s="614"/>
      <c r="C66" s="521"/>
      <c r="D66" s="616"/>
      <c r="E66" s="69"/>
      <c r="F66" s="70"/>
      <c r="G66" s="528"/>
      <c r="H66" s="84" t="str">
        <f t="shared" si="565"/>
        <v/>
      </c>
      <c r="I66" s="71"/>
      <c r="J66" s="71"/>
      <c r="K66" s="71"/>
      <c r="L66" s="71"/>
      <c r="M66" s="71"/>
      <c r="N66" s="71"/>
      <c r="O66" s="73"/>
      <c r="P66" s="71"/>
      <c r="Q66" s="71"/>
      <c r="R66" s="105"/>
      <c r="S66" s="74"/>
      <c r="T66" s="618"/>
      <c r="U66" s="540"/>
      <c r="V66" s="540"/>
      <c r="W66" s="540"/>
      <c r="X66" s="540"/>
      <c r="Y66" s="540"/>
      <c r="Z66" s="540"/>
      <c r="AA66" s="540"/>
      <c r="AB66" s="540"/>
      <c r="AC66" s="540"/>
      <c r="AD66" s="540"/>
      <c r="AE66" s="540"/>
      <c r="AF66" s="540"/>
      <c r="AG66" s="540"/>
      <c r="AH66" s="540"/>
      <c r="AI66" s="540"/>
      <c r="AJ66" s="540"/>
      <c r="AK66" s="540"/>
      <c r="AL66" s="540"/>
      <c r="AM66" s="540"/>
      <c r="AN66" s="540"/>
      <c r="AO66" s="540"/>
      <c r="AP66" s="540"/>
      <c r="AQ66" s="540"/>
      <c r="AR66" s="540"/>
    </row>
    <row r="67" spans="1:44" ht="12" customHeight="1" x14ac:dyDescent="0.3">
      <c r="A67" s="603" t="str">
        <f t="shared" ref="A67" si="662">IF(ISERROR(RANK(AR67,$AR$57:$AR$86,0)),"",(RANK(AR67,$AR$57:$AR$86,0)))</f>
        <v/>
      </c>
      <c r="B67" s="523" t="str">
        <f>IF(ISNA(VLOOKUP($D67,'L. Des E.'!$A$3:$C$362,2,FALSE)),"",(VLOOKUP($D67,'L. Des E.'!$A$3:$C$362,2,FALSE)))</f>
        <v/>
      </c>
      <c r="C67" s="520" t="str">
        <f>IF(ISNA(VLOOKUP($D67,'L. Des E.'!$A$3:$C$362,3,FALSE)),"",(VLOOKUP($D67,'L. Des E.'!$A$3:$C$362,3,FALSE)))</f>
        <v/>
      </c>
      <c r="D67" s="525"/>
      <c r="E67" s="64"/>
      <c r="F67" s="65"/>
      <c r="G67" s="527" t="str">
        <f t="shared" si="564"/>
        <v/>
      </c>
      <c r="H67" s="237" t="str">
        <f t="shared" si="565"/>
        <v/>
      </c>
      <c r="I67" s="66"/>
      <c r="J67" s="66"/>
      <c r="K67" s="66"/>
      <c r="L67" s="66"/>
      <c r="M67" s="66"/>
      <c r="N67" s="66"/>
      <c r="O67" s="67"/>
      <c r="P67" s="66"/>
      <c r="Q67" s="66"/>
      <c r="R67" s="104"/>
      <c r="S67" s="108"/>
      <c r="T67" s="618">
        <v>6</v>
      </c>
      <c r="U67" s="540" t="str">
        <f t="shared" ref="U67" si="663">G67</f>
        <v/>
      </c>
      <c r="V67" s="540">
        <f t="shared" ref="V67" si="664">I67</f>
        <v>0</v>
      </c>
      <c r="W67" s="540">
        <f t="shared" ref="W67" si="665">I68</f>
        <v>0</v>
      </c>
      <c r="X67" s="540">
        <f t="shared" ref="X67" si="666">J67</f>
        <v>0</v>
      </c>
      <c r="Y67" s="540">
        <f t="shared" ref="Y67" si="667">J68</f>
        <v>0</v>
      </c>
      <c r="Z67" s="540">
        <f t="shared" ref="Z67" si="668">K67</f>
        <v>0</v>
      </c>
      <c r="AA67" s="540">
        <f t="shared" ref="AA67" si="669">K68</f>
        <v>0</v>
      </c>
      <c r="AB67" s="540">
        <f t="shared" ref="AB67" si="670">L67</f>
        <v>0</v>
      </c>
      <c r="AC67" s="540">
        <f t="shared" ref="AC67" si="671">L68</f>
        <v>0</v>
      </c>
      <c r="AD67" s="540">
        <f t="shared" ref="AD67" si="672">M67</f>
        <v>0</v>
      </c>
      <c r="AE67" s="540">
        <f t="shared" ref="AE67" si="673">M68</f>
        <v>0</v>
      </c>
      <c r="AF67" s="540">
        <f t="shared" ref="AF67" si="674">N67</f>
        <v>0</v>
      </c>
      <c r="AG67" s="540">
        <f t="shared" ref="AG67" si="675">N68</f>
        <v>0</v>
      </c>
      <c r="AH67" s="540">
        <f t="shared" ref="AH67" si="676">O67</f>
        <v>0</v>
      </c>
      <c r="AI67" s="540">
        <f t="shared" ref="AI67" si="677">O68</f>
        <v>0</v>
      </c>
      <c r="AJ67" s="540">
        <f t="shared" ref="AJ67" si="678">P67</f>
        <v>0</v>
      </c>
      <c r="AK67" s="540">
        <f t="shared" ref="AK67" si="679">P68</f>
        <v>0</v>
      </c>
      <c r="AL67" s="540">
        <f t="shared" ref="AL67" si="680">Q67</f>
        <v>0</v>
      </c>
      <c r="AM67" s="540">
        <f t="shared" ref="AM67" si="681">Q68</f>
        <v>0</v>
      </c>
      <c r="AN67" s="540">
        <f t="shared" ref="AN67" si="682">R67</f>
        <v>0</v>
      </c>
      <c r="AO67" s="540">
        <f t="shared" ref="AO67" si="683">R68</f>
        <v>0</v>
      </c>
      <c r="AP67" s="540">
        <f t="shared" ref="AP67" si="684">S67+S68</f>
        <v>0</v>
      </c>
      <c r="AQ67" s="540"/>
      <c r="AR67" s="540" t="str">
        <f t="shared" ref="AR67" si="685">IF(U67="","",AP67+IFERROR(SUM(V67:AO68)+LARGE(V67:AO68,1)/100+LARGE(V67:AO68,2)/1000+LARGE(V67:AO68,3)/10000+LARGE(V67:AO68,4)/100000+LARGE(V67:AO68,5)/1000000+LARGE(V67:AO68,6)/10000000+LARGE(V67:AO68,7)/100000000+LARGE(V67:AO68,8)/1000000000+LARGE(V67:AO68,9)/10000000000+LARGE(V67:AO68,10)/100000000000+LARGE(V67:AO68,11)/1000000000000+LARGE(V67:AO68,12)/10000000000000+LARGE(V67:AO68,13)/100000000000000+LARGE(V67:AO68,14)/1000000000000000+LARGE(V67:AO68,15)/10000000000000000+LARGE(V67:AO68,16)/100000000000000000+LARGE(V67:AO68,17)/1000000000000000000+LARGE(V67:AO68,18)/10000000000000000000+LARGE(V67:AO68,19)/100000000000000000000+LARGE(V67:AO68,20)/1E+21+0.01/T67,0))</f>
        <v/>
      </c>
    </row>
    <row r="68" spans="1:44" ht="12" customHeight="1" thickBot="1" x14ac:dyDescent="0.35">
      <c r="A68" s="604"/>
      <c r="B68" s="524"/>
      <c r="C68" s="521"/>
      <c r="D68" s="526"/>
      <c r="E68" s="69"/>
      <c r="F68" s="70"/>
      <c r="G68" s="528"/>
      <c r="H68" s="84" t="str">
        <f t="shared" si="565"/>
        <v/>
      </c>
      <c r="I68" s="71"/>
      <c r="J68" s="71"/>
      <c r="K68" s="71"/>
      <c r="L68" s="71"/>
      <c r="M68" s="71"/>
      <c r="N68" s="71"/>
      <c r="O68" s="73"/>
      <c r="P68" s="71"/>
      <c r="Q68" s="71"/>
      <c r="R68" s="105"/>
      <c r="S68" s="107"/>
      <c r="T68" s="618"/>
      <c r="U68" s="540"/>
      <c r="V68" s="540"/>
      <c r="W68" s="540"/>
      <c r="X68" s="540"/>
      <c r="Y68" s="540"/>
      <c r="Z68" s="540"/>
      <c r="AA68" s="540"/>
      <c r="AB68" s="540"/>
      <c r="AC68" s="540"/>
      <c r="AD68" s="540"/>
      <c r="AE68" s="540"/>
      <c r="AF68" s="540"/>
      <c r="AG68" s="540"/>
      <c r="AH68" s="540"/>
      <c r="AI68" s="540"/>
      <c r="AJ68" s="540"/>
      <c r="AK68" s="540"/>
      <c r="AL68" s="540"/>
      <c r="AM68" s="540"/>
      <c r="AN68" s="540"/>
      <c r="AO68" s="540"/>
      <c r="AP68" s="540"/>
      <c r="AQ68" s="540"/>
      <c r="AR68" s="540"/>
    </row>
    <row r="69" spans="1:44" ht="12" customHeight="1" x14ac:dyDescent="0.3">
      <c r="A69" s="603" t="str">
        <f t="shared" ref="A69" si="686">IF(ISERROR(RANK(AR69,$AR$57:$AR$86,0)),"",(RANK(AR69,$AR$57:$AR$86,0)))</f>
        <v/>
      </c>
      <c r="B69" s="523" t="str">
        <f>IF(ISNA(VLOOKUP($D69,'L. Des E.'!$A$3:$C$362,2,FALSE)),"",(VLOOKUP($D69,'L. Des E.'!$A$3:$C$362,2,FALSE)))</f>
        <v/>
      </c>
      <c r="C69" s="520" t="str">
        <f>IF(ISNA(VLOOKUP($D69,'L. Des E.'!$A$3:$C$362,3,FALSE)),"",(VLOOKUP($D69,'L. Des E.'!$A$3:$C$362,3,FALSE)))</f>
        <v/>
      </c>
      <c r="D69" s="525"/>
      <c r="E69" s="64"/>
      <c r="F69" s="65"/>
      <c r="G69" s="527" t="str">
        <f t="shared" si="564"/>
        <v/>
      </c>
      <c r="H69" s="237" t="str">
        <f t="shared" si="565"/>
        <v/>
      </c>
      <c r="I69" s="66"/>
      <c r="J69" s="66"/>
      <c r="K69" s="66"/>
      <c r="L69" s="66"/>
      <c r="M69" s="66"/>
      <c r="N69" s="66"/>
      <c r="O69" s="67"/>
      <c r="P69" s="66"/>
      <c r="Q69" s="66"/>
      <c r="R69" s="104"/>
      <c r="S69" s="68"/>
      <c r="T69" s="618">
        <v>7</v>
      </c>
      <c r="U69" s="540" t="str">
        <f t="shared" ref="U69" si="687">G69</f>
        <v/>
      </c>
      <c r="V69" s="540">
        <f t="shared" ref="V69" si="688">I69</f>
        <v>0</v>
      </c>
      <c r="W69" s="540">
        <f t="shared" ref="W69" si="689">I70</f>
        <v>0</v>
      </c>
      <c r="X69" s="540">
        <f t="shared" ref="X69" si="690">J69</f>
        <v>0</v>
      </c>
      <c r="Y69" s="540">
        <f t="shared" ref="Y69" si="691">J70</f>
        <v>0</v>
      </c>
      <c r="Z69" s="540">
        <f t="shared" ref="Z69" si="692">K69</f>
        <v>0</v>
      </c>
      <c r="AA69" s="540">
        <f t="shared" ref="AA69" si="693">K70</f>
        <v>0</v>
      </c>
      <c r="AB69" s="540">
        <f t="shared" ref="AB69" si="694">L69</f>
        <v>0</v>
      </c>
      <c r="AC69" s="540">
        <f t="shared" ref="AC69" si="695">L70</f>
        <v>0</v>
      </c>
      <c r="AD69" s="540">
        <f t="shared" ref="AD69" si="696">M69</f>
        <v>0</v>
      </c>
      <c r="AE69" s="540">
        <f t="shared" ref="AE69" si="697">M70</f>
        <v>0</v>
      </c>
      <c r="AF69" s="540">
        <f t="shared" ref="AF69" si="698">N69</f>
        <v>0</v>
      </c>
      <c r="AG69" s="540">
        <f t="shared" ref="AG69" si="699">N70</f>
        <v>0</v>
      </c>
      <c r="AH69" s="540">
        <f t="shared" ref="AH69" si="700">O69</f>
        <v>0</v>
      </c>
      <c r="AI69" s="540">
        <f t="shared" ref="AI69" si="701">O70</f>
        <v>0</v>
      </c>
      <c r="AJ69" s="540">
        <f t="shared" ref="AJ69" si="702">P69</f>
        <v>0</v>
      </c>
      <c r="AK69" s="540">
        <f t="shared" ref="AK69" si="703">P70</f>
        <v>0</v>
      </c>
      <c r="AL69" s="540">
        <f t="shared" ref="AL69" si="704">Q69</f>
        <v>0</v>
      </c>
      <c r="AM69" s="540">
        <f t="shared" ref="AM69" si="705">Q70</f>
        <v>0</v>
      </c>
      <c r="AN69" s="540">
        <f t="shared" ref="AN69" si="706">R69</f>
        <v>0</v>
      </c>
      <c r="AO69" s="540">
        <f t="shared" ref="AO69" si="707">R70</f>
        <v>0</v>
      </c>
      <c r="AP69" s="540">
        <f t="shared" ref="AP69" si="708">S69+S70</f>
        <v>0</v>
      </c>
      <c r="AQ69" s="540"/>
      <c r="AR69" s="540" t="str">
        <f t="shared" ref="AR69" si="709">IF(U69="","",AP69+IFERROR(SUM(V69:AO70)+LARGE(V69:AO70,1)/100+LARGE(V69:AO70,2)/1000+LARGE(V69:AO70,3)/10000+LARGE(V69:AO70,4)/100000+LARGE(V69:AO70,5)/1000000+LARGE(V69:AO70,6)/10000000+LARGE(V69:AO70,7)/100000000+LARGE(V69:AO70,8)/1000000000+LARGE(V69:AO70,9)/10000000000+LARGE(V69:AO70,10)/100000000000+LARGE(V69:AO70,11)/1000000000000+LARGE(V69:AO70,12)/10000000000000+LARGE(V69:AO70,13)/100000000000000+LARGE(V69:AO70,14)/1000000000000000+LARGE(V69:AO70,15)/10000000000000000+LARGE(V69:AO70,16)/100000000000000000+LARGE(V69:AO70,17)/1000000000000000000+LARGE(V69:AO70,18)/10000000000000000000+LARGE(V69:AO70,19)/100000000000000000000+LARGE(V69:AO70,20)/1E+21+0.01/T69,0))</f>
        <v/>
      </c>
    </row>
    <row r="70" spans="1:44" ht="12" customHeight="1" thickBot="1" x14ac:dyDescent="0.35">
      <c r="A70" s="604"/>
      <c r="B70" s="524"/>
      <c r="C70" s="521"/>
      <c r="D70" s="526"/>
      <c r="E70" s="69"/>
      <c r="F70" s="70"/>
      <c r="G70" s="528"/>
      <c r="H70" s="84" t="str">
        <f t="shared" si="565"/>
        <v/>
      </c>
      <c r="I70" s="71"/>
      <c r="J70" s="71"/>
      <c r="K70" s="71"/>
      <c r="L70" s="71"/>
      <c r="M70" s="71"/>
      <c r="N70" s="71"/>
      <c r="O70" s="73"/>
      <c r="P70" s="71"/>
      <c r="Q70" s="71"/>
      <c r="R70" s="105"/>
      <c r="S70" s="74"/>
      <c r="T70" s="618"/>
      <c r="U70" s="540"/>
      <c r="V70" s="540"/>
      <c r="W70" s="540"/>
      <c r="X70" s="540"/>
      <c r="Y70" s="540"/>
      <c r="Z70" s="540"/>
      <c r="AA70" s="540"/>
      <c r="AB70" s="540"/>
      <c r="AC70" s="540"/>
      <c r="AD70" s="540"/>
      <c r="AE70" s="540"/>
      <c r="AF70" s="540"/>
      <c r="AG70" s="540"/>
      <c r="AH70" s="540"/>
      <c r="AI70" s="540"/>
      <c r="AJ70" s="540"/>
      <c r="AK70" s="540"/>
      <c r="AL70" s="540"/>
      <c r="AM70" s="540"/>
      <c r="AN70" s="540"/>
      <c r="AO70" s="540"/>
      <c r="AP70" s="540"/>
      <c r="AQ70" s="540"/>
      <c r="AR70" s="540"/>
    </row>
    <row r="71" spans="1:44" ht="12" customHeight="1" x14ac:dyDescent="0.3">
      <c r="A71" s="603" t="str">
        <f t="shared" ref="A71" si="710">IF(ISERROR(RANK(AR71,$AR$57:$AR$86,0)),"",(RANK(AR71,$AR$57:$AR$86,0)))</f>
        <v/>
      </c>
      <c r="B71" s="523" t="str">
        <f>IF(ISNA(VLOOKUP($D71,'L. Des E.'!$A$3:$C$362,2,FALSE)),"",(VLOOKUP($D71,'L. Des E.'!$A$3:$C$362,2,FALSE)))</f>
        <v/>
      </c>
      <c r="C71" s="520" t="str">
        <f>IF(ISNA(VLOOKUP($D71,'L. Des E.'!$A$3:$C$362,3,FALSE)),"",(VLOOKUP($D71,'L. Des E.'!$A$3:$C$362,3,FALSE)))</f>
        <v/>
      </c>
      <c r="D71" s="525"/>
      <c r="E71" s="64"/>
      <c r="F71" s="65"/>
      <c r="G71" s="527" t="str">
        <f t="shared" si="564"/>
        <v/>
      </c>
      <c r="H71" s="237" t="str">
        <f t="shared" si="565"/>
        <v/>
      </c>
      <c r="I71" s="66"/>
      <c r="J71" s="66"/>
      <c r="K71" s="66"/>
      <c r="L71" s="66"/>
      <c r="M71" s="66"/>
      <c r="N71" s="66"/>
      <c r="O71" s="67"/>
      <c r="P71" s="66"/>
      <c r="Q71" s="66"/>
      <c r="R71" s="104"/>
      <c r="S71" s="108"/>
      <c r="T71" s="618">
        <v>8</v>
      </c>
      <c r="U71" s="540" t="str">
        <f t="shared" ref="U71" si="711">G71</f>
        <v/>
      </c>
      <c r="V71" s="540">
        <f t="shared" ref="V71" si="712">I71</f>
        <v>0</v>
      </c>
      <c r="W71" s="540">
        <f t="shared" ref="W71" si="713">I72</f>
        <v>0</v>
      </c>
      <c r="X71" s="540">
        <f t="shared" ref="X71" si="714">J71</f>
        <v>0</v>
      </c>
      <c r="Y71" s="540">
        <f t="shared" ref="Y71" si="715">J72</f>
        <v>0</v>
      </c>
      <c r="Z71" s="540">
        <f t="shared" ref="Z71" si="716">K71</f>
        <v>0</v>
      </c>
      <c r="AA71" s="540">
        <f t="shared" ref="AA71" si="717">K72</f>
        <v>0</v>
      </c>
      <c r="AB71" s="540">
        <f t="shared" ref="AB71" si="718">L71</f>
        <v>0</v>
      </c>
      <c r="AC71" s="540">
        <f t="shared" ref="AC71" si="719">L72</f>
        <v>0</v>
      </c>
      <c r="AD71" s="540">
        <f t="shared" ref="AD71" si="720">M71</f>
        <v>0</v>
      </c>
      <c r="AE71" s="540">
        <f t="shared" ref="AE71" si="721">M72</f>
        <v>0</v>
      </c>
      <c r="AF71" s="540">
        <f t="shared" ref="AF71" si="722">N71</f>
        <v>0</v>
      </c>
      <c r="AG71" s="540">
        <f t="shared" ref="AG71" si="723">N72</f>
        <v>0</v>
      </c>
      <c r="AH71" s="540">
        <f t="shared" ref="AH71" si="724">O71</f>
        <v>0</v>
      </c>
      <c r="AI71" s="540">
        <f t="shared" ref="AI71" si="725">O72</f>
        <v>0</v>
      </c>
      <c r="AJ71" s="540">
        <f t="shared" ref="AJ71" si="726">P71</f>
        <v>0</v>
      </c>
      <c r="AK71" s="540">
        <f t="shared" ref="AK71" si="727">P72</f>
        <v>0</v>
      </c>
      <c r="AL71" s="540">
        <f t="shared" ref="AL71" si="728">Q71</f>
        <v>0</v>
      </c>
      <c r="AM71" s="540">
        <f t="shared" ref="AM71" si="729">Q72</f>
        <v>0</v>
      </c>
      <c r="AN71" s="540">
        <f t="shared" ref="AN71" si="730">R71</f>
        <v>0</v>
      </c>
      <c r="AO71" s="540">
        <f t="shared" ref="AO71" si="731">R72</f>
        <v>0</v>
      </c>
      <c r="AP71" s="540">
        <f t="shared" ref="AP71" si="732">S71+S72</f>
        <v>0</v>
      </c>
      <c r="AQ71" s="540"/>
      <c r="AR71" s="540" t="str">
        <f t="shared" ref="AR71" si="733">IF(U71="","",AP71+IFERROR(SUM(V71:AO72)+LARGE(V71:AO72,1)/100+LARGE(V71:AO72,2)/1000+LARGE(V71:AO72,3)/10000+LARGE(V71:AO72,4)/100000+LARGE(V71:AO72,5)/1000000+LARGE(V71:AO72,6)/10000000+LARGE(V71:AO72,7)/100000000+LARGE(V71:AO72,8)/1000000000+LARGE(V71:AO72,9)/10000000000+LARGE(V71:AO72,10)/100000000000+LARGE(V71:AO72,11)/1000000000000+LARGE(V71:AO72,12)/10000000000000+LARGE(V71:AO72,13)/100000000000000+LARGE(V71:AO72,14)/1000000000000000+LARGE(V71:AO72,15)/10000000000000000+LARGE(V71:AO72,16)/100000000000000000+LARGE(V71:AO72,17)/1000000000000000000+LARGE(V71:AO72,18)/10000000000000000000+LARGE(V71:AO72,19)/100000000000000000000+LARGE(V71:AO72,20)/1E+21+0.01/T71,0))</f>
        <v/>
      </c>
    </row>
    <row r="72" spans="1:44" ht="12" customHeight="1" thickBot="1" x14ac:dyDescent="0.35">
      <c r="A72" s="604"/>
      <c r="B72" s="524"/>
      <c r="C72" s="521"/>
      <c r="D72" s="526"/>
      <c r="E72" s="69"/>
      <c r="F72" s="70"/>
      <c r="G72" s="528"/>
      <c r="H72" s="84" t="str">
        <f t="shared" si="565"/>
        <v/>
      </c>
      <c r="I72" s="71"/>
      <c r="J72" s="71"/>
      <c r="K72" s="71"/>
      <c r="L72" s="71"/>
      <c r="M72" s="71"/>
      <c r="N72" s="71"/>
      <c r="O72" s="73"/>
      <c r="P72" s="71"/>
      <c r="Q72" s="71"/>
      <c r="R72" s="105"/>
      <c r="S72" s="107"/>
      <c r="T72" s="618"/>
      <c r="U72" s="540"/>
      <c r="V72" s="540"/>
      <c r="W72" s="540"/>
      <c r="X72" s="540"/>
      <c r="Y72" s="540"/>
      <c r="Z72" s="540"/>
      <c r="AA72" s="540"/>
      <c r="AB72" s="540"/>
      <c r="AC72" s="540"/>
      <c r="AD72" s="540"/>
      <c r="AE72" s="540"/>
      <c r="AF72" s="540"/>
      <c r="AG72" s="540"/>
      <c r="AH72" s="540"/>
      <c r="AI72" s="540"/>
      <c r="AJ72" s="540"/>
      <c r="AK72" s="540"/>
      <c r="AL72" s="540"/>
      <c r="AM72" s="540"/>
      <c r="AN72" s="540"/>
      <c r="AO72" s="540"/>
      <c r="AP72" s="540"/>
      <c r="AQ72" s="540"/>
      <c r="AR72" s="540"/>
    </row>
    <row r="73" spans="1:44" ht="12" customHeight="1" x14ac:dyDescent="0.3">
      <c r="A73" s="603" t="str">
        <f t="shared" ref="A73" si="734">IF(ISERROR(RANK(AR73,$AR$57:$AR$86,0)),"",(RANK(AR73,$AR$57:$AR$86,0)))</f>
        <v/>
      </c>
      <c r="B73" s="523" t="str">
        <f>IF(ISNA(VLOOKUP($D73,'L. Des E.'!$A$3:$C$362,2,FALSE)),"",(VLOOKUP($D73,'L. Des E.'!$A$3:$C$362,2,FALSE)))</f>
        <v/>
      </c>
      <c r="C73" s="520" t="str">
        <f>IF(ISNA(VLOOKUP($D73,'L. Des E.'!$A$3:$C$362,3,FALSE)),"",(VLOOKUP($D73,'L. Des E.'!$A$3:$C$362,3,FALSE)))</f>
        <v/>
      </c>
      <c r="D73" s="525"/>
      <c r="E73" s="64"/>
      <c r="F73" s="65"/>
      <c r="G73" s="527" t="str">
        <f t="shared" si="564"/>
        <v/>
      </c>
      <c r="H73" s="237" t="str">
        <f t="shared" si="565"/>
        <v/>
      </c>
      <c r="I73" s="66"/>
      <c r="J73" s="66"/>
      <c r="K73" s="66"/>
      <c r="L73" s="66"/>
      <c r="M73" s="66"/>
      <c r="N73" s="66"/>
      <c r="O73" s="67"/>
      <c r="P73" s="66"/>
      <c r="Q73" s="66"/>
      <c r="R73" s="104"/>
      <c r="S73" s="68"/>
      <c r="T73" s="618">
        <v>9</v>
      </c>
      <c r="U73" s="540" t="str">
        <f t="shared" ref="U73" si="735">G73</f>
        <v/>
      </c>
      <c r="V73" s="540">
        <f t="shared" ref="V73" si="736">I73</f>
        <v>0</v>
      </c>
      <c r="W73" s="540">
        <f t="shared" ref="W73" si="737">I74</f>
        <v>0</v>
      </c>
      <c r="X73" s="540">
        <f t="shared" ref="X73" si="738">J73</f>
        <v>0</v>
      </c>
      <c r="Y73" s="540">
        <f t="shared" ref="Y73" si="739">J74</f>
        <v>0</v>
      </c>
      <c r="Z73" s="540">
        <f t="shared" ref="Z73" si="740">K73</f>
        <v>0</v>
      </c>
      <c r="AA73" s="540">
        <f t="shared" ref="AA73" si="741">K74</f>
        <v>0</v>
      </c>
      <c r="AB73" s="540">
        <f t="shared" ref="AB73" si="742">L73</f>
        <v>0</v>
      </c>
      <c r="AC73" s="540">
        <f t="shared" ref="AC73" si="743">L74</f>
        <v>0</v>
      </c>
      <c r="AD73" s="540">
        <f t="shared" ref="AD73" si="744">M73</f>
        <v>0</v>
      </c>
      <c r="AE73" s="540">
        <f t="shared" ref="AE73" si="745">M74</f>
        <v>0</v>
      </c>
      <c r="AF73" s="540">
        <f t="shared" ref="AF73" si="746">N73</f>
        <v>0</v>
      </c>
      <c r="AG73" s="540">
        <f t="shared" ref="AG73" si="747">N74</f>
        <v>0</v>
      </c>
      <c r="AH73" s="540">
        <f t="shared" ref="AH73" si="748">O73</f>
        <v>0</v>
      </c>
      <c r="AI73" s="540">
        <f t="shared" ref="AI73" si="749">O74</f>
        <v>0</v>
      </c>
      <c r="AJ73" s="540">
        <f t="shared" ref="AJ73" si="750">P73</f>
        <v>0</v>
      </c>
      <c r="AK73" s="540">
        <f t="shared" ref="AK73" si="751">P74</f>
        <v>0</v>
      </c>
      <c r="AL73" s="540">
        <f t="shared" ref="AL73" si="752">Q73</f>
        <v>0</v>
      </c>
      <c r="AM73" s="540">
        <f t="shared" ref="AM73" si="753">Q74</f>
        <v>0</v>
      </c>
      <c r="AN73" s="540">
        <f t="shared" ref="AN73" si="754">R73</f>
        <v>0</v>
      </c>
      <c r="AO73" s="540">
        <f t="shared" ref="AO73" si="755">R74</f>
        <v>0</v>
      </c>
      <c r="AP73" s="540">
        <f t="shared" ref="AP73" si="756">S73+S74</f>
        <v>0</v>
      </c>
      <c r="AQ73" s="540"/>
      <c r="AR73" s="540" t="str">
        <f t="shared" ref="AR73" si="757">IF(U73="","",AP73+IFERROR(SUM(V73:AO74)+LARGE(V73:AO74,1)/100+LARGE(V73:AO74,2)/1000+LARGE(V73:AO74,3)/10000+LARGE(V73:AO74,4)/100000+LARGE(V73:AO74,5)/1000000+LARGE(V73:AO74,6)/10000000+LARGE(V73:AO74,7)/100000000+LARGE(V73:AO74,8)/1000000000+LARGE(V73:AO74,9)/10000000000+LARGE(V73:AO74,10)/100000000000+LARGE(V73:AO74,11)/1000000000000+LARGE(V73:AO74,12)/10000000000000+LARGE(V73:AO74,13)/100000000000000+LARGE(V73:AO74,14)/1000000000000000+LARGE(V73:AO74,15)/10000000000000000+LARGE(V73:AO74,16)/100000000000000000+LARGE(V73:AO74,17)/1000000000000000000+LARGE(V73:AO74,18)/10000000000000000000+LARGE(V73:AO74,19)/100000000000000000000+LARGE(V73:AO74,20)/1E+21+0.01/T73,0))</f>
        <v/>
      </c>
    </row>
    <row r="74" spans="1:44" ht="12" customHeight="1" thickBot="1" x14ac:dyDescent="0.35">
      <c r="A74" s="604"/>
      <c r="B74" s="524"/>
      <c r="C74" s="521"/>
      <c r="D74" s="526"/>
      <c r="E74" s="69"/>
      <c r="F74" s="70"/>
      <c r="G74" s="528"/>
      <c r="H74" s="84" t="str">
        <f t="shared" si="565"/>
        <v/>
      </c>
      <c r="I74" s="71"/>
      <c r="J74" s="71"/>
      <c r="K74" s="71"/>
      <c r="L74" s="71"/>
      <c r="M74" s="71"/>
      <c r="N74" s="71"/>
      <c r="O74" s="73"/>
      <c r="P74" s="71"/>
      <c r="Q74" s="71"/>
      <c r="R74" s="105"/>
      <c r="S74" s="74"/>
      <c r="T74" s="618"/>
      <c r="U74" s="540"/>
      <c r="V74" s="540"/>
      <c r="W74" s="540"/>
      <c r="X74" s="540"/>
      <c r="Y74" s="540"/>
      <c r="Z74" s="540"/>
      <c r="AA74" s="540"/>
      <c r="AB74" s="540"/>
      <c r="AC74" s="540"/>
      <c r="AD74" s="540"/>
      <c r="AE74" s="540"/>
      <c r="AF74" s="540"/>
      <c r="AG74" s="540"/>
      <c r="AH74" s="540"/>
      <c r="AI74" s="540"/>
      <c r="AJ74" s="540"/>
      <c r="AK74" s="540"/>
      <c r="AL74" s="540"/>
      <c r="AM74" s="540"/>
      <c r="AN74" s="540"/>
      <c r="AO74" s="540"/>
      <c r="AP74" s="540"/>
      <c r="AQ74" s="540"/>
      <c r="AR74" s="540"/>
    </row>
    <row r="75" spans="1:44" ht="12" customHeight="1" x14ac:dyDescent="0.3">
      <c r="A75" s="603" t="str">
        <f t="shared" ref="A75" si="758">IF(ISERROR(RANK(AR75,$AR$57:$AR$86,0)),"",(RANK(AR75,$AR$57:$AR$86,0)))</f>
        <v/>
      </c>
      <c r="B75" s="523" t="str">
        <f>IF(ISNA(VLOOKUP($D75,'L. Des E.'!$A$3:$C$362,2,FALSE)),"",(VLOOKUP($D75,'L. Des E.'!$A$3:$C$362,2,FALSE)))</f>
        <v/>
      </c>
      <c r="C75" s="520" t="str">
        <f>IF(ISNA(VLOOKUP($D75,'L. Des E.'!$A$3:$C$362,3,FALSE)),"",(VLOOKUP($D75,'L. Des E.'!$A$3:$C$362,3,FALSE)))</f>
        <v/>
      </c>
      <c r="D75" s="525"/>
      <c r="E75" s="64"/>
      <c r="F75" s="65"/>
      <c r="G75" s="527" t="str">
        <f t="shared" si="564"/>
        <v/>
      </c>
      <c r="H75" s="237" t="str">
        <f t="shared" si="565"/>
        <v/>
      </c>
      <c r="I75" s="66"/>
      <c r="J75" s="66"/>
      <c r="K75" s="66"/>
      <c r="L75" s="66"/>
      <c r="M75" s="66"/>
      <c r="N75" s="66"/>
      <c r="O75" s="67"/>
      <c r="P75" s="66"/>
      <c r="Q75" s="66"/>
      <c r="R75" s="104"/>
      <c r="S75" s="108"/>
      <c r="T75" s="618">
        <v>10</v>
      </c>
      <c r="U75" s="540" t="str">
        <f t="shared" ref="U75" si="759">G75</f>
        <v/>
      </c>
      <c r="V75" s="540">
        <f t="shared" ref="V75" si="760">I75</f>
        <v>0</v>
      </c>
      <c r="W75" s="540">
        <f t="shared" ref="W75" si="761">I76</f>
        <v>0</v>
      </c>
      <c r="X75" s="540">
        <f t="shared" ref="X75" si="762">J75</f>
        <v>0</v>
      </c>
      <c r="Y75" s="540">
        <f t="shared" ref="Y75" si="763">J76</f>
        <v>0</v>
      </c>
      <c r="Z75" s="540">
        <f t="shared" ref="Z75" si="764">K75</f>
        <v>0</v>
      </c>
      <c r="AA75" s="540">
        <f t="shared" ref="AA75" si="765">K76</f>
        <v>0</v>
      </c>
      <c r="AB75" s="540">
        <f t="shared" ref="AB75" si="766">L75</f>
        <v>0</v>
      </c>
      <c r="AC75" s="540">
        <f t="shared" ref="AC75" si="767">L76</f>
        <v>0</v>
      </c>
      <c r="AD75" s="540">
        <f t="shared" ref="AD75" si="768">M75</f>
        <v>0</v>
      </c>
      <c r="AE75" s="540">
        <f t="shared" ref="AE75" si="769">M76</f>
        <v>0</v>
      </c>
      <c r="AF75" s="540">
        <f t="shared" ref="AF75" si="770">N75</f>
        <v>0</v>
      </c>
      <c r="AG75" s="540">
        <f t="shared" ref="AG75" si="771">N76</f>
        <v>0</v>
      </c>
      <c r="AH75" s="540">
        <f t="shared" ref="AH75" si="772">O75</f>
        <v>0</v>
      </c>
      <c r="AI75" s="540">
        <f t="shared" ref="AI75" si="773">O76</f>
        <v>0</v>
      </c>
      <c r="AJ75" s="540">
        <f t="shared" ref="AJ75" si="774">P75</f>
        <v>0</v>
      </c>
      <c r="AK75" s="540">
        <f t="shared" ref="AK75" si="775">P76</f>
        <v>0</v>
      </c>
      <c r="AL75" s="540">
        <f t="shared" ref="AL75" si="776">Q75</f>
        <v>0</v>
      </c>
      <c r="AM75" s="540">
        <f t="shared" ref="AM75" si="777">Q76</f>
        <v>0</v>
      </c>
      <c r="AN75" s="540">
        <f t="shared" ref="AN75" si="778">R75</f>
        <v>0</v>
      </c>
      <c r="AO75" s="540">
        <f t="shared" ref="AO75" si="779">R76</f>
        <v>0</v>
      </c>
      <c r="AP75" s="540">
        <f t="shared" ref="AP75" si="780">S75+S76</f>
        <v>0</v>
      </c>
      <c r="AQ75" s="540"/>
      <c r="AR75" s="540" t="str">
        <f t="shared" ref="AR75" si="781">IF(U75="","",AP75+IFERROR(SUM(V75:AO76)+LARGE(V75:AO76,1)/100+LARGE(V75:AO76,2)/1000+LARGE(V75:AO76,3)/10000+LARGE(V75:AO76,4)/100000+LARGE(V75:AO76,5)/1000000+LARGE(V75:AO76,6)/10000000+LARGE(V75:AO76,7)/100000000+LARGE(V75:AO76,8)/1000000000+LARGE(V75:AO76,9)/10000000000+LARGE(V75:AO76,10)/100000000000+LARGE(V75:AO76,11)/1000000000000+LARGE(V75:AO76,12)/10000000000000+LARGE(V75:AO76,13)/100000000000000+LARGE(V75:AO76,14)/1000000000000000+LARGE(V75:AO76,15)/10000000000000000+LARGE(V75:AO76,16)/100000000000000000+LARGE(V75:AO76,17)/1000000000000000000+LARGE(V75:AO76,18)/10000000000000000000+LARGE(V75:AO76,19)/100000000000000000000+LARGE(V75:AO76,20)/1E+21+0.01/T75,0))</f>
        <v/>
      </c>
    </row>
    <row r="76" spans="1:44" ht="12" customHeight="1" thickBot="1" x14ac:dyDescent="0.35">
      <c r="A76" s="604"/>
      <c r="B76" s="524"/>
      <c r="C76" s="521"/>
      <c r="D76" s="526"/>
      <c r="E76" s="69"/>
      <c r="F76" s="70"/>
      <c r="G76" s="528"/>
      <c r="H76" s="84" t="str">
        <f t="shared" si="565"/>
        <v/>
      </c>
      <c r="I76" s="71"/>
      <c r="J76" s="71"/>
      <c r="K76" s="71"/>
      <c r="L76" s="71"/>
      <c r="M76" s="71"/>
      <c r="N76" s="71"/>
      <c r="O76" s="73"/>
      <c r="P76" s="71"/>
      <c r="Q76" s="71"/>
      <c r="R76" s="105"/>
      <c r="S76" s="107"/>
      <c r="T76" s="618"/>
      <c r="U76" s="540"/>
      <c r="V76" s="540"/>
      <c r="W76" s="540"/>
      <c r="X76" s="540"/>
      <c r="Y76" s="540"/>
      <c r="Z76" s="540"/>
      <c r="AA76" s="540"/>
      <c r="AB76" s="540"/>
      <c r="AC76" s="540"/>
      <c r="AD76" s="540"/>
      <c r="AE76" s="540"/>
      <c r="AF76" s="540"/>
      <c r="AG76" s="540"/>
      <c r="AH76" s="540"/>
      <c r="AI76" s="540"/>
      <c r="AJ76" s="540"/>
      <c r="AK76" s="540"/>
      <c r="AL76" s="540"/>
      <c r="AM76" s="540"/>
      <c r="AN76" s="540"/>
      <c r="AO76" s="540"/>
      <c r="AP76" s="540"/>
      <c r="AQ76" s="540"/>
      <c r="AR76" s="540"/>
    </row>
    <row r="77" spans="1:44" ht="12" customHeight="1" x14ac:dyDescent="0.3">
      <c r="A77" s="603" t="str">
        <f t="shared" ref="A77" si="782">IF(ISERROR(RANK(AR77,$AR$57:$AR$86,0)),"",(RANK(AR77,$AR$57:$AR$86,0)))</f>
        <v/>
      </c>
      <c r="B77" s="523" t="str">
        <f>IF(ISNA(VLOOKUP($D77,'L. Des E.'!$A$3:$C$362,2,FALSE)),"",(VLOOKUP($D77,'L. Des E.'!$A$3:$C$362,2,FALSE)))</f>
        <v/>
      </c>
      <c r="C77" s="520" t="str">
        <f>IF(ISNA(VLOOKUP($D77,'L. Des E.'!$A$3:$C$362,3,FALSE)),"",(VLOOKUP($D77,'L. Des E.'!$A$3:$C$362,3,FALSE)))</f>
        <v/>
      </c>
      <c r="D77" s="525"/>
      <c r="E77" s="64"/>
      <c r="F77" s="65"/>
      <c r="G77" s="527" t="str">
        <f t="shared" si="564"/>
        <v/>
      </c>
      <c r="H77" s="237" t="str">
        <f t="shared" si="565"/>
        <v/>
      </c>
      <c r="I77" s="66"/>
      <c r="J77" s="66"/>
      <c r="K77" s="66"/>
      <c r="L77" s="66"/>
      <c r="M77" s="66"/>
      <c r="N77" s="66"/>
      <c r="O77" s="67"/>
      <c r="P77" s="66"/>
      <c r="Q77" s="66"/>
      <c r="R77" s="104"/>
      <c r="S77" s="68"/>
      <c r="T77" s="618">
        <v>11</v>
      </c>
      <c r="U77" s="540" t="str">
        <f t="shared" ref="U77" si="783">G77</f>
        <v/>
      </c>
      <c r="V77" s="540">
        <f t="shared" ref="V77" si="784">I77</f>
        <v>0</v>
      </c>
      <c r="W77" s="540">
        <f t="shared" ref="W77" si="785">I78</f>
        <v>0</v>
      </c>
      <c r="X77" s="540">
        <f t="shared" ref="X77" si="786">J77</f>
        <v>0</v>
      </c>
      <c r="Y77" s="540">
        <f t="shared" ref="Y77" si="787">J78</f>
        <v>0</v>
      </c>
      <c r="Z77" s="540">
        <f t="shared" ref="Z77" si="788">K77</f>
        <v>0</v>
      </c>
      <c r="AA77" s="540">
        <f t="shared" ref="AA77" si="789">K78</f>
        <v>0</v>
      </c>
      <c r="AB77" s="540">
        <f t="shared" ref="AB77" si="790">L77</f>
        <v>0</v>
      </c>
      <c r="AC77" s="540">
        <f t="shared" ref="AC77" si="791">L78</f>
        <v>0</v>
      </c>
      <c r="AD77" s="540">
        <f t="shared" ref="AD77" si="792">M77</f>
        <v>0</v>
      </c>
      <c r="AE77" s="540">
        <f t="shared" ref="AE77" si="793">M78</f>
        <v>0</v>
      </c>
      <c r="AF77" s="540">
        <f t="shared" ref="AF77" si="794">N77</f>
        <v>0</v>
      </c>
      <c r="AG77" s="540">
        <f t="shared" ref="AG77" si="795">N78</f>
        <v>0</v>
      </c>
      <c r="AH77" s="540">
        <f t="shared" ref="AH77" si="796">O77</f>
        <v>0</v>
      </c>
      <c r="AI77" s="540">
        <f t="shared" ref="AI77" si="797">O78</f>
        <v>0</v>
      </c>
      <c r="AJ77" s="540">
        <f t="shared" ref="AJ77" si="798">P77</f>
        <v>0</v>
      </c>
      <c r="AK77" s="540">
        <f t="shared" ref="AK77" si="799">P78</f>
        <v>0</v>
      </c>
      <c r="AL77" s="540">
        <f t="shared" ref="AL77" si="800">Q77</f>
        <v>0</v>
      </c>
      <c r="AM77" s="540">
        <f t="shared" ref="AM77" si="801">Q78</f>
        <v>0</v>
      </c>
      <c r="AN77" s="540">
        <f t="shared" ref="AN77" si="802">R77</f>
        <v>0</v>
      </c>
      <c r="AO77" s="540">
        <f t="shared" ref="AO77" si="803">R78</f>
        <v>0</v>
      </c>
      <c r="AP77" s="540">
        <f t="shared" ref="AP77" si="804">S77+S78</f>
        <v>0</v>
      </c>
      <c r="AQ77" s="540"/>
      <c r="AR77" s="540" t="str">
        <f t="shared" ref="AR77" si="805">IF(U77="","",AP77+IFERROR(SUM(V77:AO78)+LARGE(V77:AO78,1)/100+LARGE(V77:AO78,2)/1000+LARGE(V77:AO78,3)/10000+LARGE(V77:AO78,4)/100000+LARGE(V77:AO78,5)/1000000+LARGE(V77:AO78,6)/10000000+LARGE(V77:AO78,7)/100000000+LARGE(V77:AO78,8)/1000000000+LARGE(V77:AO78,9)/10000000000+LARGE(V77:AO78,10)/100000000000+LARGE(V77:AO78,11)/1000000000000+LARGE(V77:AO78,12)/10000000000000+LARGE(V77:AO78,13)/100000000000000+LARGE(V77:AO78,14)/1000000000000000+LARGE(V77:AO78,15)/10000000000000000+LARGE(V77:AO78,16)/100000000000000000+LARGE(V77:AO78,17)/1000000000000000000+LARGE(V77:AO78,18)/10000000000000000000+LARGE(V77:AO78,19)/100000000000000000000+LARGE(V77:AO78,20)/1E+21+0.01/T77,0))</f>
        <v/>
      </c>
    </row>
    <row r="78" spans="1:44" ht="12" customHeight="1" thickBot="1" x14ac:dyDescent="0.35">
      <c r="A78" s="604"/>
      <c r="B78" s="524"/>
      <c r="C78" s="521"/>
      <c r="D78" s="526"/>
      <c r="E78" s="69"/>
      <c r="F78" s="70"/>
      <c r="G78" s="528"/>
      <c r="H78" s="84" t="str">
        <f t="shared" si="565"/>
        <v/>
      </c>
      <c r="I78" s="71"/>
      <c r="J78" s="71"/>
      <c r="K78" s="71"/>
      <c r="L78" s="71"/>
      <c r="M78" s="71"/>
      <c r="N78" s="71"/>
      <c r="O78" s="73"/>
      <c r="P78" s="71"/>
      <c r="Q78" s="71"/>
      <c r="R78" s="105"/>
      <c r="S78" s="74"/>
      <c r="T78" s="618"/>
      <c r="U78" s="540"/>
      <c r="V78" s="540"/>
      <c r="W78" s="540"/>
      <c r="X78" s="540"/>
      <c r="Y78" s="540"/>
      <c r="Z78" s="540"/>
      <c r="AA78" s="540"/>
      <c r="AB78" s="540"/>
      <c r="AC78" s="540"/>
      <c r="AD78" s="540"/>
      <c r="AE78" s="540"/>
      <c r="AF78" s="540"/>
      <c r="AG78" s="540"/>
      <c r="AH78" s="540"/>
      <c r="AI78" s="540"/>
      <c r="AJ78" s="540"/>
      <c r="AK78" s="540"/>
      <c r="AL78" s="540"/>
      <c r="AM78" s="540"/>
      <c r="AN78" s="540"/>
      <c r="AO78" s="540"/>
      <c r="AP78" s="540"/>
      <c r="AQ78" s="540"/>
      <c r="AR78" s="540"/>
    </row>
    <row r="79" spans="1:44" ht="12" customHeight="1" x14ac:dyDescent="0.3">
      <c r="A79" s="603" t="str">
        <f t="shared" ref="A79" si="806">IF(ISERROR(RANK(AR79,$AR$57:$AR$86,0)),"",(RANK(AR79,$AR$57:$AR$86,0)))</f>
        <v/>
      </c>
      <c r="B79" s="523" t="str">
        <f>IF(ISNA(VLOOKUP($D79,'L. Des E.'!$A$3:$C$362,2,FALSE)),"",(VLOOKUP($D79,'L. Des E.'!$A$3:$C$362,2,FALSE)))</f>
        <v/>
      </c>
      <c r="C79" s="520" t="str">
        <f>IF(ISNA(VLOOKUP($D79,'L. Des E.'!$A$3:$C$362,3,FALSE)),"",(VLOOKUP($D79,'L. Des E.'!$A$3:$C$362,3,FALSE)))</f>
        <v/>
      </c>
      <c r="D79" s="525"/>
      <c r="E79" s="64"/>
      <c r="F79" s="65"/>
      <c r="G79" s="527" t="str">
        <f t="shared" si="564"/>
        <v/>
      </c>
      <c r="H79" s="237" t="str">
        <f t="shared" si="565"/>
        <v/>
      </c>
      <c r="I79" s="66"/>
      <c r="J79" s="66"/>
      <c r="K79" s="66"/>
      <c r="L79" s="66"/>
      <c r="M79" s="66"/>
      <c r="N79" s="66"/>
      <c r="O79" s="67"/>
      <c r="P79" s="66"/>
      <c r="Q79" s="66"/>
      <c r="R79" s="104"/>
      <c r="S79" s="108"/>
      <c r="T79" s="618">
        <v>12</v>
      </c>
      <c r="U79" s="540" t="str">
        <f t="shared" ref="U79" si="807">G79</f>
        <v/>
      </c>
      <c r="V79" s="540">
        <f t="shared" ref="V79" si="808">I79</f>
        <v>0</v>
      </c>
      <c r="W79" s="540">
        <f t="shared" ref="W79" si="809">I80</f>
        <v>0</v>
      </c>
      <c r="X79" s="540">
        <f t="shared" ref="X79" si="810">J79</f>
        <v>0</v>
      </c>
      <c r="Y79" s="540">
        <f t="shared" ref="Y79" si="811">J80</f>
        <v>0</v>
      </c>
      <c r="Z79" s="540">
        <f t="shared" ref="Z79" si="812">K79</f>
        <v>0</v>
      </c>
      <c r="AA79" s="540">
        <f t="shared" ref="AA79" si="813">K80</f>
        <v>0</v>
      </c>
      <c r="AB79" s="540">
        <f t="shared" ref="AB79" si="814">L79</f>
        <v>0</v>
      </c>
      <c r="AC79" s="540">
        <f t="shared" ref="AC79" si="815">L80</f>
        <v>0</v>
      </c>
      <c r="AD79" s="540">
        <f t="shared" ref="AD79" si="816">M79</f>
        <v>0</v>
      </c>
      <c r="AE79" s="540">
        <f t="shared" ref="AE79" si="817">M80</f>
        <v>0</v>
      </c>
      <c r="AF79" s="540">
        <f t="shared" ref="AF79" si="818">N79</f>
        <v>0</v>
      </c>
      <c r="AG79" s="540">
        <f t="shared" ref="AG79" si="819">N80</f>
        <v>0</v>
      </c>
      <c r="AH79" s="540">
        <f t="shared" ref="AH79" si="820">O79</f>
        <v>0</v>
      </c>
      <c r="AI79" s="540">
        <f t="shared" ref="AI79" si="821">O80</f>
        <v>0</v>
      </c>
      <c r="AJ79" s="540">
        <f t="shared" ref="AJ79" si="822">P79</f>
        <v>0</v>
      </c>
      <c r="AK79" s="540">
        <f t="shared" ref="AK79" si="823">P80</f>
        <v>0</v>
      </c>
      <c r="AL79" s="540">
        <f t="shared" ref="AL79" si="824">Q79</f>
        <v>0</v>
      </c>
      <c r="AM79" s="540">
        <f t="shared" ref="AM79" si="825">Q80</f>
        <v>0</v>
      </c>
      <c r="AN79" s="540">
        <f t="shared" ref="AN79" si="826">R79</f>
        <v>0</v>
      </c>
      <c r="AO79" s="540">
        <f t="shared" ref="AO79" si="827">R80</f>
        <v>0</v>
      </c>
      <c r="AP79" s="540">
        <f t="shared" ref="AP79" si="828">S79+S80</f>
        <v>0</v>
      </c>
      <c r="AQ79" s="540"/>
      <c r="AR79" s="540" t="str">
        <f t="shared" ref="AR79" si="829">IF(U79="","",AP79+IFERROR(SUM(V79:AO80)+LARGE(V79:AO80,1)/100+LARGE(V79:AO80,2)/1000+LARGE(V79:AO80,3)/10000+LARGE(V79:AO80,4)/100000+LARGE(V79:AO80,5)/1000000+LARGE(V79:AO80,6)/10000000+LARGE(V79:AO80,7)/100000000+LARGE(V79:AO80,8)/1000000000+LARGE(V79:AO80,9)/10000000000+LARGE(V79:AO80,10)/100000000000+LARGE(V79:AO80,11)/1000000000000+LARGE(V79:AO80,12)/10000000000000+LARGE(V79:AO80,13)/100000000000000+LARGE(V79:AO80,14)/1000000000000000+LARGE(V79:AO80,15)/10000000000000000+LARGE(V79:AO80,16)/100000000000000000+LARGE(V79:AO80,17)/1000000000000000000+LARGE(V79:AO80,18)/10000000000000000000+LARGE(V79:AO80,19)/100000000000000000000+LARGE(V79:AO80,20)/1E+21+0.01/T79,0))</f>
        <v/>
      </c>
    </row>
    <row r="80" spans="1:44" ht="12" customHeight="1" thickBot="1" x14ac:dyDescent="0.35">
      <c r="A80" s="604"/>
      <c r="B80" s="524"/>
      <c r="C80" s="521"/>
      <c r="D80" s="526"/>
      <c r="E80" s="69"/>
      <c r="F80" s="70"/>
      <c r="G80" s="528"/>
      <c r="H80" s="84" t="str">
        <f t="shared" si="565"/>
        <v/>
      </c>
      <c r="I80" s="71"/>
      <c r="J80" s="71"/>
      <c r="K80" s="71"/>
      <c r="L80" s="71"/>
      <c r="M80" s="71"/>
      <c r="N80" s="71"/>
      <c r="O80" s="73"/>
      <c r="P80" s="71"/>
      <c r="Q80" s="71"/>
      <c r="R80" s="105"/>
      <c r="S80" s="107"/>
      <c r="T80" s="618"/>
      <c r="U80" s="540"/>
      <c r="V80" s="540"/>
      <c r="W80" s="540"/>
      <c r="X80" s="540"/>
      <c r="Y80" s="540"/>
      <c r="Z80" s="540"/>
      <c r="AA80" s="540"/>
      <c r="AB80" s="540"/>
      <c r="AC80" s="540"/>
      <c r="AD80" s="540"/>
      <c r="AE80" s="540"/>
      <c r="AF80" s="540"/>
      <c r="AG80" s="540"/>
      <c r="AH80" s="540"/>
      <c r="AI80" s="540"/>
      <c r="AJ80" s="540"/>
      <c r="AK80" s="540"/>
      <c r="AL80" s="540"/>
      <c r="AM80" s="540"/>
      <c r="AN80" s="540"/>
      <c r="AO80" s="540"/>
      <c r="AP80" s="540"/>
      <c r="AQ80" s="540"/>
      <c r="AR80" s="540"/>
    </row>
    <row r="81" spans="1:44" ht="12" customHeight="1" x14ac:dyDescent="0.3">
      <c r="A81" s="603" t="str">
        <f t="shared" ref="A81" si="830">IF(ISERROR(RANK(AR81,$AR$57:$AR$86,0)),"",(RANK(AR81,$AR$57:$AR$86,0)))</f>
        <v/>
      </c>
      <c r="B81" s="523" t="str">
        <f>IF(ISNA(VLOOKUP($D81,'L. Des E.'!$A$3:$C$362,2,FALSE)),"",(VLOOKUP($D81,'L. Des E.'!$A$3:$C$362,2,FALSE)))</f>
        <v/>
      </c>
      <c r="C81" s="520" t="str">
        <f>IF(ISNA(VLOOKUP($D81,'L. Des E.'!$A$3:$C$362,3,FALSE)),"",(VLOOKUP($D81,'L. Des E.'!$A$3:$C$362,3,FALSE)))</f>
        <v/>
      </c>
      <c r="D81" s="525"/>
      <c r="E81" s="64"/>
      <c r="F81" s="65"/>
      <c r="G81" s="527" t="str">
        <f t="shared" si="564"/>
        <v/>
      </c>
      <c r="H81" s="237" t="str">
        <f t="shared" si="565"/>
        <v/>
      </c>
      <c r="I81" s="66"/>
      <c r="J81" s="66"/>
      <c r="K81" s="66"/>
      <c r="L81" s="66"/>
      <c r="M81" s="66"/>
      <c r="N81" s="66"/>
      <c r="O81" s="67"/>
      <c r="P81" s="66"/>
      <c r="Q81" s="66"/>
      <c r="R81" s="104"/>
      <c r="S81" s="68"/>
      <c r="T81" s="618">
        <v>13</v>
      </c>
      <c r="U81" s="540" t="str">
        <f t="shared" ref="U81" si="831">G81</f>
        <v/>
      </c>
      <c r="V81" s="540">
        <f t="shared" ref="V81" si="832">I81</f>
        <v>0</v>
      </c>
      <c r="W81" s="540">
        <f t="shared" ref="W81" si="833">I82</f>
        <v>0</v>
      </c>
      <c r="X81" s="540">
        <f t="shared" ref="X81" si="834">J81</f>
        <v>0</v>
      </c>
      <c r="Y81" s="540">
        <f t="shared" ref="Y81" si="835">J82</f>
        <v>0</v>
      </c>
      <c r="Z81" s="540">
        <f t="shared" ref="Z81" si="836">K81</f>
        <v>0</v>
      </c>
      <c r="AA81" s="540">
        <f t="shared" ref="AA81" si="837">K82</f>
        <v>0</v>
      </c>
      <c r="AB81" s="540">
        <f t="shared" ref="AB81" si="838">L81</f>
        <v>0</v>
      </c>
      <c r="AC81" s="540">
        <f t="shared" ref="AC81" si="839">L82</f>
        <v>0</v>
      </c>
      <c r="AD81" s="540">
        <f t="shared" ref="AD81" si="840">M81</f>
        <v>0</v>
      </c>
      <c r="AE81" s="540">
        <f t="shared" ref="AE81" si="841">M82</f>
        <v>0</v>
      </c>
      <c r="AF81" s="540">
        <f t="shared" ref="AF81" si="842">N81</f>
        <v>0</v>
      </c>
      <c r="AG81" s="540">
        <f t="shared" ref="AG81" si="843">N82</f>
        <v>0</v>
      </c>
      <c r="AH81" s="540">
        <f t="shared" ref="AH81" si="844">O81</f>
        <v>0</v>
      </c>
      <c r="AI81" s="540">
        <f t="shared" ref="AI81" si="845">O82</f>
        <v>0</v>
      </c>
      <c r="AJ81" s="540">
        <f t="shared" ref="AJ81" si="846">P81</f>
        <v>0</v>
      </c>
      <c r="AK81" s="540">
        <f t="shared" ref="AK81" si="847">P82</f>
        <v>0</v>
      </c>
      <c r="AL81" s="540">
        <f t="shared" ref="AL81" si="848">Q81</f>
        <v>0</v>
      </c>
      <c r="AM81" s="540">
        <f t="shared" ref="AM81" si="849">Q82</f>
        <v>0</v>
      </c>
      <c r="AN81" s="540">
        <f t="shared" ref="AN81" si="850">R81</f>
        <v>0</v>
      </c>
      <c r="AO81" s="540">
        <f t="shared" ref="AO81" si="851">R82</f>
        <v>0</v>
      </c>
      <c r="AP81" s="540">
        <f t="shared" ref="AP81" si="852">S81+S82</f>
        <v>0</v>
      </c>
      <c r="AQ81" s="540"/>
      <c r="AR81" s="540" t="str">
        <f t="shared" ref="AR81" si="853">IF(U81="","",AP81+IFERROR(SUM(V81:AO82)+LARGE(V81:AO82,1)/100+LARGE(V81:AO82,2)/1000+LARGE(V81:AO82,3)/10000+LARGE(V81:AO82,4)/100000+LARGE(V81:AO82,5)/1000000+LARGE(V81:AO82,6)/10000000+LARGE(V81:AO82,7)/100000000+LARGE(V81:AO82,8)/1000000000+LARGE(V81:AO82,9)/10000000000+LARGE(V81:AO82,10)/100000000000+LARGE(V81:AO82,11)/1000000000000+LARGE(V81:AO82,12)/10000000000000+LARGE(V81:AO82,13)/100000000000000+LARGE(V81:AO82,14)/1000000000000000+LARGE(V81:AO82,15)/10000000000000000+LARGE(V81:AO82,16)/100000000000000000+LARGE(V81:AO82,17)/1000000000000000000+LARGE(V81:AO82,18)/10000000000000000000+LARGE(V81:AO82,19)/100000000000000000000+LARGE(V81:AO82,20)/1E+21+0.01/T81,0))</f>
        <v/>
      </c>
    </row>
    <row r="82" spans="1:44" ht="12" customHeight="1" thickBot="1" x14ac:dyDescent="0.35">
      <c r="A82" s="604"/>
      <c r="B82" s="524"/>
      <c r="C82" s="521"/>
      <c r="D82" s="526"/>
      <c r="E82" s="69"/>
      <c r="F82" s="70"/>
      <c r="G82" s="528"/>
      <c r="H82" s="84" t="str">
        <f t="shared" si="565"/>
        <v/>
      </c>
      <c r="I82" s="71"/>
      <c r="J82" s="71"/>
      <c r="K82" s="71"/>
      <c r="L82" s="71"/>
      <c r="M82" s="71"/>
      <c r="N82" s="71"/>
      <c r="O82" s="73"/>
      <c r="P82" s="71"/>
      <c r="Q82" s="71"/>
      <c r="R82" s="105"/>
      <c r="S82" s="74"/>
      <c r="T82" s="618"/>
      <c r="U82" s="540"/>
      <c r="V82" s="540"/>
      <c r="W82" s="540"/>
      <c r="X82" s="540"/>
      <c r="Y82" s="540"/>
      <c r="Z82" s="540"/>
      <c r="AA82" s="540"/>
      <c r="AB82" s="540"/>
      <c r="AC82" s="540"/>
      <c r="AD82" s="540"/>
      <c r="AE82" s="540"/>
      <c r="AF82" s="540"/>
      <c r="AG82" s="540"/>
      <c r="AH82" s="540"/>
      <c r="AI82" s="540"/>
      <c r="AJ82" s="540"/>
      <c r="AK82" s="540"/>
      <c r="AL82" s="540"/>
      <c r="AM82" s="540"/>
      <c r="AN82" s="540"/>
      <c r="AO82" s="540"/>
      <c r="AP82" s="540"/>
      <c r="AQ82" s="540"/>
      <c r="AR82" s="540"/>
    </row>
    <row r="83" spans="1:44" ht="12" customHeight="1" x14ac:dyDescent="0.3">
      <c r="A83" s="603" t="str">
        <f t="shared" ref="A83" si="854">IF(ISERROR(RANK(AR83,$AR$57:$AR$86,0)),"",(RANK(AR83,$AR$57:$AR$86,0)))</f>
        <v/>
      </c>
      <c r="B83" s="523" t="str">
        <f>IF(ISNA(VLOOKUP($D83,'L. Des E.'!$A$3:$C$362,2,FALSE)),"",(VLOOKUP($D83,'L. Des E.'!$A$3:$C$362,2,FALSE)))</f>
        <v/>
      </c>
      <c r="C83" s="520" t="str">
        <f>IF(ISNA(VLOOKUP($D83,'L. Des E.'!$A$3:$C$362,3,FALSE)),"",(VLOOKUP($D83,'L. Des E.'!$A$3:$C$362,3,FALSE)))</f>
        <v/>
      </c>
      <c r="D83" s="525"/>
      <c r="E83" s="64"/>
      <c r="F83" s="65"/>
      <c r="G83" s="527" t="str">
        <f t="shared" si="564"/>
        <v/>
      </c>
      <c r="H83" s="237" t="str">
        <f t="shared" si="565"/>
        <v/>
      </c>
      <c r="I83" s="66"/>
      <c r="J83" s="66"/>
      <c r="K83" s="66"/>
      <c r="L83" s="66"/>
      <c r="M83" s="66"/>
      <c r="N83" s="66"/>
      <c r="O83" s="67"/>
      <c r="P83" s="66"/>
      <c r="Q83" s="66"/>
      <c r="R83" s="104"/>
      <c r="S83" s="108"/>
      <c r="T83" s="618">
        <v>14</v>
      </c>
      <c r="U83" s="540" t="str">
        <f t="shared" ref="U83" si="855">G83</f>
        <v/>
      </c>
      <c r="V83" s="540">
        <f t="shared" ref="V83" si="856">I83</f>
        <v>0</v>
      </c>
      <c r="W83" s="540">
        <f t="shared" ref="W83" si="857">I84</f>
        <v>0</v>
      </c>
      <c r="X83" s="540">
        <f t="shared" ref="X83" si="858">J83</f>
        <v>0</v>
      </c>
      <c r="Y83" s="540">
        <f t="shared" ref="Y83" si="859">J84</f>
        <v>0</v>
      </c>
      <c r="Z83" s="540">
        <f t="shared" ref="Z83" si="860">K83</f>
        <v>0</v>
      </c>
      <c r="AA83" s="540">
        <f t="shared" ref="AA83" si="861">K84</f>
        <v>0</v>
      </c>
      <c r="AB83" s="540">
        <f t="shared" ref="AB83" si="862">L83</f>
        <v>0</v>
      </c>
      <c r="AC83" s="540">
        <f t="shared" ref="AC83" si="863">L84</f>
        <v>0</v>
      </c>
      <c r="AD83" s="540">
        <f t="shared" ref="AD83" si="864">M83</f>
        <v>0</v>
      </c>
      <c r="AE83" s="540">
        <f t="shared" ref="AE83" si="865">M84</f>
        <v>0</v>
      </c>
      <c r="AF83" s="540">
        <f t="shared" ref="AF83" si="866">N83</f>
        <v>0</v>
      </c>
      <c r="AG83" s="540">
        <f t="shared" ref="AG83" si="867">N84</f>
        <v>0</v>
      </c>
      <c r="AH83" s="540">
        <f t="shared" ref="AH83" si="868">O83</f>
        <v>0</v>
      </c>
      <c r="AI83" s="540">
        <f t="shared" ref="AI83" si="869">O84</f>
        <v>0</v>
      </c>
      <c r="AJ83" s="540">
        <f t="shared" ref="AJ83" si="870">P83</f>
        <v>0</v>
      </c>
      <c r="AK83" s="540">
        <f t="shared" ref="AK83" si="871">P84</f>
        <v>0</v>
      </c>
      <c r="AL83" s="540">
        <f t="shared" ref="AL83" si="872">Q83</f>
        <v>0</v>
      </c>
      <c r="AM83" s="540">
        <f t="shared" ref="AM83" si="873">Q84</f>
        <v>0</v>
      </c>
      <c r="AN83" s="540">
        <f t="shared" ref="AN83" si="874">R83</f>
        <v>0</v>
      </c>
      <c r="AO83" s="540">
        <f t="shared" ref="AO83" si="875">R84</f>
        <v>0</v>
      </c>
      <c r="AP83" s="540">
        <f t="shared" ref="AP83" si="876">S83+S84</f>
        <v>0</v>
      </c>
      <c r="AQ83" s="540"/>
      <c r="AR83" s="540" t="str">
        <f t="shared" ref="AR83" si="877">IF(U83="","",AP83+IFERROR(SUM(V83:AO84)+LARGE(V83:AO84,1)/100+LARGE(V83:AO84,2)/1000+LARGE(V83:AO84,3)/10000+LARGE(V83:AO84,4)/100000+LARGE(V83:AO84,5)/1000000+LARGE(V83:AO84,6)/10000000+LARGE(V83:AO84,7)/100000000+LARGE(V83:AO84,8)/1000000000+LARGE(V83:AO84,9)/10000000000+LARGE(V83:AO84,10)/100000000000+LARGE(V83:AO84,11)/1000000000000+LARGE(V83:AO84,12)/10000000000000+LARGE(V83:AO84,13)/100000000000000+LARGE(V83:AO84,14)/1000000000000000+LARGE(V83:AO84,15)/10000000000000000+LARGE(V83:AO84,16)/100000000000000000+LARGE(V83:AO84,17)/1000000000000000000+LARGE(V83:AO84,18)/10000000000000000000+LARGE(V83:AO84,19)/100000000000000000000+LARGE(V83:AO84,20)/1E+21+0.01/T83,0))</f>
        <v/>
      </c>
    </row>
    <row r="84" spans="1:44" ht="12" customHeight="1" thickBot="1" x14ac:dyDescent="0.35">
      <c r="A84" s="604"/>
      <c r="B84" s="524"/>
      <c r="C84" s="521"/>
      <c r="D84" s="526"/>
      <c r="E84" s="69"/>
      <c r="F84" s="70"/>
      <c r="G84" s="528"/>
      <c r="H84" s="84" t="str">
        <f t="shared" si="565"/>
        <v/>
      </c>
      <c r="I84" s="71"/>
      <c r="J84" s="71"/>
      <c r="K84" s="71"/>
      <c r="L84" s="71"/>
      <c r="M84" s="71"/>
      <c r="N84" s="71"/>
      <c r="O84" s="73"/>
      <c r="P84" s="71"/>
      <c r="Q84" s="71"/>
      <c r="R84" s="105"/>
      <c r="S84" s="107"/>
      <c r="T84" s="618"/>
      <c r="U84" s="540"/>
      <c r="V84" s="540"/>
      <c r="W84" s="540"/>
      <c r="X84" s="540"/>
      <c r="Y84" s="540"/>
      <c r="Z84" s="540"/>
      <c r="AA84" s="540"/>
      <c r="AB84" s="540"/>
      <c r="AC84" s="540"/>
      <c r="AD84" s="540"/>
      <c r="AE84" s="540"/>
      <c r="AF84" s="540"/>
      <c r="AG84" s="540"/>
      <c r="AH84" s="540"/>
      <c r="AI84" s="540"/>
      <c r="AJ84" s="540"/>
      <c r="AK84" s="540"/>
      <c r="AL84" s="540"/>
      <c r="AM84" s="540"/>
      <c r="AN84" s="540"/>
      <c r="AO84" s="540"/>
      <c r="AP84" s="540"/>
      <c r="AQ84" s="540"/>
      <c r="AR84" s="540"/>
    </row>
    <row r="85" spans="1:44" ht="12" customHeight="1" x14ac:dyDescent="0.3">
      <c r="A85" s="603" t="str">
        <f t="shared" ref="A85" si="878">IF(ISERROR(RANK(AR85,$AR$57:$AR$86,0)),"",(RANK(AR85,$AR$57:$AR$86,0)))</f>
        <v/>
      </c>
      <c r="B85" s="523" t="str">
        <f>IF(ISNA(VLOOKUP($D85,'L. Des E.'!$A$3:$C$362,2,FALSE)),"",(VLOOKUP($D85,'L. Des E.'!$A$3:$C$362,2,FALSE)))</f>
        <v/>
      </c>
      <c r="C85" s="520" t="str">
        <f>IF(ISNA(VLOOKUP($D85,'L. Des E.'!$A$3:$C$362,3,FALSE)),"",(VLOOKUP($D85,'L. Des E.'!$A$3:$C$362,3,FALSE)))</f>
        <v/>
      </c>
      <c r="D85" s="525"/>
      <c r="E85" s="64"/>
      <c r="F85" s="65"/>
      <c r="G85" s="527" t="str">
        <f t="shared" si="564"/>
        <v/>
      </c>
      <c r="H85" s="237" t="str">
        <f t="shared" si="565"/>
        <v/>
      </c>
      <c r="I85" s="66"/>
      <c r="J85" s="66"/>
      <c r="K85" s="66"/>
      <c r="L85" s="66"/>
      <c r="M85" s="66"/>
      <c r="N85" s="66"/>
      <c r="O85" s="67"/>
      <c r="P85" s="66"/>
      <c r="Q85" s="66"/>
      <c r="R85" s="104"/>
      <c r="S85" s="68"/>
      <c r="T85" s="618">
        <v>15</v>
      </c>
      <c r="U85" s="540" t="str">
        <f t="shared" ref="U85" si="879">G85</f>
        <v/>
      </c>
      <c r="V85" s="540">
        <f t="shared" ref="V85" si="880">I85</f>
        <v>0</v>
      </c>
      <c r="W85" s="540">
        <f t="shared" ref="W85" si="881">I86</f>
        <v>0</v>
      </c>
      <c r="X85" s="540">
        <f t="shared" ref="X85" si="882">J85</f>
        <v>0</v>
      </c>
      <c r="Y85" s="540">
        <f t="shared" ref="Y85" si="883">J86</f>
        <v>0</v>
      </c>
      <c r="Z85" s="540">
        <f t="shared" ref="Z85" si="884">K85</f>
        <v>0</v>
      </c>
      <c r="AA85" s="540">
        <f t="shared" ref="AA85" si="885">K86</f>
        <v>0</v>
      </c>
      <c r="AB85" s="540">
        <f t="shared" ref="AB85" si="886">L85</f>
        <v>0</v>
      </c>
      <c r="AC85" s="540">
        <f t="shared" ref="AC85" si="887">L86</f>
        <v>0</v>
      </c>
      <c r="AD85" s="540">
        <f t="shared" ref="AD85" si="888">M85</f>
        <v>0</v>
      </c>
      <c r="AE85" s="540">
        <f t="shared" ref="AE85" si="889">M86</f>
        <v>0</v>
      </c>
      <c r="AF85" s="540">
        <f t="shared" ref="AF85" si="890">N85</f>
        <v>0</v>
      </c>
      <c r="AG85" s="540">
        <f t="shared" ref="AG85" si="891">N86</f>
        <v>0</v>
      </c>
      <c r="AH85" s="540">
        <f t="shared" ref="AH85" si="892">O85</f>
        <v>0</v>
      </c>
      <c r="AI85" s="540">
        <f t="shared" ref="AI85" si="893">O86</f>
        <v>0</v>
      </c>
      <c r="AJ85" s="540">
        <f t="shared" ref="AJ85" si="894">P85</f>
        <v>0</v>
      </c>
      <c r="AK85" s="540">
        <f t="shared" ref="AK85" si="895">P86</f>
        <v>0</v>
      </c>
      <c r="AL85" s="540">
        <f t="shared" ref="AL85" si="896">Q85</f>
        <v>0</v>
      </c>
      <c r="AM85" s="540">
        <f t="shared" ref="AM85" si="897">Q86</f>
        <v>0</v>
      </c>
      <c r="AN85" s="540">
        <f t="shared" ref="AN85" si="898">R85</f>
        <v>0</v>
      </c>
      <c r="AO85" s="540">
        <f t="shared" ref="AO85" si="899">R86</f>
        <v>0</v>
      </c>
      <c r="AP85" s="540">
        <f t="shared" ref="AP85" si="900">S85+S86</f>
        <v>0</v>
      </c>
      <c r="AQ85" s="540"/>
      <c r="AR85" s="540" t="str">
        <f t="shared" ref="AR85" si="901">IF(U85="","",AP85+IFERROR(SUM(V85:AO86)+LARGE(V85:AO86,1)/100+LARGE(V85:AO86,2)/1000+LARGE(V85:AO86,3)/10000+LARGE(V85:AO86,4)/100000+LARGE(V85:AO86,5)/1000000+LARGE(V85:AO86,6)/10000000+LARGE(V85:AO86,7)/100000000+LARGE(V85:AO86,8)/1000000000+LARGE(V85:AO86,9)/10000000000+LARGE(V85:AO86,10)/100000000000+LARGE(V85:AO86,11)/1000000000000+LARGE(V85:AO86,12)/10000000000000+LARGE(V85:AO86,13)/100000000000000+LARGE(V85:AO86,14)/1000000000000000+LARGE(V85:AO86,15)/10000000000000000+LARGE(V85:AO86,16)/100000000000000000+LARGE(V85:AO86,17)/1000000000000000000+LARGE(V85:AO86,18)/10000000000000000000+LARGE(V85:AO86,19)/100000000000000000000+LARGE(V85:AO86,20)/1E+21+0.01/T85,0))</f>
        <v/>
      </c>
    </row>
    <row r="86" spans="1:44" ht="12" customHeight="1" thickBot="1" x14ac:dyDescent="0.35">
      <c r="A86" s="604"/>
      <c r="B86" s="524"/>
      <c r="C86" s="521"/>
      <c r="D86" s="526"/>
      <c r="E86" s="69"/>
      <c r="F86" s="70"/>
      <c r="G86" s="528"/>
      <c r="H86" s="84" t="str">
        <f t="shared" si="565"/>
        <v/>
      </c>
      <c r="I86" s="71"/>
      <c r="J86" s="71"/>
      <c r="K86" s="71"/>
      <c r="L86" s="71"/>
      <c r="M86" s="71"/>
      <c r="N86" s="71"/>
      <c r="O86" s="73"/>
      <c r="P86" s="71"/>
      <c r="Q86" s="71"/>
      <c r="R86" s="105"/>
      <c r="S86" s="74"/>
      <c r="T86" s="618"/>
      <c r="U86" s="540"/>
      <c r="V86" s="540"/>
      <c r="W86" s="540"/>
      <c r="X86" s="540"/>
      <c r="Y86" s="540"/>
      <c r="Z86" s="540"/>
      <c r="AA86" s="540"/>
      <c r="AB86" s="540"/>
      <c r="AC86" s="540"/>
      <c r="AD86" s="540"/>
      <c r="AE86" s="540"/>
      <c r="AF86" s="540"/>
      <c r="AG86" s="540"/>
      <c r="AH86" s="540"/>
      <c r="AI86" s="540"/>
      <c r="AJ86" s="540"/>
      <c r="AK86" s="540"/>
      <c r="AL86" s="540"/>
      <c r="AM86" s="540"/>
      <c r="AN86" s="540"/>
      <c r="AO86" s="540"/>
      <c r="AP86" s="540"/>
      <c r="AQ86" s="540"/>
      <c r="AR86" s="540"/>
    </row>
    <row r="87" spans="1:44" ht="70.8" customHeight="1" thickTop="1" thickBot="1" x14ac:dyDescent="0.35">
      <c r="A87" s="596" t="s">
        <v>857</v>
      </c>
      <c r="B87" s="595"/>
      <c r="C87" s="606" t="s">
        <v>777</v>
      </c>
      <c r="D87" s="606"/>
      <c r="E87" s="607" t="s">
        <v>700</v>
      </c>
      <c r="F87" s="607"/>
      <c r="G87" s="607"/>
      <c r="H87" s="607"/>
      <c r="I87" s="608" t="str">
        <f>IF(COUNTA(F89:F112)=0,"",(COUNTA(F89:F112)))</f>
        <v/>
      </c>
      <c r="J87" s="609"/>
      <c r="K87" s="607" t="s">
        <v>774</v>
      </c>
      <c r="L87" s="607"/>
      <c r="M87" s="593"/>
      <c r="N87" s="610"/>
      <c r="O87" s="611"/>
      <c r="P87" s="611"/>
      <c r="Q87" s="611"/>
      <c r="R87" s="611"/>
      <c r="S87" s="612"/>
      <c r="V87" s="131" t="s">
        <v>799</v>
      </c>
      <c r="W87" s="131" t="s">
        <v>794</v>
      </c>
      <c r="X87" s="131" t="s">
        <v>799</v>
      </c>
      <c r="Y87" s="131" t="s">
        <v>794</v>
      </c>
      <c r="Z87" s="131" t="s">
        <v>799</v>
      </c>
      <c r="AA87" s="131" t="s">
        <v>794</v>
      </c>
      <c r="AB87" s="131" t="s">
        <v>799</v>
      </c>
      <c r="AC87" s="131" t="s">
        <v>794</v>
      </c>
      <c r="AD87" s="131" t="s">
        <v>799</v>
      </c>
      <c r="AE87" s="131" t="s">
        <v>794</v>
      </c>
      <c r="AF87" s="131" t="s">
        <v>799</v>
      </c>
      <c r="AG87" s="131" t="s">
        <v>794</v>
      </c>
      <c r="AH87" s="131" t="s">
        <v>799</v>
      </c>
      <c r="AI87" s="131" t="s">
        <v>794</v>
      </c>
      <c r="AJ87" s="131" t="s">
        <v>799</v>
      </c>
      <c r="AK87" s="131" t="s">
        <v>794</v>
      </c>
      <c r="AL87" s="131" t="s">
        <v>799</v>
      </c>
      <c r="AM87" s="131" t="s">
        <v>794</v>
      </c>
      <c r="AN87" s="131" t="s">
        <v>799</v>
      </c>
      <c r="AO87" s="131" t="s">
        <v>794</v>
      </c>
      <c r="AP87" s="145"/>
      <c r="AQ87" s="145"/>
    </row>
    <row r="88" spans="1:44" ht="28.8" customHeight="1" thickTop="1" thickBot="1" x14ac:dyDescent="0.35">
      <c r="A88" s="113" t="s">
        <v>747</v>
      </c>
      <c r="B88" s="110" t="s">
        <v>1</v>
      </c>
      <c r="C88" s="114" t="s">
        <v>694</v>
      </c>
      <c r="D88" s="97" t="s">
        <v>0</v>
      </c>
      <c r="E88" s="98" t="s">
        <v>679</v>
      </c>
      <c r="F88" s="99" t="s">
        <v>695</v>
      </c>
      <c r="G88" s="100" t="s">
        <v>697</v>
      </c>
      <c r="H88" s="99" t="s">
        <v>680</v>
      </c>
      <c r="I88" s="158" t="s">
        <v>681</v>
      </c>
      <c r="J88" s="158" t="s">
        <v>682</v>
      </c>
      <c r="K88" s="158" t="s">
        <v>683</v>
      </c>
      <c r="L88" s="158" t="s">
        <v>684</v>
      </c>
      <c r="M88" s="158" t="s">
        <v>685</v>
      </c>
      <c r="N88" s="158" t="s">
        <v>686</v>
      </c>
      <c r="O88" s="159" t="s">
        <v>687</v>
      </c>
      <c r="P88" s="158" t="s">
        <v>688</v>
      </c>
      <c r="Q88" s="158" t="s">
        <v>689</v>
      </c>
      <c r="R88" s="160" t="s">
        <v>690</v>
      </c>
      <c r="S88" s="161" t="s">
        <v>792</v>
      </c>
      <c r="U88" s="136" t="s">
        <v>697</v>
      </c>
      <c r="V88" s="605" t="s">
        <v>681</v>
      </c>
      <c r="W88" s="605"/>
      <c r="X88" s="605" t="s">
        <v>682</v>
      </c>
      <c r="Y88" s="605"/>
      <c r="Z88" s="605" t="s">
        <v>683</v>
      </c>
      <c r="AA88" s="605"/>
      <c r="AB88" s="605" t="s">
        <v>684</v>
      </c>
      <c r="AC88" s="605"/>
      <c r="AD88" s="605" t="s">
        <v>685</v>
      </c>
      <c r="AE88" s="605"/>
      <c r="AF88" s="605" t="s">
        <v>686</v>
      </c>
      <c r="AG88" s="605"/>
      <c r="AH88" s="605" t="s">
        <v>687</v>
      </c>
      <c r="AI88" s="605"/>
      <c r="AJ88" s="605" t="s">
        <v>688</v>
      </c>
      <c r="AK88" s="605"/>
      <c r="AL88" s="605" t="s">
        <v>689</v>
      </c>
      <c r="AM88" s="605"/>
      <c r="AN88" s="605" t="s">
        <v>690</v>
      </c>
      <c r="AO88" s="605"/>
      <c r="AP88" s="540" t="s">
        <v>792</v>
      </c>
      <c r="AQ88" s="540"/>
      <c r="AR88" s="130" t="s">
        <v>798</v>
      </c>
    </row>
    <row r="89" spans="1:44" ht="12" customHeight="1" x14ac:dyDescent="0.3">
      <c r="A89" s="603" t="str">
        <f t="shared" ref="A89:A107" si="902">IF(ISERROR(RANK(AR89,$AR$89:$AR$112,0)),"",(RANK(AR89,$AR$89:$AR$112,0)))</f>
        <v/>
      </c>
      <c r="B89" s="523" t="str">
        <f>IF(ISNA(VLOOKUP($D89,'L. Des E.'!$A$3:$C$362,2,FALSE)),"",(VLOOKUP($D89,'L. Des E.'!$A$3:$C$362,2,FALSE)))</f>
        <v/>
      </c>
      <c r="C89" s="520" t="str">
        <f>IF(ISNA(VLOOKUP($D89,'L. Des E.'!$A$3:$C$362,3,FALSE)),"",(VLOOKUP($D89,'L. Des E.'!$A$3:$C$362,3,FALSE)))</f>
        <v/>
      </c>
      <c r="D89" s="525"/>
      <c r="E89" s="64"/>
      <c r="F89" s="65"/>
      <c r="G89" s="527" t="str">
        <f t="shared" ref="G89:G111" si="903">IF(SUM(H89,H90,S89,S90)=0,"",(SUM(H89,H90,S89,S90)))</f>
        <v/>
      </c>
      <c r="H89" s="237" t="str">
        <f t="shared" ref="H89:H112" si="904">IF(MIN(90,SUM(I89:R89))=0,"",(MIN(90,SUM(I89:R89))))</f>
        <v/>
      </c>
      <c r="I89" s="66"/>
      <c r="J89" s="66"/>
      <c r="K89" s="66"/>
      <c r="L89" s="66"/>
      <c r="M89" s="66"/>
      <c r="N89" s="66"/>
      <c r="O89" s="67"/>
      <c r="P89" s="66"/>
      <c r="Q89" s="66"/>
      <c r="R89" s="104"/>
      <c r="S89" s="68"/>
      <c r="T89" s="618">
        <v>1</v>
      </c>
      <c r="U89" s="540" t="str">
        <f>G89</f>
        <v/>
      </c>
      <c r="V89" s="540">
        <f>I89</f>
        <v>0</v>
      </c>
      <c r="W89" s="540">
        <f>I90</f>
        <v>0</v>
      </c>
      <c r="X89" s="540">
        <f>J89</f>
        <v>0</v>
      </c>
      <c r="Y89" s="540">
        <f>J90</f>
        <v>0</v>
      </c>
      <c r="Z89" s="540">
        <f>K89</f>
        <v>0</v>
      </c>
      <c r="AA89" s="540">
        <f>K90</f>
        <v>0</v>
      </c>
      <c r="AB89" s="540">
        <f>L89</f>
        <v>0</v>
      </c>
      <c r="AC89" s="540">
        <f>L90</f>
        <v>0</v>
      </c>
      <c r="AD89" s="540">
        <f>M89</f>
        <v>0</v>
      </c>
      <c r="AE89" s="540">
        <f>M90</f>
        <v>0</v>
      </c>
      <c r="AF89" s="540">
        <f>N89</f>
        <v>0</v>
      </c>
      <c r="AG89" s="540">
        <f>N90</f>
        <v>0</v>
      </c>
      <c r="AH89" s="540">
        <f>O89</f>
        <v>0</v>
      </c>
      <c r="AI89" s="540">
        <f>O90</f>
        <v>0</v>
      </c>
      <c r="AJ89" s="540">
        <f>P89</f>
        <v>0</v>
      </c>
      <c r="AK89" s="540">
        <f>P90</f>
        <v>0</v>
      </c>
      <c r="AL89" s="540">
        <f>Q89</f>
        <v>0</v>
      </c>
      <c r="AM89" s="540">
        <f>Q90</f>
        <v>0</v>
      </c>
      <c r="AN89" s="540">
        <f>R89</f>
        <v>0</v>
      </c>
      <c r="AO89" s="540">
        <f>R90</f>
        <v>0</v>
      </c>
      <c r="AP89" s="540">
        <f>S89+S90</f>
        <v>0</v>
      </c>
      <c r="AQ89" s="540"/>
      <c r="AR89" s="540" t="str">
        <f>IF(U89="","",AP89+IFERROR(SUM(V89:AO90)+LARGE(V89:AO90,1)/100+LARGE(V89:AO90,2)/1000+LARGE(V89:AO90,3)/10000+LARGE(V89:AO90,4)/100000+LARGE(V89:AO90,5)/1000000+LARGE(V89:AO90,6)/10000000+LARGE(V89:AO90,7)/100000000+LARGE(V89:AO90,8)/1000000000+LARGE(V89:AO90,9)/10000000000+LARGE(V89:AO90,10)/100000000000+LARGE(V89:AO90,11)/1000000000000+LARGE(V89:AO90,12)/10000000000000+LARGE(V89:AO90,13)/100000000000000+LARGE(V89:AO90,14)/1000000000000000+LARGE(V89:AO90,15)/10000000000000000+LARGE(V89:AO90,16)/100000000000000000+LARGE(V89:AO90,17)/1000000000000000000+LARGE(V89:AO90,18)/10000000000000000000+LARGE(V89:AO90,19)/100000000000000000000+LARGE(V89:AO90,20)/1E+21+0.01/T89,0))</f>
        <v/>
      </c>
    </row>
    <row r="90" spans="1:44" ht="12" customHeight="1" thickBot="1" x14ac:dyDescent="0.35">
      <c r="A90" s="604"/>
      <c r="B90" s="524"/>
      <c r="C90" s="521"/>
      <c r="D90" s="526"/>
      <c r="E90" s="69"/>
      <c r="F90" s="70"/>
      <c r="G90" s="528"/>
      <c r="H90" s="84" t="str">
        <f t="shared" si="904"/>
        <v/>
      </c>
      <c r="I90" s="71"/>
      <c r="J90" s="71"/>
      <c r="K90" s="71"/>
      <c r="L90" s="71"/>
      <c r="M90" s="71"/>
      <c r="N90" s="71"/>
      <c r="O90" s="73"/>
      <c r="P90" s="71"/>
      <c r="Q90" s="71"/>
      <c r="R90" s="105"/>
      <c r="S90" s="74"/>
      <c r="T90" s="618"/>
      <c r="U90" s="540"/>
      <c r="V90" s="540"/>
      <c r="W90" s="540"/>
      <c r="X90" s="540"/>
      <c r="Y90" s="540"/>
      <c r="Z90" s="540"/>
      <c r="AA90" s="540"/>
      <c r="AB90" s="540"/>
      <c r="AC90" s="540"/>
      <c r="AD90" s="540"/>
      <c r="AE90" s="540"/>
      <c r="AF90" s="540"/>
      <c r="AG90" s="540"/>
      <c r="AH90" s="540"/>
      <c r="AI90" s="540"/>
      <c r="AJ90" s="540"/>
      <c r="AK90" s="540"/>
      <c r="AL90" s="540"/>
      <c r="AM90" s="540"/>
      <c r="AN90" s="540"/>
      <c r="AO90" s="540"/>
      <c r="AP90" s="540"/>
      <c r="AQ90" s="540"/>
      <c r="AR90" s="540"/>
    </row>
    <row r="91" spans="1:44" ht="12" customHeight="1" x14ac:dyDescent="0.3">
      <c r="A91" s="603" t="str">
        <f t="shared" ref="A91" si="905">IF(ISERROR(RANK(AR91,$AR$89:$AR$112,0)),"",(RANK(AR91,$AR$89:$AR$112,0)))</f>
        <v/>
      </c>
      <c r="B91" s="523" t="str">
        <f>IF(ISNA(VLOOKUP($D91,'L. Des E.'!$A$3:$C$362,2,FALSE)),"",(VLOOKUP($D91,'L. Des E.'!$A$3:$C$362,2,FALSE)))</f>
        <v/>
      </c>
      <c r="C91" s="520" t="str">
        <f>IF(ISNA(VLOOKUP($D91,'L. Des E.'!$A$3:$C$362,3,FALSE)),"",(VLOOKUP($D91,'L. Des E.'!$A$3:$C$362,3,FALSE)))</f>
        <v/>
      </c>
      <c r="D91" s="525"/>
      <c r="E91" s="64"/>
      <c r="F91" s="65"/>
      <c r="G91" s="527" t="str">
        <f t="shared" si="903"/>
        <v/>
      </c>
      <c r="H91" s="237" t="str">
        <f t="shared" si="904"/>
        <v/>
      </c>
      <c r="I91" s="66"/>
      <c r="J91" s="66"/>
      <c r="K91" s="66"/>
      <c r="L91" s="66"/>
      <c r="M91" s="66"/>
      <c r="N91" s="66"/>
      <c r="O91" s="67"/>
      <c r="P91" s="66"/>
      <c r="Q91" s="66"/>
      <c r="R91" s="104"/>
      <c r="S91" s="108"/>
      <c r="T91" s="618">
        <v>2</v>
      </c>
      <c r="U91" s="540" t="str">
        <f t="shared" ref="U91" si="906">G91</f>
        <v/>
      </c>
      <c r="V91" s="540">
        <f t="shared" ref="V91" si="907">I91</f>
        <v>0</v>
      </c>
      <c r="W91" s="540">
        <f t="shared" ref="W91" si="908">I92</f>
        <v>0</v>
      </c>
      <c r="X91" s="540">
        <f t="shared" ref="X91" si="909">J91</f>
        <v>0</v>
      </c>
      <c r="Y91" s="540">
        <f t="shared" ref="Y91" si="910">J92</f>
        <v>0</v>
      </c>
      <c r="Z91" s="540">
        <f t="shared" ref="Z91" si="911">K91</f>
        <v>0</v>
      </c>
      <c r="AA91" s="540">
        <f t="shared" ref="AA91" si="912">K92</f>
        <v>0</v>
      </c>
      <c r="AB91" s="540">
        <f t="shared" ref="AB91" si="913">L91</f>
        <v>0</v>
      </c>
      <c r="AC91" s="540">
        <f t="shared" ref="AC91" si="914">L92</f>
        <v>0</v>
      </c>
      <c r="AD91" s="540">
        <f t="shared" ref="AD91" si="915">M91</f>
        <v>0</v>
      </c>
      <c r="AE91" s="540">
        <f t="shared" ref="AE91" si="916">M92</f>
        <v>0</v>
      </c>
      <c r="AF91" s="540">
        <f t="shared" ref="AF91" si="917">N91</f>
        <v>0</v>
      </c>
      <c r="AG91" s="540">
        <f t="shared" ref="AG91" si="918">N92</f>
        <v>0</v>
      </c>
      <c r="AH91" s="540">
        <f t="shared" ref="AH91" si="919">O91</f>
        <v>0</v>
      </c>
      <c r="AI91" s="540">
        <f t="shared" ref="AI91" si="920">O92</f>
        <v>0</v>
      </c>
      <c r="AJ91" s="540">
        <f t="shared" ref="AJ91" si="921">P91</f>
        <v>0</v>
      </c>
      <c r="AK91" s="540">
        <f t="shared" ref="AK91" si="922">P92</f>
        <v>0</v>
      </c>
      <c r="AL91" s="540">
        <f t="shared" ref="AL91" si="923">Q91</f>
        <v>0</v>
      </c>
      <c r="AM91" s="540">
        <f t="shared" ref="AM91" si="924">Q92</f>
        <v>0</v>
      </c>
      <c r="AN91" s="540">
        <f t="shared" ref="AN91" si="925">R91</f>
        <v>0</v>
      </c>
      <c r="AO91" s="540">
        <f t="shared" ref="AO91" si="926">R92</f>
        <v>0</v>
      </c>
      <c r="AP91" s="540">
        <f t="shared" ref="AP91" si="927">S91+S92</f>
        <v>0</v>
      </c>
      <c r="AQ91" s="540"/>
      <c r="AR91" s="540" t="str">
        <f t="shared" ref="AR91" si="928">IF(U91="","",AP91+IFERROR(SUM(V91:AO92)+LARGE(V91:AO92,1)/100+LARGE(V91:AO92,2)/1000+LARGE(V91:AO92,3)/10000+LARGE(V91:AO92,4)/100000+LARGE(V91:AO92,5)/1000000+LARGE(V91:AO92,6)/10000000+LARGE(V91:AO92,7)/100000000+LARGE(V91:AO92,8)/1000000000+LARGE(V91:AO92,9)/10000000000+LARGE(V91:AO92,10)/100000000000+LARGE(V91:AO92,11)/1000000000000+LARGE(V91:AO92,12)/10000000000000+LARGE(V91:AO92,13)/100000000000000+LARGE(V91:AO92,14)/1000000000000000+LARGE(V91:AO92,15)/10000000000000000+LARGE(V91:AO92,16)/100000000000000000+LARGE(V91:AO92,17)/1000000000000000000+LARGE(V91:AO92,18)/10000000000000000000+LARGE(V91:AO92,19)/100000000000000000000+LARGE(V91:AO92,20)/1E+21+0.01/T91,0))</f>
        <v/>
      </c>
    </row>
    <row r="92" spans="1:44" ht="12" customHeight="1" thickBot="1" x14ac:dyDescent="0.35">
      <c r="A92" s="604"/>
      <c r="B92" s="524"/>
      <c r="C92" s="521"/>
      <c r="D92" s="526"/>
      <c r="E92" s="69"/>
      <c r="F92" s="70"/>
      <c r="G92" s="528"/>
      <c r="H92" s="84" t="str">
        <f t="shared" si="904"/>
        <v/>
      </c>
      <c r="I92" s="71"/>
      <c r="J92" s="71"/>
      <c r="K92" s="71"/>
      <c r="L92" s="71"/>
      <c r="M92" s="71"/>
      <c r="N92" s="71"/>
      <c r="O92" s="73"/>
      <c r="P92" s="71"/>
      <c r="Q92" s="71"/>
      <c r="R92" s="105"/>
      <c r="S92" s="107"/>
      <c r="T92" s="618"/>
      <c r="U92" s="540"/>
      <c r="V92" s="540"/>
      <c r="W92" s="540"/>
      <c r="X92" s="540"/>
      <c r="Y92" s="540"/>
      <c r="Z92" s="540"/>
      <c r="AA92" s="540"/>
      <c r="AB92" s="540"/>
      <c r="AC92" s="540"/>
      <c r="AD92" s="540"/>
      <c r="AE92" s="540"/>
      <c r="AF92" s="540"/>
      <c r="AG92" s="540"/>
      <c r="AH92" s="540"/>
      <c r="AI92" s="540"/>
      <c r="AJ92" s="540"/>
      <c r="AK92" s="540"/>
      <c r="AL92" s="540"/>
      <c r="AM92" s="540"/>
      <c r="AN92" s="540"/>
      <c r="AO92" s="540"/>
      <c r="AP92" s="540"/>
      <c r="AQ92" s="540"/>
      <c r="AR92" s="540"/>
    </row>
    <row r="93" spans="1:44" ht="12" customHeight="1" x14ac:dyDescent="0.3">
      <c r="A93" s="603" t="str">
        <f t="shared" ref="A93" si="929">IF(ISERROR(RANK(AR93,$AR$89:$AR$112,0)),"",(RANK(AR93,$AR$89:$AR$112,0)))</f>
        <v/>
      </c>
      <c r="B93" s="523" t="str">
        <f>IF(ISNA(VLOOKUP($D93,'L. Des E.'!$A$3:$C$362,2,FALSE)),"",(VLOOKUP($D93,'L. Des E.'!$A$3:$C$362,2,FALSE)))</f>
        <v/>
      </c>
      <c r="C93" s="520" t="str">
        <f>IF(ISNA(VLOOKUP($D93,'L. Des E.'!$A$3:$C$362,3,FALSE)),"",(VLOOKUP($D93,'L. Des E.'!$A$3:$C$362,3,FALSE)))</f>
        <v/>
      </c>
      <c r="D93" s="525"/>
      <c r="E93" s="64"/>
      <c r="F93" s="65"/>
      <c r="G93" s="527" t="str">
        <f t="shared" si="903"/>
        <v/>
      </c>
      <c r="H93" s="237" t="str">
        <f t="shared" si="904"/>
        <v/>
      </c>
      <c r="I93" s="66"/>
      <c r="J93" s="66"/>
      <c r="K93" s="66"/>
      <c r="L93" s="66"/>
      <c r="M93" s="66"/>
      <c r="N93" s="66"/>
      <c r="O93" s="67"/>
      <c r="P93" s="66"/>
      <c r="Q93" s="66"/>
      <c r="R93" s="104"/>
      <c r="S93" s="68"/>
      <c r="T93" s="618">
        <v>3</v>
      </c>
      <c r="U93" s="540" t="str">
        <f t="shared" ref="U93" si="930">G93</f>
        <v/>
      </c>
      <c r="V93" s="540">
        <f t="shared" ref="V93" si="931">I93</f>
        <v>0</v>
      </c>
      <c r="W93" s="540">
        <f t="shared" ref="W93" si="932">I94</f>
        <v>0</v>
      </c>
      <c r="X93" s="540">
        <f t="shared" ref="X93" si="933">J93</f>
        <v>0</v>
      </c>
      <c r="Y93" s="540">
        <f t="shared" ref="Y93" si="934">J94</f>
        <v>0</v>
      </c>
      <c r="Z93" s="540">
        <f t="shared" ref="Z93" si="935">K93</f>
        <v>0</v>
      </c>
      <c r="AA93" s="540">
        <f t="shared" ref="AA93" si="936">K94</f>
        <v>0</v>
      </c>
      <c r="AB93" s="540">
        <f t="shared" ref="AB93" si="937">L93</f>
        <v>0</v>
      </c>
      <c r="AC93" s="540">
        <f t="shared" ref="AC93" si="938">L94</f>
        <v>0</v>
      </c>
      <c r="AD93" s="540">
        <f t="shared" ref="AD93" si="939">M93</f>
        <v>0</v>
      </c>
      <c r="AE93" s="540">
        <f t="shared" ref="AE93" si="940">M94</f>
        <v>0</v>
      </c>
      <c r="AF93" s="540">
        <f t="shared" ref="AF93" si="941">N93</f>
        <v>0</v>
      </c>
      <c r="AG93" s="540">
        <f t="shared" ref="AG93" si="942">N94</f>
        <v>0</v>
      </c>
      <c r="AH93" s="540">
        <f t="shared" ref="AH93" si="943">O93</f>
        <v>0</v>
      </c>
      <c r="AI93" s="540">
        <f t="shared" ref="AI93" si="944">O94</f>
        <v>0</v>
      </c>
      <c r="AJ93" s="540">
        <f t="shared" ref="AJ93" si="945">P93</f>
        <v>0</v>
      </c>
      <c r="AK93" s="540">
        <f t="shared" ref="AK93" si="946">P94</f>
        <v>0</v>
      </c>
      <c r="AL93" s="540">
        <f t="shared" ref="AL93" si="947">Q93</f>
        <v>0</v>
      </c>
      <c r="AM93" s="540">
        <f t="shared" ref="AM93" si="948">Q94</f>
        <v>0</v>
      </c>
      <c r="AN93" s="540">
        <f t="shared" ref="AN93" si="949">R93</f>
        <v>0</v>
      </c>
      <c r="AO93" s="540">
        <f t="shared" ref="AO93" si="950">R94</f>
        <v>0</v>
      </c>
      <c r="AP93" s="540">
        <f t="shared" ref="AP93" si="951">S93+S94</f>
        <v>0</v>
      </c>
      <c r="AQ93" s="540"/>
      <c r="AR93" s="540" t="str">
        <f t="shared" ref="AR93" si="952">IF(U93="","",AP93+IFERROR(SUM(V93:AO94)+LARGE(V93:AO94,1)/100+LARGE(V93:AO94,2)/1000+LARGE(V93:AO94,3)/10000+LARGE(V93:AO94,4)/100000+LARGE(V93:AO94,5)/1000000+LARGE(V93:AO94,6)/10000000+LARGE(V93:AO94,7)/100000000+LARGE(V93:AO94,8)/1000000000+LARGE(V93:AO94,9)/10000000000+LARGE(V93:AO94,10)/100000000000+LARGE(V93:AO94,11)/1000000000000+LARGE(V93:AO94,12)/10000000000000+LARGE(V93:AO94,13)/100000000000000+LARGE(V93:AO94,14)/1000000000000000+LARGE(V93:AO94,15)/10000000000000000+LARGE(V93:AO94,16)/100000000000000000+LARGE(V93:AO94,17)/1000000000000000000+LARGE(V93:AO94,18)/10000000000000000000+LARGE(V93:AO94,19)/100000000000000000000+LARGE(V93:AO94,20)/1E+21+0.01/T93,0))</f>
        <v/>
      </c>
    </row>
    <row r="94" spans="1:44" ht="12" customHeight="1" thickBot="1" x14ac:dyDescent="0.35">
      <c r="A94" s="604"/>
      <c r="B94" s="524"/>
      <c r="C94" s="521"/>
      <c r="D94" s="526"/>
      <c r="E94" s="69"/>
      <c r="F94" s="70"/>
      <c r="G94" s="528"/>
      <c r="H94" s="84" t="str">
        <f t="shared" si="904"/>
        <v/>
      </c>
      <c r="I94" s="71"/>
      <c r="J94" s="71"/>
      <c r="K94" s="71"/>
      <c r="L94" s="71"/>
      <c r="M94" s="71"/>
      <c r="N94" s="71"/>
      <c r="O94" s="73"/>
      <c r="P94" s="71"/>
      <c r="Q94" s="71"/>
      <c r="R94" s="105"/>
      <c r="S94" s="74"/>
      <c r="T94" s="618"/>
      <c r="U94" s="540"/>
      <c r="V94" s="540"/>
      <c r="W94" s="540"/>
      <c r="X94" s="540"/>
      <c r="Y94" s="540"/>
      <c r="Z94" s="540"/>
      <c r="AA94" s="540"/>
      <c r="AB94" s="540"/>
      <c r="AC94" s="540"/>
      <c r="AD94" s="540"/>
      <c r="AE94" s="540"/>
      <c r="AF94" s="540"/>
      <c r="AG94" s="540"/>
      <c r="AH94" s="540"/>
      <c r="AI94" s="540"/>
      <c r="AJ94" s="540"/>
      <c r="AK94" s="540"/>
      <c r="AL94" s="540"/>
      <c r="AM94" s="540"/>
      <c r="AN94" s="540"/>
      <c r="AO94" s="540"/>
      <c r="AP94" s="540"/>
      <c r="AQ94" s="540"/>
      <c r="AR94" s="540"/>
    </row>
    <row r="95" spans="1:44" ht="12" customHeight="1" x14ac:dyDescent="0.3">
      <c r="A95" s="603" t="str">
        <f t="shared" si="902"/>
        <v/>
      </c>
      <c r="B95" s="523" t="str">
        <f>IF(ISNA(VLOOKUP($D95,'L. Des E.'!$A$3:$C$362,2,FALSE)),"",(VLOOKUP($D95,'L. Des E.'!$A$3:$C$362,2,FALSE)))</f>
        <v/>
      </c>
      <c r="C95" s="520" t="str">
        <f>IF(ISNA(VLOOKUP($D95,'L. Des E.'!$A$3:$C$362,3,FALSE)),"",(VLOOKUP($D95,'L. Des E.'!$A$3:$C$362,3,FALSE)))</f>
        <v/>
      </c>
      <c r="D95" s="525"/>
      <c r="E95" s="64"/>
      <c r="F95" s="65"/>
      <c r="G95" s="527" t="str">
        <f t="shared" si="903"/>
        <v/>
      </c>
      <c r="H95" s="237" t="str">
        <f t="shared" si="904"/>
        <v/>
      </c>
      <c r="I95" s="66"/>
      <c r="J95" s="66"/>
      <c r="K95" s="66"/>
      <c r="L95" s="66"/>
      <c r="M95" s="66"/>
      <c r="N95" s="66"/>
      <c r="O95" s="67"/>
      <c r="P95" s="66"/>
      <c r="Q95" s="66"/>
      <c r="R95" s="104"/>
      <c r="S95" s="108"/>
      <c r="T95" s="618">
        <v>4</v>
      </c>
      <c r="U95" s="540" t="str">
        <f t="shared" ref="U95" si="953">G95</f>
        <v/>
      </c>
      <c r="V95" s="540">
        <f t="shared" ref="V95" si="954">I95</f>
        <v>0</v>
      </c>
      <c r="W95" s="540">
        <f t="shared" ref="W95" si="955">I96</f>
        <v>0</v>
      </c>
      <c r="X95" s="540">
        <f t="shared" ref="X95" si="956">J95</f>
        <v>0</v>
      </c>
      <c r="Y95" s="540">
        <f t="shared" ref="Y95" si="957">J96</f>
        <v>0</v>
      </c>
      <c r="Z95" s="540">
        <f t="shared" ref="Z95" si="958">K95</f>
        <v>0</v>
      </c>
      <c r="AA95" s="540">
        <f t="shared" ref="AA95" si="959">K96</f>
        <v>0</v>
      </c>
      <c r="AB95" s="540">
        <f t="shared" ref="AB95" si="960">L95</f>
        <v>0</v>
      </c>
      <c r="AC95" s="540">
        <f t="shared" ref="AC95" si="961">L96</f>
        <v>0</v>
      </c>
      <c r="AD95" s="540">
        <f t="shared" ref="AD95" si="962">M95</f>
        <v>0</v>
      </c>
      <c r="AE95" s="540">
        <f t="shared" ref="AE95" si="963">M96</f>
        <v>0</v>
      </c>
      <c r="AF95" s="540">
        <f t="shared" ref="AF95" si="964">N95</f>
        <v>0</v>
      </c>
      <c r="AG95" s="540">
        <f t="shared" ref="AG95" si="965">N96</f>
        <v>0</v>
      </c>
      <c r="AH95" s="540">
        <f t="shared" ref="AH95" si="966">O95</f>
        <v>0</v>
      </c>
      <c r="AI95" s="540">
        <f t="shared" ref="AI95" si="967">O96</f>
        <v>0</v>
      </c>
      <c r="AJ95" s="540">
        <f t="shared" ref="AJ95" si="968">P95</f>
        <v>0</v>
      </c>
      <c r="AK95" s="540">
        <f t="shared" ref="AK95" si="969">P96</f>
        <v>0</v>
      </c>
      <c r="AL95" s="540">
        <f t="shared" ref="AL95" si="970">Q95</f>
        <v>0</v>
      </c>
      <c r="AM95" s="540">
        <f t="shared" ref="AM95" si="971">Q96</f>
        <v>0</v>
      </c>
      <c r="AN95" s="540">
        <f t="shared" ref="AN95" si="972">R95</f>
        <v>0</v>
      </c>
      <c r="AO95" s="540">
        <f t="shared" ref="AO95" si="973">R96</f>
        <v>0</v>
      </c>
      <c r="AP95" s="540">
        <f t="shared" ref="AP95" si="974">S95+S96</f>
        <v>0</v>
      </c>
      <c r="AQ95" s="540"/>
      <c r="AR95" s="540" t="str">
        <f t="shared" ref="AR95" si="975">IF(U95="","",AP95+IFERROR(SUM(V95:AO96)+LARGE(V95:AO96,1)/100+LARGE(V95:AO96,2)/1000+LARGE(V95:AO96,3)/10000+LARGE(V95:AO96,4)/100000+LARGE(V95:AO96,5)/1000000+LARGE(V95:AO96,6)/10000000+LARGE(V95:AO96,7)/100000000+LARGE(V95:AO96,8)/1000000000+LARGE(V95:AO96,9)/10000000000+LARGE(V95:AO96,10)/100000000000+LARGE(V95:AO96,11)/1000000000000+LARGE(V95:AO96,12)/10000000000000+LARGE(V95:AO96,13)/100000000000000+LARGE(V95:AO96,14)/1000000000000000+LARGE(V95:AO96,15)/10000000000000000+LARGE(V95:AO96,16)/100000000000000000+LARGE(V95:AO96,17)/1000000000000000000+LARGE(V95:AO96,18)/10000000000000000000+LARGE(V95:AO96,19)/100000000000000000000+LARGE(V95:AO96,20)/1E+21+0.01/T95,0))</f>
        <v/>
      </c>
    </row>
    <row r="96" spans="1:44" ht="12" customHeight="1" thickBot="1" x14ac:dyDescent="0.35">
      <c r="A96" s="604"/>
      <c r="B96" s="524"/>
      <c r="C96" s="521"/>
      <c r="D96" s="526"/>
      <c r="E96" s="69"/>
      <c r="F96" s="70"/>
      <c r="G96" s="528"/>
      <c r="H96" s="84" t="str">
        <f t="shared" si="904"/>
        <v/>
      </c>
      <c r="I96" s="71"/>
      <c r="J96" s="71"/>
      <c r="K96" s="71"/>
      <c r="L96" s="71"/>
      <c r="M96" s="71"/>
      <c r="N96" s="71"/>
      <c r="O96" s="73"/>
      <c r="P96" s="71"/>
      <c r="Q96" s="71"/>
      <c r="R96" s="105"/>
      <c r="S96" s="107"/>
      <c r="T96" s="618"/>
      <c r="U96" s="540"/>
      <c r="V96" s="540"/>
      <c r="W96" s="540"/>
      <c r="X96" s="540"/>
      <c r="Y96" s="540"/>
      <c r="Z96" s="540"/>
      <c r="AA96" s="540"/>
      <c r="AB96" s="540"/>
      <c r="AC96" s="540"/>
      <c r="AD96" s="540"/>
      <c r="AE96" s="540"/>
      <c r="AF96" s="540"/>
      <c r="AG96" s="540"/>
      <c r="AH96" s="540"/>
      <c r="AI96" s="540"/>
      <c r="AJ96" s="540"/>
      <c r="AK96" s="540"/>
      <c r="AL96" s="540"/>
      <c r="AM96" s="540"/>
      <c r="AN96" s="540"/>
      <c r="AO96" s="540"/>
      <c r="AP96" s="540"/>
      <c r="AQ96" s="540"/>
      <c r="AR96" s="540"/>
    </row>
    <row r="97" spans="1:44" ht="12" customHeight="1" x14ac:dyDescent="0.3">
      <c r="A97" s="603" t="str">
        <f t="shared" ref="A97:A109" si="976">IF(ISERROR(RANK(AR97,$AR$89:$AR$112,0)),"",(RANK(AR97,$AR$89:$AR$112,0)))</f>
        <v/>
      </c>
      <c r="B97" s="523" t="str">
        <f>IF(ISNA(VLOOKUP($D97,'L. Des E.'!$A$3:$C$362,2,FALSE)),"",(VLOOKUP($D97,'L. Des E.'!$A$3:$C$362,2,FALSE)))</f>
        <v/>
      </c>
      <c r="C97" s="520" t="str">
        <f>IF(ISNA(VLOOKUP($D97,'L. Des E.'!$A$3:$C$362,3,FALSE)),"",(VLOOKUP($D97,'L. Des E.'!$A$3:$C$362,3,FALSE)))</f>
        <v/>
      </c>
      <c r="D97" s="525"/>
      <c r="E97" s="64"/>
      <c r="F97" s="65"/>
      <c r="G97" s="527" t="str">
        <f t="shared" si="903"/>
        <v/>
      </c>
      <c r="H97" s="237" t="str">
        <f t="shared" si="904"/>
        <v/>
      </c>
      <c r="I97" s="66"/>
      <c r="J97" s="66"/>
      <c r="K97" s="66"/>
      <c r="L97" s="66"/>
      <c r="M97" s="66"/>
      <c r="N97" s="66"/>
      <c r="O97" s="67"/>
      <c r="P97" s="66"/>
      <c r="Q97" s="66"/>
      <c r="R97" s="104"/>
      <c r="S97" s="68"/>
      <c r="T97" s="618">
        <v>5</v>
      </c>
      <c r="U97" s="540" t="str">
        <f t="shared" ref="U97" si="977">G97</f>
        <v/>
      </c>
      <c r="V97" s="540">
        <f t="shared" ref="V97" si="978">I97</f>
        <v>0</v>
      </c>
      <c r="W97" s="540">
        <f t="shared" ref="W97" si="979">I98</f>
        <v>0</v>
      </c>
      <c r="X97" s="540">
        <f t="shared" ref="X97" si="980">J97</f>
        <v>0</v>
      </c>
      <c r="Y97" s="540">
        <f t="shared" ref="Y97" si="981">J98</f>
        <v>0</v>
      </c>
      <c r="Z97" s="540">
        <f t="shared" ref="Z97" si="982">K97</f>
        <v>0</v>
      </c>
      <c r="AA97" s="540">
        <f t="shared" ref="AA97" si="983">K98</f>
        <v>0</v>
      </c>
      <c r="AB97" s="540">
        <f t="shared" ref="AB97" si="984">L97</f>
        <v>0</v>
      </c>
      <c r="AC97" s="540">
        <f t="shared" ref="AC97" si="985">L98</f>
        <v>0</v>
      </c>
      <c r="AD97" s="540">
        <f t="shared" ref="AD97" si="986">M97</f>
        <v>0</v>
      </c>
      <c r="AE97" s="540">
        <f t="shared" ref="AE97" si="987">M98</f>
        <v>0</v>
      </c>
      <c r="AF97" s="540">
        <f t="shared" ref="AF97" si="988">N97</f>
        <v>0</v>
      </c>
      <c r="AG97" s="540">
        <f t="shared" ref="AG97" si="989">N98</f>
        <v>0</v>
      </c>
      <c r="AH97" s="540">
        <f t="shared" ref="AH97" si="990">O97</f>
        <v>0</v>
      </c>
      <c r="AI97" s="540">
        <f t="shared" ref="AI97" si="991">O98</f>
        <v>0</v>
      </c>
      <c r="AJ97" s="540">
        <f t="shared" ref="AJ97" si="992">P97</f>
        <v>0</v>
      </c>
      <c r="AK97" s="540">
        <f t="shared" ref="AK97" si="993">P98</f>
        <v>0</v>
      </c>
      <c r="AL97" s="540">
        <f t="shared" ref="AL97" si="994">Q97</f>
        <v>0</v>
      </c>
      <c r="AM97" s="540">
        <f t="shared" ref="AM97" si="995">Q98</f>
        <v>0</v>
      </c>
      <c r="AN97" s="540">
        <f t="shared" ref="AN97" si="996">R97</f>
        <v>0</v>
      </c>
      <c r="AO97" s="540">
        <f t="shared" ref="AO97" si="997">R98</f>
        <v>0</v>
      </c>
      <c r="AP97" s="540">
        <f t="shared" ref="AP97" si="998">S97+S98</f>
        <v>0</v>
      </c>
      <c r="AQ97" s="540"/>
      <c r="AR97" s="540" t="str">
        <f t="shared" ref="AR97" si="999">IF(U97="","",AP97+IFERROR(SUM(V97:AO98)+LARGE(V97:AO98,1)/100+LARGE(V97:AO98,2)/1000+LARGE(V97:AO98,3)/10000+LARGE(V97:AO98,4)/100000+LARGE(V97:AO98,5)/1000000+LARGE(V97:AO98,6)/10000000+LARGE(V97:AO98,7)/100000000+LARGE(V97:AO98,8)/1000000000+LARGE(V97:AO98,9)/10000000000+LARGE(V97:AO98,10)/100000000000+LARGE(V97:AO98,11)/1000000000000+LARGE(V97:AO98,12)/10000000000000+LARGE(V97:AO98,13)/100000000000000+LARGE(V97:AO98,14)/1000000000000000+LARGE(V97:AO98,15)/10000000000000000+LARGE(V97:AO98,16)/100000000000000000+LARGE(V97:AO98,17)/1000000000000000000+LARGE(V97:AO98,18)/10000000000000000000+LARGE(V97:AO98,19)/100000000000000000000+LARGE(V97:AO98,20)/1E+21+0.01/T97,0))</f>
        <v/>
      </c>
    </row>
    <row r="98" spans="1:44" ht="12" customHeight="1" thickBot="1" x14ac:dyDescent="0.35">
      <c r="A98" s="604"/>
      <c r="B98" s="524"/>
      <c r="C98" s="521"/>
      <c r="D98" s="526"/>
      <c r="E98" s="69"/>
      <c r="F98" s="70"/>
      <c r="G98" s="528"/>
      <c r="H98" s="84" t="str">
        <f t="shared" si="904"/>
        <v/>
      </c>
      <c r="I98" s="71"/>
      <c r="J98" s="71"/>
      <c r="K98" s="71"/>
      <c r="L98" s="71"/>
      <c r="M98" s="71"/>
      <c r="N98" s="71"/>
      <c r="O98" s="73"/>
      <c r="P98" s="71"/>
      <c r="Q98" s="71"/>
      <c r="R98" s="105"/>
      <c r="S98" s="74"/>
      <c r="T98" s="618"/>
      <c r="U98" s="540"/>
      <c r="V98" s="540"/>
      <c r="W98" s="540"/>
      <c r="X98" s="540"/>
      <c r="Y98" s="540"/>
      <c r="Z98" s="540"/>
      <c r="AA98" s="540"/>
      <c r="AB98" s="540"/>
      <c r="AC98" s="540"/>
      <c r="AD98" s="540"/>
      <c r="AE98" s="540"/>
      <c r="AF98" s="540"/>
      <c r="AG98" s="540"/>
      <c r="AH98" s="540"/>
      <c r="AI98" s="540"/>
      <c r="AJ98" s="540"/>
      <c r="AK98" s="540"/>
      <c r="AL98" s="540"/>
      <c r="AM98" s="540"/>
      <c r="AN98" s="540"/>
      <c r="AO98" s="540"/>
      <c r="AP98" s="540"/>
      <c r="AQ98" s="540"/>
      <c r="AR98" s="540"/>
    </row>
    <row r="99" spans="1:44" ht="12" customHeight="1" x14ac:dyDescent="0.3">
      <c r="A99" s="603" t="str">
        <f t="shared" ref="A99:A111" si="1000">IF(ISERROR(RANK(AR99,$AR$89:$AR$112,0)),"",(RANK(AR99,$AR$89:$AR$112,0)))</f>
        <v/>
      </c>
      <c r="B99" s="523" t="str">
        <f>IF(ISNA(VLOOKUP($D99,'L. Des E.'!$A$3:$C$362,2,FALSE)),"",(VLOOKUP($D99,'L. Des E.'!$A$3:$C$362,2,FALSE)))</f>
        <v/>
      </c>
      <c r="C99" s="520" t="str">
        <f>IF(ISNA(VLOOKUP($D99,'L. Des E.'!$A$3:$C$362,3,FALSE)),"",(VLOOKUP($D99,'L. Des E.'!$A$3:$C$362,3,FALSE)))</f>
        <v/>
      </c>
      <c r="D99" s="525"/>
      <c r="E99" s="64"/>
      <c r="F99" s="65"/>
      <c r="G99" s="527" t="str">
        <f t="shared" si="903"/>
        <v/>
      </c>
      <c r="H99" s="237" t="str">
        <f t="shared" si="904"/>
        <v/>
      </c>
      <c r="I99" s="66"/>
      <c r="J99" s="66"/>
      <c r="K99" s="66"/>
      <c r="L99" s="66"/>
      <c r="M99" s="66"/>
      <c r="N99" s="66"/>
      <c r="O99" s="67"/>
      <c r="P99" s="66"/>
      <c r="Q99" s="66"/>
      <c r="R99" s="104"/>
      <c r="S99" s="108"/>
      <c r="T99" s="618">
        <v>6</v>
      </c>
      <c r="U99" s="540" t="str">
        <f t="shared" ref="U99" si="1001">G99</f>
        <v/>
      </c>
      <c r="V99" s="540">
        <f t="shared" ref="V99" si="1002">I99</f>
        <v>0</v>
      </c>
      <c r="W99" s="540">
        <f t="shared" ref="W99" si="1003">I100</f>
        <v>0</v>
      </c>
      <c r="X99" s="540">
        <f t="shared" ref="X99" si="1004">J99</f>
        <v>0</v>
      </c>
      <c r="Y99" s="540">
        <f t="shared" ref="Y99" si="1005">J100</f>
        <v>0</v>
      </c>
      <c r="Z99" s="540">
        <f t="shared" ref="Z99" si="1006">K99</f>
        <v>0</v>
      </c>
      <c r="AA99" s="540">
        <f t="shared" ref="AA99" si="1007">K100</f>
        <v>0</v>
      </c>
      <c r="AB99" s="540">
        <f t="shared" ref="AB99" si="1008">L99</f>
        <v>0</v>
      </c>
      <c r="AC99" s="540">
        <f t="shared" ref="AC99" si="1009">L100</f>
        <v>0</v>
      </c>
      <c r="AD99" s="540">
        <f t="shared" ref="AD99" si="1010">M99</f>
        <v>0</v>
      </c>
      <c r="AE99" s="540">
        <f t="shared" ref="AE99" si="1011">M100</f>
        <v>0</v>
      </c>
      <c r="AF99" s="540">
        <f t="shared" ref="AF99" si="1012">N99</f>
        <v>0</v>
      </c>
      <c r="AG99" s="540">
        <f t="shared" ref="AG99" si="1013">N100</f>
        <v>0</v>
      </c>
      <c r="AH99" s="540">
        <f t="shared" ref="AH99" si="1014">O99</f>
        <v>0</v>
      </c>
      <c r="AI99" s="540">
        <f t="shared" ref="AI99" si="1015">O100</f>
        <v>0</v>
      </c>
      <c r="AJ99" s="540">
        <f t="shared" ref="AJ99" si="1016">P99</f>
        <v>0</v>
      </c>
      <c r="AK99" s="540">
        <f t="shared" ref="AK99" si="1017">P100</f>
        <v>0</v>
      </c>
      <c r="AL99" s="540">
        <f t="shared" ref="AL99" si="1018">Q99</f>
        <v>0</v>
      </c>
      <c r="AM99" s="540">
        <f t="shared" ref="AM99" si="1019">Q100</f>
        <v>0</v>
      </c>
      <c r="AN99" s="540">
        <f t="shared" ref="AN99" si="1020">R99</f>
        <v>0</v>
      </c>
      <c r="AO99" s="540">
        <f t="shared" ref="AO99" si="1021">R100</f>
        <v>0</v>
      </c>
      <c r="AP99" s="540">
        <f t="shared" ref="AP99" si="1022">S99+S100</f>
        <v>0</v>
      </c>
      <c r="AQ99" s="540"/>
      <c r="AR99" s="540" t="str">
        <f t="shared" ref="AR99" si="1023">IF(U99="","",AP99+IFERROR(SUM(V99:AO100)+LARGE(V99:AO100,1)/100+LARGE(V99:AO100,2)/1000+LARGE(V99:AO100,3)/10000+LARGE(V99:AO100,4)/100000+LARGE(V99:AO100,5)/1000000+LARGE(V99:AO100,6)/10000000+LARGE(V99:AO100,7)/100000000+LARGE(V99:AO100,8)/1000000000+LARGE(V99:AO100,9)/10000000000+LARGE(V99:AO100,10)/100000000000+LARGE(V99:AO100,11)/1000000000000+LARGE(V99:AO100,12)/10000000000000+LARGE(V99:AO100,13)/100000000000000+LARGE(V99:AO100,14)/1000000000000000+LARGE(V99:AO100,15)/10000000000000000+LARGE(V99:AO100,16)/100000000000000000+LARGE(V99:AO100,17)/1000000000000000000+LARGE(V99:AO100,18)/10000000000000000000+LARGE(V99:AO100,19)/100000000000000000000+LARGE(V99:AO100,20)/1E+21+0.01/T99,0))</f>
        <v/>
      </c>
    </row>
    <row r="100" spans="1:44" ht="12" customHeight="1" thickBot="1" x14ac:dyDescent="0.35">
      <c r="A100" s="604"/>
      <c r="B100" s="524"/>
      <c r="C100" s="521"/>
      <c r="D100" s="526"/>
      <c r="E100" s="69"/>
      <c r="F100" s="70"/>
      <c r="G100" s="528"/>
      <c r="H100" s="84" t="str">
        <f t="shared" si="904"/>
        <v/>
      </c>
      <c r="I100" s="71"/>
      <c r="J100" s="71"/>
      <c r="K100" s="71"/>
      <c r="L100" s="71"/>
      <c r="M100" s="71"/>
      <c r="N100" s="71"/>
      <c r="O100" s="73"/>
      <c r="P100" s="71"/>
      <c r="Q100" s="71"/>
      <c r="R100" s="105"/>
      <c r="S100" s="107"/>
      <c r="T100" s="618"/>
      <c r="U100" s="540"/>
      <c r="V100" s="540"/>
      <c r="W100" s="540"/>
      <c r="X100" s="540"/>
      <c r="Y100" s="540"/>
      <c r="Z100" s="540"/>
      <c r="AA100" s="540"/>
      <c r="AB100" s="540"/>
      <c r="AC100" s="540"/>
      <c r="AD100" s="540"/>
      <c r="AE100" s="540"/>
      <c r="AF100" s="540"/>
      <c r="AG100" s="540"/>
      <c r="AH100" s="540"/>
      <c r="AI100" s="540"/>
      <c r="AJ100" s="540"/>
      <c r="AK100" s="540"/>
      <c r="AL100" s="540"/>
      <c r="AM100" s="540"/>
      <c r="AN100" s="540"/>
      <c r="AO100" s="540"/>
      <c r="AP100" s="540"/>
      <c r="AQ100" s="540"/>
      <c r="AR100" s="540"/>
    </row>
    <row r="101" spans="1:44" ht="12" customHeight="1" x14ac:dyDescent="0.3">
      <c r="A101" s="603" t="str">
        <f t="shared" si="902"/>
        <v/>
      </c>
      <c r="B101" s="523" t="str">
        <f>IF(ISNA(VLOOKUP($D101,'L. Des E.'!$A$3:$C$362,2,FALSE)),"",(VLOOKUP($D101,'L. Des E.'!$A$3:$C$362,2,FALSE)))</f>
        <v/>
      </c>
      <c r="C101" s="520" t="str">
        <f>IF(ISNA(VLOOKUP($D101,'L. Des E.'!$A$3:$C$362,3,FALSE)),"",(VLOOKUP($D101,'L. Des E.'!$A$3:$C$362,3,FALSE)))</f>
        <v/>
      </c>
      <c r="D101" s="525"/>
      <c r="E101" s="64"/>
      <c r="F101" s="65"/>
      <c r="G101" s="527" t="str">
        <f t="shared" si="903"/>
        <v/>
      </c>
      <c r="H101" s="237" t="str">
        <f t="shared" si="904"/>
        <v/>
      </c>
      <c r="I101" s="66"/>
      <c r="J101" s="66"/>
      <c r="K101" s="66"/>
      <c r="L101" s="66"/>
      <c r="M101" s="66"/>
      <c r="N101" s="66"/>
      <c r="O101" s="67"/>
      <c r="P101" s="66"/>
      <c r="Q101" s="66"/>
      <c r="R101" s="104"/>
      <c r="S101" s="68"/>
      <c r="T101" s="618">
        <v>7</v>
      </c>
      <c r="U101" s="540" t="str">
        <f t="shared" ref="U101" si="1024">G101</f>
        <v/>
      </c>
      <c r="V101" s="540">
        <f t="shared" ref="V101" si="1025">I101</f>
        <v>0</v>
      </c>
      <c r="W101" s="540">
        <f t="shared" ref="W101" si="1026">I102</f>
        <v>0</v>
      </c>
      <c r="X101" s="540">
        <f t="shared" ref="X101" si="1027">J101</f>
        <v>0</v>
      </c>
      <c r="Y101" s="540">
        <f t="shared" ref="Y101" si="1028">J102</f>
        <v>0</v>
      </c>
      <c r="Z101" s="540">
        <f t="shared" ref="Z101" si="1029">K101</f>
        <v>0</v>
      </c>
      <c r="AA101" s="540">
        <f t="shared" ref="AA101" si="1030">K102</f>
        <v>0</v>
      </c>
      <c r="AB101" s="540">
        <f t="shared" ref="AB101" si="1031">L101</f>
        <v>0</v>
      </c>
      <c r="AC101" s="540">
        <f t="shared" ref="AC101" si="1032">L102</f>
        <v>0</v>
      </c>
      <c r="AD101" s="540">
        <f t="shared" ref="AD101" si="1033">M101</f>
        <v>0</v>
      </c>
      <c r="AE101" s="540">
        <f t="shared" ref="AE101" si="1034">M102</f>
        <v>0</v>
      </c>
      <c r="AF101" s="540">
        <f t="shared" ref="AF101" si="1035">N101</f>
        <v>0</v>
      </c>
      <c r="AG101" s="540">
        <f t="shared" ref="AG101" si="1036">N102</f>
        <v>0</v>
      </c>
      <c r="AH101" s="540">
        <f t="shared" ref="AH101" si="1037">O101</f>
        <v>0</v>
      </c>
      <c r="AI101" s="540">
        <f t="shared" ref="AI101" si="1038">O102</f>
        <v>0</v>
      </c>
      <c r="AJ101" s="540">
        <f t="shared" ref="AJ101" si="1039">P101</f>
        <v>0</v>
      </c>
      <c r="AK101" s="540">
        <f t="shared" ref="AK101" si="1040">P102</f>
        <v>0</v>
      </c>
      <c r="AL101" s="540">
        <f t="shared" ref="AL101" si="1041">Q101</f>
        <v>0</v>
      </c>
      <c r="AM101" s="540">
        <f t="shared" ref="AM101" si="1042">Q102</f>
        <v>0</v>
      </c>
      <c r="AN101" s="540">
        <f t="shared" ref="AN101" si="1043">R101</f>
        <v>0</v>
      </c>
      <c r="AO101" s="540">
        <f t="shared" ref="AO101" si="1044">R102</f>
        <v>0</v>
      </c>
      <c r="AP101" s="540">
        <f t="shared" ref="AP101" si="1045">S101+S102</f>
        <v>0</v>
      </c>
      <c r="AQ101" s="540"/>
      <c r="AR101" s="540" t="str">
        <f t="shared" ref="AR101" si="1046">IF(U101="","",AP101+IFERROR(SUM(V101:AO102)+LARGE(V101:AO102,1)/100+LARGE(V101:AO102,2)/1000+LARGE(V101:AO102,3)/10000+LARGE(V101:AO102,4)/100000+LARGE(V101:AO102,5)/1000000+LARGE(V101:AO102,6)/10000000+LARGE(V101:AO102,7)/100000000+LARGE(V101:AO102,8)/1000000000+LARGE(V101:AO102,9)/10000000000+LARGE(V101:AO102,10)/100000000000+LARGE(V101:AO102,11)/1000000000000+LARGE(V101:AO102,12)/10000000000000+LARGE(V101:AO102,13)/100000000000000+LARGE(V101:AO102,14)/1000000000000000+LARGE(V101:AO102,15)/10000000000000000+LARGE(V101:AO102,16)/100000000000000000+LARGE(V101:AO102,17)/1000000000000000000+LARGE(V101:AO102,18)/10000000000000000000+LARGE(V101:AO102,19)/100000000000000000000+LARGE(V101:AO102,20)/1E+21+0.01/T101,0))</f>
        <v/>
      </c>
    </row>
    <row r="102" spans="1:44" ht="12" customHeight="1" thickBot="1" x14ac:dyDescent="0.35">
      <c r="A102" s="604"/>
      <c r="B102" s="524"/>
      <c r="C102" s="521"/>
      <c r="D102" s="526"/>
      <c r="E102" s="69"/>
      <c r="F102" s="70"/>
      <c r="G102" s="528"/>
      <c r="H102" s="84" t="str">
        <f t="shared" si="904"/>
        <v/>
      </c>
      <c r="I102" s="71"/>
      <c r="J102" s="71"/>
      <c r="K102" s="71"/>
      <c r="L102" s="71"/>
      <c r="M102" s="71"/>
      <c r="N102" s="71"/>
      <c r="O102" s="73"/>
      <c r="P102" s="71"/>
      <c r="Q102" s="71"/>
      <c r="R102" s="105"/>
      <c r="S102" s="74"/>
      <c r="T102" s="618"/>
      <c r="U102" s="540"/>
      <c r="V102" s="540"/>
      <c r="W102" s="540"/>
      <c r="X102" s="540"/>
      <c r="Y102" s="540"/>
      <c r="Z102" s="540"/>
      <c r="AA102" s="540"/>
      <c r="AB102" s="540"/>
      <c r="AC102" s="540"/>
      <c r="AD102" s="540"/>
      <c r="AE102" s="540"/>
      <c r="AF102" s="540"/>
      <c r="AG102" s="540"/>
      <c r="AH102" s="540"/>
      <c r="AI102" s="540"/>
      <c r="AJ102" s="540"/>
      <c r="AK102" s="540"/>
      <c r="AL102" s="540"/>
      <c r="AM102" s="540"/>
      <c r="AN102" s="540"/>
      <c r="AO102" s="540"/>
      <c r="AP102" s="540"/>
      <c r="AQ102" s="540"/>
      <c r="AR102" s="540"/>
    </row>
    <row r="103" spans="1:44" ht="12" customHeight="1" x14ac:dyDescent="0.3">
      <c r="A103" s="603" t="str">
        <f t="shared" si="976"/>
        <v/>
      </c>
      <c r="B103" s="523" t="str">
        <f>IF(ISNA(VLOOKUP($D103,'L. Des E.'!$A$3:$C$362,2,FALSE)),"",(VLOOKUP($D103,'L. Des E.'!$A$3:$C$362,2,FALSE)))</f>
        <v/>
      </c>
      <c r="C103" s="520" t="str">
        <f>IF(ISNA(VLOOKUP($D103,'L. Des E.'!$A$3:$C$362,3,FALSE)),"",(VLOOKUP($D103,'L. Des E.'!$A$3:$C$362,3,FALSE)))</f>
        <v/>
      </c>
      <c r="D103" s="525"/>
      <c r="E103" s="64"/>
      <c r="F103" s="65"/>
      <c r="G103" s="527" t="str">
        <f t="shared" si="903"/>
        <v/>
      </c>
      <c r="H103" s="237" t="str">
        <f t="shared" si="904"/>
        <v/>
      </c>
      <c r="I103" s="66"/>
      <c r="J103" s="66"/>
      <c r="K103" s="66"/>
      <c r="L103" s="66"/>
      <c r="M103" s="66"/>
      <c r="N103" s="66"/>
      <c r="O103" s="67"/>
      <c r="P103" s="66"/>
      <c r="Q103" s="66"/>
      <c r="R103" s="104"/>
      <c r="S103" s="108"/>
      <c r="T103" s="618">
        <v>8</v>
      </c>
      <c r="U103" s="540" t="str">
        <f t="shared" ref="U103" si="1047">G103</f>
        <v/>
      </c>
      <c r="V103" s="540">
        <f t="shared" ref="V103" si="1048">I103</f>
        <v>0</v>
      </c>
      <c r="W103" s="540">
        <f t="shared" ref="W103" si="1049">I104</f>
        <v>0</v>
      </c>
      <c r="X103" s="540">
        <f t="shared" ref="X103" si="1050">J103</f>
        <v>0</v>
      </c>
      <c r="Y103" s="540">
        <f t="shared" ref="Y103" si="1051">J104</f>
        <v>0</v>
      </c>
      <c r="Z103" s="540">
        <f t="shared" ref="Z103" si="1052">K103</f>
        <v>0</v>
      </c>
      <c r="AA103" s="540">
        <f t="shared" ref="AA103" si="1053">K104</f>
        <v>0</v>
      </c>
      <c r="AB103" s="540">
        <f t="shared" ref="AB103" si="1054">L103</f>
        <v>0</v>
      </c>
      <c r="AC103" s="540">
        <f t="shared" ref="AC103" si="1055">L104</f>
        <v>0</v>
      </c>
      <c r="AD103" s="540">
        <f t="shared" ref="AD103" si="1056">M103</f>
        <v>0</v>
      </c>
      <c r="AE103" s="540">
        <f t="shared" ref="AE103" si="1057">M104</f>
        <v>0</v>
      </c>
      <c r="AF103" s="540">
        <f t="shared" ref="AF103" si="1058">N103</f>
        <v>0</v>
      </c>
      <c r="AG103" s="540">
        <f t="shared" ref="AG103" si="1059">N104</f>
        <v>0</v>
      </c>
      <c r="AH103" s="540">
        <f t="shared" ref="AH103" si="1060">O103</f>
        <v>0</v>
      </c>
      <c r="AI103" s="540">
        <f t="shared" ref="AI103" si="1061">O104</f>
        <v>0</v>
      </c>
      <c r="AJ103" s="540">
        <f t="shared" ref="AJ103" si="1062">P103</f>
        <v>0</v>
      </c>
      <c r="AK103" s="540">
        <f t="shared" ref="AK103" si="1063">P104</f>
        <v>0</v>
      </c>
      <c r="AL103" s="540">
        <f t="shared" ref="AL103" si="1064">Q103</f>
        <v>0</v>
      </c>
      <c r="AM103" s="540">
        <f t="shared" ref="AM103" si="1065">Q104</f>
        <v>0</v>
      </c>
      <c r="AN103" s="540">
        <f t="shared" ref="AN103" si="1066">R103</f>
        <v>0</v>
      </c>
      <c r="AO103" s="540">
        <f t="shared" ref="AO103" si="1067">R104</f>
        <v>0</v>
      </c>
      <c r="AP103" s="540">
        <f t="shared" ref="AP103" si="1068">S103+S104</f>
        <v>0</v>
      </c>
      <c r="AQ103" s="540"/>
      <c r="AR103" s="540" t="str">
        <f t="shared" ref="AR103" si="1069">IF(U103="","",AP103+IFERROR(SUM(V103:AO104)+LARGE(V103:AO104,1)/100+LARGE(V103:AO104,2)/1000+LARGE(V103:AO104,3)/10000+LARGE(V103:AO104,4)/100000+LARGE(V103:AO104,5)/1000000+LARGE(V103:AO104,6)/10000000+LARGE(V103:AO104,7)/100000000+LARGE(V103:AO104,8)/1000000000+LARGE(V103:AO104,9)/10000000000+LARGE(V103:AO104,10)/100000000000+LARGE(V103:AO104,11)/1000000000000+LARGE(V103:AO104,12)/10000000000000+LARGE(V103:AO104,13)/100000000000000+LARGE(V103:AO104,14)/1000000000000000+LARGE(V103:AO104,15)/10000000000000000+LARGE(V103:AO104,16)/100000000000000000+LARGE(V103:AO104,17)/1000000000000000000+LARGE(V103:AO104,18)/10000000000000000000+LARGE(V103:AO104,19)/100000000000000000000+LARGE(V103:AO104,20)/1E+21+0.01/T103,0))</f>
        <v/>
      </c>
    </row>
    <row r="104" spans="1:44" ht="12" customHeight="1" thickBot="1" x14ac:dyDescent="0.35">
      <c r="A104" s="604"/>
      <c r="B104" s="524"/>
      <c r="C104" s="521"/>
      <c r="D104" s="526"/>
      <c r="E104" s="69"/>
      <c r="F104" s="70"/>
      <c r="G104" s="528"/>
      <c r="H104" s="84" t="str">
        <f t="shared" si="904"/>
        <v/>
      </c>
      <c r="I104" s="71"/>
      <c r="J104" s="71"/>
      <c r="K104" s="71"/>
      <c r="L104" s="71"/>
      <c r="M104" s="71"/>
      <c r="N104" s="71"/>
      <c r="O104" s="73"/>
      <c r="P104" s="71"/>
      <c r="Q104" s="71"/>
      <c r="R104" s="105"/>
      <c r="S104" s="107"/>
      <c r="T104" s="618"/>
      <c r="U104" s="540"/>
      <c r="V104" s="540"/>
      <c r="W104" s="540"/>
      <c r="X104" s="540"/>
      <c r="Y104" s="540"/>
      <c r="Z104" s="540"/>
      <c r="AA104" s="540"/>
      <c r="AB104" s="540"/>
      <c r="AC104" s="540"/>
      <c r="AD104" s="540"/>
      <c r="AE104" s="540"/>
      <c r="AF104" s="540"/>
      <c r="AG104" s="540"/>
      <c r="AH104" s="540"/>
      <c r="AI104" s="540"/>
      <c r="AJ104" s="540"/>
      <c r="AK104" s="540"/>
      <c r="AL104" s="540"/>
      <c r="AM104" s="540"/>
      <c r="AN104" s="540"/>
      <c r="AO104" s="540"/>
      <c r="AP104" s="540"/>
      <c r="AQ104" s="540"/>
      <c r="AR104" s="540"/>
    </row>
    <row r="105" spans="1:44" ht="12" customHeight="1" x14ac:dyDescent="0.3">
      <c r="A105" s="603" t="str">
        <f t="shared" si="1000"/>
        <v/>
      </c>
      <c r="B105" s="523" t="str">
        <f>IF(ISNA(VLOOKUP($D105,'L. Des E.'!$A$3:$C$362,2,FALSE)),"",(VLOOKUP($D105,'L. Des E.'!$A$3:$C$362,2,FALSE)))</f>
        <v/>
      </c>
      <c r="C105" s="520" t="str">
        <f>IF(ISNA(VLOOKUP($D105,'L. Des E.'!$A$3:$C$362,3,FALSE)),"",(VLOOKUP($D105,'L. Des E.'!$A$3:$C$362,3,FALSE)))</f>
        <v/>
      </c>
      <c r="D105" s="525"/>
      <c r="E105" s="64"/>
      <c r="F105" s="65"/>
      <c r="G105" s="527" t="str">
        <f t="shared" si="903"/>
        <v/>
      </c>
      <c r="H105" s="237" t="str">
        <f t="shared" si="904"/>
        <v/>
      </c>
      <c r="I105" s="66"/>
      <c r="J105" s="66"/>
      <c r="K105" s="66"/>
      <c r="L105" s="66"/>
      <c r="M105" s="66"/>
      <c r="N105" s="66"/>
      <c r="O105" s="67"/>
      <c r="P105" s="66"/>
      <c r="Q105" s="66"/>
      <c r="R105" s="104"/>
      <c r="S105" s="68"/>
      <c r="T105" s="618">
        <v>9</v>
      </c>
      <c r="U105" s="540" t="str">
        <f t="shared" ref="U105" si="1070">G105</f>
        <v/>
      </c>
      <c r="V105" s="540">
        <f t="shared" ref="V105" si="1071">I105</f>
        <v>0</v>
      </c>
      <c r="W105" s="540">
        <f t="shared" ref="W105" si="1072">I106</f>
        <v>0</v>
      </c>
      <c r="X105" s="540">
        <f t="shared" ref="X105" si="1073">J105</f>
        <v>0</v>
      </c>
      <c r="Y105" s="540">
        <f t="shared" ref="Y105" si="1074">J106</f>
        <v>0</v>
      </c>
      <c r="Z105" s="540">
        <f t="shared" ref="Z105" si="1075">K105</f>
        <v>0</v>
      </c>
      <c r="AA105" s="540">
        <f t="shared" ref="AA105" si="1076">K106</f>
        <v>0</v>
      </c>
      <c r="AB105" s="540">
        <f t="shared" ref="AB105" si="1077">L105</f>
        <v>0</v>
      </c>
      <c r="AC105" s="540">
        <f t="shared" ref="AC105" si="1078">L106</f>
        <v>0</v>
      </c>
      <c r="AD105" s="540">
        <f t="shared" ref="AD105" si="1079">M105</f>
        <v>0</v>
      </c>
      <c r="AE105" s="540">
        <f t="shared" ref="AE105" si="1080">M106</f>
        <v>0</v>
      </c>
      <c r="AF105" s="540">
        <f t="shared" ref="AF105" si="1081">N105</f>
        <v>0</v>
      </c>
      <c r="AG105" s="540">
        <f t="shared" ref="AG105" si="1082">N106</f>
        <v>0</v>
      </c>
      <c r="AH105" s="540">
        <f t="shared" ref="AH105" si="1083">O105</f>
        <v>0</v>
      </c>
      <c r="AI105" s="540">
        <f t="shared" ref="AI105" si="1084">O106</f>
        <v>0</v>
      </c>
      <c r="AJ105" s="540">
        <f t="shared" ref="AJ105" si="1085">P105</f>
        <v>0</v>
      </c>
      <c r="AK105" s="540">
        <f t="shared" ref="AK105" si="1086">P106</f>
        <v>0</v>
      </c>
      <c r="AL105" s="540">
        <f t="shared" ref="AL105" si="1087">Q105</f>
        <v>0</v>
      </c>
      <c r="AM105" s="540">
        <f t="shared" ref="AM105" si="1088">Q106</f>
        <v>0</v>
      </c>
      <c r="AN105" s="540">
        <f t="shared" ref="AN105" si="1089">R105</f>
        <v>0</v>
      </c>
      <c r="AO105" s="540">
        <f t="shared" ref="AO105" si="1090">R106</f>
        <v>0</v>
      </c>
      <c r="AP105" s="540">
        <f t="shared" ref="AP105" si="1091">S105+S106</f>
        <v>0</v>
      </c>
      <c r="AQ105" s="540"/>
      <c r="AR105" s="540" t="str">
        <f t="shared" ref="AR105" si="1092">IF(U105="","",AP105+IFERROR(SUM(V105:AO106)+LARGE(V105:AO106,1)/100+LARGE(V105:AO106,2)/1000+LARGE(V105:AO106,3)/10000+LARGE(V105:AO106,4)/100000+LARGE(V105:AO106,5)/1000000+LARGE(V105:AO106,6)/10000000+LARGE(V105:AO106,7)/100000000+LARGE(V105:AO106,8)/1000000000+LARGE(V105:AO106,9)/10000000000+LARGE(V105:AO106,10)/100000000000+LARGE(V105:AO106,11)/1000000000000+LARGE(V105:AO106,12)/10000000000000+LARGE(V105:AO106,13)/100000000000000+LARGE(V105:AO106,14)/1000000000000000+LARGE(V105:AO106,15)/10000000000000000+LARGE(V105:AO106,16)/100000000000000000+LARGE(V105:AO106,17)/1000000000000000000+LARGE(V105:AO106,18)/10000000000000000000+LARGE(V105:AO106,19)/100000000000000000000+LARGE(V105:AO106,20)/1E+21+0.01/T105,0))</f>
        <v/>
      </c>
    </row>
    <row r="106" spans="1:44" ht="12" customHeight="1" thickBot="1" x14ac:dyDescent="0.35">
      <c r="A106" s="604"/>
      <c r="B106" s="524"/>
      <c r="C106" s="521"/>
      <c r="D106" s="526"/>
      <c r="E106" s="69"/>
      <c r="F106" s="70"/>
      <c r="G106" s="528"/>
      <c r="H106" s="84" t="str">
        <f t="shared" si="904"/>
        <v/>
      </c>
      <c r="I106" s="71"/>
      <c r="J106" s="71"/>
      <c r="K106" s="71"/>
      <c r="L106" s="71"/>
      <c r="M106" s="71"/>
      <c r="N106" s="71"/>
      <c r="O106" s="73"/>
      <c r="P106" s="71"/>
      <c r="Q106" s="71"/>
      <c r="R106" s="105"/>
      <c r="S106" s="74"/>
      <c r="T106" s="618"/>
      <c r="U106" s="540"/>
      <c r="V106" s="540"/>
      <c r="W106" s="540"/>
      <c r="X106" s="540"/>
      <c r="Y106" s="540"/>
      <c r="Z106" s="540"/>
      <c r="AA106" s="540"/>
      <c r="AB106" s="540"/>
      <c r="AC106" s="540"/>
      <c r="AD106" s="540"/>
      <c r="AE106" s="540"/>
      <c r="AF106" s="540"/>
      <c r="AG106" s="540"/>
      <c r="AH106" s="540"/>
      <c r="AI106" s="540"/>
      <c r="AJ106" s="540"/>
      <c r="AK106" s="540"/>
      <c r="AL106" s="540"/>
      <c r="AM106" s="540"/>
      <c r="AN106" s="540"/>
      <c r="AO106" s="540"/>
      <c r="AP106" s="540"/>
      <c r="AQ106" s="540"/>
      <c r="AR106" s="540"/>
    </row>
    <row r="107" spans="1:44" ht="12" customHeight="1" x14ac:dyDescent="0.3">
      <c r="A107" s="603" t="str">
        <f t="shared" si="902"/>
        <v/>
      </c>
      <c r="B107" s="523" t="str">
        <f>IF(ISNA(VLOOKUP($D107,'L. Des E.'!$A$3:$C$362,2,FALSE)),"",(VLOOKUP($D107,'L. Des E.'!$A$3:$C$362,2,FALSE)))</f>
        <v/>
      </c>
      <c r="C107" s="520" t="str">
        <f>IF(ISNA(VLOOKUP($D107,'L. Des E.'!$A$3:$C$362,3,FALSE)),"",(VLOOKUP($D107,'L. Des E.'!$A$3:$C$362,3,FALSE)))</f>
        <v/>
      </c>
      <c r="D107" s="525"/>
      <c r="E107" s="64"/>
      <c r="F107" s="65"/>
      <c r="G107" s="527" t="str">
        <f t="shared" si="903"/>
        <v/>
      </c>
      <c r="H107" s="237" t="str">
        <f t="shared" si="904"/>
        <v/>
      </c>
      <c r="I107" s="66"/>
      <c r="J107" s="66"/>
      <c r="K107" s="66"/>
      <c r="L107" s="66"/>
      <c r="M107" s="66"/>
      <c r="N107" s="66"/>
      <c r="O107" s="67"/>
      <c r="P107" s="66"/>
      <c r="Q107" s="66"/>
      <c r="R107" s="104"/>
      <c r="S107" s="108"/>
      <c r="T107" s="618">
        <v>10</v>
      </c>
      <c r="U107" s="540" t="str">
        <f t="shared" ref="U107" si="1093">G107</f>
        <v/>
      </c>
      <c r="V107" s="540">
        <f t="shared" ref="V107" si="1094">I107</f>
        <v>0</v>
      </c>
      <c r="W107" s="540">
        <f t="shared" ref="W107" si="1095">I108</f>
        <v>0</v>
      </c>
      <c r="X107" s="540">
        <f t="shared" ref="X107" si="1096">J107</f>
        <v>0</v>
      </c>
      <c r="Y107" s="540">
        <f t="shared" ref="Y107" si="1097">J108</f>
        <v>0</v>
      </c>
      <c r="Z107" s="540">
        <f t="shared" ref="Z107" si="1098">K107</f>
        <v>0</v>
      </c>
      <c r="AA107" s="540">
        <f t="shared" ref="AA107" si="1099">K108</f>
        <v>0</v>
      </c>
      <c r="AB107" s="540">
        <f t="shared" ref="AB107" si="1100">L107</f>
        <v>0</v>
      </c>
      <c r="AC107" s="540">
        <f t="shared" ref="AC107" si="1101">L108</f>
        <v>0</v>
      </c>
      <c r="AD107" s="540">
        <f t="shared" ref="AD107" si="1102">M107</f>
        <v>0</v>
      </c>
      <c r="AE107" s="540">
        <f t="shared" ref="AE107" si="1103">M108</f>
        <v>0</v>
      </c>
      <c r="AF107" s="540">
        <f t="shared" ref="AF107" si="1104">N107</f>
        <v>0</v>
      </c>
      <c r="AG107" s="540">
        <f t="shared" ref="AG107" si="1105">N108</f>
        <v>0</v>
      </c>
      <c r="AH107" s="540">
        <f t="shared" ref="AH107" si="1106">O107</f>
        <v>0</v>
      </c>
      <c r="AI107" s="540">
        <f t="shared" ref="AI107" si="1107">O108</f>
        <v>0</v>
      </c>
      <c r="AJ107" s="540">
        <f t="shared" ref="AJ107" si="1108">P107</f>
        <v>0</v>
      </c>
      <c r="AK107" s="540">
        <f t="shared" ref="AK107" si="1109">P108</f>
        <v>0</v>
      </c>
      <c r="AL107" s="540">
        <f t="shared" ref="AL107" si="1110">Q107</f>
        <v>0</v>
      </c>
      <c r="AM107" s="540">
        <f t="shared" ref="AM107" si="1111">Q108</f>
        <v>0</v>
      </c>
      <c r="AN107" s="540">
        <f t="shared" ref="AN107" si="1112">R107</f>
        <v>0</v>
      </c>
      <c r="AO107" s="540">
        <f t="shared" ref="AO107" si="1113">R108</f>
        <v>0</v>
      </c>
      <c r="AP107" s="540">
        <f t="shared" ref="AP107" si="1114">S107+S108</f>
        <v>0</v>
      </c>
      <c r="AQ107" s="540"/>
      <c r="AR107" s="540" t="str">
        <f t="shared" ref="AR107" si="1115">IF(U107="","",AP107+IFERROR(SUM(V107:AO108)+LARGE(V107:AO108,1)/100+LARGE(V107:AO108,2)/1000+LARGE(V107:AO108,3)/10000+LARGE(V107:AO108,4)/100000+LARGE(V107:AO108,5)/1000000+LARGE(V107:AO108,6)/10000000+LARGE(V107:AO108,7)/100000000+LARGE(V107:AO108,8)/1000000000+LARGE(V107:AO108,9)/10000000000+LARGE(V107:AO108,10)/100000000000+LARGE(V107:AO108,11)/1000000000000+LARGE(V107:AO108,12)/10000000000000+LARGE(V107:AO108,13)/100000000000000+LARGE(V107:AO108,14)/1000000000000000+LARGE(V107:AO108,15)/10000000000000000+LARGE(V107:AO108,16)/100000000000000000+LARGE(V107:AO108,17)/1000000000000000000+LARGE(V107:AO108,18)/10000000000000000000+LARGE(V107:AO108,19)/100000000000000000000+LARGE(V107:AO108,20)/1E+21+0.01/T107,0))</f>
        <v/>
      </c>
    </row>
    <row r="108" spans="1:44" ht="12" customHeight="1" thickBot="1" x14ac:dyDescent="0.35">
      <c r="A108" s="604"/>
      <c r="B108" s="524"/>
      <c r="C108" s="521"/>
      <c r="D108" s="526"/>
      <c r="E108" s="69"/>
      <c r="F108" s="70"/>
      <c r="G108" s="528"/>
      <c r="H108" s="84" t="str">
        <f t="shared" si="904"/>
        <v/>
      </c>
      <c r="I108" s="71"/>
      <c r="J108" s="71"/>
      <c r="K108" s="71"/>
      <c r="L108" s="71"/>
      <c r="M108" s="71"/>
      <c r="N108" s="71"/>
      <c r="O108" s="73"/>
      <c r="P108" s="71"/>
      <c r="Q108" s="71"/>
      <c r="R108" s="105"/>
      <c r="S108" s="107"/>
      <c r="T108" s="618"/>
      <c r="U108" s="540"/>
      <c r="V108" s="540"/>
      <c r="W108" s="540"/>
      <c r="X108" s="540"/>
      <c r="Y108" s="540"/>
      <c r="Z108" s="540"/>
      <c r="AA108" s="540"/>
      <c r="AB108" s="540"/>
      <c r="AC108" s="540"/>
      <c r="AD108" s="540"/>
      <c r="AE108" s="540"/>
      <c r="AF108" s="540"/>
      <c r="AG108" s="540"/>
      <c r="AH108" s="540"/>
      <c r="AI108" s="540"/>
      <c r="AJ108" s="540"/>
      <c r="AK108" s="540"/>
      <c r="AL108" s="540"/>
      <c r="AM108" s="540"/>
      <c r="AN108" s="540"/>
      <c r="AO108" s="540"/>
      <c r="AP108" s="540"/>
      <c r="AQ108" s="540"/>
      <c r="AR108" s="540"/>
    </row>
    <row r="109" spans="1:44" ht="12" customHeight="1" x14ac:dyDescent="0.3">
      <c r="A109" s="603" t="str">
        <f t="shared" si="976"/>
        <v/>
      </c>
      <c r="B109" s="523" t="str">
        <f>IF(ISNA(VLOOKUP($D109,'L. Des E.'!$A$3:$C$362,2,FALSE)),"",(VLOOKUP($D109,'L. Des E.'!$A$3:$C$362,2,FALSE)))</f>
        <v/>
      </c>
      <c r="C109" s="520" t="str">
        <f>IF(ISNA(VLOOKUP($D109,'L. Des E.'!$A$3:$C$362,3,FALSE)),"",(VLOOKUP($D109,'L. Des E.'!$A$3:$C$362,3,FALSE)))</f>
        <v/>
      </c>
      <c r="D109" s="525"/>
      <c r="E109" s="64"/>
      <c r="F109" s="65"/>
      <c r="G109" s="527" t="str">
        <f t="shared" si="903"/>
        <v/>
      </c>
      <c r="H109" s="237" t="str">
        <f t="shared" si="904"/>
        <v/>
      </c>
      <c r="I109" s="66"/>
      <c r="J109" s="66"/>
      <c r="K109" s="66"/>
      <c r="L109" s="66"/>
      <c r="M109" s="66"/>
      <c r="N109" s="66"/>
      <c r="O109" s="67"/>
      <c r="P109" s="66"/>
      <c r="Q109" s="66"/>
      <c r="R109" s="104"/>
      <c r="S109" s="68"/>
      <c r="T109" s="618">
        <v>11</v>
      </c>
      <c r="U109" s="540" t="str">
        <f t="shared" ref="U109" si="1116">G109</f>
        <v/>
      </c>
      <c r="V109" s="540">
        <f t="shared" ref="V109" si="1117">I109</f>
        <v>0</v>
      </c>
      <c r="W109" s="540">
        <f t="shared" ref="W109" si="1118">I110</f>
        <v>0</v>
      </c>
      <c r="X109" s="540">
        <f t="shared" ref="X109" si="1119">J109</f>
        <v>0</v>
      </c>
      <c r="Y109" s="540">
        <f t="shared" ref="Y109" si="1120">J110</f>
        <v>0</v>
      </c>
      <c r="Z109" s="540">
        <f t="shared" ref="Z109" si="1121">K109</f>
        <v>0</v>
      </c>
      <c r="AA109" s="540">
        <f t="shared" ref="AA109" si="1122">K110</f>
        <v>0</v>
      </c>
      <c r="AB109" s="540">
        <f t="shared" ref="AB109" si="1123">L109</f>
        <v>0</v>
      </c>
      <c r="AC109" s="540">
        <f t="shared" ref="AC109" si="1124">L110</f>
        <v>0</v>
      </c>
      <c r="AD109" s="540">
        <f t="shared" ref="AD109" si="1125">M109</f>
        <v>0</v>
      </c>
      <c r="AE109" s="540">
        <f t="shared" ref="AE109" si="1126">M110</f>
        <v>0</v>
      </c>
      <c r="AF109" s="540">
        <f t="shared" ref="AF109" si="1127">N109</f>
        <v>0</v>
      </c>
      <c r="AG109" s="540">
        <f t="shared" ref="AG109" si="1128">N110</f>
        <v>0</v>
      </c>
      <c r="AH109" s="540">
        <f t="shared" ref="AH109" si="1129">O109</f>
        <v>0</v>
      </c>
      <c r="AI109" s="540">
        <f t="shared" ref="AI109" si="1130">O110</f>
        <v>0</v>
      </c>
      <c r="AJ109" s="540">
        <f t="shared" ref="AJ109" si="1131">P109</f>
        <v>0</v>
      </c>
      <c r="AK109" s="540">
        <f t="shared" ref="AK109" si="1132">P110</f>
        <v>0</v>
      </c>
      <c r="AL109" s="540">
        <f t="shared" ref="AL109" si="1133">Q109</f>
        <v>0</v>
      </c>
      <c r="AM109" s="540">
        <f t="shared" ref="AM109" si="1134">Q110</f>
        <v>0</v>
      </c>
      <c r="AN109" s="540">
        <f t="shared" ref="AN109" si="1135">R109</f>
        <v>0</v>
      </c>
      <c r="AO109" s="540">
        <f t="shared" ref="AO109" si="1136">R110</f>
        <v>0</v>
      </c>
      <c r="AP109" s="540">
        <f t="shared" ref="AP109" si="1137">S109+S110</f>
        <v>0</v>
      </c>
      <c r="AQ109" s="540"/>
      <c r="AR109" s="540" t="str">
        <f t="shared" ref="AR109" si="1138">IF(U109="","",AP109+IFERROR(SUM(V109:AO110)+LARGE(V109:AO110,1)/100+LARGE(V109:AO110,2)/1000+LARGE(V109:AO110,3)/10000+LARGE(V109:AO110,4)/100000+LARGE(V109:AO110,5)/1000000+LARGE(V109:AO110,6)/10000000+LARGE(V109:AO110,7)/100000000+LARGE(V109:AO110,8)/1000000000+LARGE(V109:AO110,9)/10000000000+LARGE(V109:AO110,10)/100000000000+LARGE(V109:AO110,11)/1000000000000+LARGE(V109:AO110,12)/10000000000000+LARGE(V109:AO110,13)/100000000000000+LARGE(V109:AO110,14)/1000000000000000+LARGE(V109:AO110,15)/10000000000000000+LARGE(V109:AO110,16)/100000000000000000+LARGE(V109:AO110,17)/1000000000000000000+LARGE(V109:AO110,18)/10000000000000000000+LARGE(V109:AO110,19)/100000000000000000000+LARGE(V109:AO110,20)/1E+21+0.01/T109,0))</f>
        <v/>
      </c>
    </row>
    <row r="110" spans="1:44" ht="12" customHeight="1" thickBot="1" x14ac:dyDescent="0.35">
      <c r="A110" s="604"/>
      <c r="B110" s="524"/>
      <c r="C110" s="521"/>
      <c r="D110" s="526"/>
      <c r="E110" s="69"/>
      <c r="F110" s="70"/>
      <c r="G110" s="528"/>
      <c r="H110" s="84" t="str">
        <f t="shared" si="904"/>
        <v/>
      </c>
      <c r="I110" s="71"/>
      <c r="J110" s="71"/>
      <c r="K110" s="71"/>
      <c r="L110" s="71"/>
      <c r="M110" s="71"/>
      <c r="N110" s="71"/>
      <c r="O110" s="73"/>
      <c r="P110" s="71"/>
      <c r="Q110" s="71"/>
      <c r="R110" s="105"/>
      <c r="S110" s="74"/>
      <c r="T110" s="618"/>
      <c r="U110" s="540"/>
      <c r="V110" s="540"/>
      <c r="W110" s="540"/>
      <c r="X110" s="540"/>
      <c r="Y110" s="540"/>
      <c r="Z110" s="540"/>
      <c r="AA110" s="540"/>
      <c r="AB110" s="540"/>
      <c r="AC110" s="540"/>
      <c r="AD110" s="540"/>
      <c r="AE110" s="540"/>
      <c r="AF110" s="540"/>
      <c r="AG110" s="540"/>
      <c r="AH110" s="540"/>
      <c r="AI110" s="540"/>
      <c r="AJ110" s="540"/>
      <c r="AK110" s="540"/>
      <c r="AL110" s="540"/>
      <c r="AM110" s="540"/>
      <c r="AN110" s="540"/>
      <c r="AO110" s="540"/>
      <c r="AP110" s="540"/>
      <c r="AQ110" s="540"/>
      <c r="AR110" s="540"/>
    </row>
    <row r="111" spans="1:44" ht="12" customHeight="1" x14ac:dyDescent="0.3">
      <c r="A111" s="603" t="str">
        <f t="shared" si="1000"/>
        <v/>
      </c>
      <c r="B111" s="523" t="str">
        <f>IF(ISNA(VLOOKUP($D111,'L. Des E.'!$A$3:$C$362,2,FALSE)),"",(VLOOKUP($D111,'L. Des E.'!$A$3:$C$362,2,FALSE)))</f>
        <v/>
      </c>
      <c r="C111" s="520" t="str">
        <f>IF(ISNA(VLOOKUP($D111,'L. Des E.'!$A$3:$C$362,3,FALSE)),"",(VLOOKUP($D111,'L. Des E.'!$A$3:$C$362,3,FALSE)))</f>
        <v/>
      </c>
      <c r="D111" s="525"/>
      <c r="E111" s="64"/>
      <c r="F111" s="65"/>
      <c r="G111" s="527" t="str">
        <f t="shared" si="903"/>
        <v/>
      </c>
      <c r="H111" s="237" t="str">
        <f t="shared" si="904"/>
        <v/>
      </c>
      <c r="I111" s="66"/>
      <c r="J111" s="66"/>
      <c r="K111" s="66"/>
      <c r="L111" s="66"/>
      <c r="M111" s="66"/>
      <c r="N111" s="66"/>
      <c r="O111" s="67"/>
      <c r="P111" s="66"/>
      <c r="Q111" s="66"/>
      <c r="R111" s="104"/>
      <c r="S111" s="108"/>
      <c r="T111" s="618">
        <v>12</v>
      </c>
      <c r="U111" s="540" t="str">
        <f t="shared" ref="U111" si="1139">G111</f>
        <v/>
      </c>
      <c r="V111" s="540">
        <f t="shared" ref="V111" si="1140">I111</f>
        <v>0</v>
      </c>
      <c r="W111" s="540">
        <f t="shared" ref="W111" si="1141">I112</f>
        <v>0</v>
      </c>
      <c r="X111" s="540">
        <f t="shared" ref="X111" si="1142">J111</f>
        <v>0</v>
      </c>
      <c r="Y111" s="540">
        <f t="shared" ref="Y111" si="1143">J112</f>
        <v>0</v>
      </c>
      <c r="Z111" s="540">
        <f t="shared" ref="Z111" si="1144">K111</f>
        <v>0</v>
      </c>
      <c r="AA111" s="540">
        <f t="shared" ref="AA111" si="1145">K112</f>
        <v>0</v>
      </c>
      <c r="AB111" s="540">
        <f t="shared" ref="AB111" si="1146">L111</f>
        <v>0</v>
      </c>
      <c r="AC111" s="540">
        <f t="shared" ref="AC111" si="1147">L112</f>
        <v>0</v>
      </c>
      <c r="AD111" s="540">
        <f t="shared" ref="AD111" si="1148">M111</f>
        <v>0</v>
      </c>
      <c r="AE111" s="540">
        <f t="shared" ref="AE111" si="1149">M112</f>
        <v>0</v>
      </c>
      <c r="AF111" s="540">
        <f t="shared" ref="AF111" si="1150">N111</f>
        <v>0</v>
      </c>
      <c r="AG111" s="540">
        <f t="shared" ref="AG111" si="1151">N112</f>
        <v>0</v>
      </c>
      <c r="AH111" s="540">
        <f t="shared" ref="AH111" si="1152">O111</f>
        <v>0</v>
      </c>
      <c r="AI111" s="540">
        <f t="shared" ref="AI111" si="1153">O112</f>
        <v>0</v>
      </c>
      <c r="AJ111" s="540">
        <f t="shared" ref="AJ111" si="1154">P111</f>
        <v>0</v>
      </c>
      <c r="AK111" s="540">
        <f t="shared" ref="AK111" si="1155">P112</f>
        <v>0</v>
      </c>
      <c r="AL111" s="540">
        <f t="shared" ref="AL111" si="1156">Q111</f>
        <v>0</v>
      </c>
      <c r="AM111" s="540">
        <f t="shared" ref="AM111" si="1157">Q112</f>
        <v>0</v>
      </c>
      <c r="AN111" s="540">
        <f t="shared" ref="AN111" si="1158">R111</f>
        <v>0</v>
      </c>
      <c r="AO111" s="540">
        <f t="shared" ref="AO111" si="1159">R112</f>
        <v>0</v>
      </c>
      <c r="AP111" s="540">
        <f t="shared" ref="AP111" si="1160">S111+S112</f>
        <v>0</v>
      </c>
      <c r="AQ111" s="540"/>
      <c r="AR111" s="540" t="str">
        <f t="shared" ref="AR111" si="1161">IF(U111="","",AP111+IFERROR(SUM(V111:AO112)+LARGE(V111:AO112,1)/100+LARGE(V111:AO112,2)/1000+LARGE(V111:AO112,3)/10000+LARGE(V111:AO112,4)/100000+LARGE(V111:AO112,5)/1000000+LARGE(V111:AO112,6)/10000000+LARGE(V111:AO112,7)/100000000+LARGE(V111:AO112,8)/1000000000+LARGE(V111:AO112,9)/10000000000+LARGE(V111:AO112,10)/100000000000+LARGE(V111:AO112,11)/1000000000000+LARGE(V111:AO112,12)/10000000000000+LARGE(V111:AO112,13)/100000000000000+LARGE(V111:AO112,14)/1000000000000000+LARGE(V111:AO112,15)/10000000000000000+LARGE(V111:AO112,16)/100000000000000000+LARGE(V111:AO112,17)/1000000000000000000+LARGE(V111:AO112,18)/10000000000000000000+LARGE(V111:AO112,19)/100000000000000000000+LARGE(V111:AO112,20)/1E+21+0.01/T111,0))</f>
        <v/>
      </c>
    </row>
    <row r="112" spans="1:44" ht="12" customHeight="1" thickBot="1" x14ac:dyDescent="0.35">
      <c r="A112" s="604"/>
      <c r="B112" s="524"/>
      <c r="C112" s="521"/>
      <c r="D112" s="526"/>
      <c r="E112" s="69"/>
      <c r="F112" s="70"/>
      <c r="G112" s="528"/>
      <c r="H112" s="84" t="str">
        <f t="shared" si="904"/>
        <v/>
      </c>
      <c r="I112" s="71"/>
      <c r="J112" s="71"/>
      <c r="K112" s="71"/>
      <c r="L112" s="71"/>
      <c r="M112" s="71"/>
      <c r="N112" s="71"/>
      <c r="O112" s="73"/>
      <c r="P112" s="71"/>
      <c r="Q112" s="71"/>
      <c r="R112" s="105"/>
      <c r="S112" s="107"/>
      <c r="T112" s="618"/>
      <c r="U112" s="540"/>
      <c r="V112" s="540"/>
      <c r="W112" s="540"/>
      <c r="X112" s="540"/>
      <c r="Y112" s="540"/>
      <c r="Z112" s="540"/>
      <c r="AA112" s="540"/>
      <c r="AB112" s="540"/>
      <c r="AC112" s="540"/>
      <c r="AD112" s="540"/>
      <c r="AE112" s="540"/>
      <c r="AF112" s="540"/>
      <c r="AG112" s="540"/>
      <c r="AH112" s="540"/>
      <c r="AI112" s="540"/>
      <c r="AJ112" s="540"/>
      <c r="AK112" s="540"/>
      <c r="AL112" s="540"/>
      <c r="AM112" s="540"/>
      <c r="AN112" s="540"/>
      <c r="AO112" s="540"/>
      <c r="AP112" s="540"/>
      <c r="AQ112" s="540"/>
      <c r="AR112" s="540"/>
    </row>
    <row r="113" spans="1:44" ht="70.8" customHeight="1" thickTop="1" thickBot="1" x14ac:dyDescent="0.35">
      <c r="A113" s="596" t="s">
        <v>856</v>
      </c>
      <c r="B113" s="595"/>
      <c r="C113" s="606" t="s">
        <v>776</v>
      </c>
      <c r="D113" s="606"/>
      <c r="E113" s="607" t="s">
        <v>700</v>
      </c>
      <c r="F113" s="607"/>
      <c r="G113" s="607"/>
      <c r="H113" s="607"/>
      <c r="I113" s="608" t="str">
        <f>IF(COUNTA(F115:F144)=0,"",(COUNTA(F115:F144)))</f>
        <v/>
      </c>
      <c r="J113" s="609"/>
      <c r="K113" s="607" t="s">
        <v>774</v>
      </c>
      <c r="L113" s="607"/>
      <c r="M113" s="593"/>
      <c r="N113" s="610"/>
      <c r="O113" s="611"/>
      <c r="P113" s="611"/>
      <c r="Q113" s="611"/>
      <c r="R113" s="611"/>
      <c r="S113" s="612"/>
      <c r="V113" s="131" t="s">
        <v>799</v>
      </c>
      <c r="W113" s="131" t="s">
        <v>794</v>
      </c>
      <c r="X113" s="131" t="s">
        <v>799</v>
      </c>
      <c r="Y113" s="131" t="s">
        <v>794</v>
      </c>
      <c r="Z113" s="131" t="s">
        <v>799</v>
      </c>
      <c r="AA113" s="131" t="s">
        <v>794</v>
      </c>
      <c r="AB113" s="131" t="s">
        <v>799</v>
      </c>
      <c r="AC113" s="131" t="s">
        <v>794</v>
      </c>
      <c r="AD113" s="131" t="s">
        <v>799</v>
      </c>
      <c r="AE113" s="131" t="s">
        <v>794</v>
      </c>
      <c r="AF113" s="131" t="s">
        <v>799</v>
      </c>
      <c r="AG113" s="131" t="s">
        <v>794</v>
      </c>
      <c r="AH113" s="131" t="s">
        <v>799</v>
      </c>
      <c r="AI113" s="131" t="s">
        <v>794</v>
      </c>
      <c r="AJ113" s="131" t="s">
        <v>799</v>
      </c>
      <c r="AK113" s="131" t="s">
        <v>794</v>
      </c>
      <c r="AL113" s="131" t="s">
        <v>799</v>
      </c>
      <c r="AM113" s="131" t="s">
        <v>794</v>
      </c>
      <c r="AN113" s="131" t="s">
        <v>799</v>
      </c>
      <c r="AO113" s="131" t="s">
        <v>794</v>
      </c>
      <c r="AP113" s="145"/>
      <c r="AQ113" s="145"/>
    </row>
    <row r="114" spans="1:44" ht="28.8" customHeight="1" thickTop="1" thickBot="1" x14ac:dyDescent="0.35">
      <c r="A114" s="113" t="s">
        <v>747</v>
      </c>
      <c r="B114" s="110" t="s">
        <v>1</v>
      </c>
      <c r="C114" s="114" t="s">
        <v>694</v>
      </c>
      <c r="D114" s="97" t="s">
        <v>0</v>
      </c>
      <c r="E114" s="98" t="s">
        <v>679</v>
      </c>
      <c r="F114" s="99" t="s">
        <v>695</v>
      </c>
      <c r="G114" s="100" t="s">
        <v>697</v>
      </c>
      <c r="H114" s="99" t="s">
        <v>680</v>
      </c>
      <c r="I114" s="158" t="s">
        <v>681</v>
      </c>
      <c r="J114" s="158" t="s">
        <v>682</v>
      </c>
      <c r="K114" s="158" t="s">
        <v>683</v>
      </c>
      <c r="L114" s="158" t="s">
        <v>684</v>
      </c>
      <c r="M114" s="158" t="s">
        <v>685</v>
      </c>
      <c r="N114" s="158" t="s">
        <v>686</v>
      </c>
      <c r="O114" s="159" t="s">
        <v>687</v>
      </c>
      <c r="P114" s="158" t="s">
        <v>688</v>
      </c>
      <c r="Q114" s="158" t="s">
        <v>689</v>
      </c>
      <c r="R114" s="160" t="s">
        <v>690</v>
      </c>
      <c r="S114" s="161" t="s">
        <v>792</v>
      </c>
      <c r="U114" s="136" t="s">
        <v>697</v>
      </c>
      <c r="V114" s="605" t="s">
        <v>681</v>
      </c>
      <c r="W114" s="605"/>
      <c r="X114" s="605" t="s">
        <v>682</v>
      </c>
      <c r="Y114" s="605"/>
      <c r="Z114" s="605" t="s">
        <v>683</v>
      </c>
      <c r="AA114" s="605"/>
      <c r="AB114" s="605" t="s">
        <v>684</v>
      </c>
      <c r="AC114" s="605"/>
      <c r="AD114" s="605" t="s">
        <v>685</v>
      </c>
      <c r="AE114" s="605"/>
      <c r="AF114" s="605" t="s">
        <v>686</v>
      </c>
      <c r="AG114" s="605"/>
      <c r="AH114" s="605" t="s">
        <v>687</v>
      </c>
      <c r="AI114" s="605"/>
      <c r="AJ114" s="605" t="s">
        <v>688</v>
      </c>
      <c r="AK114" s="605"/>
      <c r="AL114" s="605" t="s">
        <v>689</v>
      </c>
      <c r="AM114" s="605"/>
      <c r="AN114" s="605" t="s">
        <v>690</v>
      </c>
      <c r="AO114" s="605"/>
      <c r="AP114" s="540" t="s">
        <v>792</v>
      </c>
      <c r="AQ114" s="540"/>
      <c r="AR114" s="130" t="s">
        <v>798</v>
      </c>
    </row>
    <row r="115" spans="1:44" ht="12" customHeight="1" x14ac:dyDescent="0.3">
      <c r="A115" s="603" t="str">
        <f>IF(ISERROR(RANK(AR115,$AR$115:$AR$144,0)),"",(RANK(AR115,$AR$115:$AR$144,0)))</f>
        <v/>
      </c>
      <c r="B115" s="523" t="str">
        <f>IF(ISNA(VLOOKUP($D115,'L. Des E.'!$A$3:$C$362,2,FALSE)),"",(VLOOKUP($D115,'L. Des E.'!$A$3:$C$362,2,FALSE)))</f>
        <v/>
      </c>
      <c r="C115" s="520" t="str">
        <f>IF(ISNA(VLOOKUP($D115,'L. Des E.'!$A$3:$C$362,3,FALSE)),"",(VLOOKUP($D115,'L. Des E.'!$A$3:$C$362,3,FALSE)))</f>
        <v/>
      </c>
      <c r="D115" s="525"/>
      <c r="E115" s="64"/>
      <c r="F115" s="65"/>
      <c r="G115" s="527" t="str">
        <f t="shared" ref="G115:G143" si="1162">IF(SUM(H115,H116,S115,S116)=0,"",(SUM(H115,H116,S115,S116)))</f>
        <v/>
      </c>
      <c r="H115" s="237" t="str">
        <f t="shared" ref="H115:H144" si="1163">IF(MIN(90,SUM(I115:R115))=0,"",(MIN(90,SUM(I115:R115))))</f>
        <v/>
      </c>
      <c r="I115" s="66"/>
      <c r="J115" s="66"/>
      <c r="K115" s="66"/>
      <c r="L115" s="66"/>
      <c r="M115" s="66"/>
      <c r="N115" s="66"/>
      <c r="O115" s="67"/>
      <c r="P115" s="66"/>
      <c r="Q115" s="66"/>
      <c r="R115" s="104"/>
      <c r="S115" s="108"/>
      <c r="T115" s="618">
        <v>1</v>
      </c>
      <c r="U115" s="540" t="str">
        <f>G115</f>
        <v/>
      </c>
      <c r="V115" s="540">
        <f>I115</f>
        <v>0</v>
      </c>
      <c r="W115" s="540">
        <f>I116</f>
        <v>0</v>
      </c>
      <c r="X115" s="540">
        <f>J115</f>
        <v>0</v>
      </c>
      <c r="Y115" s="540">
        <f>J116</f>
        <v>0</v>
      </c>
      <c r="Z115" s="540">
        <f>K115</f>
        <v>0</v>
      </c>
      <c r="AA115" s="540">
        <f>K116</f>
        <v>0</v>
      </c>
      <c r="AB115" s="540">
        <f>L115</f>
        <v>0</v>
      </c>
      <c r="AC115" s="540">
        <f>L116</f>
        <v>0</v>
      </c>
      <c r="AD115" s="540">
        <f>M115</f>
        <v>0</v>
      </c>
      <c r="AE115" s="540">
        <f>M116</f>
        <v>0</v>
      </c>
      <c r="AF115" s="540">
        <f>N115</f>
        <v>0</v>
      </c>
      <c r="AG115" s="540">
        <f>N116</f>
        <v>0</v>
      </c>
      <c r="AH115" s="540">
        <f>O115</f>
        <v>0</v>
      </c>
      <c r="AI115" s="540">
        <f>O116</f>
        <v>0</v>
      </c>
      <c r="AJ115" s="540">
        <f>P115</f>
        <v>0</v>
      </c>
      <c r="AK115" s="540">
        <f>P116</f>
        <v>0</v>
      </c>
      <c r="AL115" s="540">
        <f>Q115</f>
        <v>0</v>
      </c>
      <c r="AM115" s="540">
        <f>Q116</f>
        <v>0</v>
      </c>
      <c r="AN115" s="540">
        <f>R115</f>
        <v>0</v>
      </c>
      <c r="AO115" s="540">
        <f>R116</f>
        <v>0</v>
      </c>
      <c r="AP115" s="540">
        <f>S115+S116</f>
        <v>0</v>
      </c>
      <c r="AQ115" s="540"/>
      <c r="AR115" s="540" t="str">
        <f>IF(U115="","",AP115+IFERROR(SUM(V115:AO116)+LARGE(V115:AO116,1)/100+LARGE(V115:AO116,2)/1000+LARGE(V115:AO116,3)/10000+LARGE(V115:AO116,4)/100000+LARGE(V115:AO116,5)/1000000+LARGE(V115:AO116,6)/10000000+LARGE(V115:AO116,7)/100000000+LARGE(V115:AO116,8)/1000000000+LARGE(V115:AO116,9)/10000000000+LARGE(V115:AO116,10)/100000000000+LARGE(V115:AO116,11)/1000000000000+LARGE(V115:AO116,12)/10000000000000+LARGE(V115:AO116,13)/100000000000000+LARGE(V115:AO116,14)/1000000000000000+LARGE(V115:AO116,15)/10000000000000000+LARGE(V115:AO116,16)/100000000000000000+LARGE(V115:AO116,17)/1000000000000000000+LARGE(V115:AO116,18)/10000000000000000000+LARGE(V115:AO116,19)/100000000000000000000+LARGE(V115:AO116,20)/1E+21+0.01/T115,0))</f>
        <v/>
      </c>
    </row>
    <row r="116" spans="1:44" ht="12" customHeight="1" thickBot="1" x14ac:dyDescent="0.35">
      <c r="A116" s="604"/>
      <c r="B116" s="524"/>
      <c r="C116" s="521"/>
      <c r="D116" s="526"/>
      <c r="E116" s="69"/>
      <c r="F116" s="70"/>
      <c r="G116" s="528"/>
      <c r="H116" s="84" t="str">
        <f t="shared" si="1163"/>
        <v/>
      </c>
      <c r="I116" s="71"/>
      <c r="J116" s="71"/>
      <c r="K116" s="71"/>
      <c r="L116" s="71"/>
      <c r="M116" s="71"/>
      <c r="N116" s="71"/>
      <c r="O116" s="73"/>
      <c r="P116" s="71"/>
      <c r="Q116" s="71"/>
      <c r="R116" s="105"/>
      <c r="S116" s="107"/>
      <c r="T116" s="618"/>
      <c r="U116" s="540"/>
      <c r="V116" s="540"/>
      <c r="W116" s="540"/>
      <c r="X116" s="540"/>
      <c r="Y116" s="540"/>
      <c r="Z116" s="540"/>
      <c r="AA116" s="540"/>
      <c r="AB116" s="540"/>
      <c r="AC116" s="540"/>
      <c r="AD116" s="540"/>
      <c r="AE116" s="540"/>
      <c r="AF116" s="540"/>
      <c r="AG116" s="540"/>
      <c r="AH116" s="540"/>
      <c r="AI116" s="540"/>
      <c r="AJ116" s="540"/>
      <c r="AK116" s="540"/>
      <c r="AL116" s="540"/>
      <c r="AM116" s="540"/>
      <c r="AN116" s="540"/>
      <c r="AO116" s="540"/>
      <c r="AP116" s="540"/>
      <c r="AQ116" s="540"/>
      <c r="AR116" s="540"/>
    </row>
    <row r="117" spans="1:44" ht="12" customHeight="1" x14ac:dyDescent="0.3">
      <c r="A117" s="603" t="str">
        <f t="shared" ref="A117" si="1164">IF(ISERROR(RANK(AR117,$AR$115:$AR$144,0)),"",(RANK(AR117,$AR$115:$AR$144,0)))</f>
        <v/>
      </c>
      <c r="B117" s="523" t="str">
        <f>IF(ISNA(VLOOKUP($D117,'L. Des E.'!$A$3:$C$362,2,FALSE)),"",(VLOOKUP($D117,'L. Des E.'!$A$3:$C$362,2,FALSE)))</f>
        <v/>
      </c>
      <c r="C117" s="520" t="str">
        <f>IF(ISNA(VLOOKUP($D117,'L. Des E.'!$A$3:$C$362,3,FALSE)),"",(VLOOKUP($D117,'L. Des E.'!$A$3:$C$362,3,FALSE)))</f>
        <v/>
      </c>
      <c r="D117" s="525"/>
      <c r="E117" s="64"/>
      <c r="F117" s="65"/>
      <c r="G117" s="527" t="str">
        <f t="shared" si="1162"/>
        <v/>
      </c>
      <c r="H117" s="237" t="str">
        <f t="shared" si="1163"/>
        <v/>
      </c>
      <c r="I117" s="66"/>
      <c r="J117" s="66"/>
      <c r="K117" s="66"/>
      <c r="L117" s="66"/>
      <c r="M117" s="66"/>
      <c r="N117" s="66"/>
      <c r="O117" s="67"/>
      <c r="P117" s="66"/>
      <c r="Q117" s="66"/>
      <c r="R117" s="104"/>
      <c r="S117" s="68"/>
      <c r="T117" s="618">
        <v>2</v>
      </c>
      <c r="U117" s="540" t="str">
        <f t="shared" ref="U117" si="1165">G117</f>
        <v/>
      </c>
      <c r="V117" s="540">
        <f t="shared" ref="V117" si="1166">I117</f>
        <v>0</v>
      </c>
      <c r="W117" s="540">
        <f t="shared" ref="W117" si="1167">I118</f>
        <v>0</v>
      </c>
      <c r="X117" s="540">
        <f t="shared" ref="X117" si="1168">J117</f>
        <v>0</v>
      </c>
      <c r="Y117" s="540">
        <f t="shared" ref="Y117" si="1169">J118</f>
        <v>0</v>
      </c>
      <c r="Z117" s="540">
        <f t="shared" ref="Z117" si="1170">K117</f>
        <v>0</v>
      </c>
      <c r="AA117" s="540">
        <f t="shared" ref="AA117" si="1171">K118</f>
        <v>0</v>
      </c>
      <c r="AB117" s="540">
        <f t="shared" ref="AB117" si="1172">L117</f>
        <v>0</v>
      </c>
      <c r="AC117" s="540">
        <f t="shared" ref="AC117" si="1173">L118</f>
        <v>0</v>
      </c>
      <c r="AD117" s="540">
        <f t="shared" ref="AD117" si="1174">M117</f>
        <v>0</v>
      </c>
      <c r="AE117" s="540">
        <f t="shared" ref="AE117" si="1175">M118</f>
        <v>0</v>
      </c>
      <c r="AF117" s="540">
        <f t="shared" ref="AF117" si="1176">N117</f>
        <v>0</v>
      </c>
      <c r="AG117" s="540">
        <f t="shared" ref="AG117" si="1177">N118</f>
        <v>0</v>
      </c>
      <c r="AH117" s="540">
        <f t="shared" ref="AH117" si="1178">O117</f>
        <v>0</v>
      </c>
      <c r="AI117" s="540">
        <f t="shared" ref="AI117" si="1179">O118</f>
        <v>0</v>
      </c>
      <c r="AJ117" s="540">
        <f t="shared" ref="AJ117" si="1180">P117</f>
        <v>0</v>
      </c>
      <c r="AK117" s="540">
        <f t="shared" ref="AK117" si="1181">P118</f>
        <v>0</v>
      </c>
      <c r="AL117" s="540">
        <f t="shared" ref="AL117" si="1182">Q117</f>
        <v>0</v>
      </c>
      <c r="AM117" s="540">
        <f t="shared" ref="AM117" si="1183">Q118</f>
        <v>0</v>
      </c>
      <c r="AN117" s="540">
        <f t="shared" ref="AN117" si="1184">R117</f>
        <v>0</v>
      </c>
      <c r="AO117" s="540">
        <f t="shared" ref="AO117" si="1185">R118</f>
        <v>0</v>
      </c>
      <c r="AP117" s="540">
        <f t="shared" ref="AP117" si="1186">S117+S118</f>
        <v>0</v>
      </c>
      <c r="AQ117" s="540"/>
      <c r="AR117" s="540" t="str">
        <f t="shared" ref="AR117" si="1187">IF(U117="","",AP117+IFERROR(SUM(V117:AO118)+LARGE(V117:AO118,1)/100+LARGE(V117:AO118,2)/1000+LARGE(V117:AO118,3)/10000+LARGE(V117:AO118,4)/100000+LARGE(V117:AO118,5)/1000000+LARGE(V117:AO118,6)/10000000+LARGE(V117:AO118,7)/100000000+LARGE(V117:AO118,8)/1000000000+LARGE(V117:AO118,9)/10000000000+LARGE(V117:AO118,10)/100000000000+LARGE(V117:AO118,11)/1000000000000+LARGE(V117:AO118,12)/10000000000000+LARGE(V117:AO118,13)/100000000000000+LARGE(V117:AO118,14)/1000000000000000+LARGE(V117:AO118,15)/10000000000000000+LARGE(V117:AO118,16)/100000000000000000+LARGE(V117:AO118,17)/1000000000000000000+LARGE(V117:AO118,18)/10000000000000000000+LARGE(V117:AO118,19)/100000000000000000000+LARGE(V117:AO118,20)/1E+21+0.01/T117,0))</f>
        <v/>
      </c>
    </row>
    <row r="118" spans="1:44" ht="12" customHeight="1" thickBot="1" x14ac:dyDescent="0.35">
      <c r="A118" s="604"/>
      <c r="B118" s="524"/>
      <c r="C118" s="521"/>
      <c r="D118" s="526"/>
      <c r="E118" s="69"/>
      <c r="F118" s="70"/>
      <c r="G118" s="528"/>
      <c r="H118" s="84" t="str">
        <f t="shared" si="1163"/>
        <v/>
      </c>
      <c r="I118" s="71"/>
      <c r="J118" s="71"/>
      <c r="K118" s="71"/>
      <c r="L118" s="71"/>
      <c r="M118" s="71"/>
      <c r="N118" s="71"/>
      <c r="O118" s="73"/>
      <c r="P118" s="71"/>
      <c r="Q118" s="71"/>
      <c r="R118" s="105"/>
      <c r="S118" s="74"/>
      <c r="T118" s="618"/>
      <c r="U118" s="540"/>
      <c r="V118" s="540"/>
      <c r="W118" s="540"/>
      <c r="X118" s="540"/>
      <c r="Y118" s="540"/>
      <c r="Z118" s="540"/>
      <c r="AA118" s="540"/>
      <c r="AB118" s="540"/>
      <c r="AC118" s="540"/>
      <c r="AD118" s="540"/>
      <c r="AE118" s="540"/>
      <c r="AF118" s="540"/>
      <c r="AG118" s="540"/>
      <c r="AH118" s="540"/>
      <c r="AI118" s="540"/>
      <c r="AJ118" s="540"/>
      <c r="AK118" s="540"/>
      <c r="AL118" s="540"/>
      <c r="AM118" s="540"/>
      <c r="AN118" s="540"/>
      <c r="AO118" s="540"/>
      <c r="AP118" s="540"/>
      <c r="AQ118" s="540"/>
      <c r="AR118" s="540"/>
    </row>
    <row r="119" spans="1:44" ht="12" customHeight="1" x14ac:dyDescent="0.3">
      <c r="A119" s="603" t="str">
        <f t="shared" ref="A119" si="1188">IF(ISERROR(RANK(AR119,$AR$115:$AR$144,0)),"",(RANK(AR119,$AR$115:$AR$144,0)))</f>
        <v/>
      </c>
      <c r="B119" s="523" t="str">
        <f>IF(ISNA(VLOOKUP($D119,'L. Des E.'!$A$3:$C$362,2,FALSE)),"",(VLOOKUP($D119,'L. Des E.'!$A$3:$C$362,2,FALSE)))</f>
        <v/>
      </c>
      <c r="C119" s="520" t="str">
        <f>IF(ISNA(VLOOKUP($D119,'L. Des E.'!$A$3:$C$362,3,FALSE)),"",(VLOOKUP($D119,'L. Des E.'!$A$3:$C$362,3,FALSE)))</f>
        <v/>
      </c>
      <c r="D119" s="525"/>
      <c r="E119" s="64"/>
      <c r="F119" s="65"/>
      <c r="G119" s="527" t="str">
        <f t="shared" si="1162"/>
        <v/>
      </c>
      <c r="H119" s="237" t="str">
        <f t="shared" si="1163"/>
        <v/>
      </c>
      <c r="I119" s="66"/>
      <c r="J119" s="66"/>
      <c r="K119" s="66"/>
      <c r="L119" s="66"/>
      <c r="M119" s="66"/>
      <c r="N119" s="66"/>
      <c r="O119" s="67"/>
      <c r="P119" s="66"/>
      <c r="Q119" s="66"/>
      <c r="R119" s="104"/>
      <c r="S119" s="108"/>
      <c r="T119" s="618">
        <v>3</v>
      </c>
      <c r="U119" s="540" t="str">
        <f t="shared" ref="U119" si="1189">G119</f>
        <v/>
      </c>
      <c r="V119" s="540">
        <f t="shared" ref="V119" si="1190">I119</f>
        <v>0</v>
      </c>
      <c r="W119" s="540">
        <f t="shared" ref="W119" si="1191">I120</f>
        <v>0</v>
      </c>
      <c r="X119" s="540">
        <f t="shared" ref="X119" si="1192">J119</f>
        <v>0</v>
      </c>
      <c r="Y119" s="540">
        <f t="shared" ref="Y119" si="1193">J120</f>
        <v>0</v>
      </c>
      <c r="Z119" s="540">
        <f t="shared" ref="Z119" si="1194">K119</f>
        <v>0</v>
      </c>
      <c r="AA119" s="540">
        <f t="shared" ref="AA119" si="1195">K120</f>
        <v>0</v>
      </c>
      <c r="AB119" s="540">
        <f t="shared" ref="AB119" si="1196">L119</f>
        <v>0</v>
      </c>
      <c r="AC119" s="540">
        <f t="shared" ref="AC119" si="1197">L120</f>
        <v>0</v>
      </c>
      <c r="AD119" s="540">
        <f t="shared" ref="AD119" si="1198">M119</f>
        <v>0</v>
      </c>
      <c r="AE119" s="540">
        <f t="shared" ref="AE119" si="1199">M120</f>
        <v>0</v>
      </c>
      <c r="AF119" s="540">
        <f t="shared" ref="AF119" si="1200">N119</f>
        <v>0</v>
      </c>
      <c r="AG119" s="540">
        <f t="shared" ref="AG119" si="1201">N120</f>
        <v>0</v>
      </c>
      <c r="AH119" s="540">
        <f t="shared" ref="AH119" si="1202">O119</f>
        <v>0</v>
      </c>
      <c r="AI119" s="540">
        <f t="shared" ref="AI119" si="1203">O120</f>
        <v>0</v>
      </c>
      <c r="AJ119" s="540">
        <f t="shared" ref="AJ119" si="1204">P119</f>
        <v>0</v>
      </c>
      <c r="AK119" s="540">
        <f t="shared" ref="AK119" si="1205">P120</f>
        <v>0</v>
      </c>
      <c r="AL119" s="540">
        <f t="shared" ref="AL119" si="1206">Q119</f>
        <v>0</v>
      </c>
      <c r="AM119" s="540">
        <f t="shared" ref="AM119" si="1207">Q120</f>
        <v>0</v>
      </c>
      <c r="AN119" s="540">
        <f t="shared" ref="AN119" si="1208">R119</f>
        <v>0</v>
      </c>
      <c r="AO119" s="540">
        <f t="shared" ref="AO119" si="1209">R120</f>
        <v>0</v>
      </c>
      <c r="AP119" s="540">
        <f t="shared" ref="AP119" si="1210">S119+S120</f>
        <v>0</v>
      </c>
      <c r="AQ119" s="540"/>
      <c r="AR119" s="540" t="str">
        <f t="shared" ref="AR119" si="1211">IF(U119="","",AP119+IFERROR(SUM(V119:AO120)+LARGE(V119:AO120,1)/100+LARGE(V119:AO120,2)/1000+LARGE(V119:AO120,3)/10000+LARGE(V119:AO120,4)/100000+LARGE(V119:AO120,5)/1000000+LARGE(V119:AO120,6)/10000000+LARGE(V119:AO120,7)/100000000+LARGE(V119:AO120,8)/1000000000+LARGE(V119:AO120,9)/10000000000+LARGE(V119:AO120,10)/100000000000+LARGE(V119:AO120,11)/1000000000000+LARGE(V119:AO120,12)/10000000000000+LARGE(V119:AO120,13)/100000000000000+LARGE(V119:AO120,14)/1000000000000000+LARGE(V119:AO120,15)/10000000000000000+LARGE(V119:AO120,16)/100000000000000000+LARGE(V119:AO120,17)/1000000000000000000+LARGE(V119:AO120,18)/10000000000000000000+LARGE(V119:AO120,19)/100000000000000000000+LARGE(V119:AO120,20)/1E+21+0.01/T119,0))</f>
        <v/>
      </c>
    </row>
    <row r="120" spans="1:44" ht="12" customHeight="1" thickBot="1" x14ac:dyDescent="0.35">
      <c r="A120" s="604"/>
      <c r="B120" s="524"/>
      <c r="C120" s="521"/>
      <c r="D120" s="526"/>
      <c r="E120" s="69"/>
      <c r="F120" s="70"/>
      <c r="G120" s="528"/>
      <c r="H120" s="84" t="str">
        <f t="shared" si="1163"/>
        <v/>
      </c>
      <c r="I120" s="71"/>
      <c r="J120" s="71"/>
      <c r="K120" s="71"/>
      <c r="L120" s="71"/>
      <c r="M120" s="71"/>
      <c r="N120" s="71"/>
      <c r="O120" s="73"/>
      <c r="P120" s="71"/>
      <c r="Q120" s="71"/>
      <c r="R120" s="105"/>
      <c r="S120" s="107"/>
      <c r="T120" s="618"/>
      <c r="U120" s="540"/>
      <c r="V120" s="540"/>
      <c r="W120" s="540"/>
      <c r="X120" s="540"/>
      <c r="Y120" s="540"/>
      <c r="Z120" s="540"/>
      <c r="AA120" s="540"/>
      <c r="AB120" s="540"/>
      <c r="AC120" s="540"/>
      <c r="AD120" s="540"/>
      <c r="AE120" s="540"/>
      <c r="AF120" s="540"/>
      <c r="AG120" s="540"/>
      <c r="AH120" s="540"/>
      <c r="AI120" s="540"/>
      <c r="AJ120" s="540"/>
      <c r="AK120" s="540"/>
      <c r="AL120" s="540"/>
      <c r="AM120" s="540"/>
      <c r="AN120" s="540"/>
      <c r="AO120" s="540"/>
      <c r="AP120" s="540"/>
      <c r="AQ120" s="540"/>
      <c r="AR120" s="540"/>
    </row>
    <row r="121" spans="1:44" ht="12" customHeight="1" x14ac:dyDescent="0.3">
      <c r="A121" s="603" t="str">
        <f t="shared" ref="A121" si="1212">IF(ISERROR(RANK(AR121,$AR$115:$AR$144,0)),"",(RANK(AR121,$AR$115:$AR$144,0)))</f>
        <v/>
      </c>
      <c r="B121" s="523" t="str">
        <f>IF(ISNA(VLOOKUP($D121,'L. Des E.'!$A$3:$C$362,2,FALSE)),"",(VLOOKUP($D121,'L. Des E.'!$A$3:$C$362,2,FALSE)))</f>
        <v/>
      </c>
      <c r="C121" s="520" t="str">
        <f>IF(ISNA(VLOOKUP($D121,'L. Des E.'!$A$3:$C$362,3,FALSE)),"",(VLOOKUP($D121,'L. Des E.'!$A$3:$C$362,3,FALSE)))</f>
        <v/>
      </c>
      <c r="D121" s="525"/>
      <c r="E121" s="64"/>
      <c r="F121" s="65"/>
      <c r="G121" s="527" t="str">
        <f t="shared" si="1162"/>
        <v/>
      </c>
      <c r="H121" s="237" t="str">
        <f t="shared" si="1163"/>
        <v/>
      </c>
      <c r="I121" s="66"/>
      <c r="J121" s="66"/>
      <c r="K121" s="66"/>
      <c r="L121" s="66"/>
      <c r="M121" s="66"/>
      <c r="N121" s="66"/>
      <c r="O121" s="67"/>
      <c r="P121" s="66"/>
      <c r="Q121" s="66"/>
      <c r="R121" s="104"/>
      <c r="S121" s="68"/>
      <c r="T121" s="618">
        <v>4</v>
      </c>
      <c r="U121" s="540" t="str">
        <f t="shared" ref="U121" si="1213">G121</f>
        <v/>
      </c>
      <c r="V121" s="540">
        <f t="shared" ref="V121" si="1214">I121</f>
        <v>0</v>
      </c>
      <c r="W121" s="540">
        <f t="shared" ref="W121" si="1215">I122</f>
        <v>0</v>
      </c>
      <c r="X121" s="540">
        <f t="shared" ref="X121" si="1216">J121</f>
        <v>0</v>
      </c>
      <c r="Y121" s="540">
        <f t="shared" ref="Y121" si="1217">J122</f>
        <v>0</v>
      </c>
      <c r="Z121" s="540">
        <f t="shared" ref="Z121" si="1218">K121</f>
        <v>0</v>
      </c>
      <c r="AA121" s="540">
        <f t="shared" ref="AA121" si="1219">K122</f>
        <v>0</v>
      </c>
      <c r="AB121" s="540">
        <f t="shared" ref="AB121" si="1220">L121</f>
        <v>0</v>
      </c>
      <c r="AC121" s="540">
        <f t="shared" ref="AC121" si="1221">L122</f>
        <v>0</v>
      </c>
      <c r="AD121" s="540">
        <f t="shared" ref="AD121" si="1222">M121</f>
        <v>0</v>
      </c>
      <c r="AE121" s="540">
        <f t="shared" ref="AE121" si="1223">M122</f>
        <v>0</v>
      </c>
      <c r="AF121" s="540">
        <f t="shared" ref="AF121" si="1224">N121</f>
        <v>0</v>
      </c>
      <c r="AG121" s="540">
        <f t="shared" ref="AG121" si="1225">N122</f>
        <v>0</v>
      </c>
      <c r="AH121" s="540">
        <f t="shared" ref="AH121" si="1226">O121</f>
        <v>0</v>
      </c>
      <c r="AI121" s="540">
        <f t="shared" ref="AI121" si="1227">O122</f>
        <v>0</v>
      </c>
      <c r="AJ121" s="540">
        <f t="shared" ref="AJ121" si="1228">P121</f>
        <v>0</v>
      </c>
      <c r="AK121" s="540">
        <f t="shared" ref="AK121" si="1229">P122</f>
        <v>0</v>
      </c>
      <c r="AL121" s="540">
        <f t="shared" ref="AL121" si="1230">Q121</f>
        <v>0</v>
      </c>
      <c r="AM121" s="540">
        <f t="shared" ref="AM121" si="1231">Q122</f>
        <v>0</v>
      </c>
      <c r="AN121" s="540">
        <f t="shared" ref="AN121" si="1232">R121</f>
        <v>0</v>
      </c>
      <c r="AO121" s="540">
        <f t="shared" ref="AO121" si="1233">R122</f>
        <v>0</v>
      </c>
      <c r="AP121" s="540">
        <f t="shared" ref="AP121" si="1234">S121+S122</f>
        <v>0</v>
      </c>
      <c r="AQ121" s="540"/>
      <c r="AR121" s="540" t="str">
        <f t="shared" ref="AR121" si="1235">IF(U121="","",AP121+IFERROR(SUM(V121:AO122)+LARGE(V121:AO122,1)/100+LARGE(V121:AO122,2)/1000+LARGE(V121:AO122,3)/10000+LARGE(V121:AO122,4)/100000+LARGE(V121:AO122,5)/1000000+LARGE(V121:AO122,6)/10000000+LARGE(V121:AO122,7)/100000000+LARGE(V121:AO122,8)/1000000000+LARGE(V121:AO122,9)/10000000000+LARGE(V121:AO122,10)/100000000000+LARGE(V121:AO122,11)/1000000000000+LARGE(V121:AO122,12)/10000000000000+LARGE(V121:AO122,13)/100000000000000+LARGE(V121:AO122,14)/1000000000000000+LARGE(V121:AO122,15)/10000000000000000+LARGE(V121:AO122,16)/100000000000000000+LARGE(V121:AO122,17)/1000000000000000000+LARGE(V121:AO122,18)/10000000000000000000+LARGE(V121:AO122,19)/100000000000000000000+LARGE(V121:AO122,20)/1E+21+0.01/T121,0))</f>
        <v/>
      </c>
    </row>
    <row r="122" spans="1:44" ht="12" customHeight="1" thickBot="1" x14ac:dyDescent="0.35">
      <c r="A122" s="604"/>
      <c r="B122" s="524"/>
      <c r="C122" s="521"/>
      <c r="D122" s="526"/>
      <c r="E122" s="69"/>
      <c r="F122" s="70"/>
      <c r="G122" s="528"/>
      <c r="H122" s="84" t="str">
        <f t="shared" si="1163"/>
        <v/>
      </c>
      <c r="I122" s="71"/>
      <c r="J122" s="71"/>
      <c r="K122" s="71"/>
      <c r="L122" s="71"/>
      <c r="M122" s="71"/>
      <c r="N122" s="71"/>
      <c r="O122" s="73"/>
      <c r="P122" s="71"/>
      <c r="Q122" s="71"/>
      <c r="R122" s="105"/>
      <c r="S122" s="74"/>
      <c r="T122" s="618"/>
      <c r="U122" s="540"/>
      <c r="V122" s="540"/>
      <c r="W122" s="540"/>
      <c r="X122" s="540"/>
      <c r="Y122" s="540"/>
      <c r="Z122" s="540"/>
      <c r="AA122" s="540"/>
      <c r="AB122" s="540"/>
      <c r="AC122" s="540"/>
      <c r="AD122" s="540"/>
      <c r="AE122" s="540"/>
      <c r="AF122" s="540"/>
      <c r="AG122" s="540"/>
      <c r="AH122" s="540"/>
      <c r="AI122" s="540"/>
      <c r="AJ122" s="540"/>
      <c r="AK122" s="540"/>
      <c r="AL122" s="540"/>
      <c r="AM122" s="540"/>
      <c r="AN122" s="540"/>
      <c r="AO122" s="540"/>
      <c r="AP122" s="540"/>
      <c r="AQ122" s="540"/>
      <c r="AR122" s="540"/>
    </row>
    <row r="123" spans="1:44" ht="12" customHeight="1" x14ac:dyDescent="0.3">
      <c r="A123" s="603" t="str">
        <f t="shared" ref="A123" si="1236">IF(ISERROR(RANK(AR123,$AR$115:$AR$144,0)),"",(RANK(AR123,$AR$115:$AR$144,0)))</f>
        <v/>
      </c>
      <c r="B123" s="523" t="str">
        <f>IF(ISNA(VLOOKUP($D123,'L. Des E.'!$A$3:$C$362,2,FALSE)),"",(VLOOKUP($D123,'L. Des E.'!$A$3:$C$362,2,FALSE)))</f>
        <v/>
      </c>
      <c r="C123" s="520" t="str">
        <f>IF(ISNA(VLOOKUP($D123,'L. Des E.'!$A$3:$C$362,3,FALSE)),"",(VLOOKUP($D123,'L. Des E.'!$A$3:$C$362,3,FALSE)))</f>
        <v/>
      </c>
      <c r="D123" s="525"/>
      <c r="E123" s="64"/>
      <c r="F123" s="65"/>
      <c r="G123" s="527" t="str">
        <f t="shared" si="1162"/>
        <v/>
      </c>
      <c r="H123" s="237" t="str">
        <f t="shared" si="1163"/>
        <v/>
      </c>
      <c r="I123" s="66"/>
      <c r="J123" s="66"/>
      <c r="K123" s="66"/>
      <c r="L123" s="66"/>
      <c r="M123" s="66"/>
      <c r="N123" s="66"/>
      <c r="O123" s="67"/>
      <c r="P123" s="66"/>
      <c r="Q123" s="66"/>
      <c r="R123" s="104"/>
      <c r="S123" s="108"/>
      <c r="T123" s="618">
        <v>5</v>
      </c>
      <c r="U123" s="540" t="str">
        <f t="shared" ref="U123" si="1237">G123</f>
        <v/>
      </c>
      <c r="V123" s="540">
        <f t="shared" ref="V123" si="1238">I123</f>
        <v>0</v>
      </c>
      <c r="W123" s="540">
        <f t="shared" ref="W123" si="1239">I124</f>
        <v>0</v>
      </c>
      <c r="X123" s="540">
        <f t="shared" ref="X123" si="1240">J123</f>
        <v>0</v>
      </c>
      <c r="Y123" s="540">
        <f t="shared" ref="Y123" si="1241">J124</f>
        <v>0</v>
      </c>
      <c r="Z123" s="540">
        <f t="shared" ref="Z123" si="1242">K123</f>
        <v>0</v>
      </c>
      <c r="AA123" s="540">
        <f t="shared" ref="AA123" si="1243">K124</f>
        <v>0</v>
      </c>
      <c r="AB123" s="540">
        <f t="shared" ref="AB123" si="1244">L123</f>
        <v>0</v>
      </c>
      <c r="AC123" s="540">
        <f t="shared" ref="AC123" si="1245">L124</f>
        <v>0</v>
      </c>
      <c r="AD123" s="540">
        <f t="shared" ref="AD123" si="1246">M123</f>
        <v>0</v>
      </c>
      <c r="AE123" s="540">
        <f t="shared" ref="AE123" si="1247">M124</f>
        <v>0</v>
      </c>
      <c r="AF123" s="540">
        <f t="shared" ref="AF123" si="1248">N123</f>
        <v>0</v>
      </c>
      <c r="AG123" s="540">
        <f t="shared" ref="AG123" si="1249">N124</f>
        <v>0</v>
      </c>
      <c r="AH123" s="540">
        <f t="shared" ref="AH123" si="1250">O123</f>
        <v>0</v>
      </c>
      <c r="AI123" s="540">
        <f t="shared" ref="AI123" si="1251">O124</f>
        <v>0</v>
      </c>
      <c r="AJ123" s="540">
        <f t="shared" ref="AJ123" si="1252">P123</f>
        <v>0</v>
      </c>
      <c r="AK123" s="540">
        <f t="shared" ref="AK123" si="1253">P124</f>
        <v>0</v>
      </c>
      <c r="AL123" s="540">
        <f t="shared" ref="AL123" si="1254">Q123</f>
        <v>0</v>
      </c>
      <c r="AM123" s="540">
        <f t="shared" ref="AM123" si="1255">Q124</f>
        <v>0</v>
      </c>
      <c r="AN123" s="540">
        <f t="shared" ref="AN123" si="1256">R123</f>
        <v>0</v>
      </c>
      <c r="AO123" s="540">
        <f t="shared" ref="AO123" si="1257">R124</f>
        <v>0</v>
      </c>
      <c r="AP123" s="540">
        <f t="shared" ref="AP123" si="1258">S123+S124</f>
        <v>0</v>
      </c>
      <c r="AQ123" s="540"/>
      <c r="AR123" s="540" t="str">
        <f t="shared" ref="AR123" si="1259">IF(U123="","",AP123+IFERROR(SUM(V123:AO124)+LARGE(V123:AO124,1)/100+LARGE(V123:AO124,2)/1000+LARGE(V123:AO124,3)/10000+LARGE(V123:AO124,4)/100000+LARGE(V123:AO124,5)/1000000+LARGE(V123:AO124,6)/10000000+LARGE(V123:AO124,7)/100000000+LARGE(V123:AO124,8)/1000000000+LARGE(V123:AO124,9)/10000000000+LARGE(V123:AO124,10)/100000000000+LARGE(V123:AO124,11)/1000000000000+LARGE(V123:AO124,12)/10000000000000+LARGE(V123:AO124,13)/100000000000000+LARGE(V123:AO124,14)/1000000000000000+LARGE(V123:AO124,15)/10000000000000000+LARGE(V123:AO124,16)/100000000000000000+LARGE(V123:AO124,17)/1000000000000000000+LARGE(V123:AO124,18)/10000000000000000000+LARGE(V123:AO124,19)/100000000000000000000+LARGE(V123:AO124,20)/1E+21+0.01/T123,0))</f>
        <v/>
      </c>
    </row>
    <row r="124" spans="1:44" ht="12" customHeight="1" thickBot="1" x14ac:dyDescent="0.35">
      <c r="A124" s="604"/>
      <c r="B124" s="524"/>
      <c r="C124" s="521"/>
      <c r="D124" s="526"/>
      <c r="E124" s="69"/>
      <c r="F124" s="70"/>
      <c r="G124" s="528"/>
      <c r="H124" s="84" t="str">
        <f t="shared" si="1163"/>
        <v/>
      </c>
      <c r="I124" s="71"/>
      <c r="J124" s="71"/>
      <c r="K124" s="71"/>
      <c r="L124" s="71"/>
      <c r="M124" s="71"/>
      <c r="N124" s="71"/>
      <c r="O124" s="73"/>
      <c r="P124" s="71"/>
      <c r="Q124" s="71"/>
      <c r="R124" s="105"/>
      <c r="S124" s="107"/>
      <c r="T124" s="618"/>
      <c r="U124" s="540"/>
      <c r="V124" s="540"/>
      <c r="W124" s="540"/>
      <c r="X124" s="540"/>
      <c r="Y124" s="540"/>
      <c r="Z124" s="540"/>
      <c r="AA124" s="540"/>
      <c r="AB124" s="540"/>
      <c r="AC124" s="540"/>
      <c r="AD124" s="540"/>
      <c r="AE124" s="540"/>
      <c r="AF124" s="540"/>
      <c r="AG124" s="540"/>
      <c r="AH124" s="540"/>
      <c r="AI124" s="540"/>
      <c r="AJ124" s="540"/>
      <c r="AK124" s="540"/>
      <c r="AL124" s="540"/>
      <c r="AM124" s="540"/>
      <c r="AN124" s="540"/>
      <c r="AO124" s="540"/>
      <c r="AP124" s="540"/>
      <c r="AQ124" s="540"/>
      <c r="AR124" s="540"/>
    </row>
    <row r="125" spans="1:44" ht="12" customHeight="1" x14ac:dyDescent="0.3">
      <c r="A125" s="603" t="str">
        <f t="shared" ref="A125" si="1260">IF(ISERROR(RANK(AR125,$AR$115:$AR$144,0)),"",(RANK(AR125,$AR$115:$AR$144,0)))</f>
        <v/>
      </c>
      <c r="B125" s="523" t="str">
        <f>IF(ISNA(VLOOKUP($D125,'L. Des E.'!$A$3:$C$362,2,FALSE)),"",(VLOOKUP($D125,'L. Des E.'!$A$3:$C$362,2,FALSE)))</f>
        <v/>
      </c>
      <c r="C125" s="520" t="str">
        <f>IF(ISNA(VLOOKUP($D125,'L. Des E.'!$A$3:$C$362,3,FALSE)),"",(VLOOKUP($D125,'L. Des E.'!$A$3:$C$362,3,FALSE)))</f>
        <v/>
      </c>
      <c r="D125" s="525"/>
      <c r="E125" s="64"/>
      <c r="F125" s="65"/>
      <c r="G125" s="527" t="str">
        <f t="shared" si="1162"/>
        <v/>
      </c>
      <c r="H125" s="237" t="str">
        <f t="shared" si="1163"/>
        <v/>
      </c>
      <c r="I125" s="66"/>
      <c r="J125" s="66"/>
      <c r="K125" s="66"/>
      <c r="L125" s="66"/>
      <c r="M125" s="66"/>
      <c r="N125" s="66"/>
      <c r="O125" s="67"/>
      <c r="P125" s="66"/>
      <c r="Q125" s="66"/>
      <c r="R125" s="104"/>
      <c r="S125" s="68"/>
      <c r="T125" s="618">
        <v>6</v>
      </c>
      <c r="U125" s="540" t="str">
        <f t="shared" ref="U125" si="1261">G125</f>
        <v/>
      </c>
      <c r="V125" s="540">
        <f t="shared" ref="V125" si="1262">I125</f>
        <v>0</v>
      </c>
      <c r="W125" s="540">
        <f t="shared" ref="W125" si="1263">I126</f>
        <v>0</v>
      </c>
      <c r="X125" s="540">
        <f t="shared" ref="X125" si="1264">J125</f>
        <v>0</v>
      </c>
      <c r="Y125" s="540">
        <f t="shared" ref="Y125" si="1265">J126</f>
        <v>0</v>
      </c>
      <c r="Z125" s="540">
        <f t="shared" ref="Z125" si="1266">K125</f>
        <v>0</v>
      </c>
      <c r="AA125" s="540">
        <f t="shared" ref="AA125" si="1267">K126</f>
        <v>0</v>
      </c>
      <c r="AB125" s="540">
        <f t="shared" ref="AB125" si="1268">L125</f>
        <v>0</v>
      </c>
      <c r="AC125" s="540">
        <f t="shared" ref="AC125" si="1269">L126</f>
        <v>0</v>
      </c>
      <c r="AD125" s="540">
        <f t="shared" ref="AD125" si="1270">M125</f>
        <v>0</v>
      </c>
      <c r="AE125" s="540">
        <f t="shared" ref="AE125" si="1271">M126</f>
        <v>0</v>
      </c>
      <c r="AF125" s="540">
        <f t="shared" ref="AF125" si="1272">N125</f>
        <v>0</v>
      </c>
      <c r="AG125" s="540">
        <f t="shared" ref="AG125" si="1273">N126</f>
        <v>0</v>
      </c>
      <c r="AH125" s="540">
        <f t="shared" ref="AH125" si="1274">O125</f>
        <v>0</v>
      </c>
      <c r="AI125" s="540">
        <f t="shared" ref="AI125" si="1275">O126</f>
        <v>0</v>
      </c>
      <c r="AJ125" s="540">
        <f t="shared" ref="AJ125" si="1276">P125</f>
        <v>0</v>
      </c>
      <c r="AK125" s="540">
        <f t="shared" ref="AK125" si="1277">P126</f>
        <v>0</v>
      </c>
      <c r="AL125" s="540">
        <f t="shared" ref="AL125" si="1278">Q125</f>
        <v>0</v>
      </c>
      <c r="AM125" s="540">
        <f t="shared" ref="AM125" si="1279">Q126</f>
        <v>0</v>
      </c>
      <c r="AN125" s="540">
        <f t="shared" ref="AN125" si="1280">R125</f>
        <v>0</v>
      </c>
      <c r="AO125" s="540">
        <f t="shared" ref="AO125" si="1281">R126</f>
        <v>0</v>
      </c>
      <c r="AP125" s="540">
        <f t="shared" ref="AP125" si="1282">S125+S126</f>
        <v>0</v>
      </c>
      <c r="AQ125" s="540"/>
      <c r="AR125" s="540" t="str">
        <f t="shared" ref="AR125" si="1283">IF(U125="","",AP125+IFERROR(SUM(V125:AO126)+LARGE(V125:AO126,1)/100+LARGE(V125:AO126,2)/1000+LARGE(V125:AO126,3)/10000+LARGE(V125:AO126,4)/100000+LARGE(V125:AO126,5)/1000000+LARGE(V125:AO126,6)/10000000+LARGE(V125:AO126,7)/100000000+LARGE(V125:AO126,8)/1000000000+LARGE(V125:AO126,9)/10000000000+LARGE(V125:AO126,10)/100000000000+LARGE(V125:AO126,11)/1000000000000+LARGE(V125:AO126,12)/10000000000000+LARGE(V125:AO126,13)/100000000000000+LARGE(V125:AO126,14)/1000000000000000+LARGE(V125:AO126,15)/10000000000000000+LARGE(V125:AO126,16)/100000000000000000+LARGE(V125:AO126,17)/1000000000000000000+LARGE(V125:AO126,18)/10000000000000000000+LARGE(V125:AO126,19)/100000000000000000000+LARGE(V125:AO126,20)/1E+21+0.01/T125,0))</f>
        <v/>
      </c>
    </row>
    <row r="126" spans="1:44" ht="12" customHeight="1" thickBot="1" x14ac:dyDescent="0.35">
      <c r="A126" s="604"/>
      <c r="B126" s="524"/>
      <c r="C126" s="521"/>
      <c r="D126" s="526"/>
      <c r="E126" s="69"/>
      <c r="F126" s="70"/>
      <c r="G126" s="528"/>
      <c r="H126" s="84" t="str">
        <f t="shared" si="1163"/>
        <v/>
      </c>
      <c r="I126" s="71"/>
      <c r="J126" s="71"/>
      <c r="K126" s="71"/>
      <c r="L126" s="71"/>
      <c r="M126" s="71"/>
      <c r="N126" s="71"/>
      <c r="O126" s="73"/>
      <c r="P126" s="71"/>
      <c r="Q126" s="71"/>
      <c r="R126" s="105"/>
      <c r="S126" s="74"/>
      <c r="T126" s="618"/>
      <c r="U126" s="540"/>
      <c r="V126" s="540"/>
      <c r="W126" s="540"/>
      <c r="X126" s="540"/>
      <c r="Y126" s="540"/>
      <c r="Z126" s="540"/>
      <c r="AA126" s="540"/>
      <c r="AB126" s="540"/>
      <c r="AC126" s="540"/>
      <c r="AD126" s="540"/>
      <c r="AE126" s="540"/>
      <c r="AF126" s="540"/>
      <c r="AG126" s="540"/>
      <c r="AH126" s="540"/>
      <c r="AI126" s="540"/>
      <c r="AJ126" s="540"/>
      <c r="AK126" s="540"/>
      <c r="AL126" s="540"/>
      <c r="AM126" s="540"/>
      <c r="AN126" s="540"/>
      <c r="AO126" s="540"/>
      <c r="AP126" s="540"/>
      <c r="AQ126" s="540"/>
      <c r="AR126" s="540"/>
    </row>
    <row r="127" spans="1:44" ht="12" customHeight="1" x14ac:dyDescent="0.3">
      <c r="A127" s="603" t="str">
        <f t="shared" ref="A127" si="1284">IF(ISERROR(RANK(AR127,$AR$115:$AR$144,0)),"",(RANK(AR127,$AR$115:$AR$144,0)))</f>
        <v/>
      </c>
      <c r="B127" s="523" t="str">
        <f>IF(ISNA(VLOOKUP($D127,'L. Des E.'!$A$3:$C$362,2,FALSE)),"",(VLOOKUP($D127,'L. Des E.'!$A$3:$C$362,2,FALSE)))</f>
        <v/>
      </c>
      <c r="C127" s="520" t="str">
        <f>IF(ISNA(VLOOKUP($D127,'L. Des E.'!$A$3:$C$362,3,FALSE)),"",(VLOOKUP($D127,'L. Des E.'!$A$3:$C$362,3,FALSE)))</f>
        <v/>
      </c>
      <c r="D127" s="525"/>
      <c r="E127" s="64"/>
      <c r="F127" s="65"/>
      <c r="G127" s="527" t="str">
        <f t="shared" si="1162"/>
        <v/>
      </c>
      <c r="H127" s="237" t="str">
        <f t="shared" si="1163"/>
        <v/>
      </c>
      <c r="I127" s="66"/>
      <c r="J127" s="66"/>
      <c r="K127" s="66"/>
      <c r="L127" s="66"/>
      <c r="M127" s="66"/>
      <c r="N127" s="66"/>
      <c r="O127" s="67"/>
      <c r="P127" s="66"/>
      <c r="Q127" s="66"/>
      <c r="R127" s="104"/>
      <c r="S127" s="108"/>
      <c r="T127" s="618">
        <v>7</v>
      </c>
      <c r="U127" s="540" t="str">
        <f t="shared" ref="U127" si="1285">G127</f>
        <v/>
      </c>
      <c r="V127" s="540">
        <f t="shared" ref="V127" si="1286">I127</f>
        <v>0</v>
      </c>
      <c r="W127" s="540">
        <f t="shared" ref="W127" si="1287">I128</f>
        <v>0</v>
      </c>
      <c r="X127" s="540">
        <f t="shared" ref="X127" si="1288">J127</f>
        <v>0</v>
      </c>
      <c r="Y127" s="540">
        <f t="shared" ref="Y127" si="1289">J128</f>
        <v>0</v>
      </c>
      <c r="Z127" s="540">
        <f t="shared" ref="Z127" si="1290">K127</f>
        <v>0</v>
      </c>
      <c r="AA127" s="540">
        <f t="shared" ref="AA127" si="1291">K128</f>
        <v>0</v>
      </c>
      <c r="AB127" s="540">
        <f t="shared" ref="AB127" si="1292">L127</f>
        <v>0</v>
      </c>
      <c r="AC127" s="540">
        <f t="shared" ref="AC127" si="1293">L128</f>
        <v>0</v>
      </c>
      <c r="AD127" s="540">
        <f t="shared" ref="AD127" si="1294">M127</f>
        <v>0</v>
      </c>
      <c r="AE127" s="540">
        <f t="shared" ref="AE127" si="1295">M128</f>
        <v>0</v>
      </c>
      <c r="AF127" s="540">
        <f t="shared" ref="AF127" si="1296">N127</f>
        <v>0</v>
      </c>
      <c r="AG127" s="540">
        <f t="shared" ref="AG127" si="1297">N128</f>
        <v>0</v>
      </c>
      <c r="AH127" s="540">
        <f t="shared" ref="AH127" si="1298">O127</f>
        <v>0</v>
      </c>
      <c r="AI127" s="540">
        <f t="shared" ref="AI127" si="1299">O128</f>
        <v>0</v>
      </c>
      <c r="AJ127" s="540">
        <f t="shared" ref="AJ127" si="1300">P127</f>
        <v>0</v>
      </c>
      <c r="AK127" s="540">
        <f t="shared" ref="AK127" si="1301">P128</f>
        <v>0</v>
      </c>
      <c r="AL127" s="540">
        <f t="shared" ref="AL127" si="1302">Q127</f>
        <v>0</v>
      </c>
      <c r="AM127" s="540">
        <f t="shared" ref="AM127" si="1303">Q128</f>
        <v>0</v>
      </c>
      <c r="AN127" s="540">
        <f t="shared" ref="AN127" si="1304">R127</f>
        <v>0</v>
      </c>
      <c r="AO127" s="540">
        <f t="shared" ref="AO127" si="1305">R128</f>
        <v>0</v>
      </c>
      <c r="AP127" s="540">
        <f t="shared" ref="AP127" si="1306">S127+S128</f>
        <v>0</v>
      </c>
      <c r="AQ127" s="540"/>
      <c r="AR127" s="540" t="str">
        <f t="shared" ref="AR127" si="1307">IF(U127="","",AP127+IFERROR(SUM(V127:AO128)+LARGE(V127:AO128,1)/100+LARGE(V127:AO128,2)/1000+LARGE(V127:AO128,3)/10000+LARGE(V127:AO128,4)/100000+LARGE(V127:AO128,5)/1000000+LARGE(V127:AO128,6)/10000000+LARGE(V127:AO128,7)/100000000+LARGE(V127:AO128,8)/1000000000+LARGE(V127:AO128,9)/10000000000+LARGE(V127:AO128,10)/100000000000+LARGE(V127:AO128,11)/1000000000000+LARGE(V127:AO128,12)/10000000000000+LARGE(V127:AO128,13)/100000000000000+LARGE(V127:AO128,14)/1000000000000000+LARGE(V127:AO128,15)/10000000000000000+LARGE(V127:AO128,16)/100000000000000000+LARGE(V127:AO128,17)/1000000000000000000+LARGE(V127:AO128,18)/10000000000000000000+LARGE(V127:AO128,19)/100000000000000000000+LARGE(V127:AO128,20)/1E+21+0.01/T127,0))</f>
        <v/>
      </c>
    </row>
    <row r="128" spans="1:44" ht="12" customHeight="1" thickBot="1" x14ac:dyDescent="0.35">
      <c r="A128" s="604"/>
      <c r="B128" s="524"/>
      <c r="C128" s="521"/>
      <c r="D128" s="526"/>
      <c r="E128" s="69"/>
      <c r="F128" s="70"/>
      <c r="G128" s="528"/>
      <c r="H128" s="84" t="str">
        <f t="shared" si="1163"/>
        <v/>
      </c>
      <c r="I128" s="71"/>
      <c r="J128" s="71"/>
      <c r="K128" s="71"/>
      <c r="L128" s="71"/>
      <c r="M128" s="71"/>
      <c r="N128" s="71"/>
      <c r="O128" s="73"/>
      <c r="P128" s="71"/>
      <c r="Q128" s="71"/>
      <c r="R128" s="105"/>
      <c r="S128" s="107"/>
      <c r="T128" s="618"/>
      <c r="U128" s="540"/>
      <c r="V128" s="540"/>
      <c r="W128" s="540"/>
      <c r="X128" s="540"/>
      <c r="Y128" s="540"/>
      <c r="Z128" s="540"/>
      <c r="AA128" s="540"/>
      <c r="AB128" s="540"/>
      <c r="AC128" s="540"/>
      <c r="AD128" s="540"/>
      <c r="AE128" s="540"/>
      <c r="AF128" s="540"/>
      <c r="AG128" s="540"/>
      <c r="AH128" s="540"/>
      <c r="AI128" s="540"/>
      <c r="AJ128" s="540"/>
      <c r="AK128" s="540"/>
      <c r="AL128" s="540"/>
      <c r="AM128" s="540"/>
      <c r="AN128" s="540"/>
      <c r="AO128" s="540"/>
      <c r="AP128" s="540"/>
      <c r="AQ128" s="540"/>
      <c r="AR128" s="540"/>
    </row>
    <row r="129" spans="1:44" ht="12" customHeight="1" x14ac:dyDescent="0.3">
      <c r="A129" s="603" t="str">
        <f t="shared" ref="A129" si="1308">IF(ISERROR(RANK(AR129,$AR$115:$AR$144,0)),"",(RANK(AR129,$AR$115:$AR$144,0)))</f>
        <v/>
      </c>
      <c r="B129" s="523" t="str">
        <f>IF(ISNA(VLOOKUP($D129,'L. Des E.'!$A$3:$C$362,2,FALSE)),"",(VLOOKUP($D129,'L. Des E.'!$A$3:$C$362,2,FALSE)))</f>
        <v/>
      </c>
      <c r="C129" s="520" t="str">
        <f>IF(ISNA(VLOOKUP($D129,'L. Des E.'!$A$3:$C$362,3,FALSE)),"",(VLOOKUP($D129,'L. Des E.'!$A$3:$C$362,3,FALSE)))</f>
        <v/>
      </c>
      <c r="D129" s="525"/>
      <c r="E129" s="64"/>
      <c r="F129" s="65"/>
      <c r="G129" s="527" t="str">
        <f t="shared" si="1162"/>
        <v/>
      </c>
      <c r="H129" s="237" t="str">
        <f t="shared" si="1163"/>
        <v/>
      </c>
      <c r="I129" s="66"/>
      <c r="J129" s="66"/>
      <c r="K129" s="66"/>
      <c r="L129" s="66"/>
      <c r="M129" s="66"/>
      <c r="N129" s="66"/>
      <c r="O129" s="67"/>
      <c r="P129" s="66"/>
      <c r="Q129" s="66"/>
      <c r="R129" s="104"/>
      <c r="S129" s="68"/>
      <c r="T129" s="618">
        <v>8</v>
      </c>
      <c r="U129" s="540" t="str">
        <f t="shared" ref="U129" si="1309">G129</f>
        <v/>
      </c>
      <c r="V129" s="540">
        <f t="shared" ref="V129" si="1310">I129</f>
        <v>0</v>
      </c>
      <c r="W129" s="540">
        <f t="shared" ref="W129" si="1311">I130</f>
        <v>0</v>
      </c>
      <c r="X129" s="540">
        <f t="shared" ref="X129" si="1312">J129</f>
        <v>0</v>
      </c>
      <c r="Y129" s="540">
        <f t="shared" ref="Y129" si="1313">J130</f>
        <v>0</v>
      </c>
      <c r="Z129" s="540">
        <f t="shared" ref="Z129" si="1314">K129</f>
        <v>0</v>
      </c>
      <c r="AA129" s="540">
        <f t="shared" ref="AA129" si="1315">K130</f>
        <v>0</v>
      </c>
      <c r="AB129" s="540">
        <f t="shared" ref="AB129" si="1316">L129</f>
        <v>0</v>
      </c>
      <c r="AC129" s="540">
        <f t="shared" ref="AC129" si="1317">L130</f>
        <v>0</v>
      </c>
      <c r="AD129" s="540">
        <f t="shared" ref="AD129" si="1318">M129</f>
        <v>0</v>
      </c>
      <c r="AE129" s="540">
        <f t="shared" ref="AE129" si="1319">M130</f>
        <v>0</v>
      </c>
      <c r="AF129" s="540">
        <f t="shared" ref="AF129" si="1320">N129</f>
        <v>0</v>
      </c>
      <c r="AG129" s="540">
        <f t="shared" ref="AG129" si="1321">N130</f>
        <v>0</v>
      </c>
      <c r="AH129" s="540">
        <f t="shared" ref="AH129" si="1322">O129</f>
        <v>0</v>
      </c>
      <c r="AI129" s="540">
        <f t="shared" ref="AI129" si="1323">O130</f>
        <v>0</v>
      </c>
      <c r="AJ129" s="540">
        <f t="shared" ref="AJ129" si="1324">P129</f>
        <v>0</v>
      </c>
      <c r="AK129" s="540">
        <f t="shared" ref="AK129" si="1325">P130</f>
        <v>0</v>
      </c>
      <c r="AL129" s="540">
        <f t="shared" ref="AL129" si="1326">Q129</f>
        <v>0</v>
      </c>
      <c r="AM129" s="540">
        <f t="shared" ref="AM129" si="1327">Q130</f>
        <v>0</v>
      </c>
      <c r="AN129" s="540">
        <f t="shared" ref="AN129" si="1328">R129</f>
        <v>0</v>
      </c>
      <c r="AO129" s="540">
        <f t="shared" ref="AO129" si="1329">R130</f>
        <v>0</v>
      </c>
      <c r="AP129" s="540">
        <f t="shared" ref="AP129" si="1330">S129+S130</f>
        <v>0</v>
      </c>
      <c r="AQ129" s="540"/>
      <c r="AR129" s="540" t="str">
        <f t="shared" ref="AR129" si="1331">IF(U129="","",AP129+IFERROR(SUM(V129:AO130)+LARGE(V129:AO130,1)/100+LARGE(V129:AO130,2)/1000+LARGE(V129:AO130,3)/10000+LARGE(V129:AO130,4)/100000+LARGE(V129:AO130,5)/1000000+LARGE(V129:AO130,6)/10000000+LARGE(V129:AO130,7)/100000000+LARGE(V129:AO130,8)/1000000000+LARGE(V129:AO130,9)/10000000000+LARGE(V129:AO130,10)/100000000000+LARGE(V129:AO130,11)/1000000000000+LARGE(V129:AO130,12)/10000000000000+LARGE(V129:AO130,13)/100000000000000+LARGE(V129:AO130,14)/1000000000000000+LARGE(V129:AO130,15)/10000000000000000+LARGE(V129:AO130,16)/100000000000000000+LARGE(V129:AO130,17)/1000000000000000000+LARGE(V129:AO130,18)/10000000000000000000+LARGE(V129:AO130,19)/100000000000000000000+LARGE(V129:AO130,20)/1E+21+0.01/T129,0))</f>
        <v/>
      </c>
    </row>
    <row r="130" spans="1:44" ht="12" customHeight="1" thickBot="1" x14ac:dyDescent="0.35">
      <c r="A130" s="604"/>
      <c r="B130" s="524"/>
      <c r="C130" s="521"/>
      <c r="D130" s="526"/>
      <c r="E130" s="69"/>
      <c r="F130" s="70"/>
      <c r="G130" s="528"/>
      <c r="H130" s="84" t="str">
        <f t="shared" si="1163"/>
        <v/>
      </c>
      <c r="I130" s="71"/>
      <c r="J130" s="71"/>
      <c r="K130" s="71"/>
      <c r="L130" s="71"/>
      <c r="M130" s="71"/>
      <c r="N130" s="71"/>
      <c r="O130" s="73"/>
      <c r="P130" s="71"/>
      <c r="Q130" s="71"/>
      <c r="R130" s="105"/>
      <c r="S130" s="74"/>
      <c r="T130" s="618"/>
      <c r="U130" s="540"/>
      <c r="V130" s="540"/>
      <c r="W130" s="540"/>
      <c r="X130" s="540"/>
      <c r="Y130" s="540"/>
      <c r="Z130" s="540"/>
      <c r="AA130" s="540"/>
      <c r="AB130" s="540"/>
      <c r="AC130" s="540"/>
      <c r="AD130" s="540"/>
      <c r="AE130" s="540"/>
      <c r="AF130" s="540"/>
      <c r="AG130" s="540"/>
      <c r="AH130" s="540"/>
      <c r="AI130" s="540"/>
      <c r="AJ130" s="540"/>
      <c r="AK130" s="540"/>
      <c r="AL130" s="540"/>
      <c r="AM130" s="540"/>
      <c r="AN130" s="540"/>
      <c r="AO130" s="540"/>
      <c r="AP130" s="540"/>
      <c r="AQ130" s="540"/>
      <c r="AR130" s="540"/>
    </row>
    <row r="131" spans="1:44" ht="12" customHeight="1" x14ac:dyDescent="0.3">
      <c r="A131" s="603" t="str">
        <f t="shared" ref="A131" si="1332">IF(ISERROR(RANK(AR131,$AR$115:$AR$144,0)),"",(RANK(AR131,$AR$115:$AR$144,0)))</f>
        <v/>
      </c>
      <c r="B131" s="523" t="str">
        <f>IF(ISNA(VLOOKUP($D131,'L. Des E.'!$A$3:$C$362,2,FALSE)),"",(VLOOKUP($D131,'L. Des E.'!$A$3:$C$362,2,FALSE)))</f>
        <v/>
      </c>
      <c r="C131" s="520" t="str">
        <f>IF(ISNA(VLOOKUP($D131,'L. Des E.'!$A$3:$C$362,3,FALSE)),"",(VLOOKUP($D131,'L. Des E.'!$A$3:$C$362,3,FALSE)))</f>
        <v/>
      </c>
      <c r="D131" s="525"/>
      <c r="E131" s="64"/>
      <c r="F131" s="65"/>
      <c r="G131" s="527" t="str">
        <f t="shared" si="1162"/>
        <v/>
      </c>
      <c r="H131" s="237" t="str">
        <f t="shared" si="1163"/>
        <v/>
      </c>
      <c r="I131" s="66"/>
      <c r="J131" s="66"/>
      <c r="K131" s="66"/>
      <c r="L131" s="66"/>
      <c r="M131" s="66"/>
      <c r="N131" s="66"/>
      <c r="O131" s="67"/>
      <c r="P131" s="66"/>
      <c r="Q131" s="66"/>
      <c r="R131" s="104"/>
      <c r="S131" s="108"/>
      <c r="T131" s="618">
        <v>9</v>
      </c>
      <c r="U131" s="540" t="str">
        <f t="shared" ref="U131" si="1333">G131</f>
        <v/>
      </c>
      <c r="V131" s="540">
        <f t="shared" ref="V131" si="1334">I131</f>
        <v>0</v>
      </c>
      <c r="W131" s="540">
        <f t="shared" ref="W131" si="1335">I132</f>
        <v>0</v>
      </c>
      <c r="X131" s="540">
        <f t="shared" ref="X131" si="1336">J131</f>
        <v>0</v>
      </c>
      <c r="Y131" s="540">
        <f t="shared" ref="Y131" si="1337">J132</f>
        <v>0</v>
      </c>
      <c r="Z131" s="540">
        <f t="shared" ref="Z131" si="1338">K131</f>
        <v>0</v>
      </c>
      <c r="AA131" s="540">
        <f t="shared" ref="AA131" si="1339">K132</f>
        <v>0</v>
      </c>
      <c r="AB131" s="540">
        <f t="shared" ref="AB131" si="1340">L131</f>
        <v>0</v>
      </c>
      <c r="AC131" s="540">
        <f t="shared" ref="AC131" si="1341">L132</f>
        <v>0</v>
      </c>
      <c r="AD131" s="540">
        <f t="shared" ref="AD131" si="1342">M131</f>
        <v>0</v>
      </c>
      <c r="AE131" s="540">
        <f t="shared" ref="AE131" si="1343">M132</f>
        <v>0</v>
      </c>
      <c r="AF131" s="540">
        <f t="shared" ref="AF131" si="1344">N131</f>
        <v>0</v>
      </c>
      <c r="AG131" s="540">
        <f t="shared" ref="AG131" si="1345">N132</f>
        <v>0</v>
      </c>
      <c r="AH131" s="540">
        <f t="shared" ref="AH131" si="1346">O131</f>
        <v>0</v>
      </c>
      <c r="AI131" s="540">
        <f t="shared" ref="AI131" si="1347">O132</f>
        <v>0</v>
      </c>
      <c r="AJ131" s="540">
        <f t="shared" ref="AJ131" si="1348">P131</f>
        <v>0</v>
      </c>
      <c r="AK131" s="540">
        <f t="shared" ref="AK131" si="1349">P132</f>
        <v>0</v>
      </c>
      <c r="AL131" s="540">
        <f t="shared" ref="AL131" si="1350">Q131</f>
        <v>0</v>
      </c>
      <c r="AM131" s="540">
        <f t="shared" ref="AM131" si="1351">Q132</f>
        <v>0</v>
      </c>
      <c r="AN131" s="540">
        <f t="shared" ref="AN131" si="1352">R131</f>
        <v>0</v>
      </c>
      <c r="AO131" s="540">
        <f t="shared" ref="AO131" si="1353">R132</f>
        <v>0</v>
      </c>
      <c r="AP131" s="540">
        <f t="shared" ref="AP131" si="1354">S131+S132</f>
        <v>0</v>
      </c>
      <c r="AQ131" s="540"/>
      <c r="AR131" s="540" t="str">
        <f t="shared" ref="AR131" si="1355">IF(U131="","",AP131+IFERROR(SUM(V131:AO132)+LARGE(V131:AO132,1)/100+LARGE(V131:AO132,2)/1000+LARGE(V131:AO132,3)/10000+LARGE(V131:AO132,4)/100000+LARGE(V131:AO132,5)/1000000+LARGE(V131:AO132,6)/10000000+LARGE(V131:AO132,7)/100000000+LARGE(V131:AO132,8)/1000000000+LARGE(V131:AO132,9)/10000000000+LARGE(V131:AO132,10)/100000000000+LARGE(V131:AO132,11)/1000000000000+LARGE(V131:AO132,12)/10000000000000+LARGE(V131:AO132,13)/100000000000000+LARGE(V131:AO132,14)/1000000000000000+LARGE(V131:AO132,15)/10000000000000000+LARGE(V131:AO132,16)/100000000000000000+LARGE(V131:AO132,17)/1000000000000000000+LARGE(V131:AO132,18)/10000000000000000000+LARGE(V131:AO132,19)/100000000000000000000+LARGE(V131:AO132,20)/1E+21+0.01/T131,0))</f>
        <v/>
      </c>
    </row>
    <row r="132" spans="1:44" ht="12" customHeight="1" thickBot="1" x14ac:dyDescent="0.35">
      <c r="A132" s="604"/>
      <c r="B132" s="524"/>
      <c r="C132" s="521"/>
      <c r="D132" s="526"/>
      <c r="E132" s="69"/>
      <c r="F132" s="70"/>
      <c r="G132" s="528"/>
      <c r="H132" s="84" t="str">
        <f t="shared" si="1163"/>
        <v/>
      </c>
      <c r="I132" s="71"/>
      <c r="J132" s="71"/>
      <c r="K132" s="71"/>
      <c r="L132" s="71"/>
      <c r="M132" s="71"/>
      <c r="N132" s="71"/>
      <c r="O132" s="73"/>
      <c r="P132" s="71"/>
      <c r="Q132" s="71"/>
      <c r="R132" s="105"/>
      <c r="S132" s="107"/>
      <c r="T132" s="618"/>
      <c r="U132" s="540"/>
      <c r="V132" s="540"/>
      <c r="W132" s="540"/>
      <c r="X132" s="540"/>
      <c r="Y132" s="540"/>
      <c r="Z132" s="540"/>
      <c r="AA132" s="540"/>
      <c r="AB132" s="540"/>
      <c r="AC132" s="540"/>
      <c r="AD132" s="540"/>
      <c r="AE132" s="540"/>
      <c r="AF132" s="540"/>
      <c r="AG132" s="540"/>
      <c r="AH132" s="540"/>
      <c r="AI132" s="540"/>
      <c r="AJ132" s="540"/>
      <c r="AK132" s="540"/>
      <c r="AL132" s="540"/>
      <c r="AM132" s="540"/>
      <c r="AN132" s="540"/>
      <c r="AO132" s="540"/>
      <c r="AP132" s="540"/>
      <c r="AQ132" s="540"/>
      <c r="AR132" s="540"/>
    </row>
    <row r="133" spans="1:44" ht="12" customHeight="1" x14ac:dyDescent="0.3">
      <c r="A133" s="603" t="str">
        <f t="shared" ref="A133" si="1356">IF(ISERROR(RANK(AR133,$AR$115:$AR$144,0)),"",(RANK(AR133,$AR$115:$AR$144,0)))</f>
        <v/>
      </c>
      <c r="B133" s="523" t="str">
        <f>IF(ISNA(VLOOKUP($D133,'L. Des E.'!$A$3:$C$362,2,FALSE)),"",(VLOOKUP($D133,'L. Des E.'!$A$3:$C$362,2,FALSE)))</f>
        <v/>
      </c>
      <c r="C133" s="520" t="str">
        <f>IF(ISNA(VLOOKUP($D133,'L. Des E.'!$A$3:$C$362,3,FALSE)),"",(VLOOKUP($D133,'L. Des E.'!$A$3:$C$362,3,FALSE)))</f>
        <v/>
      </c>
      <c r="D133" s="525"/>
      <c r="E133" s="64"/>
      <c r="F133" s="65"/>
      <c r="G133" s="527" t="str">
        <f t="shared" si="1162"/>
        <v/>
      </c>
      <c r="H133" s="237" t="str">
        <f t="shared" si="1163"/>
        <v/>
      </c>
      <c r="I133" s="66"/>
      <c r="J133" s="66"/>
      <c r="K133" s="66"/>
      <c r="L133" s="66"/>
      <c r="M133" s="66"/>
      <c r="N133" s="66"/>
      <c r="O133" s="67"/>
      <c r="P133" s="66"/>
      <c r="Q133" s="66"/>
      <c r="R133" s="104"/>
      <c r="S133" s="68"/>
      <c r="T133" s="618">
        <v>10</v>
      </c>
      <c r="U133" s="540" t="str">
        <f t="shared" ref="U133" si="1357">G133</f>
        <v/>
      </c>
      <c r="V133" s="540">
        <f t="shared" ref="V133" si="1358">I133</f>
        <v>0</v>
      </c>
      <c r="W133" s="540">
        <f t="shared" ref="W133" si="1359">I134</f>
        <v>0</v>
      </c>
      <c r="X133" s="540">
        <f t="shared" ref="X133" si="1360">J133</f>
        <v>0</v>
      </c>
      <c r="Y133" s="540">
        <f t="shared" ref="Y133" si="1361">J134</f>
        <v>0</v>
      </c>
      <c r="Z133" s="540">
        <f t="shared" ref="Z133" si="1362">K133</f>
        <v>0</v>
      </c>
      <c r="AA133" s="540">
        <f t="shared" ref="AA133" si="1363">K134</f>
        <v>0</v>
      </c>
      <c r="AB133" s="540">
        <f t="shared" ref="AB133" si="1364">L133</f>
        <v>0</v>
      </c>
      <c r="AC133" s="540">
        <f t="shared" ref="AC133" si="1365">L134</f>
        <v>0</v>
      </c>
      <c r="AD133" s="540">
        <f t="shared" ref="AD133" si="1366">M133</f>
        <v>0</v>
      </c>
      <c r="AE133" s="540">
        <f t="shared" ref="AE133" si="1367">M134</f>
        <v>0</v>
      </c>
      <c r="AF133" s="540">
        <f t="shared" ref="AF133" si="1368">N133</f>
        <v>0</v>
      </c>
      <c r="AG133" s="540">
        <f t="shared" ref="AG133" si="1369">N134</f>
        <v>0</v>
      </c>
      <c r="AH133" s="540">
        <f t="shared" ref="AH133" si="1370">O133</f>
        <v>0</v>
      </c>
      <c r="AI133" s="540">
        <f t="shared" ref="AI133" si="1371">O134</f>
        <v>0</v>
      </c>
      <c r="AJ133" s="540">
        <f t="shared" ref="AJ133" si="1372">P133</f>
        <v>0</v>
      </c>
      <c r="AK133" s="540">
        <f t="shared" ref="AK133" si="1373">P134</f>
        <v>0</v>
      </c>
      <c r="AL133" s="540">
        <f t="shared" ref="AL133" si="1374">Q133</f>
        <v>0</v>
      </c>
      <c r="AM133" s="540">
        <f t="shared" ref="AM133" si="1375">Q134</f>
        <v>0</v>
      </c>
      <c r="AN133" s="540">
        <f t="shared" ref="AN133" si="1376">R133</f>
        <v>0</v>
      </c>
      <c r="AO133" s="540">
        <f t="shared" ref="AO133" si="1377">R134</f>
        <v>0</v>
      </c>
      <c r="AP133" s="540">
        <f t="shared" ref="AP133" si="1378">S133+S134</f>
        <v>0</v>
      </c>
      <c r="AQ133" s="540"/>
      <c r="AR133" s="540" t="str">
        <f t="shared" ref="AR133" si="1379">IF(U133="","",AP133+IFERROR(SUM(V133:AO134)+LARGE(V133:AO134,1)/100+LARGE(V133:AO134,2)/1000+LARGE(V133:AO134,3)/10000+LARGE(V133:AO134,4)/100000+LARGE(V133:AO134,5)/1000000+LARGE(V133:AO134,6)/10000000+LARGE(V133:AO134,7)/100000000+LARGE(V133:AO134,8)/1000000000+LARGE(V133:AO134,9)/10000000000+LARGE(V133:AO134,10)/100000000000+LARGE(V133:AO134,11)/1000000000000+LARGE(V133:AO134,12)/10000000000000+LARGE(V133:AO134,13)/100000000000000+LARGE(V133:AO134,14)/1000000000000000+LARGE(V133:AO134,15)/10000000000000000+LARGE(V133:AO134,16)/100000000000000000+LARGE(V133:AO134,17)/1000000000000000000+LARGE(V133:AO134,18)/10000000000000000000+LARGE(V133:AO134,19)/100000000000000000000+LARGE(V133:AO134,20)/1E+21+0.01/T133,0))</f>
        <v/>
      </c>
    </row>
    <row r="134" spans="1:44" ht="12" customHeight="1" thickBot="1" x14ac:dyDescent="0.35">
      <c r="A134" s="604"/>
      <c r="B134" s="524"/>
      <c r="C134" s="521"/>
      <c r="D134" s="526"/>
      <c r="E134" s="69"/>
      <c r="F134" s="70"/>
      <c r="G134" s="528"/>
      <c r="H134" s="84" t="str">
        <f t="shared" si="1163"/>
        <v/>
      </c>
      <c r="I134" s="71"/>
      <c r="J134" s="71"/>
      <c r="K134" s="71"/>
      <c r="L134" s="71"/>
      <c r="M134" s="71"/>
      <c r="N134" s="71"/>
      <c r="O134" s="73"/>
      <c r="P134" s="71"/>
      <c r="Q134" s="71"/>
      <c r="R134" s="105"/>
      <c r="S134" s="74"/>
      <c r="T134" s="618"/>
      <c r="U134" s="540"/>
      <c r="V134" s="540"/>
      <c r="W134" s="540"/>
      <c r="X134" s="540"/>
      <c r="Y134" s="540"/>
      <c r="Z134" s="540"/>
      <c r="AA134" s="540"/>
      <c r="AB134" s="540"/>
      <c r="AC134" s="540"/>
      <c r="AD134" s="540"/>
      <c r="AE134" s="540"/>
      <c r="AF134" s="540"/>
      <c r="AG134" s="540"/>
      <c r="AH134" s="540"/>
      <c r="AI134" s="540"/>
      <c r="AJ134" s="540"/>
      <c r="AK134" s="540"/>
      <c r="AL134" s="540"/>
      <c r="AM134" s="540"/>
      <c r="AN134" s="540"/>
      <c r="AO134" s="540"/>
      <c r="AP134" s="540"/>
      <c r="AQ134" s="540"/>
      <c r="AR134" s="540"/>
    </row>
    <row r="135" spans="1:44" ht="12" customHeight="1" x14ac:dyDescent="0.3">
      <c r="A135" s="603" t="str">
        <f t="shared" ref="A135" si="1380">IF(ISERROR(RANK(AR135,$AR$115:$AR$144,0)),"",(RANK(AR135,$AR$115:$AR$144,0)))</f>
        <v/>
      </c>
      <c r="B135" s="523" t="str">
        <f>IF(ISNA(VLOOKUP($D135,'L. Des E.'!$A$3:$C$362,2,FALSE)),"",(VLOOKUP($D135,'L. Des E.'!$A$3:$C$362,2,FALSE)))</f>
        <v/>
      </c>
      <c r="C135" s="520" t="str">
        <f>IF(ISNA(VLOOKUP($D135,'L. Des E.'!$A$3:$C$362,3,FALSE)),"",(VLOOKUP($D135,'L. Des E.'!$A$3:$C$362,3,FALSE)))</f>
        <v/>
      </c>
      <c r="D135" s="525"/>
      <c r="E135" s="64"/>
      <c r="F135" s="65"/>
      <c r="G135" s="527" t="str">
        <f t="shared" si="1162"/>
        <v/>
      </c>
      <c r="H135" s="237" t="str">
        <f t="shared" si="1163"/>
        <v/>
      </c>
      <c r="I135" s="66"/>
      <c r="J135" s="66"/>
      <c r="K135" s="66"/>
      <c r="L135" s="66"/>
      <c r="M135" s="66"/>
      <c r="N135" s="66"/>
      <c r="O135" s="67"/>
      <c r="P135" s="66"/>
      <c r="Q135" s="66"/>
      <c r="R135" s="104"/>
      <c r="S135" s="108"/>
      <c r="T135" s="618">
        <v>11</v>
      </c>
      <c r="U135" s="540" t="str">
        <f t="shared" ref="U135" si="1381">G135</f>
        <v/>
      </c>
      <c r="V135" s="540">
        <f t="shared" ref="V135" si="1382">I135</f>
        <v>0</v>
      </c>
      <c r="W135" s="540">
        <f t="shared" ref="W135" si="1383">I136</f>
        <v>0</v>
      </c>
      <c r="X135" s="540">
        <f t="shared" ref="X135" si="1384">J135</f>
        <v>0</v>
      </c>
      <c r="Y135" s="540">
        <f t="shared" ref="Y135" si="1385">J136</f>
        <v>0</v>
      </c>
      <c r="Z135" s="540">
        <f t="shared" ref="Z135" si="1386">K135</f>
        <v>0</v>
      </c>
      <c r="AA135" s="540">
        <f t="shared" ref="AA135" si="1387">K136</f>
        <v>0</v>
      </c>
      <c r="AB135" s="540">
        <f t="shared" ref="AB135" si="1388">L135</f>
        <v>0</v>
      </c>
      <c r="AC135" s="540">
        <f t="shared" ref="AC135" si="1389">L136</f>
        <v>0</v>
      </c>
      <c r="AD135" s="540">
        <f t="shared" ref="AD135" si="1390">M135</f>
        <v>0</v>
      </c>
      <c r="AE135" s="540">
        <f t="shared" ref="AE135" si="1391">M136</f>
        <v>0</v>
      </c>
      <c r="AF135" s="540">
        <f t="shared" ref="AF135" si="1392">N135</f>
        <v>0</v>
      </c>
      <c r="AG135" s="540">
        <f t="shared" ref="AG135" si="1393">N136</f>
        <v>0</v>
      </c>
      <c r="AH135" s="540">
        <f t="shared" ref="AH135" si="1394">O135</f>
        <v>0</v>
      </c>
      <c r="AI135" s="540">
        <f t="shared" ref="AI135" si="1395">O136</f>
        <v>0</v>
      </c>
      <c r="AJ135" s="540">
        <f t="shared" ref="AJ135" si="1396">P135</f>
        <v>0</v>
      </c>
      <c r="AK135" s="540">
        <f t="shared" ref="AK135" si="1397">P136</f>
        <v>0</v>
      </c>
      <c r="AL135" s="540">
        <f t="shared" ref="AL135" si="1398">Q135</f>
        <v>0</v>
      </c>
      <c r="AM135" s="540">
        <f t="shared" ref="AM135" si="1399">Q136</f>
        <v>0</v>
      </c>
      <c r="AN135" s="540">
        <f t="shared" ref="AN135" si="1400">R135</f>
        <v>0</v>
      </c>
      <c r="AO135" s="540">
        <f t="shared" ref="AO135" si="1401">R136</f>
        <v>0</v>
      </c>
      <c r="AP135" s="540">
        <f t="shared" ref="AP135" si="1402">S135+S136</f>
        <v>0</v>
      </c>
      <c r="AQ135" s="540"/>
      <c r="AR135" s="540" t="str">
        <f t="shared" ref="AR135" si="1403">IF(U135="","",AP135+IFERROR(SUM(V135:AO136)+LARGE(V135:AO136,1)/100+LARGE(V135:AO136,2)/1000+LARGE(V135:AO136,3)/10000+LARGE(V135:AO136,4)/100000+LARGE(V135:AO136,5)/1000000+LARGE(V135:AO136,6)/10000000+LARGE(V135:AO136,7)/100000000+LARGE(V135:AO136,8)/1000000000+LARGE(V135:AO136,9)/10000000000+LARGE(V135:AO136,10)/100000000000+LARGE(V135:AO136,11)/1000000000000+LARGE(V135:AO136,12)/10000000000000+LARGE(V135:AO136,13)/100000000000000+LARGE(V135:AO136,14)/1000000000000000+LARGE(V135:AO136,15)/10000000000000000+LARGE(V135:AO136,16)/100000000000000000+LARGE(V135:AO136,17)/1000000000000000000+LARGE(V135:AO136,18)/10000000000000000000+LARGE(V135:AO136,19)/100000000000000000000+LARGE(V135:AO136,20)/1E+21+0.01/T135,0))</f>
        <v/>
      </c>
    </row>
    <row r="136" spans="1:44" ht="12" customHeight="1" thickBot="1" x14ac:dyDescent="0.35">
      <c r="A136" s="604"/>
      <c r="B136" s="524"/>
      <c r="C136" s="521"/>
      <c r="D136" s="526"/>
      <c r="E136" s="69"/>
      <c r="F136" s="70"/>
      <c r="G136" s="528"/>
      <c r="H136" s="84" t="str">
        <f t="shared" si="1163"/>
        <v/>
      </c>
      <c r="I136" s="71"/>
      <c r="J136" s="71"/>
      <c r="K136" s="71"/>
      <c r="L136" s="71"/>
      <c r="M136" s="71"/>
      <c r="N136" s="71"/>
      <c r="O136" s="73"/>
      <c r="P136" s="71"/>
      <c r="Q136" s="71"/>
      <c r="R136" s="105"/>
      <c r="S136" s="107"/>
      <c r="T136" s="618"/>
      <c r="U136" s="540"/>
      <c r="V136" s="540"/>
      <c r="W136" s="540"/>
      <c r="X136" s="540"/>
      <c r="Y136" s="540"/>
      <c r="Z136" s="540"/>
      <c r="AA136" s="540"/>
      <c r="AB136" s="540"/>
      <c r="AC136" s="540"/>
      <c r="AD136" s="540"/>
      <c r="AE136" s="540"/>
      <c r="AF136" s="540"/>
      <c r="AG136" s="540"/>
      <c r="AH136" s="540"/>
      <c r="AI136" s="540"/>
      <c r="AJ136" s="540"/>
      <c r="AK136" s="540"/>
      <c r="AL136" s="540"/>
      <c r="AM136" s="540"/>
      <c r="AN136" s="540"/>
      <c r="AO136" s="540"/>
      <c r="AP136" s="540"/>
      <c r="AQ136" s="540"/>
      <c r="AR136" s="540"/>
    </row>
    <row r="137" spans="1:44" ht="12" customHeight="1" x14ac:dyDescent="0.3">
      <c r="A137" s="603" t="str">
        <f t="shared" ref="A137" si="1404">IF(ISERROR(RANK(AR137,$AR$115:$AR$144,0)),"",(RANK(AR137,$AR$115:$AR$144,0)))</f>
        <v/>
      </c>
      <c r="B137" s="523" t="str">
        <f>IF(ISNA(VLOOKUP($D137,'L. Des E.'!$A$3:$C$362,2,FALSE)),"",(VLOOKUP($D137,'L. Des E.'!$A$3:$C$362,2,FALSE)))</f>
        <v/>
      </c>
      <c r="C137" s="520" t="str">
        <f>IF(ISNA(VLOOKUP($D137,'L. Des E.'!$A$3:$C$362,3,FALSE)),"",(VLOOKUP($D137,'L. Des E.'!$A$3:$C$362,3,FALSE)))</f>
        <v/>
      </c>
      <c r="D137" s="525"/>
      <c r="E137" s="64"/>
      <c r="F137" s="65"/>
      <c r="G137" s="527" t="str">
        <f t="shared" si="1162"/>
        <v/>
      </c>
      <c r="H137" s="237" t="str">
        <f t="shared" si="1163"/>
        <v/>
      </c>
      <c r="I137" s="66"/>
      <c r="J137" s="66"/>
      <c r="K137" s="66"/>
      <c r="L137" s="66"/>
      <c r="M137" s="66"/>
      <c r="N137" s="66"/>
      <c r="O137" s="67"/>
      <c r="P137" s="66"/>
      <c r="Q137" s="66"/>
      <c r="R137" s="104"/>
      <c r="S137" s="68"/>
      <c r="T137" s="618">
        <v>12</v>
      </c>
      <c r="U137" s="540" t="str">
        <f t="shared" ref="U137" si="1405">G137</f>
        <v/>
      </c>
      <c r="V137" s="540">
        <f t="shared" ref="V137" si="1406">I137</f>
        <v>0</v>
      </c>
      <c r="W137" s="540">
        <f t="shared" ref="W137" si="1407">I138</f>
        <v>0</v>
      </c>
      <c r="X137" s="540">
        <f t="shared" ref="X137" si="1408">J137</f>
        <v>0</v>
      </c>
      <c r="Y137" s="540">
        <f t="shared" ref="Y137" si="1409">J138</f>
        <v>0</v>
      </c>
      <c r="Z137" s="540">
        <f t="shared" ref="Z137" si="1410">K137</f>
        <v>0</v>
      </c>
      <c r="AA137" s="540">
        <f t="shared" ref="AA137" si="1411">K138</f>
        <v>0</v>
      </c>
      <c r="AB137" s="540">
        <f t="shared" ref="AB137" si="1412">L137</f>
        <v>0</v>
      </c>
      <c r="AC137" s="540">
        <f t="shared" ref="AC137" si="1413">L138</f>
        <v>0</v>
      </c>
      <c r="AD137" s="540">
        <f t="shared" ref="AD137" si="1414">M137</f>
        <v>0</v>
      </c>
      <c r="AE137" s="540">
        <f t="shared" ref="AE137" si="1415">M138</f>
        <v>0</v>
      </c>
      <c r="AF137" s="540">
        <f t="shared" ref="AF137" si="1416">N137</f>
        <v>0</v>
      </c>
      <c r="AG137" s="540">
        <f t="shared" ref="AG137" si="1417">N138</f>
        <v>0</v>
      </c>
      <c r="AH137" s="540">
        <f t="shared" ref="AH137" si="1418">O137</f>
        <v>0</v>
      </c>
      <c r="AI137" s="540">
        <f t="shared" ref="AI137" si="1419">O138</f>
        <v>0</v>
      </c>
      <c r="AJ137" s="540">
        <f t="shared" ref="AJ137" si="1420">P137</f>
        <v>0</v>
      </c>
      <c r="AK137" s="540">
        <f t="shared" ref="AK137" si="1421">P138</f>
        <v>0</v>
      </c>
      <c r="AL137" s="540">
        <f t="shared" ref="AL137" si="1422">Q137</f>
        <v>0</v>
      </c>
      <c r="AM137" s="540">
        <f t="shared" ref="AM137" si="1423">Q138</f>
        <v>0</v>
      </c>
      <c r="AN137" s="540">
        <f t="shared" ref="AN137" si="1424">R137</f>
        <v>0</v>
      </c>
      <c r="AO137" s="540">
        <f t="shared" ref="AO137" si="1425">R138</f>
        <v>0</v>
      </c>
      <c r="AP137" s="540">
        <f t="shared" ref="AP137" si="1426">S137+S138</f>
        <v>0</v>
      </c>
      <c r="AQ137" s="540"/>
      <c r="AR137" s="540" t="str">
        <f t="shared" ref="AR137" si="1427">IF(U137="","",AP137+IFERROR(SUM(V137:AO138)+LARGE(V137:AO138,1)/100+LARGE(V137:AO138,2)/1000+LARGE(V137:AO138,3)/10000+LARGE(V137:AO138,4)/100000+LARGE(V137:AO138,5)/1000000+LARGE(V137:AO138,6)/10000000+LARGE(V137:AO138,7)/100000000+LARGE(V137:AO138,8)/1000000000+LARGE(V137:AO138,9)/10000000000+LARGE(V137:AO138,10)/100000000000+LARGE(V137:AO138,11)/1000000000000+LARGE(V137:AO138,12)/10000000000000+LARGE(V137:AO138,13)/100000000000000+LARGE(V137:AO138,14)/1000000000000000+LARGE(V137:AO138,15)/10000000000000000+LARGE(V137:AO138,16)/100000000000000000+LARGE(V137:AO138,17)/1000000000000000000+LARGE(V137:AO138,18)/10000000000000000000+LARGE(V137:AO138,19)/100000000000000000000+LARGE(V137:AO138,20)/1E+21+0.01/T137,0))</f>
        <v/>
      </c>
    </row>
    <row r="138" spans="1:44" ht="12" customHeight="1" thickBot="1" x14ac:dyDescent="0.35">
      <c r="A138" s="604"/>
      <c r="B138" s="524"/>
      <c r="C138" s="521"/>
      <c r="D138" s="526"/>
      <c r="E138" s="69"/>
      <c r="F138" s="70"/>
      <c r="G138" s="528"/>
      <c r="H138" s="84" t="str">
        <f t="shared" si="1163"/>
        <v/>
      </c>
      <c r="I138" s="71"/>
      <c r="J138" s="71"/>
      <c r="K138" s="71"/>
      <c r="L138" s="71"/>
      <c r="M138" s="71"/>
      <c r="N138" s="71"/>
      <c r="O138" s="73"/>
      <c r="P138" s="71"/>
      <c r="Q138" s="71"/>
      <c r="R138" s="105"/>
      <c r="S138" s="74"/>
      <c r="T138" s="618"/>
      <c r="U138" s="540"/>
      <c r="V138" s="540"/>
      <c r="W138" s="540"/>
      <c r="X138" s="540"/>
      <c r="Y138" s="540"/>
      <c r="Z138" s="540"/>
      <c r="AA138" s="540"/>
      <c r="AB138" s="540"/>
      <c r="AC138" s="540"/>
      <c r="AD138" s="540"/>
      <c r="AE138" s="540"/>
      <c r="AF138" s="540"/>
      <c r="AG138" s="540"/>
      <c r="AH138" s="540"/>
      <c r="AI138" s="540"/>
      <c r="AJ138" s="540"/>
      <c r="AK138" s="540"/>
      <c r="AL138" s="540"/>
      <c r="AM138" s="540"/>
      <c r="AN138" s="540"/>
      <c r="AO138" s="540"/>
      <c r="AP138" s="540"/>
      <c r="AQ138" s="540"/>
      <c r="AR138" s="540"/>
    </row>
    <row r="139" spans="1:44" ht="12" customHeight="1" x14ac:dyDescent="0.3">
      <c r="A139" s="603" t="str">
        <f t="shared" ref="A139" si="1428">IF(ISERROR(RANK(AR139,$AR$115:$AR$144,0)),"",(RANK(AR139,$AR$115:$AR$144,0)))</f>
        <v/>
      </c>
      <c r="B139" s="523" t="str">
        <f>IF(ISNA(VLOOKUP($D139,'L. Des E.'!$A$3:$C$362,2,FALSE)),"",(VLOOKUP($D139,'L. Des E.'!$A$3:$C$362,2,FALSE)))</f>
        <v/>
      </c>
      <c r="C139" s="520" t="str">
        <f>IF(ISNA(VLOOKUP($D139,'L. Des E.'!$A$3:$C$362,3,FALSE)),"",(VLOOKUP($D139,'L. Des E.'!$A$3:$C$362,3,FALSE)))</f>
        <v/>
      </c>
      <c r="D139" s="525"/>
      <c r="E139" s="64"/>
      <c r="F139" s="65"/>
      <c r="G139" s="527" t="str">
        <f t="shared" si="1162"/>
        <v/>
      </c>
      <c r="H139" s="237" t="str">
        <f t="shared" si="1163"/>
        <v/>
      </c>
      <c r="I139" s="66"/>
      <c r="J139" s="66"/>
      <c r="K139" s="66"/>
      <c r="L139" s="66"/>
      <c r="M139" s="66"/>
      <c r="N139" s="66"/>
      <c r="O139" s="67"/>
      <c r="P139" s="66"/>
      <c r="Q139" s="66"/>
      <c r="R139" s="104"/>
      <c r="S139" s="108"/>
      <c r="T139" s="618">
        <v>13</v>
      </c>
      <c r="U139" s="540" t="str">
        <f t="shared" ref="U139" si="1429">G139</f>
        <v/>
      </c>
      <c r="V139" s="540">
        <f t="shared" ref="V139" si="1430">I139</f>
        <v>0</v>
      </c>
      <c r="W139" s="540">
        <f t="shared" ref="W139" si="1431">I140</f>
        <v>0</v>
      </c>
      <c r="X139" s="540">
        <f t="shared" ref="X139" si="1432">J139</f>
        <v>0</v>
      </c>
      <c r="Y139" s="540">
        <f t="shared" ref="Y139" si="1433">J140</f>
        <v>0</v>
      </c>
      <c r="Z139" s="540">
        <f t="shared" ref="Z139" si="1434">K139</f>
        <v>0</v>
      </c>
      <c r="AA139" s="540">
        <f t="shared" ref="AA139" si="1435">K140</f>
        <v>0</v>
      </c>
      <c r="AB139" s="540">
        <f t="shared" ref="AB139" si="1436">L139</f>
        <v>0</v>
      </c>
      <c r="AC139" s="540">
        <f t="shared" ref="AC139" si="1437">L140</f>
        <v>0</v>
      </c>
      <c r="AD139" s="540">
        <f t="shared" ref="AD139" si="1438">M139</f>
        <v>0</v>
      </c>
      <c r="AE139" s="540">
        <f t="shared" ref="AE139" si="1439">M140</f>
        <v>0</v>
      </c>
      <c r="AF139" s="540">
        <f t="shared" ref="AF139" si="1440">N139</f>
        <v>0</v>
      </c>
      <c r="AG139" s="540">
        <f t="shared" ref="AG139" si="1441">N140</f>
        <v>0</v>
      </c>
      <c r="AH139" s="540">
        <f t="shared" ref="AH139" si="1442">O139</f>
        <v>0</v>
      </c>
      <c r="AI139" s="540">
        <f t="shared" ref="AI139" si="1443">O140</f>
        <v>0</v>
      </c>
      <c r="AJ139" s="540">
        <f t="shared" ref="AJ139" si="1444">P139</f>
        <v>0</v>
      </c>
      <c r="AK139" s="540">
        <f t="shared" ref="AK139" si="1445">P140</f>
        <v>0</v>
      </c>
      <c r="AL139" s="540">
        <f t="shared" ref="AL139" si="1446">Q139</f>
        <v>0</v>
      </c>
      <c r="AM139" s="540">
        <f t="shared" ref="AM139" si="1447">Q140</f>
        <v>0</v>
      </c>
      <c r="AN139" s="540">
        <f t="shared" ref="AN139" si="1448">R139</f>
        <v>0</v>
      </c>
      <c r="AO139" s="540">
        <f t="shared" ref="AO139" si="1449">R140</f>
        <v>0</v>
      </c>
      <c r="AP139" s="540">
        <f t="shared" ref="AP139" si="1450">S139+S140</f>
        <v>0</v>
      </c>
      <c r="AQ139" s="540"/>
      <c r="AR139" s="540" t="str">
        <f t="shared" ref="AR139" si="1451">IF(U139="","",AP139+IFERROR(SUM(V139:AO140)+LARGE(V139:AO140,1)/100+LARGE(V139:AO140,2)/1000+LARGE(V139:AO140,3)/10000+LARGE(V139:AO140,4)/100000+LARGE(V139:AO140,5)/1000000+LARGE(V139:AO140,6)/10000000+LARGE(V139:AO140,7)/100000000+LARGE(V139:AO140,8)/1000000000+LARGE(V139:AO140,9)/10000000000+LARGE(V139:AO140,10)/100000000000+LARGE(V139:AO140,11)/1000000000000+LARGE(V139:AO140,12)/10000000000000+LARGE(V139:AO140,13)/100000000000000+LARGE(V139:AO140,14)/1000000000000000+LARGE(V139:AO140,15)/10000000000000000+LARGE(V139:AO140,16)/100000000000000000+LARGE(V139:AO140,17)/1000000000000000000+LARGE(V139:AO140,18)/10000000000000000000+LARGE(V139:AO140,19)/100000000000000000000+LARGE(V139:AO140,20)/1E+21+0.01/T139,0))</f>
        <v/>
      </c>
    </row>
    <row r="140" spans="1:44" ht="12" customHeight="1" thickBot="1" x14ac:dyDescent="0.35">
      <c r="A140" s="604"/>
      <c r="B140" s="524"/>
      <c r="C140" s="521"/>
      <c r="D140" s="526"/>
      <c r="E140" s="69"/>
      <c r="F140" s="70"/>
      <c r="G140" s="528"/>
      <c r="H140" s="84" t="str">
        <f t="shared" si="1163"/>
        <v/>
      </c>
      <c r="I140" s="71"/>
      <c r="J140" s="71"/>
      <c r="K140" s="71"/>
      <c r="L140" s="71"/>
      <c r="M140" s="71"/>
      <c r="N140" s="71"/>
      <c r="O140" s="73"/>
      <c r="P140" s="71"/>
      <c r="Q140" s="71"/>
      <c r="R140" s="105"/>
      <c r="S140" s="107"/>
      <c r="T140" s="618"/>
      <c r="U140" s="540"/>
      <c r="V140" s="540"/>
      <c r="W140" s="540"/>
      <c r="X140" s="540"/>
      <c r="Y140" s="540"/>
      <c r="Z140" s="540"/>
      <c r="AA140" s="540"/>
      <c r="AB140" s="540"/>
      <c r="AC140" s="540"/>
      <c r="AD140" s="540"/>
      <c r="AE140" s="540"/>
      <c r="AF140" s="540"/>
      <c r="AG140" s="540"/>
      <c r="AH140" s="540"/>
      <c r="AI140" s="540"/>
      <c r="AJ140" s="540"/>
      <c r="AK140" s="540"/>
      <c r="AL140" s="540"/>
      <c r="AM140" s="540"/>
      <c r="AN140" s="540"/>
      <c r="AO140" s="540"/>
      <c r="AP140" s="540"/>
      <c r="AQ140" s="540"/>
      <c r="AR140" s="540"/>
    </row>
    <row r="141" spans="1:44" ht="12" customHeight="1" x14ac:dyDescent="0.3">
      <c r="A141" s="603" t="str">
        <f t="shared" ref="A141" si="1452">IF(ISERROR(RANK(AR141,$AR$115:$AR$144,0)),"",(RANK(AR141,$AR$115:$AR$144,0)))</f>
        <v/>
      </c>
      <c r="B141" s="523" t="str">
        <f>IF(ISNA(VLOOKUP($D141,'L. Des E.'!$A$3:$C$362,2,FALSE)),"",(VLOOKUP($D141,'L. Des E.'!$A$3:$C$362,2,FALSE)))</f>
        <v/>
      </c>
      <c r="C141" s="520" t="str">
        <f>IF(ISNA(VLOOKUP($D141,'L. Des E.'!$A$3:$C$362,3,FALSE)),"",(VLOOKUP($D141,'L. Des E.'!$A$3:$C$362,3,FALSE)))</f>
        <v/>
      </c>
      <c r="D141" s="525"/>
      <c r="E141" s="64"/>
      <c r="F141" s="65"/>
      <c r="G141" s="527" t="str">
        <f t="shared" si="1162"/>
        <v/>
      </c>
      <c r="H141" s="237" t="str">
        <f t="shared" si="1163"/>
        <v/>
      </c>
      <c r="I141" s="66"/>
      <c r="J141" s="66"/>
      <c r="K141" s="66"/>
      <c r="L141" s="66"/>
      <c r="M141" s="66"/>
      <c r="N141" s="66"/>
      <c r="O141" s="67"/>
      <c r="P141" s="66"/>
      <c r="Q141" s="66"/>
      <c r="R141" s="104"/>
      <c r="S141" s="68"/>
      <c r="T141" s="618">
        <v>14</v>
      </c>
      <c r="U141" s="540" t="str">
        <f t="shared" ref="U141" si="1453">G141</f>
        <v/>
      </c>
      <c r="V141" s="540">
        <f t="shared" ref="V141" si="1454">I141</f>
        <v>0</v>
      </c>
      <c r="W141" s="540">
        <f t="shared" ref="W141" si="1455">I142</f>
        <v>0</v>
      </c>
      <c r="X141" s="540">
        <f t="shared" ref="X141" si="1456">J141</f>
        <v>0</v>
      </c>
      <c r="Y141" s="540">
        <f t="shared" ref="Y141" si="1457">J142</f>
        <v>0</v>
      </c>
      <c r="Z141" s="540">
        <f t="shared" ref="Z141" si="1458">K141</f>
        <v>0</v>
      </c>
      <c r="AA141" s="540">
        <f t="shared" ref="AA141" si="1459">K142</f>
        <v>0</v>
      </c>
      <c r="AB141" s="540">
        <f t="shared" ref="AB141" si="1460">L141</f>
        <v>0</v>
      </c>
      <c r="AC141" s="540">
        <f t="shared" ref="AC141" si="1461">L142</f>
        <v>0</v>
      </c>
      <c r="AD141" s="540">
        <f t="shared" ref="AD141" si="1462">M141</f>
        <v>0</v>
      </c>
      <c r="AE141" s="540">
        <f t="shared" ref="AE141" si="1463">M142</f>
        <v>0</v>
      </c>
      <c r="AF141" s="540">
        <f t="shared" ref="AF141" si="1464">N141</f>
        <v>0</v>
      </c>
      <c r="AG141" s="540">
        <f t="shared" ref="AG141" si="1465">N142</f>
        <v>0</v>
      </c>
      <c r="AH141" s="540">
        <f t="shared" ref="AH141" si="1466">O141</f>
        <v>0</v>
      </c>
      <c r="AI141" s="540">
        <f t="shared" ref="AI141" si="1467">O142</f>
        <v>0</v>
      </c>
      <c r="AJ141" s="540">
        <f t="shared" ref="AJ141" si="1468">P141</f>
        <v>0</v>
      </c>
      <c r="AK141" s="540">
        <f t="shared" ref="AK141" si="1469">P142</f>
        <v>0</v>
      </c>
      <c r="AL141" s="540">
        <f t="shared" ref="AL141" si="1470">Q141</f>
        <v>0</v>
      </c>
      <c r="AM141" s="540">
        <f t="shared" ref="AM141" si="1471">Q142</f>
        <v>0</v>
      </c>
      <c r="AN141" s="540">
        <f t="shared" ref="AN141" si="1472">R141</f>
        <v>0</v>
      </c>
      <c r="AO141" s="540">
        <f t="shared" ref="AO141" si="1473">R142</f>
        <v>0</v>
      </c>
      <c r="AP141" s="540">
        <f t="shared" ref="AP141" si="1474">S141+S142</f>
        <v>0</v>
      </c>
      <c r="AQ141" s="540"/>
      <c r="AR141" s="540" t="str">
        <f t="shared" ref="AR141" si="1475">IF(U141="","",AP141+IFERROR(SUM(V141:AO142)+LARGE(V141:AO142,1)/100+LARGE(V141:AO142,2)/1000+LARGE(V141:AO142,3)/10000+LARGE(V141:AO142,4)/100000+LARGE(V141:AO142,5)/1000000+LARGE(V141:AO142,6)/10000000+LARGE(V141:AO142,7)/100000000+LARGE(V141:AO142,8)/1000000000+LARGE(V141:AO142,9)/10000000000+LARGE(V141:AO142,10)/100000000000+LARGE(V141:AO142,11)/1000000000000+LARGE(V141:AO142,12)/10000000000000+LARGE(V141:AO142,13)/100000000000000+LARGE(V141:AO142,14)/1000000000000000+LARGE(V141:AO142,15)/10000000000000000+LARGE(V141:AO142,16)/100000000000000000+LARGE(V141:AO142,17)/1000000000000000000+LARGE(V141:AO142,18)/10000000000000000000+LARGE(V141:AO142,19)/100000000000000000000+LARGE(V141:AO142,20)/1E+21+0.01/T141,0))</f>
        <v/>
      </c>
    </row>
    <row r="142" spans="1:44" ht="12" customHeight="1" thickBot="1" x14ac:dyDescent="0.35">
      <c r="A142" s="604"/>
      <c r="B142" s="524"/>
      <c r="C142" s="521"/>
      <c r="D142" s="526"/>
      <c r="E142" s="69"/>
      <c r="F142" s="70"/>
      <c r="G142" s="528"/>
      <c r="H142" s="84" t="str">
        <f t="shared" si="1163"/>
        <v/>
      </c>
      <c r="I142" s="71"/>
      <c r="J142" s="71"/>
      <c r="K142" s="71"/>
      <c r="L142" s="71"/>
      <c r="M142" s="71"/>
      <c r="N142" s="71"/>
      <c r="O142" s="73"/>
      <c r="P142" s="71"/>
      <c r="Q142" s="71"/>
      <c r="R142" s="105"/>
      <c r="S142" s="74"/>
      <c r="T142" s="618"/>
      <c r="U142" s="540"/>
      <c r="V142" s="540"/>
      <c r="W142" s="540"/>
      <c r="X142" s="540"/>
      <c r="Y142" s="540"/>
      <c r="Z142" s="540"/>
      <c r="AA142" s="540"/>
      <c r="AB142" s="540"/>
      <c r="AC142" s="540"/>
      <c r="AD142" s="540"/>
      <c r="AE142" s="540"/>
      <c r="AF142" s="540"/>
      <c r="AG142" s="540"/>
      <c r="AH142" s="540"/>
      <c r="AI142" s="540"/>
      <c r="AJ142" s="540"/>
      <c r="AK142" s="540"/>
      <c r="AL142" s="540"/>
      <c r="AM142" s="540"/>
      <c r="AN142" s="540"/>
      <c r="AO142" s="540"/>
      <c r="AP142" s="540"/>
      <c r="AQ142" s="540"/>
      <c r="AR142" s="540"/>
    </row>
    <row r="143" spans="1:44" ht="12" customHeight="1" x14ac:dyDescent="0.3">
      <c r="A143" s="603" t="str">
        <f t="shared" ref="A143" si="1476">IF(ISERROR(RANK(AR143,$AR$115:$AR$144,0)),"",(RANK(AR143,$AR$115:$AR$144,0)))</f>
        <v/>
      </c>
      <c r="B143" s="523" t="str">
        <f>IF(ISNA(VLOOKUP($D143,'L. Des E.'!$A$3:$C$362,2,FALSE)),"",(VLOOKUP($D143,'L. Des E.'!$A$3:$C$362,2,FALSE)))</f>
        <v/>
      </c>
      <c r="C143" s="520" t="str">
        <f>IF(ISNA(VLOOKUP($D143,'L. Des E.'!$A$3:$C$362,3,FALSE)),"",(VLOOKUP($D143,'L. Des E.'!$A$3:$C$362,3,FALSE)))</f>
        <v/>
      </c>
      <c r="D143" s="525"/>
      <c r="E143" s="64"/>
      <c r="F143" s="65"/>
      <c r="G143" s="527" t="str">
        <f t="shared" si="1162"/>
        <v/>
      </c>
      <c r="H143" s="237" t="str">
        <f t="shared" si="1163"/>
        <v/>
      </c>
      <c r="I143" s="66"/>
      <c r="J143" s="66"/>
      <c r="K143" s="66"/>
      <c r="L143" s="66"/>
      <c r="M143" s="66"/>
      <c r="N143" s="66"/>
      <c r="O143" s="67"/>
      <c r="P143" s="66"/>
      <c r="Q143" s="66"/>
      <c r="R143" s="104"/>
      <c r="S143" s="108"/>
      <c r="T143" s="618">
        <v>15</v>
      </c>
      <c r="U143" s="540" t="str">
        <f t="shared" ref="U143" si="1477">G143</f>
        <v/>
      </c>
      <c r="V143" s="540">
        <f t="shared" ref="V143" si="1478">I143</f>
        <v>0</v>
      </c>
      <c r="W143" s="540">
        <f t="shared" ref="W143" si="1479">I144</f>
        <v>0</v>
      </c>
      <c r="X143" s="540">
        <f t="shared" ref="X143" si="1480">J143</f>
        <v>0</v>
      </c>
      <c r="Y143" s="540">
        <f t="shared" ref="Y143" si="1481">J144</f>
        <v>0</v>
      </c>
      <c r="Z143" s="540">
        <f t="shared" ref="Z143" si="1482">K143</f>
        <v>0</v>
      </c>
      <c r="AA143" s="540">
        <f t="shared" ref="AA143" si="1483">K144</f>
        <v>0</v>
      </c>
      <c r="AB143" s="540">
        <f t="shared" ref="AB143" si="1484">L143</f>
        <v>0</v>
      </c>
      <c r="AC143" s="540">
        <f t="shared" ref="AC143" si="1485">L144</f>
        <v>0</v>
      </c>
      <c r="AD143" s="540">
        <f t="shared" ref="AD143" si="1486">M143</f>
        <v>0</v>
      </c>
      <c r="AE143" s="540">
        <f t="shared" ref="AE143" si="1487">M144</f>
        <v>0</v>
      </c>
      <c r="AF143" s="540">
        <f t="shared" ref="AF143" si="1488">N143</f>
        <v>0</v>
      </c>
      <c r="AG143" s="540">
        <f t="shared" ref="AG143" si="1489">N144</f>
        <v>0</v>
      </c>
      <c r="AH143" s="540">
        <f t="shared" ref="AH143" si="1490">O143</f>
        <v>0</v>
      </c>
      <c r="AI143" s="540">
        <f t="shared" ref="AI143" si="1491">O144</f>
        <v>0</v>
      </c>
      <c r="AJ143" s="540">
        <f t="shared" ref="AJ143" si="1492">P143</f>
        <v>0</v>
      </c>
      <c r="AK143" s="540">
        <f t="shared" ref="AK143" si="1493">P144</f>
        <v>0</v>
      </c>
      <c r="AL143" s="540">
        <f t="shared" ref="AL143" si="1494">Q143</f>
        <v>0</v>
      </c>
      <c r="AM143" s="540">
        <f t="shared" ref="AM143" si="1495">Q144</f>
        <v>0</v>
      </c>
      <c r="AN143" s="540">
        <f t="shared" ref="AN143" si="1496">R143</f>
        <v>0</v>
      </c>
      <c r="AO143" s="540">
        <f t="shared" ref="AO143" si="1497">R144</f>
        <v>0</v>
      </c>
      <c r="AP143" s="540">
        <f t="shared" ref="AP143" si="1498">S143+S144</f>
        <v>0</v>
      </c>
      <c r="AQ143" s="540"/>
      <c r="AR143" s="540" t="str">
        <f t="shared" ref="AR143" si="1499">IF(U143="","",AP143+IFERROR(SUM(V143:AO144)+LARGE(V143:AO144,1)/100+LARGE(V143:AO144,2)/1000+LARGE(V143:AO144,3)/10000+LARGE(V143:AO144,4)/100000+LARGE(V143:AO144,5)/1000000+LARGE(V143:AO144,6)/10000000+LARGE(V143:AO144,7)/100000000+LARGE(V143:AO144,8)/1000000000+LARGE(V143:AO144,9)/10000000000+LARGE(V143:AO144,10)/100000000000+LARGE(V143:AO144,11)/1000000000000+LARGE(V143:AO144,12)/10000000000000+LARGE(V143:AO144,13)/100000000000000+LARGE(V143:AO144,14)/1000000000000000+LARGE(V143:AO144,15)/10000000000000000+LARGE(V143:AO144,16)/100000000000000000+LARGE(V143:AO144,17)/1000000000000000000+LARGE(V143:AO144,18)/10000000000000000000+LARGE(V143:AO144,19)/100000000000000000000+LARGE(V143:AO144,20)/1E+21+0.01/T143,0))</f>
        <v/>
      </c>
    </row>
    <row r="144" spans="1:44" ht="12" customHeight="1" thickBot="1" x14ac:dyDescent="0.35">
      <c r="A144" s="604"/>
      <c r="B144" s="524"/>
      <c r="C144" s="521"/>
      <c r="D144" s="526"/>
      <c r="E144" s="69"/>
      <c r="F144" s="70"/>
      <c r="G144" s="528"/>
      <c r="H144" s="84" t="str">
        <f t="shared" si="1163"/>
        <v/>
      </c>
      <c r="I144" s="71"/>
      <c r="J144" s="71"/>
      <c r="K144" s="71"/>
      <c r="L144" s="71"/>
      <c r="M144" s="71"/>
      <c r="N144" s="71"/>
      <c r="O144" s="73"/>
      <c r="P144" s="71"/>
      <c r="Q144" s="71"/>
      <c r="R144" s="105"/>
      <c r="S144" s="107"/>
      <c r="T144" s="618"/>
      <c r="U144" s="540"/>
      <c r="V144" s="540"/>
      <c r="W144" s="540"/>
      <c r="X144" s="540"/>
      <c r="Y144" s="540"/>
      <c r="Z144" s="540"/>
      <c r="AA144" s="540"/>
      <c r="AB144" s="540"/>
      <c r="AC144" s="540"/>
      <c r="AD144" s="540"/>
      <c r="AE144" s="540"/>
      <c r="AF144" s="540"/>
      <c r="AG144" s="540"/>
      <c r="AH144" s="540"/>
      <c r="AI144" s="540"/>
      <c r="AJ144" s="540"/>
      <c r="AK144" s="540"/>
      <c r="AL144" s="540"/>
      <c r="AM144" s="540"/>
      <c r="AN144" s="540"/>
      <c r="AO144" s="540"/>
      <c r="AP144" s="540"/>
      <c r="AQ144" s="540"/>
      <c r="AR144" s="540"/>
    </row>
    <row r="145" spans="1:44" ht="70.8" customHeight="1" thickTop="1" thickBot="1" x14ac:dyDescent="0.35">
      <c r="A145" s="596" t="s">
        <v>855</v>
      </c>
      <c r="B145" s="595"/>
      <c r="C145" s="606" t="s">
        <v>775</v>
      </c>
      <c r="D145" s="606"/>
      <c r="E145" s="607" t="s">
        <v>700</v>
      </c>
      <c r="F145" s="607"/>
      <c r="G145" s="607"/>
      <c r="H145" s="607"/>
      <c r="I145" s="608" t="str">
        <f>IF(COUNTA(F147:F170)=0,"",(COUNTA(F147:F170)))</f>
        <v/>
      </c>
      <c r="J145" s="609"/>
      <c r="K145" s="607" t="s">
        <v>774</v>
      </c>
      <c r="L145" s="607"/>
      <c r="M145" s="593"/>
      <c r="N145" s="610"/>
      <c r="O145" s="611"/>
      <c r="P145" s="611"/>
      <c r="Q145" s="611"/>
      <c r="R145" s="611"/>
      <c r="S145" s="612"/>
      <c r="V145" s="131" t="s">
        <v>799</v>
      </c>
      <c r="W145" s="131" t="s">
        <v>794</v>
      </c>
      <c r="X145" s="131" t="s">
        <v>799</v>
      </c>
      <c r="Y145" s="131" t="s">
        <v>794</v>
      </c>
      <c r="Z145" s="131" t="s">
        <v>799</v>
      </c>
      <c r="AA145" s="131" t="s">
        <v>794</v>
      </c>
      <c r="AB145" s="131" t="s">
        <v>799</v>
      </c>
      <c r="AC145" s="131" t="s">
        <v>794</v>
      </c>
      <c r="AD145" s="131" t="s">
        <v>799</v>
      </c>
      <c r="AE145" s="131" t="s">
        <v>794</v>
      </c>
      <c r="AF145" s="131" t="s">
        <v>799</v>
      </c>
      <c r="AG145" s="131" t="s">
        <v>794</v>
      </c>
      <c r="AH145" s="131" t="s">
        <v>799</v>
      </c>
      <c r="AI145" s="131" t="s">
        <v>794</v>
      </c>
      <c r="AJ145" s="131" t="s">
        <v>799</v>
      </c>
      <c r="AK145" s="131" t="s">
        <v>794</v>
      </c>
      <c r="AL145" s="131" t="s">
        <v>799</v>
      </c>
      <c r="AM145" s="131" t="s">
        <v>794</v>
      </c>
      <c r="AN145" s="131" t="s">
        <v>799</v>
      </c>
      <c r="AO145" s="131" t="s">
        <v>794</v>
      </c>
      <c r="AP145" s="145"/>
      <c r="AQ145" s="145"/>
    </row>
    <row r="146" spans="1:44" ht="28.8" customHeight="1" thickTop="1" thickBot="1" x14ac:dyDescent="0.35">
      <c r="A146" s="113" t="s">
        <v>747</v>
      </c>
      <c r="B146" s="110" t="s">
        <v>1</v>
      </c>
      <c r="C146" s="114" t="s">
        <v>694</v>
      </c>
      <c r="D146" s="97" t="s">
        <v>0</v>
      </c>
      <c r="E146" s="98" t="s">
        <v>679</v>
      </c>
      <c r="F146" s="99" t="s">
        <v>695</v>
      </c>
      <c r="G146" s="100" t="s">
        <v>697</v>
      </c>
      <c r="H146" s="99" t="s">
        <v>680</v>
      </c>
      <c r="I146" s="158" t="s">
        <v>681</v>
      </c>
      <c r="J146" s="158" t="s">
        <v>682</v>
      </c>
      <c r="K146" s="158" t="s">
        <v>683</v>
      </c>
      <c r="L146" s="158" t="s">
        <v>684</v>
      </c>
      <c r="M146" s="158" t="s">
        <v>685</v>
      </c>
      <c r="N146" s="158" t="s">
        <v>686</v>
      </c>
      <c r="O146" s="159" t="s">
        <v>687</v>
      </c>
      <c r="P146" s="158" t="s">
        <v>688</v>
      </c>
      <c r="Q146" s="158" t="s">
        <v>689</v>
      </c>
      <c r="R146" s="160" t="s">
        <v>690</v>
      </c>
      <c r="S146" s="161" t="s">
        <v>792</v>
      </c>
      <c r="U146" s="136" t="s">
        <v>697</v>
      </c>
      <c r="V146" s="605" t="s">
        <v>681</v>
      </c>
      <c r="W146" s="605"/>
      <c r="X146" s="605" t="s">
        <v>682</v>
      </c>
      <c r="Y146" s="605"/>
      <c r="Z146" s="605" t="s">
        <v>683</v>
      </c>
      <c r="AA146" s="605"/>
      <c r="AB146" s="605" t="s">
        <v>684</v>
      </c>
      <c r="AC146" s="605"/>
      <c r="AD146" s="605" t="s">
        <v>685</v>
      </c>
      <c r="AE146" s="605"/>
      <c r="AF146" s="605" t="s">
        <v>686</v>
      </c>
      <c r="AG146" s="605"/>
      <c r="AH146" s="605" t="s">
        <v>687</v>
      </c>
      <c r="AI146" s="605"/>
      <c r="AJ146" s="605" t="s">
        <v>688</v>
      </c>
      <c r="AK146" s="605"/>
      <c r="AL146" s="605" t="s">
        <v>689</v>
      </c>
      <c r="AM146" s="605"/>
      <c r="AN146" s="605" t="s">
        <v>690</v>
      </c>
      <c r="AO146" s="605"/>
      <c r="AP146" s="540" t="s">
        <v>792</v>
      </c>
      <c r="AQ146" s="540"/>
      <c r="AR146" s="130" t="s">
        <v>798</v>
      </c>
    </row>
    <row r="147" spans="1:44" ht="12" customHeight="1" x14ac:dyDescent="0.3">
      <c r="A147" s="603" t="str">
        <f>IF(ISERROR(RANK(AR147,$AR$147:$AR$170,0)),"",(RANK(AR147,$AR$147:$AR$170,0)))</f>
        <v/>
      </c>
      <c r="B147" s="523" t="str">
        <f>IF(ISNA(VLOOKUP($D147,'L. Des E.'!$A$3:$C$362,2,FALSE)),"",(VLOOKUP($D147,'L. Des E.'!$A$3:$C$362,2,FALSE)))</f>
        <v/>
      </c>
      <c r="C147" s="520" t="str">
        <f>IF(ISNA(VLOOKUP($D147,'L. Des E.'!$A$3:$C$362,3,FALSE)),"",(VLOOKUP($D147,'L. Des E.'!$A$3:$C$362,3,FALSE)))</f>
        <v/>
      </c>
      <c r="D147" s="525"/>
      <c r="E147" s="64"/>
      <c r="F147" s="65"/>
      <c r="G147" s="527" t="str">
        <f t="shared" ref="G147:G169" si="1500">IF(SUM(H147,H148,S147,S148)=0,"",(SUM(H147,H148,S147,S148)))</f>
        <v/>
      </c>
      <c r="H147" s="237" t="str">
        <f t="shared" ref="H147:H170" si="1501">IF(MIN(90,SUM(I147:R147))=0,"",(MIN(90,SUM(I147:R147))))</f>
        <v/>
      </c>
      <c r="I147" s="66"/>
      <c r="J147" s="66"/>
      <c r="K147" s="66"/>
      <c r="L147" s="66"/>
      <c r="M147" s="66"/>
      <c r="N147" s="66"/>
      <c r="O147" s="67"/>
      <c r="P147" s="66"/>
      <c r="Q147" s="66"/>
      <c r="R147" s="104"/>
      <c r="S147" s="108"/>
      <c r="T147" s="618">
        <v>1</v>
      </c>
      <c r="U147" s="540" t="str">
        <f>G147</f>
        <v/>
      </c>
      <c r="V147" s="540">
        <f>I147</f>
        <v>0</v>
      </c>
      <c r="W147" s="540">
        <f>I148</f>
        <v>0</v>
      </c>
      <c r="X147" s="540">
        <f>J147</f>
        <v>0</v>
      </c>
      <c r="Y147" s="540">
        <f>J148</f>
        <v>0</v>
      </c>
      <c r="Z147" s="540">
        <f>K147</f>
        <v>0</v>
      </c>
      <c r="AA147" s="540">
        <f>K148</f>
        <v>0</v>
      </c>
      <c r="AB147" s="540">
        <f>L147</f>
        <v>0</v>
      </c>
      <c r="AC147" s="540">
        <f>L148</f>
        <v>0</v>
      </c>
      <c r="AD147" s="540">
        <f>M147</f>
        <v>0</v>
      </c>
      <c r="AE147" s="540">
        <f>M148</f>
        <v>0</v>
      </c>
      <c r="AF147" s="540">
        <f>N147</f>
        <v>0</v>
      </c>
      <c r="AG147" s="540">
        <f>N148</f>
        <v>0</v>
      </c>
      <c r="AH147" s="540">
        <f>O147</f>
        <v>0</v>
      </c>
      <c r="AI147" s="540">
        <f>O148</f>
        <v>0</v>
      </c>
      <c r="AJ147" s="540">
        <f>P147</f>
        <v>0</v>
      </c>
      <c r="AK147" s="540">
        <f>P148</f>
        <v>0</v>
      </c>
      <c r="AL147" s="540">
        <f>Q147</f>
        <v>0</v>
      </c>
      <c r="AM147" s="540">
        <f>Q148</f>
        <v>0</v>
      </c>
      <c r="AN147" s="540">
        <f>R147</f>
        <v>0</v>
      </c>
      <c r="AO147" s="540">
        <f>R148</f>
        <v>0</v>
      </c>
      <c r="AP147" s="540">
        <f>S147+S148</f>
        <v>0</v>
      </c>
      <c r="AQ147" s="540"/>
      <c r="AR147" s="540" t="str">
        <f>IF(U147="","",AP147+IFERROR(SUM(V147:AO148)+LARGE(V147:AO148,1)/100+LARGE(V147:AO148,2)/1000+LARGE(V147:AO148,3)/10000+LARGE(V147:AO148,4)/100000+LARGE(V147:AO148,5)/1000000+LARGE(V147:AO148,6)/10000000+LARGE(V147:AO148,7)/100000000+LARGE(V147:AO148,8)/1000000000+LARGE(V147:AO148,9)/10000000000+LARGE(V147:AO148,10)/100000000000+LARGE(V147:AO148,11)/1000000000000+LARGE(V147:AO148,12)/10000000000000+LARGE(V147:AO148,13)/100000000000000+LARGE(V147:AO148,14)/1000000000000000+LARGE(V147:AO148,15)/10000000000000000+LARGE(V147:AO148,16)/100000000000000000+LARGE(V147:AO148,17)/1000000000000000000+LARGE(V147:AO148,18)/10000000000000000000+LARGE(V147:AO148,19)/100000000000000000000+LARGE(V147:AO148,20)/1E+21+0.01/T147,0))</f>
        <v/>
      </c>
    </row>
    <row r="148" spans="1:44" ht="12" customHeight="1" thickBot="1" x14ac:dyDescent="0.35">
      <c r="A148" s="604"/>
      <c r="B148" s="524"/>
      <c r="C148" s="521"/>
      <c r="D148" s="526"/>
      <c r="E148" s="69"/>
      <c r="F148" s="70"/>
      <c r="G148" s="528"/>
      <c r="H148" s="84" t="str">
        <f t="shared" si="1501"/>
        <v/>
      </c>
      <c r="I148" s="71"/>
      <c r="J148" s="71"/>
      <c r="K148" s="71"/>
      <c r="L148" s="71"/>
      <c r="M148" s="71"/>
      <c r="N148" s="71"/>
      <c r="O148" s="73"/>
      <c r="P148" s="71"/>
      <c r="Q148" s="71"/>
      <c r="R148" s="105"/>
      <c r="S148" s="107"/>
      <c r="T148" s="618"/>
      <c r="U148" s="540"/>
      <c r="V148" s="540"/>
      <c r="W148" s="540"/>
      <c r="X148" s="540"/>
      <c r="Y148" s="540"/>
      <c r="Z148" s="540"/>
      <c r="AA148" s="540"/>
      <c r="AB148" s="540"/>
      <c r="AC148" s="540"/>
      <c r="AD148" s="540"/>
      <c r="AE148" s="540"/>
      <c r="AF148" s="540"/>
      <c r="AG148" s="540"/>
      <c r="AH148" s="540"/>
      <c r="AI148" s="540"/>
      <c r="AJ148" s="540"/>
      <c r="AK148" s="540"/>
      <c r="AL148" s="540"/>
      <c r="AM148" s="540"/>
      <c r="AN148" s="540"/>
      <c r="AO148" s="540"/>
      <c r="AP148" s="540"/>
      <c r="AQ148" s="540"/>
      <c r="AR148" s="540"/>
    </row>
    <row r="149" spans="1:44" ht="12" customHeight="1" x14ac:dyDescent="0.3">
      <c r="A149" s="603" t="str">
        <f t="shared" ref="A149" si="1502">IF(ISERROR(RANK(AR149,$AR$147:$AR$170,0)),"",(RANK(AR149,$AR$147:$AR$170,0)))</f>
        <v/>
      </c>
      <c r="B149" s="523" t="str">
        <f>IF(ISNA(VLOOKUP($D149,'L. Des E.'!$A$3:$C$362,2,FALSE)),"",(VLOOKUP($D149,'L. Des E.'!$A$3:$C$362,2,FALSE)))</f>
        <v/>
      </c>
      <c r="C149" s="520" t="str">
        <f>IF(ISNA(VLOOKUP($D149,'L. Des E.'!$A$3:$C$362,3,FALSE)),"",(VLOOKUP($D149,'L. Des E.'!$A$3:$C$362,3,FALSE)))</f>
        <v/>
      </c>
      <c r="D149" s="525"/>
      <c r="E149" s="64"/>
      <c r="F149" s="65"/>
      <c r="G149" s="527" t="str">
        <f t="shared" si="1500"/>
        <v/>
      </c>
      <c r="H149" s="237" t="str">
        <f t="shared" si="1501"/>
        <v/>
      </c>
      <c r="I149" s="66"/>
      <c r="J149" s="66"/>
      <c r="K149" s="66"/>
      <c r="L149" s="66"/>
      <c r="M149" s="66"/>
      <c r="N149" s="66"/>
      <c r="O149" s="67"/>
      <c r="P149" s="66"/>
      <c r="Q149" s="66"/>
      <c r="R149" s="104"/>
      <c r="S149" s="68"/>
      <c r="T149" s="618">
        <v>2</v>
      </c>
      <c r="U149" s="540" t="str">
        <f t="shared" ref="U149" si="1503">G149</f>
        <v/>
      </c>
      <c r="V149" s="540">
        <f t="shared" ref="V149" si="1504">I149</f>
        <v>0</v>
      </c>
      <c r="W149" s="540">
        <f t="shared" ref="W149" si="1505">I150</f>
        <v>0</v>
      </c>
      <c r="X149" s="540">
        <f t="shared" ref="X149" si="1506">J149</f>
        <v>0</v>
      </c>
      <c r="Y149" s="540">
        <f t="shared" ref="Y149" si="1507">J150</f>
        <v>0</v>
      </c>
      <c r="Z149" s="540">
        <f t="shared" ref="Z149" si="1508">K149</f>
        <v>0</v>
      </c>
      <c r="AA149" s="540">
        <f t="shared" ref="AA149" si="1509">K150</f>
        <v>0</v>
      </c>
      <c r="AB149" s="540">
        <f t="shared" ref="AB149" si="1510">L149</f>
        <v>0</v>
      </c>
      <c r="AC149" s="540">
        <f t="shared" ref="AC149" si="1511">L150</f>
        <v>0</v>
      </c>
      <c r="AD149" s="540">
        <f t="shared" ref="AD149" si="1512">M149</f>
        <v>0</v>
      </c>
      <c r="AE149" s="540">
        <f t="shared" ref="AE149" si="1513">M150</f>
        <v>0</v>
      </c>
      <c r="AF149" s="540">
        <f t="shared" ref="AF149" si="1514">N149</f>
        <v>0</v>
      </c>
      <c r="AG149" s="540">
        <f t="shared" ref="AG149" si="1515">N150</f>
        <v>0</v>
      </c>
      <c r="AH149" s="540">
        <f t="shared" ref="AH149" si="1516">O149</f>
        <v>0</v>
      </c>
      <c r="AI149" s="540">
        <f t="shared" ref="AI149" si="1517">O150</f>
        <v>0</v>
      </c>
      <c r="AJ149" s="540">
        <f t="shared" ref="AJ149" si="1518">P149</f>
        <v>0</v>
      </c>
      <c r="AK149" s="540">
        <f t="shared" ref="AK149" si="1519">P150</f>
        <v>0</v>
      </c>
      <c r="AL149" s="540">
        <f t="shared" ref="AL149" si="1520">Q149</f>
        <v>0</v>
      </c>
      <c r="AM149" s="540">
        <f t="shared" ref="AM149" si="1521">Q150</f>
        <v>0</v>
      </c>
      <c r="AN149" s="540">
        <f t="shared" ref="AN149" si="1522">R149</f>
        <v>0</v>
      </c>
      <c r="AO149" s="540">
        <f t="shared" ref="AO149" si="1523">R150</f>
        <v>0</v>
      </c>
      <c r="AP149" s="540">
        <f t="shared" ref="AP149" si="1524">S149+S150</f>
        <v>0</v>
      </c>
      <c r="AQ149" s="540"/>
      <c r="AR149" s="540" t="str">
        <f t="shared" ref="AR149" si="1525">IF(U149="","",AP149+IFERROR(SUM(V149:AO150)+LARGE(V149:AO150,1)/100+LARGE(V149:AO150,2)/1000+LARGE(V149:AO150,3)/10000+LARGE(V149:AO150,4)/100000+LARGE(V149:AO150,5)/1000000+LARGE(V149:AO150,6)/10000000+LARGE(V149:AO150,7)/100000000+LARGE(V149:AO150,8)/1000000000+LARGE(V149:AO150,9)/10000000000+LARGE(V149:AO150,10)/100000000000+LARGE(V149:AO150,11)/1000000000000+LARGE(V149:AO150,12)/10000000000000+LARGE(V149:AO150,13)/100000000000000+LARGE(V149:AO150,14)/1000000000000000+LARGE(V149:AO150,15)/10000000000000000+LARGE(V149:AO150,16)/100000000000000000+LARGE(V149:AO150,17)/1000000000000000000+LARGE(V149:AO150,18)/10000000000000000000+LARGE(V149:AO150,19)/100000000000000000000+LARGE(V149:AO150,20)/1E+21+0.01/T149,0))</f>
        <v/>
      </c>
    </row>
    <row r="150" spans="1:44" ht="12" customHeight="1" thickBot="1" x14ac:dyDescent="0.35">
      <c r="A150" s="604"/>
      <c r="B150" s="524"/>
      <c r="C150" s="521"/>
      <c r="D150" s="526"/>
      <c r="E150" s="69"/>
      <c r="F150" s="70"/>
      <c r="G150" s="528"/>
      <c r="H150" s="84" t="str">
        <f t="shared" si="1501"/>
        <v/>
      </c>
      <c r="I150" s="71"/>
      <c r="J150" s="71"/>
      <c r="K150" s="71"/>
      <c r="L150" s="71"/>
      <c r="M150" s="71"/>
      <c r="N150" s="71"/>
      <c r="O150" s="73"/>
      <c r="P150" s="71"/>
      <c r="Q150" s="71"/>
      <c r="R150" s="105"/>
      <c r="S150" s="74"/>
      <c r="T150" s="618"/>
      <c r="U150" s="540"/>
      <c r="V150" s="540"/>
      <c r="W150" s="540"/>
      <c r="X150" s="540"/>
      <c r="Y150" s="540"/>
      <c r="Z150" s="540"/>
      <c r="AA150" s="540"/>
      <c r="AB150" s="540"/>
      <c r="AC150" s="540"/>
      <c r="AD150" s="540"/>
      <c r="AE150" s="540"/>
      <c r="AF150" s="540"/>
      <c r="AG150" s="540"/>
      <c r="AH150" s="540"/>
      <c r="AI150" s="540"/>
      <c r="AJ150" s="540"/>
      <c r="AK150" s="540"/>
      <c r="AL150" s="540"/>
      <c r="AM150" s="540"/>
      <c r="AN150" s="540"/>
      <c r="AO150" s="540"/>
      <c r="AP150" s="540"/>
      <c r="AQ150" s="540"/>
      <c r="AR150" s="540"/>
    </row>
    <row r="151" spans="1:44" ht="12" customHeight="1" x14ac:dyDescent="0.3">
      <c r="A151" s="603" t="str">
        <f t="shared" ref="A151" si="1526">IF(ISERROR(RANK(AR151,$AR$147:$AR$170,0)),"",(RANK(AR151,$AR$147:$AR$170,0)))</f>
        <v/>
      </c>
      <c r="B151" s="523" t="str">
        <f>IF(ISNA(VLOOKUP($D151,'L. Des E.'!$A$3:$C$362,2,FALSE)),"",(VLOOKUP($D151,'L. Des E.'!$A$3:$C$362,2,FALSE)))</f>
        <v/>
      </c>
      <c r="C151" s="520" t="str">
        <f>IF(ISNA(VLOOKUP($D151,'L. Des E.'!$A$3:$C$362,3,FALSE)),"",(VLOOKUP($D151,'L. Des E.'!$A$3:$C$362,3,FALSE)))</f>
        <v/>
      </c>
      <c r="D151" s="525"/>
      <c r="E151" s="64"/>
      <c r="F151" s="65"/>
      <c r="G151" s="527" t="str">
        <f t="shared" si="1500"/>
        <v/>
      </c>
      <c r="H151" s="237" t="str">
        <f t="shared" si="1501"/>
        <v/>
      </c>
      <c r="I151" s="66"/>
      <c r="J151" s="66"/>
      <c r="K151" s="66"/>
      <c r="L151" s="66"/>
      <c r="M151" s="66"/>
      <c r="N151" s="66"/>
      <c r="O151" s="67"/>
      <c r="P151" s="66"/>
      <c r="Q151" s="66"/>
      <c r="R151" s="104"/>
      <c r="S151" s="108"/>
      <c r="T151" s="618">
        <v>3</v>
      </c>
      <c r="U151" s="540" t="str">
        <f t="shared" ref="U151" si="1527">G151</f>
        <v/>
      </c>
      <c r="V151" s="540">
        <f t="shared" ref="V151" si="1528">I151</f>
        <v>0</v>
      </c>
      <c r="W151" s="540">
        <f t="shared" ref="W151" si="1529">I152</f>
        <v>0</v>
      </c>
      <c r="X151" s="540">
        <f t="shared" ref="X151" si="1530">J151</f>
        <v>0</v>
      </c>
      <c r="Y151" s="540">
        <f t="shared" ref="Y151" si="1531">J152</f>
        <v>0</v>
      </c>
      <c r="Z151" s="540">
        <f t="shared" ref="Z151" si="1532">K151</f>
        <v>0</v>
      </c>
      <c r="AA151" s="540">
        <f t="shared" ref="AA151" si="1533">K152</f>
        <v>0</v>
      </c>
      <c r="AB151" s="540">
        <f t="shared" ref="AB151" si="1534">L151</f>
        <v>0</v>
      </c>
      <c r="AC151" s="540">
        <f t="shared" ref="AC151" si="1535">L152</f>
        <v>0</v>
      </c>
      <c r="AD151" s="540">
        <f t="shared" ref="AD151" si="1536">M151</f>
        <v>0</v>
      </c>
      <c r="AE151" s="540">
        <f t="shared" ref="AE151" si="1537">M152</f>
        <v>0</v>
      </c>
      <c r="AF151" s="540">
        <f t="shared" ref="AF151" si="1538">N151</f>
        <v>0</v>
      </c>
      <c r="AG151" s="540">
        <f t="shared" ref="AG151" si="1539">N152</f>
        <v>0</v>
      </c>
      <c r="AH151" s="540">
        <f t="shared" ref="AH151" si="1540">O151</f>
        <v>0</v>
      </c>
      <c r="AI151" s="540">
        <f t="shared" ref="AI151" si="1541">O152</f>
        <v>0</v>
      </c>
      <c r="AJ151" s="540">
        <f t="shared" ref="AJ151" si="1542">P151</f>
        <v>0</v>
      </c>
      <c r="AK151" s="540">
        <f t="shared" ref="AK151" si="1543">P152</f>
        <v>0</v>
      </c>
      <c r="AL151" s="540">
        <f t="shared" ref="AL151" si="1544">Q151</f>
        <v>0</v>
      </c>
      <c r="AM151" s="540">
        <f t="shared" ref="AM151" si="1545">Q152</f>
        <v>0</v>
      </c>
      <c r="AN151" s="540">
        <f t="shared" ref="AN151" si="1546">R151</f>
        <v>0</v>
      </c>
      <c r="AO151" s="540">
        <f t="shared" ref="AO151" si="1547">R152</f>
        <v>0</v>
      </c>
      <c r="AP151" s="540">
        <f t="shared" ref="AP151" si="1548">S151+S152</f>
        <v>0</v>
      </c>
      <c r="AQ151" s="540"/>
      <c r="AR151" s="540" t="str">
        <f t="shared" ref="AR151" si="1549">IF(U151="","",AP151+IFERROR(SUM(V151:AO152)+LARGE(V151:AO152,1)/100+LARGE(V151:AO152,2)/1000+LARGE(V151:AO152,3)/10000+LARGE(V151:AO152,4)/100000+LARGE(V151:AO152,5)/1000000+LARGE(V151:AO152,6)/10000000+LARGE(V151:AO152,7)/100000000+LARGE(V151:AO152,8)/1000000000+LARGE(V151:AO152,9)/10000000000+LARGE(V151:AO152,10)/100000000000+LARGE(V151:AO152,11)/1000000000000+LARGE(V151:AO152,12)/10000000000000+LARGE(V151:AO152,13)/100000000000000+LARGE(V151:AO152,14)/1000000000000000+LARGE(V151:AO152,15)/10000000000000000+LARGE(V151:AO152,16)/100000000000000000+LARGE(V151:AO152,17)/1000000000000000000+LARGE(V151:AO152,18)/10000000000000000000+LARGE(V151:AO152,19)/100000000000000000000+LARGE(V151:AO152,20)/1E+21+0.01/T151,0))</f>
        <v/>
      </c>
    </row>
    <row r="152" spans="1:44" ht="12" customHeight="1" thickBot="1" x14ac:dyDescent="0.35">
      <c r="A152" s="604"/>
      <c r="B152" s="524"/>
      <c r="C152" s="521"/>
      <c r="D152" s="526"/>
      <c r="E152" s="69"/>
      <c r="F152" s="70"/>
      <c r="G152" s="528"/>
      <c r="H152" s="84" t="str">
        <f t="shared" si="1501"/>
        <v/>
      </c>
      <c r="I152" s="71"/>
      <c r="J152" s="71"/>
      <c r="K152" s="71"/>
      <c r="L152" s="71"/>
      <c r="M152" s="71"/>
      <c r="N152" s="71"/>
      <c r="O152" s="73"/>
      <c r="P152" s="71"/>
      <c r="Q152" s="71"/>
      <c r="R152" s="105"/>
      <c r="S152" s="107"/>
      <c r="T152" s="618"/>
      <c r="U152" s="540"/>
      <c r="V152" s="540"/>
      <c r="W152" s="540"/>
      <c r="X152" s="540"/>
      <c r="Y152" s="540"/>
      <c r="Z152" s="540"/>
      <c r="AA152" s="540"/>
      <c r="AB152" s="540"/>
      <c r="AC152" s="540"/>
      <c r="AD152" s="540"/>
      <c r="AE152" s="540"/>
      <c r="AF152" s="540"/>
      <c r="AG152" s="540"/>
      <c r="AH152" s="540"/>
      <c r="AI152" s="540"/>
      <c r="AJ152" s="540"/>
      <c r="AK152" s="540"/>
      <c r="AL152" s="540"/>
      <c r="AM152" s="540"/>
      <c r="AN152" s="540"/>
      <c r="AO152" s="540"/>
      <c r="AP152" s="540"/>
      <c r="AQ152" s="540"/>
      <c r="AR152" s="540"/>
    </row>
    <row r="153" spans="1:44" ht="12" customHeight="1" x14ac:dyDescent="0.3">
      <c r="A153" s="603" t="str">
        <f t="shared" ref="A153" si="1550">IF(ISERROR(RANK(AR153,$AR$147:$AR$170,0)),"",(RANK(AR153,$AR$147:$AR$170,0)))</f>
        <v/>
      </c>
      <c r="B153" s="523" t="str">
        <f>IF(ISNA(VLOOKUP($D153,'L. Des E.'!$A$3:$C$362,2,FALSE)),"",(VLOOKUP($D153,'L. Des E.'!$A$3:$C$362,2,FALSE)))</f>
        <v/>
      </c>
      <c r="C153" s="520" t="str">
        <f>IF(ISNA(VLOOKUP($D153,'L. Des E.'!$A$3:$C$362,3,FALSE)),"",(VLOOKUP($D153,'L. Des E.'!$A$3:$C$362,3,FALSE)))</f>
        <v/>
      </c>
      <c r="D153" s="525"/>
      <c r="E153" s="64"/>
      <c r="F153" s="65"/>
      <c r="G153" s="527" t="str">
        <f t="shared" si="1500"/>
        <v/>
      </c>
      <c r="H153" s="237" t="str">
        <f t="shared" si="1501"/>
        <v/>
      </c>
      <c r="I153" s="66"/>
      <c r="J153" s="66"/>
      <c r="K153" s="66"/>
      <c r="L153" s="66"/>
      <c r="M153" s="66"/>
      <c r="N153" s="66"/>
      <c r="O153" s="67"/>
      <c r="P153" s="66"/>
      <c r="Q153" s="66"/>
      <c r="R153" s="104"/>
      <c r="S153" s="68"/>
      <c r="T153" s="618">
        <v>4</v>
      </c>
      <c r="U153" s="540" t="str">
        <f t="shared" ref="U153" si="1551">G153</f>
        <v/>
      </c>
      <c r="V153" s="540">
        <f t="shared" ref="V153" si="1552">I153</f>
        <v>0</v>
      </c>
      <c r="W153" s="540">
        <f t="shared" ref="W153" si="1553">I154</f>
        <v>0</v>
      </c>
      <c r="X153" s="540">
        <f t="shared" ref="X153" si="1554">J153</f>
        <v>0</v>
      </c>
      <c r="Y153" s="540">
        <f t="shared" ref="Y153" si="1555">J154</f>
        <v>0</v>
      </c>
      <c r="Z153" s="540">
        <f t="shared" ref="Z153" si="1556">K153</f>
        <v>0</v>
      </c>
      <c r="AA153" s="540">
        <f t="shared" ref="AA153" si="1557">K154</f>
        <v>0</v>
      </c>
      <c r="AB153" s="540">
        <f t="shared" ref="AB153" si="1558">L153</f>
        <v>0</v>
      </c>
      <c r="AC153" s="540">
        <f t="shared" ref="AC153" si="1559">L154</f>
        <v>0</v>
      </c>
      <c r="AD153" s="540">
        <f t="shared" ref="AD153" si="1560">M153</f>
        <v>0</v>
      </c>
      <c r="AE153" s="540">
        <f t="shared" ref="AE153" si="1561">M154</f>
        <v>0</v>
      </c>
      <c r="AF153" s="540">
        <f t="shared" ref="AF153" si="1562">N153</f>
        <v>0</v>
      </c>
      <c r="AG153" s="540">
        <f t="shared" ref="AG153" si="1563">N154</f>
        <v>0</v>
      </c>
      <c r="AH153" s="540">
        <f t="shared" ref="AH153" si="1564">O153</f>
        <v>0</v>
      </c>
      <c r="AI153" s="540">
        <f t="shared" ref="AI153" si="1565">O154</f>
        <v>0</v>
      </c>
      <c r="AJ153" s="540">
        <f t="shared" ref="AJ153" si="1566">P153</f>
        <v>0</v>
      </c>
      <c r="AK153" s="540">
        <f t="shared" ref="AK153" si="1567">P154</f>
        <v>0</v>
      </c>
      <c r="AL153" s="540">
        <f t="shared" ref="AL153" si="1568">Q153</f>
        <v>0</v>
      </c>
      <c r="AM153" s="540">
        <f t="shared" ref="AM153" si="1569">Q154</f>
        <v>0</v>
      </c>
      <c r="AN153" s="540">
        <f t="shared" ref="AN153" si="1570">R153</f>
        <v>0</v>
      </c>
      <c r="AO153" s="540">
        <f t="shared" ref="AO153" si="1571">R154</f>
        <v>0</v>
      </c>
      <c r="AP153" s="540">
        <f t="shared" ref="AP153" si="1572">S153+S154</f>
        <v>0</v>
      </c>
      <c r="AQ153" s="540"/>
      <c r="AR153" s="540" t="str">
        <f t="shared" ref="AR153" si="1573">IF(U153="","",AP153+IFERROR(SUM(V153:AO154)+LARGE(V153:AO154,1)/100+LARGE(V153:AO154,2)/1000+LARGE(V153:AO154,3)/10000+LARGE(V153:AO154,4)/100000+LARGE(V153:AO154,5)/1000000+LARGE(V153:AO154,6)/10000000+LARGE(V153:AO154,7)/100000000+LARGE(V153:AO154,8)/1000000000+LARGE(V153:AO154,9)/10000000000+LARGE(V153:AO154,10)/100000000000+LARGE(V153:AO154,11)/1000000000000+LARGE(V153:AO154,12)/10000000000000+LARGE(V153:AO154,13)/100000000000000+LARGE(V153:AO154,14)/1000000000000000+LARGE(V153:AO154,15)/10000000000000000+LARGE(V153:AO154,16)/100000000000000000+LARGE(V153:AO154,17)/1000000000000000000+LARGE(V153:AO154,18)/10000000000000000000+LARGE(V153:AO154,19)/100000000000000000000+LARGE(V153:AO154,20)/1E+21+0.01/T153,0))</f>
        <v/>
      </c>
    </row>
    <row r="154" spans="1:44" ht="12" customHeight="1" thickBot="1" x14ac:dyDescent="0.35">
      <c r="A154" s="604"/>
      <c r="B154" s="524"/>
      <c r="C154" s="521"/>
      <c r="D154" s="526"/>
      <c r="E154" s="69"/>
      <c r="F154" s="70"/>
      <c r="G154" s="528"/>
      <c r="H154" s="84" t="str">
        <f t="shared" si="1501"/>
        <v/>
      </c>
      <c r="I154" s="71"/>
      <c r="J154" s="71"/>
      <c r="K154" s="71"/>
      <c r="L154" s="71"/>
      <c r="M154" s="71"/>
      <c r="N154" s="71"/>
      <c r="O154" s="73"/>
      <c r="P154" s="71"/>
      <c r="Q154" s="71"/>
      <c r="R154" s="105"/>
      <c r="S154" s="74"/>
      <c r="T154" s="618"/>
      <c r="U154" s="540"/>
      <c r="V154" s="540"/>
      <c r="W154" s="540"/>
      <c r="X154" s="540"/>
      <c r="Y154" s="540"/>
      <c r="Z154" s="540"/>
      <c r="AA154" s="540"/>
      <c r="AB154" s="540"/>
      <c r="AC154" s="540"/>
      <c r="AD154" s="540"/>
      <c r="AE154" s="540"/>
      <c r="AF154" s="540"/>
      <c r="AG154" s="540"/>
      <c r="AH154" s="540"/>
      <c r="AI154" s="540"/>
      <c r="AJ154" s="540"/>
      <c r="AK154" s="540"/>
      <c r="AL154" s="540"/>
      <c r="AM154" s="540"/>
      <c r="AN154" s="540"/>
      <c r="AO154" s="540"/>
      <c r="AP154" s="540"/>
      <c r="AQ154" s="540"/>
      <c r="AR154" s="540"/>
    </row>
    <row r="155" spans="1:44" ht="12" customHeight="1" x14ac:dyDescent="0.3">
      <c r="A155" s="603" t="str">
        <f t="shared" ref="A155" si="1574">IF(ISERROR(RANK(AR155,$AR$147:$AR$170,0)),"",(RANK(AR155,$AR$147:$AR$170,0)))</f>
        <v/>
      </c>
      <c r="B155" s="523" t="str">
        <f>IF(ISNA(VLOOKUP($D155,'L. Des E.'!$A$3:$C$362,2,FALSE)),"",(VLOOKUP($D155,'L. Des E.'!$A$3:$C$362,2,FALSE)))</f>
        <v/>
      </c>
      <c r="C155" s="520" t="str">
        <f>IF(ISNA(VLOOKUP($D155,'L. Des E.'!$A$3:$C$362,3,FALSE)),"",(VLOOKUP($D155,'L. Des E.'!$A$3:$C$362,3,FALSE)))</f>
        <v/>
      </c>
      <c r="D155" s="525"/>
      <c r="E155" s="64"/>
      <c r="F155" s="65"/>
      <c r="G155" s="527" t="str">
        <f t="shared" si="1500"/>
        <v/>
      </c>
      <c r="H155" s="237" t="str">
        <f t="shared" si="1501"/>
        <v/>
      </c>
      <c r="I155" s="66"/>
      <c r="J155" s="66"/>
      <c r="K155" s="66"/>
      <c r="L155" s="66"/>
      <c r="M155" s="66"/>
      <c r="N155" s="66"/>
      <c r="O155" s="67"/>
      <c r="P155" s="66"/>
      <c r="Q155" s="66"/>
      <c r="R155" s="104"/>
      <c r="S155" s="108"/>
      <c r="T155" s="618">
        <v>5</v>
      </c>
      <c r="U155" s="540" t="str">
        <f t="shared" ref="U155" si="1575">G155</f>
        <v/>
      </c>
      <c r="V155" s="540">
        <f t="shared" ref="V155" si="1576">I155</f>
        <v>0</v>
      </c>
      <c r="W155" s="540">
        <f t="shared" ref="W155" si="1577">I156</f>
        <v>0</v>
      </c>
      <c r="X155" s="540">
        <f t="shared" ref="X155" si="1578">J155</f>
        <v>0</v>
      </c>
      <c r="Y155" s="540">
        <f t="shared" ref="Y155" si="1579">J156</f>
        <v>0</v>
      </c>
      <c r="Z155" s="540">
        <f t="shared" ref="Z155" si="1580">K155</f>
        <v>0</v>
      </c>
      <c r="AA155" s="540">
        <f t="shared" ref="AA155" si="1581">K156</f>
        <v>0</v>
      </c>
      <c r="AB155" s="540">
        <f t="shared" ref="AB155" si="1582">L155</f>
        <v>0</v>
      </c>
      <c r="AC155" s="540">
        <f t="shared" ref="AC155" si="1583">L156</f>
        <v>0</v>
      </c>
      <c r="AD155" s="540">
        <f t="shared" ref="AD155" si="1584">M155</f>
        <v>0</v>
      </c>
      <c r="AE155" s="540">
        <f t="shared" ref="AE155" si="1585">M156</f>
        <v>0</v>
      </c>
      <c r="AF155" s="540">
        <f t="shared" ref="AF155" si="1586">N155</f>
        <v>0</v>
      </c>
      <c r="AG155" s="540">
        <f t="shared" ref="AG155" si="1587">N156</f>
        <v>0</v>
      </c>
      <c r="AH155" s="540">
        <f t="shared" ref="AH155" si="1588">O155</f>
        <v>0</v>
      </c>
      <c r="AI155" s="540">
        <f t="shared" ref="AI155" si="1589">O156</f>
        <v>0</v>
      </c>
      <c r="AJ155" s="540">
        <f t="shared" ref="AJ155" si="1590">P155</f>
        <v>0</v>
      </c>
      <c r="AK155" s="540">
        <f t="shared" ref="AK155" si="1591">P156</f>
        <v>0</v>
      </c>
      <c r="AL155" s="540">
        <f t="shared" ref="AL155" si="1592">Q155</f>
        <v>0</v>
      </c>
      <c r="AM155" s="540">
        <f t="shared" ref="AM155" si="1593">Q156</f>
        <v>0</v>
      </c>
      <c r="AN155" s="540">
        <f t="shared" ref="AN155" si="1594">R155</f>
        <v>0</v>
      </c>
      <c r="AO155" s="540">
        <f t="shared" ref="AO155" si="1595">R156</f>
        <v>0</v>
      </c>
      <c r="AP155" s="540">
        <f t="shared" ref="AP155" si="1596">S155+S156</f>
        <v>0</v>
      </c>
      <c r="AQ155" s="540"/>
      <c r="AR155" s="540" t="str">
        <f t="shared" ref="AR155" si="1597">IF(U155="","",AP155+IFERROR(SUM(V155:AO156)+LARGE(V155:AO156,1)/100+LARGE(V155:AO156,2)/1000+LARGE(V155:AO156,3)/10000+LARGE(V155:AO156,4)/100000+LARGE(V155:AO156,5)/1000000+LARGE(V155:AO156,6)/10000000+LARGE(V155:AO156,7)/100000000+LARGE(V155:AO156,8)/1000000000+LARGE(V155:AO156,9)/10000000000+LARGE(V155:AO156,10)/100000000000+LARGE(V155:AO156,11)/1000000000000+LARGE(V155:AO156,12)/10000000000000+LARGE(V155:AO156,13)/100000000000000+LARGE(V155:AO156,14)/1000000000000000+LARGE(V155:AO156,15)/10000000000000000+LARGE(V155:AO156,16)/100000000000000000+LARGE(V155:AO156,17)/1000000000000000000+LARGE(V155:AO156,18)/10000000000000000000+LARGE(V155:AO156,19)/100000000000000000000+LARGE(V155:AO156,20)/1E+21+0.01/T155,0))</f>
        <v/>
      </c>
    </row>
    <row r="156" spans="1:44" ht="12" customHeight="1" thickBot="1" x14ac:dyDescent="0.35">
      <c r="A156" s="604"/>
      <c r="B156" s="524"/>
      <c r="C156" s="521"/>
      <c r="D156" s="526"/>
      <c r="E156" s="69"/>
      <c r="F156" s="70"/>
      <c r="G156" s="528"/>
      <c r="H156" s="84" t="str">
        <f t="shared" si="1501"/>
        <v/>
      </c>
      <c r="I156" s="71"/>
      <c r="J156" s="71"/>
      <c r="K156" s="71"/>
      <c r="L156" s="71"/>
      <c r="M156" s="71"/>
      <c r="N156" s="71"/>
      <c r="O156" s="73"/>
      <c r="P156" s="71"/>
      <c r="Q156" s="71"/>
      <c r="R156" s="105"/>
      <c r="S156" s="107"/>
      <c r="T156" s="618"/>
      <c r="U156" s="540"/>
      <c r="V156" s="540"/>
      <c r="W156" s="540"/>
      <c r="X156" s="540"/>
      <c r="Y156" s="540"/>
      <c r="Z156" s="540"/>
      <c r="AA156" s="540"/>
      <c r="AB156" s="540"/>
      <c r="AC156" s="540"/>
      <c r="AD156" s="540"/>
      <c r="AE156" s="540"/>
      <c r="AF156" s="540"/>
      <c r="AG156" s="540"/>
      <c r="AH156" s="540"/>
      <c r="AI156" s="540"/>
      <c r="AJ156" s="540"/>
      <c r="AK156" s="540"/>
      <c r="AL156" s="540"/>
      <c r="AM156" s="540"/>
      <c r="AN156" s="540"/>
      <c r="AO156" s="540"/>
      <c r="AP156" s="540"/>
      <c r="AQ156" s="540"/>
      <c r="AR156" s="540"/>
    </row>
    <row r="157" spans="1:44" ht="12" customHeight="1" x14ac:dyDescent="0.3">
      <c r="A157" s="603" t="str">
        <f t="shared" ref="A157" si="1598">IF(ISERROR(RANK(AR157,$AR$147:$AR$170,0)),"",(RANK(AR157,$AR$147:$AR$170,0)))</f>
        <v/>
      </c>
      <c r="B157" s="523" t="str">
        <f>IF(ISNA(VLOOKUP($D157,'L. Des E.'!$A$3:$C$362,2,FALSE)),"",(VLOOKUP($D157,'L. Des E.'!$A$3:$C$362,2,FALSE)))</f>
        <v/>
      </c>
      <c r="C157" s="520" t="str">
        <f>IF(ISNA(VLOOKUP($D157,'L. Des E.'!$A$3:$C$362,3,FALSE)),"",(VLOOKUP($D157,'L. Des E.'!$A$3:$C$362,3,FALSE)))</f>
        <v/>
      </c>
      <c r="D157" s="525"/>
      <c r="E157" s="64"/>
      <c r="F157" s="65"/>
      <c r="G157" s="527" t="str">
        <f t="shared" si="1500"/>
        <v/>
      </c>
      <c r="H157" s="237" t="str">
        <f t="shared" si="1501"/>
        <v/>
      </c>
      <c r="I157" s="66"/>
      <c r="J157" s="66"/>
      <c r="K157" s="66"/>
      <c r="L157" s="66"/>
      <c r="M157" s="66"/>
      <c r="N157" s="66"/>
      <c r="O157" s="67"/>
      <c r="P157" s="66"/>
      <c r="Q157" s="66"/>
      <c r="R157" s="104"/>
      <c r="S157" s="68"/>
      <c r="T157" s="618">
        <v>6</v>
      </c>
      <c r="U157" s="540" t="str">
        <f t="shared" ref="U157" si="1599">G157</f>
        <v/>
      </c>
      <c r="V157" s="540">
        <f t="shared" ref="V157" si="1600">I157</f>
        <v>0</v>
      </c>
      <c r="W157" s="540">
        <f t="shared" ref="W157" si="1601">I158</f>
        <v>0</v>
      </c>
      <c r="X157" s="540">
        <f t="shared" ref="X157" si="1602">J157</f>
        <v>0</v>
      </c>
      <c r="Y157" s="540">
        <f t="shared" ref="Y157" si="1603">J158</f>
        <v>0</v>
      </c>
      <c r="Z157" s="540">
        <f t="shared" ref="Z157" si="1604">K157</f>
        <v>0</v>
      </c>
      <c r="AA157" s="540">
        <f t="shared" ref="AA157" si="1605">K158</f>
        <v>0</v>
      </c>
      <c r="AB157" s="540">
        <f t="shared" ref="AB157" si="1606">L157</f>
        <v>0</v>
      </c>
      <c r="AC157" s="540">
        <f t="shared" ref="AC157" si="1607">L158</f>
        <v>0</v>
      </c>
      <c r="AD157" s="540">
        <f t="shared" ref="AD157" si="1608">M157</f>
        <v>0</v>
      </c>
      <c r="AE157" s="540">
        <f t="shared" ref="AE157" si="1609">M158</f>
        <v>0</v>
      </c>
      <c r="AF157" s="540">
        <f t="shared" ref="AF157" si="1610">N157</f>
        <v>0</v>
      </c>
      <c r="AG157" s="540">
        <f t="shared" ref="AG157" si="1611">N158</f>
        <v>0</v>
      </c>
      <c r="AH157" s="540">
        <f t="shared" ref="AH157" si="1612">O157</f>
        <v>0</v>
      </c>
      <c r="AI157" s="540">
        <f t="shared" ref="AI157" si="1613">O158</f>
        <v>0</v>
      </c>
      <c r="AJ157" s="540">
        <f t="shared" ref="AJ157" si="1614">P157</f>
        <v>0</v>
      </c>
      <c r="AK157" s="540">
        <f t="shared" ref="AK157" si="1615">P158</f>
        <v>0</v>
      </c>
      <c r="AL157" s="540">
        <f t="shared" ref="AL157" si="1616">Q157</f>
        <v>0</v>
      </c>
      <c r="AM157" s="540">
        <f t="shared" ref="AM157" si="1617">Q158</f>
        <v>0</v>
      </c>
      <c r="AN157" s="540">
        <f t="shared" ref="AN157" si="1618">R157</f>
        <v>0</v>
      </c>
      <c r="AO157" s="540">
        <f t="shared" ref="AO157" si="1619">R158</f>
        <v>0</v>
      </c>
      <c r="AP157" s="540">
        <f t="shared" ref="AP157" si="1620">S157+S158</f>
        <v>0</v>
      </c>
      <c r="AQ157" s="540"/>
      <c r="AR157" s="540" t="str">
        <f t="shared" ref="AR157" si="1621">IF(U157="","",AP157+IFERROR(SUM(V157:AO158)+LARGE(V157:AO158,1)/100+LARGE(V157:AO158,2)/1000+LARGE(V157:AO158,3)/10000+LARGE(V157:AO158,4)/100000+LARGE(V157:AO158,5)/1000000+LARGE(V157:AO158,6)/10000000+LARGE(V157:AO158,7)/100000000+LARGE(V157:AO158,8)/1000000000+LARGE(V157:AO158,9)/10000000000+LARGE(V157:AO158,10)/100000000000+LARGE(V157:AO158,11)/1000000000000+LARGE(V157:AO158,12)/10000000000000+LARGE(V157:AO158,13)/100000000000000+LARGE(V157:AO158,14)/1000000000000000+LARGE(V157:AO158,15)/10000000000000000+LARGE(V157:AO158,16)/100000000000000000+LARGE(V157:AO158,17)/1000000000000000000+LARGE(V157:AO158,18)/10000000000000000000+LARGE(V157:AO158,19)/100000000000000000000+LARGE(V157:AO158,20)/1E+21+0.01/T157,0))</f>
        <v/>
      </c>
    </row>
    <row r="158" spans="1:44" ht="12" customHeight="1" thickBot="1" x14ac:dyDescent="0.35">
      <c r="A158" s="604"/>
      <c r="B158" s="524"/>
      <c r="C158" s="521"/>
      <c r="D158" s="526"/>
      <c r="E158" s="69"/>
      <c r="F158" s="70"/>
      <c r="G158" s="528"/>
      <c r="H158" s="84" t="str">
        <f t="shared" si="1501"/>
        <v/>
      </c>
      <c r="I158" s="71"/>
      <c r="J158" s="71"/>
      <c r="K158" s="71"/>
      <c r="L158" s="71"/>
      <c r="M158" s="71"/>
      <c r="N158" s="71"/>
      <c r="O158" s="73"/>
      <c r="P158" s="71"/>
      <c r="Q158" s="71"/>
      <c r="R158" s="105"/>
      <c r="S158" s="74"/>
      <c r="T158" s="618"/>
      <c r="U158" s="540"/>
      <c r="V158" s="540"/>
      <c r="W158" s="540"/>
      <c r="X158" s="540"/>
      <c r="Y158" s="540"/>
      <c r="Z158" s="540"/>
      <c r="AA158" s="540"/>
      <c r="AB158" s="540"/>
      <c r="AC158" s="540"/>
      <c r="AD158" s="540"/>
      <c r="AE158" s="540"/>
      <c r="AF158" s="540"/>
      <c r="AG158" s="540"/>
      <c r="AH158" s="540"/>
      <c r="AI158" s="540"/>
      <c r="AJ158" s="540"/>
      <c r="AK158" s="540"/>
      <c r="AL158" s="540"/>
      <c r="AM158" s="540"/>
      <c r="AN158" s="540"/>
      <c r="AO158" s="540"/>
      <c r="AP158" s="540"/>
      <c r="AQ158" s="540"/>
      <c r="AR158" s="540"/>
    </row>
    <row r="159" spans="1:44" ht="12" customHeight="1" x14ac:dyDescent="0.3">
      <c r="A159" s="603" t="str">
        <f t="shared" ref="A159" si="1622">IF(ISERROR(RANK(AR159,$AR$147:$AR$170,0)),"",(RANK(AR159,$AR$147:$AR$170,0)))</f>
        <v/>
      </c>
      <c r="B159" s="523" t="str">
        <f>IF(ISNA(VLOOKUP($D159,'L. Des E.'!$A$3:$C$362,2,FALSE)),"",(VLOOKUP($D159,'L. Des E.'!$A$3:$C$362,2,FALSE)))</f>
        <v/>
      </c>
      <c r="C159" s="520" t="str">
        <f>IF(ISNA(VLOOKUP($D159,'L. Des E.'!$A$3:$C$362,3,FALSE)),"",(VLOOKUP($D159,'L. Des E.'!$A$3:$C$362,3,FALSE)))</f>
        <v/>
      </c>
      <c r="D159" s="525"/>
      <c r="E159" s="64"/>
      <c r="F159" s="65"/>
      <c r="G159" s="527" t="str">
        <f t="shared" si="1500"/>
        <v/>
      </c>
      <c r="H159" s="237" t="str">
        <f t="shared" si="1501"/>
        <v/>
      </c>
      <c r="I159" s="66"/>
      <c r="J159" s="66"/>
      <c r="K159" s="66"/>
      <c r="L159" s="66"/>
      <c r="M159" s="66"/>
      <c r="N159" s="66"/>
      <c r="O159" s="67"/>
      <c r="P159" s="66"/>
      <c r="Q159" s="66"/>
      <c r="R159" s="104"/>
      <c r="S159" s="108"/>
      <c r="T159" s="618">
        <v>7</v>
      </c>
      <c r="U159" s="540" t="str">
        <f t="shared" ref="U159" si="1623">G159</f>
        <v/>
      </c>
      <c r="V159" s="540">
        <f t="shared" ref="V159" si="1624">I159</f>
        <v>0</v>
      </c>
      <c r="W159" s="540">
        <f t="shared" ref="W159" si="1625">I160</f>
        <v>0</v>
      </c>
      <c r="X159" s="540">
        <f t="shared" ref="X159" si="1626">J159</f>
        <v>0</v>
      </c>
      <c r="Y159" s="540">
        <f t="shared" ref="Y159" si="1627">J160</f>
        <v>0</v>
      </c>
      <c r="Z159" s="540">
        <f t="shared" ref="Z159" si="1628">K159</f>
        <v>0</v>
      </c>
      <c r="AA159" s="540">
        <f t="shared" ref="AA159" si="1629">K160</f>
        <v>0</v>
      </c>
      <c r="AB159" s="540">
        <f t="shared" ref="AB159" si="1630">L159</f>
        <v>0</v>
      </c>
      <c r="AC159" s="540">
        <f t="shared" ref="AC159" si="1631">L160</f>
        <v>0</v>
      </c>
      <c r="AD159" s="540">
        <f t="shared" ref="AD159" si="1632">M159</f>
        <v>0</v>
      </c>
      <c r="AE159" s="540">
        <f t="shared" ref="AE159" si="1633">M160</f>
        <v>0</v>
      </c>
      <c r="AF159" s="540">
        <f t="shared" ref="AF159" si="1634">N159</f>
        <v>0</v>
      </c>
      <c r="AG159" s="540">
        <f t="shared" ref="AG159" si="1635">N160</f>
        <v>0</v>
      </c>
      <c r="AH159" s="540">
        <f t="shared" ref="AH159" si="1636">O159</f>
        <v>0</v>
      </c>
      <c r="AI159" s="540">
        <f t="shared" ref="AI159" si="1637">O160</f>
        <v>0</v>
      </c>
      <c r="AJ159" s="540">
        <f t="shared" ref="AJ159" si="1638">P159</f>
        <v>0</v>
      </c>
      <c r="AK159" s="540">
        <f t="shared" ref="AK159" si="1639">P160</f>
        <v>0</v>
      </c>
      <c r="AL159" s="540">
        <f t="shared" ref="AL159" si="1640">Q159</f>
        <v>0</v>
      </c>
      <c r="AM159" s="540">
        <f t="shared" ref="AM159" si="1641">Q160</f>
        <v>0</v>
      </c>
      <c r="AN159" s="540">
        <f t="shared" ref="AN159" si="1642">R159</f>
        <v>0</v>
      </c>
      <c r="AO159" s="540">
        <f t="shared" ref="AO159" si="1643">R160</f>
        <v>0</v>
      </c>
      <c r="AP159" s="540">
        <f t="shared" ref="AP159" si="1644">S159+S160</f>
        <v>0</v>
      </c>
      <c r="AQ159" s="540"/>
      <c r="AR159" s="540" t="str">
        <f t="shared" ref="AR159" si="1645">IF(U159="","",AP159+IFERROR(SUM(V159:AO160)+LARGE(V159:AO160,1)/100+LARGE(V159:AO160,2)/1000+LARGE(V159:AO160,3)/10000+LARGE(V159:AO160,4)/100000+LARGE(V159:AO160,5)/1000000+LARGE(V159:AO160,6)/10000000+LARGE(V159:AO160,7)/100000000+LARGE(V159:AO160,8)/1000000000+LARGE(V159:AO160,9)/10000000000+LARGE(V159:AO160,10)/100000000000+LARGE(V159:AO160,11)/1000000000000+LARGE(V159:AO160,12)/10000000000000+LARGE(V159:AO160,13)/100000000000000+LARGE(V159:AO160,14)/1000000000000000+LARGE(V159:AO160,15)/10000000000000000+LARGE(V159:AO160,16)/100000000000000000+LARGE(V159:AO160,17)/1000000000000000000+LARGE(V159:AO160,18)/10000000000000000000+LARGE(V159:AO160,19)/100000000000000000000+LARGE(V159:AO160,20)/1E+21+0.01/T159,0))</f>
        <v/>
      </c>
    </row>
    <row r="160" spans="1:44" ht="12" customHeight="1" thickBot="1" x14ac:dyDescent="0.35">
      <c r="A160" s="604"/>
      <c r="B160" s="524"/>
      <c r="C160" s="521"/>
      <c r="D160" s="526"/>
      <c r="E160" s="69"/>
      <c r="F160" s="70"/>
      <c r="G160" s="528"/>
      <c r="H160" s="84" t="str">
        <f t="shared" si="1501"/>
        <v/>
      </c>
      <c r="I160" s="71"/>
      <c r="J160" s="71"/>
      <c r="K160" s="71"/>
      <c r="L160" s="71"/>
      <c r="M160" s="71"/>
      <c r="N160" s="71"/>
      <c r="O160" s="73"/>
      <c r="P160" s="71"/>
      <c r="Q160" s="71"/>
      <c r="R160" s="105"/>
      <c r="S160" s="107"/>
      <c r="T160" s="618"/>
      <c r="U160" s="540"/>
      <c r="V160" s="540"/>
      <c r="W160" s="540"/>
      <c r="X160" s="540"/>
      <c r="Y160" s="540"/>
      <c r="Z160" s="540"/>
      <c r="AA160" s="540"/>
      <c r="AB160" s="540"/>
      <c r="AC160" s="540"/>
      <c r="AD160" s="540"/>
      <c r="AE160" s="540"/>
      <c r="AF160" s="540"/>
      <c r="AG160" s="540"/>
      <c r="AH160" s="540"/>
      <c r="AI160" s="540"/>
      <c r="AJ160" s="540"/>
      <c r="AK160" s="540"/>
      <c r="AL160" s="540"/>
      <c r="AM160" s="540"/>
      <c r="AN160" s="540"/>
      <c r="AO160" s="540"/>
      <c r="AP160" s="540"/>
      <c r="AQ160" s="540"/>
      <c r="AR160" s="540"/>
    </row>
    <row r="161" spans="1:44" ht="12" customHeight="1" x14ac:dyDescent="0.3">
      <c r="A161" s="603" t="str">
        <f t="shared" ref="A161" si="1646">IF(ISERROR(RANK(AR161,$AR$147:$AR$170,0)),"",(RANK(AR161,$AR$147:$AR$170,0)))</f>
        <v/>
      </c>
      <c r="B161" s="523" t="str">
        <f>IF(ISNA(VLOOKUP($D161,'L. Des E.'!$A$3:$C$362,2,FALSE)),"",(VLOOKUP($D161,'L. Des E.'!$A$3:$C$362,2,FALSE)))</f>
        <v/>
      </c>
      <c r="C161" s="520" t="str">
        <f>IF(ISNA(VLOOKUP($D161,'L. Des E.'!$A$3:$C$362,3,FALSE)),"",(VLOOKUP($D161,'L. Des E.'!$A$3:$C$362,3,FALSE)))</f>
        <v/>
      </c>
      <c r="D161" s="525"/>
      <c r="E161" s="64"/>
      <c r="F161" s="65"/>
      <c r="G161" s="527" t="str">
        <f t="shared" si="1500"/>
        <v/>
      </c>
      <c r="H161" s="237" t="str">
        <f t="shared" si="1501"/>
        <v/>
      </c>
      <c r="I161" s="66"/>
      <c r="J161" s="66"/>
      <c r="K161" s="66"/>
      <c r="L161" s="66"/>
      <c r="M161" s="66"/>
      <c r="N161" s="66"/>
      <c r="O161" s="67"/>
      <c r="P161" s="66"/>
      <c r="Q161" s="66"/>
      <c r="R161" s="104"/>
      <c r="S161" s="68"/>
      <c r="T161" s="618">
        <v>8</v>
      </c>
      <c r="U161" s="540" t="str">
        <f t="shared" ref="U161" si="1647">G161</f>
        <v/>
      </c>
      <c r="V161" s="540">
        <f t="shared" ref="V161" si="1648">I161</f>
        <v>0</v>
      </c>
      <c r="W161" s="540">
        <f t="shared" ref="W161" si="1649">I162</f>
        <v>0</v>
      </c>
      <c r="X161" s="540">
        <f t="shared" ref="X161" si="1650">J161</f>
        <v>0</v>
      </c>
      <c r="Y161" s="540">
        <f t="shared" ref="Y161" si="1651">J162</f>
        <v>0</v>
      </c>
      <c r="Z161" s="540">
        <f t="shared" ref="Z161" si="1652">K161</f>
        <v>0</v>
      </c>
      <c r="AA161" s="540">
        <f t="shared" ref="AA161" si="1653">K162</f>
        <v>0</v>
      </c>
      <c r="AB161" s="540">
        <f t="shared" ref="AB161" si="1654">L161</f>
        <v>0</v>
      </c>
      <c r="AC161" s="540">
        <f t="shared" ref="AC161" si="1655">L162</f>
        <v>0</v>
      </c>
      <c r="AD161" s="540">
        <f t="shared" ref="AD161" si="1656">M161</f>
        <v>0</v>
      </c>
      <c r="AE161" s="540">
        <f t="shared" ref="AE161" si="1657">M162</f>
        <v>0</v>
      </c>
      <c r="AF161" s="540">
        <f t="shared" ref="AF161" si="1658">N161</f>
        <v>0</v>
      </c>
      <c r="AG161" s="540">
        <f t="shared" ref="AG161" si="1659">N162</f>
        <v>0</v>
      </c>
      <c r="AH161" s="540">
        <f t="shared" ref="AH161" si="1660">O161</f>
        <v>0</v>
      </c>
      <c r="AI161" s="540">
        <f t="shared" ref="AI161" si="1661">O162</f>
        <v>0</v>
      </c>
      <c r="AJ161" s="540">
        <f t="shared" ref="AJ161" si="1662">P161</f>
        <v>0</v>
      </c>
      <c r="AK161" s="540">
        <f t="shared" ref="AK161" si="1663">P162</f>
        <v>0</v>
      </c>
      <c r="AL161" s="540">
        <f t="shared" ref="AL161" si="1664">Q161</f>
        <v>0</v>
      </c>
      <c r="AM161" s="540">
        <f t="shared" ref="AM161" si="1665">Q162</f>
        <v>0</v>
      </c>
      <c r="AN161" s="540">
        <f t="shared" ref="AN161" si="1666">R161</f>
        <v>0</v>
      </c>
      <c r="AO161" s="540">
        <f t="shared" ref="AO161" si="1667">R162</f>
        <v>0</v>
      </c>
      <c r="AP161" s="540">
        <f t="shared" ref="AP161" si="1668">S161+S162</f>
        <v>0</v>
      </c>
      <c r="AQ161" s="540"/>
      <c r="AR161" s="540" t="str">
        <f t="shared" ref="AR161" si="1669">IF(U161="","",AP161+IFERROR(SUM(V161:AO162)+LARGE(V161:AO162,1)/100+LARGE(V161:AO162,2)/1000+LARGE(V161:AO162,3)/10000+LARGE(V161:AO162,4)/100000+LARGE(V161:AO162,5)/1000000+LARGE(V161:AO162,6)/10000000+LARGE(V161:AO162,7)/100000000+LARGE(V161:AO162,8)/1000000000+LARGE(V161:AO162,9)/10000000000+LARGE(V161:AO162,10)/100000000000+LARGE(V161:AO162,11)/1000000000000+LARGE(V161:AO162,12)/10000000000000+LARGE(V161:AO162,13)/100000000000000+LARGE(V161:AO162,14)/1000000000000000+LARGE(V161:AO162,15)/10000000000000000+LARGE(V161:AO162,16)/100000000000000000+LARGE(V161:AO162,17)/1000000000000000000+LARGE(V161:AO162,18)/10000000000000000000+LARGE(V161:AO162,19)/100000000000000000000+LARGE(V161:AO162,20)/1E+21+0.01/T161,0))</f>
        <v/>
      </c>
    </row>
    <row r="162" spans="1:44" ht="12" customHeight="1" thickBot="1" x14ac:dyDescent="0.35">
      <c r="A162" s="604"/>
      <c r="B162" s="524"/>
      <c r="C162" s="521"/>
      <c r="D162" s="526"/>
      <c r="E162" s="69"/>
      <c r="F162" s="70"/>
      <c r="G162" s="528"/>
      <c r="H162" s="84" t="str">
        <f t="shared" si="1501"/>
        <v/>
      </c>
      <c r="I162" s="71"/>
      <c r="J162" s="71"/>
      <c r="K162" s="71"/>
      <c r="L162" s="71"/>
      <c r="M162" s="71"/>
      <c r="N162" s="71"/>
      <c r="O162" s="73"/>
      <c r="P162" s="71"/>
      <c r="Q162" s="71"/>
      <c r="R162" s="105"/>
      <c r="S162" s="74"/>
      <c r="T162" s="618"/>
      <c r="U162" s="540"/>
      <c r="V162" s="540"/>
      <c r="W162" s="540"/>
      <c r="X162" s="540"/>
      <c r="Y162" s="540"/>
      <c r="Z162" s="540"/>
      <c r="AA162" s="540"/>
      <c r="AB162" s="540"/>
      <c r="AC162" s="540"/>
      <c r="AD162" s="540"/>
      <c r="AE162" s="540"/>
      <c r="AF162" s="540"/>
      <c r="AG162" s="540"/>
      <c r="AH162" s="540"/>
      <c r="AI162" s="540"/>
      <c r="AJ162" s="540"/>
      <c r="AK162" s="540"/>
      <c r="AL162" s="540"/>
      <c r="AM162" s="540"/>
      <c r="AN162" s="540"/>
      <c r="AO162" s="540"/>
      <c r="AP162" s="540"/>
      <c r="AQ162" s="540"/>
      <c r="AR162" s="540"/>
    </row>
    <row r="163" spans="1:44" ht="12" customHeight="1" x14ac:dyDescent="0.3">
      <c r="A163" s="603" t="str">
        <f t="shared" ref="A163" si="1670">IF(ISERROR(RANK(AR163,$AR$147:$AR$170,0)),"",(RANK(AR163,$AR$147:$AR$170,0)))</f>
        <v/>
      </c>
      <c r="B163" s="523" t="str">
        <f>IF(ISNA(VLOOKUP($D163,'L. Des E.'!$A$3:$C$362,2,FALSE)),"",(VLOOKUP($D163,'L. Des E.'!$A$3:$C$362,2,FALSE)))</f>
        <v/>
      </c>
      <c r="C163" s="520" t="str">
        <f>IF(ISNA(VLOOKUP($D163,'L. Des E.'!$A$3:$C$362,3,FALSE)),"",(VLOOKUP($D163,'L. Des E.'!$A$3:$C$362,3,FALSE)))</f>
        <v/>
      </c>
      <c r="D163" s="525"/>
      <c r="E163" s="64"/>
      <c r="F163" s="65"/>
      <c r="G163" s="527" t="str">
        <f t="shared" si="1500"/>
        <v/>
      </c>
      <c r="H163" s="237" t="str">
        <f t="shared" si="1501"/>
        <v/>
      </c>
      <c r="I163" s="66"/>
      <c r="J163" s="66"/>
      <c r="K163" s="66"/>
      <c r="L163" s="66"/>
      <c r="M163" s="66"/>
      <c r="N163" s="66"/>
      <c r="O163" s="67"/>
      <c r="P163" s="66"/>
      <c r="Q163" s="66"/>
      <c r="R163" s="104"/>
      <c r="S163" s="108"/>
      <c r="T163" s="618">
        <v>9</v>
      </c>
      <c r="U163" s="540" t="str">
        <f t="shared" ref="U163" si="1671">G163</f>
        <v/>
      </c>
      <c r="V163" s="540">
        <f t="shared" ref="V163" si="1672">I163</f>
        <v>0</v>
      </c>
      <c r="W163" s="540">
        <f t="shared" ref="W163" si="1673">I164</f>
        <v>0</v>
      </c>
      <c r="X163" s="540">
        <f t="shared" ref="X163" si="1674">J163</f>
        <v>0</v>
      </c>
      <c r="Y163" s="540">
        <f t="shared" ref="Y163" si="1675">J164</f>
        <v>0</v>
      </c>
      <c r="Z163" s="540">
        <f t="shared" ref="Z163" si="1676">K163</f>
        <v>0</v>
      </c>
      <c r="AA163" s="540">
        <f t="shared" ref="AA163" si="1677">K164</f>
        <v>0</v>
      </c>
      <c r="AB163" s="540">
        <f t="shared" ref="AB163" si="1678">L163</f>
        <v>0</v>
      </c>
      <c r="AC163" s="540">
        <f t="shared" ref="AC163" si="1679">L164</f>
        <v>0</v>
      </c>
      <c r="AD163" s="540">
        <f t="shared" ref="AD163" si="1680">M163</f>
        <v>0</v>
      </c>
      <c r="AE163" s="540">
        <f t="shared" ref="AE163" si="1681">M164</f>
        <v>0</v>
      </c>
      <c r="AF163" s="540">
        <f t="shared" ref="AF163" si="1682">N163</f>
        <v>0</v>
      </c>
      <c r="AG163" s="540">
        <f t="shared" ref="AG163" si="1683">N164</f>
        <v>0</v>
      </c>
      <c r="AH163" s="540">
        <f t="shared" ref="AH163" si="1684">O163</f>
        <v>0</v>
      </c>
      <c r="AI163" s="540">
        <f t="shared" ref="AI163" si="1685">O164</f>
        <v>0</v>
      </c>
      <c r="AJ163" s="540">
        <f t="shared" ref="AJ163" si="1686">P163</f>
        <v>0</v>
      </c>
      <c r="AK163" s="540">
        <f t="shared" ref="AK163" si="1687">P164</f>
        <v>0</v>
      </c>
      <c r="AL163" s="540">
        <f t="shared" ref="AL163" si="1688">Q163</f>
        <v>0</v>
      </c>
      <c r="AM163" s="540">
        <f t="shared" ref="AM163" si="1689">Q164</f>
        <v>0</v>
      </c>
      <c r="AN163" s="540">
        <f t="shared" ref="AN163" si="1690">R163</f>
        <v>0</v>
      </c>
      <c r="AO163" s="540">
        <f t="shared" ref="AO163" si="1691">R164</f>
        <v>0</v>
      </c>
      <c r="AP163" s="540">
        <f t="shared" ref="AP163" si="1692">S163+S164</f>
        <v>0</v>
      </c>
      <c r="AQ163" s="540"/>
      <c r="AR163" s="540" t="str">
        <f t="shared" ref="AR163" si="1693">IF(U163="","",AP163+IFERROR(SUM(V163:AO164)+LARGE(V163:AO164,1)/100+LARGE(V163:AO164,2)/1000+LARGE(V163:AO164,3)/10000+LARGE(V163:AO164,4)/100000+LARGE(V163:AO164,5)/1000000+LARGE(V163:AO164,6)/10000000+LARGE(V163:AO164,7)/100000000+LARGE(V163:AO164,8)/1000000000+LARGE(V163:AO164,9)/10000000000+LARGE(V163:AO164,10)/100000000000+LARGE(V163:AO164,11)/1000000000000+LARGE(V163:AO164,12)/10000000000000+LARGE(V163:AO164,13)/100000000000000+LARGE(V163:AO164,14)/1000000000000000+LARGE(V163:AO164,15)/10000000000000000+LARGE(V163:AO164,16)/100000000000000000+LARGE(V163:AO164,17)/1000000000000000000+LARGE(V163:AO164,18)/10000000000000000000+LARGE(V163:AO164,19)/100000000000000000000+LARGE(V163:AO164,20)/1E+21+0.01/T163,0))</f>
        <v/>
      </c>
    </row>
    <row r="164" spans="1:44" ht="12" customHeight="1" thickBot="1" x14ac:dyDescent="0.35">
      <c r="A164" s="604"/>
      <c r="B164" s="524"/>
      <c r="C164" s="521"/>
      <c r="D164" s="526"/>
      <c r="E164" s="69"/>
      <c r="F164" s="70"/>
      <c r="G164" s="528"/>
      <c r="H164" s="84" t="str">
        <f t="shared" si="1501"/>
        <v/>
      </c>
      <c r="I164" s="71"/>
      <c r="J164" s="71"/>
      <c r="K164" s="71"/>
      <c r="L164" s="71"/>
      <c r="M164" s="71"/>
      <c r="N164" s="71"/>
      <c r="O164" s="73"/>
      <c r="P164" s="71"/>
      <c r="Q164" s="71"/>
      <c r="R164" s="105"/>
      <c r="S164" s="107"/>
      <c r="T164" s="618"/>
      <c r="U164" s="540"/>
      <c r="V164" s="540"/>
      <c r="W164" s="540"/>
      <c r="X164" s="540"/>
      <c r="Y164" s="540"/>
      <c r="Z164" s="540"/>
      <c r="AA164" s="540"/>
      <c r="AB164" s="540"/>
      <c r="AC164" s="540"/>
      <c r="AD164" s="540"/>
      <c r="AE164" s="540"/>
      <c r="AF164" s="540"/>
      <c r="AG164" s="540"/>
      <c r="AH164" s="540"/>
      <c r="AI164" s="540"/>
      <c r="AJ164" s="540"/>
      <c r="AK164" s="540"/>
      <c r="AL164" s="540"/>
      <c r="AM164" s="540"/>
      <c r="AN164" s="540"/>
      <c r="AO164" s="540"/>
      <c r="AP164" s="540"/>
      <c r="AQ164" s="540"/>
      <c r="AR164" s="540"/>
    </row>
    <row r="165" spans="1:44" ht="12" customHeight="1" x14ac:dyDescent="0.3">
      <c r="A165" s="603" t="str">
        <f t="shared" ref="A165" si="1694">IF(ISERROR(RANK(AR165,$AR$147:$AR$170,0)),"",(RANK(AR165,$AR$147:$AR$170,0)))</f>
        <v/>
      </c>
      <c r="B165" s="523" t="str">
        <f>IF(ISNA(VLOOKUP($D165,'L. Des E.'!$A$3:$C$362,2,FALSE)),"",(VLOOKUP($D165,'L. Des E.'!$A$3:$C$362,2,FALSE)))</f>
        <v/>
      </c>
      <c r="C165" s="520" t="str">
        <f>IF(ISNA(VLOOKUP($D165,'L. Des E.'!$A$3:$C$362,3,FALSE)),"",(VLOOKUP($D165,'L. Des E.'!$A$3:$C$362,3,FALSE)))</f>
        <v/>
      </c>
      <c r="D165" s="525"/>
      <c r="E165" s="64"/>
      <c r="F165" s="65"/>
      <c r="G165" s="527" t="str">
        <f t="shared" si="1500"/>
        <v/>
      </c>
      <c r="H165" s="237" t="str">
        <f t="shared" si="1501"/>
        <v/>
      </c>
      <c r="I165" s="66"/>
      <c r="J165" s="66"/>
      <c r="K165" s="66"/>
      <c r="L165" s="66"/>
      <c r="M165" s="66"/>
      <c r="N165" s="66"/>
      <c r="O165" s="67"/>
      <c r="P165" s="66"/>
      <c r="Q165" s="66"/>
      <c r="R165" s="104"/>
      <c r="S165" s="68"/>
      <c r="T165" s="618">
        <v>10</v>
      </c>
      <c r="U165" s="540" t="str">
        <f t="shared" ref="U165" si="1695">G165</f>
        <v/>
      </c>
      <c r="V165" s="540">
        <f t="shared" ref="V165" si="1696">I165</f>
        <v>0</v>
      </c>
      <c r="W165" s="540">
        <f t="shared" ref="W165" si="1697">I166</f>
        <v>0</v>
      </c>
      <c r="X165" s="540">
        <f t="shared" ref="X165" si="1698">J165</f>
        <v>0</v>
      </c>
      <c r="Y165" s="540">
        <f t="shared" ref="Y165" si="1699">J166</f>
        <v>0</v>
      </c>
      <c r="Z165" s="540">
        <f t="shared" ref="Z165" si="1700">K165</f>
        <v>0</v>
      </c>
      <c r="AA165" s="540">
        <f t="shared" ref="AA165" si="1701">K166</f>
        <v>0</v>
      </c>
      <c r="AB165" s="540">
        <f t="shared" ref="AB165" si="1702">L165</f>
        <v>0</v>
      </c>
      <c r="AC165" s="540">
        <f t="shared" ref="AC165" si="1703">L166</f>
        <v>0</v>
      </c>
      <c r="AD165" s="540">
        <f t="shared" ref="AD165" si="1704">M165</f>
        <v>0</v>
      </c>
      <c r="AE165" s="540">
        <f t="shared" ref="AE165" si="1705">M166</f>
        <v>0</v>
      </c>
      <c r="AF165" s="540">
        <f t="shared" ref="AF165" si="1706">N165</f>
        <v>0</v>
      </c>
      <c r="AG165" s="540">
        <f t="shared" ref="AG165" si="1707">N166</f>
        <v>0</v>
      </c>
      <c r="AH165" s="540">
        <f t="shared" ref="AH165" si="1708">O165</f>
        <v>0</v>
      </c>
      <c r="AI165" s="540">
        <f t="shared" ref="AI165" si="1709">O166</f>
        <v>0</v>
      </c>
      <c r="AJ165" s="540">
        <f t="shared" ref="AJ165" si="1710">P165</f>
        <v>0</v>
      </c>
      <c r="AK165" s="540">
        <f t="shared" ref="AK165" si="1711">P166</f>
        <v>0</v>
      </c>
      <c r="AL165" s="540">
        <f t="shared" ref="AL165" si="1712">Q165</f>
        <v>0</v>
      </c>
      <c r="AM165" s="540">
        <f t="shared" ref="AM165" si="1713">Q166</f>
        <v>0</v>
      </c>
      <c r="AN165" s="540">
        <f t="shared" ref="AN165" si="1714">R165</f>
        <v>0</v>
      </c>
      <c r="AO165" s="540">
        <f t="shared" ref="AO165" si="1715">R166</f>
        <v>0</v>
      </c>
      <c r="AP165" s="540">
        <f t="shared" ref="AP165" si="1716">S165+S166</f>
        <v>0</v>
      </c>
      <c r="AQ165" s="540"/>
      <c r="AR165" s="540" t="str">
        <f t="shared" ref="AR165" si="1717">IF(U165="","",AP165+IFERROR(SUM(V165:AO166)+LARGE(V165:AO166,1)/100+LARGE(V165:AO166,2)/1000+LARGE(V165:AO166,3)/10000+LARGE(V165:AO166,4)/100000+LARGE(V165:AO166,5)/1000000+LARGE(V165:AO166,6)/10000000+LARGE(V165:AO166,7)/100000000+LARGE(V165:AO166,8)/1000000000+LARGE(V165:AO166,9)/10000000000+LARGE(V165:AO166,10)/100000000000+LARGE(V165:AO166,11)/1000000000000+LARGE(V165:AO166,12)/10000000000000+LARGE(V165:AO166,13)/100000000000000+LARGE(V165:AO166,14)/1000000000000000+LARGE(V165:AO166,15)/10000000000000000+LARGE(V165:AO166,16)/100000000000000000+LARGE(V165:AO166,17)/1000000000000000000+LARGE(V165:AO166,18)/10000000000000000000+LARGE(V165:AO166,19)/100000000000000000000+LARGE(V165:AO166,20)/1E+21+0.01/T165,0))</f>
        <v/>
      </c>
    </row>
    <row r="166" spans="1:44" ht="12" customHeight="1" thickBot="1" x14ac:dyDescent="0.35">
      <c r="A166" s="604"/>
      <c r="B166" s="524"/>
      <c r="C166" s="521"/>
      <c r="D166" s="526"/>
      <c r="E166" s="69"/>
      <c r="F166" s="70"/>
      <c r="G166" s="528"/>
      <c r="H166" s="84" t="str">
        <f t="shared" si="1501"/>
        <v/>
      </c>
      <c r="I166" s="71"/>
      <c r="J166" s="71"/>
      <c r="K166" s="71"/>
      <c r="L166" s="71"/>
      <c r="M166" s="71"/>
      <c r="N166" s="71"/>
      <c r="O166" s="73"/>
      <c r="P166" s="71"/>
      <c r="Q166" s="71"/>
      <c r="R166" s="105"/>
      <c r="S166" s="74"/>
      <c r="T166" s="618"/>
      <c r="U166" s="540"/>
      <c r="V166" s="540"/>
      <c r="W166" s="540"/>
      <c r="X166" s="540"/>
      <c r="Y166" s="540"/>
      <c r="Z166" s="540"/>
      <c r="AA166" s="540"/>
      <c r="AB166" s="540"/>
      <c r="AC166" s="540"/>
      <c r="AD166" s="540"/>
      <c r="AE166" s="540"/>
      <c r="AF166" s="540"/>
      <c r="AG166" s="540"/>
      <c r="AH166" s="540"/>
      <c r="AI166" s="540"/>
      <c r="AJ166" s="540"/>
      <c r="AK166" s="540"/>
      <c r="AL166" s="540"/>
      <c r="AM166" s="540"/>
      <c r="AN166" s="540"/>
      <c r="AO166" s="540"/>
      <c r="AP166" s="540"/>
      <c r="AQ166" s="540"/>
      <c r="AR166" s="540"/>
    </row>
    <row r="167" spans="1:44" ht="12" customHeight="1" x14ac:dyDescent="0.3">
      <c r="A167" s="603" t="str">
        <f t="shared" ref="A167" si="1718">IF(ISERROR(RANK(AR167,$AR$147:$AR$170,0)),"",(RANK(AR167,$AR$147:$AR$170,0)))</f>
        <v/>
      </c>
      <c r="B167" s="523" t="str">
        <f>IF(ISNA(VLOOKUP($D167,'L. Des E.'!$A$3:$C$362,2,FALSE)),"",(VLOOKUP($D167,'L. Des E.'!$A$3:$C$362,2,FALSE)))</f>
        <v/>
      </c>
      <c r="C167" s="520" t="str">
        <f>IF(ISNA(VLOOKUP($D167,'L. Des E.'!$A$3:$C$362,3,FALSE)),"",(VLOOKUP($D167,'L. Des E.'!$A$3:$C$362,3,FALSE)))</f>
        <v/>
      </c>
      <c r="D167" s="525"/>
      <c r="E167" s="64"/>
      <c r="F167" s="65"/>
      <c r="G167" s="527" t="str">
        <f t="shared" si="1500"/>
        <v/>
      </c>
      <c r="H167" s="237" t="str">
        <f t="shared" si="1501"/>
        <v/>
      </c>
      <c r="I167" s="66"/>
      <c r="J167" s="66"/>
      <c r="K167" s="66"/>
      <c r="L167" s="66"/>
      <c r="M167" s="66"/>
      <c r="N167" s="66"/>
      <c r="O167" s="67"/>
      <c r="P167" s="66"/>
      <c r="Q167" s="66"/>
      <c r="R167" s="104"/>
      <c r="S167" s="108"/>
      <c r="T167" s="618">
        <v>11</v>
      </c>
      <c r="U167" s="540" t="str">
        <f t="shared" ref="U167" si="1719">G167</f>
        <v/>
      </c>
      <c r="V167" s="540">
        <f t="shared" ref="V167" si="1720">I167</f>
        <v>0</v>
      </c>
      <c r="W167" s="540">
        <f t="shared" ref="W167" si="1721">I168</f>
        <v>0</v>
      </c>
      <c r="X167" s="540">
        <f t="shared" ref="X167" si="1722">J167</f>
        <v>0</v>
      </c>
      <c r="Y167" s="540">
        <f t="shared" ref="Y167" si="1723">J168</f>
        <v>0</v>
      </c>
      <c r="Z167" s="540">
        <f t="shared" ref="Z167" si="1724">K167</f>
        <v>0</v>
      </c>
      <c r="AA167" s="540">
        <f t="shared" ref="AA167" si="1725">K168</f>
        <v>0</v>
      </c>
      <c r="AB167" s="540">
        <f t="shared" ref="AB167" si="1726">L167</f>
        <v>0</v>
      </c>
      <c r="AC167" s="540">
        <f t="shared" ref="AC167" si="1727">L168</f>
        <v>0</v>
      </c>
      <c r="AD167" s="540">
        <f t="shared" ref="AD167" si="1728">M167</f>
        <v>0</v>
      </c>
      <c r="AE167" s="540">
        <f t="shared" ref="AE167" si="1729">M168</f>
        <v>0</v>
      </c>
      <c r="AF167" s="540">
        <f t="shared" ref="AF167" si="1730">N167</f>
        <v>0</v>
      </c>
      <c r="AG167" s="540">
        <f t="shared" ref="AG167" si="1731">N168</f>
        <v>0</v>
      </c>
      <c r="AH167" s="540">
        <f t="shared" ref="AH167" si="1732">O167</f>
        <v>0</v>
      </c>
      <c r="AI167" s="540">
        <f t="shared" ref="AI167" si="1733">O168</f>
        <v>0</v>
      </c>
      <c r="AJ167" s="540">
        <f t="shared" ref="AJ167" si="1734">P167</f>
        <v>0</v>
      </c>
      <c r="AK167" s="540">
        <f t="shared" ref="AK167" si="1735">P168</f>
        <v>0</v>
      </c>
      <c r="AL167" s="540">
        <f t="shared" ref="AL167" si="1736">Q167</f>
        <v>0</v>
      </c>
      <c r="AM167" s="540">
        <f t="shared" ref="AM167" si="1737">Q168</f>
        <v>0</v>
      </c>
      <c r="AN167" s="540">
        <f t="shared" ref="AN167" si="1738">R167</f>
        <v>0</v>
      </c>
      <c r="AO167" s="540">
        <f t="shared" ref="AO167" si="1739">R168</f>
        <v>0</v>
      </c>
      <c r="AP167" s="540">
        <f t="shared" ref="AP167" si="1740">S167+S168</f>
        <v>0</v>
      </c>
      <c r="AQ167" s="540"/>
      <c r="AR167" s="540" t="str">
        <f t="shared" ref="AR167" si="1741">IF(U167="","",AP167+IFERROR(SUM(V167:AO168)+LARGE(V167:AO168,1)/100+LARGE(V167:AO168,2)/1000+LARGE(V167:AO168,3)/10000+LARGE(V167:AO168,4)/100000+LARGE(V167:AO168,5)/1000000+LARGE(V167:AO168,6)/10000000+LARGE(V167:AO168,7)/100000000+LARGE(V167:AO168,8)/1000000000+LARGE(V167:AO168,9)/10000000000+LARGE(V167:AO168,10)/100000000000+LARGE(V167:AO168,11)/1000000000000+LARGE(V167:AO168,12)/10000000000000+LARGE(V167:AO168,13)/100000000000000+LARGE(V167:AO168,14)/1000000000000000+LARGE(V167:AO168,15)/10000000000000000+LARGE(V167:AO168,16)/100000000000000000+LARGE(V167:AO168,17)/1000000000000000000+LARGE(V167:AO168,18)/10000000000000000000+LARGE(V167:AO168,19)/100000000000000000000+LARGE(V167:AO168,20)/1E+21+0.01/T167,0))</f>
        <v/>
      </c>
    </row>
    <row r="168" spans="1:44" ht="12" customHeight="1" thickBot="1" x14ac:dyDescent="0.35">
      <c r="A168" s="604"/>
      <c r="B168" s="524"/>
      <c r="C168" s="521"/>
      <c r="D168" s="526"/>
      <c r="E168" s="69"/>
      <c r="F168" s="70"/>
      <c r="G168" s="528"/>
      <c r="H168" s="84" t="str">
        <f t="shared" si="1501"/>
        <v/>
      </c>
      <c r="I168" s="71"/>
      <c r="J168" s="71"/>
      <c r="K168" s="71"/>
      <c r="L168" s="71"/>
      <c r="M168" s="71"/>
      <c r="N168" s="71"/>
      <c r="O168" s="73"/>
      <c r="P168" s="71"/>
      <c r="Q168" s="71"/>
      <c r="R168" s="105"/>
      <c r="S168" s="107"/>
      <c r="T168" s="618"/>
      <c r="U168" s="540"/>
      <c r="V168" s="540"/>
      <c r="W168" s="540"/>
      <c r="X168" s="540"/>
      <c r="Y168" s="540"/>
      <c r="Z168" s="540"/>
      <c r="AA168" s="540"/>
      <c r="AB168" s="540"/>
      <c r="AC168" s="540"/>
      <c r="AD168" s="540"/>
      <c r="AE168" s="540"/>
      <c r="AF168" s="540"/>
      <c r="AG168" s="540"/>
      <c r="AH168" s="540"/>
      <c r="AI168" s="540"/>
      <c r="AJ168" s="540"/>
      <c r="AK168" s="540"/>
      <c r="AL168" s="540"/>
      <c r="AM168" s="540"/>
      <c r="AN168" s="540"/>
      <c r="AO168" s="540"/>
      <c r="AP168" s="540"/>
      <c r="AQ168" s="540"/>
      <c r="AR168" s="540"/>
    </row>
    <row r="169" spans="1:44" ht="12" customHeight="1" x14ac:dyDescent="0.3">
      <c r="A169" s="603" t="str">
        <f t="shared" ref="A169" si="1742">IF(ISERROR(RANK(AR169,$AR$147:$AR$170,0)),"",(RANK(AR169,$AR$147:$AR$170,0)))</f>
        <v/>
      </c>
      <c r="B169" s="523" t="str">
        <f>IF(ISNA(VLOOKUP($D169,'L. Des E.'!$A$3:$C$362,2,FALSE)),"",(VLOOKUP($D169,'L. Des E.'!$A$3:$C$362,2,FALSE)))</f>
        <v/>
      </c>
      <c r="C169" s="520" t="str">
        <f>IF(ISNA(VLOOKUP($D169,'L. Des E.'!$A$3:$C$362,3,FALSE)),"",(VLOOKUP($D169,'L. Des E.'!$A$3:$C$362,3,FALSE)))</f>
        <v/>
      </c>
      <c r="D169" s="525"/>
      <c r="E169" s="64"/>
      <c r="F169" s="65"/>
      <c r="G169" s="527" t="str">
        <f t="shared" si="1500"/>
        <v/>
      </c>
      <c r="H169" s="237" t="str">
        <f t="shared" si="1501"/>
        <v/>
      </c>
      <c r="I169" s="66"/>
      <c r="J169" s="66"/>
      <c r="K169" s="66"/>
      <c r="L169" s="66"/>
      <c r="M169" s="66"/>
      <c r="N169" s="66"/>
      <c r="O169" s="67"/>
      <c r="P169" s="66"/>
      <c r="Q169" s="66"/>
      <c r="R169" s="104"/>
      <c r="S169" s="68"/>
      <c r="T169" s="618">
        <v>12</v>
      </c>
      <c r="U169" s="540" t="str">
        <f t="shared" ref="U169" si="1743">G169</f>
        <v/>
      </c>
      <c r="V169" s="540">
        <f t="shared" ref="V169" si="1744">I169</f>
        <v>0</v>
      </c>
      <c r="W169" s="540">
        <f t="shared" ref="W169" si="1745">I170</f>
        <v>0</v>
      </c>
      <c r="X169" s="540">
        <f t="shared" ref="X169" si="1746">J169</f>
        <v>0</v>
      </c>
      <c r="Y169" s="540">
        <f t="shared" ref="Y169" si="1747">J170</f>
        <v>0</v>
      </c>
      <c r="Z169" s="540">
        <f t="shared" ref="Z169" si="1748">K169</f>
        <v>0</v>
      </c>
      <c r="AA169" s="540">
        <f t="shared" ref="AA169" si="1749">K170</f>
        <v>0</v>
      </c>
      <c r="AB169" s="540">
        <f t="shared" ref="AB169" si="1750">L169</f>
        <v>0</v>
      </c>
      <c r="AC169" s="540">
        <f t="shared" ref="AC169" si="1751">L170</f>
        <v>0</v>
      </c>
      <c r="AD169" s="540">
        <f t="shared" ref="AD169" si="1752">M169</f>
        <v>0</v>
      </c>
      <c r="AE169" s="540">
        <f t="shared" ref="AE169" si="1753">M170</f>
        <v>0</v>
      </c>
      <c r="AF169" s="540">
        <f t="shared" ref="AF169" si="1754">N169</f>
        <v>0</v>
      </c>
      <c r="AG169" s="540">
        <f t="shared" ref="AG169" si="1755">N170</f>
        <v>0</v>
      </c>
      <c r="AH169" s="540">
        <f t="shared" ref="AH169" si="1756">O169</f>
        <v>0</v>
      </c>
      <c r="AI169" s="540">
        <f t="shared" ref="AI169" si="1757">O170</f>
        <v>0</v>
      </c>
      <c r="AJ169" s="540">
        <f t="shared" ref="AJ169" si="1758">P169</f>
        <v>0</v>
      </c>
      <c r="AK169" s="540">
        <f t="shared" ref="AK169" si="1759">P170</f>
        <v>0</v>
      </c>
      <c r="AL169" s="540">
        <f t="shared" ref="AL169" si="1760">Q169</f>
        <v>0</v>
      </c>
      <c r="AM169" s="540">
        <f t="shared" ref="AM169" si="1761">Q170</f>
        <v>0</v>
      </c>
      <c r="AN169" s="540">
        <f t="shared" ref="AN169" si="1762">R169</f>
        <v>0</v>
      </c>
      <c r="AO169" s="540">
        <f t="shared" ref="AO169" si="1763">R170</f>
        <v>0</v>
      </c>
      <c r="AP169" s="540">
        <f t="shared" ref="AP169" si="1764">S169+S170</f>
        <v>0</v>
      </c>
      <c r="AQ169" s="540"/>
      <c r="AR169" s="540" t="str">
        <f t="shared" ref="AR169" si="1765">IF(U169="","",AP169+IFERROR(SUM(V169:AO170)+LARGE(V169:AO170,1)/100+LARGE(V169:AO170,2)/1000+LARGE(V169:AO170,3)/10000+LARGE(V169:AO170,4)/100000+LARGE(V169:AO170,5)/1000000+LARGE(V169:AO170,6)/10000000+LARGE(V169:AO170,7)/100000000+LARGE(V169:AO170,8)/1000000000+LARGE(V169:AO170,9)/10000000000+LARGE(V169:AO170,10)/100000000000+LARGE(V169:AO170,11)/1000000000000+LARGE(V169:AO170,12)/10000000000000+LARGE(V169:AO170,13)/100000000000000+LARGE(V169:AO170,14)/1000000000000000+LARGE(V169:AO170,15)/10000000000000000+LARGE(V169:AO170,16)/100000000000000000+LARGE(V169:AO170,17)/1000000000000000000+LARGE(V169:AO170,18)/10000000000000000000+LARGE(V169:AO170,19)/100000000000000000000+LARGE(V169:AO170,20)/1E+21+0.01/T169,0))</f>
        <v/>
      </c>
    </row>
    <row r="170" spans="1:44" ht="12" customHeight="1" thickBot="1" x14ac:dyDescent="0.35">
      <c r="A170" s="604"/>
      <c r="B170" s="531"/>
      <c r="C170" s="532"/>
      <c r="D170" s="533"/>
      <c r="E170" s="75"/>
      <c r="F170" s="76"/>
      <c r="G170" s="617"/>
      <c r="H170" s="44" t="str">
        <f t="shared" si="1501"/>
        <v/>
      </c>
      <c r="I170" s="77"/>
      <c r="J170" s="77"/>
      <c r="K170" s="77"/>
      <c r="L170" s="77"/>
      <c r="M170" s="77"/>
      <c r="N170" s="77"/>
      <c r="O170" s="78"/>
      <c r="P170" s="77"/>
      <c r="Q170" s="77"/>
      <c r="R170" s="106"/>
      <c r="S170" s="79"/>
      <c r="T170" s="618"/>
      <c r="U170" s="540"/>
      <c r="V170" s="540"/>
      <c r="W170" s="540"/>
      <c r="X170" s="540"/>
      <c r="Y170" s="540"/>
      <c r="Z170" s="540"/>
      <c r="AA170" s="540"/>
      <c r="AB170" s="540"/>
      <c r="AC170" s="540"/>
      <c r="AD170" s="540"/>
      <c r="AE170" s="540"/>
      <c r="AF170" s="540"/>
      <c r="AG170" s="540"/>
      <c r="AH170" s="540"/>
      <c r="AI170" s="540"/>
      <c r="AJ170" s="540"/>
      <c r="AK170" s="540"/>
      <c r="AL170" s="540"/>
      <c r="AM170" s="540"/>
      <c r="AN170" s="540"/>
      <c r="AO170" s="540"/>
      <c r="AP170" s="540"/>
      <c r="AQ170" s="540"/>
      <c r="AR170" s="540"/>
    </row>
  </sheetData>
  <sheetProtection algorithmName="SHA-512" hashValue="45Ni2PVihTUp9qXnVwqVCdIkLhK3VyfwdCSfYvj+/qhWZ8z7OaswCkeV4ZLDsxRs9gXfamejntBQ6qriE4Yo+Q==" saltValue="QMk8kzm8kQfKmlcD/7Fnxw==" spinCount="100000" sheet="1" objects="1" scenarios="1"/>
  <mergeCells count="2408">
    <mergeCell ref="W51:W52"/>
    <mergeCell ref="X51:X52"/>
    <mergeCell ref="Y51:Y52"/>
    <mergeCell ref="Z51:Z52"/>
    <mergeCell ref="AA51:AA52"/>
    <mergeCell ref="AB51:AB52"/>
    <mergeCell ref="AB47:AB48"/>
    <mergeCell ref="AC47:AC48"/>
    <mergeCell ref="AD47:AD48"/>
    <mergeCell ref="AE47:AE48"/>
    <mergeCell ref="AF47:AF48"/>
    <mergeCell ref="T51:T52"/>
    <mergeCell ref="U51:U52"/>
    <mergeCell ref="V51:V52"/>
    <mergeCell ref="K55:M55"/>
    <mergeCell ref="K33:M33"/>
    <mergeCell ref="T41:T42"/>
    <mergeCell ref="U41:U42"/>
    <mergeCell ref="V41:V42"/>
    <mergeCell ref="W41:W42"/>
    <mergeCell ref="X41:X42"/>
    <mergeCell ref="Y41:Y42"/>
    <mergeCell ref="Z41:Z42"/>
    <mergeCell ref="AA41:AA42"/>
    <mergeCell ref="AB41:AB42"/>
    <mergeCell ref="AC41:AC42"/>
    <mergeCell ref="AD41:AD42"/>
    <mergeCell ref="AE41:AE42"/>
    <mergeCell ref="W43:W44"/>
    <mergeCell ref="X43:X44"/>
    <mergeCell ref="Y43:Y44"/>
    <mergeCell ref="Z43:Z44"/>
    <mergeCell ref="AN146:AO146"/>
    <mergeCell ref="V146:W146"/>
    <mergeCell ref="X146:Y146"/>
    <mergeCell ref="Z146:AA146"/>
    <mergeCell ref="AB146:AC146"/>
    <mergeCell ref="AD146:AE146"/>
    <mergeCell ref="AF146:AG146"/>
    <mergeCell ref="AH146:AI146"/>
    <mergeCell ref="AJ146:AK146"/>
    <mergeCell ref="AL146:AM146"/>
    <mergeCell ref="AL88:AM88"/>
    <mergeCell ref="AN88:AO88"/>
    <mergeCell ref="V114:W114"/>
    <mergeCell ref="X114:Y114"/>
    <mergeCell ref="Z114:AA114"/>
    <mergeCell ref="AB114:AC114"/>
    <mergeCell ref="AD114:AE114"/>
    <mergeCell ref="AF114:AG114"/>
    <mergeCell ref="AH114:AI114"/>
    <mergeCell ref="AJ114:AK114"/>
    <mergeCell ref="AL114:AM114"/>
    <mergeCell ref="AN114:AO114"/>
    <mergeCell ref="AM143:AM144"/>
    <mergeCell ref="AN143:AN144"/>
    <mergeCell ref="AO143:AO144"/>
    <mergeCell ref="AN139:AN140"/>
    <mergeCell ref="AO139:AO140"/>
    <mergeCell ref="AM137:AM138"/>
    <mergeCell ref="AN137:AN138"/>
    <mergeCell ref="AO137:AO138"/>
    <mergeCell ref="AI143:AI144"/>
    <mergeCell ref="AJ143:AJ144"/>
    <mergeCell ref="AK169:AK170"/>
    <mergeCell ref="AL169:AL170"/>
    <mergeCell ref="AM169:AM170"/>
    <mergeCell ref="AN169:AN170"/>
    <mergeCell ref="AO169:AO170"/>
    <mergeCell ref="AR169:AR170"/>
    <mergeCell ref="AN34:AO34"/>
    <mergeCell ref="V56:W56"/>
    <mergeCell ref="X56:Y56"/>
    <mergeCell ref="Z56:AA56"/>
    <mergeCell ref="AB56:AC56"/>
    <mergeCell ref="AD56:AE56"/>
    <mergeCell ref="AF56:AG56"/>
    <mergeCell ref="AH56:AI56"/>
    <mergeCell ref="AJ56:AK56"/>
    <mergeCell ref="AL56:AM56"/>
    <mergeCell ref="AN56:AO56"/>
    <mergeCell ref="V34:W34"/>
    <mergeCell ref="X34:Y34"/>
    <mergeCell ref="Z34:AA34"/>
    <mergeCell ref="AB34:AC34"/>
    <mergeCell ref="AD34:AE34"/>
    <mergeCell ref="AF34:AG34"/>
    <mergeCell ref="AH34:AI34"/>
    <mergeCell ref="AJ34:AK34"/>
    <mergeCell ref="AL34:AM34"/>
    <mergeCell ref="AO53:AO54"/>
    <mergeCell ref="AJ51:AJ52"/>
    <mergeCell ref="AK51:AK52"/>
    <mergeCell ref="AM45:AM46"/>
    <mergeCell ref="AR165:AR166"/>
    <mergeCell ref="AK167:AK168"/>
    <mergeCell ref="AD167:AD168"/>
    <mergeCell ref="AE167:AE168"/>
    <mergeCell ref="AF167:AF168"/>
    <mergeCell ref="AG167:AG168"/>
    <mergeCell ref="AH167:AH168"/>
    <mergeCell ref="AI167:AI168"/>
    <mergeCell ref="AJ167:AJ168"/>
    <mergeCell ref="T169:T170"/>
    <mergeCell ref="U169:U170"/>
    <mergeCell ref="V169:V170"/>
    <mergeCell ref="W169:W170"/>
    <mergeCell ref="X169:X170"/>
    <mergeCell ref="Y169:Y170"/>
    <mergeCell ref="Z169:Z170"/>
    <mergeCell ref="AA169:AA170"/>
    <mergeCell ref="AB169:AB170"/>
    <mergeCell ref="AC169:AC170"/>
    <mergeCell ref="AD169:AD170"/>
    <mergeCell ref="AE169:AE170"/>
    <mergeCell ref="AF169:AF170"/>
    <mergeCell ref="AG169:AG170"/>
    <mergeCell ref="AH169:AH170"/>
    <mergeCell ref="AI169:AI170"/>
    <mergeCell ref="AJ169:AJ170"/>
    <mergeCell ref="AL167:AL168"/>
    <mergeCell ref="AM167:AM168"/>
    <mergeCell ref="AN167:AN168"/>
    <mergeCell ref="AO167:AO168"/>
    <mergeCell ref="AR167:AR168"/>
    <mergeCell ref="T165:T166"/>
    <mergeCell ref="U165:U166"/>
    <mergeCell ref="V165:V166"/>
    <mergeCell ref="W165:W166"/>
    <mergeCell ref="X165:X166"/>
    <mergeCell ref="Y165:Y166"/>
    <mergeCell ref="Z165:Z166"/>
    <mergeCell ref="AA165:AA166"/>
    <mergeCell ref="AB165:AB166"/>
    <mergeCell ref="AC165:AC166"/>
    <mergeCell ref="AD165:AD166"/>
    <mergeCell ref="AE165:AE166"/>
    <mergeCell ref="AF165:AF166"/>
    <mergeCell ref="AG165:AG166"/>
    <mergeCell ref="AH165:AH166"/>
    <mergeCell ref="AI165:AI166"/>
    <mergeCell ref="AJ165:AJ166"/>
    <mergeCell ref="T167:T168"/>
    <mergeCell ref="U167:U168"/>
    <mergeCell ref="V167:V168"/>
    <mergeCell ref="W167:W168"/>
    <mergeCell ref="X167:X168"/>
    <mergeCell ref="Y167:Y168"/>
    <mergeCell ref="Z167:Z168"/>
    <mergeCell ref="AA167:AA168"/>
    <mergeCell ref="AB167:AB168"/>
    <mergeCell ref="AC167:AC168"/>
    <mergeCell ref="AM161:AM162"/>
    <mergeCell ref="AN161:AN162"/>
    <mergeCell ref="AO161:AO162"/>
    <mergeCell ref="AK165:AK166"/>
    <mergeCell ref="AL165:AL166"/>
    <mergeCell ref="AM165:AM166"/>
    <mergeCell ref="AN165:AN166"/>
    <mergeCell ref="AO165:AO166"/>
    <mergeCell ref="AR161:AR162"/>
    <mergeCell ref="T163:T164"/>
    <mergeCell ref="U163:U164"/>
    <mergeCell ref="V163:V164"/>
    <mergeCell ref="W163:W164"/>
    <mergeCell ref="X163:X164"/>
    <mergeCell ref="Y163:Y164"/>
    <mergeCell ref="Z163:Z164"/>
    <mergeCell ref="AA163:AA164"/>
    <mergeCell ref="AB163:AB164"/>
    <mergeCell ref="AC163:AC164"/>
    <mergeCell ref="AD163:AD164"/>
    <mergeCell ref="AE163:AE164"/>
    <mergeCell ref="AF163:AF164"/>
    <mergeCell ref="AG163:AG164"/>
    <mergeCell ref="AH163:AH164"/>
    <mergeCell ref="AI163:AI164"/>
    <mergeCell ref="AJ163:AJ164"/>
    <mergeCell ref="AK163:AK164"/>
    <mergeCell ref="AL163:AL164"/>
    <mergeCell ref="AM163:AM164"/>
    <mergeCell ref="AN163:AN164"/>
    <mergeCell ref="AO163:AO164"/>
    <mergeCell ref="AR163:AR164"/>
    <mergeCell ref="AL159:AL160"/>
    <mergeCell ref="AM159:AM160"/>
    <mergeCell ref="AN159:AN160"/>
    <mergeCell ref="AO159:AO160"/>
    <mergeCell ref="AR159:AR160"/>
    <mergeCell ref="T161:T162"/>
    <mergeCell ref="U161:U162"/>
    <mergeCell ref="V161:V162"/>
    <mergeCell ref="W161:W162"/>
    <mergeCell ref="X161:X162"/>
    <mergeCell ref="Y161:Y162"/>
    <mergeCell ref="Z161:Z162"/>
    <mergeCell ref="AA161:AA162"/>
    <mergeCell ref="AB161:AB162"/>
    <mergeCell ref="AC161:AC162"/>
    <mergeCell ref="AD161:AD162"/>
    <mergeCell ref="AE161:AE162"/>
    <mergeCell ref="AF161:AF162"/>
    <mergeCell ref="AG161:AG162"/>
    <mergeCell ref="AH161:AH162"/>
    <mergeCell ref="AI161:AI162"/>
    <mergeCell ref="AJ161:AJ162"/>
    <mergeCell ref="AK161:AK162"/>
    <mergeCell ref="AL161:AL162"/>
    <mergeCell ref="AC159:AC160"/>
    <mergeCell ref="AD159:AD160"/>
    <mergeCell ref="AE159:AE160"/>
    <mergeCell ref="AF159:AF160"/>
    <mergeCell ref="AG159:AG160"/>
    <mergeCell ref="AH159:AH160"/>
    <mergeCell ref="AI159:AI160"/>
    <mergeCell ref="AJ159:AJ160"/>
    <mergeCell ref="AK159:AK160"/>
    <mergeCell ref="T159:T160"/>
    <mergeCell ref="U159:U160"/>
    <mergeCell ref="V159:V160"/>
    <mergeCell ref="W159:W160"/>
    <mergeCell ref="X159:X160"/>
    <mergeCell ref="Y159:Y160"/>
    <mergeCell ref="Z159:Z160"/>
    <mergeCell ref="AA159:AA160"/>
    <mergeCell ref="AB159:AB160"/>
    <mergeCell ref="AR155:AR156"/>
    <mergeCell ref="T157:T158"/>
    <mergeCell ref="U157:U158"/>
    <mergeCell ref="V157:V158"/>
    <mergeCell ref="W157:W158"/>
    <mergeCell ref="X157:X158"/>
    <mergeCell ref="Y157:Y158"/>
    <mergeCell ref="Z157:Z158"/>
    <mergeCell ref="AA157:AA158"/>
    <mergeCell ref="AB157:AB158"/>
    <mergeCell ref="AC157:AC158"/>
    <mergeCell ref="AD157:AD158"/>
    <mergeCell ref="AE157:AE158"/>
    <mergeCell ref="AF157:AF158"/>
    <mergeCell ref="AG157:AG158"/>
    <mergeCell ref="AH157:AH158"/>
    <mergeCell ref="AI157:AI158"/>
    <mergeCell ref="AJ157:AJ158"/>
    <mergeCell ref="AK157:AK158"/>
    <mergeCell ref="AL157:AL158"/>
    <mergeCell ref="AM157:AM158"/>
    <mergeCell ref="AN157:AN158"/>
    <mergeCell ref="AK153:AK154"/>
    <mergeCell ref="AL153:AL154"/>
    <mergeCell ref="AM153:AM154"/>
    <mergeCell ref="AN153:AN154"/>
    <mergeCell ref="AO157:AO158"/>
    <mergeCell ref="AR157:AR158"/>
    <mergeCell ref="AO153:AO154"/>
    <mergeCell ref="AR153:AR154"/>
    <mergeCell ref="T155:T156"/>
    <mergeCell ref="U155:U156"/>
    <mergeCell ref="V155:V156"/>
    <mergeCell ref="W155:W156"/>
    <mergeCell ref="X155:X156"/>
    <mergeCell ref="Y155:Y156"/>
    <mergeCell ref="Z155:Z156"/>
    <mergeCell ref="AA155:AA156"/>
    <mergeCell ref="AB155:AB156"/>
    <mergeCell ref="AC155:AC156"/>
    <mergeCell ref="AD155:AD156"/>
    <mergeCell ref="AE155:AE156"/>
    <mergeCell ref="AF155:AF156"/>
    <mergeCell ref="AG155:AG156"/>
    <mergeCell ref="AH155:AH156"/>
    <mergeCell ref="AI155:AI156"/>
    <mergeCell ref="AJ155:AJ156"/>
    <mergeCell ref="AK155:AK156"/>
    <mergeCell ref="AL155:AL156"/>
    <mergeCell ref="AM155:AM156"/>
    <mergeCell ref="AN155:AN156"/>
    <mergeCell ref="AO155:AO156"/>
    <mergeCell ref="T153:T154"/>
    <mergeCell ref="U153:U154"/>
    <mergeCell ref="V153:V154"/>
    <mergeCell ref="W153:W154"/>
    <mergeCell ref="X153:X154"/>
    <mergeCell ref="Y153:Y154"/>
    <mergeCell ref="Z153:Z154"/>
    <mergeCell ref="AA153:AA154"/>
    <mergeCell ref="AB153:AB154"/>
    <mergeCell ref="AC153:AC154"/>
    <mergeCell ref="AD153:AD154"/>
    <mergeCell ref="AE153:AE154"/>
    <mergeCell ref="AF153:AF154"/>
    <mergeCell ref="AG153:AG154"/>
    <mergeCell ref="AH153:AH154"/>
    <mergeCell ref="AI153:AI154"/>
    <mergeCell ref="AJ153:AJ154"/>
    <mergeCell ref="AG147:AG148"/>
    <mergeCell ref="AH147:AH148"/>
    <mergeCell ref="AI147:AI148"/>
    <mergeCell ref="AJ147:AJ148"/>
    <mergeCell ref="AO149:AO150"/>
    <mergeCell ref="AR149:AR150"/>
    <mergeCell ref="T151:T152"/>
    <mergeCell ref="U151:U152"/>
    <mergeCell ref="V151:V152"/>
    <mergeCell ref="W151:W152"/>
    <mergeCell ref="X151:X152"/>
    <mergeCell ref="Y151:Y152"/>
    <mergeCell ref="Z151:Z152"/>
    <mergeCell ref="AA151:AA152"/>
    <mergeCell ref="AB151:AB152"/>
    <mergeCell ref="AC151:AC152"/>
    <mergeCell ref="AD151:AD152"/>
    <mergeCell ref="AE151:AE152"/>
    <mergeCell ref="AF151:AF152"/>
    <mergeCell ref="AG151:AG152"/>
    <mergeCell ref="AH151:AH152"/>
    <mergeCell ref="AI151:AI152"/>
    <mergeCell ref="AJ151:AJ152"/>
    <mergeCell ref="AK151:AK152"/>
    <mergeCell ref="AL151:AL152"/>
    <mergeCell ref="AM151:AM152"/>
    <mergeCell ref="AN151:AN152"/>
    <mergeCell ref="AO151:AO152"/>
    <mergeCell ref="AR151:AR152"/>
    <mergeCell ref="AK143:AK144"/>
    <mergeCell ref="AL143:AL144"/>
    <mergeCell ref="AL147:AL148"/>
    <mergeCell ref="AM147:AM148"/>
    <mergeCell ref="AN147:AN148"/>
    <mergeCell ref="AO147:AO148"/>
    <mergeCell ref="AR147:AR148"/>
    <mergeCell ref="T149:T150"/>
    <mergeCell ref="U149:U150"/>
    <mergeCell ref="V149:V150"/>
    <mergeCell ref="W149:W150"/>
    <mergeCell ref="X149:X150"/>
    <mergeCell ref="Y149:Y150"/>
    <mergeCell ref="Z149:Z150"/>
    <mergeCell ref="AA149:AA150"/>
    <mergeCell ref="AB149:AB150"/>
    <mergeCell ref="AC149:AC150"/>
    <mergeCell ref="AD149:AD150"/>
    <mergeCell ref="AE149:AE150"/>
    <mergeCell ref="AF149:AF150"/>
    <mergeCell ref="AG149:AG150"/>
    <mergeCell ref="AH149:AH150"/>
    <mergeCell ref="AI149:AI150"/>
    <mergeCell ref="AJ149:AJ150"/>
    <mergeCell ref="AK149:AK150"/>
    <mergeCell ref="AL149:AL150"/>
    <mergeCell ref="AC147:AC148"/>
    <mergeCell ref="AD147:AD148"/>
    <mergeCell ref="AE147:AE148"/>
    <mergeCell ref="AF147:AF148"/>
    <mergeCell ref="AM149:AM150"/>
    <mergeCell ref="AN149:AN150"/>
    <mergeCell ref="AK141:AK142"/>
    <mergeCell ref="AL141:AL142"/>
    <mergeCell ref="AM141:AM142"/>
    <mergeCell ref="AN141:AN142"/>
    <mergeCell ref="AK147:AK148"/>
    <mergeCell ref="T147:T148"/>
    <mergeCell ref="U147:U148"/>
    <mergeCell ref="V147:V148"/>
    <mergeCell ref="W147:W148"/>
    <mergeCell ref="X147:X148"/>
    <mergeCell ref="Y147:Y148"/>
    <mergeCell ref="Z147:Z148"/>
    <mergeCell ref="AA147:AA148"/>
    <mergeCell ref="AB147:AB148"/>
    <mergeCell ref="AR143:AR144"/>
    <mergeCell ref="AO141:AO142"/>
    <mergeCell ref="AR141:AR142"/>
    <mergeCell ref="T143:T144"/>
    <mergeCell ref="U143:U144"/>
    <mergeCell ref="V143:V144"/>
    <mergeCell ref="W143:W144"/>
    <mergeCell ref="X143:X144"/>
    <mergeCell ref="Y143:Y144"/>
    <mergeCell ref="Z143:Z144"/>
    <mergeCell ref="AA143:AA144"/>
    <mergeCell ref="AB143:AB144"/>
    <mergeCell ref="AC143:AC144"/>
    <mergeCell ref="AD143:AD144"/>
    <mergeCell ref="AE143:AE144"/>
    <mergeCell ref="AF143:AF144"/>
    <mergeCell ref="AG143:AG144"/>
    <mergeCell ref="AH143:AH144"/>
    <mergeCell ref="T141:T142"/>
    <mergeCell ref="U141:U142"/>
    <mergeCell ref="V141:V142"/>
    <mergeCell ref="W141:W142"/>
    <mergeCell ref="X141:X142"/>
    <mergeCell ref="Y141:Y142"/>
    <mergeCell ref="Z141:Z142"/>
    <mergeCell ref="AA141:AA142"/>
    <mergeCell ref="AB141:AB142"/>
    <mergeCell ref="AC141:AC142"/>
    <mergeCell ref="AD141:AD142"/>
    <mergeCell ref="AE141:AE142"/>
    <mergeCell ref="AF141:AF142"/>
    <mergeCell ref="AG141:AG142"/>
    <mergeCell ref="AH141:AH142"/>
    <mergeCell ref="AI141:AI142"/>
    <mergeCell ref="AJ141:AJ142"/>
    <mergeCell ref="AH135:AH136"/>
    <mergeCell ref="AI135:AI136"/>
    <mergeCell ref="AJ135:AJ136"/>
    <mergeCell ref="AK135:AK136"/>
    <mergeCell ref="T135:T136"/>
    <mergeCell ref="AR137:AR138"/>
    <mergeCell ref="T139:T140"/>
    <mergeCell ref="U139:U140"/>
    <mergeCell ref="V139:V140"/>
    <mergeCell ref="W139:W140"/>
    <mergeCell ref="X139:X140"/>
    <mergeCell ref="Y139:Y140"/>
    <mergeCell ref="Z139:Z140"/>
    <mergeCell ref="AA139:AA140"/>
    <mergeCell ref="AB139:AB140"/>
    <mergeCell ref="AC139:AC140"/>
    <mergeCell ref="AD139:AD140"/>
    <mergeCell ref="AE139:AE140"/>
    <mergeCell ref="AF139:AF140"/>
    <mergeCell ref="AG139:AG140"/>
    <mergeCell ref="AH139:AH140"/>
    <mergeCell ref="AI139:AI140"/>
    <mergeCell ref="AJ139:AJ140"/>
    <mergeCell ref="AK139:AK140"/>
    <mergeCell ref="AL139:AL140"/>
    <mergeCell ref="AM139:AM140"/>
    <mergeCell ref="AR139:AR140"/>
    <mergeCell ref="AL135:AL136"/>
    <mergeCell ref="AM135:AM136"/>
    <mergeCell ref="AL133:AL134"/>
    <mergeCell ref="AM133:AM134"/>
    <mergeCell ref="AN133:AN134"/>
    <mergeCell ref="AO133:AO134"/>
    <mergeCell ref="AR133:AR134"/>
    <mergeCell ref="AN135:AN136"/>
    <mergeCell ref="AO135:AO136"/>
    <mergeCell ref="AR135:AR136"/>
    <mergeCell ref="T137:T138"/>
    <mergeCell ref="U137:U138"/>
    <mergeCell ref="V137:V138"/>
    <mergeCell ref="W137:W138"/>
    <mergeCell ref="X137:X138"/>
    <mergeCell ref="Y137:Y138"/>
    <mergeCell ref="Z137:Z138"/>
    <mergeCell ref="AA137:AA138"/>
    <mergeCell ref="AB137:AB138"/>
    <mergeCell ref="AC137:AC138"/>
    <mergeCell ref="AD137:AD138"/>
    <mergeCell ref="AE137:AE138"/>
    <mergeCell ref="AF137:AF138"/>
    <mergeCell ref="AG137:AG138"/>
    <mergeCell ref="AH137:AH138"/>
    <mergeCell ref="AI137:AI138"/>
    <mergeCell ref="AJ137:AJ138"/>
    <mergeCell ref="AK137:AK138"/>
    <mergeCell ref="AL137:AL138"/>
    <mergeCell ref="AC135:AC136"/>
    <mergeCell ref="AD135:AD136"/>
    <mergeCell ref="AE135:AE136"/>
    <mergeCell ref="AF135:AF136"/>
    <mergeCell ref="AG135:AG136"/>
    <mergeCell ref="AK131:AK132"/>
    <mergeCell ref="AL131:AL132"/>
    <mergeCell ref="AM131:AM132"/>
    <mergeCell ref="AN131:AN132"/>
    <mergeCell ref="AO131:AO132"/>
    <mergeCell ref="U135:U136"/>
    <mergeCell ref="V135:V136"/>
    <mergeCell ref="W135:W136"/>
    <mergeCell ref="X135:X136"/>
    <mergeCell ref="Y135:Y136"/>
    <mergeCell ref="Z135:Z136"/>
    <mergeCell ref="AA135:AA136"/>
    <mergeCell ref="AB135:AB136"/>
    <mergeCell ref="AR131:AR132"/>
    <mergeCell ref="T133:T134"/>
    <mergeCell ref="U133:U134"/>
    <mergeCell ref="V133:V134"/>
    <mergeCell ref="W133:W134"/>
    <mergeCell ref="X133:X134"/>
    <mergeCell ref="Y133:Y134"/>
    <mergeCell ref="Z133:Z134"/>
    <mergeCell ref="AA133:AA134"/>
    <mergeCell ref="AB133:AB134"/>
    <mergeCell ref="AC133:AC134"/>
    <mergeCell ref="AD133:AD134"/>
    <mergeCell ref="AE133:AE134"/>
    <mergeCell ref="AF133:AF134"/>
    <mergeCell ref="AG133:AG134"/>
    <mergeCell ref="AH133:AH134"/>
    <mergeCell ref="AI133:AI134"/>
    <mergeCell ref="AJ133:AJ134"/>
    <mergeCell ref="AK133:AK134"/>
    <mergeCell ref="T131:T132"/>
    <mergeCell ref="U131:U132"/>
    <mergeCell ref="V131:V132"/>
    <mergeCell ref="W131:W132"/>
    <mergeCell ref="X131:X132"/>
    <mergeCell ref="Y131:Y132"/>
    <mergeCell ref="Z131:Z132"/>
    <mergeCell ref="AA131:AA132"/>
    <mergeCell ref="AB131:AB132"/>
    <mergeCell ref="AC131:AC132"/>
    <mergeCell ref="AD131:AD132"/>
    <mergeCell ref="AE131:AE132"/>
    <mergeCell ref="AF131:AF132"/>
    <mergeCell ref="AG131:AG132"/>
    <mergeCell ref="AH131:AH132"/>
    <mergeCell ref="AI131:AI132"/>
    <mergeCell ref="AJ131:AJ132"/>
    <mergeCell ref="AK127:AK128"/>
    <mergeCell ref="AL127:AL128"/>
    <mergeCell ref="AM127:AM128"/>
    <mergeCell ref="AN127:AN128"/>
    <mergeCell ref="AO127:AO128"/>
    <mergeCell ref="AR127:AR128"/>
    <mergeCell ref="T129:T130"/>
    <mergeCell ref="U129:U130"/>
    <mergeCell ref="V129:V130"/>
    <mergeCell ref="W129:W130"/>
    <mergeCell ref="X129:X130"/>
    <mergeCell ref="Y129:Y130"/>
    <mergeCell ref="Z129:Z130"/>
    <mergeCell ref="AA129:AA130"/>
    <mergeCell ref="AB129:AB130"/>
    <mergeCell ref="AC129:AC130"/>
    <mergeCell ref="AD129:AD130"/>
    <mergeCell ref="AE129:AE130"/>
    <mergeCell ref="AF129:AF130"/>
    <mergeCell ref="AG129:AG130"/>
    <mergeCell ref="AH129:AH130"/>
    <mergeCell ref="AI129:AI130"/>
    <mergeCell ref="AJ129:AJ130"/>
    <mergeCell ref="AK129:AK130"/>
    <mergeCell ref="AL129:AL130"/>
    <mergeCell ref="AM129:AM130"/>
    <mergeCell ref="AN129:AN130"/>
    <mergeCell ref="AO129:AO130"/>
    <mergeCell ref="AR129:AR130"/>
    <mergeCell ref="T127:T128"/>
    <mergeCell ref="U127:U128"/>
    <mergeCell ref="V127:V128"/>
    <mergeCell ref="W127:W128"/>
    <mergeCell ref="X127:X128"/>
    <mergeCell ref="Y127:Y128"/>
    <mergeCell ref="Z127:Z128"/>
    <mergeCell ref="AA127:AA128"/>
    <mergeCell ref="AB127:AB128"/>
    <mergeCell ref="AC127:AC128"/>
    <mergeCell ref="AD127:AD128"/>
    <mergeCell ref="AE127:AE128"/>
    <mergeCell ref="AF127:AF128"/>
    <mergeCell ref="AG127:AG128"/>
    <mergeCell ref="AH127:AH128"/>
    <mergeCell ref="AI127:AI128"/>
    <mergeCell ref="AJ127:AJ128"/>
    <mergeCell ref="AR123:AR124"/>
    <mergeCell ref="T125:T126"/>
    <mergeCell ref="U125:U126"/>
    <mergeCell ref="V125:V126"/>
    <mergeCell ref="W125:W126"/>
    <mergeCell ref="X125:X126"/>
    <mergeCell ref="Y125:Y126"/>
    <mergeCell ref="Z125:Z126"/>
    <mergeCell ref="AA125:AA126"/>
    <mergeCell ref="AB125:AB126"/>
    <mergeCell ref="AC125:AC126"/>
    <mergeCell ref="AD125:AD126"/>
    <mergeCell ref="AE125:AE126"/>
    <mergeCell ref="AF125:AF126"/>
    <mergeCell ref="AG125:AG126"/>
    <mergeCell ref="AH125:AH126"/>
    <mergeCell ref="AI125:AI126"/>
    <mergeCell ref="AJ125:AJ126"/>
    <mergeCell ref="AK125:AK126"/>
    <mergeCell ref="AL125:AL126"/>
    <mergeCell ref="AC123:AC124"/>
    <mergeCell ref="AD123:AD124"/>
    <mergeCell ref="AE123:AE124"/>
    <mergeCell ref="AF123:AF124"/>
    <mergeCell ref="AG123:AG124"/>
    <mergeCell ref="AH123:AH124"/>
    <mergeCell ref="AI123:AI124"/>
    <mergeCell ref="AJ123:AJ124"/>
    <mergeCell ref="AM125:AM126"/>
    <mergeCell ref="AN125:AN126"/>
    <mergeCell ref="AO125:AO126"/>
    <mergeCell ref="AR125:AR126"/>
    <mergeCell ref="AR119:AR120"/>
    <mergeCell ref="T121:T122"/>
    <mergeCell ref="U121:U122"/>
    <mergeCell ref="V121:V122"/>
    <mergeCell ref="W121:W122"/>
    <mergeCell ref="X121:X122"/>
    <mergeCell ref="Y121:Y122"/>
    <mergeCell ref="Z121:Z122"/>
    <mergeCell ref="AA121:AA122"/>
    <mergeCell ref="AB121:AB122"/>
    <mergeCell ref="AC121:AC122"/>
    <mergeCell ref="AD121:AD122"/>
    <mergeCell ref="AE121:AE122"/>
    <mergeCell ref="AF121:AF122"/>
    <mergeCell ref="AG121:AG122"/>
    <mergeCell ref="AH121:AH122"/>
    <mergeCell ref="AI121:AI122"/>
    <mergeCell ref="AJ121:AJ122"/>
    <mergeCell ref="AK121:AK122"/>
    <mergeCell ref="AL121:AL122"/>
    <mergeCell ref="AM121:AM122"/>
    <mergeCell ref="AN121:AN122"/>
    <mergeCell ref="AJ119:AJ120"/>
    <mergeCell ref="AK119:AK120"/>
    <mergeCell ref="AL119:AL120"/>
    <mergeCell ref="AM119:AM120"/>
    <mergeCell ref="AN119:AN120"/>
    <mergeCell ref="AO119:AO120"/>
    <mergeCell ref="AK123:AK124"/>
    <mergeCell ref="T123:T124"/>
    <mergeCell ref="U123:U124"/>
    <mergeCell ref="V123:V124"/>
    <mergeCell ref="W123:W124"/>
    <mergeCell ref="X123:X124"/>
    <mergeCell ref="Y123:Y124"/>
    <mergeCell ref="Z123:Z124"/>
    <mergeCell ref="AA123:AA124"/>
    <mergeCell ref="AB123:AB124"/>
    <mergeCell ref="AL123:AL124"/>
    <mergeCell ref="AM123:AM124"/>
    <mergeCell ref="AN123:AN124"/>
    <mergeCell ref="AO123:AO124"/>
    <mergeCell ref="AK117:AK118"/>
    <mergeCell ref="AL117:AL118"/>
    <mergeCell ref="AM117:AM118"/>
    <mergeCell ref="AN117:AN118"/>
    <mergeCell ref="T115:T116"/>
    <mergeCell ref="U115:U116"/>
    <mergeCell ref="V115:V116"/>
    <mergeCell ref="W115:W116"/>
    <mergeCell ref="X115:X116"/>
    <mergeCell ref="Y115:Y116"/>
    <mergeCell ref="Z115:Z116"/>
    <mergeCell ref="AA115:AA116"/>
    <mergeCell ref="AO121:AO122"/>
    <mergeCell ref="AR121:AR122"/>
    <mergeCell ref="AO117:AO118"/>
    <mergeCell ref="AR117:AR118"/>
    <mergeCell ref="T119:T120"/>
    <mergeCell ref="U119:U120"/>
    <mergeCell ref="V119:V120"/>
    <mergeCell ref="W119:W120"/>
    <mergeCell ref="X119:X120"/>
    <mergeCell ref="Y119:Y120"/>
    <mergeCell ref="Z119:Z120"/>
    <mergeCell ref="AA119:AA120"/>
    <mergeCell ref="AB119:AB120"/>
    <mergeCell ref="AC119:AC120"/>
    <mergeCell ref="AD119:AD120"/>
    <mergeCell ref="AE119:AE120"/>
    <mergeCell ref="AF119:AF120"/>
    <mergeCell ref="AG119:AG120"/>
    <mergeCell ref="AH119:AH120"/>
    <mergeCell ref="AI119:AI120"/>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H117:AH118"/>
    <mergeCell ref="AI117:AI118"/>
    <mergeCell ref="AJ117:AJ118"/>
    <mergeCell ref="AB115:AB116"/>
    <mergeCell ref="AC115:AC116"/>
    <mergeCell ref="AD115:AD116"/>
    <mergeCell ref="AE115:AE116"/>
    <mergeCell ref="AF115:AF116"/>
    <mergeCell ref="AG115:AG116"/>
    <mergeCell ref="AH115:AH116"/>
    <mergeCell ref="AI115:AI116"/>
    <mergeCell ref="AJ115:AJ116"/>
    <mergeCell ref="AK115:AK116"/>
    <mergeCell ref="AL115:AL116"/>
    <mergeCell ref="AM115:AM116"/>
    <mergeCell ref="AL111:AL112"/>
    <mergeCell ref="AM111:AM112"/>
    <mergeCell ref="AN111:AN112"/>
    <mergeCell ref="AO111:AO112"/>
    <mergeCell ref="AR111:AR112"/>
    <mergeCell ref="AC111:AC112"/>
    <mergeCell ref="AD111:AD112"/>
    <mergeCell ref="AE111:AE112"/>
    <mergeCell ref="AF111:AF112"/>
    <mergeCell ref="AG111:AG112"/>
    <mergeCell ref="AH111:AH112"/>
    <mergeCell ref="AI111:AI112"/>
    <mergeCell ref="AJ111:AJ112"/>
    <mergeCell ref="AK111:AK112"/>
    <mergeCell ref="AN115:AN116"/>
    <mergeCell ref="AO115:AO116"/>
    <mergeCell ref="AR115:AR116"/>
    <mergeCell ref="T111:T112"/>
    <mergeCell ref="U111:U112"/>
    <mergeCell ref="V111:V112"/>
    <mergeCell ref="W111:W112"/>
    <mergeCell ref="X111:X112"/>
    <mergeCell ref="Y111:Y112"/>
    <mergeCell ref="Z111:Z112"/>
    <mergeCell ref="AA111:AA112"/>
    <mergeCell ref="AB111:AB112"/>
    <mergeCell ref="AR107:AR108"/>
    <mergeCell ref="T109:T110"/>
    <mergeCell ref="U109:U110"/>
    <mergeCell ref="V109:V110"/>
    <mergeCell ref="W109:W110"/>
    <mergeCell ref="X109:X110"/>
    <mergeCell ref="Y109:Y110"/>
    <mergeCell ref="Z109:Z110"/>
    <mergeCell ref="AA109:AA110"/>
    <mergeCell ref="AB109:AB110"/>
    <mergeCell ref="AC109:AC110"/>
    <mergeCell ref="AD109:AD110"/>
    <mergeCell ref="AE109:AE110"/>
    <mergeCell ref="AF109:AF110"/>
    <mergeCell ref="AG109:AG110"/>
    <mergeCell ref="AH109:AH110"/>
    <mergeCell ref="AI109:AI110"/>
    <mergeCell ref="AJ109:AJ110"/>
    <mergeCell ref="AK109:AK110"/>
    <mergeCell ref="AL109:AL110"/>
    <mergeCell ref="AM109:AM110"/>
    <mergeCell ref="AN109:AN110"/>
    <mergeCell ref="AO109:AO110"/>
    <mergeCell ref="AR109:AR110"/>
    <mergeCell ref="AO105:AO106"/>
    <mergeCell ref="AR105:AR106"/>
    <mergeCell ref="T107:T108"/>
    <mergeCell ref="U107:U108"/>
    <mergeCell ref="V107:V108"/>
    <mergeCell ref="W107:W108"/>
    <mergeCell ref="X107:X108"/>
    <mergeCell ref="Y107:Y108"/>
    <mergeCell ref="Z107:Z108"/>
    <mergeCell ref="AA107:AA108"/>
    <mergeCell ref="AB107:AB108"/>
    <mergeCell ref="AC107:AC108"/>
    <mergeCell ref="AD107:AD108"/>
    <mergeCell ref="AE107:AE108"/>
    <mergeCell ref="AF107:AF108"/>
    <mergeCell ref="AG107:AG108"/>
    <mergeCell ref="AH107:AH108"/>
    <mergeCell ref="AI107:AI108"/>
    <mergeCell ref="AJ107:AJ108"/>
    <mergeCell ref="AK107:AK108"/>
    <mergeCell ref="AL107:AL108"/>
    <mergeCell ref="AM107:AM108"/>
    <mergeCell ref="AN107:AN108"/>
    <mergeCell ref="AO107:AO108"/>
    <mergeCell ref="T105:T106"/>
    <mergeCell ref="U105:U106"/>
    <mergeCell ref="V105:V106"/>
    <mergeCell ref="W105:W106"/>
    <mergeCell ref="X105:X106"/>
    <mergeCell ref="Y105:Y106"/>
    <mergeCell ref="Z105:Z106"/>
    <mergeCell ref="AA105:AA106"/>
    <mergeCell ref="AB105:AB106"/>
    <mergeCell ref="AC105:AC106"/>
    <mergeCell ref="AD105:AD106"/>
    <mergeCell ref="AE105:AE106"/>
    <mergeCell ref="AF105:AF106"/>
    <mergeCell ref="AG105:AG106"/>
    <mergeCell ref="AH105:AH106"/>
    <mergeCell ref="AI105:AI106"/>
    <mergeCell ref="AJ105:AJ106"/>
    <mergeCell ref="AM101:AM102"/>
    <mergeCell ref="AN101:AN102"/>
    <mergeCell ref="AO101:AO102"/>
    <mergeCell ref="AK105:AK106"/>
    <mergeCell ref="AL105:AL106"/>
    <mergeCell ref="AM105:AM106"/>
    <mergeCell ref="AN105:AN106"/>
    <mergeCell ref="AR101:AR102"/>
    <mergeCell ref="T103:T104"/>
    <mergeCell ref="U103:U104"/>
    <mergeCell ref="V103:V104"/>
    <mergeCell ref="W103:W104"/>
    <mergeCell ref="X103:X104"/>
    <mergeCell ref="Y103:Y104"/>
    <mergeCell ref="Z103:Z104"/>
    <mergeCell ref="AA103:AA104"/>
    <mergeCell ref="AB103:AB104"/>
    <mergeCell ref="AC103:AC104"/>
    <mergeCell ref="AD103:AD104"/>
    <mergeCell ref="AE103:AE104"/>
    <mergeCell ref="AF103:AF104"/>
    <mergeCell ref="AG103:AG104"/>
    <mergeCell ref="AH103:AH104"/>
    <mergeCell ref="AI103:AI104"/>
    <mergeCell ref="AJ103:AJ104"/>
    <mergeCell ref="AK103:AK104"/>
    <mergeCell ref="AL103:AL104"/>
    <mergeCell ref="AM103:AM104"/>
    <mergeCell ref="AN103:AN104"/>
    <mergeCell ref="AO103:AO104"/>
    <mergeCell ref="AR103:AR104"/>
    <mergeCell ref="AP103:AQ104"/>
    <mergeCell ref="AL99:AL100"/>
    <mergeCell ref="AM99:AM100"/>
    <mergeCell ref="AN99:AN100"/>
    <mergeCell ref="AO99:AO100"/>
    <mergeCell ref="AR99:AR100"/>
    <mergeCell ref="T101:T102"/>
    <mergeCell ref="U101:U102"/>
    <mergeCell ref="V101:V102"/>
    <mergeCell ref="W101:W102"/>
    <mergeCell ref="X101:X102"/>
    <mergeCell ref="Y101:Y102"/>
    <mergeCell ref="Z101:Z102"/>
    <mergeCell ref="AA101:AA102"/>
    <mergeCell ref="AB101:AB102"/>
    <mergeCell ref="AC101:AC102"/>
    <mergeCell ref="AD101:AD102"/>
    <mergeCell ref="AE101:AE102"/>
    <mergeCell ref="AF101:AF102"/>
    <mergeCell ref="AG101:AG102"/>
    <mergeCell ref="AH101:AH102"/>
    <mergeCell ref="AI101:AI102"/>
    <mergeCell ref="AJ101:AJ102"/>
    <mergeCell ref="AK101:AK102"/>
    <mergeCell ref="AL101:AL102"/>
    <mergeCell ref="AC99:AC100"/>
    <mergeCell ref="AD99:AD100"/>
    <mergeCell ref="AE99:AE100"/>
    <mergeCell ref="AF99:AF100"/>
    <mergeCell ref="AG99:AG100"/>
    <mergeCell ref="AH99:AH100"/>
    <mergeCell ref="AI99:AI100"/>
    <mergeCell ref="AJ99:AJ100"/>
    <mergeCell ref="AK99:AK100"/>
    <mergeCell ref="T99:T100"/>
    <mergeCell ref="U99:U100"/>
    <mergeCell ref="V99:V100"/>
    <mergeCell ref="W99:W100"/>
    <mergeCell ref="X99:X100"/>
    <mergeCell ref="Y99:Y100"/>
    <mergeCell ref="Z99:Z100"/>
    <mergeCell ref="AA99:AA100"/>
    <mergeCell ref="AB99:AB100"/>
    <mergeCell ref="AR95:AR96"/>
    <mergeCell ref="T97:T98"/>
    <mergeCell ref="U97:U98"/>
    <mergeCell ref="V97:V98"/>
    <mergeCell ref="W97:W98"/>
    <mergeCell ref="X97:X98"/>
    <mergeCell ref="Y97:Y98"/>
    <mergeCell ref="Z97:Z98"/>
    <mergeCell ref="AA97:AA98"/>
    <mergeCell ref="AB97:AB98"/>
    <mergeCell ref="AC97:AC98"/>
    <mergeCell ref="AD97:AD98"/>
    <mergeCell ref="AE97:AE98"/>
    <mergeCell ref="AF97:AF98"/>
    <mergeCell ref="AG97:AG98"/>
    <mergeCell ref="AH97:AH98"/>
    <mergeCell ref="AI97:AI98"/>
    <mergeCell ref="AJ97:AJ98"/>
    <mergeCell ref="AK97:AK98"/>
    <mergeCell ref="AL97:AL98"/>
    <mergeCell ref="AM97:AM98"/>
    <mergeCell ref="AN97:AN98"/>
    <mergeCell ref="AO97:AO98"/>
    <mergeCell ref="AR97:AR98"/>
    <mergeCell ref="AO93:AO94"/>
    <mergeCell ref="AR93:AR94"/>
    <mergeCell ref="T95:T96"/>
    <mergeCell ref="U95:U96"/>
    <mergeCell ref="V95:V96"/>
    <mergeCell ref="W95:W96"/>
    <mergeCell ref="X95:X96"/>
    <mergeCell ref="Y95:Y96"/>
    <mergeCell ref="Z95:Z96"/>
    <mergeCell ref="AA95:AA96"/>
    <mergeCell ref="AB95:AB96"/>
    <mergeCell ref="AC95:AC96"/>
    <mergeCell ref="AD95:AD96"/>
    <mergeCell ref="AE95:AE96"/>
    <mergeCell ref="AF95:AF96"/>
    <mergeCell ref="AG95:AG96"/>
    <mergeCell ref="AH95:AH96"/>
    <mergeCell ref="AI95:AI96"/>
    <mergeCell ref="AJ95:AJ96"/>
    <mergeCell ref="AK95:AK96"/>
    <mergeCell ref="AL95:AL96"/>
    <mergeCell ref="AM95:AM96"/>
    <mergeCell ref="AN95:AN96"/>
    <mergeCell ref="AO95:AO96"/>
    <mergeCell ref="Y89:Y90"/>
    <mergeCell ref="Z89:Z90"/>
    <mergeCell ref="AA89:AA90"/>
    <mergeCell ref="AN91:AN92"/>
    <mergeCell ref="AO91:AO92"/>
    <mergeCell ref="AR91:AR92"/>
    <mergeCell ref="T93:T94"/>
    <mergeCell ref="U93:U94"/>
    <mergeCell ref="V93:V94"/>
    <mergeCell ref="W93:W94"/>
    <mergeCell ref="X93:X94"/>
    <mergeCell ref="Y93:Y94"/>
    <mergeCell ref="Z93:Z94"/>
    <mergeCell ref="AA93:AA94"/>
    <mergeCell ref="AB93:AB94"/>
    <mergeCell ref="AC93:AC94"/>
    <mergeCell ref="AD93:AD94"/>
    <mergeCell ref="AE93:AE94"/>
    <mergeCell ref="AF93:AF94"/>
    <mergeCell ref="AG93:AG94"/>
    <mergeCell ref="AH93:AH94"/>
    <mergeCell ref="AI93:AI94"/>
    <mergeCell ref="AJ93:AJ94"/>
    <mergeCell ref="AK93:AK94"/>
    <mergeCell ref="AL93:AL94"/>
    <mergeCell ref="AM93:AM94"/>
    <mergeCell ref="AN93:AN94"/>
    <mergeCell ref="V88:W88"/>
    <mergeCell ref="X88:Y88"/>
    <mergeCell ref="Z88:AA88"/>
    <mergeCell ref="AM89:AM90"/>
    <mergeCell ref="AN89:AN90"/>
    <mergeCell ref="AO89:AO90"/>
    <mergeCell ref="AR89:AR90"/>
    <mergeCell ref="T91:T92"/>
    <mergeCell ref="U91:U92"/>
    <mergeCell ref="V91:V92"/>
    <mergeCell ref="W91:W92"/>
    <mergeCell ref="X91:X92"/>
    <mergeCell ref="Y91:Y92"/>
    <mergeCell ref="Z91:Z92"/>
    <mergeCell ref="AA91:AA92"/>
    <mergeCell ref="AB91:AB92"/>
    <mergeCell ref="AC91:AC92"/>
    <mergeCell ref="AD91:AD92"/>
    <mergeCell ref="AE91:AE92"/>
    <mergeCell ref="AF91:AF92"/>
    <mergeCell ref="AG91:AG92"/>
    <mergeCell ref="AH91:AH92"/>
    <mergeCell ref="AI91:AI92"/>
    <mergeCell ref="AJ91:AJ92"/>
    <mergeCell ref="AK91:AK92"/>
    <mergeCell ref="AL91:AL92"/>
    <mergeCell ref="AM91:AM92"/>
    <mergeCell ref="T89:T90"/>
    <mergeCell ref="U89:U90"/>
    <mergeCell ref="V89:V90"/>
    <mergeCell ref="W89:W90"/>
    <mergeCell ref="X89:X90"/>
    <mergeCell ref="AK85:AK86"/>
    <mergeCell ref="AL85:AL86"/>
    <mergeCell ref="AM85:AM86"/>
    <mergeCell ref="AN85:AN86"/>
    <mergeCell ref="AO85:AO86"/>
    <mergeCell ref="AR85:AR86"/>
    <mergeCell ref="AB89:AB90"/>
    <mergeCell ref="AC89:AC90"/>
    <mergeCell ref="AD89:AD90"/>
    <mergeCell ref="AE89:AE90"/>
    <mergeCell ref="AF89:AF90"/>
    <mergeCell ref="AG89:AG90"/>
    <mergeCell ref="AH89:AH90"/>
    <mergeCell ref="AI89:AI90"/>
    <mergeCell ref="AJ89:AJ90"/>
    <mergeCell ref="AK89:AK90"/>
    <mergeCell ref="AL89:AL90"/>
    <mergeCell ref="AB88:AC88"/>
    <mergeCell ref="AD88:AE88"/>
    <mergeCell ref="AF88:AG88"/>
    <mergeCell ref="AH88:AI88"/>
    <mergeCell ref="AJ88:AK88"/>
    <mergeCell ref="T85:T86"/>
    <mergeCell ref="U85:U86"/>
    <mergeCell ref="V85:V86"/>
    <mergeCell ref="W85:W86"/>
    <mergeCell ref="X85:X86"/>
    <mergeCell ref="Y85:Y86"/>
    <mergeCell ref="Z85:Z86"/>
    <mergeCell ref="AA85:AA86"/>
    <mergeCell ref="AB85:AB86"/>
    <mergeCell ref="AC85:AC86"/>
    <mergeCell ref="AD85:AD86"/>
    <mergeCell ref="AE85:AE86"/>
    <mergeCell ref="AF85:AF86"/>
    <mergeCell ref="AG85:AG86"/>
    <mergeCell ref="AH85:AH86"/>
    <mergeCell ref="AI85:AI86"/>
    <mergeCell ref="AJ85:AJ86"/>
    <mergeCell ref="AR81:AR82"/>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I83:AI84"/>
    <mergeCell ref="AJ83:AJ84"/>
    <mergeCell ref="AK83:AK84"/>
    <mergeCell ref="AL83:AL84"/>
    <mergeCell ref="AM83:AM84"/>
    <mergeCell ref="AN83:AN84"/>
    <mergeCell ref="AO83:AO84"/>
    <mergeCell ref="AR83:AR84"/>
    <mergeCell ref="T81:T82"/>
    <mergeCell ref="U81:U82"/>
    <mergeCell ref="V81:V82"/>
    <mergeCell ref="W81:W82"/>
    <mergeCell ref="X81:X82"/>
    <mergeCell ref="Y81:Y82"/>
    <mergeCell ref="Z81:Z82"/>
    <mergeCell ref="AA81:AA82"/>
    <mergeCell ref="AB81:AB82"/>
    <mergeCell ref="AC81:AC82"/>
    <mergeCell ref="AD81:AD82"/>
    <mergeCell ref="AE81:AE82"/>
    <mergeCell ref="AF81:AF82"/>
    <mergeCell ref="AG81:AG82"/>
    <mergeCell ref="AH81:AH82"/>
    <mergeCell ref="AI81:AI82"/>
    <mergeCell ref="AJ81:AJ82"/>
    <mergeCell ref="AM77:AM78"/>
    <mergeCell ref="AN77:AN78"/>
    <mergeCell ref="AO77:AO78"/>
    <mergeCell ref="AK81:AK82"/>
    <mergeCell ref="AL81:AL82"/>
    <mergeCell ref="AM81:AM82"/>
    <mergeCell ref="AN81:AN82"/>
    <mergeCell ref="AO81:AO82"/>
    <mergeCell ref="AR77:AR78"/>
    <mergeCell ref="T79:T80"/>
    <mergeCell ref="U79:U80"/>
    <mergeCell ref="V79:V80"/>
    <mergeCell ref="W79:W80"/>
    <mergeCell ref="X79:X80"/>
    <mergeCell ref="Y79:Y80"/>
    <mergeCell ref="Z79:Z80"/>
    <mergeCell ref="AA79:AA80"/>
    <mergeCell ref="AB79:AB80"/>
    <mergeCell ref="AC79:AC80"/>
    <mergeCell ref="AD79:AD80"/>
    <mergeCell ref="AE79:AE80"/>
    <mergeCell ref="AF79:AF80"/>
    <mergeCell ref="AG79:AG80"/>
    <mergeCell ref="AH79:AH80"/>
    <mergeCell ref="AI79:AI80"/>
    <mergeCell ref="AJ79:AJ80"/>
    <mergeCell ref="AK79:AK80"/>
    <mergeCell ref="AL79:AL80"/>
    <mergeCell ref="AM79:AM80"/>
    <mergeCell ref="AN79:AN80"/>
    <mergeCell ref="AO79:AO80"/>
    <mergeCell ref="AR79:AR80"/>
    <mergeCell ref="AL75:AL76"/>
    <mergeCell ref="AM75:AM76"/>
    <mergeCell ref="AN75:AN76"/>
    <mergeCell ref="AO75:AO76"/>
    <mergeCell ref="AR75:AR76"/>
    <mergeCell ref="T77:T78"/>
    <mergeCell ref="U77:U78"/>
    <mergeCell ref="V77:V78"/>
    <mergeCell ref="W77:W78"/>
    <mergeCell ref="X77:X78"/>
    <mergeCell ref="Y77:Y78"/>
    <mergeCell ref="Z77:Z78"/>
    <mergeCell ref="AA77:AA78"/>
    <mergeCell ref="AB77:AB78"/>
    <mergeCell ref="AC77:AC78"/>
    <mergeCell ref="AD77:AD78"/>
    <mergeCell ref="AE77:AE78"/>
    <mergeCell ref="AF77:AF78"/>
    <mergeCell ref="AG77:AG78"/>
    <mergeCell ref="AH77:AH78"/>
    <mergeCell ref="AI77:AI78"/>
    <mergeCell ref="AJ77:AJ78"/>
    <mergeCell ref="AK77:AK78"/>
    <mergeCell ref="AL77:AL78"/>
    <mergeCell ref="AC75:AC76"/>
    <mergeCell ref="AD75:AD76"/>
    <mergeCell ref="AE75:AE76"/>
    <mergeCell ref="AF75:AF76"/>
    <mergeCell ref="AG75:AG76"/>
    <mergeCell ref="AH75:AH76"/>
    <mergeCell ref="AI75:AI76"/>
    <mergeCell ref="AJ75:AJ76"/>
    <mergeCell ref="AK75:AK76"/>
    <mergeCell ref="T75:T76"/>
    <mergeCell ref="U75:U76"/>
    <mergeCell ref="V75:V76"/>
    <mergeCell ref="W75:W76"/>
    <mergeCell ref="X75:X76"/>
    <mergeCell ref="Y75:Y76"/>
    <mergeCell ref="Z75:Z76"/>
    <mergeCell ref="AA75:AA76"/>
    <mergeCell ref="AB75:AB76"/>
    <mergeCell ref="AR71:AR72"/>
    <mergeCell ref="T73:T74"/>
    <mergeCell ref="U73:U74"/>
    <mergeCell ref="V73:V74"/>
    <mergeCell ref="W73:W74"/>
    <mergeCell ref="X73:X74"/>
    <mergeCell ref="Y73:Y74"/>
    <mergeCell ref="Z73:Z74"/>
    <mergeCell ref="AA73:AA74"/>
    <mergeCell ref="AB73:AB74"/>
    <mergeCell ref="AC73:AC74"/>
    <mergeCell ref="AD73:AD74"/>
    <mergeCell ref="AE73:AE74"/>
    <mergeCell ref="AF73:AF74"/>
    <mergeCell ref="AG73:AG74"/>
    <mergeCell ref="AH73:AH74"/>
    <mergeCell ref="AI73:AI74"/>
    <mergeCell ref="AJ73:AJ74"/>
    <mergeCell ref="AK73:AK74"/>
    <mergeCell ref="AL73:AL74"/>
    <mergeCell ref="AM73:AM74"/>
    <mergeCell ref="AN73:AN74"/>
    <mergeCell ref="AO73:AO74"/>
    <mergeCell ref="AR73:AR74"/>
    <mergeCell ref="AO69:AO70"/>
    <mergeCell ref="AR69:AR70"/>
    <mergeCell ref="T71:T72"/>
    <mergeCell ref="U71:U72"/>
    <mergeCell ref="V71:V72"/>
    <mergeCell ref="W71:W72"/>
    <mergeCell ref="X71:X72"/>
    <mergeCell ref="Y71:Y72"/>
    <mergeCell ref="Z71:Z72"/>
    <mergeCell ref="AA71:AA72"/>
    <mergeCell ref="AB71:AB72"/>
    <mergeCell ref="AC71:AC72"/>
    <mergeCell ref="AD71:AD72"/>
    <mergeCell ref="AE71:AE72"/>
    <mergeCell ref="AF71:AF72"/>
    <mergeCell ref="AG71:AG72"/>
    <mergeCell ref="AH71:AH72"/>
    <mergeCell ref="AI71:AI72"/>
    <mergeCell ref="AJ71:AJ72"/>
    <mergeCell ref="AK71:AK72"/>
    <mergeCell ref="AL71:AL72"/>
    <mergeCell ref="AM71:AM72"/>
    <mergeCell ref="AN71:AN72"/>
    <mergeCell ref="AO71:AO72"/>
    <mergeCell ref="T69:T70"/>
    <mergeCell ref="U69:U70"/>
    <mergeCell ref="V69:V70"/>
    <mergeCell ref="W69:W70"/>
    <mergeCell ref="X69:X70"/>
    <mergeCell ref="Y69:Y70"/>
    <mergeCell ref="Z69:Z70"/>
    <mergeCell ref="AA69:AA70"/>
    <mergeCell ref="AB69:AB70"/>
    <mergeCell ref="AC69:AC70"/>
    <mergeCell ref="AD69:AD70"/>
    <mergeCell ref="AE69:AE70"/>
    <mergeCell ref="AF69:AF70"/>
    <mergeCell ref="AG69:AG70"/>
    <mergeCell ref="AH69:AH70"/>
    <mergeCell ref="AI69:AI70"/>
    <mergeCell ref="AJ69:AJ70"/>
    <mergeCell ref="AM65:AM66"/>
    <mergeCell ref="AN65:AN66"/>
    <mergeCell ref="AK69:AK70"/>
    <mergeCell ref="AL69:AL70"/>
    <mergeCell ref="AM69:AM70"/>
    <mergeCell ref="AN69:AN70"/>
    <mergeCell ref="AG63:AG64"/>
    <mergeCell ref="AH63:AH64"/>
    <mergeCell ref="AI63:AI64"/>
    <mergeCell ref="AJ63:AJ64"/>
    <mergeCell ref="AO65:AO66"/>
    <mergeCell ref="AR65:AR66"/>
    <mergeCell ref="T67:T68"/>
    <mergeCell ref="U67:U68"/>
    <mergeCell ref="V67:V68"/>
    <mergeCell ref="W67:W68"/>
    <mergeCell ref="X67:X68"/>
    <mergeCell ref="Y67:Y68"/>
    <mergeCell ref="Z67:Z68"/>
    <mergeCell ref="AA67:AA68"/>
    <mergeCell ref="AB67:AB68"/>
    <mergeCell ref="AC67:AC68"/>
    <mergeCell ref="AD67:AD68"/>
    <mergeCell ref="AE67:AE68"/>
    <mergeCell ref="AF67:AF68"/>
    <mergeCell ref="AG67:AG68"/>
    <mergeCell ref="AH67:AH68"/>
    <mergeCell ref="AI67:AI68"/>
    <mergeCell ref="AJ67:AJ68"/>
    <mergeCell ref="AK67:AK68"/>
    <mergeCell ref="AL67:AL68"/>
    <mergeCell ref="AM67:AM68"/>
    <mergeCell ref="AN67:AN68"/>
    <mergeCell ref="AO67:AO68"/>
    <mergeCell ref="AR67:AR68"/>
    <mergeCell ref="AK61:AK62"/>
    <mergeCell ref="AL61:AL62"/>
    <mergeCell ref="AM61:AM62"/>
    <mergeCell ref="AN61:AN62"/>
    <mergeCell ref="AL63:AL64"/>
    <mergeCell ref="AM63:AM64"/>
    <mergeCell ref="AN63:AN64"/>
    <mergeCell ref="AO63:AO64"/>
    <mergeCell ref="AR63:AR64"/>
    <mergeCell ref="T65:T66"/>
    <mergeCell ref="U65:U66"/>
    <mergeCell ref="V65:V66"/>
    <mergeCell ref="W65:W66"/>
    <mergeCell ref="X65:X66"/>
    <mergeCell ref="Y65:Y66"/>
    <mergeCell ref="Z65:Z66"/>
    <mergeCell ref="AA65:AA66"/>
    <mergeCell ref="AB65:AB66"/>
    <mergeCell ref="AC65:AC66"/>
    <mergeCell ref="AD65:AD66"/>
    <mergeCell ref="AE65:AE66"/>
    <mergeCell ref="AF65:AF66"/>
    <mergeCell ref="AG65:AG66"/>
    <mergeCell ref="AH65:AH66"/>
    <mergeCell ref="AI65:AI66"/>
    <mergeCell ref="AJ65:AJ66"/>
    <mergeCell ref="AK65:AK66"/>
    <mergeCell ref="AL65:AL66"/>
    <mergeCell ref="AC63:AC64"/>
    <mergeCell ref="AD63:AD64"/>
    <mergeCell ref="AE63:AE64"/>
    <mergeCell ref="AF63:AF64"/>
    <mergeCell ref="V57:V58"/>
    <mergeCell ref="W57:W58"/>
    <mergeCell ref="X57:X58"/>
    <mergeCell ref="Y57:Y58"/>
    <mergeCell ref="AK63:AK64"/>
    <mergeCell ref="T63:T64"/>
    <mergeCell ref="U63:U64"/>
    <mergeCell ref="V63:V64"/>
    <mergeCell ref="W63:W64"/>
    <mergeCell ref="X63:X64"/>
    <mergeCell ref="Y63:Y64"/>
    <mergeCell ref="Z63:Z64"/>
    <mergeCell ref="AA63:AA64"/>
    <mergeCell ref="AB63:AB64"/>
    <mergeCell ref="AR59:AR60"/>
    <mergeCell ref="T61:T62"/>
    <mergeCell ref="U61:U62"/>
    <mergeCell ref="V61:V62"/>
    <mergeCell ref="W61:W62"/>
    <mergeCell ref="X61:X62"/>
    <mergeCell ref="Y61:Y62"/>
    <mergeCell ref="Z61:Z62"/>
    <mergeCell ref="AA61:AA62"/>
    <mergeCell ref="AB61:AB62"/>
    <mergeCell ref="AC61:AC62"/>
    <mergeCell ref="AD61:AD62"/>
    <mergeCell ref="AE61:AE62"/>
    <mergeCell ref="AF61:AF62"/>
    <mergeCell ref="AG61:AG62"/>
    <mergeCell ref="AH61:AH62"/>
    <mergeCell ref="AI61:AI62"/>
    <mergeCell ref="AJ61:AJ62"/>
    <mergeCell ref="AM57:AM58"/>
    <mergeCell ref="AN57:AN58"/>
    <mergeCell ref="AM53:AM54"/>
    <mergeCell ref="AN53:AN54"/>
    <mergeCell ref="AO61:AO62"/>
    <mergeCell ref="AR61:AR62"/>
    <mergeCell ref="AO57:AO58"/>
    <mergeCell ref="AR57:AR58"/>
    <mergeCell ref="T59:T60"/>
    <mergeCell ref="U59:U60"/>
    <mergeCell ref="V59:V60"/>
    <mergeCell ref="W59:W60"/>
    <mergeCell ref="X59:X60"/>
    <mergeCell ref="Y59:Y60"/>
    <mergeCell ref="Z59:Z60"/>
    <mergeCell ref="AA59:AA60"/>
    <mergeCell ref="AB59:AB60"/>
    <mergeCell ref="AC59:AC60"/>
    <mergeCell ref="AD59:AD60"/>
    <mergeCell ref="AE59:AE60"/>
    <mergeCell ref="AF59:AF60"/>
    <mergeCell ref="AG59:AG60"/>
    <mergeCell ref="AH59:AH60"/>
    <mergeCell ref="AI59:AI60"/>
    <mergeCell ref="AJ59:AJ60"/>
    <mergeCell ref="AK59:AK60"/>
    <mergeCell ref="AL59:AL60"/>
    <mergeCell ref="AM59:AM60"/>
    <mergeCell ref="AN59:AN60"/>
    <mergeCell ref="AO59:AO60"/>
    <mergeCell ref="T57:T58"/>
    <mergeCell ref="U57:U58"/>
    <mergeCell ref="AJ53:AJ54"/>
    <mergeCell ref="AK53:AK54"/>
    <mergeCell ref="AL53:AL54"/>
    <mergeCell ref="AC51:AC52"/>
    <mergeCell ref="AD51:AD52"/>
    <mergeCell ref="AE51:AE52"/>
    <mergeCell ref="AF51:AF52"/>
    <mergeCell ref="AG51:AG52"/>
    <mergeCell ref="AH51:AH52"/>
    <mergeCell ref="AI51:AI52"/>
    <mergeCell ref="Z57:Z58"/>
    <mergeCell ref="AA57:AA58"/>
    <mergeCell ref="AB57:AB58"/>
    <mergeCell ref="AC57:AC58"/>
    <mergeCell ref="AD57:AD58"/>
    <mergeCell ref="AE57:AE58"/>
    <mergeCell ref="AF57:AF58"/>
    <mergeCell ref="AG57:AG58"/>
    <mergeCell ref="AH57:AH58"/>
    <mergeCell ref="AI57:AI58"/>
    <mergeCell ref="AJ57:AJ58"/>
    <mergeCell ref="AK57:AK58"/>
    <mergeCell ref="AL57:AL58"/>
    <mergeCell ref="AO49:AO50"/>
    <mergeCell ref="AR49:AR50"/>
    <mergeCell ref="T47:T48"/>
    <mergeCell ref="U47:U48"/>
    <mergeCell ref="V47:V48"/>
    <mergeCell ref="W47:W48"/>
    <mergeCell ref="X47:X48"/>
    <mergeCell ref="Y47:Y48"/>
    <mergeCell ref="Z47:Z48"/>
    <mergeCell ref="AA47:AA48"/>
    <mergeCell ref="AR53:AR54"/>
    <mergeCell ref="AL51:AL52"/>
    <mergeCell ref="AM51:AM52"/>
    <mergeCell ref="AN51:AN52"/>
    <mergeCell ref="AO51:AO52"/>
    <mergeCell ref="AR51:AR52"/>
    <mergeCell ref="T53:T54"/>
    <mergeCell ref="U53:U54"/>
    <mergeCell ref="V53:V54"/>
    <mergeCell ref="W53:W54"/>
    <mergeCell ref="X53:X54"/>
    <mergeCell ref="Y53:Y54"/>
    <mergeCell ref="Z53:Z54"/>
    <mergeCell ref="AA53:AA54"/>
    <mergeCell ref="AB53:AB54"/>
    <mergeCell ref="AC53:AC54"/>
    <mergeCell ref="AD53:AD54"/>
    <mergeCell ref="AE53:AE54"/>
    <mergeCell ref="AF53:AF54"/>
    <mergeCell ref="AG53:AG54"/>
    <mergeCell ref="AH53:AH54"/>
    <mergeCell ref="AI53:AI54"/>
    <mergeCell ref="AP47:AQ48"/>
    <mergeCell ref="AR47:AR48"/>
    <mergeCell ref="T45:T46"/>
    <mergeCell ref="U45:U46"/>
    <mergeCell ref="V45:V46"/>
    <mergeCell ref="W45:W46"/>
    <mergeCell ref="X45:X46"/>
    <mergeCell ref="Y45:Y46"/>
    <mergeCell ref="Z45:Z46"/>
    <mergeCell ref="AA45:AA46"/>
    <mergeCell ref="AB45:AB46"/>
    <mergeCell ref="T49:T50"/>
    <mergeCell ref="U49:U50"/>
    <mergeCell ref="V49:V50"/>
    <mergeCell ref="W49:W50"/>
    <mergeCell ref="X49:X50"/>
    <mergeCell ref="Y49:Y50"/>
    <mergeCell ref="Z49:Z50"/>
    <mergeCell ref="AA49:AA50"/>
    <mergeCell ref="AB49:AB50"/>
    <mergeCell ref="AC49:AC50"/>
    <mergeCell ref="AD49:AD50"/>
    <mergeCell ref="AE49:AE50"/>
    <mergeCell ref="AF49:AF50"/>
    <mergeCell ref="AG49:AG50"/>
    <mergeCell ref="AH49:AH50"/>
    <mergeCell ref="AI49:AI50"/>
    <mergeCell ref="AJ49:AJ50"/>
    <mergeCell ref="AK49:AK50"/>
    <mergeCell ref="AL49:AL50"/>
    <mergeCell ref="AM49:AM50"/>
    <mergeCell ref="AN49:AN50"/>
    <mergeCell ref="AL39:AL40"/>
    <mergeCell ref="AM39:AM40"/>
    <mergeCell ref="AN39:AN40"/>
    <mergeCell ref="AO39:AO40"/>
    <mergeCell ref="AR39:AR40"/>
    <mergeCell ref="AP39:AQ40"/>
    <mergeCell ref="AP41:AQ42"/>
    <mergeCell ref="AP43:AQ44"/>
    <mergeCell ref="AP45:AQ46"/>
    <mergeCell ref="AK41:AK42"/>
    <mergeCell ref="AL41:AL42"/>
    <mergeCell ref="AM41:AM42"/>
    <mergeCell ref="AN41:AN42"/>
    <mergeCell ref="AJ43:AJ44"/>
    <mergeCell ref="AK43:AK44"/>
    <mergeCell ref="T43:T44"/>
    <mergeCell ref="AG47:AG48"/>
    <mergeCell ref="AH47:AH48"/>
    <mergeCell ref="AI47:AI48"/>
    <mergeCell ref="AJ47:AJ48"/>
    <mergeCell ref="AK47:AK48"/>
    <mergeCell ref="AL47:AL48"/>
    <mergeCell ref="AM47:AM48"/>
    <mergeCell ref="AN47:AN48"/>
    <mergeCell ref="AO47:AO48"/>
    <mergeCell ref="U43:U44"/>
    <mergeCell ref="V43:V44"/>
    <mergeCell ref="AR45:AR46"/>
    <mergeCell ref="AN45:AN46"/>
    <mergeCell ref="AO45:AO46"/>
    <mergeCell ref="AL43:AL44"/>
    <mergeCell ref="AM43:AM44"/>
    <mergeCell ref="AA43:AA44"/>
    <mergeCell ref="AB43:AB44"/>
    <mergeCell ref="AI41:AI42"/>
    <mergeCell ref="AO41:AO42"/>
    <mergeCell ref="AR41:AR42"/>
    <mergeCell ref="AR43:AR44"/>
    <mergeCell ref="AK45:AK46"/>
    <mergeCell ref="AL45:AL46"/>
    <mergeCell ref="AC43:AC44"/>
    <mergeCell ref="AD43:AD44"/>
    <mergeCell ref="AE43:AE44"/>
    <mergeCell ref="AF43:AF44"/>
    <mergeCell ref="AG43:AG44"/>
    <mergeCell ref="AH43:AH44"/>
    <mergeCell ref="AI43:AI44"/>
    <mergeCell ref="AC45:AC46"/>
    <mergeCell ref="AD45:AD46"/>
    <mergeCell ref="AE45:AE46"/>
    <mergeCell ref="AF45:AF46"/>
    <mergeCell ref="AG45:AG46"/>
    <mergeCell ref="AH45:AH46"/>
    <mergeCell ref="AI45:AI46"/>
    <mergeCell ref="AJ45:AJ46"/>
    <mergeCell ref="AN43:AN44"/>
    <mergeCell ref="AO43:AO44"/>
    <mergeCell ref="AJ41:AJ42"/>
    <mergeCell ref="AF41:AF42"/>
    <mergeCell ref="AG41:AG42"/>
    <mergeCell ref="AH41:AH42"/>
    <mergeCell ref="AK37:AK38"/>
    <mergeCell ref="AL37:AL38"/>
    <mergeCell ref="AM37:AM38"/>
    <mergeCell ref="AN37:AN38"/>
    <mergeCell ref="T35:T36"/>
    <mergeCell ref="U35:U36"/>
    <mergeCell ref="V35:V36"/>
    <mergeCell ref="W35:W36"/>
    <mergeCell ref="X35:X36"/>
    <mergeCell ref="Y35:Y36"/>
    <mergeCell ref="Z35:Z36"/>
    <mergeCell ref="AA35:AA36"/>
    <mergeCell ref="AO37:AO38"/>
    <mergeCell ref="AR37:AR38"/>
    <mergeCell ref="T39:T40"/>
    <mergeCell ref="U39:U40"/>
    <mergeCell ref="V39:V40"/>
    <mergeCell ref="W39:W40"/>
    <mergeCell ref="X39:X40"/>
    <mergeCell ref="Y39:Y40"/>
    <mergeCell ref="Z39:Z40"/>
    <mergeCell ref="AA39:AA40"/>
    <mergeCell ref="AB39:AB40"/>
    <mergeCell ref="AC39:AC40"/>
    <mergeCell ref="AD39:AD40"/>
    <mergeCell ref="AE39:AE40"/>
    <mergeCell ref="AF39:AF40"/>
    <mergeCell ref="AG39:AG40"/>
    <mergeCell ref="AH39:AH40"/>
    <mergeCell ref="AI39:AI40"/>
    <mergeCell ref="AJ39:AJ40"/>
    <mergeCell ref="AK39:AK40"/>
    <mergeCell ref="T37:T38"/>
    <mergeCell ref="U37:U38"/>
    <mergeCell ref="V37:V38"/>
    <mergeCell ref="W37:W38"/>
    <mergeCell ref="X37:X38"/>
    <mergeCell ref="Y37:Y38"/>
    <mergeCell ref="Z37:Z38"/>
    <mergeCell ref="AA37:AA38"/>
    <mergeCell ref="AB37:AB38"/>
    <mergeCell ref="AC37:AC38"/>
    <mergeCell ref="AD37:AD38"/>
    <mergeCell ref="AE37:AE38"/>
    <mergeCell ref="AF37:AF38"/>
    <mergeCell ref="AG37:AG38"/>
    <mergeCell ref="AH37:AH38"/>
    <mergeCell ref="AI37:AI38"/>
    <mergeCell ref="AJ37:AJ38"/>
    <mergeCell ref="AB35:AB36"/>
    <mergeCell ref="AC35:AC36"/>
    <mergeCell ref="AD35:AD36"/>
    <mergeCell ref="AE35:AE36"/>
    <mergeCell ref="AF35:AF36"/>
    <mergeCell ref="AG35:AG36"/>
    <mergeCell ref="AH35:AH36"/>
    <mergeCell ref="AI35:AI36"/>
    <mergeCell ref="AJ35:AJ36"/>
    <mergeCell ref="AK35:AK36"/>
    <mergeCell ref="AL35:AL36"/>
    <mergeCell ref="AM35:AM36"/>
    <mergeCell ref="AL31:AL32"/>
    <mergeCell ref="AM31:AM32"/>
    <mergeCell ref="AN31:AN32"/>
    <mergeCell ref="AO31:AO32"/>
    <mergeCell ref="AR31:AR32"/>
    <mergeCell ref="AC31:AC32"/>
    <mergeCell ref="AD31:AD32"/>
    <mergeCell ref="AE31:AE32"/>
    <mergeCell ref="AF31:AF32"/>
    <mergeCell ref="AG31:AG32"/>
    <mergeCell ref="AH31:AH32"/>
    <mergeCell ref="AI31:AI32"/>
    <mergeCell ref="AJ31:AJ32"/>
    <mergeCell ref="AK31:AK32"/>
    <mergeCell ref="AN35:AN36"/>
    <mergeCell ref="AO35:AO36"/>
    <mergeCell ref="AR35:AR36"/>
    <mergeCell ref="AP35:AQ36"/>
    <mergeCell ref="T31:T32"/>
    <mergeCell ref="U31:U32"/>
    <mergeCell ref="V31:V32"/>
    <mergeCell ref="W31:W32"/>
    <mergeCell ref="X31:X32"/>
    <mergeCell ref="Y31:Y32"/>
    <mergeCell ref="Z31:Z32"/>
    <mergeCell ref="AA31:AA32"/>
    <mergeCell ref="AB31:AB32"/>
    <mergeCell ref="AR27:AR28"/>
    <mergeCell ref="T29:T30"/>
    <mergeCell ref="U29:U30"/>
    <mergeCell ref="V29:V30"/>
    <mergeCell ref="W29:W30"/>
    <mergeCell ref="X29:X30"/>
    <mergeCell ref="Y29:Y30"/>
    <mergeCell ref="Z29:Z30"/>
    <mergeCell ref="AA29:AA30"/>
    <mergeCell ref="AB29:AB30"/>
    <mergeCell ref="AC29:AC30"/>
    <mergeCell ref="AD29:AD30"/>
    <mergeCell ref="AE29:AE30"/>
    <mergeCell ref="AF29:AF30"/>
    <mergeCell ref="AG29:AG30"/>
    <mergeCell ref="AH29:AH30"/>
    <mergeCell ref="AI29:AI30"/>
    <mergeCell ref="AJ29:AJ30"/>
    <mergeCell ref="AK29:AK30"/>
    <mergeCell ref="AL29:AL30"/>
    <mergeCell ref="AM29:AM30"/>
    <mergeCell ref="AN29:AN30"/>
    <mergeCell ref="AO29:AO30"/>
    <mergeCell ref="AR29:AR30"/>
    <mergeCell ref="AO25:AO26"/>
    <mergeCell ref="AR25:AR26"/>
    <mergeCell ref="T27:T28"/>
    <mergeCell ref="U27:U28"/>
    <mergeCell ref="V27:V28"/>
    <mergeCell ref="W27:W28"/>
    <mergeCell ref="X27:X28"/>
    <mergeCell ref="Y27:Y28"/>
    <mergeCell ref="Z27:Z28"/>
    <mergeCell ref="AA27:AA28"/>
    <mergeCell ref="AB27:AB28"/>
    <mergeCell ref="AC27:AC28"/>
    <mergeCell ref="AD27:AD28"/>
    <mergeCell ref="AE27:AE28"/>
    <mergeCell ref="AF27:AF28"/>
    <mergeCell ref="AG27:AG28"/>
    <mergeCell ref="AH27:AH28"/>
    <mergeCell ref="AI27:AI28"/>
    <mergeCell ref="AJ27:AJ28"/>
    <mergeCell ref="AK27:AK28"/>
    <mergeCell ref="AL27:AL28"/>
    <mergeCell ref="AM27:AM28"/>
    <mergeCell ref="AN27:AN28"/>
    <mergeCell ref="AO27:AO28"/>
    <mergeCell ref="T25:T26"/>
    <mergeCell ref="U25:U26"/>
    <mergeCell ref="V25:V26"/>
    <mergeCell ref="AM23:AM24"/>
    <mergeCell ref="AN23:AN24"/>
    <mergeCell ref="AO23:AO24"/>
    <mergeCell ref="AR23:AR24"/>
    <mergeCell ref="W25:W26"/>
    <mergeCell ref="X25:X26"/>
    <mergeCell ref="Y25:Y26"/>
    <mergeCell ref="Z25:Z26"/>
    <mergeCell ref="AA25:AA26"/>
    <mergeCell ref="AB25:AB26"/>
    <mergeCell ref="AC25:AC26"/>
    <mergeCell ref="AD25:AD26"/>
    <mergeCell ref="AE25:AE26"/>
    <mergeCell ref="AF25:AF26"/>
    <mergeCell ref="AG25:AG26"/>
    <mergeCell ref="AH25:AH26"/>
    <mergeCell ref="AI25:AI26"/>
    <mergeCell ref="AJ25:AJ26"/>
    <mergeCell ref="AK25:AK26"/>
    <mergeCell ref="AL25:AL26"/>
    <mergeCell ref="AM25:AM26"/>
    <mergeCell ref="AN25:AN26"/>
    <mergeCell ref="AK23:AK24"/>
    <mergeCell ref="AK21:AK22"/>
    <mergeCell ref="AL21:AL22"/>
    <mergeCell ref="AC19:AC20"/>
    <mergeCell ref="AD19:AD20"/>
    <mergeCell ref="AE19:AE20"/>
    <mergeCell ref="AF19:AF20"/>
    <mergeCell ref="AG19:AG20"/>
    <mergeCell ref="AH19:AH20"/>
    <mergeCell ref="AI19:AI20"/>
    <mergeCell ref="AJ19:AJ20"/>
    <mergeCell ref="AR21:AR22"/>
    <mergeCell ref="AM21:AM22"/>
    <mergeCell ref="AN21:AN22"/>
    <mergeCell ref="AO21:AO22"/>
    <mergeCell ref="T23:T24"/>
    <mergeCell ref="U23:U24"/>
    <mergeCell ref="V23:V24"/>
    <mergeCell ref="W23:W24"/>
    <mergeCell ref="X23:X24"/>
    <mergeCell ref="Y23:Y24"/>
    <mergeCell ref="Z23:Z24"/>
    <mergeCell ref="AA23:AA24"/>
    <mergeCell ref="AB23:AB24"/>
    <mergeCell ref="AC23:AC24"/>
    <mergeCell ref="AD23:AD24"/>
    <mergeCell ref="AE23:AE24"/>
    <mergeCell ref="AF23:AF24"/>
    <mergeCell ref="AG23:AG24"/>
    <mergeCell ref="AH23:AH24"/>
    <mergeCell ref="AI23:AI24"/>
    <mergeCell ref="AJ23:AJ24"/>
    <mergeCell ref="AL23:AL24"/>
    <mergeCell ref="T21:T22"/>
    <mergeCell ref="U21:U22"/>
    <mergeCell ref="V21:V22"/>
    <mergeCell ref="W21:W22"/>
    <mergeCell ref="X21:X22"/>
    <mergeCell ref="Y21:Y22"/>
    <mergeCell ref="Z21:Z22"/>
    <mergeCell ref="AA21:AA22"/>
    <mergeCell ref="AB21:AB22"/>
    <mergeCell ref="AC21:AC22"/>
    <mergeCell ref="AD21:AD22"/>
    <mergeCell ref="AE21:AE22"/>
    <mergeCell ref="AF21:AF22"/>
    <mergeCell ref="AG21:AG22"/>
    <mergeCell ref="AH21:AH22"/>
    <mergeCell ref="AI21:AI22"/>
    <mergeCell ref="AJ21:AJ22"/>
    <mergeCell ref="AR15:AR16"/>
    <mergeCell ref="T17:T18"/>
    <mergeCell ref="U17:U18"/>
    <mergeCell ref="V17:V18"/>
    <mergeCell ref="W17:W18"/>
    <mergeCell ref="X17:X18"/>
    <mergeCell ref="Y17:Y18"/>
    <mergeCell ref="Z17:Z18"/>
    <mergeCell ref="AA17:AA18"/>
    <mergeCell ref="AB17:AB18"/>
    <mergeCell ref="AC17:AC18"/>
    <mergeCell ref="AD17:AD18"/>
    <mergeCell ref="AE17:AE18"/>
    <mergeCell ref="AF17:AF18"/>
    <mergeCell ref="AG17:AG18"/>
    <mergeCell ref="AH17:AH18"/>
    <mergeCell ref="AI17:AI18"/>
    <mergeCell ref="AJ17:AJ18"/>
    <mergeCell ref="AK17:AK18"/>
    <mergeCell ref="AL17:AL18"/>
    <mergeCell ref="AM17:AM18"/>
    <mergeCell ref="AN17:AN18"/>
    <mergeCell ref="AK15:AK16"/>
    <mergeCell ref="AL15:AL16"/>
    <mergeCell ref="AM15:AM16"/>
    <mergeCell ref="AN15:AN16"/>
    <mergeCell ref="AO15:AO16"/>
    <mergeCell ref="T13:T14"/>
    <mergeCell ref="U13:U14"/>
    <mergeCell ref="V13:V14"/>
    <mergeCell ref="W13:W14"/>
    <mergeCell ref="X13:X14"/>
    <mergeCell ref="Y13:Y14"/>
    <mergeCell ref="Z13:Z14"/>
    <mergeCell ref="AA13:AA14"/>
    <mergeCell ref="AB13:AB14"/>
    <mergeCell ref="T19:T20"/>
    <mergeCell ref="U19:U20"/>
    <mergeCell ref="V19:V20"/>
    <mergeCell ref="W19:W20"/>
    <mergeCell ref="X19:X20"/>
    <mergeCell ref="Y19:Y20"/>
    <mergeCell ref="Z19:Z20"/>
    <mergeCell ref="AA19:AA20"/>
    <mergeCell ref="AB19:AB20"/>
    <mergeCell ref="AL19:AL20"/>
    <mergeCell ref="T15:T16"/>
    <mergeCell ref="U15:U16"/>
    <mergeCell ref="V15:V16"/>
    <mergeCell ref="W15:W16"/>
    <mergeCell ref="X15:X16"/>
    <mergeCell ref="Y15:Y16"/>
    <mergeCell ref="Z15:Z16"/>
    <mergeCell ref="AA15:AA16"/>
    <mergeCell ref="AB15:AB16"/>
    <mergeCell ref="AC15:AC16"/>
    <mergeCell ref="AD15:AD16"/>
    <mergeCell ref="AE15:AE16"/>
    <mergeCell ref="AF15:AF16"/>
    <mergeCell ref="AG15:AG16"/>
    <mergeCell ref="AH15:AH16"/>
    <mergeCell ref="AI15:AI16"/>
    <mergeCell ref="AJ15:AJ16"/>
    <mergeCell ref="AK19:AK20"/>
    <mergeCell ref="AC13:AC14"/>
    <mergeCell ref="AD13:AD14"/>
    <mergeCell ref="AE13:AE14"/>
    <mergeCell ref="AF13:AF14"/>
    <mergeCell ref="AG13:AG14"/>
    <mergeCell ref="AH13:AH14"/>
    <mergeCell ref="AI13:AI14"/>
    <mergeCell ref="AJ13:AJ14"/>
    <mergeCell ref="AM9:AM10"/>
    <mergeCell ref="AN9:AN10"/>
    <mergeCell ref="AK13:AK14"/>
    <mergeCell ref="AL13:AL14"/>
    <mergeCell ref="AM13:AM14"/>
    <mergeCell ref="AN13:AN14"/>
    <mergeCell ref="AK9:AK10"/>
    <mergeCell ref="AL9:AL10"/>
    <mergeCell ref="AR9:AR10"/>
    <mergeCell ref="AI11:AI12"/>
    <mergeCell ref="AJ11:AJ12"/>
    <mergeCell ref="AR11:AR12"/>
    <mergeCell ref="AI9:AI10"/>
    <mergeCell ref="AJ9:AJ10"/>
    <mergeCell ref="AR13:AR14"/>
    <mergeCell ref="T11:T12"/>
    <mergeCell ref="U11:U12"/>
    <mergeCell ref="V11:V12"/>
    <mergeCell ref="W11:W12"/>
    <mergeCell ref="X11:X12"/>
    <mergeCell ref="Y11:Y12"/>
    <mergeCell ref="Z11:Z12"/>
    <mergeCell ref="AA11:AA12"/>
    <mergeCell ref="AB11:AB12"/>
    <mergeCell ref="AC11:AC12"/>
    <mergeCell ref="AD11:AD12"/>
    <mergeCell ref="AE11:AE12"/>
    <mergeCell ref="AF11:AF12"/>
    <mergeCell ref="AG11:AG12"/>
    <mergeCell ref="AH11:AH12"/>
    <mergeCell ref="T9:T10"/>
    <mergeCell ref="U9:U10"/>
    <mergeCell ref="V9:V10"/>
    <mergeCell ref="W9:W10"/>
    <mergeCell ref="X9:X10"/>
    <mergeCell ref="Y9:Y10"/>
    <mergeCell ref="Z9:Z10"/>
    <mergeCell ref="AA9:AA10"/>
    <mergeCell ref="AB9:AB10"/>
    <mergeCell ref="AC9:AC10"/>
    <mergeCell ref="AD9:AD10"/>
    <mergeCell ref="AE9:AE10"/>
    <mergeCell ref="AF9:AF10"/>
    <mergeCell ref="AG9:AG10"/>
    <mergeCell ref="AH9:AH10"/>
    <mergeCell ref="AA7:AA8"/>
    <mergeCell ref="AB7:AB8"/>
    <mergeCell ref="AC7:AC8"/>
    <mergeCell ref="AD7:AD8"/>
    <mergeCell ref="AE7:AE8"/>
    <mergeCell ref="AF7:AF8"/>
    <mergeCell ref="AG7:AG8"/>
    <mergeCell ref="AH7:AH8"/>
    <mergeCell ref="AI7:AI8"/>
    <mergeCell ref="AJ7:AJ8"/>
    <mergeCell ref="T5:T6"/>
    <mergeCell ref="U5:U6"/>
    <mergeCell ref="V5:V6"/>
    <mergeCell ref="W5:W6"/>
    <mergeCell ref="X5:X6"/>
    <mergeCell ref="Y5:Y6"/>
    <mergeCell ref="Z5:Z6"/>
    <mergeCell ref="AA5:AA6"/>
    <mergeCell ref="AB5:AB6"/>
    <mergeCell ref="AC5:AC6"/>
    <mergeCell ref="AD5:AD6"/>
    <mergeCell ref="AE5:AE6"/>
    <mergeCell ref="AF5:AF6"/>
    <mergeCell ref="AG5:AG6"/>
    <mergeCell ref="AH5:AH6"/>
    <mergeCell ref="AI5:AI6"/>
    <mergeCell ref="AJ5:AJ6"/>
    <mergeCell ref="T7:T8"/>
    <mergeCell ref="U7:U8"/>
    <mergeCell ref="AR5:AR6"/>
    <mergeCell ref="AR7:AR8"/>
    <mergeCell ref="AN2:AO2"/>
    <mergeCell ref="T3:T4"/>
    <mergeCell ref="U3:U4"/>
    <mergeCell ref="V3:V4"/>
    <mergeCell ref="W3:W4"/>
    <mergeCell ref="X3:X4"/>
    <mergeCell ref="Y3:Y4"/>
    <mergeCell ref="Z3:Z4"/>
    <mergeCell ref="AA3:AA4"/>
    <mergeCell ref="AB3:AB4"/>
    <mergeCell ref="AC3:AC4"/>
    <mergeCell ref="AD3:AD4"/>
    <mergeCell ref="AE3:AE4"/>
    <mergeCell ref="AF3:AF4"/>
    <mergeCell ref="AG3:AG4"/>
    <mergeCell ref="AH3:AH4"/>
    <mergeCell ref="AI3:AI4"/>
    <mergeCell ref="AJ3:AJ4"/>
    <mergeCell ref="AK3:AK4"/>
    <mergeCell ref="AL3:AL4"/>
    <mergeCell ref="AM3:AM4"/>
    <mergeCell ref="AN3:AN4"/>
    <mergeCell ref="AO3:AO4"/>
    <mergeCell ref="V2:W2"/>
    <mergeCell ref="X2:Y2"/>
    <mergeCell ref="Z2:AA2"/>
    <mergeCell ref="AB2:AC2"/>
    <mergeCell ref="AD2:AE2"/>
    <mergeCell ref="AF2:AG2"/>
    <mergeCell ref="AR3:AR4"/>
    <mergeCell ref="AP2:AQ2"/>
    <mergeCell ref="I145:J145"/>
    <mergeCell ref="K145:M145"/>
    <mergeCell ref="N145:S145"/>
    <mergeCell ref="A143:A144"/>
    <mergeCell ref="B143:B144"/>
    <mergeCell ref="C143:C144"/>
    <mergeCell ref="D143:D144"/>
    <mergeCell ref="G135:G136"/>
    <mergeCell ref="G131:G132"/>
    <mergeCell ref="A141:A142"/>
    <mergeCell ref="B141:B142"/>
    <mergeCell ref="C141:C142"/>
    <mergeCell ref="D141:D142"/>
    <mergeCell ref="G141:G142"/>
    <mergeCell ref="A139:A140"/>
    <mergeCell ref="B139:B140"/>
    <mergeCell ref="C139:C140"/>
    <mergeCell ref="D139:D140"/>
    <mergeCell ref="G139:G140"/>
    <mergeCell ref="A137:A138"/>
    <mergeCell ref="B137:B138"/>
    <mergeCell ref="C137:C138"/>
    <mergeCell ref="D137:D138"/>
    <mergeCell ref="G137:G138"/>
    <mergeCell ref="A135:A136"/>
    <mergeCell ref="B135:B136"/>
    <mergeCell ref="C135:C136"/>
    <mergeCell ref="D135:D136"/>
    <mergeCell ref="A133:A134"/>
    <mergeCell ref="G129:G130"/>
    <mergeCell ref="V7:V8"/>
    <mergeCell ref="K87:M87"/>
    <mergeCell ref="N87:S87"/>
    <mergeCell ref="N55:S55"/>
    <mergeCell ref="A125:A126"/>
    <mergeCell ref="B125:B126"/>
    <mergeCell ref="C125:C126"/>
    <mergeCell ref="D125:D126"/>
    <mergeCell ref="G125:G126"/>
    <mergeCell ref="A123:A124"/>
    <mergeCell ref="B123:B124"/>
    <mergeCell ref="C123:C124"/>
    <mergeCell ref="D123:D124"/>
    <mergeCell ref="G123:G124"/>
    <mergeCell ref="A121:A122"/>
    <mergeCell ref="B121:B122"/>
    <mergeCell ref="C121:C122"/>
    <mergeCell ref="D121:D122"/>
    <mergeCell ref="G121:G122"/>
    <mergeCell ref="I87:J87"/>
    <mergeCell ref="A119:A120"/>
    <mergeCell ref="B119:B120"/>
    <mergeCell ref="C119:C120"/>
    <mergeCell ref="D119:D120"/>
    <mergeCell ref="G119:G120"/>
    <mergeCell ref="A115:A116"/>
    <mergeCell ref="B115:B116"/>
    <mergeCell ref="C115:C116"/>
    <mergeCell ref="D115:D116"/>
    <mergeCell ref="G115:G116"/>
    <mergeCell ref="A117:A118"/>
    <mergeCell ref="B117:B118"/>
    <mergeCell ref="D117:D118"/>
    <mergeCell ref="A169:A170"/>
    <mergeCell ref="B169:B170"/>
    <mergeCell ref="C169:C170"/>
    <mergeCell ref="D169:D170"/>
    <mergeCell ref="G169:G170"/>
    <mergeCell ref="A167:A168"/>
    <mergeCell ref="B167:B168"/>
    <mergeCell ref="C167:C168"/>
    <mergeCell ref="D167:D168"/>
    <mergeCell ref="G167:G168"/>
    <mergeCell ref="A165:A166"/>
    <mergeCell ref="B165:B166"/>
    <mergeCell ref="C165:C166"/>
    <mergeCell ref="A159:A160"/>
    <mergeCell ref="B159:B160"/>
    <mergeCell ref="C159:C160"/>
    <mergeCell ref="D159:D160"/>
    <mergeCell ref="G159:G160"/>
    <mergeCell ref="D165:D166"/>
    <mergeCell ref="G165:G166"/>
    <mergeCell ref="A163:A164"/>
    <mergeCell ref="B163:B164"/>
    <mergeCell ref="C163:C164"/>
    <mergeCell ref="D163:D164"/>
    <mergeCell ref="G163:G164"/>
    <mergeCell ref="A161:A162"/>
    <mergeCell ref="B161:B162"/>
    <mergeCell ref="C161:C162"/>
    <mergeCell ref="D161:D162"/>
    <mergeCell ref="G161:G162"/>
    <mergeCell ref="B155:B156"/>
    <mergeCell ref="C155:C156"/>
    <mergeCell ref="D155:D156"/>
    <mergeCell ref="G155:G156"/>
    <mergeCell ref="A157:A158"/>
    <mergeCell ref="B157:B158"/>
    <mergeCell ref="C157:C158"/>
    <mergeCell ref="D157:D158"/>
    <mergeCell ref="G157:G158"/>
    <mergeCell ref="A153:A154"/>
    <mergeCell ref="B153:B154"/>
    <mergeCell ref="C153:C154"/>
    <mergeCell ref="D153:D154"/>
    <mergeCell ref="G153:G154"/>
    <mergeCell ref="A151:A152"/>
    <mergeCell ref="B151:B152"/>
    <mergeCell ref="C151:C152"/>
    <mergeCell ref="D151:D152"/>
    <mergeCell ref="A155:A156"/>
    <mergeCell ref="A147:A148"/>
    <mergeCell ref="B147:B148"/>
    <mergeCell ref="C147:C148"/>
    <mergeCell ref="D147:D148"/>
    <mergeCell ref="G151:G152"/>
    <mergeCell ref="G143:G144"/>
    <mergeCell ref="A149:A150"/>
    <mergeCell ref="B149:B150"/>
    <mergeCell ref="C149:C150"/>
    <mergeCell ref="D149:D150"/>
    <mergeCell ref="G149:G150"/>
    <mergeCell ref="G147:G148"/>
    <mergeCell ref="A145:B145"/>
    <mergeCell ref="C145:D145"/>
    <mergeCell ref="E145:H145"/>
    <mergeCell ref="A127:A128"/>
    <mergeCell ref="B127:B128"/>
    <mergeCell ref="C127:C128"/>
    <mergeCell ref="D127:D128"/>
    <mergeCell ref="G127:G128"/>
    <mergeCell ref="B133:B134"/>
    <mergeCell ref="C133:C134"/>
    <mergeCell ref="D133:D134"/>
    <mergeCell ref="G133:G134"/>
    <mergeCell ref="A131:A132"/>
    <mergeCell ref="B131:B132"/>
    <mergeCell ref="C131:C132"/>
    <mergeCell ref="D131:D132"/>
    <mergeCell ref="A129:A130"/>
    <mergeCell ref="B129:B130"/>
    <mergeCell ref="C129:C130"/>
    <mergeCell ref="D129:D130"/>
    <mergeCell ref="G117:G118"/>
    <mergeCell ref="A113:B113"/>
    <mergeCell ref="C113:D113"/>
    <mergeCell ref="E113:H113"/>
    <mergeCell ref="I113:J113"/>
    <mergeCell ref="K113:M113"/>
    <mergeCell ref="N113:S113"/>
    <mergeCell ref="A111:A112"/>
    <mergeCell ref="B111:B112"/>
    <mergeCell ref="C111:C112"/>
    <mergeCell ref="D111:D112"/>
    <mergeCell ref="G111:G112"/>
    <mergeCell ref="A109:A110"/>
    <mergeCell ref="B109:B110"/>
    <mergeCell ref="C109:C110"/>
    <mergeCell ref="D109:D110"/>
    <mergeCell ref="G109:G110"/>
    <mergeCell ref="C117:C118"/>
    <mergeCell ref="A107:A108"/>
    <mergeCell ref="B107:B108"/>
    <mergeCell ref="C107:C108"/>
    <mergeCell ref="D107:D108"/>
    <mergeCell ref="G107:G108"/>
    <mergeCell ref="A105:A106"/>
    <mergeCell ref="B105:B106"/>
    <mergeCell ref="C105:C106"/>
    <mergeCell ref="D105:D106"/>
    <mergeCell ref="G105:G106"/>
    <mergeCell ref="A103:A104"/>
    <mergeCell ref="B103:B104"/>
    <mergeCell ref="C103:C104"/>
    <mergeCell ref="D103:D104"/>
    <mergeCell ref="G103:G104"/>
    <mergeCell ref="A101:A102"/>
    <mergeCell ref="B101:B102"/>
    <mergeCell ref="C101:C102"/>
    <mergeCell ref="D101:D102"/>
    <mergeCell ref="G101:G102"/>
    <mergeCell ref="A99:A100"/>
    <mergeCell ref="B99:B100"/>
    <mergeCell ref="C99:C100"/>
    <mergeCell ref="D99:D100"/>
    <mergeCell ref="G99:G100"/>
    <mergeCell ref="A97:A98"/>
    <mergeCell ref="B97:B98"/>
    <mergeCell ref="C97:C98"/>
    <mergeCell ref="D97:D98"/>
    <mergeCell ref="G97:G98"/>
    <mergeCell ref="A95:A96"/>
    <mergeCell ref="B95:B96"/>
    <mergeCell ref="C95:C96"/>
    <mergeCell ref="D95:D96"/>
    <mergeCell ref="G95:G96"/>
    <mergeCell ref="A93:A94"/>
    <mergeCell ref="B93:B94"/>
    <mergeCell ref="C93:C94"/>
    <mergeCell ref="D93:D94"/>
    <mergeCell ref="G93:G94"/>
    <mergeCell ref="A91:A92"/>
    <mergeCell ref="B91:B92"/>
    <mergeCell ref="C91:C92"/>
    <mergeCell ref="D91:D92"/>
    <mergeCell ref="G91:G92"/>
    <mergeCell ref="A89:A90"/>
    <mergeCell ref="B89:B90"/>
    <mergeCell ref="C89:C90"/>
    <mergeCell ref="D89:D90"/>
    <mergeCell ref="G89:G90"/>
    <mergeCell ref="A85:A86"/>
    <mergeCell ref="B85:B86"/>
    <mergeCell ref="C85:C86"/>
    <mergeCell ref="D85:D86"/>
    <mergeCell ref="G85:G86"/>
    <mergeCell ref="A87:B87"/>
    <mergeCell ref="C87:D87"/>
    <mergeCell ref="E87:H87"/>
    <mergeCell ref="A83:A84"/>
    <mergeCell ref="B83:B84"/>
    <mergeCell ref="C83:C84"/>
    <mergeCell ref="D83:D84"/>
    <mergeCell ref="G83:G84"/>
    <mergeCell ref="A81:A82"/>
    <mergeCell ref="B81:B82"/>
    <mergeCell ref="C81:C82"/>
    <mergeCell ref="D81:D82"/>
    <mergeCell ref="G81:G82"/>
    <mergeCell ref="A79:A80"/>
    <mergeCell ref="B79:B80"/>
    <mergeCell ref="C79:C80"/>
    <mergeCell ref="D79:D80"/>
    <mergeCell ref="G79:G80"/>
    <mergeCell ref="A77:A78"/>
    <mergeCell ref="B77:B78"/>
    <mergeCell ref="C77:C78"/>
    <mergeCell ref="D77:D78"/>
    <mergeCell ref="G77:G78"/>
    <mergeCell ref="A75:A76"/>
    <mergeCell ref="B75:B76"/>
    <mergeCell ref="C75:C76"/>
    <mergeCell ref="D75:D76"/>
    <mergeCell ref="G75:G76"/>
    <mergeCell ref="A73:A74"/>
    <mergeCell ref="B73:B74"/>
    <mergeCell ref="C73:C74"/>
    <mergeCell ref="D73:D74"/>
    <mergeCell ref="G73:G74"/>
    <mergeCell ref="A71:A72"/>
    <mergeCell ref="B71:B72"/>
    <mergeCell ref="C71:C72"/>
    <mergeCell ref="D71:D72"/>
    <mergeCell ref="G71:G72"/>
    <mergeCell ref="A69:A70"/>
    <mergeCell ref="B69:B70"/>
    <mergeCell ref="C69:C70"/>
    <mergeCell ref="D69:D70"/>
    <mergeCell ref="G69:G70"/>
    <mergeCell ref="A67:A68"/>
    <mergeCell ref="B67:B68"/>
    <mergeCell ref="C67:C68"/>
    <mergeCell ref="D67:D68"/>
    <mergeCell ref="G67:G68"/>
    <mergeCell ref="A65:A66"/>
    <mergeCell ref="B65:B66"/>
    <mergeCell ref="C65:C66"/>
    <mergeCell ref="D65:D66"/>
    <mergeCell ref="G65:G66"/>
    <mergeCell ref="A63:A64"/>
    <mergeCell ref="B63:B64"/>
    <mergeCell ref="C63:C64"/>
    <mergeCell ref="D63:D64"/>
    <mergeCell ref="G63:G64"/>
    <mergeCell ref="A61:A62"/>
    <mergeCell ref="B61:B62"/>
    <mergeCell ref="C61:C62"/>
    <mergeCell ref="D61:D62"/>
    <mergeCell ref="G61:G62"/>
    <mergeCell ref="A59:A60"/>
    <mergeCell ref="B59:B60"/>
    <mergeCell ref="C59:C60"/>
    <mergeCell ref="D59:D60"/>
    <mergeCell ref="I55:J55"/>
    <mergeCell ref="G59:G60"/>
    <mergeCell ref="A57:A58"/>
    <mergeCell ref="B57:B58"/>
    <mergeCell ref="C57:C58"/>
    <mergeCell ref="D57:D58"/>
    <mergeCell ref="G57:G58"/>
    <mergeCell ref="A55:B55"/>
    <mergeCell ref="C55:D55"/>
    <mergeCell ref="E55:H55"/>
    <mergeCell ref="A53:A54"/>
    <mergeCell ref="B53:B54"/>
    <mergeCell ref="C53:C54"/>
    <mergeCell ref="D53:D54"/>
    <mergeCell ref="G53:G54"/>
    <mergeCell ref="A51:A52"/>
    <mergeCell ref="B51:B52"/>
    <mergeCell ref="C51:C52"/>
    <mergeCell ref="D51:D52"/>
    <mergeCell ref="G51:G52"/>
    <mergeCell ref="A49:A50"/>
    <mergeCell ref="B49:B50"/>
    <mergeCell ref="C49:C50"/>
    <mergeCell ref="D49:D50"/>
    <mergeCell ref="G49:G50"/>
    <mergeCell ref="A47:A48"/>
    <mergeCell ref="B47:B48"/>
    <mergeCell ref="C47:C48"/>
    <mergeCell ref="D47:D48"/>
    <mergeCell ref="G47:G48"/>
    <mergeCell ref="A45:A46"/>
    <mergeCell ref="B45:B46"/>
    <mergeCell ref="C45:C46"/>
    <mergeCell ref="D45:D46"/>
    <mergeCell ref="G45:G46"/>
    <mergeCell ref="A43:A44"/>
    <mergeCell ref="B43:B44"/>
    <mergeCell ref="C43:C44"/>
    <mergeCell ref="D43:D44"/>
    <mergeCell ref="G43:G44"/>
    <mergeCell ref="A41:A42"/>
    <mergeCell ref="B41:B42"/>
    <mergeCell ref="C41:C42"/>
    <mergeCell ref="D41:D42"/>
    <mergeCell ref="G41:G42"/>
    <mergeCell ref="A39:A40"/>
    <mergeCell ref="B39:B40"/>
    <mergeCell ref="C39:C40"/>
    <mergeCell ref="D39:D40"/>
    <mergeCell ref="G39:G40"/>
    <mergeCell ref="A35:A36"/>
    <mergeCell ref="B35:B36"/>
    <mergeCell ref="C35:C36"/>
    <mergeCell ref="D35:D36"/>
    <mergeCell ref="G35:G36"/>
    <mergeCell ref="A37:A38"/>
    <mergeCell ref="B37:B38"/>
    <mergeCell ref="C37:C38"/>
    <mergeCell ref="D37:D38"/>
    <mergeCell ref="G37:G38"/>
    <mergeCell ref="A33:B33"/>
    <mergeCell ref="C33:D33"/>
    <mergeCell ref="E33:H33"/>
    <mergeCell ref="I33:J33"/>
    <mergeCell ref="N33:S33"/>
    <mergeCell ref="A31:A32"/>
    <mergeCell ref="B31:B32"/>
    <mergeCell ref="C31:C32"/>
    <mergeCell ref="D31:D32"/>
    <mergeCell ref="G31:G32"/>
    <mergeCell ref="A29:A30"/>
    <mergeCell ref="B29:B30"/>
    <mergeCell ref="C29:C30"/>
    <mergeCell ref="D29:D30"/>
    <mergeCell ref="G29:G30"/>
    <mergeCell ref="A27:A28"/>
    <mergeCell ref="B27:B28"/>
    <mergeCell ref="C27:C28"/>
    <mergeCell ref="D27:D28"/>
    <mergeCell ref="G27:G28"/>
    <mergeCell ref="A25:A26"/>
    <mergeCell ref="B25:B26"/>
    <mergeCell ref="C25:C26"/>
    <mergeCell ref="D25:D26"/>
    <mergeCell ref="G25:G26"/>
    <mergeCell ref="A23:A24"/>
    <mergeCell ref="B23:B24"/>
    <mergeCell ref="C23:C24"/>
    <mergeCell ref="D23:D24"/>
    <mergeCell ref="G23:G24"/>
    <mergeCell ref="A21:A22"/>
    <mergeCell ref="B21:B22"/>
    <mergeCell ref="C21:C22"/>
    <mergeCell ref="D21:D22"/>
    <mergeCell ref="G21:G22"/>
    <mergeCell ref="A19:A20"/>
    <mergeCell ref="B19:B20"/>
    <mergeCell ref="C19:C20"/>
    <mergeCell ref="D19:D20"/>
    <mergeCell ref="G19:G20"/>
    <mergeCell ref="A1:B1"/>
    <mergeCell ref="C1:D1"/>
    <mergeCell ref="E1:H1"/>
    <mergeCell ref="I1:J1"/>
    <mergeCell ref="N1:S1"/>
    <mergeCell ref="K1:M1"/>
    <mergeCell ref="A5:A6"/>
    <mergeCell ref="B5:B6"/>
    <mergeCell ref="C5:C6"/>
    <mergeCell ref="D5:D6"/>
    <mergeCell ref="G5:G6"/>
    <mergeCell ref="A3:A4"/>
    <mergeCell ref="B3:B4"/>
    <mergeCell ref="C3:C4"/>
    <mergeCell ref="D3:D4"/>
    <mergeCell ref="G3:G4"/>
    <mergeCell ref="G17:G18"/>
    <mergeCell ref="A15:A16"/>
    <mergeCell ref="B15:B16"/>
    <mergeCell ref="C15:C16"/>
    <mergeCell ref="D15:D16"/>
    <mergeCell ref="G15:G16"/>
    <mergeCell ref="A13:A14"/>
    <mergeCell ref="B13:B14"/>
    <mergeCell ref="C13:C14"/>
    <mergeCell ref="D13:D14"/>
    <mergeCell ref="G13:G14"/>
    <mergeCell ref="A11:A12"/>
    <mergeCell ref="B11:B12"/>
    <mergeCell ref="C11:C12"/>
    <mergeCell ref="D11:D12"/>
    <mergeCell ref="G11:G12"/>
    <mergeCell ref="A17:A18"/>
    <mergeCell ref="B17:B18"/>
    <mergeCell ref="C17:C18"/>
    <mergeCell ref="D17:D18"/>
    <mergeCell ref="AJ2:AK2"/>
    <mergeCell ref="AL2:AM2"/>
    <mergeCell ref="AO5:AO6"/>
    <mergeCell ref="AK7:AK8"/>
    <mergeCell ref="AM7:AM8"/>
    <mergeCell ref="AN7:AN8"/>
    <mergeCell ref="AO7:AO8"/>
    <mergeCell ref="AK11:AK12"/>
    <mergeCell ref="AL11:AL12"/>
    <mergeCell ref="AM11:AM12"/>
    <mergeCell ref="AN11:AN12"/>
    <mergeCell ref="AO11:AO12"/>
    <mergeCell ref="AO17:AO18"/>
    <mergeCell ref="A9:A10"/>
    <mergeCell ref="B9:B10"/>
    <mergeCell ref="C9:C10"/>
    <mergeCell ref="D9:D10"/>
    <mergeCell ref="G9:G10"/>
    <mergeCell ref="A7:A8"/>
    <mergeCell ref="B7:B8"/>
    <mergeCell ref="C7:C8"/>
    <mergeCell ref="D7:D8"/>
    <mergeCell ref="G7:G8"/>
    <mergeCell ref="AH2:AI2"/>
    <mergeCell ref="W7:W8"/>
    <mergeCell ref="X7:X8"/>
    <mergeCell ref="Y7:Y8"/>
    <mergeCell ref="Z7:Z8"/>
    <mergeCell ref="AM19:AM20"/>
    <mergeCell ref="AN19:AN20"/>
    <mergeCell ref="AO19:AO20"/>
    <mergeCell ref="AL7:AL8"/>
    <mergeCell ref="AK5:AK6"/>
    <mergeCell ref="AL5:AL6"/>
    <mergeCell ref="AM5:AM6"/>
    <mergeCell ref="AN5:AN6"/>
    <mergeCell ref="AO9:AO10"/>
    <mergeCell ref="AO13:AO14"/>
    <mergeCell ref="AP34:AQ34"/>
    <mergeCell ref="AP56:AQ56"/>
    <mergeCell ref="AP88:AQ88"/>
    <mergeCell ref="AP114:AQ114"/>
    <mergeCell ref="AP146:AQ146"/>
    <mergeCell ref="AP69:AQ70"/>
    <mergeCell ref="AP71:AQ72"/>
    <mergeCell ref="AP73:AQ74"/>
    <mergeCell ref="AP75:AQ76"/>
    <mergeCell ref="AP77:AQ78"/>
    <mergeCell ref="AP79:AQ80"/>
    <mergeCell ref="AP81:AQ82"/>
    <mergeCell ref="AP83:AQ84"/>
    <mergeCell ref="AP85:AQ86"/>
    <mergeCell ref="AP89:AQ90"/>
    <mergeCell ref="AP91:AQ92"/>
    <mergeCell ref="AP93:AQ94"/>
    <mergeCell ref="AP95:AQ96"/>
    <mergeCell ref="AP97:AQ98"/>
    <mergeCell ref="AP99:AQ100"/>
    <mergeCell ref="AP101:AQ102"/>
    <mergeCell ref="AP37:AQ38"/>
    <mergeCell ref="AS3:AS4"/>
    <mergeCell ref="AS5:AS6"/>
    <mergeCell ref="AS7:AS8"/>
    <mergeCell ref="AS9:AS10"/>
    <mergeCell ref="AS11:AS12"/>
    <mergeCell ref="AS13:AS14"/>
    <mergeCell ref="AS15:AS16"/>
    <mergeCell ref="AS17:AS18"/>
    <mergeCell ref="AS19:AS20"/>
    <mergeCell ref="AS21:AS22"/>
    <mergeCell ref="AS23:AS24"/>
    <mergeCell ref="AS25:AS26"/>
    <mergeCell ref="AS27:AS28"/>
    <mergeCell ref="AS29:AS30"/>
    <mergeCell ref="AS31:AS32"/>
    <mergeCell ref="AP3:AQ4"/>
    <mergeCell ref="AP5:AQ6"/>
    <mergeCell ref="AP7:AQ8"/>
    <mergeCell ref="AP9:AQ10"/>
    <mergeCell ref="AP11:AQ12"/>
    <mergeCell ref="AP13:AQ14"/>
    <mergeCell ref="AP15:AQ16"/>
    <mergeCell ref="AP17:AQ18"/>
    <mergeCell ref="AP19:AQ20"/>
    <mergeCell ref="AP21:AQ22"/>
    <mergeCell ref="AP23:AQ24"/>
    <mergeCell ref="AP25:AQ26"/>
    <mergeCell ref="AP27:AQ28"/>
    <mergeCell ref="AP29:AQ30"/>
    <mergeCell ref="AP31:AQ32"/>
    <mergeCell ref="AR17:AR18"/>
    <mergeCell ref="AR19:AR20"/>
    <mergeCell ref="AP49:AQ50"/>
    <mergeCell ref="AP51:AQ52"/>
    <mergeCell ref="AP53:AQ54"/>
    <mergeCell ref="AP57:AQ58"/>
    <mergeCell ref="AP59:AQ60"/>
    <mergeCell ref="AP61:AQ62"/>
    <mergeCell ref="AP63:AQ64"/>
    <mergeCell ref="AP65:AQ66"/>
    <mergeCell ref="AP67:AQ68"/>
    <mergeCell ref="AP141:AQ142"/>
    <mergeCell ref="AP143:AQ144"/>
    <mergeCell ref="AP147:AQ148"/>
    <mergeCell ref="AP149:AQ150"/>
    <mergeCell ref="AP151:AQ152"/>
    <mergeCell ref="AP153:AQ154"/>
    <mergeCell ref="AP155:AQ156"/>
    <mergeCell ref="AP157:AQ158"/>
    <mergeCell ref="AP159:AQ160"/>
    <mergeCell ref="AP161:AQ162"/>
    <mergeCell ref="AP163:AQ164"/>
    <mergeCell ref="AP165:AQ166"/>
    <mergeCell ref="AP167:AQ168"/>
    <mergeCell ref="AP169:AQ170"/>
    <mergeCell ref="AP105:AQ106"/>
    <mergeCell ref="AP107:AQ108"/>
    <mergeCell ref="AP109:AQ110"/>
    <mergeCell ref="AP111:AQ112"/>
    <mergeCell ref="AP115:AQ116"/>
    <mergeCell ref="AP117:AQ118"/>
    <mergeCell ref="AP119:AQ120"/>
    <mergeCell ref="AP121:AQ122"/>
    <mergeCell ref="AP123:AQ124"/>
    <mergeCell ref="AP125:AQ126"/>
    <mergeCell ref="AP127:AQ128"/>
    <mergeCell ref="AP129:AQ130"/>
    <mergeCell ref="AP131:AQ132"/>
    <mergeCell ref="AP133:AQ134"/>
    <mergeCell ref="AP135:AQ136"/>
    <mergeCell ref="AP137:AQ138"/>
    <mergeCell ref="AP139:AQ140"/>
  </mergeCells>
  <conditionalFormatting sqref="H2:H32">
    <cfRule type="cellIs" dxfId="34" priority="14" operator="equal">
      <formula>90</formula>
    </cfRule>
  </conditionalFormatting>
  <conditionalFormatting sqref="H34:H54">
    <cfRule type="cellIs" dxfId="33" priority="1" operator="equal">
      <formula>90</formula>
    </cfRule>
  </conditionalFormatting>
  <conditionalFormatting sqref="H56:H86">
    <cfRule type="cellIs" dxfId="32" priority="7" operator="equal">
      <formula>90</formula>
    </cfRule>
  </conditionalFormatting>
  <conditionalFormatting sqref="H88:H112">
    <cfRule type="cellIs" dxfId="31" priority="6" operator="equal">
      <formula>90</formula>
    </cfRule>
  </conditionalFormatting>
  <conditionalFormatting sqref="H114:H144">
    <cfRule type="cellIs" dxfId="30" priority="5" operator="equal">
      <formula>90</formula>
    </cfRule>
  </conditionalFormatting>
  <conditionalFormatting sqref="H146:H1048576">
    <cfRule type="cellIs" dxfId="29" priority="4" operator="equal">
      <formula>90</formula>
    </cfRule>
  </conditionalFormatting>
  <printOptions horizontalCentered="1" verticalCentered="1"/>
  <pageMargins left="0" right="0" top="0" bottom="0" header="0" footer="0"/>
  <pageSetup paperSize="9" scale="95" orientation="portrait" horizontalDpi="4294967293" vertic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1">
    <tabColor rgb="FF00B050"/>
  </sheetPr>
  <dimension ref="A1:BP173"/>
  <sheetViews>
    <sheetView showGridLines="0" showRowColHeaders="0" showZeros="0" zoomScaleNormal="100" workbookViewId="0">
      <selection activeCell="BR130" sqref="BR130"/>
    </sheetView>
  </sheetViews>
  <sheetFormatPr baseColWidth="10" defaultRowHeight="14.4" x14ac:dyDescent="0.3"/>
  <cols>
    <col min="1" max="1" width="6.77734375" customWidth="1"/>
    <col min="2" max="3" width="15.77734375" customWidth="1"/>
    <col min="4" max="4" width="6.77734375" customWidth="1"/>
    <col min="5" max="5" width="6.77734375" style="14" customWidth="1"/>
    <col min="6" max="7" width="6.77734375" style="12" customWidth="1"/>
    <col min="8" max="9" width="5.77734375" customWidth="1"/>
    <col min="10" max="19" width="2.77734375" customWidth="1"/>
    <col min="20" max="20" width="5.77734375" customWidth="1"/>
    <col min="21" max="21" width="2.33203125" hidden="1" customWidth="1"/>
    <col min="22" max="22" width="4.77734375" hidden="1" customWidth="1"/>
    <col min="23" max="67" width="2.77734375" hidden="1" customWidth="1"/>
    <col min="68" max="68" width="21.21875" hidden="1" customWidth="1"/>
  </cols>
  <sheetData>
    <row r="1" spans="1:68" ht="70.05" customHeight="1" thickTop="1" thickBot="1" x14ac:dyDescent="0.35">
      <c r="A1" s="596" t="s">
        <v>865</v>
      </c>
      <c r="B1" s="595"/>
      <c r="C1" s="595" t="s">
        <v>785</v>
      </c>
      <c r="D1" s="595"/>
      <c r="E1" s="539" t="s">
        <v>700</v>
      </c>
      <c r="F1" s="539"/>
      <c r="G1" s="539"/>
      <c r="H1" s="539"/>
      <c r="I1" s="597" t="str">
        <f>IF(COUNTA(F3:F30)=0,"",(COUNTA(F3:F30)))</f>
        <v/>
      </c>
      <c r="J1" s="598"/>
      <c r="K1" s="512" t="s">
        <v>764</v>
      </c>
      <c r="L1" s="511"/>
      <c r="M1" s="511"/>
      <c r="N1" s="513"/>
      <c r="O1" s="660"/>
      <c r="P1" s="661"/>
      <c r="Q1" s="661"/>
      <c r="R1" s="661"/>
      <c r="S1" s="661"/>
      <c r="T1" s="662"/>
      <c r="U1" s="138"/>
      <c r="V1" s="139"/>
      <c r="W1" s="140" t="s">
        <v>793</v>
      </c>
      <c r="X1" s="140" t="s">
        <v>794</v>
      </c>
      <c r="Y1" s="140" t="s">
        <v>795</v>
      </c>
      <c r="Z1" s="140" t="s">
        <v>796</v>
      </c>
      <c r="AA1" s="140" t="s">
        <v>793</v>
      </c>
      <c r="AB1" s="140" t="s">
        <v>794</v>
      </c>
      <c r="AC1" s="140" t="s">
        <v>795</v>
      </c>
      <c r="AD1" s="140" t="s">
        <v>796</v>
      </c>
      <c r="AE1" s="140" t="s">
        <v>793</v>
      </c>
      <c r="AF1" s="140" t="s">
        <v>794</v>
      </c>
      <c r="AG1" s="140" t="s">
        <v>795</v>
      </c>
      <c r="AH1" s="140" t="s">
        <v>796</v>
      </c>
      <c r="AI1" s="140" t="s">
        <v>793</v>
      </c>
      <c r="AJ1" s="140" t="s">
        <v>794</v>
      </c>
      <c r="AK1" s="140" t="s">
        <v>795</v>
      </c>
      <c r="AL1" s="140" t="s">
        <v>796</v>
      </c>
      <c r="AM1" s="140" t="s">
        <v>793</v>
      </c>
      <c r="AN1" s="140" t="s">
        <v>794</v>
      </c>
      <c r="AO1" s="140" t="s">
        <v>795</v>
      </c>
      <c r="AP1" s="140" t="s">
        <v>796</v>
      </c>
      <c r="AQ1" s="140" t="s">
        <v>793</v>
      </c>
      <c r="AR1" s="140" t="s">
        <v>794</v>
      </c>
      <c r="AS1" s="140" t="s">
        <v>795</v>
      </c>
      <c r="AT1" s="140" t="s">
        <v>796</v>
      </c>
      <c r="AU1" s="140" t="s">
        <v>793</v>
      </c>
      <c r="AV1" s="140" t="s">
        <v>794</v>
      </c>
      <c r="AW1" s="140" t="s">
        <v>795</v>
      </c>
      <c r="AX1" s="140" t="s">
        <v>796</v>
      </c>
      <c r="AY1" s="140" t="s">
        <v>793</v>
      </c>
      <c r="AZ1" s="140" t="s">
        <v>794</v>
      </c>
      <c r="BA1" s="140" t="s">
        <v>795</v>
      </c>
      <c r="BB1" s="140" t="s">
        <v>796</v>
      </c>
      <c r="BC1" s="140" t="s">
        <v>793</v>
      </c>
      <c r="BD1" s="140" t="s">
        <v>794</v>
      </c>
      <c r="BE1" s="140" t="s">
        <v>795</v>
      </c>
      <c r="BF1" s="140" t="s">
        <v>796</v>
      </c>
      <c r="BG1" s="140" t="s">
        <v>793</v>
      </c>
      <c r="BH1" s="140" t="s">
        <v>794</v>
      </c>
      <c r="BI1" s="140" t="s">
        <v>795</v>
      </c>
      <c r="BJ1" s="140" t="s">
        <v>796</v>
      </c>
      <c r="BK1" s="638" t="s">
        <v>677</v>
      </c>
      <c r="BL1" s="140" t="s">
        <v>793</v>
      </c>
      <c r="BM1" s="140" t="s">
        <v>794</v>
      </c>
      <c r="BN1" s="140" t="s">
        <v>795</v>
      </c>
      <c r="BO1" s="140" t="s">
        <v>796</v>
      </c>
      <c r="BP1" s="128"/>
    </row>
    <row r="2" spans="1:68" s="28" customFormat="1" ht="31.8" customHeight="1" thickTop="1" thickBot="1" x14ac:dyDescent="0.35">
      <c r="A2" s="87" t="s">
        <v>747</v>
      </c>
      <c r="B2" s="88" t="s">
        <v>1</v>
      </c>
      <c r="C2" s="89" t="s">
        <v>2</v>
      </c>
      <c r="D2" s="90" t="s">
        <v>0</v>
      </c>
      <c r="E2" s="148" t="s">
        <v>679</v>
      </c>
      <c r="F2" s="92" t="s">
        <v>695</v>
      </c>
      <c r="G2" s="587" t="s">
        <v>698</v>
      </c>
      <c r="H2" s="588"/>
      <c r="I2" s="92" t="s">
        <v>680</v>
      </c>
      <c r="J2" s="117" t="s">
        <v>681</v>
      </c>
      <c r="K2" s="117" t="s">
        <v>682</v>
      </c>
      <c r="L2" s="117" t="s">
        <v>683</v>
      </c>
      <c r="M2" s="117" t="s">
        <v>684</v>
      </c>
      <c r="N2" s="117" t="s">
        <v>685</v>
      </c>
      <c r="O2" s="117" t="s">
        <v>686</v>
      </c>
      <c r="P2" s="117" t="s">
        <v>687</v>
      </c>
      <c r="Q2" s="117" t="s">
        <v>688</v>
      </c>
      <c r="R2" s="117" t="s">
        <v>689</v>
      </c>
      <c r="S2" s="118" t="s">
        <v>690</v>
      </c>
      <c r="T2" s="154" t="s">
        <v>792</v>
      </c>
      <c r="U2" s="137"/>
      <c r="V2" s="146" t="s">
        <v>697</v>
      </c>
      <c r="W2" s="649" t="s">
        <v>681</v>
      </c>
      <c r="X2" s="650"/>
      <c r="Y2" s="650"/>
      <c r="Z2" s="651"/>
      <c r="AA2" s="650" t="s">
        <v>682</v>
      </c>
      <c r="AB2" s="650"/>
      <c r="AC2" s="650"/>
      <c r="AD2" s="650"/>
      <c r="AE2" s="649" t="s">
        <v>683</v>
      </c>
      <c r="AF2" s="650"/>
      <c r="AG2" s="650"/>
      <c r="AH2" s="651"/>
      <c r="AI2" s="649" t="s">
        <v>684</v>
      </c>
      <c r="AJ2" s="650"/>
      <c r="AK2" s="650"/>
      <c r="AL2" s="651"/>
      <c r="AM2" s="649" t="s">
        <v>685</v>
      </c>
      <c r="AN2" s="650"/>
      <c r="AO2" s="650"/>
      <c r="AP2" s="651"/>
      <c r="AQ2" s="649" t="s">
        <v>686</v>
      </c>
      <c r="AR2" s="650"/>
      <c r="AS2" s="650"/>
      <c r="AT2" s="651"/>
      <c r="AU2" s="649" t="s">
        <v>687</v>
      </c>
      <c r="AV2" s="650"/>
      <c r="AW2" s="650"/>
      <c r="AX2" s="651"/>
      <c r="AY2" s="649" t="s">
        <v>688</v>
      </c>
      <c r="AZ2" s="650"/>
      <c r="BA2" s="650"/>
      <c r="BB2" s="651"/>
      <c r="BC2" s="649" t="s">
        <v>689</v>
      </c>
      <c r="BD2" s="650"/>
      <c r="BE2" s="650"/>
      <c r="BF2" s="651"/>
      <c r="BG2" s="649" t="s">
        <v>690</v>
      </c>
      <c r="BH2" s="650"/>
      <c r="BI2" s="650"/>
      <c r="BJ2" s="651"/>
      <c r="BK2" s="639"/>
      <c r="BL2" s="657" t="s">
        <v>803</v>
      </c>
      <c r="BM2" s="658"/>
      <c r="BN2" s="658"/>
      <c r="BO2" s="659"/>
      <c r="BP2" s="147" t="s">
        <v>797</v>
      </c>
    </row>
    <row r="3" spans="1:68" ht="12" customHeight="1" x14ac:dyDescent="0.3">
      <c r="A3" s="581" t="str">
        <f>IF(ISERROR(RANK(BP3,$BP$3:$BP$30,0)),"",(RANK(BP3,$BP$3:$BP$30,0)))</f>
        <v/>
      </c>
      <c r="B3" s="577" t="str">
        <f>IF(ISNA(VLOOKUP($D3,'L. Des E.'!$A$3:$C$362,2,FALSE)),"",(VLOOKUP($D3,'L. Des E.'!$A$3:$C$362,2,FALSE)))</f>
        <v/>
      </c>
      <c r="C3" s="569" t="str">
        <f>IF(ISNA(VLOOKUP($D3,'L. Des E.'!$A$3:$C$362,3,FALSE)),"",(VLOOKUP($D3,'L. Des E.'!$A$3:$C$362,3,FALSE)))</f>
        <v/>
      </c>
      <c r="D3" s="573"/>
      <c r="E3" s="162"/>
      <c r="F3" s="163"/>
      <c r="G3" s="149"/>
      <c r="H3" s="31"/>
      <c r="I3" s="30" t="str">
        <f>IF(MIN(90,SUM(J3:S3))=0,"",(MIN(90,SUM(J3:S3))))</f>
        <v/>
      </c>
      <c r="J3" s="172"/>
      <c r="K3" s="172"/>
      <c r="L3" s="172"/>
      <c r="M3" s="172"/>
      <c r="N3" s="172"/>
      <c r="O3" s="172"/>
      <c r="P3" s="172"/>
      <c r="Q3" s="172"/>
      <c r="R3" s="172"/>
      <c r="S3" s="173"/>
      <c r="T3" s="174"/>
      <c r="U3" s="634">
        <v>1</v>
      </c>
      <c r="V3" s="635" t="str">
        <f>I6</f>
        <v/>
      </c>
      <c r="W3" s="623">
        <f>J3</f>
        <v>0</v>
      </c>
      <c r="X3" s="626">
        <f>J4</f>
        <v>0</v>
      </c>
      <c r="Y3" s="626">
        <f>J5</f>
        <v>0</v>
      </c>
      <c r="Z3" s="620">
        <f>J6</f>
        <v>0</v>
      </c>
      <c r="AA3" s="623">
        <f>K3</f>
        <v>0</v>
      </c>
      <c r="AB3" s="626">
        <f>K4</f>
        <v>0</v>
      </c>
      <c r="AC3" s="626">
        <f>K5</f>
        <v>0</v>
      </c>
      <c r="AD3" s="620">
        <f>K6</f>
        <v>0</v>
      </c>
      <c r="AE3" s="623">
        <f>L3</f>
        <v>0</v>
      </c>
      <c r="AF3" s="626">
        <f>L4</f>
        <v>0</v>
      </c>
      <c r="AG3" s="626">
        <f>L5</f>
        <v>0</v>
      </c>
      <c r="AH3" s="620">
        <f>L6</f>
        <v>0</v>
      </c>
      <c r="AI3" s="623">
        <f>M3</f>
        <v>0</v>
      </c>
      <c r="AJ3" s="626">
        <f>M4</f>
        <v>0</v>
      </c>
      <c r="AK3" s="626">
        <f>M5</f>
        <v>0</v>
      </c>
      <c r="AL3" s="620">
        <f>M6</f>
        <v>0</v>
      </c>
      <c r="AM3" s="623">
        <f>N3</f>
        <v>0</v>
      </c>
      <c r="AN3" s="626">
        <f>N4</f>
        <v>0</v>
      </c>
      <c r="AO3" s="626">
        <f>N5</f>
        <v>0</v>
      </c>
      <c r="AP3" s="620">
        <f>N6</f>
        <v>0</v>
      </c>
      <c r="AQ3" s="623">
        <f>O3</f>
        <v>0</v>
      </c>
      <c r="AR3" s="626">
        <f>O4</f>
        <v>0</v>
      </c>
      <c r="AS3" s="626">
        <f>O5</f>
        <v>0</v>
      </c>
      <c r="AT3" s="620">
        <f>O6</f>
        <v>0</v>
      </c>
      <c r="AU3" s="623">
        <f>P3</f>
        <v>0</v>
      </c>
      <c r="AV3" s="626">
        <f>P4</f>
        <v>0</v>
      </c>
      <c r="AW3" s="626">
        <f>P5</f>
        <v>0</v>
      </c>
      <c r="AX3" s="620">
        <f>P6</f>
        <v>0</v>
      </c>
      <c r="AY3" s="623">
        <f>Q3</f>
        <v>0</v>
      </c>
      <c r="AZ3" s="626">
        <f>Q4</f>
        <v>0</v>
      </c>
      <c r="BA3" s="626">
        <f>Q5</f>
        <v>0</v>
      </c>
      <c r="BB3" s="620">
        <f>Q6</f>
        <v>0</v>
      </c>
      <c r="BC3" s="623">
        <f>R3</f>
        <v>0</v>
      </c>
      <c r="BD3" s="626">
        <f>R4</f>
        <v>0</v>
      </c>
      <c r="BE3" s="626">
        <f>R5</f>
        <v>0</v>
      </c>
      <c r="BF3" s="620">
        <f>R6</f>
        <v>0</v>
      </c>
      <c r="BG3" s="623">
        <f>S3</f>
        <v>0</v>
      </c>
      <c r="BH3" s="626">
        <f>S4</f>
        <v>0</v>
      </c>
      <c r="BI3" s="626">
        <f>S5</f>
        <v>0</v>
      </c>
      <c r="BJ3" s="620">
        <f>S6</f>
        <v>0</v>
      </c>
      <c r="BK3" s="631">
        <f>H5</f>
        <v>0</v>
      </c>
      <c r="BL3" s="640">
        <f>SUM(T3,T4,T5,T6)</f>
        <v>0</v>
      </c>
      <c r="BM3" s="641"/>
      <c r="BN3" s="641"/>
      <c r="BO3" s="642"/>
      <c r="BP3" s="629" t="str">
        <f>IF(V3="","",SUM(BK3,BL3)+(IFERROR(SUM(W3:BJ3)+LARGE(W3:BJ3,1)/100+LARGE(W3:BJ3,2)/1000+LARGE(W3:BJ3,3)/10000+LARGE(W3:BJ3,4)/100000+LARGE(W3:BJ3,5)/1000000+LARGE(W3:BJ3,6)/10000000+LARGE(W3:BJ3,7)/100000000+LARGE(W3:BJ3,8)/1000000000+LARGE(W3:BJ3,9)/10000000000+LARGE(W3:BJ3,10)/100000000000+LARGE(W3:BJ3,11)/1000000000000+LARGE(W3:BJ3,12)/10000000000000+LARGE(W3:BJ3,13)/100000000000000+LARGE(W3:BJ3,14)/1000000000000000+LARGE(W3:BJ3,15)/10000000000000000+LARGE(W3:BJ3,16)/100000000000000000+LARGE(W3:BJ3,17)/1000000000000000000+LARGE(W3:BJ3,18)/10000000000000000000+LARGE(W3:BJ3,19)/100000000000000000000+LARGE(W3:BJ3,20)/E1+21+LARGE(W3:BJ3,21)/E1+22+LARGE(W3:BJ3,22)/E1+23+LARGE(W3:BJ3,23)/E1+24+LARGE(W3:BJ3,24)/E1+25+LARGE(W3:BJ3,25)/E1+26+LARGE(W3:BJ3,26)/E1+27+LARGE(W3:BJ3,27)/E1+28+LARGE(W3:BJ3,28)/E1+29+LARGE(W3:BJ3,29)/E1+30+LARGE(W3:BJ3,30)/E1+31+LARGE(W3:BJ3,31)/E1+32+LARGE(W3:BJ3,32)/E1+33+LARGE(W3:BJ3,33)/E1+34+LARGE(W3:BJ3,34)/E1+35+LARGE(W3:BJ3,35)/E1+36+LARGE(W3:BJ3,36)/E1+37+LARGE(W3:BJ3,37)/E1+38+LARGE(W3:BJ3,38)/E1+39+LARGE(W3:BJ3,39)/E1+40+LARGE(W3:BJ3,40)/E1+21-0.01/U3,0)))</f>
        <v/>
      </c>
    </row>
    <row r="4" spans="1:68" ht="12" customHeight="1" x14ac:dyDescent="0.3">
      <c r="A4" s="582"/>
      <c r="B4" s="578"/>
      <c r="C4" s="570"/>
      <c r="D4" s="574"/>
      <c r="E4" s="164"/>
      <c r="F4" s="165"/>
      <c r="G4" s="150"/>
      <c r="H4" s="33" t="str">
        <f>IF(SUM(I3,I4,I5:I6,S3,S4,S5,S6)=0,"",(SUM(I3,I4,I5:I6,S3,S4,S5,S6)))</f>
        <v/>
      </c>
      <c r="I4" s="34" t="str">
        <f t="shared" ref="I4:I30" si="0">IF(MIN(90,SUM(J4:S4))=0,"",(MIN(90,SUM(J4:S4))))</f>
        <v/>
      </c>
      <c r="J4" s="175"/>
      <c r="K4" s="175"/>
      <c r="L4" s="175"/>
      <c r="M4" s="175"/>
      <c r="N4" s="175"/>
      <c r="O4" s="175"/>
      <c r="P4" s="175"/>
      <c r="Q4" s="175"/>
      <c r="R4" s="175"/>
      <c r="S4" s="176"/>
      <c r="T4" s="177"/>
      <c r="U4" s="634"/>
      <c r="V4" s="636"/>
      <c r="W4" s="624"/>
      <c r="X4" s="627"/>
      <c r="Y4" s="627"/>
      <c r="Z4" s="621"/>
      <c r="AA4" s="624"/>
      <c r="AB4" s="627"/>
      <c r="AC4" s="627"/>
      <c r="AD4" s="621"/>
      <c r="AE4" s="624"/>
      <c r="AF4" s="627"/>
      <c r="AG4" s="627"/>
      <c r="AH4" s="621"/>
      <c r="AI4" s="624"/>
      <c r="AJ4" s="627"/>
      <c r="AK4" s="627"/>
      <c r="AL4" s="621"/>
      <c r="AM4" s="624"/>
      <c r="AN4" s="627"/>
      <c r="AO4" s="627"/>
      <c r="AP4" s="621"/>
      <c r="AQ4" s="624"/>
      <c r="AR4" s="627"/>
      <c r="AS4" s="627"/>
      <c r="AT4" s="621"/>
      <c r="AU4" s="624"/>
      <c r="AV4" s="627"/>
      <c r="AW4" s="627"/>
      <c r="AX4" s="621"/>
      <c r="AY4" s="624"/>
      <c r="AZ4" s="627"/>
      <c r="BA4" s="627"/>
      <c r="BB4" s="621"/>
      <c r="BC4" s="624"/>
      <c r="BD4" s="627"/>
      <c r="BE4" s="627"/>
      <c r="BF4" s="621"/>
      <c r="BG4" s="624"/>
      <c r="BH4" s="627"/>
      <c r="BI4" s="627"/>
      <c r="BJ4" s="621"/>
      <c r="BK4" s="632"/>
      <c r="BL4" s="643"/>
      <c r="BM4" s="644"/>
      <c r="BN4" s="644"/>
      <c r="BO4" s="645"/>
      <c r="BP4" s="630"/>
    </row>
    <row r="5" spans="1:68" ht="12" customHeight="1" thickBot="1" x14ac:dyDescent="0.35">
      <c r="A5" s="582"/>
      <c r="B5" s="578"/>
      <c r="C5" s="570"/>
      <c r="D5" s="574"/>
      <c r="E5" s="164"/>
      <c r="F5" s="165"/>
      <c r="G5" s="35" t="s">
        <v>677</v>
      </c>
      <c r="H5" s="95"/>
      <c r="I5" s="34" t="str">
        <f t="shared" si="0"/>
        <v/>
      </c>
      <c r="J5" s="175"/>
      <c r="K5" s="175"/>
      <c r="L5" s="175"/>
      <c r="M5" s="175"/>
      <c r="N5" s="175"/>
      <c r="O5" s="175"/>
      <c r="P5" s="175"/>
      <c r="Q5" s="175"/>
      <c r="R5" s="175"/>
      <c r="S5" s="176"/>
      <c r="T5" s="177"/>
      <c r="U5" s="634"/>
      <c r="V5" s="636"/>
      <c r="W5" s="624"/>
      <c r="X5" s="627"/>
      <c r="Y5" s="627"/>
      <c r="Z5" s="621"/>
      <c r="AA5" s="624"/>
      <c r="AB5" s="627"/>
      <c r="AC5" s="627"/>
      <c r="AD5" s="621"/>
      <c r="AE5" s="624"/>
      <c r="AF5" s="627"/>
      <c r="AG5" s="627"/>
      <c r="AH5" s="621"/>
      <c r="AI5" s="624"/>
      <c r="AJ5" s="627"/>
      <c r="AK5" s="627"/>
      <c r="AL5" s="621"/>
      <c r="AM5" s="624"/>
      <c r="AN5" s="627"/>
      <c r="AO5" s="627"/>
      <c r="AP5" s="621"/>
      <c r="AQ5" s="624"/>
      <c r="AR5" s="627"/>
      <c r="AS5" s="627"/>
      <c r="AT5" s="621"/>
      <c r="AU5" s="624"/>
      <c r="AV5" s="627"/>
      <c r="AW5" s="627"/>
      <c r="AX5" s="621"/>
      <c r="AY5" s="624"/>
      <c r="AZ5" s="627"/>
      <c r="BA5" s="627"/>
      <c r="BB5" s="621"/>
      <c r="BC5" s="624"/>
      <c r="BD5" s="627"/>
      <c r="BE5" s="627"/>
      <c r="BF5" s="621"/>
      <c r="BG5" s="624"/>
      <c r="BH5" s="627"/>
      <c r="BI5" s="627"/>
      <c r="BJ5" s="621"/>
      <c r="BK5" s="632"/>
      <c r="BL5" s="643"/>
      <c r="BM5" s="644"/>
      <c r="BN5" s="644"/>
      <c r="BO5" s="645"/>
      <c r="BP5" s="630"/>
    </row>
    <row r="6" spans="1:68" ht="12" customHeight="1" thickBot="1" x14ac:dyDescent="0.35">
      <c r="A6" s="583"/>
      <c r="B6" s="579"/>
      <c r="C6" s="572"/>
      <c r="D6" s="575"/>
      <c r="E6" s="166"/>
      <c r="F6" s="167"/>
      <c r="G6" s="36" t="s">
        <v>678</v>
      </c>
      <c r="H6" s="37" t="str">
        <f>IF(SUM(H4,H5)=0,"",(SUM(H4,H5)))</f>
        <v/>
      </c>
      <c r="I6" s="38" t="str">
        <f t="shared" si="0"/>
        <v/>
      </c>
      <c r="J6" s="178"/>
      <c r="K6" s="178"/>
      <c r="L6" s="178"/>
      <c r="M6" s="178"/>
      <c r="N6" s="178"/>
      <c r="O6" s="178"/>
      <c r="P6" s="178"/>
      <c r="Q6" s="178"/>
      <c r="R6" s="178"/>
      <c r="S6" s="179"/>
      <c r="T6" s="180"/>
      <c r="U6" s="634"/>
      <c r="V6" s="636"/>
      <c r="W6" s="624"/>
      <c r="X6" s="627"/>
      <c r="Y6" s="627"/>
      <c r="Z6" s="621"/>
      <c r="AA6" s="624"/>
      <c r="AB6" s="627"/>
      <c r="AC6" s="627"/>
      <c r="AD6" s="621"/>
      <c r="AE6" s="624"/>
      <c r="AF6" s="627"/>
      <c r="AG6" s="627"/>
      <c r="AH6" s="621"/>
      <c r="AI6" s="624"/>
      <c r="AJ6" s="627"/>
      <c r="AK6" s="627"/>
      <c r="AL6" s="621"/>
      <c r="AM6" s="624"/>
      <c r="AN6" s="627"/>
      <c r="AO6" s="627"/>
      <c r="AP6" s="621"/>
      <c r="AQ6" s="624"/>
      <c r="AR6" s="627"/>
      <c r="AS6" s="627"/>
      <c r="AT6" s="621"/>
      <c r="AU6" s="624"/>
      <c r="AV6" s="627"/>
      <c r="AW6" s="627"/>
      <c r="AX6" s="621"/>
      <c r="AY6" s="624"/>
      <c r="AZ6" s="627"/>
      <c r="BA6" s="627"/>
      <c r="BB6" s="621"/>
      <c r="BC6" s="624"/>
      <c r="BD6" s="627"/>
      <c r="BE6" s="627"/>
      <c r="BF6" s="621"/>
      <c r="BG6" s="624"/>
      <c r="BH6" s="627"/>
      <c r="BI6" s="627"/>
      <c r="BJ6" s="621"/>
      <c r="BK6" s="632"/>
      <c r="BL6" s="646"/>
      <c r="BM6" s="647"/>
      <c r="BN6" s="647"/>
      <c r="BO6" s="648"/>
      <c r="BP6" s="630"/>
    </row>
    <row r="7" spans="1:68" ht="12" customHeight="1" x14ac:dyDescent="0.3">
      <c r="A7" s="581" t="str">
        <f t="shared" ref="A7" si="1">IF(ISERROR(RANK(BP7,$BP$3:$BP$30,0)),"",(RANK(BP7,$BP$3:$BP$30,0)))</f>
        <v/>
      </c>
      <c r="B7" s="577" t="str">
        <f>IF(ISNA(VLOOKUP($D7,'L. Des E.'!$A$3:$C$362,2,FALSE)),"",(VLOOKUP($D7,'L. Des E.'!$A$3:$C$362,2,FALSE)))</f>
        <v/>
      </c>
      <c r="C7" s="569" t="str">
        <f>IF(ISNA(VLOOKUP($D7,'L. Des E.'!$A$3:$C$362,3,FALSE)),"",(VLOOKUP($D7,'L. Des E.'!$A$3:$C$362,3,FALSE)))</f>
        <v/>
      </c>
      <c r="D7" s="573"/>
      <c r="E7" s="162"/>
      <c r="F7" s="168"/>
      <c r="G7" s="149"/>
      <c r="H7" s="39"/>
      <c r="I7" s="30" t="str">
        <f>IF(MIN(90,SUM(J7:S7))=0,"",(MIN(90,SUM(J7:S7))))</f>
        <v/>
      </c>
      <c r="J7" s="181"/>
      <c r="K7" s="181"/>
      <c r="L7" s="181"/>
      <c r="M7" s="181"/>
      <c r="N7" s="181"/>
      <c r="O7" s="181"/>
      <c r="P7" s="181"/>
      <c r="Q7" s="181"/>
      <c r="R7" s="181"/>
      <c r="S7" s="182"/>
      <c r="T7" s="183"/>
      <c r="U7" s="634">
        <v>2</v>
      </c>
      <c r="V7" s="635" t="str">
        <f t="shared" ref="V7" si="2">I10</f>
        <v/>
      </c>
      <c r="W7" s="623">
        <f t="shared" ref="W7" si="3">J7</f>
        <v>0</v>
      </c>
      <c r="X7" s="626">
        <f t="shared" ref="X7" si="4">J8</f>
        <v>0</v>
      </c>
      <c r="Y7" s="626">
        <f t="shared" ref="Y7" si="5">J9</f>
        <v>0</v>
      </c>
      <c r="Z7" s="620">
        <f t="shared" ref="Z7" si="6">J10</f>
        <v>0</v>
      </c>
      <c r="AA7" s="623">
        <f t="shared" ref="AA7" si="7">K7</f>
        <v>0</v>
      </c>
      <c r="AB7" s="626">
        <f t="shared" ref="AB7" si="8">K8</f>
        <v>0</v>
      </c>
      <c r="AC7" s="626">
        <f t="shared" ref="AC7" si="9">K9</f>
        <v>0</v>
      </c>
      <c r="AD7" s="620">
        <f t="shared" ref="AD7" si="10">K10</f>
        <v>0</v>
      </c>
      <c r="AE7" s="623">
        <f t="shared" ref="AE7" si="11">L7</f>
        <v>0</v>
      </c>
      <c r="AF7" s="626">
        <f t="shared" ref="AF7" si="12">L8</f>
        <v>0</v>
      </c>
      <c r="AG7" s="626">
        <f t="shared" ref="AG7" si="13">L9</f>
        <v>0</v>
      </c>
      <c r="AH7" s="620">
        <f t="shared" ref="AH7" si="14">L10</f>
        <v>0</v>
      </c>
      <c r="AI7" s="623">
        <f t="shared" ref="AI7" si="15">M7</f>
        <v>0</v>
      </c>
      <c r="AJ7" s="626">
        <f t="shared" ref="AJ7" si="16">M8</f>
        <v>0</v>
      </c>
      <c r="AK7" s="626">
        <f t="shared" ref="AK7" si="17">M9</f>
        <v>0</v>
      </c>
      <c r="AL7" s="620">
        <f t="shared" ref="AL7" si="18">M10</f>
        <v>0</v>
      </c>
      <c r="AM7" s="623">
        <f t="shared" ref="AM7" si="19">N7</f>
        <v>0</v>
      </c>
      <c r="AN7" s="626">
        <f t="shared" ref="AN7" si="20">N8</f>
        <v>0</v>
      </c>
      <c r="AO7" s="626">
        <f t="shared" ref="AO7" si="21">N9</f>
        <v>0</v>
      </c>
      <c r="AP7" s="620">
        <f t="shared" ref="AP7" si="22">N10</f>
        <v>0</v>
      </c>
      <c r="AQ7" s="623">
        <f t="shared" ref="AQ7" si="23">O7</f>
        <v>0</v>
      </c>
      <c r="AR7" s="626">
        <f t="shared" ref="AR7" si="24">O8</f>
        <v>0</v>
      </c>
      <c r="AS7" s="626">
        <f t="shared" ref="AS7" si="25">O9</f>
        <v>0</v>
      </c>
      <c r="AT7" s="620">
        <f t="shared" ref="AT7" si="26">O10</f>
        <v>0</v>
      </c>
      <c r="AU7" s="623">
        <f t="shared" ref="AU7" si="27">P7</f>
        <v>0</v>
      </c>
      <c r="AV7" s="626">
        <f t="shared" ref="AV7" si="28">P8</f>
        <v>0</v>
      </c>
      <c r="AW7" s="626">
        <f t="shared" ref="AW7" si="29">P9</f>
        <v>0</v>
      </c>
      <c r="AX7" s="620">
        <f t="shared" ref="AX7" si="30">P10</f>
        <v>0</v>
      </c>
      <c r="AY7" s="623">
        <f t="shared" ref="AY7" si="31">Q7</f>
        <v>0</v>
      </c>
      <c r="AZ7" s="626">
        <f t="shared" ref="AZ7" si="32">Q8</f>
        <v>0</v>
      </c>
      <c r="BA7" s="626">
        <f t="shared" ref="BA7" si="33">Q9</f>
        <v>0</v>
      </c>
      <c r="BB7" s="620">
        <f t="shared" ref="BB7" si="34">Q10</f>
        <v>0</v>
      </c>
      <c r="BC7" s="623">
        <f t="shared" ref="BC7" si="35">R7</f>
        <v>0</v>
      </c>
      <c r="BD7" s="626">
        <f t="shared" ref="BD7" si="36">R8</f>
        <v>0</v>
      </c>
      <c r="BE7" s="626">
        <f t="shared" ref="BE7" si="37">R9</f>
        <v>0</v>
      </c>
      <c r="BF7" s="620">
        <f t="shared" ref="BF7" si="38">R10</f>
        <v>0</v>
      </c>
      <c r="BG7" s="623">
        <f t="shared" ref="BG7" si="39">S7</f>
        <v>0</v>
      </c>
      <c r="BH7" s="626">
        <f t="shared" ref="BH7" si="40">S8</f>
        <v>0</v>
      </c>
      <c r="BI7" s="626">
        <f t="shared" ref="BI7" si="41">S9</f>
        <v>0</v>
      </c>
      <c r="BJ7" s="620">
        <f t="shared" ref="BJ7" si="42">S10</f>
        <v>0</v>
      </c>
      <c r="BK7" s="631">
        <f t="shared" ref="BK7" si="43">H9</f>
        <v>0</v>
      </c>
      <c r="BL7" s="640">
        <f t="shared" ref="BL7" si="44">SUM(T7,T8,T9,T10)</f>
        <v>0</v>
      </c>
      <c r="BM7" s="641"/>
      <c r="BN7" s="641"/>
      <c r="BO7" s="642"/>
      <c r="BP7" s="629" t="str">
        <f t="shared" ref="BP7" si="45">IF(V7="","",SUM(BK7,BL7)+(IFERROR(SUM(W7:BJ7)+LARGE(W7:BJ7,1)/100+LARGE(W7:BJ7,2)/1000+LARGE(W7:BJ7,3)/10000+LARGE(W7:BJ7,4)/100000+LARGE(W7:BJ7,5)/1000000+LARGE(W7:BJ7,6)/10000000+LARGE(W7:BJ7,7)/100000000+LARGE(W7:BJ7,8)/1000000000+LARGE(W7:BJ7,9)/10000000000+LARGE(W7:BJ7,10)/100000000000+LARGE(W7:BJ7,11)/1000000000000+LARGE(W7:BJ7,12)/10000000000000+LARGE(W7:BJ7,13)/100000000000000+LARGE(W7:BJ7,14)/1000000000000000+LARGE(W7:BJ7,15)/10000000000000000+LARGE(W7:BJ7,16)/100000000000000000+LARGE(W7:BJ7,17)/1000000000000000000+LARGE(W7:BJ7,18)/10000000000000000000+LARGE(W7:BJ7,19)/100000000000000000000+LARGE(W7:BJ7,20)/E5+21+LARGE(W7:BJ7,21)/E5+22+LARGE(W7:BJ7,22)/E5+23+LARGE(W7:BJ7,23)/E5+24+LARGE(W7:BJ7,24)/E5+25+LARGE(W7:BJ7,25)/E5+26+LARGE(W7:BJ7,26)/E5+27+LARGE(W7:BJ7,27)/E5+28+LARGE(W7:BJ7,28)/E5+29+LARGE(W7:BJ7,29)/E5+30+LARGE(W7:BJ7,30)/E5+31+LARGE(W7:BJ7,31)/E5+32+LARGE(W7:BJ7,32)/E5+33+LARGE(W7:BJ7,33)/E5+34+LARGE(W7:BJ7,34)/E5+35+LARGE(W7:BJ7,35)/E5+36+LARGE(W7:BJ7,36)/E5+37+LARGE(W7:BJ7,37)/E5+38+LARGE(W7:BJ7,38)/E5+39+LARGE(W7:BJ7,39)/E5+40+LARGE(W7:BJ7,40)/E5+21-0.01/U7,0)))</f>
        <v/>
      </c>
    </row>
    <row r="8" spans="1:68" ht="12" customHeight="1" x14ac:dyDescent="0.3">
      <c r="A8" s="582"/>
      <c r="B8" s="578"/>
      <c r="C8" s="570"/>
      <c r="D8" s="574"/>
      <c r="E8" s="164"/>
      <c r="F8" s="165"/>
      <c r="G8" s="150"/>
      <c r="H8" s="33" t="str">
        <f>IF(SUM(I7,I8,I9:I10,S7,S8,S9,S10)=0,"",(SUM(I7,I8,I9:I10,S7,S8,S9,S10)))</f>
        <v/>
      </c>
      <c r="I8" s="34" t="str">
        <f t="shared" si="0"/>
        <v/>
      </c>
      <c r="J8" s="175"/>
      <c r="K8" s="175"/>
      <c r="L8" s="175"/>
      <c r="M8" s="175"/>
      <c r="N8" s="175"/>
      <c r="O8" s="175"/>
      <c r="P8" s="175"/>
      <c r="Q8" s="175"/>
      <c r="R8" s="175"/>
      <c r="S8" s="176"/>
      <c r="T8" s="177"/>
      <c r="U8" s="634"/>
      <c r="V8" s="636"/>
      <c r="W8" s="624"/>
      <c r="X8" s="627"/>
      <c r="Y8" s="627"/>
      <c r="Z8" s="621"/>
      <c r="AA8" s="624"/>
      <c r="AB8" s="627"/>
      <c r="AC8" s="627"/>
      <c r="AD8" s="621"/>
      <c r="AE8" s="624"/>
      <c r="AF8" s="627"/>
      <c r="AG8" s="627"/>
      <c r="AH8" s="621"/>
      <c r="AI8" s="624"/>
      <c r="AJ8" s="627"/>
      <c r="AK8" s="627"/>
      <c r="AL8" s="621"/>
      <c r="AM8" s="624"/>
      <c r="AN8" s="627"/>
      <c r="AO8" s="627"/>
      <c r="AP8" s="621"/>
      <c r="AQ8" s="624"/>
      <c r="AR8" s="627"/>
      <c r="AS8" s="627"/>
      <c r="AT8" s="621"/>
      <c r="AU8" s="624"/>
      <c r="AV8" s="627"/>
      <c r="AW8" s="627"/>
      <c r="AX8" s="621"/>
      <c r="AY8" s="624"/>
      <c r="AZ8" s="627"/>
      <c r="BA8" s="627"/>
      <c r="BB8" s="621"/>
      <c r="BC8" s="624"/>
      <c r="BD8" s="627"/>
      <c r="BE8" s="627"/>
      <c r="BF8" s="621"/>
      <c r="BG8" s="624"/>
      <c r="BH8" s="627"/>
      <c r="BI8" s="627"/>
      <c r="BJ8" s="621"/>
      <c r="BK8" s="632"/>
      <c r="BL8" s="643"/>
      <c r="BM8" s="644"/>
      <c r="BN8" s="644"/>
      <c r="BO8" s="645"/>
      <c r="BP8" s="630"/>
    </row>
    <row r="9" spans="1:68" ht="12" customHeight="1" thickBot="1" x14ac:dyDescent="0.35">
      <c r="A9" s="582"/>
      <c r="B9" s="578"/>
      <c r="C9" s="570"/>
      <c r="D9" s="574"/>
      <c r="E9" s="164"/>
      <c r="F9" s="165"/>
      <c r="G9" s="35" t="s">
        <v>677</v>
      </c>
      <c r="H9" s="95"/>
      <c r="I9" s="34" t="str">
        <f t="shared" si="0"/>
        <v/>
      </c>
      <c r="J9" s="175"/>
      <c r="K9" s="175"/>
      <c r="L9" s="175"/>
      <c r="M9" s="175"/>
      <c r="N9" s="175"/>
      <c r="O9" s="175"/>
      <c r="P9" s="175"/>
      <c r="Q9" s="175"/>
      <c r="R9" s="175"/>
      <c r="S9" s="176"/>
      <c r="T9" s="177"/>
      <c r="U9" s="634"/>
      <c r="V9" s="636"/>
      <c r="W9" s="624"/>
      <c r="X9" s="627"/>
      <c r="Y9" s="627"/>
      <c r="Z9" s="621"/>
      <c r="AA9" s="624"/>
      <c r="AB9" s="627"/>
      <c r="AC9" s="627"/>
      <c r="AD9" s="621"/>
      <c r="AE9" s="624"/>
      <c r="AF9" s="627"/>
      <c r="AG9" s="627"/>
      <c r="AH9" s="621"/>
      <c r="AI9" s="624"/>
      <c r="AJ9" s="627"/>
      <c r="AK9" s="627"/>
      <c r="AL9" s="621"/>
      <c r="AM9" s="624"/>
      <c r="AN9" s="627"/>
      <c r="AO9" s="627"/>
      <c r="AP9" s="621"/>
      <c r="AQ9" s="624"/>
      <c r="AR9" s="627"/>
      <c r="AS9" s="627"/>
      <c r="AT9" s="621"/>
      <c r="AU9" s="624"/>
      <c r="AV9" s="627"/>
      <c r="AW9" s="627"/>
      <c r="AX9" s="621"/>
      <c r="AY9" s="624"/>
      <c r="AZ9" s="627"/>
      <c r="BA9" s="627"/>
      <c r="BB9" s="621"/>
      <c r="BC9" s="624"/>
      <c r="BD9" s="627"/>
      <c r="BE9" s="627"/>
      <c r="BF9" s="621"/>
      <c r="BG9" s="624"/>
      <c r="BH9" s="627"/>
      <c r="BI9" s="627"/>
      <c r="BJ9" s="621"/>
      <c r="BK9" s="632"/>
      <c r="BL9" s="643"/>
      <c r="BM9" s="644"/>
      <c r="BN9" s="644"/>
      <c r="BO9" s="645"/>
      <c r="BP9" s="630"/>
    </row>
    <row r="10" spans="1:68" ht="12" customHeight="1" thickBot="1" x14ac:dyDescent="0.35">
      <c r="A10" s="583"/>
      <c r="B10" s="579"/>
      <c r="C10" s="572"/>
      <c r="D10" s="575"/>
      <c r="E10" s="164"/>
      <c r="F10" s="169"/>
      <c r="G10" s="36" t="s">
        <v>678</v>
      </c>
      <c r="H10" s="37" t="str">
        <f>IF(SUM(H8,H9)=0,"",(SUM(H8,H9)))</f>
        <v/>
      </c>
      <c r="I10" s="38" t="str">
        <f t="shared" si="0"/>
        <v/>
      </c>
      <c r="J10" s="184"/>
      <c r="K10" s="184"/>
      <c r="L10" s="184"/>
      <c r="M10" s="184"/>
      <c r="N10" s="184"/>
      <c r="O10" s="184"/>
      <c r="P10" s="184"/>
      <c r="Q10" s="184"/>
      <c r="R10" s="184"/>
      <c r="S10" s="185"/>
      <c r="T10" s="183"/>
      <c r="U10" s="634"/>
      <c r="V10" s="636"/>
      <c r="W10" s="624"/>
      <c r="X10" s="627"/>
      <c r="Y10" s="627"/>
      <c r="Z10" s="621"/>
      <c r="AA10" s="624"/>
      <c r="AB10" s="627"/>
      <c r="AC10" s="627"/>
      <c r="AD10" s="621"/>
      <c r="AE10" s="624"/>
      <c r="AF10" s="627"/>
      <c r="AG10" s="627"/>
      <c r="AH10" s="621"/>
      <c r="AI10" s="624"/>
      <c r="AJ10" s="627"/>
      <c r="AK10" s="627"/>
      <c r="AL10" s="621"/>
      <c r="AM10" s="624"/>
      <c r="AN10" s="627"/>
      <c r="AO10" s="627"/>
      <c r="AP10" s="621"/>
      <c r="AQ10" s="624"/>
      <c r="AR10" s="627"/>
      <c r="AS10" s="627"/>
      <c r="AT10" s="621"/>
      <c r="AU10" s="624"/>
      <c r="AV10" s="627"/>
      <c r="AW10" s="627"/>
      <c r="AX10" s="621"/>
      <c r="AY10" s="624"/>
      <c r="AZ10" s="627"/>
      <c r="BA10" s="627"/>
      <c r="BB10" s="621"/>
      <c r="BC10" s="624"/>
      <c r="BD10" s="627"/>
      <c r="BE10" s="627"/>
      <c r="BF10" s="621"/>
      <c r="BG10" s="624"/>
      <c r="BH10" s="627"/>
      <c r="BI10" s="627"/>
      <c r="BJ10" s="621"/>
      <c r="BK10" s="632"/>
      <c r="BL10" s="646"/>
      <c r="BM10" s="647"/>
      <c r="BN10" s="647"/>
      <c r="BO10" s="648"/>
      <c r="BP10" s="630"/>
    </row>
    <row r="11" spans="1:68" ht="12" customHeight="1" x14ac:dyDescent="0.3">
      <c r="A11" s="581" t="str">
        <f t="shared" ref="A11" si="46">IF(ISERROR(RANK(BP11,$BP$3:$BP$30,0)),"",(RANK(BP11,$BP$3:$BP$30,0)))</f>
        <v/>
      </c>
      <c r="B11" s="577" t="str">
        <f>IF(ISNA(VLOOKUP($D11,'L. Des E.'!$A$3:$C$362,2,FALSE)),"",(VLOOKUP($D11,'L. Des E.'!$A$3:$C$362,2,FALSE)))</f>
        <v/>
      </c>
      <c r="C11" s="569" t="str">
        <f>IF(ISNA(VLOOKUP($D11,'L. Des E.'!$A$3:$C$362,3,FALSE)),"",(VLOOKUP($D11,'L. Des E.'!$A$3:$C$362,3,FALSE)))</f>
        <v/>
      </c>
      <c r="D11" s="573"/>
      <c r="E11" s="162"/>
      <c r="F11" s="163"/>
      <c r="G11" s="149"/>
      <c r="H11" s="31"/>
      <c r="I11" s="30" t="str">
        <f>IF(MIN(90,SUM(J11:S11))=0,"",(MIN(90,SUM(J11:S11))))</f>
        <v/>
      </c>
      <c r="J11" s="172"/>
      <c r="K11" s="172"/>
      <c r="L11" s="172"/>
      <c r="M11" s="172"/>
      <c r="N11" s="172"/>
      <c r="O11" s="172"/>
      <c r="P11" s="172"/>
      <c r="Q11" s="172"/>
      <c r="R11" s="172"/>
      <c r="S11" s="173"/>
      <c r="T11" s="174"/>
      <c r="U11" s="634">
        <v>3</v>
      </c>
      <c r="V11" s="635" t="str">
        <f t="shared" ref="V11" si="47">I14</f>
        <v/>
      </c>
      <c r="W11" s="623">
        <f t="shared" ref="W11" si="48">J11</f>
        <v>0</v>
      </c>
      <c r="X11" s="626">
        <f t="shared" ref="X11" si="49">J12</f>
        <v>0</v>
      </c>
      <c r="Y11" s="626">
        <f t="shared" ref="Y11" si="50">J13</f>
        <v>0</v>
      </c>
      <c r="Z11" s="620">
        <f t="shared" ref="Z11" si="51">J14</f>
        <v>0</v>
      </c>
      <c r="AA11" s="623">
        <f t="shared" ref="AA11" si="52">K11</f>
        <v>0</v>
      </c>
      <c r="AB11" s="626">
        <f t="shared" ref="AB11" si="53">K12</f>
        <v>0</v>
      </c>
      <c r="AC11" s="626">
        <f t="shared" ref="AC11" si="54">K13</f>
        <v>0</v>
      </c>
      <c r="AD11" s="620">
        <f t="shared" ref="AD11" si="55">K14</f>
        <v>0</v>
      </c>
      <c r="AE11" s="623">
        <f t="shared" ref="AE11" si="56">L11</f>
        <v>0</v>
      </c>
      <c r="AF11" s="626">
        <f t="shared" ref="AF11" si="57">L12</f>
        <v>0</v>
      </c>
      <c r="AG11" s="626">
        <f t="shared" ref="AG11" si="58">L13</f>
        <v>0</v>
      </c>
      <c r="AH11" s="620">
        <f t="shared" ref="AH11" si="59">L14</f>
        <v>0</v>
      </c>
      <c r="AI11" s="623">
        <f t="shared" ref="AI11" si="60">M11</f>
        <v>0</v>
      </c>
      <c r="AJ11" s="626">
        <f t="shared" ref="AJ11" si="61">M12</f>
        <v>0</v>
      </c>
      <c r="AK11" s="626">
        <f t="shared" ref="AK11" si="62">M13</f>
        <v>0</v>
      </c>
      <c r="AL11" s="620">
        <f t="shared" ref="AL11" si="63">M14</f>
        <v>0</v>
      </c>
      <c r="AM11" s="623">
        <f t="shared" ref="AM11" si="64">N11</f>
        <v>0</v>
      </c>
      <c r="AN11" s="626">
        <f t="shared" ref="AN11" si="65">N12</f>
        <v>0</v>
      </c>
      <c r="AO11" s="626">
        <f t="shared" ref="AO11" si="66">N13</f>
        <v>0</v>
      </c>
      <c r="AP11" s="620">
        <f t="shared" ref="AP11" si="67">N14</f>
        <v>0</v>
      </c>
      <c r="AQ11" s="623">
        <f t="shared" ref="AQ11" si="68">O11</f>
        <v>0</v>
      </c>
      <c r="AR11" s="626">
        <f t="shared" ref="AR11" si="69">O12</f>
        <v>0</v>
      </c>
      <c r="AS11" s="626">
        <f t="shared" ref="AS11" si="70">O13</f>
        <v>0</v>
      </c>
      <c r="AT11" s="620">
        <f t="shared" ref="AT11" si="71">O14</f>
        <v>0</v>
      </c>
      <c r="AU11" s="623">
        <f t="shared" ref="AU11" si="72">P11</f>
        <v>0</v>
      </c>
      <c r="AV11" s="626">
        <f t="shared" ref="AV11" si="73">P12</f>
        <v>0</v>
      </c>
      <c r="AW11" s="626">
        <f t="shared" ref="AW11" si="74">P13</f>
        <v>0</v>
      </c>
      <c r="AX11" s="620">
        <f t="shared" ref="AX11" si="75">P14</f>
        <v>0</v>
      </c>
      <c r="AY11" s="623">
        <f t="shared" ref="AY11" si="76">Q11</f>
        <v>0</v>
      </c>
      <c r="AZ11" s="626">
        <f t="shared" ref="AZ11" si="77">Q12</f>
        <v>0</v>
      </c>
      <c r="BA11" s="626">
        <f t="shared" ref="BA11" si="78">Q13</f>
        <v>0</v>
      </c>
      <c r="BB11" s="620">
        <f t="shared" ref="BB11" si="79">Q14</f>
        <v>0</v>
      </c>
      <c r="BC11" s="623">
        <f t="shared" ref="BC11" si="80">R11</f>
        <v>0</v>
      </c>
      <c r="BD11" s="626">
        <f t="shared" ref="BD11" si="81">R12</f>
        <v>0</v>
      </c>
      <c r="BE11" s="626">
        <f t="shared" ref="BE11" si="82">R13</f>
        <v>0</v>
      </c>
      <c r="BF11" s="620">
        <f t="shared" ref="BF11" si="83">R14</f>
        <v>0</v>
      </c>
      <c r="BG11" s="623">
        <f t="shared" ref="BG11" si="84">S11</f>
        <v>0</v>
      </c>
      <c r="BH11" s="626">
        <f t="shared" ref="BH11" si="85">S12</f>
        <v>0</v>
      </c>
      <c r="BI11" s="626">
        <f t="shared" ref="BI11" si="86">S13</f>
        <v>0</v>
      </c>
      <c r="BJ11" s="620">
        <f t="shared" ref="BJ11" si="87">S14</f>
        <v>0</v>
      </c>
      <c r="BK11" s="631">
        <f t="shared" ref="BK11" si="88">H13</f>
        <v>0</v>
      </c>
      <c r="BL11" s="640">
        <f t="shared" ref="BL11" si="89">SUM(T11,T12,T13,T14)</f>
        <v>0</v>
      </c>
      <c r="BM11" s="641"/>
      <c r="BN11" s="641"/>
      <c r="BO11" s="642"/>
      <c r="BP11" s="629" t="str">
        <f t="shared" ref="BP11" si="90">IF(V11="","",SUM(BK11,BL11)+(IFERROR(SUM(W11:BJ11)+LARGE(W11:BJ11,1)/100+LARGE(W11:BJ11,2)/1000+LARGE(W11:BJ11,3)/10000+LARGE(W11:BJ11,4)/100000+LARGE(W11:BJ11,5)/1000000+LARGE(W11:BJ11,6)/10000000+LARGE(W11:BJ11,7)/100000000+LARGE(W11:BJ11,8)/1000000000+LARGE(W11:BJ11,9)/10000000000+LARGE(W11:BJ11,10)/100000000000+LARGE(W11:BJ11,11)/1000000000000+LARGE(W11:BJ11,12)/10000000000000+LARGE(W11:BJ11,13)/100000000000000+LARGE(W11:BJ11,14)/1000000000000000+LARGE(W11:BJ11,15)/10000000000000000+LARGE(W11:BJ11,16)/100000000000000000+LARGE(W11:BJ11,17)/1000000000000000000+LARGE(W11:BJ11,18)/10000000000000000000+LARGE(W11:BJ11,19)/100000000000000000000+LARGE(W11:BJ11,20)/E9+21+LARGE(W11:BJ11,21)/E9+22+LARGE(W11:BJ11,22)/E9+23+LARGE(W11:BJ11,23)/E9+24+LARGE(W11:BJ11,24)/E9+25+LARGE(W11:BJ11,25)/E9+26+LARGE(W11:BJ11,26)/E9+27+LARGE(W11:BJ11,27)/E9+28+LARGE(W11:BJ11,28)/E9+29+LARGE(W11:BJ11,29)/E9+30+LARGE(W11:BJ11,30)/E9+31+LARGE(W11:BJ11,31)/E9+32+LARGE(W11:BJ11,32)/E9+33+LARGE(W11:BJ11,33)/E9+34+LARGE(W11:BJ11,34)/E9+35+LARGE(W11:BJ11,35)/E9+36+LARGE(W11:BJ11,36)/E9+37+LARGE(W11:BJ11,37)/E9+38+LARGE(W11:BJ11,38)/E9+39+LARGE(W11:BJ11,39)/E9+40+LARGE(W11:BJ11,40)/E9+21-0.01/U11,0)))</f>
        <v/>
      </c>
    </row>
    <row r="12" spans="1:68" ht="12" customHeight="1" x14ac:dyDescent="0.3">
      <c r="A12" s="582"/>
      <c r="B12" s="578"/>
      <c r="C12" s="570"/>
      <c r="D12" s="574"/>
      <c r="E12" s="164"/>
      <c r="F12" s="165"/>
      <c r="G12" s="150"/>
      <c r="H12" s="33" t="str">
        <f>IF(SUM(I11,I12,I13:I14,S11,S12,S13,S14)=0,"",(SUM(I11,I12,I13:I14,S11,S12,S13,S14)))</f>
        <v/>
      </c>
      <c r="I12" s="34" t="str">
        <f t="shared" si="0"/>
        <v/>
      </c>
      <c r="J12" s="175"/>
      <c r="K12" s="175"/>
      <c r="L12" s="175"/>
      <c r="M12" s="175"/>
      <c r="N12" s="175"/>
      <c r="O12" s="175"/>
      <c r="P12" s="175"/>
      <c r="Q12" s="175"/>
      <c r="R12" s="175"/>
      <c r="S12" s="176"/>
      <c r="T12" s="177"/>
      <c r="U12" s="634"/>
      <c r="V12" s="636"/>
      <c r="W12" s="624"/>
      <c r="X12" s="627"/>
      <c r="Y12" s="627"/>
      <c r="Z12" s="621"/>
      <c r="AA12" s="624"/>
      <c r="AB12" s="627"/>
      <c r="AC12" s="627"/>
      <c r="AD12" s="621"/>
      <c r="AE12" s="624"/>
      <c r="AF12" s="627"/>
      <c r="AG12" s="627"/>
      <c r="AH12" s="621"/>
      <c r="AI12" s="624"/>
      <c r="AJ12" s="627"/>
      <c r="AK12" s="627"/>
      <c r="AL12" s="621"/>
      <c r="AM12" s="624"/>
      <c r="AN12" s="627"/>
      <c r="AO12" s="627"/>
      <c r="AP12" s="621"/>
      <c r="AQ12" s="624"/>
      <c r="AR12" s="627"/>
      <c r="AS12" s="627"/>
      <c r="AT12" s="621"/>
      <c r="AU12" s="624"/>
      <c r="AV12" s="627"/>
      <c r="AW12" s="627"/>
      <c r="AX12" s="621"/>
      <c r="AY12" s="624"/>
      <c r="AZ12" s="627"/>
      <c r="BA12" s="627"/>
      <c r="BB12" s="621"/>
      <c r="BC12" s="624"/>
      <c r="BD12" s="627"/>
      <c r="BE12" s="627"/>
      <c r="BF12" s="621"/>
      <c r="BG12" s="624"/>
      <c r="BH12" s="627"/>
      <c r="BI12" s="627"/>
      <c r="BJ12" s="621"/>
      <c r="BK12" s="632"/>
      <c r="BL12" s="643"/>
      <c r="BM12" s="644"/>
      <c r="BN12" s="644"/>
      <c r="BO12" s="645"/>
      <c r="BP12" s="630"/>
    </row>
    <row r="13" spans="1:68" ht="12" customHeight="1" thickBot="1" x14ac:dyDescent="0.35">
      <c r="A13" s="582"/>
      <c r="B13" s="578"/>
      <c r="C13" s="570"/>
      <c r="D13" s="574"/>
      <c r="E13" s="164"/>
      <c r="F13" s="165"/>
      <c r="G13" s="35" t="s">
        <v>677</v>
      </c>
      <c r="H13" s="95"/>
      <c r="I13" s="34" t="str">
        <f t="shared" si="0"/>
        <v/>
      </c>
      <c r="J13" s="175"/>
      <c r="K13" s="175"/>
      <c r="L13" s="175"/>
      <c r="M13" s="175"/>
      <c r="N13" s="175"/>
      <c r="O13" s="175"/>
      <c r="P13" s="175"/>
      <c r="Q13" s="175"/>
      <c r="R13" s="175"/>
      <c r="S13" s="176"/>
      <c r="T13" s="177"/>
      <c r="U13" s="634"/>
      <c r="V13" s="636"/>
      <c r="W13" s="624"/>
      <c r="X13" s="627"/>
      <c r="Y13" s="627"/>
      <c r="Z13" s="621"/>
      <c r="AA13" s="624"/>
      <c r="AB13" s="627"/>
      <c r="AC13" s="627"/>
      <c r="AD13" s="621"/>
      <c r="AE13" s="624"/>
      <c r="AF13" s="627"/>
      <c r="AG13" s="627"/>
      <c r="AH13" s="621"/>
      <c r="AI13" s="624"/>
      <c r="AJ13" s="627"/>
      <c r="AK13" s="627"/>
      <c r="AL13" s="621"/>
      <c r="AM13" s="624"/>
      <c r="AN13" s="627"/>
      <c r="AO13" s="627"/>
      <c r="AP13" s="621"/>
      <c r="AQ13" s="624"/>
      <c r="AR13" s="627"/>
      <c r="AS13" s="627"/>
      <c r="AT13" s="621"/>
      <c r="AU13" s="624"/>
      <c r="AV13" s="627"/>
      <c r="AW13" s="627"/>
      <c r="AX13" s="621"/>
      <c r="AY13" s="624"/>
      <c r="AZ13" s="627"/>
      <c r="BA13" s="627"/>
      <c r="BB13" s="621"/>
      <c r="BC13" s="624"/>
      <c r="BD13" s="627"/>
      <c r="BE13" s="627"/>
      <c r="BF13" s="621"/>
      <c r="BG13" s="624"/>
      <c r="BH13" s="627"/>
      <c r="BI13" s="627"/>
      <c r="BJ13" s="621"/>
      <c r="BK13" s="632"/>
      <c r="BL13" s="643"/>
      <c r="BM13" s="644"/>
      <c r="BN13" s="644"/>
      <c r="BO13" s="645"/>
      <c r="BP13" s="630"/>
    </row>
    <row r="14" spans="1:68" ht="12" customHeight="1" thickBot="1" x14ac:dyDescent="0.35">
      <c r="A14" s="583"/>
      <c r="B14" s="579"/>
      <c r="C14" s="572"/>
      <c r="D14" s="575"/>
      <c r="E14" s="170"/>
      <c r="F14" s="167"/>
      <c r="G14" s="36" t="s">
        <v>678</v>
      </c>
      <c r="H14" s="37" t="str">
        <f>IF(SUM(H12,H13)=0,"",(SUM(H12,H13)))</f>
        <v/>
      </c>
      <c r="I14" s="38" t="str">
        <f t="shared" si="0"/>
        <v/>
      </c>
      <c r="J14" s="178"/>
      <c r="K14" s="178"/>
      <c r="L14" s="178"/>
      <c r="M14" s="178"/>
      <c r="N14" s="178"/>
      <c r="O14" s="178"/>
      <c r="P14" s="178"/>
      <c r="Q14" s="178"/>
      <c r="R14" s="178"/>
      <c r="S14" s="179"/>
      <c r="T14" s="180"/>
      <c r="U14" s="634"/>
      <c r="V14" s="636"/>
      <c r="W14" s="624"/>
      <c r="X14" s="627"/>
      <c r="Y14" s="627"/>
      <c r="Z14" s="621"/>
      <c r="AA14" s="624"/>
      <c r="AB14" s="627"/>
      <c r="AC14" s="627"/>
      <c r="AD14" s="621"/>
      <c r="AE14" s="624"/>
      <c r="AF14" s="627"/>
      <c r="AG14" s="627"/>
      <c r="AH14" s="621"/>
      <c r="AI14" s="624"/>
      <c r="AJ14" s="627"/>
      <c r="AK14" s="627"/>
      <c r="AL14" s="621"/>
      <c r="AM14" s="624"/>
      <c r="AN14" s="627"/>
      <c r="AO14" s="627"/>
      <c r="AP14" s="621"/>
      <c r="AQ14" s="624"/>
      <c r="AR14" s="627"/>
      <c r="AS14" s="627"/>
      <c r="AT14" s="621"/>
      <c r="AU14" s="624"/>
      <c r="AV14" s="627"/>
      <c r="AW14" s="627"/>
      <c r="AX14" s="621"/>
      <c r="AY14" s="624"/>
      <c r="AZ14" s="627"/>
      <c r="BA14" s="627"/>
      <c r="BB14" s="621"/>
      <c r="BC14" s="624"/>
      <c r="BD14" s="627"/>
      <c r="BE14" s="627"/>
      <c r="BF14" s="621"/>
      <c r="BG14" s="624"/>
      <c r="BH14" s="627"/>
      <c r="BI14" s="627"/>
      <c r="BJ14" s="621"/>
      <c r="BK14" s="632"/>
      <c r="BL14" s="646"/>
      <c r="BM14" s="647"/>
      <c r="BN14" s="647"/>
      <c r="BO14" s="648"/>
      <c r="BP14" s="630"/>
    </row>
    <row r="15" spans="1:68" ht="12" customHeight="1" x14ac:dyDescent="0.3">
      <c r="A15" s="581" t="str">
        <f t="shared" ref="A15" si="91">IF(ISERROR(RANK(BP15,$BP$3:$BP$30,0)),"",(RANK(BP15,$BP$3:$BP$30,0)))</f>
        <v/>
      </c>
      <c r="B15" s="577" t="str">
        <f>IF(ISNA(VLOOKUP($D15,'L. Des E.'!$A$3:$C$362,2,FALSE)),"",(VLOOKUP($D15,'L. Des E.'!$A$3:$C$362,2,FALSE)))</f>
        <v/>
      </c>
      <c r="C15" s="569" t="str">
        <f>IF(ISNA(VLOOKUP($D15,'L. Des E.'!$A$3:$C$362,3,FALSE)),"",(VLOOKUP($D15,'L. Des E.'!$A$3:$C$362,3,FALSE)))</f>
        <v/>
      </c>
      <c r="D15" s="573"/>
      <c r="E15" s="171"/>
      <c r="F15" s="168"/>
      <c r="G15" s="149"/>
      <c r="H15" s="31"/>
      <c r="I15" s="30" t="str">
        <f>IF(MIN(90,SUM(J15:S15))=0,"",(MIN(90,SUM(J15:S15))))</f>
        <v/>
      </c>
      <c r="J15" s="181"/>
      <c r="K15" s="181"/>
      <c r="L15" s="181"/>
      <c r="M15" s="181"/>
      <c r="N15" s="181"/>
      <c r="O15" s="181"/>
      <c r="P15" s="181"/>
      <c r="Q15" s="181"/>
      <c r="R15" s="181"/>
      <c r="S15" s="182"/>
      <c r="T15" s="183"/>
      <c r="U15" s="634">
        <v>4</v>
      </c>
      <c r="V15" s="635" t="str">
        <f t="shared" ref="V15" si="92">I18</f>
        <v/>
      </c>
      <c r="W15" s="623">
        <f t="shared" ref="W15" si="93">J15</f>
        <v>0</v>
      </c>
      <c r="X15" s="626">
        <f t="shared" ref="X15" si="94">J16</f>
        <v>0</v>
      </c>
      <c r="Y15" s="626">
        <f t="shared" ref="Y15" si="95">J17</f>
        <v>0</v>
      </c>
      <c r="Z15" s="620">
        <f t="shared" ref="Z15" si="96">J18</f>
        <v>0</v>
      </c>
      <c r="AA15" s="623">
        <f t="shared" ref="AA15" si="97">K15</f>
        <v>0</v>
      </c>
      <c r="AB15" s="626">
        <f t="shared" ref="AB15" si="98">K16</f>
        <v>0</v>
      </c>
      <c r="AC15" s="626">
        <f t="shared" ref="AC15" si="99">K17</f>
        <v>0</v>
      </c>
      <c r="AD15" s="620">
        <f t="shared" ref="AD15" si="100">K18</f>
        <v>0</v>
      </c>
      <c r="AE15" s="623">
        <f t="shared" ref="AE15" si="101">L15</f>
        <v>0</v>
      </c>
      <c r="AF15" s="626">
        <f t="shared" ref="AF15" si="102">L16</f>
        <v>0</v>
      </c>
      <c r="AG15" s="626">
        <f t="shared" ref="AG15" si="103">L17</f>
        <v>0</v>
      </c>
      <c r="AH15" s="620">
        <f t="shared" ref="AH15" si="104">L18</f>
        <v>0</v>
      </c>
      <c r="AI15" s="623">
        <f t="shared" ref="AI15" si="105">M15</f>
        <v>0</v>
      </c>
      <c r="AJ15" s="626">
        <f t="shared" ref="AJ15" si="106">M16</f>
        <v>0</v>
      </c>
      <c r="AK15" s="626">
        <f t="shared" ref="AK15" si="107">M17</f>
        <v>0</v>
      </c>
      <c r="AL15" s="620">
        <f t="shared" ref="AL15" si="108">M18</f>
        <v>0</v>
      </c>
      <c r="AM15" s="623">
        <f t="shared" ref="AM15" si="109">N15</f>
        <v>0</v>
      </c>
      <c r="AN15" s="626">
        <f t="shared" ref="AN15" si="110">N16</f>
        <v>0</v>
      </c>
      <c r="AO15" s="626">
        <f t="shared" ref="AO15" si="111">N17</f>
        <v>0</v>
      </c>
      <c r="AP15" s="620">
        <f t="shared" ref="AP15" si="112">N18</f>
        <v>0</v>
      </c>
      <c r="AQ15" s="623">
        <f t="shared" ref="AQ15" si="113">O15</f>
        <v>0</v>
      </c>
      <c r="AR15" s="626">
        <f t="shared" ref="AR15" si="114">O16</f>
        <v>0</v>
      </c>
      <c r="AS15" s="626">
        <f t="shared" ref="AS15" si="115">O17</f>
        <v>0</v>
      </c>
      <c r="AT15" s="620">
        <f t="shared" ref="AT15" si="116">O18</f>
        <v>0</v>
      </c>
      <c r="AU15" s="623">
        <f t="shared" ref="AU15" si="117">P15</f>
        <v>0</v>
      </c>
      <c r="AV15" s="626">
        <f t="shared" ref="AV15" si="118">P16</f>
        <v>0</v>
      </c>
      <c r="AW15" s="626">
        <f t="shared" ref="AW15" si="119">P17</f>
        <v>0</v>
      </c>
      <c r="AX15" s="620">
        <f t="shared" ref="AX15" si="120">P18</f>
        <v>0</v>
      </c>
      <c r="AY15" s="623">
        <f t="shared" ref="AY15" si="121">Q15</f>
        <v>0</v>
      </c>
      <c r="AZ15" s="626">
        <f t="shared" ref="AZ15" si="122">Q16</f>
        <v>0</v>
      </c>
      <c r="BA15" s="626">
        <f t="shared" ref="BA15" si="123">Q17</f>
        <v>0</v>
      </c>
      <c r="BB15" s="620">
        <f t="shared" ref="BB15" si="124">Q18</f>
        <v>0</v>
      </c>
      <c r="BC15" s="623">
        <f t="shared" ref="BC15" si="125">R15</f>
        <v>0</v>
      </c>
      <c r="BD15" s="626">
        <f t="shared" ref="BD15" si="126">R16</f>
        <v>0</v>
      </c>
      <c r="BE15" s="626">
        <f t="shared" ref="BE15" si="127">R17</f>
        <v>0</v>
      </c>
      <c r="BF15" s="620">
        <f t="shared" ref="BF15" si="128">R18</f>
        <v>0</v>
      </c>
      <c r="BG15" s="623">
        <f t="shared" ref="BG15" si="129">S15</f>
        <v>0</v>
      </c>
      <c r="BH15" s="626">
        <f t="shared" ref="BH15" si="130">S16</f>
        <v>0</v>
      </c>
      <c r="BI15" s="626">
        <f t="shared" ref="BI15" si="131">S17</f>
        <v>0</v>
      </c>
      <c r="BJ15" s="620">
        <f t="shared" ref="BJ15" si="132">S18</f>
        <v>0</v>
      </c>
      <c r="BK15" s="631">
        <f t="shared" ref="BK15" si="133">H17</f>
        <v>0</v>
      </c>
      <c r="BL15" s="640">
        <f t="shared" ref="BL15" si="134">SUM(T15,T16,T17,T18)</f>
        <v>0</v>
      </c>
      <c r="BM15" s="641"/>
      <c r="BN15" s="641"/>
      <c r="BO15" s="642"/>
      <c r="BP15" s="629" t="str">
        <f t="shared" ref="BP15" si="135">IF(V15="","",SUM(BK15,BL15)+(IFERROR(SUM(W15:BJ15)+LARGE(W15:BJ15,1)/100+LARGE(W15:BJ15,2)/1000+LARGE(W15:BJ15,3)/10000+LARGE(W15:BJ15,4)/100000+LARGE(W15:BJ15,5)/1000000+LARGE(W15:BJ15,6)/10000000+LARGE(W15:BJ15,7)/100000000+LARGE(W15:BJ15,8)/1000000000+LARGE(W15:BJ15,9)/10000000000+LARGE(W15:BJ15,10)/100000000000+LARGE(W15:BJ15,11)/1000000000000+LARGE(W15:BJ15,12)/10000000000000+LARGE(W15:BJ15,13)/100000000000000+LARGE(W15:BJ15,14)/1000000000000000+LARGE(W15:BJ15,15)/10000000000000000+LARGE(W15:BJ15,16)/100000000000000000+LARGE(W15:BJ15,17)/1000000000000000000+LARGE(W15:BJ15,18)/10000000000000000000+LARGE(W15:BJ15,19)/100000000000000000000+LARGE(W15:BJ15,20)/E13+21+LARGE(W15:BJ15,21)/E13+22+LARGE(W15:BJ15,22)/E13+23+LARGE(W15:BJ15,23)/E13+24+LARGE(W15:BJ15,24)/E13+25+LARGE(W15:BJ15,25)/E13+26+LARGE(W15:BJ15,26)/E13+27+LARGE(W15:BJ15,27)/E13+28+LARGE(W15:BJ15,28)/E13+29+LARGE(W15:BJ15,29)/E13+30+LARGE(W15:BJ15,30)/E13+31+LARGE(W15:BJ15,31)/E13+32+LARGE(W15:BJ15,32)/E13+33+LARGE(W15:BJ15,33)/E13+34+LARGE(W15:BJ15,34)/E13+35+LARGE(W15:BJ15,35)/E13+36+LARGE(W15:BJ15,36)/E13+37+LARGE(W15:BJ15,37)/E13+38+LARGE(W15:BJ15,38)/E13+39+LARGE(W15:BJ15,39)/E13+40+LARGE(W15:BJ15,40)/E13+21-0.01/U15,0)))</f>
        <v/>
      </c>
    </row>
    <row r="16" spans="1:68" ht="12" customHeight="1" x14ac:dyDescent="0.3">
      <c r="A16" s="582"/>
      <c r="B16" s="578"/>
      <c r="C16" s="570"/>
      <c r="D16" s="574"/>
      <c r="E16" s="164"/>
      <c r="F16" s="165"/>
      <c r="G16" s="150"/>
      <c r="H16" s="33" t="str">
        <f>IF(SUM(I15,I16,I17:I18,S15,S16,S17,S18)=0,"",(SUM(I15,I16,I17:I18,S15,S16,S17,S18)))</f>
        <v/>
      </c>
      <c r="I16" s="34" t="str">
        <f t="shared" si="0"/>
        <v/>
      </c>
      <c r="J16" s="175"/>
      <c r="K16" s="175"/>
      <c r="L16" s="175"/>
      <c r="M16" s="175"/>
      <c r="N16" s="175"/>
      <c r="O16" s="175"/>
      <c r="P16" s="175"/>
      <c r="Q16" s="175"/>
      <c r="R16" s="175"/>
      <c r="S16" s="176"/>
      <c r="T16" s="177"/>
      <c r="U16" s="634"/>
      <c r="V16" s="636"/>
      <c r="W16" s="624"/>
      <c r="X16" s="627"/>
      <c r="Y16" s="627"/>
      <c r="Z16" s="621"/>
      <c r="AA16" s="624"/>
      <c r="AB16" s="627"/>
      <c r="AC16" s="627"/>
      <c r="AD16" s="621"/>
      <c r="AE16" s="624"/>
      <c r="AF16" s="627"/>
      <c r="AG16" s="627"/>
      <c r="AH16" s="621"/>
      <c r="AI16" s="624"/>
      <c r="AJ16" s="627"/>
      <c r="AK16" s="627"/>
      <c r="AL16" s="621"/>
      <c r="AM16" s="624"/>
      <c r="AN16" s="627"/>
      <c r="AO16" s="627"/>
      <c r="AP16" s="621"/>
      <c r="AQ16" s="624"/>
      <c r="AR16" s="627"/>
      <c r="AS16" s="627"/>
      <c r="AT16" s="621"/>
      <c r="AU16" s="624"/>
      <c r="AV16" s="627"/>
      <c r="AW16" s="627"/>
      <c r="AX16" s="621"/>
      <c r="AY16" s="624"/>
      <c r="AZ16" s="627"/>
      <c r="BA16" s="627"/>
      <c r="BB16" s="621"/>
      <c r="BC16" s="624"/>
      <c r="BD16" s="627"/>
      <c r="BE16" s="627"/>
      <c r="BF16" s="621"/>
      <c r="BG16" s="624"/>
      <c r="BH16" s="627"/>
      <c r="BI16" s="627"/>
      <c r="BJ16" s="621"/>
      <c r="BK16" s="632"/>
      <c r="BL16" s="643"/>
      <c r="BM16" s="644"/>
      <c r="BN16" s="644"/>
      <c r="BO16" s="645"/>
      <c r="BP16" s="630"/>
    </row>
    <row r="17" spans="1:68" ht="12" customHeight="1" thickBot="1" x14ac:dyDescent="0.35">
      <c r="A17" s="582"/>
      <c r="B17" s="578"/>
      <c r="C17" s="570"/>
      <c r="D17" s="574"/>
      <c r="E17" s="164"/>
      <c r="F17" s="165"/>
      <c r="G17" s="35" t="s">
        <v>677</v>
      </c>
      <c r="H17" s="95"/>
      <c r="I17" s="34" t="str">
        <f t="shared" si="0"/>
        <v/>
      </c>
      <c r="J17" s="175"/>
      <c r="K17" s="175"/>
      <c r="L17" s="175"/>
      <c r="M17" s="175"/>
      <c r="N17" s="175"/>
      <c r="O17" s="175"/>
      <c r="P17" s="175"/>
      <c r="Q17" s="175"/>
      <c r="R17" s="175"/>
      <c r="S17" s="176"/>
      <c r="T17" s="177"/>
      <c r="U17" s="634"/>
      <c r="V17" s="636"/>
      <c r="W17" s="624"/>
      <c r="X17" s="627"/>
      <c r="Y17" s="627"/>
      <c r="Z17" s="621"/>
      <c r="AA17" s="624"/>
      <c r="AB17" s="627"/>
      <c r="AC17" s="627"/>
      <c r="AD17" s="621"/>
      <c r="AE17" s="624"/>
      <c r="AF17" s="627"/>
      <c r="AG17" s="627"/>
      <c r="AH17" s="621"/>
      <c r="AI17" s="624"/>
      <c r="AJ17" s="627"/>
      <c r="AK17" s="627"/>
      <c r="AL17" s="621"/>
      <c r="AM17" s="624"/>
      <c r="AN17" s="627"/>
      <c r="AO17" s="627"/>
      <c r="AP17" s="621"/>
      <c r="AQ17" s="624"/>
      <c r="AR17" s="627"/>
      <c r="AS17" s="627"/>
      <c r="AT17" s="621"/>
      <c r="AU17" s="624"/>
      <c r="AV17" s="627"/>
      <c r="AW17" s="627"/>
      <c r="AX17" s="621"/>
      <c r="AY17" s="624"/>
      <c r="AZ17" s="627"/>
      <c r="BA17" s="627"/>
      <c r="BB17" s="621"/>
      <c r="BC17" s="624"/>
      <c r="BD17" s="627"/>
      <c r="BE17" s="627"/>
      <c r="BF17" s="621"/>
      <c r="BG17" s="624"/>
      <c r="BH17" s="627"/>
      <c r="BI17" s="627"/>
      <c r="BJ17" s="621"/>
      <c r="BK17" s="632"/>
      <c r="BL17" s="643"/>
      <c r="BM17" s="644"/>
      <c r="BN17" s="644"/>
      <c r="BO17" s="645"/>
      <c r="BP17" s="630"/>
    </row>
    <row r="18" spans="1:68" ht="12" customHeight="1" thickBot="1" x14ac:dyDescent="0.35">
      <c r="A18" s="583"/>
      <c r="B18" s="579"/>
      <c r="C18" s="572"/>
      <c r="D18" s="575"/>
      <c r="E18" s="164"/>
      <c r="F18" s="169"/>
      <c r="G18" s="36" t="s">
        <v>678</v>
      </c>
      <c r="H18" s="37" t="str">
        <f>IF(SUM(H16,H17)=0,"",(SUM(H16,H17)))</f>
        <v/>
      </c>
      <c r="I18" s="38" t="str">
        <f t="shared" si="0"/>
        <v/>
      </c>
      <c r="J18" s="184"/>
      <c r="K18" s="184"/>
      <c r="L18" s="184"/>
      <c r="M18" s="184"/>
      <c r="N18" s="184"/>
      <c r="O18" s="184"/>
      <c r="P18" s="184"/>
      <c r="Q18" s="184"/>
      <c r="R18" s="184"/>
      <c r="S18" s="185"/>
      <c r="T18" s="186"/>
      <c r="U18" s="634"/>
      <c r="V18" s="636"/>
      <c r="W18" s="624"/>
      <c r="X18" s="627"/>
      <c r="Y18" s="627"/>
      <c r="Z18" s="621"/>
      <c r="AA18" s="624"/>
      <c r="AB18" s="627"/>
      <c r="AC18" s="627"/>
      <c r="AD18" s="621"/>
      <c r="AE18" s="624"/>
      <c r="AF18" s="627"/>
      <c r="AG18" s="627"/>
      <c r="AH18" s="621"/>
      <c r="AI18" s="624"/>
      <c r="AJ18" s="627"/>
      <c r="AK18" s="627"/>
      <c r="AL18" s="621"/>
      <c r="AM18" s="624"/>
      <c r="AN18" s="627"/>
      <c r="AO18" s="627"/>
      <c r="AP18" s="621"/>
      <c r="AQ18" s="624"/>
      <c r="AR18" s="627"/>
      <c r="AS18" s="627"/>
      <c r="AT18" s="621"/>
      <c r="AU18" s="624"/>
      <c r="AV18" s="627"/>
      <c r="AW18" s="627"/>
      <c r="AX18" s="621"/>
      <c r="AY18" s="624"/>
      <c r="AZ18" s="627"/>
      <c r="BA18" s="627"/>
      <c r="BB18" s="621"/>
      <c r="BC18" s="624"/>
      <c r="BD18" s="627"/>
      <c r="BE18" s="627"/>
      <c r="BF18" s="621"/>
      <c r="BG18" s="624"/>
      <c r="BH18" s="627"/>
      <c r="BI18" s="627"/>
      <c r="BJ18" s="621"/>
      <c r="BK18" s="632"/>
      <c r="BL18" s="646"/>
      <c r="BM18" s="647"/>
      <c r="BN18" s="647"/>
      <c r="BO18" s="648"/>
      <c r="BP18" s="630"/>
    </row>
    <row r="19" spans="1:68" ht="12" customHeight="1" x14ac:dyDescent="0.3">
      <c r="A19" s="581" t="str">
        <f t="shared" ref="A19" si="136">IF(ISERROR(RANK(BP19,$BP$3:$BP$30,0)),"",(RANK(BP19,$BP$3:$BP$30,0)))</f>
        <v/>
      </c>
      <c r="B19" s="577" t="str">
        <f>IF(ISNA(VLOOKUP($D19,'L. Des E.'!$A$3:$C$362,2,FALSE)),"",(VLOOKUP($D19,'L. Des E.'!$A$3:$C$362,2,FALSE)))</f>
        <v/>
      </c>
      <c r="C19" s="569" t="str">
        <f>IF(ISNA(VLOOKUP($D19,'L. Des E.'!$A$3:$C$362,3,FALSE)),"",(VLOOKUP($D19,'L. Des E.'!$A$3:$C$362,3,FALSE)))</f>
        <v/>
      </c>
      <c r="D19" s="573"/>
      <c r="E19" s="162"/>
      <c r="F19" s="163"/>
      <c r="G19" s="149"/>
      <c r="H19" s="31"/>
      <c r="I19" s="30" t="str">
        <f>IF(MIN(90,SUM(J19:S19))=0,"",(MIN(90,SUM(J19:S19))))</f>
        <v/>
      </c>
      <c r="J19" s="172"/>
      <c r="K19" s="172"/>
      <c r="L19" s="172"/>
      <c r="M19" s="172"/>
      <c r="N19" s="172"/>
      <c r="O19" s="172"/>
      <c r="P19" s="172"/>
      <c r="Q19" s="172"/>
      <c r="R19" s="172"/>
      <c r="S19" s="173"/>
      <c r="T19" s="183"/>
      <c r="U19" s="634">
        <v>5</v>
      </c>
      <c r="V19" s="635" t="str">
        <f t="shared" ref="V19" si="137">I22</f>
        <v/>
      </c>
      <c r="W19" s="623">
        <f t="shared" ref="W19" si="138">J19</f>
        <v>0</v>
      </c>
      <c r="X19" s="626">
        <f t="shared" ref="X19" si="139">J20</f>
        <v>0</v>
      </c>
      <c r="Y19" s="626">
        <f t="shared" ref="Y19" si="140">J21</f>
        <v>0</v>
      </c>
      <c r="Z19" s="620">
        <f t="shared" ref="Z19" si="141">J22</f>
        <v>0</v>
      </c>
      <c r="AA19" s="623">
        <f t="shared" ref="AA19" si="142">K19</f>
        <v>0</v>
      </c>
      <c r="AB19" s="626">
        <f t="shared" ref="AB19" si="143">K20</f>
        <v>0</v>
      </c>
      <c r="AC19" s="626">
        <f t="shared" ref="AC19" si="144">K21</f>
        <v>0</v>
      </c>
      <c r="AD19" s="620">
        <f t="shared" ref="AD19" si="145">K22</f>
        <v>0</v>
      </c>
      <c r="AE19" s="623">
        <f t="shared" ref="AE19" si="146">L19</f>
        <v>0</v>
      </c>
      <c r="AF19" s="626">
        <f t="shared" ref="AF19" si="147">L20</f>
        <v>0</v>
      </c>
      <c r="AG19" s="626">
        <f t="shared" ref="AG19" si="148">L21</f>
        <v>0</v>
      </c>
      <c r="AH19" s="620">
        <f t="shared" ref="AH19" si="149">L22</f>
        <v>0</v>
      </c>
      <c r="AI19" s="623">
        <f t="shared" ref="AI19" si="150">M19</f>
        <v>0</v>
      </c>
      <c r="AJ19" s="626">
        <f t="shared" ref="AJ19" si="151">M20</f>
        <v>0</v>
      </c>
      <c r="AK19" s="626">
        <f t="shared" ref="AK19" si="152">M21</f>
        <v>0</v>
      </c>
      <c r="AL19" s="620">
        <f t="shared" ref="AL19" si="153">M22</f>
        <v>0</v>
      </c>
      <c r="AM19" s="623">
        <f t="shared" ref="AM19" si="154">N19</f>
        <v>0</v>
      </c>
      <c r="AN19" s="626">
        <f t="shared" ref="AN19" si="155">N20</f>
        <v>0</v>
      </c>
      <c r="AO19" s="626">
        <f t="shared" ref="AO19" si="156">N21</f>
        <v>0</v>
      </c>
      <c r="AP19" s="620">
        <f t="shared" ref="AP19" si="157">N22</f>
        <v>0</v>
      </c>
      <c r="AQ19" s="623">
        <f t="shared" ref="AQ19" si="158">O19</f>
        <v>0</v>
      </c>
      <c r="AR19" s="626">
        <f t="shared" ref="AR19" si="159">O20</f>
        <v>0</v>
      </c>
      <c r="AS19" s="626">
        <f t="shared" ref="AS19" si="160">O21</f>
        <v>0</v>
      </c>
      <c r="AT19" s="620">
        <f t="shared" ref="AT19" si="161">O22</f>
        <v>0</v>
      </c>
      <c r="AU19" s="623">
        <f t="shared" ref="AU19" si="162">P19</f>
        <v>0</v>
      </c>
      <c r="AV19" s="626">
        <f t="shared" ref="AV19" si="163">P20</f>
        <v>0</v>
      </c>
      <c r="AW19" s="626">
        <f t="shared" ref="AW19" si="164">P21</f>
        <v>0</v>
      </c>
      <c r="AX19" s="620">
        <f t="shared" ref="AX19" si="165">P22</f>
        <v>0</v>
      </c>
      <c r="AY19" s="623">
        <f t="shared" ref="AY19" si="166">Q19</f>
        <v>0</v>
      </c>
      <c r="AZ19" s="626">
        <f t="shared" ref="AZ19" si="167">Q20</f>
        <v>0</v>
      </c>
      <c r="BA19" s="626">
        <f t="shared" ref="BA19" si="168">Q21</f>
        <v>0</v>
      </c>
      <c r="BB19" s="620">
        <f t="shared" ref="BB19" si="169">Q22</f>
        <v>0</v>
      </c>
      <c r="BC19" s="623">
        <f t="shared" ref="BC19" si="170">R19</f>
        <v>0</v>
      </c>
      <c r="BD19" s="626">
        <f t="shared" ref="BD19" si="171">R20</f>
        <v>0</v>
      </c>
      <c r="BE19" s="626">
        <f t="shared" ref="BE19" si="172">R21</f>
        <v>0</v>
      </c>
      <c r="BF19" s="620">
        <f t="shared" ref="BF19" si="173">R22</f>
        <v>0</v>
      </c>
      <c r="BG19" s="623">
        <f t="shared" ref="BG19" si="174">S19</f>
        <v>0</v>
      </c>
      <c r="BH19" s="626">
        <f t="shared" ref="BH19" si="175">S20</f>
        <v>0</v>
      </c>
      <c r="BI19" s="626">
        <f t="shared" ref="BI19" si="176">S21</f>
        <v>0</v>
      </c>
      <c r="BJ19" s="620">
        <f t="shared" ref="BJ19" si="177">S22</f>
        <v>0</v>
      </c>
      <c r="BK19" s="631">
        <f t="shared" ref="BK19" si="178">H21</f>
        <v>0</v>
      </c>
      <c r="BL19" s="640">
        <f t="shared" ref="BL19" si="179">SUM(T19,T20,T21,T22)</f>
        <v>0</v>
      </c>
      <c r="BM19" s="641"/>
      <c r="BN19" s="641"/>
      <c r="BO19" s="642"/>
      <c r="BP19" s="629" t="str">
        <f t="shared" ref="BP19" si="180">IF(V19="","",SUM(BK19,BL19)+(IFERROR(SUM(W19:BJ19)+LARGE(W19:BJ19,1)/100+LARGE(W19:BJ19,2)/1000+LARGE(W19:BJ19,3)/10000+LARGE(W19:BJ19,4)/100000+LARGE(W19:BJ19,5)/1000000+LARGE(W19:BJ19,6)/10000000+LARGE(W19:BJ19,7)/100000000+LARGE(W19:BJ19,8)/1000000000+LARGE(W19:BJ19,9)/10000000000+LARGE(W19:BJ19,10)/100000000000+LARGE(W19:BJ19,11)/1000000000000+LARGE(W19:BJ19,12)/10000000000000+LARGE(W19:BJ19,13)/100000000000000+LARGE(W19:BJ19,14)/1000000000000000+LARGE(W19:BJ19,15)/10000000000000000+LARGE(W19:BJ19,16)/100000000000000000+LARGE(W19:BJ19,17)/1000000000000000000+LARGE(W19:BJ19,18)/10000000000000000000+LARGE(W19:BJ19,19)/100000000000000000000+LARGE(W19:BJ19,20)/E17+21+LARGE(W19:BJ19,21)/E17+22+LARGE(W19:BJ19,22)/E17+23+LARGE(W19:BJ19,23)/E17+24+LARGE(W19:BJ19,24)/E17+25+LARGE(W19:BJ19,25)/E17+26+LARGE(W19:BJ19,26)/E17+27+LARGE(W19:BJ19,27)/E17+28+LARGE(W19:BJ19,28)/E17+29+LARGE(W19:BJ19,29)/E17+30+LARGE(W19:BJ19,30)/E17+31+LARGE(W19:BJ19,31)/E17+32+LARGE(W19:BJ19,32)/E17+33+LARGE(W19:BJ19,33)/E17+34+LARGE(W19:BJ19,34)/E17+35+LARGE(W19:BJ19,35)/E17+36+LARGE(W19:BJ19,36)/E17+37+LARGE(W19:BJ19,37)/E17+38+LARGE(W19:BJ19,38)/E17+39+LARGE(W19:BJ19,39)/E17+40+LARGE(W19:BJ19,40)/E17+21-0.01/U19,0)))</f>
        <v/>
      </c>
    </row>
    <row r="20" spans="1:68" ht="12" customHeight="1" x14ac:dyDescent="0.3">
      <c r="A20" s="582"/>
      <c r="B20" s="578"/>
      <c r="C20" s="570"/>
      <c r="D20" s="574"/>
      <c r="E20" s="164"/>
      <c r="F20" s="165"/>
      <c r="G20" s="150"/>
      <c r="H20" s="33" t="str">
        <f>IF(SUM(I19,I20,I21:I22,S19,S20,S21,S22)=0,"",(SUM(I19,I20,I21:I22,S19,S20,S21,S22)))</f>
        <v/>
      </c>
      <c r="I20" s="34" t="str">
        <f t="shared" si="0"/>
        <v/>
      </c>
      <c r="J20" s="175"/>
      <c r="K20" s="175"/>
      <c r="L20" s="175"/>
      <c r="M20" s="175"/>
      <c r="N20" s="175"/>
      <c r="O20" s="175"/>
      <c r="P20" s="175"/>
      <c r="Q20" s="175"/>
      <c r="R20" s="175"/>
      <c r="S20" s="176"/>
      <c r="T20" s="177"/>
      <c r="U20" s="634"/>
      <c r="V20" s="636"/>
      <c r="W20" s="624"/>
      <c r="X20" s="627"/>
      <c r="Y20" s="627"/>
      <c r="Z20" s="621"/>
      <c r="AA20" s="624"/>
      <c r="AB20" s="627"/>
      <c r="AC20" s="627"/>
      <c r="AD20" s="621"/>
      <c r="AE20" s="624"/>
      <c r="AF20" s="627"/>
      <c r="AG20" s="627"/>
      <c r="AH20" s="621"/>
      <c r="AI20" s="624"/>
      <c r="AJ20" s="627"/>
      <c r="AK20" s="627"/>
      <c r="AL20" s="621"/>
      <c r="AM20" s="624"/>
      <c r="AN20" s="627"/>
      <c r="AO20" s="627"/>
      <c r="AP20" s="621"/>
      <c r="AQ20" s="624"/>
      <c r="AR20" s="627"/>
      <c r="AS20" s="627"/>
      <c r="AT20" s="621"/>
      <c r="AU20" s="624"/>
      <c r="AV20" s="627"/>
      <c r="AW20" s="627"/>
      <c r="AX20" s="621"/>
      <c r="AY20" s="624"/>
      <c r="AZ20" s="627"/>
      <c r="BA20" s="627"/>
      <c r="BB20" s="621"/>
      <c r="BC20" s="624"/>
      <c r="BD20" s="627"/>
      <c r="BE20" s="627"/>
      <c r="BF20" s="621"/>
      <c r="BG20" s="624"/>
      <c r="BH20" s="627"/>
      <c r="BI20" s="627"/>
      <c r="BJ20" s="621"/>
      <c r="BK20" s="632"/>
      <c r="BL20" s="643"/>
      <c r="BM20" s="644"/>
      <c r="BN20" s="644"/>
      <c r="BO20" s="645"/>
      <c r="BP20" s="630"/>
    </row>
    <row r="21" spans="1:68" ht="12" customHeight="1" thickBot="1" x14ac:dyDescent="0.35">
      <c r="A21" s="582"/>
      <c r="B21" s="578"/>
      <c r="C21" s="570"/>
      <c r="D21" s="574"/>
      <c r="E21" s="164"/>
      <c r="F21" s="165"/>
      <c r="G21" s="35" t="s">
        <v>677</v>
      </c>
      <c r="H21" s="95"/>
      <c r="I21" s="34" t="str">
        <f t="shared" si="0"/>
        <v/>
      </c>
      <c r="J21" s="175"/>
      <c r="K21" s="175"/>
      <c r="L21" s="175"/>
      <c r="M21" s="175"/>
      <c r="N21" s="175"/>
      <c r="O21" s="175"/>
      <c r="P21" s="175"/>
      <c r="Q21" s="175"/>
      <c r="R21" s="175"/>
      <c r="S21" s="176"/>
      <c r="T21" s="177"/>
      <c r="U21" s="634"/>
      <c r="V21" s="636"/>
      <c r="W21" s="624"/>
      <c r="X21" s="627"/>
      <c r="Y21" s="627"/>
      <c r="Z21" s="621"/>
      <c r="AA21" s="624"/>
      <c r="AB21" s="627"/>
      <c r="AC21" s="627"/>
      <c r="AD21" s="621"/>
      <c r="AE21" s="624"/>
      <c r="AF21" s="627"/>
      <c r="AG21" s="627"/>
      <c r="AH21" s="621"/>
      <c r="AI21" s="624"/>
      <c r="AJ21" s="627"/>
      <c r="AK21" s="627"/>
      <c r="AL21" s="621"/>
      <c r="AM21" s="624"/>
      <c r="AN21" s="627"/>
      <c r="AO21" s="627"/>
      <c r="AP21" s="621"/>
      <c r="AQ21" s="624"/>
      <c r="AR21" s="627"/>
      <c r="AS21" s="627"/>
      <c r="AT21" s="621"/>
      <c r="AU21" s="624"/>
      <c r="AV21" s="627"/>
      <c r="AW21" s="627"/>
      <c r="AX21" s="621"/>
      <c r="AY21" s="624"/>
      <c r="AZ21" s="627"/>
      <c r="BA21" s="627"/>
      <c r="BB21" s="621"/>
      <c r="BC21" s="624"/>
      <c r="BD21" s="627"/>
      <c r="BE21" s="627"/>
      <c r="BF21" s="621"/>
      <c r="BG21" s="624"/>
      <c r="BH21" s="627"/>
      <c r="BI21" s="627"/>
      <c r="BJ21" s="621"/>
      <c r="BK21" s="632"/>
      <c r="BL21" s="643"/>
      <c r="BM21" s="644"/>
      <c r="BN21" s="644"/>
      <c r="BO21" s="645"/>
      <c r="BP21" s="630"/>
    </row>
    <row r="22" spans="1:68" ht="12" customHeight="1" thickBot="1" x14ac:dyDescent="0.35">
      <c r="A22" s="583"/>
      <c r="B22" s="579"/>
      <c r="C22" s="572"/>
      <c r="D22" s="575"/>
      <c r="E22" s="166"/>
      <c r="F22" s="167"/>
      <c r="G22" s="36" t="s">
        <v>678</v>
      </c>
      <c r="H22" s="37" t="str">
        <f>IF(SUM(H20,H21)=0,"",(SUM(H20,H21)))</f>
        <v/>
      </c>
      <c r="I22" s="38" t="str">
        <f t="shared" si="0"/>
        <v/>
      </c>
      <c r="J22" s="178"/>
      <c r="K22" s="178"/>
      <c r="L22" s="178"/>
      <c r="M22" s="178"/>
      <c r="N22" s="178"/>
      <c r="O22" s="178"/>
      <c r="P22" s="178"/>
      <c r="Q22" s="178"/>
      <c r="R22" s="178"/>
      <c r="S22" s="179"/>
      <c r="T22" s="180"/>
      <c r="U22" s="634"/>
      <c r="V22" s="636"/>
      <c r="W22" s="624"/>
      <c r="X22" s="627"/>
      <c r="Y22" s="627"/>
      <c r="Z22" s="621"/>
      <c r="AA22" s="624"/>
      <c r="AB22" s="627"/>
      <c r="AC22" s="627"/>
      <c r="AD22" s="621"/>
      <c r="AE22" s="624"/>
      <c r="AF22" s="627"/>
      <c r="AG22" s="627"/>
      <c r="AH22" s="621"/>
      <c r="AI22" s="624"/>
      <c r="AJ22" s="627"/>
      <c r="AK22" s="627"/>
      <c r="AL22" s="621"/>
      <c r="AM22" s="624"/>
      <c r="AN22" s="627"/>
      <c r="AO22" s="627"/>
      <c r="AP22" s="621"/>
      <c r="AQ22" s="624"/>
      <c r="AR22" s="627"/>
      <c r="AS22" s="627"/>
      <c r="AT22" s="621"/>
      <c r="AU22" s="624"/>
      <c r="AV22" s="627"/>
      <c r="AW22" s="627"/>
      <c r="AX22" s="621"/>
      <c r="AY22" s="624"/>
      <c r="AZ22" s="627"/>
      <c r="BA22" s="627"/>
      <c r="BB22" s="621"/>
      <c r="BC22" s="624"/>
      <c r="BD22" s="627"/>
      <c r="BE22" s="627"/>
      <c r="BF22" s="621"/>
      <c r="BG22" s="624"/>
      <c r="BH22" s="627"/>
      <c r="BI22" s="627"/>
      <c r="BJ22" s="621"/>
      <c r="BK22" s="632"/>
      <c r="BL22" s="646"/>
      <c r="BM22" s="647"/>
      <c r="BN22" s="647"/>
      <c r="BO22" s="648"/>
      <c r="BP22" s="630"/>
    </row>
    <row r="23" spans="1:68" ht="12" customHeight="1" x14ac:dyDescent="0.3">
      <c r="A23" s="581" t="str">
        <f t="shared" ref="A23" si="181">IF(ISERROR(RANK(BP23,$BP$3:$BP$30,0)),"",(RANK(BP23,$BP$3:$BP$30,0)))</f>
        <v/>
      </c>
      <c r="B23" s="577" t="str">
        <f>IF(ISNA(VLOOKUP($D23,'L. Des E.'!$A$3:$C$362,2,FALSE)),"",(VLOOKUP($D23,'L. Des E.'!$A$3:$C$362,2,FALSE)))</f>
        <v/>
      </c>
      <c r="C23" s="569" t="str">
        <f>IF(ISNA(VLOOKUP($D23,'L. Des E.'!$A$3:$C$362,3,FALSE)),"",(VLOOKUP($D23,'L. Des E.'!$A$3:$C$362,3,FALSE)))</f>
        <v/>
      </c>
      <c r="D23" s="573"/>
      <c r="E23" s="162"/>
      <c r="F23" s="168"/>
      <c r="G23" s="149"/>
      <c r="H23" s="39"/>
      <c r="I23" s="30" t="str">
        <f>IF(MIN(90,SUM(J23:S23))=0,"",(MIN(90,SUM(J23:S23))))</f>
        <v/>
      </c>
      <c r="J23" s="181"/>
      <c r="K23" s="181"/>
      <c r="L23" s="181"/>
      <c r="M23" s="181"/>
      <c r="N23" s="181"/>
      <c r="O23" s="181"/>
      <c r="P23" s="181"/>
      <c r="Q23" s="181"/>
      <c r="R23" s="181"/>
      <c r="S23" s="182"/>
      <c r="T23" s="183"/>
      <c r="U23" s="634">
        <v>6</v>
      </c>
      <c r="V23" s="635" t="str">
        <f t="shared" ref="V23" si="182">I26</f>
        <v/>
      </c>
      <c r="W23" s="623">
        <f t="shared" ref="W23" si="183">J23</f>
        <v>0</v>
      </c>
      <c r="X23" s="626">
        <f t="shared" ref="X23" si="184">J24</f>
        <v>0</v>
      </c>
      <c r="Y23" s="626">
        <f t="shared" ref="Y23" si="185">J25</f>
        <v>0</v>
      </c>
      <c r="Z23" s="620">
        <f t="shared" ref="Z23" si="186">J26</f>
        <v>0</v>
      </c>
      <c r="AA23" s="623">
        <f t="shared" ref="AA23" si="187">K23</f>
        <v>0</v>
      </c>
      <c r="AB23" s="626">
        <f t="shared" ref="AB23" si="188">K24</f>
        <v>0</v>
      </c>
      <c r="AC23" s="626">
        <f t="shared" ref="AC23" si="189">K25</f>
        <v>0</v>
      </c>
      <c r="AD23" s="620">
        <f t="shared" ref="AD23" si="190">K26</f>
        <v>0</v>
      </c>
      <c r="AE23" s="623">
        <f t="shared" ref="AE23" si="191">L23</f>
        <v>0</v>
      </c>
      <c r="AF23" s="626">
        <f t="shared" ref="AF23" si="192">L24</f>
        <v>0</v>
      </c>
      <c r="AG23" s="626">
        <f t="shared" ref="AG23" si="193">L25</f>
        <v>0</v>
      </c>
      <c r="AH23" s="620">
        <f t="shared" ref="AH23" si="194">L26</f>
        <v>0</v>
      </c>
      <c r="AI23" s="623">
        <f t="shared" ref="AI23" si="195">M23</f>
        <v>0</v>
      </c>
      <c r="AJ23" s="626">
        <f t="shared" ref="AJ23" si="196">M24</f>
        <v>0</v>
      </c>
      <c r="AK23" s="626">
        <f t="shared" ref="AK23" si="197">M25</f>
        <v>0</v>
      </c>
      <c r="AL23" s="620">
        <f t="shared" ref="AL23" si="198">M26</f>
        <v>0</v>
      </c>
      <c r="AM23" s="623">
        <f t="shared" ref="AM23" si="199">N23</f>
        <v>0</v>
      </c>
      <c r="AN23" s="626">
        <f t="shared" ref="AN23" si="200">N24</f>
        <v>0</v>
      </c>
      <c r="AO23" s="626">
        <f t="shared" ref="AO23" si="201">N25</f>
        <v>0</v>
      </c>
      <c r="AP23" s="620">
        <f t="shared" ref="AP23" si="202">N26</f>
        <v>0</v>
      </c>
      <c r="AQ23" s="623">
        <f t="shared" ref="AQ23" si="203">O23</f>
        <v>0</v>
      </c>
      <c r="AR23" s="626">
        <f t="shared" ref="AR23" si="204">O24</f>
        <v>0</v>
      </c>
      <c r="AS23" s="626">
        <f t="shared" ref="AS23" si="205">O25</f>
        <v>0</v>
      </c>
      <c r="AT23" s="620">
        <f t="shared" ref="AT23" si="206">O26</f>
        <v>0</v>
      </c>
      <c r="AU23" s="623">
        <f t="shared" ref="AU23" si="207">P23</f>
        <v>0</v>
      </c>
      <c r="AV23" s="626">
        <f t="shared" ref="AV23" si="208">P24</f>
        <v>0</v>
      </c>
      <c r="AW23" s="626">
        <f t="shared" ref="AW23" si="209">P25</f>
        <v>0</v>
      </c>
      <c r="AX23" s="620">
        <f t="shared" ref="AX23" si="210">P26</f>
        <v>0</v>
      </c>
      <c r="AY23" s="623">
        <f t="shared" ref="AY23" si="211">Q23</f>
        <v>0</v>
      </c>
      <c r="AZ23" s="626">
        <f t="shared" ref="AZ23" si="212">Q24</f>
        <v>0</v>
      </c>
      <c r="BA23" s="626">
        <f t="shared" ref="BA23" si="213">Q25</f>
        <v>0</v>
      </c>
      <c r="BB23" s="620">
        <f t="shared" ref="BB23" si="214">Q26</f>
        <v>0</v>
      </c>
      <c r="BC23" s="623">
        <f t="shared" ref="BC23" si="215">R23</f>
        <v>0</v>
      </c>
      <c r="BD23" s="626">
        <f t="shared" ref="BD23" si="216">R24</f>
        <v>0</v>
      </c>
      <c r="BE23" s="626">
        <f t="shared" ref="BE23" si="217">R25</f>
        <v>0</v>
      </c>
      <c r="BF23" s="620">
        <f t="shared" ref="BF23" si="218">R26</f>
        <v>0</v>
      </c>
      <c r="BG23" s="623">
        <f t="shared" ref="BG23" si="219">S23</f>
        <v>0</v>
      </c>
      <c r="BH23" s="626">
        <f t="shared" ref="BH23" si="220">S24</f>
        <v>0</v>
      </c>
      <c r="BI23" s="626">
        <f t="shared" ref="BI23" si="221">S25</f>
        <v>0</v>
      </c>
      <c r="BJ23" s="620">
        <f t="shared" ref="BJ23" si="222">S26</f>
        <v>0</v>
      </c>
      <c r="BK23" s="631">
        <f t="shared" ref="BK23" si="223">H25</f>
        <v>0</v>
      </c>
      <c r="BL23" s="640">
        <f t="shared" ref="BL23" si="224">SUM(T23,T24,T25,T26)</f>
        <v>0</v>
      </c>
      <c r="BM23" s="641"/>
      <c r="BN23" s="641"/>
      <c r="BO23" s="642"/>
      <c r="BP23" s="629" t="str">
        <f t="shared" ref="BP23" si="225">IF(V23="","",SUM(BK23,BL23)+(IFERROR(SUM(W23:BJ23)+LARGE(W23:BJ23,1)/100+LARGE(W23:BJ23,2)/1000+LARGE(W23:BJ23,3)/10000+LARGE(W23:BJ23,4)/100000+LARGE(W23:BJ23,5)/1000000+LARGE(W23:BJ23,6)/10000000+LARGE(W23:BJ23,7)/100000000+LARGE(W23:BJ23,8)/1000000000+LARGE(W23:BJ23,9)/10000000000+LARGE(W23:BJ23,10)/100000000000+LARGE(W23:BJ23,11)/1000000000000+LARGE(W23:BJ23,12)/10000000000000+LARGE(W23:BJ23,13)/100000000000000+LARGE(W23:BJ23,14)/1000000000000000+LARGE(W23:BJ23,15)/10000000000000000+LARGE(W23:BJ23,16)/100000000000000000+LARGE(W23:BJ23,17)/1000000000000000000+LARGE(W23:BJ23,18)/10000000000000000000+LARGE(W23:BJ23,19)/100000000000000000000+LARGE(W23:BJ23,20)/E21+21+LARGE(W23:BJ23,21)/E21+22+LARGE(W23:BJ23,22)/E21+23+LARGE(W23:BJ23,23)/E21+24+LARGE(W23:BJ23,24)/E21+25+LARGE(W23:BJ23,25)/E21+26+LARGE(W23:BJ23,26)/E21+27+LARGE(W23:BJ23,27)/E21+28+LARGE(W23:BJ23,28)/E21+29+LARGE(W23:BJ23,29)/E21+30+LARGE(W23:BJ23,30)/E21+31+LARGE(W23:BJ23,31)/E21+32+LARGE(W23:BJ23,32)/E21+33+LARGE(W23:BJ23,33)/E21+34+LARGE(W23:BJ23,34)/E21+35+LARGE(W23:BJ23,35)/E21+36+LARGE(W23:BJ23,36)/E21+37+LARGE(W23:BJ23,37)/E21+38+LARGE(W23:BJ23,38)/E21+39+LARGE(W23:BJ23,39)/E21+40+LARGE(W23:BJ23,40)/E21+21-0.01/U23,0)))</f>
        <v/>
      </c>
    </row>
    <row r="24" spans="1:68" ht="12" customHeight="1" x14ac:dyDescent="0.3">
      <c r="A24" s="582"/>
      <c r="B24" s="578"/>
      <c r="C24" s="570"/>
      <c r="D24" s="574"/>
      <c r="E24" s="164"/>
      <c r="F24" s="165"/>
      <c r="G24" s="150"/>
      <c r="H24" s="33" t="str">
        <f>IF(SUM(I23,I24,I25:I26,S23,S24,S25,S26)=0,"",(SUM(I23,I24,I25:I26,S23,S24,S25,S26)))</f>
        <v/>
      </c>
      <c r="I24" s="34" t="str">
        <f t="shared" si="0"/>
        <v/>
      </c>
      <c r="J24" s="175"/>
      <c r="K24" s="175"/>
      <c r="L24" s="175"/>
      <c r="M24" s="175"/>
      <c r="N24" s="175"/>
      <c r="O24" s="175"/>
      <c r="P24" s="175"/>
      <c r="Q24" s="175"/>
      <c r="R24" s="175"/>
      <c r="S24" s="176"/>
      <c r="T24" s="177"/>
      <c r="U24" s="634"/>
      <c r="V24" s="636"/>
      <c r="W24" s="624"/>
      <c r="X24" s="627"/>
      <c r="Y24" s="627"/>
      <c r="Z24" s="621"/>
      <c r="AA24" s="624"/>
      <c r="AB24" s="627"/>
      <c r="AC24" s="627"/>
      <c r="AD24" s="621"/>
      <c r="AE24" s="624"/>
      <c r="AF24" s="627"/>
      <c r="AG24" s="627"/>
      <c r="AH24" s="621"/>
      <c r="AI24" s="624"/>
      <c r="AJ24" s="627"/>
      <c r="AK24" s="627"/>
      <c r="AL24" s="621"/>
      <c r="AM24" s="624"/>
      <c r="AN24" s="627"/>
      <c r="AO24" s="627"/>
      <c r="AP24" s="621"/>
      <c r="AQ24" s="624"/>
      <c r="AR24" s="627"/>
      <c r="AS24" s="627"/>
      <c r="AT24" s="621"/>
      <c r="AU24" s="624"/>
      <c r="AV24" s="627"/>
      <c r="AW24" s="627"/>
      <c r="AX24" s="621"/>
      <c r="AY24" s="624"/>
      <c r="AZ24" s="627"/>
      <c r="BA24" s="627"/>
      <c r="BB24" s="621"/>
      <c r="BC24" s="624"/>
      <c r="BD24" s="627"/>
      <c r="BE24" s="627"/>
      <c r="BF24" s="621"/>
      <c r="BG24" s="624"/>
      <c r="BH24" s="627"/>
      <c r="BI24" s="627"/>
      <c r="BJ24" s="621"/>
      <c r="BK24" s="632"/>
      <c r="BL24" s="643"/>
      <c r="BM24" s="644"/>
      <c r="BN24" s="644"/>
      <c r="BO24" s="645"/>
      <c r="BP24" s="630"/>
    </row>
    <row r="25" spans="1:68" ht="12" customHeight="1" thickBot="1" x14ac:dyDescent="0.35">
      <c r="A25" s="582"/>
      <c r="B25" s="578"/>
      <c r="C25" s="570"/>
      <c r="D25" s="574"/>
      <c r="E25" s="164"/>
      <c r="F25" s="165"/>
      <c r="G25" s="35" t="s">
        <v>677</v>
      </c>
      <c r="H25" s="95"/>
      <c r="I25" s="34" t="str">
        <f t="shared" si="0"/>
        <v/>
      </c>
      <c r="J25" s="175"/>
      <c r="K25" s="175"/>
      <c r="L25" s="175"/>
      <c r="M25" s="175"/>
      <c r="N25" s="175"/>
      <c r="O25" s="175"/>
      <c r="P25" s="175"/>
      <c r="Q25" s="175"/>
      <c r="R25" s="175"/>
      <c r="S25" s="176"/>
      <c r="T25" s="177"/>
      <c r="U25" s="634"/>
      <c r="V25" s="636"/>
      <c r="W25" s="624"/>
      <c r="X25" s="627"/>
      <c r="Y25" s="627"/>
      <c r="Z25" s="621"/>
      <c r="AA25" s="624"/>
      <c r="AB25" s="627"/>
      <c r="AC25" s="627"/>
      <c r="AD25" s="621"/>
      <c r="AE25" s="624"/>
      <c r="AF25" s="627"/>
      <c r="AG25" s="627"/>
      <c r="AH25" s="621"/>
      <c r="AI25" s="624"/>
      <c r="AJ25" s="627"/>
      <c r="AK25" s="627"/>
      <c r="AL25" s="621"/>
      <c r="AM25" s="624"/>
      <c r="AN25" s="627"/>
      <c r="AO25" s="627"/>
      <c r="AP25" s="621"/>
      <c r="AQ25" s="624"/>
      <c r="AR25" s="627"/>
      <c r="AS25" s="627"/>
      <c r="AT25" s="621"/>
      <c r="AU25" s="624"/>
      <c r="AV25" s="627"/>
      <c r="AW25" s="627"/>
      <c r="AX25" s="621"/>
      <c r="AY25" s="624"/>
      <c r="AZ25" s="627"/>
      <c r="BA25" s="627"/>
      <c r="BB25" s="621"/>
      <c r="BC25" s="624"/>
      <c r="BD25" s="627"/>
      <c r="BE25" s="627"/>
      <c r="BF25" s="621"/>
      <c r="BG25" s="624"/>
      <c r="BH25" s="627"/>
      <c r="BI25" s="627"/>
      <c r="BJ25" s="621"/>
      <c r="BK25" s="632"/>
      <c r="BL25" s="643"/>
      <c r="BM25" s="644"/>
      <c r="BN25" s="644"/>
      <c r="BO25" s="645"/>
      <c r="BP25" s="630"/>
    </row>
    <row r="26" spans="1:68" ht="12" customHeight="1" thickBot="1" x14ac:dyDescent="0.35">
      <c r="A26" s="583"/>
      <c r="B26" s="579"/>
      <c r="C26" s="572"/>
      <c r="D26" s="575"/>
      <c r="E26" s="164"/>
      <c r="F26" s="169"/>
      <c r="G26" s="36" t="s">
        <v>678</v>
      </c>
      <c r="H26" s="37" t="str">
        <f>IF(SUM(H24,H25)=0,"",(SUM(H24,H25)))</f>
        <v/>
      </c>
      <c r="I26" s="38" t="str">
        <f t="shared" si="0"/>
        <v/>
      </c>
      <c r="J26" s="184"/>
      <c r="K26" s="184"/>
      <c r="L26" s="184"/>
      <c r="M26" s="184"/>
      <c r="N26" s="184"/>
      <c r="O26" s="184"/>
      <c r="P26" s="184"/>
      <c r="Q26" s="184"/>
      <c r="R26" s="184"/>
      <c r="S26" s="185"/>
      <c r="T26" s="183"/>
      <c r="U26" s="634"/>
      <c r="V26" s="636"/>
      <c r="W26" s="624"/>
      <c r="X26" s="627"/>
      <c r="Y26" s="627"/>
      <c r="Z26" s="621"/>
      <c r="AA26" s="624"/>
      <c r="AB26" s="627"/>
      <c r="AC26" s="627"/>
      <c r="AD26" s="621"/>
      <c r="AE26" s="624"/>
      <c r="AF26" s="627"/>
      <c r="AG26" s="627"/>
      <c r="AH26" s="621"/>
      <c r="AI26" s="624"/>
      <c r="AJ26" s="627"/>
      <c r="AK26" s="627"/>
      <c r="AL26" s="621"/>
      <c r="AM26" s="624"/>
      <c r="AN26" s="627"/>
      <c r="AO26" s="627"/>
      <c r="AP26" s="621"/>
      <c r="AQ26" s="624"/>
      <c r="AR26" s="627"/>
      <c r="AS26" s="627"/>
      <c r="AT26" s="621"/>
      <c r="AU26" s="624"/>
      <c r="AV26" s="627"/>
      <c r="AW26" s="627"/>
      <c r="AX26" s="621"/>
      <c r="AY26" s="624"/>
      <c r="AZ26" s="627"/>
      <c r="BA26" s="627"/>
      <c r="BB26" s="621"/>
      <c r="BC26" s="624"/>
      <c r="BD26" s="627"/>
      <c r="BE26" s="627"/>
      <c r="BF26" s="621"/>
      <c r="BG26" s="624"/>
      <c r="BH26" s="627"/>
      <c r="BI26" s="627"/>
      <c r="BJ26" s="621"/>
      <c r="BK26" s="632"/>
      <c r="BL26" s="646"/>
      <c r="BM26" s="647"/>
      <c r="BN26" s="647"/>
      <c r="BO26" s="648"/>
      <c r="BP26" s="630"/>
    </row>
    <row r="27" spans="1:68" ht="12" customHeight="1" x14ac:dyDescent="0.3">
      <c r="A27" s="581" t="str">
        <f t="shared" ref="A27" si="226">IF(ISERROR(RANK(BP27,$BP$3:$BP$30,0)),"",(RANK(BP27,$BP$3:$BP$30,0)))</f>
        <v/>
      </c>
      <c r="B27" s="577" t="str">
        <f>IF(ISNA(VLOOKUP($D27,'L. Des E.'!$A$3:$C$362,2,FALSE)),"",(VLOOKUP($D27,'L. Des E.'!$A$3:$C$362,2,FALSE)))</f>
        <v/>
      </c>
      <c r="C27" s="569" t="str">
        <f>IF(ISNA(VLOOKUP($D27,'L. Des E.'!$A$3:$C$362,3,FALSE)),"",(VLOOKUP($D27,'L. Des E.'!$A$3:$C$362,3,FALSE)))</f>
        <v/>
      </c>
      <c r="D27" s="573"/>
      <c r="E27" s="162"/>
      <c r="F27" s="163"/>
      <c r="G27" s="149"/>
      <c r="H27" s="31"/>
      <c r="I27" s="30" t="str">
        <f>IF(MIN(90,SUM(J27:S27))=0,"",(MIN(90,SUM(J27:S27))))</f>
        <v/>
      </c>
      <c r="J27" s="172"/>
      <c r="K27" s="172"/>
      <c r="L27" s="172"/>
      <c r="M27" s="172"/>
      <c r="N27" s="172"/>
      <c r="O27" s="172"/>
      <c r="P27" s="172"/>
      <c r="Q27" s="172"/>
      <c r="R27" s="172"/>
      <c r="S27" s="173"/>
      <c r="T27" s="174"/>
      <c r="U27" s="652">
        <v>7</v>
      </c>
      <c r="V27" s="635" t="str">
        <f t="shared" ref="V27" si="227">I30</f>
        <v/>
      </c>
      <c r="W27" s="623">
        <f t="shared" ref="W27" si="228">J27</f>
        <v>0</v>
      </c>
      <c r="X27" s="626">
        <f t="shared" ref="X27" si="229">J28</f>
        <v>0</v>
      </c>
      <c r="Y27" s="626">
        <f t="shared" ref="Y27" si="230">J29</f>
        <v>0</v>
      </c>
      <c r="Z27" s="620">
        <f t="shared" ref="Z27" si="231">J30</f>
        <v>0</v>
      </c>
      <c r="AA27" s="623">
        <f t="shared" ref="AA27" si="232">K27</f>
        <v>0</v>
      </c>
      <c r="AB27" s="626">
        <f t="shared" ref="AB27" si="233">K28</f>
        <v>0</v>
      </c>
      <c r="AC27" s="626">
        <f t="shared" ref="AC27" si="234">K29</f>
        <v>0</v>
      </c>
      <c r="AD27" s="620">
        <f t="shared" ref="AD27" si="235">K30</f>
        <v>0</v>
      </c>
      <c r="AE27" s="623">
        <f t="shared" ref="AE27" si="236">L27</f>
        <v>0</v>
      </c>
      <c r="AF27" s="626">
        <f t="shared" ref="AF27" si="237">L28</f>
        <v>0</v>
      </c>
      <c r="AG27" s="626">
        <f t="shared" ref="AG27" si="238">L29</f>
        <v>0</v>
      </c>
      <c r="AH27" s="620">
        <f t="shared" ref="AH27" si="239">L30</f>
        <v>0</v>
      </c>
      <c r="AI27" s="623">
        <f t="shared" ref="AI27" si="240">M27</f>
        <v>0</v>
      </c>
      <c r="AJ27" s="626">
        <f t="shared" ref="AJ27" si="241">M28</f>
        <v>0</v>
      </c>
      <c r="AK27" s="626">
        <f t="shared" ref="AK27" si="242">M29</f>
        <v>0</v>
      </c>
      <c r="AL27" s="620">
        <f t="shared" ref="AL27" si="243">M30</f>
        <v>0</v>
      </c>
      <c r="AM27" s="623">
        <f t="shared" ref="AM27" si="244">N27</f>
        <v>0</v>
      </c>
      <c r="AN27" s="626">
        <f t="shared" ref="AN27" si="245">N28</f>
        <v>0</v>
      </c>
      <c r="AO27" s="626">
        <f t="shared" ref="AO27" si="246">N29</f>
        <v>0</v>
      </c>
      <c r="AP27" s="620">
        <f t="shared" ref="AP27" si="247">N30</f>
        <v>0</v>
      </c>
      <c r="AQ27" s="623">
        <f t="shared" ref="AQ27" si="248">O27</f>
        <v>0</v>
      </c>
      <c r="AR27" s="626">
        <f t="shared" ref="AR27" si="249">O28</f>
        <v>0</v>
      </c>
      <c r="AS27" s="626">
        <f t="shared" ref="AS27" si="250">O29</f>
        <v>0</v>
      </c>
      <c r="AT27" s="620">
        <f t="shared" ref="AT27" si="251">O30</f>
        <v>0</v>
      </c>
      <c r="AU27" s="623">
        <f t="shared" ref="AU27" si="252">P27</f>
        <v>0</v>
      </c>
      <c r="AV27" s="626">
        <f t="shared" ref="AV27" si="253">P28</f>
        <v>0</v>
      </c>
      <c r="AW27" s="626">
        <f t="shared" ref="AW27" si="254">P29</f>
        <v>0</v>
      </c>
      <c r="AX27" s="620">
        <f t="shared" ref="AX27" si="255">P30</f>
        <v>0</v>
      </c>
      <c r="AY27" s="623">
        <f t="shared" ref="AY27" si="256">Q27</f>
        <v>0</v>
      </c>
      <c r="AZ27" s="626">
        <f t="shared" ref="AZ27" si="257">Q28</f>
        <v>0</v>
      </c>
      <c r="BA27" s="626">
        <f t="shared" ref="BA27" si="258">Q29</f>
        <v>0</v>
      </c>
      <c r="BB27" s="620">
        <f t="shared" ref="BB27" si="259">Q30</f>
        <v>0</v>
      </c>
      <c r="BC27" s="623">
        <f t="shared" ref="BC27" si="260">R27</f>
        <v>0</v>
      </c>
      <c r="BD27" s="626">
        <f t="shared" ref="BD27" si="261">R28</f>
        <v>0</v>
      </c>
      <c r="BE27" s="626">
        <f t="shared" ref="BE27" si="262">R29</f>
        <v>0</v>
      </c>
      <c r="BF27" s="620">
        <f t="shared" ref="BF27" si="263">R30</f>
        <v>0</v>
      </c>
      <c r="BG27" s="623">
        <f t="shared" ref="BG27" si="264">S27</f>
        <v>0</v>
      </c>
      <c r="BH27" s="626">
        <f t="shared" ref="BH27" si="265">S28</f>
        <v>0</v>
      </c>
      <c r="BI27" s="626">
        <f t="shared" ref="BI27" si="266">S29</f>
        <v>0</v>
      </c>
      <c r="BJ27" s="620">
        <f t="shared" ref="BJ27" si="267">S30</f>
        <v>0</v>
      </c>
      <c r="BK27" s="631">
        <f t="shared" ref="BK27" si="268">H29</f>
        <v>0</v>
      </c>
      <c r="BL27" s="640">
        <f t="shared" ref="BL27" si="269">SUM(T27,T28,T29,T30)</f>
        <v>0</v>
      </c>
      <c r="BM27" s="641"/>
      <c r="BN27" s="641"/>
      <c r="BO27" s="642"/>
      <c r="BP27" s="629" t="str">
        <f t="shared" ref="BP27" si="270">IF(V27="","",SUM(BK27,BL27)+(IFERROR(SUM(W27:BJ27)+LARGE(W27:BJ27,1)/100+LARGE(W27:BJ27,2)/1000+LARGE(W27:BJ27,3)/10000+LARGE(W27:BJ27,4)/100000+LARGE(W27:BJ27,5)/1000000+LARGE(W27:BJ27,6)/10000000+LARGE(W27:BJ27,7)/100000000+LARGE(W27:BJ27,8)/1000000000+LARGE(W27:BJ27,9)/10000000000+LARGE(W27:BJ27,10)/100000000000+LARGE(W27:BJ27,11)/1000000000000+LARGE(W27:BJ27,12)/10000000000000+LARGE(W27:BJ27,13)/100000000000000+LARGE(W27:BJ27,14)/1000000000000000+LARGE(W27:BJ27,15)/10000000000000000+LARGE(W27:BJ27,16)/100000000000000000+LARGE(W27:BJ27,17)/1000000000000000000+LARGE(W27:BJ27,18)/10000000000000000000+LARGE(W27:BJ27,19)/100000000000000000000+LARGE(W27:BJ27,20)/E25+21+LARGE(W27:BJ27,21)/E25+22+LARGE(W27:BJ27,22)/E25+23+LARGE(W27:BJ27,23)/E25+24+LARGE(W27:BJ27,24)/E25+25+LARGE(W27:BJ27,25)/E25+26+LARGE(W27:BJ27,26)/E25+27+LARGE(W27:BJ27,27)/E25+28+LARGE(W27:BJ27,28)/E25+29+LARGE(W27:BJ27,29)/E25+30+LARGE(W27:BJ27,30)/E25+31+LARGE(W27:BJ27,31)/E25+32+LARGE(W27:BJ27,32)/E25+33+LARGE(W27:BJ27,33)/E25+34+LARGE(W27:BJ27,34)/E25+35+LARGE(W27:BJ27,35)/E25+36+LARGE(W27:BJ27,36)/E25+37+LARGE(W27:BJ27,37)/E25+38+LARGE(W27:BJ27,38)/E25+39+LARGE(W27:BJ27,39)/E25+40+LARGE(W27:BJ27,40)/E25+21-0.01/U27,0)))</f>
        <v/>
      </c>
    </row>
    <row r="28" spans="1:68" ht="12" customHeight="1" x14ac:dyDescent="0.3">
      <c r="A28" s="582"/>
      <c r="B28" s="578"/>
      <c r="C28" s="570"/>
      <c r="D28" s="574"/>
      <c r="E28" s="164"/>
      <c r="F28" s="165"/>
      <c r="G28" s="150"/>
      <c r="H28" s="33" t="str">
        <f>IF(SUM(I27,I28,I29:I30,S27,S28,S29,S30)=0,"",(SUM(I27,I28,I29:I30,S27,S28,S29,S30)))</f>
        <v/>
      </c>
      <c r="I28" s="34" t="str">
        <f t="shared" si="0"/>
        <v/>
      </c>
      <c r="J28" s="175"/>
      <c r="K28" s="175"/>
      <c r="L28" s="175"/>
      <c r="M28" s="175"/>
      <c r="N28" s="175"/>
      <c r="O28" s="175"/>
      <c r="P28" s="175"/>
      <c r="Q28" s="175"/>
      <c r="R28" s="175"/>
      <c r="S28" s="176"/>
      <c r="T28" s="177"/>
      <c r="U28" s="634"/>
      <c r="V28" s="636"/>
      <c r="W28" s="624"/>
      <c r="X28" s="627"/>
      <c r="Y28" s="627"/>
      <c r="Z28" s="621"/>
      <c r="AA28" s="624"/>
      <c r="AB28" s="627"/>
      <c r="AC28" s="627"/>
      <c r="AD28" s="621"/>
      <c r="AE28" s="624"/>
      <c r="AF28" s="627"/>
      <c r="AG28" s="627"/>
      <c r="AH28" s="621"/>
      <c r="AI28" s="624"/>
      <c r="AJ28" s="627"/>
      <c r="AK28" s="627"/>
      <c r="AL28" s="621"/>
      <c r="AM28" s="624"/>
      <c r="AN28" s="627"/>
      <c r="AO28" s="627"/>
      <c r="AP28" s="621"/>
      <c r="AQ28" s="624"/>
      <c r="AR28" s="627"/>
      <c r="AS28" s="627"/>
      <c r="AT28" s="621"/>
      <c r="AU28" s="624"/>
      <c r="AV28" s="627"/>
      <c r="AW28" s="627"/>
      <c r="AX28" s="621"/>
      <c r="AY28" s="624"/>
      <c r="AZ28" s="627"/>
      <c r="BA28" s="627"/>
      <c r="BB28" s="621"/>
      <c r="BC28" s="624"/>
      <c r="BD28" s="627"/>
      <c r="BE28" s="627"/>
      <c r="BF28" s="621"/>
      <c r="BG28" s="624"/>
      <c r="BH28" s="627"/>
      <c r="BI28" s="627"/>
      <c r="BJ28" s="621"/>
      <c r="BK28" s="632"/>
      <c r="BL28" s="643"/>
      <c r="BM28" s="644"/>
      <c r="BN28" s="644"/>
      <c r="BO28" s="645"/>
      <c r="BP28" s="630"/>
    </row>
    <row r="29" spans="1:68" ht="12" customHeight="1" thickBot="1" x14ac:dyDescent="0.35">
      <c r="A29" s="582"/>
      <c r="B29" s="578"/>
      <c r="C29" s="570"/>
      <c r="D29" s="574"/>
      <c r="E29" s="164"/>
      <c r="F29" s="165"/>
      <c r="G29" s="35" t="s">
        <v>677</v>
      </c>
      <c r="H29" s="95"/>
      <c r="I29" s="34" t="str">
        <f t="shared" si="0"/>
        <v/>
      </c>
      <c r="J29" s="175"/>
      <c r="K29" s="175"/>
      <c r="L29" s="175"/>
      <c r="M29" s="175"/>
      <c r="N29" s="175"/>
      <c r="O29" s="175"/>
      <c r="P29" s="175"/>
      <c r="Q29" s="175"/>
      <c r="R29" s="175"/>
      <c r="S29" s="176"/>
      <c r="T29" s="177"/>
      <c r="U29" s="634"/>
      <c r="V29" s="636"/>
      <c r="W29" s="624"/>
      <c r="X29" s="627"/>
      <c r="Y29" s="627"/>
      <c r="Z29" s="621"/>
      <c r="AA29" s="624"/>
      <c r="AB29" s="627"/>
      <c r="AC29" s="627"/>
      <c r="AD29" s="621"/>
      <c r="AE29" s="624"/>
      <c r="AF29" s="627"/>
      <c r="AG29" s="627"/>
      <c r="AH29" s="621"/>
      <c r="AI29" s="624"/>
      <c r="AJ29" s="627"/>
      <c r="AK29" s="627"/>
      <c r="AL29" s="621"/>
      <c r="AM29" s="624"/>
      <c r="AN29" s="627"/>
      <c r="AO29" s="627"/>
      <c r="AP29" s="621"/>
      <c r="AQ29" s="624"/>
      <c r="AR29" s="627"/>
      <c r="AS29" s="627"/>
      <c r="AT29" s="621"/>
      <c r="AU29" s="624"/>
      <c r="AV29" s="627"/>
      <c r="AW29" s="627"/>
      <c r="AX29" s="621"/>
      <c r="AY29" s="624"/>
      <c r="AZ29" s="627"/>
      <c r="BA29" s="627"/>
      <c r="BB29" s="621"/>
      <c r="BC29" s="624"/>
      <c r="BD29" s="627"/>
      <c r="BE29" s="627"/>
      <c r="BF29" s="621"/>
      <c r="BG29" s="624"/>
      <c r="BH29" s="627"/>
      <c r="BI29" s="627"/>
      <c r="BJ29" s="621"/>
      <c r="BK29" s="632"/>
      <c r="BL29" s="643"/>
      <c r="BM29" s="644"/>
      <c r="BN29" s="644"/>
      <c r="BO29" s="645"/>
      <c r="BP29" s="630"/>
    </row>
    <row r="30" spans="1:68" ht="12" customHeight="1" thickBot="1" x14ac:dyDescent="0.35">
      <c r="A30" s="583"/>
      <c r="B30" s="579"/>
      <c r="C30" s="572"/>
      <c r="D30" s="575"/>
      <c r="E30" s="170"/>
      <c r="F30" s="167"/>
      <c r="G30" s="36" t="s">
        <v>678</v>
      </c>
      <c r="H30" s="37" t="str">
        <f>IF(SUM(H28,H29)=0,"",(SUM(H28,H29)))</f>
        <v/>
      </c>
      <c r="I30" s="38" t="str">
        <f t="shared" si="0"/>
        <v/>
      </c>
      <c r="J30" s="178"/>
      <c r="K30" s="178"/>
      <c r="L30" s="178"/>
      <c r="M30" s="178"/>
      <c r="N30" s="178"/>
      <c r="O30" s="178"/>
      <c r="P30" s="178"/>
      <c r="Q30" s="178"/>
      <c r="R30" s="178"/>
      <c r="S30" s="179"/>
      <c r="T30" s="180"/>
      <c r="U30" s="653"/>
      <c r="V30" s="636"/>
      <c r="W30" s="624"/>
      <c r="X30" s="627"/>
      <c r="Y30" s="627"/>
      <c r="Z30" s="621"/>
      <c r="AA30" s="624"/>
      <c r="AB30" s="627"/>
      <c r="AC30" s="627"/>
      <c r="AD30" s="621"/>
      <c r="AE30" s="624"/>
      <c r="AF30" s="627"/>
      <c r="AG30" s="627"/>
      <c r="AH30" s="621"/>
      <c r="AI30" s="624"/>
      <c r="AJ30" s="627"/>
      <c r="AK30" s="627"/>
      <c r="AL30" s="621"/>
      <c r="AM30" s="624"/>
      <c r="AN30" s="627"/>
      <c r="AO30" s="627"/>
      <c r="AP30" s="621"/>
      <c r="AQ30" s="624"/>
      <c r="AR30" s="627"/>
      <c r="AS30" s="627"/>
      <c r="AT30" s="621"/>
      <c r="AU30" s="624"/>
      <c r="AV30" s="627"/>
      <c r="AW30" s="627"/>
      <c r="AX30" s="621"/>
      <c r="AY30" s="624"/>
      <c r="AZ30" s="627"/>
      <c r="BA30" s="627"/>
      <c r="BB30" s="621"/>
      <c r="BC30" s="624"/>
      <c r="BD30" s="627"/>
      <c r="BE30" s="627"/>
      <c r="BF30" s="621"/>
      <c r="BG30" s="624"/>
      <c r="BH30" s="627"/>
      <c r="BI30" s="627"/>
      <c r="BJ30" s="621"/>
      <c r="BK30" s="632"/>
      <c r="BL30" s="646"/>
      <c r="BM30" s="647"/>
      <c r="BN30" s="647"/>
      <c r="BO30" s="648"/>
      <c r="BP30" s="630"/>
    </row>
    <row r="31" spans="1:68" ht="70.05" customHeight="1" thickTop="1" thickBot="1" x14ac:dyDescent="0.35">
      <c r="A31" s="663" t="s">
        <v>866</v>
      </c>
      <c r="B31" s="595"/>
      <c r="C31" s="595" t="s">
        <v>785</v>
      </c>
      <c r="D31" s="595"/>
      <c r="E31" s="539" t="s">
        <v>700</v>
      </c>
      <c r="F31" s="539"/>
      <c r="G31" s="539"/>
      <c r="H31" s="539"/>
      <c r="I31" s="597" t="str">
        <f>IF(COUNTA(F33:F60)=0,"",(COUNTA(F33:F60)))</f>
        <v/>
      </c>
      <c r="J31" s="598"/>
      <c r="K31" s="512" t="s">
        <v>764</v>
      </c>
      <c r="L31" s="511"/>
      <c r="M31" s="511"/>
      <c r="N31" s="513"/>
      <c r="O31" s="660"/>
      <c r="P31" s="661"/>
      <c r="Q31" s="661"/>
      <c r="R31" s="661"/>
      <c r="S31" s="661"/>
      <c r="T31" s="662"/>
      <c r="U31" s="138"/>
      <c r="V31" s="139"/>
      <c r="W31" s="140" t="s">
        <v>793</v>
      </c>
      <c r="X31" s="140" t="s">
        <v>794</v>
      </c>
      <c r="Y31" s="140" t="s">
        <v>795</v>
      </c>
      <c r="Z31" s="140" t="s">
        <v>796</v>
      </c>
      <c r="AA31" s="140" t="s">
        <v>793</v>
      </c>
      <c r="AB31" s="140" t="s">
        <v>794</v>
      </c>
      <c r="AC31" s="140" t="s">
        <v>795</v>
      </c>
      <c r="AD31" s="140" t="s">
        <v>796</v>
      </c>
      <c r="AE31" s="140" t="s">
        <v>793</v>
      </c>
      <c r="AF31" s="140" t="s">
        <v>794</v>
      </c>
      <c r="AG31" s="140" t="s">
        <v>795</v>
      </c>
      <c r="AH31" s="140" t="s">
        <v>796</v>
      </c>
      <c r="AI31" s="140" t="s">
        <v>793</v>
      </c>
      <c r="AJ31" s="140" t="s">
        <v>794</v>
      </c>
      <c r="AK31" s="140" t="s">
        <v>795</v>
      </c>
      <c r="AL31" s="140" t="s">
        <v>796</v>
      </c>
      <c r="AM31" s="140" t="s">
        <v>793</v>
      </c>
      <c r="AN31" s="140" t="s">
        <v>794</v>
      </c>
      <c r="AO31" s="140" t="s">
        <v>795</v>
      </c>
      <c r="AP31" s="140" t="s">
        <v>796</v>
      </c>
      <c r="AQ31" s="140" t="s">
        <v>793</v>
      </c>
      <c r="AR31" s="140" t="s">
        <v>794</v>
      </c>
      <c r="AS31" s="140" t="s">
        <v>795</v>
      </c>
      <c r="AT31" s="140" t="s">
        <v>796</v>
      </c>
      <c r="AU31" s="140" t="s">
        <v>793</v>
      </c>
      <c r="AV31" s="140" t="s">
        <v>794</v>
      </c>
      <c r="AW31" s="140" t="s">
        <v>795</v>
      </c>
      <c r="AX31" s="140" t="s">
        <v>796</v>
      </c>
      <c r="AY31" s="140" t="s">
        <v>793</v>
      </c>
      <c r="AZ31" s="140" t="s">
        <v>794</v>
      </c>
      <c r="BA31" s="140" t="s">
        <v>795</v>
      </c>
      <c r="BB31" s="140" t="s">
        <v>796</v>
      </c>
      <c r="BC31" s="140" t="s">
        <v>793</v>
      </c>
      <c r="BD31" s="140" t="s">
        <v>794</v>
      </c>
      <c r="BE31" s="140" t="s">
        <v>795</v>
      </c>
      <c r="BF31" s="140" t="s">
        <v>796</v>
      </c>
      <c r="BG31" s="140" t="s">
        <v>793</v>
      </c>
      <c r="BH31" s="140" t="s">
        <v>794</v>
      </c>
      <c r="BI31" s="140" t="s">
        <v>795</v>
      </c>
      <c r="BJ31" s="140" t="s">
        <v>796</v>
      </c>
      <c r="BK31" s="638" t="s">
        <v>677</v>
      </c>
      <c r="BL31" s="140" t="s">
        <v>793</v>
      </c>
      <c r="BM31" s="140" t="s">
        <v>794</v>
      </c>
      <c r="BN31" s="140" t="s">
        <v>795</v>
      </c>
      <c r="BO31" s="140" t="s">
        <v>796</v>
      </c>
      <c r="BP31" s="128"/>
    </row>
    <row r="32" spans="1:68" s="28" customFormat="1" ht="31.8" customHeight="1" thickTop="1" thickBot="1" x14ac:dyDescent="0.35">
      <c r="A32" s="87" t="s">
        <v>747</v>
      </c>
      <c r="B32" s="88" t="s">
        <v>1</v>
      </c>
      <c r="C32" s="89" t="s">
        <v>2</v>
      </c>
      <c r="D32" s="90" t="s">
        <v>0</v>
      </c>
      <c r="E32" s="148" t="s">
        <v>679</v>
      </c>
      <c r="F32" s="92" t="s">
        <v>695</v>
      </c>
      <c r="G32" s="587" t="s">
        <v>698</v>
      </c>
      <c r="H32" s="588"/>
      <c r="I32" s="92" t="s">
        <v>680</v>
      </c>
      <c r="J32" s="117" t="s">
        <v>681</v>
      </c>
      <c r="K32" s="117" t="s">
        <v>682</v>
      </c>
      <c r="L32" s="117" t="s">
        <v>683</v>
      </c>
      <c r="M32" s="117" t="s">
        <v>684</v>
      </c>
      <c r="N32" s="117" t="s">
        <v>685</v>
      </c>
      <c r="O32" s="117" t="s">
        <v>686</v>
      </c>
      <c r="P32" s="117" t="s">
        <v>687</v>
      </c>
      <c r="Q32" s="117" t="s">
        <v>688</v>
      </c>
      <c r="R32" s="117" t="s">
        <v>689</v>
      </c>
      <c r="S32" s="118" t="s">
        <v>690</v>
      </c>
      <c r="T32" s="154" t="s">
        <v>792</v>
      </c>
      <c r="U32" s="137"/>
      <c r="V32" s="146" t="s">
        <v>697</v>
      </c>
      <c r="W32" s="649" t="s">
        <v>681</v>
      </c>
      <c r="X32" s="650"/>
      <c r="Y32" s="650"/>
      <c r="Z32" s="651"/>
      <c r="AA32" s="650" t="s">
        <v>682</v>
      </c>
      <c r="AB32" s="650"/>
      <c r="AC32" s="650"/>
      <c r="AD32" s="650"/>
      <c r="AE32" s="649" t="s">
        <v>683</v>
      </c>
      <c r="AF32" s="650"/>
      <c r="AG32" s="650"/>
      <c r="AH32" s="651"/>
      <c r="AI32" s="649" t="s">
        <v>684</v>
      </c>
      <c r="AJ32" s="650"/>
      <c r="AK32" s="650"/>
      <c r="AL32" s="651"/>
      <c r="AM32" s="649" t="s">
        <v>685</v>
      </c>
      <c r="AN32" s="650"/>
      <c r="AO32" s="650"/>
      <c r="AP32" s="651"/>
      <c r="AQ32" s="649" t="s">
        <v>686</v>
      </c>
      <c r="AR32" s="650"/>
      <c r="AS32" s="650"/>
      <c r="AT32" s="651"/>
      <c r="AU32" s="649" t="s">
        <v>687</v>
      </c>
      <c r="AV32" s="650"/>
      <c r="AW32" s="650"/>
      <c r="AX32" s="651"/>
      <c r="AY32" s="649" t="s">
        <v>688</v>
      </c>
      <c r="AZ32" s="650"/>
      <c r="BA32" s="650"/>
      <c r="BB32" s="651"/>
      <c r="BC32" s="649" t="s">
        <v>689</v>
      </c>
      <c r="BD32" s="650"/>
      <c r="BE32" s="650"/>
      <c r="BF32" s="651"/>
      <c r="BG32" s="649" t="s">
        <v>690</v>
      </c>
      <c r="BH32" s="650"/>
      <c r="BI32" s="650"/>
      <c r="BJ32" s="651"/>
      <c r="BK32" s="639"/>
      <c r="BL32" s="654"/>
      <c r="BM32" s="655"/>
      <c r="BN32" s="655"/>
      <c r="BO32" s="656"/>
      <c r="BP32" s="147" t="s">
        <v>797</v>
      </c>
    </row>
    <row r="33" spans="1:68" ht="12" customHeight="1" x14ac:dyDescent="0.3">
      <c r="A33" s="581" t="str">
        <f>IF(ISERROR(RANK(BP33,$BP$33:$BP$60,0)),"",(RANK(BP33,$BP$33:$BP$60,0)))</f>
        <v/>
      </c>
      <c r="B33" s="577" t="str">
        <f>IF(ISNA(VLOOKUP($D33,'L. Des E.'!$A$3:$C$362,2,FALSE)),"",(VLOOKUP($D33,'L. Des E.'!$A$3:$C$362,2,FALSE)))</f>
        <v/>
      </c>
      <c r="C33" s="569" t="str">
        <f>IF(ISNA(VLOOKUP($D33,'L. Des E.'!$A$3:$C$362,3,FALSE)),"",(VLOOKUP($D33,'L. Des E.'!$A$3:$C$362,3,FALSE)))</f>
        <v/>
      </c>
      <c r="D33" s="573"/>
      <c r="E33" s="162"/>
      <c r="F33" s="163"/>
      <c r="G33" s="149"/>
      <c r="H33" s="31"/>
      <c r="I33" s="30" t="str">
        <f>IF(MIN(90,SUM(J33:S33))=0,"",(MIN(90,SUM(J33:S33))))</f>
        <v/>
      </c>
      <c r="J33" s="172"/>
      <c r="K33" s="172"/>
      <c r="L33" s="172"/>
      <c r="M33" s="172"/>
      <c r="N33" s="172"/>
      <c r="O33" s="172"/>
      <c r="P33" s="172"/>
      <c r="Q33" s="172"/>
      <c r="R33" s="172"/>
      <c r="S33" s="173"/>
      <c r="T33" s="174"/>
      <c r="U33" s="634">
        <v>1</v>
      </c>
      <c r="V33" s="635" t="str">
        <f>I36</f>
        <v/>
      </c>
      <c r="W33" s="623">
        <f>J33</f>
        <v>0</v>
      </c>
      <c r="X33" s="626">
        <f>J34</f>
        <v>0</v>
      </c>
      <c r="Y33" s="626">
        <f>J35</f>
        <v>0</v>
      </c>
      <c r="Z33" s="620">
        <f>J36</f>
        <v>0</v>
      </c>
      <c r="AA33" s="623">
        <f>K33</f>
        <v>0</v>
      </c>
      <c r="AB33" s="626">
        <f>K34</f>
        <v>0</v>
      </c>
      <c r="AC33" s="626">
        <f>K35</f>
        <v>0</v>
      </c>
      <c r="AD33" s="620">
        <f>K36</f>
        <v>0</v>
      </c>
      <c r="AE33" s="623">
        <f>L33</f>
        <v>0</v>
      </c>
      <c r="AF33" s="626">
        <f>L34</f>
        <v>0</v>
      </c>
      <c r="AG33" s="626">
        <f>L35</f>
        <v>0</v>
      </c>
      <c r="AH33" s="620">
        <f>L36</f>
        <v>0</v>
      </c>
      <c r="AI33" s="623">
        <f>M33</f>
        <v>0</v>
      </c>
      <c r="AJ33" s="626">
        <f>M34</f>
        <v>0</v>
      </c>
      <c r="AK33" s="626">
        <f>M35</f>
        <v>0</v>
      </c>
      <c r="AL33" s="620">
        <f>M36</f>
        <v>0</v>
      </c>
      <c r="AM33" s="623">
        <f>N33</f>
        <v>0</v>
      </c>
      <c r="AN33" s="626">
        <f>N34</f>
        <v>0</v>
      </c>
      <c r="AO33" s="626">
        <f>N35</f>
        <v>0</v>
      </c>
      <c r="AP33" s="620">
        <f>N36</f>
        <v>0</v>
      </c>
      <c r="AQ33" s="623">
        <f>O33</f>
        <v>0</v>
      </c>
      <c r="AR33" s="626">
        <f>O34</f>
        <v>0</v>
      </c>
      <c r="AS33" s="626">
        <f>O35</f>
        <v>0</v>
      </c>
      <c r="AT33" s="620">
        <f>O36</f>
        <v>0</v>
      </c>
      <c r="AU33" s="623">
        <f>P33</f>
        <v>0</v>
      </c>
      <c r="AV33" s="626">
        <f>P34</f>
        <v>0</v>
      </c>
      <c r="AW33" s="626">
        <f>P35</f>
        <v>0</v>
      </c>
      <c r="AX33" s="620">
        <f>P36</f>
        <v>0</v>
      </c>
      <c r="AY33" s="623">
        <f>Q33</f>
        <v>0</v>
      </c>
      <c r="AZ33" s="626">
        <f>Q34</f>
        <v>0</v>
      </c>
      <c r="BA33" s="626">
        <f>Q35</f>
        <v>0</v>
      </c>
      <c r="BB33" s="620">
        <f>Q36</f>
        <v>0</v>
      </c>
      <c r="BC33" s="623">
        <f>R33</f>
        <v>0</v>
      </c>
      <c r="BD33" s="626">
        <f>R34</f>
        <v>0</v>
      </c>
      <c r="BE33" s="626">
        <f>R35</f>
        <v>0</v>
      </c>
      <c r="BF33" s="620">
        <f>R36</f>
        <v>0</v>
      </c>
      <c r="BG33" s="623">
        <f>S33</f>
        <v>0</v>
      </c>
      <c r="BH33" s="626">
        <f>S34</f>
        <v>0</v>
      </c>
      <c r="BI33" s="626">
        <f>S35</f>
        <v>0</v>
      </c>
      <c r="BJ33" s="620">
        <f>S36</f>
        <v>0</v>
      </c>
      <c r="BK33" s="631">
        <f>H35</f>
        <v>0</v>
      </c>
      <c r="BL33" s="640">
        <f t="shared" ref="BL33" si="271">SUM(T33,T34,T35,T36)</f>
        <v>0</v>
      </c>
      <c r="BM33" s="641"/>
      <c r="BN33" s="641"/>
      <c r="BO33" s="642"/>
      <c r="BP33" s="629" t="str">
        <f t="shared" ref="BP33" si="272">IF(V33="","",SUM(BK33,BL33)+(IFERROR(SUM(W33:BJ33)+LARGE(W33:BJ33,1)/100+LARGE(W33:BJ33,2)/1000+LARGE(W33:BJ33,3)/10000+LARGE(W33:BJ33,4)/100000+LARGE(W33:BJ33,5)/1000000+LARGE(W33:BJ33,6)/10000000+LARGE(W33:BJ33,7)/100000000+LARGE(W33:BJ33,8)/1000000000+LARGE(W33:BJ33,9)/10000000000+LARGE(W33:BJ33,10)/100000000000+LARGE(W33:BJ33,11)/1000000000000+LARGE(W33:BJ33,12)/10000000000000+LARGE(W33:BJ33,13)/100000000000000+LARGE(W33:BJ33,14)/1000000000000000+LARGE(W33:BJ33,15)/10000000000000000+LARGE(W33:BJ33,16)/100000000000000000+LARGE(W33:BJ33,17)/1000000000000000000+LARGE(W33:BJ33,18)/10000000000000000000+LARGE(W33:BJ33,19)/100000000000000000000+LARGE(W33:BJ33,20)/E31+21+LARGE(W33:BJ33,21)/E31+22+LARGE(W33:BJ33,22)/E31+23+LARGE(W33:BJ33,23)/E31+24+LARGE(W33:BJ33,24)/E31+25+LARGE(W33:BJ33,25)/E31+26+LARGE(W33:BJ33,26)/E31+27+LARGE(W33:BJ33,27)/E31+28+LARGE(W33:BJ33,28)/E31+29+LARGE(W33:BJ33,29)/E31+30+LARGE(W33:BJ33,30)/E31+31+LARGE(W33:BJ33,31)/E31+32+LARGE(W33:BJ33,32)/E31+33+LARGE(W33:BJ33,33)/E31+34+LARGE(W33:BJ33,34)/E31+35+LARGE(W33:BJ33,35)/E31+36+LARGE(W33:BJ33,36)/E31+37+LARGE(W33:BJ33,37)/E31+38+LARGE(W33:BJ33,38)/E31+39+LARGE(W33:BJ33,39)/E31+40+LARGE(W33:BJ33,40)/E31+21-0.01/U33,0)))</f>
        <v/>
      </c>
    </row>
    <row r="34" spans="1:68" ht="12" customHeight="1" x14ac:dyDescent="0.3">
      <c r="A34" s="582"/>
      <c r="B34" s="578"/>
      <c r="C34" s="570"/>
      <c r="D34" s="574"/>
      <c r="E34" s="164"/>
      <c r="F34" s="165"/>
      <c r="G34" s="150"/>
      <c r="H34" s="33" t="str">
        <f>IF(SUM(I33,I34,I35:I36,S33,S34,S35,S36)=0,"",(SUM(I33,I34,I35:I36,S33,S34,S35,S36)))</f>
        <v/>
      </c>
      <c r="I34" s="34" t="str">
        <f t="shared" ref="I34:I36" si="273">IF(MIN(90,SUM(J34:S34))=0,"",(MIN(90,SUM(J34:S34))))</f>
        <v/>
      </c>
      <c r="J34" s="175"/>
      <c r="K34" s="175"/>
      <c r="L34" s="175"/>
      <c r="M34" s="175"/>
      <c r="N34" s="175"/>
      <c r="O34" s="175"/>
      <c r="P34" s="175"/>
      <c r="Q34" s="175"/>
      <c r="R34" s="175"/>
      <c r="S34" s="176"/>
      <c r="T34" s="177"/>
      <c r="U34" s="634"/>
      <c r="V34" s="636"/>
      <c r="W34" s="624"/>
      <c r="X34" s="627"/>
      <c r="Y34" s="627"/>
      <c r="Z34" s="621"/>
      <c r="AA34" s="624"/>
      <c r="AB34" s="627"/>
      <c r="AC34" s="627"/>
      <c r="AD34" s="621"/>
      <c r="AE34" s="624"/>
      <c r="AF34" s="627"/>
      <c r="AG34" s="627"/>
      <c r="AH34" s="621"/>
      <c r="AI34" s="624"/>
      <c r="AJ34" s="627"/>
      <c r="AK34" s="627"/>
      <c r="AL34" s="621"/>
      <c r="AM34" s="624"/>
      <c r="AN34" s="627"/>
      <c r="AO34" s="627"/>
      <c r="AP34" s="621"/>
      <c r="AQ34" s="624"/>
      <c r="AR34" s="627"/>
      <c r="AS34" s="627"/>
      <c r="AT34" s="621"/>
      <c r="AU34" s="624"/>
      <c r="AV34" s="627"/>
      <c r="AW34" s="627"/>
      <c r="AX34" s="621"/>
      <c r="AY34" s="624"/>
      <c r="AZ34" s="627"/>
      <c r="BA34" s="627"/>
      <c r="BB34" s="621"/>
      <c r="BC34" s="624"/>
      <c r="BD34" s="627"/>
      <c r="BE34" s="627"/>
      <c r="BF34" s="621"/>
      <c r="BG34" s="624"/>
      <c r="BH34" s="627"/>
      <c r="BI34" s="627"/>
      <c r="BJ34" s="621"/>
      <c r="BK34" s="632"/>
      <c r="BL34" s="643"/>
      <c r="BM34" s="644"/>
      <c r="BN34" s="644"/>
      <c r="BO34" s="645"/>
      <c r="BP34" s="630"/>
    </row>
    <row r="35" spans="1:68" ht="12" customHeight="1" thickBot="1" x14ac:dyDescent="0.35">
      <c r="A35" s="582"/>
      <c r="B35" s="578"/>
      <c r="C35" s="570"/>
      <c r="D35" s="574"/>
      <c r="E35" s="164"/>
      <c r="F35" s="165"/>
      <c r="G35" s="35" t="s">
        <v>677</v>
      </c>
      <c r="H35" s="95"/>
      <c r="I35" s="34" t="str">
        <f t="shared" si="273"/>
        <v/>
      </c>
      <c r="J35" s="175"/>
      <c r="K35" s="175"/>
      <c r="L35" s="175"/>
      <c r="M35" s="175"/>
      <c r="N35" s="175"/>
      <c r="O35" s="175"/>
      <c r="P35" s="175"/>
      <c r="Q35" s="175"/>
      <c r="R35" s="175"/>
      <c r="S35" s="176"/>
      <c r="T35" s="177"/>
      <c r="U35" s="634"/>
      <c r="V35" s="636"/>
      <c r="W35" s="624"/>
      <c r="X35" s="627"/>
      <c r="Y35" s="627"/>
      <c r="Z35" s="621"/>
      <c r="AA35" s="624"/>
      <c r="AB35" s="627"/>
      <c r="AC35" s="627"/>
      <c r="AD35" s="621"/>
      <c r="AE35" s="624"/>
      <c r="AF35" s="627"/>
      <c r="AG35" s="627"/>
      <c r="AH35" s="621"/>
      <c r="AI35" s="624"/>
      <c r="AJ35" s="627"/>
      <c r="AK35" s="627"/>
      <c r="AL35" s="621"/>
      <c r="AM35" s="624"/>
      <c r="AN35" s="627"/>
      <c r="AO35" s="627"/>
      <c r="AP35" s="621"/>
      <c r="AQ35" s="624"/>
      <c r="AR35" s="627"/>
      <c r="AS35" s="627"/>
      <c r="AT35" s="621"/>
      <c r="AU35" s="624"/>
      <c r="AV35" s="627"/>
      <c r="AW35" s="627"/>
      <c r="AX35" s="621"/>
      <c r="AY35" s="624"/>
      <c r="AZ35" s="627"/>
      <c r="BA35" s="627"/>
      <c r="BB35" s="621"/>
      <c r="BC35" s="624"/>
      <c r="BD35" s="627"/>
      <c r="BE35" s="627"/>
      <c r="BF35" s="621"/>
      <c r="BG35" s="624"/>
      <c r="BH35" s="627"/>
      <c r="BI35" s="627"/>
      <c r="BJ35" s="621"/>
      <c r="BK35" s="632"/>
      <c r="BL35" s="643"/>
      <c r="BM35" s="644"/>
      <c r="BN35" s="644"/>
      <c r="BO35" s="645"/>
      <c r="BP35" s="630"/>
    </row>
    <row r="36" spans="1:68" ht="12" customHeight="1" thickBot="1" x14ac:dyDescent="0.35">
      <c r="A36" s="583"/>
      <c r="B36" s="579"/>
      <c r="C36" s="572"/>
      <c r="D36" s="575"/>
      <c r="E36" s="170"/>
      <c r="F36" s="167"/>
      <c r="G36" s="36" t="s">
        <v>678</v>
      </c>
      <c r="H36" s="37" t="str">
        <f>IF(SUM(H34,H35)=0,"",(SUM(H34,H35)))</f>
        <v/>
      </c>
      <c r="I36" s="38" t="str">
        <f t="shared" si="273"/>
        <v/>
      </c>
      <c r="J36" s="178"/>
      <c r="K36" s="178"/>
      <c r="L36" s="187"/>
      <c r="M36" s="178"/>
      <c r="N36" s="178"/>
      <c r="O36" s="178"/>
      <c r="P36" s="178"/>
      <c r="Q36" s="178"/>
      <c r="R36" s="178"/>
      <c r="S36" s="179"/>
      <c r="T36" s="180"/>
      <c r="U36" s="634"/>
      <c r="V36" s="636"/>
      <c r="W36" s="624"/>
      <c r="X36" s="627"/>
      <c r="Y36" s="627"/>
      <c r="Z36" s="621"/>
      <c r="AA36" s="624"/>
      <c r="AB36" s="627"/>
      <c r="AC36" s="627"/>
      <c r="AD36" s="621"/>
      <c r="AE36" s="624"/>
      <c r="AF36" s="627"/>
      <c r="AG36" s="627"/>
      <c r="AH36" s="621"/>
      <c r="AI36" s="624"/>
      <c r="AJ36" s="627"/>
      <c r="AK36" s="627"/>
      <c r="AL36" s="621"/>
      <c r="AM36" s="624"/>
      <c r="AN36" s="627"/>
      <c r="AO36" s="627"/>
      <c r="AP36" s="621"/>
      <c r="AQ36" s="624"/>
      <c r="AR36" s="627"/>
      <c r="AS36" s="627"/>
      <c r="AT36" s="621"/>
      <c r="AU36" s="624"/>
      <c r="AV36" s="627"/>
      <c r="AW36" s="627"/>
      <c r="AX36" s="621"/>
      <c r="AY36" s="624"/>
      <c r="AZ36" s="627"/>
      <c r="BA36" s="627"/>
      <c r="BB36" s="621"/>
      <c r="BC36" s="624"/>
      <c r="BD36" s="627"/>
      <c r="BE36" s="627"/>
      <c r="BF36" s="621"/>
      <c r="BG36" s="624"/>
      <c r="BH36" s="627"/>
      <c r="BI36" s="627"/>
      <c r="BJ36" s="621"/>
      <c r="BK36" s="632"/>
      <c r="BL36" s="646"/>
      <c r="BM36" s="647"/>
      <c r="BN36" s="647"/>
      <c r="BO36" s="648"/>
      <c r="BP36" s="630"/>
    </row>
    <row r="37" spans="1:68" ht="12" customHeight="1" x14ac:dyDescent="0.3">
      <c r="A37" s="581" t="str">
        <f t="shared" ref="A37" si="274">IF(ISERROR(RANK(BP37,$BP$33:$BP$60,0)),"",(RANK(BP37,$BP$33:$BP$60,0)))</f>
        <v/>
      </c>
      <c r="B37" s="577" t="str">
        <f>IF(ISNA(VLOOKUP($D37,'L. Des E.'!$A$3:$C$362,2,FALSE)),"",(VLOOKUP($D37,'L. Des E.'!$A$3:$C$362,2,FALSE)))</f>
        <v/>
      </c>
      <c r="C37" s="569" t="str">
        <f>IF(ISNA(VLOOKUP($D37,'L. Des E.'!$A$3:$C$362,3,FALSE)),"",(VLOOKUP($D37,'L. Des E.'!$A$3:$C$362,3,FALSE)))</f>
        <v/>
      </c>
      <c r="D37" s="573"/>
      <c r="E37" s="171"/>
      <c r="F37" s="168"/>
      <c r="G37" s="149"/>
      <c r="H37" s="39"/>
      <c r="I37" s="30" t="str">
        <f>IF(MIN(90,SUM(J37:S37))=0,"",(MIN(90,SUM(J37:S37))))</f>
        <v/>
      </c>
      <c r="J37" s="181"/>
      <c r="K37" s="181"/>
      <c r="L37" s="181"/>
      <c r="M37" s="181"/>
      <c r="N37" s="181"/>
      <c r="O37" s="181"/>
      <c r="P37" s="181"/>
      <c r="Q37" s="181"/>
      <c r="R37" s="181"/>
      <c r="S37" s="182"/>
      <c r="T37" s="183"/>
      <c r="U37" s="634">
        <v>2</v>
      </c>
      <c r="V37" s="635" t="str">
        <f t="shared" ref="V37" si="275">I40</f>
        <v/>
      </c>
      <c r="W37" s="623">
        <f t="shared" ref="W37" si="276">J37</f>
        <v>0</v>
      </c>
      <c r="X37" s="626">
        <f t="shared" ref="X37" si="277">J38</f>
        <v>0</v>
      </c>
      <c r="Y37" s="626">
        <f t="shared" ref="Y37" si="278">J39</f>
        <v>0</v>
      </c>
      <c r="Z37" s="620">
        <f t="shared" ref="Z37" si="279">J40</f>
        <v>0</v>
      </c>
      <c r="AA37" s="623">
        <f t="shared" ref="AA37" si="280">K37</f>
        <v>0</v>
      </c>
      <c r="AB37" s="626">
        <f t="shared" ref="AB37" si="281">K38</f>
        <v>0</v>
      </c>
      <c r="AC37" s="626">
        <f t="shared" ref="AC37" si="282">K39</f>
        <v>0</v>
      </c>
      <c r="AD37" s="620">
        <f t="shared" ref="AD37" si="283">K40</f>
        <v>0</v>
      </c>
      <c r="AE37" s="623">
        <f t="shared" ref="AE37" si="284">L37</f>
        <v>0</v>
      </c>
      <c r="AF37" s="626">
        <f t="shared" ref="AF37" si="285">L38</f>
        <v>0</v>
      </c>
      <c r="AG37" s="626">
        <f t="shared" ref="AG37" si="286">L39</f>
        <v>0</v>
      </c>
      <c r="AH37" s="620">
        <f t="shared" ref="AH37" si="287">L40</f>
        <v>0</v>
      </c>
      <c r="AI37" s="623">
        <f t="shared" ref="AI37" si="288">M37</f>
        <v>0</v>
      </c>
      <c r="AJ37" s="626">
        <f t="shared" ref="AJ37" si="289">M38</f>
        <v>0</v>
      </c>
      <c r="AK37" s="626">
        <f t="shared" ref="AK37" si="290">M39</f>
        <v>0</v>
      </c>
      <c r="AL37" s="620">
        <f t="shared" ref="AL37" si="291">M40</f>
        <v>0</v>
      </c>
      <c r="AM37" s="623">
        <f t="shared" ref="AM37" si="292">N37</f>
        <v>0</v>
      </c>
      <c r="AN37" s="626">
        <f t="shared" ref="AN37" si="293">N38</f>
        <v>0</v>
      </c>
      <c r="AO37" s="626">
        <f t="shared" ref="AO37" si="294">N39</f>
        <v>0</v>
      </c>
      <c r="AP37" s="620">
        <f t="shared" ref="AP37" si="295">N40</f>
        <v>0</v>
      </c>
      <c r="AQ37" s="623">
        <f t="shared" ref="AQ37" si="296">O37</f>
        <v>0</v>
      </c>
      <c r="AR37" s="626">
        <f t="shared" ref="AR37" si="297">O38</f>
        <v>0</v>
      </c>
      <c r="AS37" s="626">
        <f t="shared" ref="AS37" si="298">O39</f>
        <v>0</v>
      </c>
      <c r="AT37" s="620">
        <f t="shared" ref="AT37" si="299">O40</f>
        <v>0</v>
      </c>
      <c r="AU37" s="623">
        <f t="shared" ref="AU37" si="300">P37</f>
        <v>0</v>
      </c>
      <c r="AV37" s="626">
        <f t="shared" ref="AV37" si="301">P38</f>
        <v>0</v>
      </c>
      <c r="AW37" s="626">
        <f t="shared" ref="AW37" si="302">P39</f>
        <v>0</v>
      </c>
      <c r="AX37" s="620">
        <f t="shared" ref="AX37" si="303">P40</f>
        <v>0</v>
      </c>
      <c r="AY37" s="623">
        <f t="shared" ref="AY37" si="304">Q37</f>
        <v>0</v>
      </c>
      <c r="AZ37" s="626">
        <f t="shared" ref="AZ37" si="305">Q38</f>
        <v>0</v>
      </c>
      <c r="BA37" s="626">
        <f t="shared" ref="BA37" si="306">Q39</f>
        <v>0</v>
      </c>
      <c r="BB37" s="620">
        <f t="shared" ref="BB37" si="307">Q40</f>
        <v>0</v>
      </c>
      <c r="BC37" s="623">
        <f t="shared" ref="BC37" si="308">R37</f>
        <v>0</v>
      </c>
      <c r="BD37" s="626">
        <f t="shared" ref="BD37" si="309">R38</f>
        <v>0</v>
      </c>
      <c r="BE37" s="626">
        <f t="shared" ref="BE37" si="310">R39</f>
        <v>0</v>
      </c>
      <c r="BF37" s="620">
        <f t="shared" ref="BF37" si="311">R40</f>
        <v>0</v>
      </c>
      <c r="BG37" s="623">
        <f t="shared" ref="BG37" si="312">S37</f>
        <v>0</v>
      </c>
      <c r="BH37" s="626">
        <f t="shared" ref="BH37" si="313">S38</f>
        <v>0</v>
      </c>
      <c r="BI37" s="626">
        <f t="shared" ref="BI37" si="314">S39</f>
        <v>0</v>
      </c>
      <c r="BJ37" s="620">
        <f t="shared" ref="BJ37" si="315">S40</f>
        <v>0</v>
      </c>
      <c r="BK37" s="631">
        <f t="shared" ref="BK37" si="316">H39</f>
        <v>0</v>
      </c>
      <c r="BL37" s="640">
        <f t="shared" ref="BL37" si="317">SUM(T37,T38,T39,T40)</f>
        <v>0</v>
      </c>
      <c r="BM37" s="641"/>
      <c r="BN37" s="641"/>
      <c r="BO37" s="642"/>
      <c r="BP37" s="629" t="str">
        <f t="shared" ref="BP37:BP57" si="318">IF(V37="","",SUM(BK37,BL37)+(IFERROR(SUM(W37:BJ37)+LARGE(W37:BJ37,1)/100+LARGE(W37:BJ37,2)/1000+LARGE(W37:BJ37,3)/10000+LARGE(W37:BJ37,4)/100000+LARGE(W37:BJ37,5)/1000000+LARGE(W37:BJ37,6)/10000000+LARGE(W37:BJ37,7)/100000000+LARGE(W37:BJ37,8)/1000000000+LARGE(W37:BJ37,9)/10000000000+LARGE(W37:BJ37,10)/100000000000+LARGE(W37:BJ37,11)/1000000000000+LARGE(W37:BJ37,12)/10000000000000+LARGE(W37:BJ37,13)/100000000000000+LARGE(W37:BJ37,14)/1000000000000000+LARGE(W37:BJ37,15)/10000000000000000+LARGE(W37:BJ37,16)/100000000000000000+LARGE(W37:BJ37,17)/1000000000000000000+LARGE(W37:BJ37,18)/10000000000000000000+LARGE(W37:BJ37,19)/100000000000000000000+LARGE(W37:BJ37,20)/E35+21+LARGE(W37:BJ37,21)/E35+22+LARGE(W37:BJ37,22)/E35+23+LARGE(W37:BJ37,23)/E35+24+LARGE(W37:BJ37,24)/E35+25+LARGE(W37:BJ37,25)/E35+26+LARGE(W37:BJ37,26)/E35+27+LARGE(W37:BJ37,27)/E35+28+LARGE(W37:BJ37,28)/E35+29+LARGE(W37:BJ37,29)/E35+30+LARGE(W37:BJ37,30)/E35+31+LARGE(W37:BJ37,31)/E35+32+LARGE(W37:BJ37,32)/E35+33+LARGE(W37:BJ37,33)/E35+34+LARGE(W37:BJ37,34)/E35+35+LARGE(W37:BJ37,35)/E35+36+LARGE(W37:BJ37,36)/E35+37+LARGE(W37:BJ37,37)/E35+38+LARGE(W37:BJ37,38)/E35+39+LARGE(W37:BJ37,39)/E35+40+LARGE(W37:BJ37,40)/E35+21-0.01/U37,0)))</f>
        <v/>
      </c>
    </row>
    <row r="38" spans="1:68" ht="12" customHeight="1" x14ac:dyDescent="0.3">
      <c r="A38" s="582"/>
      <c r="B38" s="578"/>
      <c r="C38" s="570"/>
      <c r="D38" s="574"/>
      <c r="E38" s="164"/>
      <c r="F38" s="165"/>
      <c r="G38" s="150"/>
      <c r="H38" s="33" t="str">
        <f>IF(SUM(I37,I38,I39:I40,S37,S38,S39,S40)=0,"",(SUM(I37,I38,I39:I40,S37,S38,S39,S40)))</f>
        <v/>
      </c>
      <c r="I38" s="34" t="str">
        <f t="shared" ref="I38:I40" si="319">IF(MIN(90,SUM(J38:S38))=0,"",(MIN(90,SUM(J38:S38))))</f>
        <v/>
      </c>
      <c r="J38" s="175"/>
      <c r="K38" s="175"/>
      <c r="L38" s="175"/>
      <c r="M38" s="175"/>
      <c r="N38" s="175"/>
      <c r="O38" s="175"/>
      <c r="P38" s="175"/>
      <c r="Q38" s="175"/>
      <c r="R38" s="175"/>
      <c r="S38" s="176"/>
      <c r="T38" s="177"/>
      <c r="U38" s="634"/>
      <c r="V38" s="636"/>
      <c r="W38" s="624"/>
      <c r="X38" s="627"/>
      <c r="Y38" s="627"/>
      <c r="Z38" s="621"/>
      <c r="AA38" s="624"/>
      <c r="AB38" s="627"/>
      <c r="AC38" s="627"/>
      <c r="AD38" s="621"/>
      <c r="AE38" s="624"/>
      <c r="AF38" s="627"/>
      <c r="AG38" s="627"/>
      <c r="AH38" s="621"/>
      <c r="AI38" s="624"/>
      <c r="AJ38" s="627"/>
      <c r="AK38" s="627"/>
      <c r="AL38" s="621"/>
      <c r="AM38" s="624"/>
      <c r="AN38" s="627"/>
      <c r="AO38" s="627"/>
      <c r="AP38" s="621"/>
      <c r="AQ38" s="624"/>
      <c r="AR38" s="627"/>
      <c r="AS38" s="627"/>
      <c r="AT38" s="621"/>
      <c r="AU38" s="624"/>
      <c r="AV38" s="627"/>
      <c r="AW38" s="627"/>
      <c r="AX38" s="621"/>
      <c r="AY38" s="624"/>
      <c r="AZ38" s="627"/>
      <c r="BA38" s="627"/>
      <c r="BB38" s="621"/>
      <c r="BC38" s="624"/>
      <c r="BD38" s="627"/>
      <c r="BE38" s="627"/>
      <c r="BF38" s="621"/>
      <c r="BG38" s="624"/>
      <c r="BH38" s="627"/>
      <c r="BI38" s="627"/>
      <c r="BJ38" s="621"/>
      <c r="BK38" s="632"/>
      <c r="BL38" s="643"/>
      <c r="BM38" s="644"/>
      <c r="BN38" s="644"/>
      <c r="BO38" s="645"/>
      <c r="BP38" s="630"/>
    </row>
    <row r="39" spans="1:68" ht="12" customHeight="1" thickBot="1" x14ac:dyDescent="0.35">
      <c r="A39" s="582"/>
      <c r="B39" s="578"/>
      <c r="C39" s="570"/>
      <c r="D39" s="574"/>
      <c r="E39" s="164"/>
      <c r="F39" s="165"/>
      <c r="G39" s="35" t="s">
        <v>677</v>
      </c>
      <c r="H39" s="95"/>
      <c r="I39" s="34" t="str">
        <f t="shared" si="319"/>
        <v/>
      </c>
      <c r="J39" s="175"/>
      <c r="K39" s="175"/>
      <c r="L39" s="175"/>
      <c r="M39" s="175"/>
      <c r="N39" s="175"/>
      <c r="O39" s="175"/>
      <c r="P39" s="175"/>
      <c r="Q39" s="175"/>
      <c r="R39" s="175"/>
      <c r="S39" s="176"/>
      <c r="T39" s="177"/>
      <c r="U39" s="634"/>
      <c r="V39" s="636"/>
      <c r="W39" s="624"/>
      <c r="X39" s="627"/>
      <c r="Y39" s="627"/>
      <c r="Z39" s="621"/>
      <c r="AA39" s="624"/>
      <c r="AB39" s="627"/>
      <c r="AC39" s="627"/>
      <c r="AD39" s="621"/>
      <c r="AE39" s="624"/>
      <c r="AF39" s="627"/>
      <c r="AG39" s="627"/>
      <c r="AH39" s="621"/>
      <c r="AI39" s="624"/>
      <c r="AJ39" s="627"/>
      <c r="AK39" s="627"/>
      <c r="AL39" s="621"/>
      <c r="AM39" s="624"/>
      <c r="AN39" s="627"/>
      <c r="AO39" s="627"/>
      <c r="AP39" s="621"/>
      <c r="AQ39" s="624"/>
      <c r="AR39" s="627"/>
      <c r="AS39" s="627"/>
      <c r="AT39" s="621"/>
      <c r="AU39" s="624"/>
      <c r="AV39" s="627"/>
      <c r="AW39" s="627"/>
      <c r="AX39" s="621"/>
      <c r="AY39" s="624"/>
      <c r="AZ39" s="627"/>
      <c r="BA39" s="627"/>
      <c r="BB39" s="621"/>
      <c r="BC39" s="624"/>
      <c r="BD39" s="627"/>
      <c r="BE39" s="627"/>
      <c r="BF39" s="621"/>
      <c r="BG39" s="624"/>
      <c r="BH39" s="627"/>
      <c r="BI39" s="627"/>
      <c r="BJ39" s="621"/>
      <c r="BK39" s="632"/>
      <c r="BL39" s="643"/>
      <c r="BM39" s="644"/>
      <c r="BN39" s="644"/>
      <c r="BO39" s="645"/>
      <c r="BP39" s="630"/>
    </row>
    <row r="40" spans="1:68" ht="12" customHeight="1" thickBot="1" x14ac:dyDescent="0.35">
      <c r="A40" s="583"/>
      <c r="B40" s="579"/>
      <c r="C40" s="572"/>
      <c r="D40" s="575"/>
      <c r="E40" s="166"/>
      <c r="F40" s="169"/>
      <c r="G40" s="36" t="s">
        <v>678</v>
      </c>
      <c r="H40" s="37" t="str">
        <f>IF(SUM(H38,H39)=0,"",(SUM(H38,H39)))</f>
        <v/>
      </c>
      <c r="I40" s="38" t="str">
        <f t="shared" si="319"/>
        <v/>
      </c>
      <c r="J40" s="184"/>
      <c r="K40" s="184"/>
      <c r="L40" s="184"/>
      <c r="M40" s="184"/>
      <c r="N40" s="184"/>
      <c r="O40" s="184"/>
      <c r="P40" s="184"/>
      <c r="Q40" s="184"/>
      <c r="R40" s="184"/>
      <c r="S40" s="185"/>
      <c r="T40" s="183"/>
      <c r="U40" s="634"/>
      <c r="V40" s="636"/>
      <c r="W40" s="624"/>
      <c r="X40" s="627"/>
      <c r="Y40" s="627"/>
      <c r="Z40" s="621"/>
      <c r="AA40" s="624"/>
      <c r="AB40" s="627"/>
      <c r="AC40" s="627"/>
      <c r="AD40" s="621"/>
      <c r="AE40" s="624"/>
      <c r="AF40" s="627"/>
      <c r="AG40" s="627"/>
      <c r="AH40" s="621"/>
      <c r="AI40" s="624"/>
      <c r="AJ40" s="627"/>
      <c r="AK40" s="627"/>
      <c r="AL40" s="621"/>
      <c r="AM40" s="624"/>
      <c r="AN40" s="627"/>
      <c r="AO40" s="627"/>
      <c r="AP40" s="621"/>
      <c r="AQ40" s="624"/>
      <c r="AR40" s="627"/>
      <c r="AS40" s="627"/>
      <c r="AT40" s="621"/>
      <c r="AU40" s="624"/>
      <c r="AV40" s="627"/>
      <c r="AW40" s="627"/>
      <c r="AX40" s="621"/>
      <c r="AY40" s="624"/>
      <c r="AZ40" s="627"/>
      <c r="BA40" s="627"/>
      <c r="BB40" s="621"/>
      <c r="BC40" s="624"/>
      <c r="BD40" s="627"/>
      <c r="BE40" s="627"/>
      <c r="BF40" s="621"/>
      <c r="BG40" s="624"/>
      <c r="BH40" s="627"/>
      <c r="BI40" s="627"/>
      <c r="BJ40" s="621"/>
      <c r="BK40" s="632"/>
      <c r="BL40" s="646"/>
      <c r="BM40" s="647"/>
      <c r="BN40" s="647"/>
      <c r="BO40" s="648"/>
      <c r="BP40" s="630"/>
    </row>
    <row r="41" spans="1:68" ht="12" customHeight="1" x14ac:dyDescent="0.3">
      <c r="A41" s="581" t="str">
        <f t="shared" ref="A41" si="320">IF(ISERROR(RANK(BP41,$BP$33:$BP$60,0)),"",(RANK(BP41,$BP$33:$BP$60,0)))</f>
        <v/>
      </c>
      <c r="B41" s="577" t="str">
        <f>IF(ISNA(VLOOKUP($D41,'L. Des E.'!$A$3:$C$362,2,FALSE)),"",(VLOOKUP($D41,'L. Des E.'!$A$3:$C$362,2,FALSE)))</f>
        <v/>
      </c>
      <c r="C41" s="569" t="str">
        <f>IF(ISNA(VLOOKUP($D41,'L. Des E.'!$A$3:$C$362,3,FALSE)),"",(VLOOKUP($D41,'L. Des E.'!$A$3:$C$362,3,FALSE)))</f>
        <v/>
      </c>
      <c r="D41" s="573"/>
      <c r="E41" s="162"/>
      <c r="F41" s="163"/>
      <c r="G41" s="149"/>
      <c r="H41" s="31"/>
      <c r="I41" s="30" t="str">
        <f>IF(MIN(90,SUM(J41:S41))=0,"",(MIN(90,SUM(J41:S41))))</f>
        <v/>
      </c>
      <c r="J41" s="172"/>
      <c r="K41" s="172"/>
      <c r="L41" s="172"/>
      <c r="M41" s="172"/>
      <c r="N41" s="172"/>
      <c r="O41" s="172"/>
      <c r="P41" s="172"/>
      <c r="Q41" s="172"/>
      <c r="R41" s="172"/>
      <c r="S41" s="173"/>
      <c r="T41" s="174"/>
      <c r="U41" s="634">
        <v>3</v>
      </c>
      <c r="V41" s="635" t="str">
        <f t="shared" ref="V41" si="321">I44</f>
        <v/>
      </c>
      <c r="W41" s="623">
        <f t="shared" ref="W41" si="322">J41</f>
        <v>0</v>
      </c>
      <c r="X41" s="626">
        <f t="shared" ref="X41" si="323">J42</f>
        <v>0</v>
      </c>
      <c r="Y41" s="626">
        <f t="shared" ref="Y41" si="324">J43</f>
        <v>0</v>
      </c>
      <c r="Z41" s="620">
        <f t="shared" ref="Z41" si="325">J44</f>
        <v>0</v>
      </c>
      <c r="AA41" s="623">
        <f t="shared" ref="AA41" si="326">K41</f>
        <v>0</v>
      </c>
      <c r="AB41" s="626">
        <f t="shared" ref="AB41" si="327">K42</f>
        <v>0</v>
      </c>
      <c r="AC41" s="626">
        <f t="shared" ref="AC41" si="328">K43</f>
        <v>0</v>
      </c>
      <c r="AD41" s="620">
        <f t="shared" ref="AD41" si="329">K44</f>
        <v>0</v>
      </c>
      <c r="AE41" s="623">
        <f t="shared" ref="AE41" si="330">L41</f>
        <v>0</v>
      </c>
      <c r="AF41" s="626">
        <f t="shared" ref="AF41" si="331">L42</f>
        <v>0</v>
      </c>
      <c r="AG41" s="626">
        <f t="shared" ref="AG41" si="332">L43</f>
        <v>0</v>
      </c>
      <c r="AH41" s="620">
        <f t="shared" ref="AH41" si="333">L44</f>
        <v>0</v>
      </c>
      <c r="AI41" s="623">
        <f t="shared" ref="AI41" si="334">M41</f>
        <v>0</v>
      </c>
      <c r="AJ41" s="626">
        <f t="shared" ref="AJ41" si="335">M42</f>
        <v>0</v>
      </c>
      <c r="AK41" s="626">
        <f t="shared" ref="AK41" si="336">M43</f>
        <v>0</v>
      </c>
      <c r="AL41" s="620">
        <f t="shared" ref="AL41" si="337">M44</f>
        <v>0</v>
      </c>
      <c r="AM41" s="623">
        <f t="shared" ref="AM41" si="338">N41</f>
        <v>0</v>
      </c>
      <c r="AN41" s="626">
        <f t="shared" ref="AN41" si="339">N42</f>
        <v>0</v>
      </c>
      <c r="AO41" s="626">
        <f t="shared" ref="AO41" si="340">N43</f>
        <v>0</v>
      </c>
      <c r="AP41" s="620">
        <f t="shared" ref="AP41" si="341">N44</f>
        <v>0</v>
      </c>
      <c r="AQ41" s="623">
        <f t="shared" ref="AQ41" si="342">O41</f>
        <v>0</v>
      </c>
      <c r="AR41" s="626">
        <f t="shared" ref="AR41" si="343">O42</f>
        <v>0</v>
      </c>
      <c r="AS41" s="626">
        <f t="shared" ref="AS41" si="344">O43</f>
        <v>0</v>
      </c>
      <c r="AT41" s="620">
        <f t="shared" ref="AT41" si="345">O44</f>
        <v>0</v>
      </c>
      <c r="AU41" s="623">
        <f t="shared" ref="AU41" si="346">P41</f>
        <v>0</v>
      </c>
      <c r="AV41" s="626">
        <f t="shared" ref="AV41" si="347">P42</f>
        <v>0</v>
      </c>
      <c r="AW41" s="626">
        <f t="shared" ref="AW41" si="348">P43</f>
        <v>0</v>
      </c>
      <c r="AX41" s="620">
        <f t="shared" ref="AX41" si="349">P44</f>
        <v>0</v>
      </c>
      <c r="AY41" s="623">
        <f t="shared" ref="AY41" si="350">Q41</f>
        <v>0</v>
      </c>
      <c r="AZ41" s="626">
        <f t="shared" ref="AZ41" si="351">Q42</f>
        <v>0</v>
      </c>
      <c r="BA41" s="626">
        <f t="shared" ref="BA41" si="352">Q43</f>
        <v>0</v>
      </c>
      <c r="BB41" s="620">
        <f t="shared" ref="BB41" si="353">Q44</f>
        <v>0</v>
      </c>
      <c r="BC41" s="623">
        <f t="shared" ref="BC41" si="354">R41</f>
        <v>0</v>
      </c>
      <c r="BD41" s="626">
        <f t="shared" ref="BD41" si="355">R42</f>
        <v>0</v>
      </c>
      <c r="BE41" s="626">
        <f t="shared" ref="BE41" si="356">R43</f>
        <v>0</v>
      </c>
      <c r="BF41" s="620">
        <f t="shared" ref="BF41" si="357">R44</f>
        <v>0</v>
      </c>
      <c r="BG41" s="623">
        <f t="shared" ref="BG41" si="358">S41</f>
        <v>0</v>
      </c>
      <c r="BH41" s="626">
        <f t="shared" ref="BH41" si="359">S42</f>
        <v>0</v>
      </c>
      <c r="BI41" s="626">
        <f t="shared" ref="BI41" si="360">S43</f>
        <v>0</v>
      </c>
      <c r="BJ41" s="620">
        <f t="shared" ref="BJ41" si="361">S44</f>
        <v>0</v>
      </c>
      <c r="BK41" s="631">
        <f t="shared" ref="BK41" si="362">H43</f>
        <v>0</v>
      </c>
      <c r="BL41" s="640">
        <f t="shared" ref="BL41" si="363">SUM(T41,T42,T43,T44)</f>
        <v>0</v>
      </c>
      <c r="BM41" s="641"/>
      <c r="BN41" s="641"/>
      <c r="BO41" s="642"/>
      <c r="BP41" s="629" t="str">
        <f t="shared" si="318"/>
        <v/>
      </c>
    </row>
    <row r="42" spans="1:68" ht="12" customHeight="1" x14ac:dyDescent="0.3">
      <c r="A42" s="582"/>
      <c r="B42" s="578"/>
      <c r="C42" s="570"/>
      <c r="D42" s="574"/>
      <c r="E42" s="164"/>
      <c r="F42" s="165"/>
      <c r="G42" s="150"/>
      <c r="H42" s="33" t="str">
        <f>IF(SUM(I41,I42,I43:I44,S41,S42,S43,S44)=0,"",(SUM(I41,I42,I43:I44,S41,S42,S43,S44)))</f>
        <v/>
      </c>
      <c r="I42" s="34" t="str">
        <f t="shared" ref="I42:I44" si="364">IF(MIN(90,SUM(J42:S42))=0,"",(MIN(90,SUM(J42:S42))))</f>
        <v/>
      </c>
      <c r="J42" s="188"/>
      <c r="K42" s="188"/>
      <c r="L42" s="188"/>
      <c r="M42" s="188"/>
      <c r="N42" s="188"/>
      <c r="O42" s="188"/>
      <c r="P42" s="188"/>
      <c r="Q42" s="188"/>
      <c r="R42" s="188"/>
      <c r="S42" s="189"/>
      <c r="T42" s="177"/>
      <c r="U42" s="634"/>
      <c r="V42" s="636"/>
      <c r="W42" s="624"/>
      <c r="X42" s="627"/>
      <c r="Y42" s="627"/>
      <c r="Z42" s="621"/>
      <c r="AA42" s="624"/>
      <c r="AB42" s="627"/>
      <c r="AC42" s="627"/>
      <c r="AD42" s="621"/>
      <c r="AE42" s="624"/>
      <c r="AF42" s="627"/>
      <c r="AG42" s="627"/>
      <c r="AH42" s="621"/>
      <c r="AI42" s="624"/>
      <c r="AJ42" s="627"/>
      <c r="AK42" s="627"/>
      <c r="AL42" s="621"/>
      <c r="AM42" s="624"/>
      <c r="AN42" s="627"/>
      <c r="AO42" s="627"/>
      <c r="AP42" s="621"/>
      <c r="AQ42" s="624"/>
      <c r="AR42" s="627"/>
      <c r="AS42" s="627"/>
      <c r="AT42" s="621"/>
      <c r="AU42" s="624"/>
      <c r="AV42" s="627"/>
      <c r="AW42" s="627"/>
      <c r="AX42" s="621"/>
      <c r="AY42" s="624"/>
      <c r="AZ42" s="627"/>
      <c r="BA42" s="627"/>
      <c r="BB42" s="621"/>
      <c r="BC42" s="624"/>
      <c r="BD42" s="627"/>
      <c r="BE42" s="627"/>
      <c r="BF42" s="621"/>
      <c r="BG42" s="624"/>
      <c r="BH42" s="627"/>
      <c r="BI42" s="627"/>
      <c r="BJ42" s="621"/>
      <c r="BK42" s="632"/>
      <c r="BL42" s="643"/>
      <c r="BM42" s="644"/>
      <c r="BN42" s="644"/>
      <c r="BO42" s="645"/>
      <c r="BP42" s="630"/>
    </row>
    <row r="43" spans="1:68" ht="12" customHeight="1" thickBot="1" x14ac:dyDescent="0.35">
      <c r="A43" s="582"/>
      <c r="B43" s="578"/>
      <c r="C43" s="570"/>
      <c r="D43" s="574"/>
      <c r="E43" s="164"/>
      <c r="F43" s="165"/>
      <c r="G43" s="35" t="s">
        <v>677</v>
      </c>
      <c r="H43" s="95"/>
      <c r="I43" s="34" t="str">
        <f t="shared" si="364"/>
        <v/>
      </c>
      <c r="J43" s="175"/>
      <c r="K43" s="175"/>
      <c r="L43" s="175"/>
      <c r="M43" s="175"/>
      <c r="N43" s="175"/>
      <c r="O43" s="175"/>
      <c r="P43" s="175"/>
      <c r="Q43" s="175"/>
      <c r="R43" s="175"/>
      <c r="S43" s="176"/>
      <c r="T43" s="177"/>
      <c r="U43" s="634"/>
      <c r="V43" s="636"/>
      <c r="W43" s="624"/>
      <c r="X43" s="627"/>
      <c r="Y43" s="627"/>
      <c r="Z43" s="621"/>
      <c r="AA43" s="624"/>
      <c r="AB43" s="627"/>
      <c r="AC43" s="627"/>
      <c r="AD43" s="621"/>
      <c r="AE43" s="624"/>
      <c r="AF43" s="627"/>
      <c r="AG43" s="627"/>
      <c r="AH43" s="621"/>
      <c r="AI43" s="624"/>
      <c r="AJ43" s="627"/>
      <c r="AK43" s="627"/>
      <c r="AL43" s="621"/>
      <c r="AM43" s="624"/>
      <c r="AN43" s="627"/>
      <c r="AO43" s="627"/>
      <c r="AP43" s="621"/>
      <c r="AQ43" s="624"/>
      <c r="AR43" s="627"/>
      <c r="AS43" s="627"/>
      <c r="AT43" s="621"/>
      <c r="AU43" s="624"/>
      <c r="AV43" s="627"/>
      <c r="AW43" s="627"/>
      <c r="AX43" s="621"/>
      <c r="AY43" s="624"/>
      <c r="AZ43" s="627"/>
      <c r="BA43" s="627"/>
      <c r="BB43" s="621"/>
      <c r="BC43" s="624"/>
      <c r="BD43" s="627"/>
      <c r="BE43" s="627"/>
      <c r="BF43" s="621"/>
      <c r="BG43" s="624"/>
      <c r="BH43" s="627"/>
      <c r="BI43" s="627"/>
      <c r="BJ43" s="621"/>
      <c r="BK43" s="632"/>
      <c r="BL43" s="643"/>
      <c r="BM43" s="644"/>
      <c r="BN43" s="644"/>
      <c r="BO43" s="645"/>
      <c r="BP43" s="630"/>
    </row>
    <row r="44" spans="1:68" ht="12" customHeight="1" thickBot="1" x14ac:dyDescent="0.35">
      <c r="A44" s="583"/>
      <c r="B44" s="579"/>
      <c r="C44" s="572"/>
      <c r="D44" s="575"/>
      <c r="E44" s="170"/>
      <c r="F44" s="167"/>
      <c r="G44" s="36" t="s">
        <v>678</v>
      </c>
      <c r="H44" s="37" t="str">
        <f>IF(SUM(H42,H43)=0,"",(SUM(H42,H43)))</f>
        <v/>
      </c>
      <c r="I44" s="38" t="str">
        <f t="shared" si="364"/>
        <v/>
      </c>
      <c r="J44" s="187"/>
      <c r="K44" s="187"/>
      <c r="L44" s="187"/>
      <c r="M44" s="187"/>
      <c r="N44" s="187"/>
      <c r="O44" s="187"/>
      <c r="P44" s="187"/>
      <c r="Q44" s="187"/>
      <c r="R44" s="187"/>
      <c r="S44" s="190"/>
      <c r="T44" s="191"/>
      <c r="U44" s="634"/>
      <c r="V44" s="636"/>
      <c r="W44" s="624"/>
      <c r="X44" s="627"/>
      <c r="Y44" s="627"/>
      <c r="Z44" s="621"/>
      <c r="AA44" s="624"/>
      <c r="AB44" s="627"/>
      <c r="AC44" s="627"/>
      <c r="AD44" s="621"/>
      <c r="AE44" s="624"/>
      <c r="AF44" s="627"/>
      <c r="AG44" s="627"/>
      <c r="AH44" s="621"/>
      <c r="AI44" s="624"/>
      <c r="AJ44" s="627"/>
      <c r="AK44" s="627"/>
      <c r="AL44" s="621"/>
      <c r="AM44" s="624"/>
      <c r="AN44" s="627"/>
      <c r="AO44" s="627"/>
      <c r="AP44" s="621"/>
      <c r="AQ44" s="624"/>
      <c r="AR44" s="627"/>
      <c r="AS44" s="627"/>
      <c r="AT44" s="621"/>
      <c r="AU44" s="624"/>
      <c r="AV44" s="627"/>
      <c r="AW44" s="627"/>
      <c r="AX44" s="621"/>
      <c r="AY44" s="624"/>
      <c r="AZ44" s="627"/>
      <c r="BA44" s="627"/>
      <c r="BB44" s="621"/>
      <c r="BC44" s="624"/>
      <c r="BD44" s="627"/>
      <c r="BE44" s="627"/>
      <c r="BF44" s="621"/>
      <c r="BG44" s="624"/>
      <c r="BH44" s="627"/>
      <c r="BI44" s="627"/>
      <c r="BJ44" s="621"/>
      <c r="BK44" s="632"/>
      <c r="BL44" s="646"/>
      <c r="BM44" s="647"/>
      <c r="BN44" s="647"/>
      <c r="BO44" s="648"/>
      <c r="BP44" s="630"/>
    </row>
    <row r="45" spans="1:68" ht="12" customHeight="1" x14ac:dyDescent="0.3">
      <c r="A45" s="581" t="str">
        <f t="shared" ref="A45" si="365">IF(ISERROR(RANK(BP45,$BP$33:$BP$60,0)),"",(RANK(BP45,$BP$33:$BP$60,0)))</f>
        <v/>
      </c>
      <c r="B45" s="577" t="str">
        <f>IF(ISNA(VLOOKUP($D45,'L. Des E.'!$A$3:$C$362,2,FALSE)),"",(VLOOKUP($D45,'L. Des E.'!$A$3:$C$362,2,FALSE)))</f>
        <v/>
      </c>
      <c r="C45" s="569" t="str">
        <f>IF(ISNA(VLOOKUP($D45,'L. Des E.'!$A$3:$C$362,3,FALSE)),"",(VLOOKUP($D45,'L. Des E.'!$A$3:$C$362,3,FALSE)))</f>
        <v/>
      </c>
      <c r="D45" s="573"/>
      <c r="E45" s="171"/>
      <c r="F45" s="168"/>
      <c r="G45" s="149"/>
      <c r="H45" s="39"/>
      <c r="I45" s="30" t="str">
        <f>IF(MIN(90,SUM(J45:S45))=0,"",(MIN(90,SUM(J45:S45))))</f>
        <v/>
      </c>
      <c r="J45" s="192"/>
      <c r="K45" s="192"/>
      <c r="L45" s="192"/>
      <c r="M45" s="192"/>
      <c r="N45" s="192"/>
      <c r="O45" s="192"/>
      <c r="P45" s="192"/>
      <c r="Q45" s="192"/>
      <c r="R45" s="192"/>
      <c r="S45" s="189"/>
      <c r="T45" s="193"/>
      <c r="U45" s="634">
        <v>4</v>
      </c>
      <c r="V45" s="635" t="str">
        <f t="shared" ref="V45" si="366">I48</f>
        <v/>
      </c>
      <c r="W45" s="623">
        <f t="shared" ref="W45" si="367">J45</f>
        <v>0</v>
      </c>
      <c r="X45" s="626">
        <f t="shared" ref="X45" si="368">J46</f>
        <v>0</v>
      </c>
      <c r="Y45" s="626">
        <f t="shared" ref="Y45" si="369">J47</f>
        <v>0</v>
      </c>
      <c r="Z45" s="620">
        <f t="shared" ref="Z45" si="370">J48</f>
        <v>0</v>
      </c>
      <c r="AA45" s="623">
        <f t="shared" ref="AA45" si="371">K45</f>
        <v>0</v>
      </c>
      <c r="AB45" s="626">
        <f t="shared" ref="AB45" si="372">K46</f>
        <v>0</v>
      </c>
      <c r="AC45" s="626">
        <f t="shared" ref="AC45" si="373">K47</f>
        <v>0</v>
      </c>
      <c r="AD45" s="620">
        <f t="shared" ref="AD45" si="374">K48</f>
        <v>0</v>
      </c>
      <c r="AE45" s="623">
        <f t="shared" ref="AE45" si="375">L45</f>
        <v>0</v>
      </c>
      <c r="AF45" s="626">
        <f t="shared" ref="AF45" si="376">L46</f>
        <v>0</v>
      </c>
      <c r="AG45" s="626">
        <f t="shared" ref="AG45" si="377">L47</f>
        <v>0</v>
      </c>
      <c r="AH45" s="620">
        <f t="shared" ref="AH45" si="378">L48</f>
        <v>0</v>
      </c>
      <c r="AI45" s="623">
        <f t="shared" ref="AI45" si="379">M45</f>
        <v>0</v>
      </c>
      <c r="AJ45" s="626">
        <f t="shared" ref="AJ45" si="380">M46</f>
        <v>0</v>
      </c>
      <c r="AK45" s="626">
        <f t="shared" ref="AK45" si="381">M47</f>
        <v>0</v>
      </c>
      <c r="AL45" s="620">
        <f t="shared" ref="AL45" si="382">M48</f>
        <v>0</v>
      </c>
      <c r="AM45" s="623">
        <f t="shared" ref="AM45" si="383">N45</f>
        <v>0</v>
      </c>
      <c r="AN45" s="626">
        <f t="shared" ref="AN45" si="384">N46</f>
        <v>0</v>
      </c>
      <c r="AO45" s="626">
        <f t="shared" ref="AO45" si="385">N47</f>
        <v>0</v>
      </c>
      <c r="AP45" s="620">
        <f t="shared" ref="AP45" si="386">N48</f>
        <v>0</v>
      </c>
      <c r="AQ45" s="623">
        <f t="shared" ref="AQ45" si="387">O45</f>
        <v>0</v>
      </c>
      <c r="AR45" s="626">
        <f t="shared" ref="AR45" si="388">O46</f>
        <v>0</v>
      </c>
      <c r="AS45" s="626">
        <f t="shared" ref="AS45" si="389">O47</f>
        <v>0</v>
      </c>
      <c r="AT45" s="620">
        <f t="shared" ref="AT45" si="390">O48</f>
        <v>0</v>
      </c>
      <c r="AU45" s="623">
        <f t="shared" ref="AU45" si="391">P45</f>
        <v>0</v>
      </c>
      <c r="AV45" s="626">
        <f t="shared" ref="AV45" si="392">P46</f>
        <v>0</v>
      </c>
      <c r="AW45" s="626">
        <f t="shared" ref="AW45" si="393">P47</f>
        <v>0</v>
      </c>
      <c r="AX45" s="620">
        <f t="shared" ref="AX45" si="394">P48</f>
        <v>0</v>
      </c>
      <c r="AY45" s="623">
        <f t="shared" ref="AY45" si="395">Q45</f>
        <v>0</v>
      </c>
      <c r="AZ45" s="626">
        <f t="shared" ref="AZ45" si="396">Q46</f>
        <v>0</v>
      </c>
      <c r="BA45" s="626">
        <f t="shared" ref="BA45" si="397">Q47</f>
        <v>0</v>
      </c>
      <c r="BB45" s="620">
        <f t="shared" ref="BB45" si="398">Q48</f>
        <v>0</v>
      </c>
      <c r="BC45" s="623">
        <f t="shared" ref="BC45" si="399">R45</f>
        <v>0</v>
      </c>
      <c r="BD45" s="626">
        <f t="shared" ref="BD45" si="400">R46</f>
        <v>0</v>
      </c>
      <c r="BE45" s="626">
        <f t="shared" ref="BE45" si="401">R47</f>
        <v>0</v>
      </c>
      <c r="BF45" s="620">
        <f t="shared" ref="BF45" si="402">R48</f>
        <v>0</v>
      </c>
      <c r="BG45" s="623">
        <f t="shared" ref="BG45" si="403">S45</f>
        <v>0</v>
      </c>
      <c r="BH45" s="626">
        <f t="shared" ref="BH45" si="404">S46</f>
        <v>0</v>
      </c>
      <c r="BI45" s="626">
        <f t="shared" ref="BI45" si="405">S47</f>
        <v>0</v>
      </c>
      <c r="BJ45" s="620">
        <f t="shared" ref="BJ45" si="406">S48</f>
        <v>0</v>
      </c>
      <c r="BK45" s="631">
        <f t="shared" ref="BK45" si="407">H47</f>
        <v>0</v>
      </c>
      <c r="BL45" s="640">
        <f t="shared" ref="BL45" si="408">SUM(T45,T46,T47,T48)</f>
        <v>0</v>
      </c>
      <c r="BM45" s="641"/>
      <c r="BN45" s="641"/>
      <c r="BO45" s="642"/>
      <c r="BP45" s="629" t="str">
        <f t="shared" si="318"/>
        <v/>
      </c>
    </row>
    <row r="46" spans="1:68" ht="12" customHeight="1" x14ac:dyDescent="0.3">
      <c r="A46" s="582"/>
      <c r="B46" s="578"/>
      <c r="C46" s="570"/>
      <c r="D46" s="574"/>
      <c r="E46" s="164"/>
      <c r="F46" s="165"/>
      <c r="G46" s="150"/>
      <c r="H46" s="33" t="str">
        <f>IF(SUM(I45,I46,I47:I48,S45,S46,S47,S48)=0,"",(SUM(I45,I46,I47:I48,S45,S46,S47,S48)))</f>
        <v/>
      </c>
      <c r="I46" s="34" t="str">
        <f t="shared" ref="I46:I48" si="409">IF(MIN(90,SUM(J46:S46))=0,"",(MIN(90,SUM(J46:S46))))</f>
        <v/>
      </c>
      <c r="J46" s="175"/>
      <c r="K46" s="175"/>
      <c r="L46" s="175"/>
      <c r="M46" s="175"/>
      <c r="N46" s="175"/>
      <c r="O46" s="175"/>
      <c r="P46" s="175"/>
      <c r="Q46" s="175"/>
      <c r="R46" s="175"/>
      <c r="S46" s="176"/>
      <c r="T46" s="177"/>
      <c r="U46" s="634"/>
      <c r="V46" s="636"/>
      <c r="W46" s="624"/>
      <c r="X46" s="627"/>
      <c r="Y46" s="627"/>
      <c r="Z46" s="621"/>
      <c r="AA46" s="624"/>
      <c r="AB46" s="627"/>
      <c r="AC46" s="627"/>
      <c r="AD46" s="621"/>
      <c r="AE46" s="624"/>
      <c r="AF46" s="627"/>
      <c r="AG46" s="627"/>
      <c r="AH46" s="621"/>
      <c r="AI46" s="624"/>
      <c r="AJ46" s="627"/>
      <c r="AK46" s="627"/>
      <c r="AL46" s="621"/>
      <c r="AM46" s="624"/>
      <c r="AN46" s="627"/>
      <c r="AO46" s="627"/>
      <c r="AP46" s="621"/>
      <c r="AQ46" s="624"/>
      <c r="AR46" s="627"/>
      <c r="AS46" s="627"/>
      <c r="AT46" s="621"/>
      <c r="AU46" s="624"/>
      <c r="AV46" s="627"/>
      <c r="AW46" s="627"/>
      <c r="AX46" s="621"/>
      <c r="AY46" s="624"/>
      <c r="AZ46" s="627"/>
      <c r="BA46" s="627"/>
      <c r="BB46" s="621"/>
      <c r="BC46" s="624"/>
      <c r="BD46" s="627"/>
      <c r="BE46" s="627"/>
      <c r="BF46" s="621"/>
      <c r="BG46" s="624"/>
      <c r="BH46" s="627"/>
      <c r="BI46" s="627"/>
      <c r="BJ46" s="621"/>
      <c r="BK46" s="632"/>
      <c r="BL46" s="643"/>
      <c r="BM46" s="644"/>
      <c r="BN46" s="644"/>
      <c r="BO46" s="645"/>
      <c r="BP46" s="630"/>
    </row>
    <row r="47" spans="1:68" ht="12" customHeight="1" thickBot="1" x14ac:dyDescent="0.35">
      <c r="A47" s="582"/>
      <c r="B47" s="578"/>
      <c r="C47" s="570"/>
      <c r="D47" s="574"/>
      <c r="E47" s="164"/>
      <c r="F47" s="165"/>
      <c r="G47" s="35" t="s">
        <v>677</v>
      </c>
      <c r="H47" s="95"/>
      <c r="I47" s="34" t="str">
        <f t="shared" si="409"/>
        <v/>
      </c>
      <c r="J47" s="175"/>
      <c r="K47" s="175"/>
      <c r="L47" s="175"/>
      <c r="M47" s="175"/>
      <c r="N47" s="175"/>
      <c r="O47" s="175"/>
      <c r="P47" s="175"/>
      <c r="Q47" s="175"/>
      <c r="R47" s="175"/>
      <c r="S47" s="176"/>
      <c r="T47" s="177"/>
      <c r="U47" s="634"/>
      <c r="V47" s="636"/>
      <c r="W47" s="624"/>
      <c r="X47" s="627"/>
      <c r="Y47" s="627"/>
      <c r="Z47" s="621"/>
      <c r="AA47" s="624"/>
      <c r="AB47" s="627"/>
      <c r="AC47" s="627"/>
      <c r="AD47" s="621"/>
      <c r="AE47" s="624"/>
      <c r="AF47" s="627"/>
      <c r="AG47" s="627"/>
      <c r="AH47" s="621"/>
      <c r="AI47" s="624"/>
      <c r="AJ47" s="627"/>
      <c r="AK47" s="627"/>
      <c r="AL47" s="621"/>
      <c r="AM47" s="624"/>
      <c r="AN47" s="627"/>
      <c r="AO47" s="627"/>
      <c r="AP47" s="621"/>
      <c r="AQ47" s="624"/>
      <c r="AR47" s="627"/>
      <c r="AS47" s="627"/>
      <c r="AT47" s="621"/>
      <c r="AU47" s="624"/>
      <c r="AV47" s="627"/>
      <c r="AW47" s="627"/>
      <c r="AX47" s="621"/>
      <c r="AY47" s="624"/>
      <c r="AZ47" s="627"/>
      <c r="BA47" s="627"/>
      <c r="BB47" s="621"/>
      <c r="BC47" s="624"/>
      <c r="BD47" s="627"/>
      <c r="BE47" s="627"/>
      <c r="BF47" s="621"/>
      <c r="BG47" s="624"/>
      <c r="BH47" s="627"/>
      <c r="BI47" s="627"/>
      <c r="BJ47" s="621"/>
      <c r="BK47" s="632"/>
      <c r="BL47" s="643"/>
      <c r="BM47" s="644"/>
      <c r="BN47" s="644"/>
      <c r="BO47" s="645"/>
      <c r="BP47" s="630"/>
    </row>
    <row r="48" spans="1:68" ht="12" customHeight="1" thickBot="1" x14ac:dyDescent="0.35">
      <c r="A48" s="583"/>
      <c r="B48" s="579"/>
      <c r="C48" s="572"/>
      <c r="D48" s="575"/>
      <c r="E48" s="166"/>
      <c r="F48" s="169"/>
      <c r="G48" s="36" t="s">
        <v>678</v>
      </c>
      <c r="H48" s="37" t="str">
        <f>IF(SUM(H46,H47)=0,"",(SUM(H46,H47)))</f>
        <v/>
      </c>
      <c r="I48" s="38" t="str">
        <f t="shared" si="409"/>
        <v/>
      </c>
      <c r="J48" s="184"/>
      <c r="K48" s="184"/>
      <c r="L48" s="184"/>
      <c r="M48" s="184"/>
      <c r="N48" s="184"/>
      <c r="O48" s="184"/>
      <c r="P48" s="184"/>
      <c r="Q48" s="184"/>
      <c r="R48" s="184"/>
      <c r="S48" s="185"/>
      <c r="T48" s="183"/>
      <c r="U48" s="634"/>
      <c r="V48" s="636"/>
      <c r="W48" s="624"/>
      <c r="X48" s="627"/>
      <c r="Y48" s="627"/>
      <c r="Z48" s="621"/>
      <c r="AA48" s="624"/>
      <c r="AB48" s="627"/>
      <c r="AC48" s="627"/>
      <c r="AD48" s="621"/>
      <c r="AE48" s="624"/>
      <c r="AF48" s="627"/>
      <c r="AG48" s="627"/>
      <c r="AH48" s="621"/>
      <c r="AI48" s="624"/>
      <c r="AJ48" s="627"/>
      <c r="AK48" s="627"/>
      <c r="AL48" s="621"/>
      <c r="AM48" s="624"/>
      <c r="AN48" s="627"/>
      <c r="AO48" s="627"/>
      <c r="AP48" s="621"/>
      <c r="AQ48" s="624"/>
      <c r="AR48" s="627"/>
      <c r="AS48" s="627"/>
      <c r="AT48" s="621"/>
      <c r="AU48" s="624"/>
      <c r="AV48" s="627"/>
      <c r="AW48" s="627"/>
      <c r="AX48" s="621"/>
      <c r="AY48" s="624"/>
      <c r="AZ48" s="627"/>
      <c r="BA48" s="627"/>
      <c r="BB48" s="621"/>
      <c r="BC48" s="624"/>
      <c r="BD48" s="627"/>
      <c r="BE48" s="627"/>
      <c r="BF48" s="621"/>
      <c r="BG48" s="624"/>
      <c r="BH48" s="627"/>
      <c r="BI48" s="627"/>
      <c r="BJ48" s="621"/>
      <c r="BK48" s="632"/>
      <c r="BL48" s="646"/>
      <c r="BM48" s="647"/>
      <c r="BN48" s="647"/>
      <c r="BO48" s="648"/>
      <c r="BP48" s="630"/>
    </row>
    <row r="49" spans="1:68" ht="12" customHeight="1" x14ac:dyDescent="0.3">
      <c r="A49" s="581" t="str">
        <f t="shared" ref="A49" si="410">IF(ISERROR(RANK(BP49,$BP$33:$BP$60,0)),"",(RANK(BP49,$BP$33:$BP$60,0)))</f>
        <v/>
      </c>
      <c r="B49" s="577" t="str">
        <f>IF(ISNA(VLOOKUP($D49,'L. Des E.'!$A$3:$C$362,2,FALSE)),"",(VLOOKUP($D49,'L. Des E.'!$A$3:$C$362,2,FALSE)))</f>
        <v/>
      </c>
      <c r="C49" s="569" t="str">
        <f>IF(ISNA(VLOOKUP($D49,'L. Des E.'!$A$3:$C$362,3,FALSE)),"",(VLOOKUP($D49,'L. Des E.'!$A$3:$C$362,3,FALSE)))</f>
        <v/>
      </c>
      <c r="D49" s="573"/>
      <c r="E49" s="162"/>
      <c r="F49" s="163"/>
      <c r="G49" s="149"/>
      <c r="H49" s="31"/>
      <c r="I49" s="30" t="str">
        <f>IF(MIN(90,SUM(J49:S49))=0,"",(MIN(90,SUM(J49:S49))))</f>
        <v/>
      </c>
      <c r="J49" s="172"/>
      <c r="K49" s="172"/>
      <c r="L49" s="172"/>
      <c r="M49" s="172"/>
      <c r="N49" s="172"/>
      <c r="O49" s="172"/>
      <c r="P49" s="172"/>
      <c r="Q49" s="172"/>
      <c r="R49" s="172"/>
      <c r="S49" s="173"/>
      <c r="T49" s="174"/>
      <c r="U49" s="634">
        <v>5</v>
      </c>
      <c r="V49" s="635" t="str">
        <f t="shared" ref="V49" si="411">I52</f>
        <v/>
      </c>
      <c r="W49" s="623">
        <f t="shared" ref="W49" si="412">J49</f>
        <v>0</v>
      </c>
      <c r="X49" s="626">
        <f t="shared" ref="X49" si="413">J50</f>
        <v>0</v>
      </c>
      <c r="Y49" s="626">
        <f t="shared" ref="Y49" si="414">J51</f>
        <v>0</v>
      </c>
      <c r="Z49" s="620">
        <f t="shared" ref="Z49" si="415">J52</f>
        <v>0</v>
      </c>
      <c r="AA49" s="623">
        <f t="shared" ref="AA49" si="416">K49</f>
        <v>0</v>
      </c>
      <c r="AB49" s="626">
        <f t="shared" ref="AB49" si="417">K50</f>
        <v>0</v>
      </c>
      <c r="AC49" s="626">
        <f t="shared" ref="AC49" si="418">K51</f>
        <v>0</v>
      </c>
      <c r="AD49" s="620">
        <f t="shared" ref="AD49" si="419">K52</f>
        <v>0</v>
      </c>
      <c r="AE49" s="623">
        <f t="shared" ref="AE49" si="420">L49</f>
        <v>0</v>
      </c>
      <c r="AF49" s="626">
        <f t="shared" ref="AF49" si="421">L50</f>
        <v>0</v>
      </c>
      <c r="AG49" s="626">
        <f t="shared" ref="AG49" si="422">L51</f>
        <v>0</v>
      </c>
      <c r="AH49" s="620">
        <f t="shared" ref="AH49" si="423">L52</f>
        <v>0</v>
      </c>
      <c r="AI49" s="623">
        <f t="shared" ref="AI49" si="424">M49</f>
        <v>0</v>
      </c>
      <c r="AJ49" s="626">
        <f t="shared" ref="AJ49" si="425">M50</f>
        <v>0</v>
      </c>
      <c r="AK49" s="626">
        <f t="shared" ref="AK49" si="426">M51</f>
        <v>0</v>
      </c>
      <c r="AL49" s="620">
        <f t="shared" ref="AL49" si="427">M52</f>
        <v>0</v>
      </c>
      <c r="AM49" s="623">
        <f t="shared" ref="AM49" si="428">N49</f>
        <v>0</v>
      </c>
      <c r="AN49" s="626">
        <f t="shared" ref="AN49" si="429">N50</f>
        <v>0</v>
      </c>
      <c r="AO49" s="626">
        <f t="shared" ref="AO49" si="430">N51</f>
        <v>0</v>
      </c>
      <c r="AP49" s="620">
        <f t="shared" ref="AP49" si="431">N52</f>
        <v>0</v>
      </c>
      <c r="AQ49" s="623">
        <f t="shared" ref="AQ49" si="432">O49</f>
        <v>0</v>
      </c>
      <c r="AR49" s="626">
        <f t="shared" ref="AR49" si="433">O50</f>
        <v>0</v>
      </c>
      <c r="AS49" s="626">
        <f t="shared" ref="AS49" si="434">O51</f>
        <v>0</v>
      </c>
      <c r="AT49" s="620">
        <f t="shared" ref="AT49" si="435">O52</f>
        <v>0</v>
      </c>
      <c r="AU49" s="623">
        <f t="shared" ref="AU49" si="436">P49</f>
        <v>0</v>
      </c>
      <c r="AV49" s="626">
        <f t="shared" ref="AV49" si="437">P50</f>
        <v>0</v>
      </c>
      <c r="AW49" s="626">
        <f t="shared" ref="AW49" si="438">P51</f>
        <v>0</v>
      </c>
      <c r="AX49" s="620">
        <f t="shared" ref="AX49" si="439">P52</f>
        <v>0</v>
      </c>
      <c r="AY49" s="623">
        <f t="shared" ref="AY49" si="440">Q49</f>
        <v>0</v>
      </c>
      <c r="AZ49" s="626">
        <f t="shared" ref="AZ49" si="441">Q50</f>
        <v>0</v>
      </c>
      <c r="BA49" s="626">
        <f t="shared" ref="BA49" si="442">Q51</f>
        <v>0</v>
      </c>
      <c r="BB49" s="620">
        <f t="shared" ref="BB49" si="443">Q52</f>
        <v>0</v>
      </c>
      <c r="BC49" s="623">
        <f t="shared" ref="BC49" si="444">R49</f>
        <v>0</v>
      </c>
      <c r="BD49" s="626">
        <f t="shared" ref="BD49" si="445">R50</f>
        <v>0</v>
      </c>
      <c r="BE49" s="626">
        <f t="shared" ref="BE49" si="446">R51</f>
        <v>0</v>
      </c>
      <c r="BF49" s="620">
        <f t="shared" ref="BF49" si="447">R52</f>
        <v>0</v>
      </c>
      <c r="BG49" s="623">
        <f t="shared" ref="BG49" si="448">S49</f>
        <v>0</v>
      </c>
      <c r="BH49" s="626">
        <f t="shared" ref="BH49" si="449">S50</f>
        <v>0</v>
      </c>
      <c r="BI49" s="626">
        <f t="shared" ref="BI49" si="450">S51</f>
        <v>0</v>
      </c>
      <c r="BJ49" s="620">
        <f t="shared" ref="BJ49" si="451">S52</f>
        <v>0</v>
      </c>
      <c r="BK49" s="631">
        <f t="shared" ref="BK49" si="452">H51</f>
        <v>0</v>
      </c>
      <c r="BL49" s="640">
        <f t="shared" ref="BL49" si="453">SUM(T49,T50,T51,T52)</f>
        <v>0</v>
      </c>
      <c r="BM49" s="641"/>
      <c r="BN49" s="641"/>
      <c r="BO49" s="642"/>
      <c r="BP49" s="629" t="str">
        <f t="shared" si="318"/>
        <v/>
      </c>
    </row>
    <row r="50" spans="1:68" ht="12" customHeight="1" x14ac:dyDescent="0.3">
      <c r="A50" s="582"/>
      <c r="B50" s="578"/>
      <c r="C50" s="570"/>
      <c r="D50" s="574"/>
      <c r="E50" s="164"/>
      <c r="F50" s="165"/>
      <c r="G50" s="150"/>
      <c r="H50" s="33" t="str">
        <f>IF(SUM(I49,I50,I51:I52,S49,S50,S51,S52)=0,"",(SUM(I49,I50,I51:I52,S49,S50,S51,S52)))</f>
        <v/>
      </c>
      <c r="I50" s="34" t="str">
        <f t="shared" ref="I50:I52" si="454">IF(MIN(90,SUM(J50:S50))=0,"",(MIN(90,SUM(J50:S50))))</f>
        <v/>
      </c>
      <c r="J50" s="175"/>
      <c r="K50" s="175"/>
      <c r="L50" s="175"/>
      <c r="M50" s="175"/>
      <c r="N50" s="175"/>
      <c r="O50" s="175"/>
      <c r="P50" s="175"/>
      <c r="Q50" s="175"/>
      <c r="R50" s="175"/>
      <c r="S50" s="176"/>
      <c r="T50" s="177"/>
      <c r="U50" s="634"/>
      <c r="V50" s="636"/>
      <c r="W50" s="624"/>
      <c r="X50" s="627"/>
      <c r="Y50" s="627"/>
      <c r="Z50" s="621"/>
      <c r="AA50" s="624"/>
      <c r="AB50" s="627"/>
      <c r="AC50" s="627"/>
      <c r="AD50" s="621"/>
      <c r="AE50" s="624"/>
      <c r="AF50" s="627"/>
      <c r="AG50" s="627"/>
      <c r="AH50" s="621"/>
      <c r="AI50" s="624"/>
      <c r="AJ50" s="627"/>
      <c r="AK50" s="627"/>
      <c r="AL50" s="621"/>
      <c r="AM50" s="624"/>
      <c r="AN50" s="627"/>
      <c r="AO50" s="627"/>
      <c r="AP50" s="621"/>
      <c r="AQ50" s="624"/>
      <c r="AR50" s="627"/>
      <c r="AS50" s="627"/>
      <c r="AT50" s="621"/>
      <c r="AU50" s="624"/>
      <c r="AV50" s="627"/>
      <c r="AW50" s="627"/>
      <c r="AX50" s="621"/>
      <c r="AY50" s="624"/>
      <c r="AZ50" s="627"/>
      <c r="BA50" s="627"/>
      <c r="BB50" s="621"/>
      <c r="BC50" s="624"/>
      <c r="BD50" s="627"/>
      <c r="BE50" s="627"/>
      <c r="BF50" s="621"/>
      <c r="BG50" s="624"/>
      <c r="BH50" s="627"/>
      <c r="BI50" s="627"/>
      <c r="BJ50" s="621"/>
      <c r="BK50" s="632"/>
      <c r="BL50" s="643"/>
      <c r="BM50" s="644"/>
      <c r="BN50" s="644"/>
      <c r="BO50" s="645"/>
      <c r="BP50" s="630"/>
    </row>
    <row r="51" spans="1:68" ht="12" customHeight="1" thickBot="1" x14ac:dyDescent="0.35">
      <c r="A51" s="582"/>
      <c r="B51" s="578"/>
      <c r="C51" s="570"/>
      <c r="D51" s="574"/>
      <c r="E51" s="164"/>
      <c r="F51" s="165"/>
      <c r="G51" s="35" t="s">
        <v>677</v>
      </c>
      <c r="H51" s="95"/>
      <c r="I51" s="34" t="str">
        <f t="shared" si="454"/>
        <v/>
      </c>
      <c r="J51" s="175"/>
      <c r="K51" s="175"/>
      <c r="L51" s="175"/>
      <c r="M51" s="175"/>
      <c r="N51" s="175"/>
      <c r="O51" s="175"/>
      <c r="P51" s="175"/>
      <c r="Q51" s="175"/>
      <c r="R51" s="175"/>
      <c r="S51" s="176"/>
      <c r="T51" s="177"/>
      <c r="U51" s="634"/>
      <c r="V51" s="636"/>
      <c r="W51" s="624"/>
      <c r="X51" s="627"/>
      <c r="Y51" s="627"/>
      <c r="Z51" s="621"/>
      <c r="AA51" s="624"/>
      <c r="AB51" s="627"/>
      <c r="AC51" s="627"/>
      <c r="AD51" s="621"/>
      <c r="AE51" s="624"/>
      <c r="AF51" s="627"/>
      <c r="AG51" s="627"/>
      <c r="AH51" s="621"/>
      <c r="AI51" s="624"/>
      <c r="AJ51" s="627"/>
      <c r="AK51" s="627"/>
      <c r="AL51" s="621"/>
      <c r="AM51" s="624"/>
      <c r="AN51" s="627"/>
      <c r="AO51" s="627"/>
      <c r="AP51" s="621"/>
      <c r="AQ51" s="624"/>
      <c r="AR51" s="627"/>
      <c r="AS51" s="627"/>
      <c r="AT51" s="621"/>
      <c r="AU51" s="624"/>
      <c r="AV51" s="627"/>
      <c r="AW51" s="627"/>
      <c r="AX51" s="621"/>
      <c r="AY51" s="624"/>
      <c r="AZ51" s="627"/>
      <c r="BA51" s="627"/>
      <c r="BB51" s="621"/>
      <c r="BC51" s="624"/>
      <c r="BD51" s="627"/>
      <c r="BE51" s="627"/>
      <c r="BF51" s="621"/>
      <c r="BG51" s="624"/>
      <c r="BH51" s="627"/>
      <c r="BI51" s="627"/>
      <c r="BJ51" s="621"/>
      <c r="BK51" s="632"/>
      <c r="BL51" s="643"/>
      <c r="BM51" s="644"/>
      <c r="BN51" s="644"/>
      <c r="BO51" s="645"/>
      <c r="BP51" s="630"/>
    </row>
    <row r="52" spans="1:68" ht="12" customHeight="1" thickBot="1" x14ac:dyDescent="0.35">
      <c r="A52" s="583"/>
      <c r="B52" s="579"/>
      <c r="C52" s="572"/>
      <c r="D52" s="575"/>
      <c r="E52" s="170"/>
      <c r="F52" s="167"/>
      <c r="G52" s="36" t="s">
        <v>678</v>
      </c>
      <c r="H52" s="37" t="str">
        <f>IF(SUM(H50,H51)=0,"",(SUM(H50,H51)))</f>
        <v/>
      </c>
      <c r="I52" s="38" t="str">
        <f t="shared" si="454"/>
        <v/>
      </c>
      <c r="J52" s="178"/>
      <c r="K52" s="178"/>
      <c r="L52" s="178"/>
      <c r="M52" s="178"/>
      <c r="N52" s="178"/>
      <c r="O52" s="178"/>
      <c r="P52" s="178"/>
      <c r="Q52" s="178"/>
      <c r="R52" s="178"/>
      <c r="S52" s="179"/>
      <c r="T52" s="180"/>
      <c r="U52" s="634"/>
      <c r="V52" s="636"/>
      <c r="W52" s="624"/>
      <c r="X52" s="627"/>
      <c r="Y52" s="627"/>
      <c r="Z52" s="621"/>
      <c r="AA52" s="624"/>
      <c r="AB52" s="627"/>
      <c r="AC52" s="627"/>
      <c r="AD52" s="621"/>
      <c r="AE52" s="624"/>
      <c r="AF52" s="627"/>
      <c r="AG52" s="627"/>
      <c r="AH52" s="621"/>
      <c r="AI52" s="624"/>
      <c r="AJ52" s="627"/>
      <c r="AK52" s="627"/>
      <c r="AL52" s="621"/>
      <c r="AM52" s="624"/>
      <c r="AN52" s="627"/>
      <c r="AO52" s="627"/>
      <c r="AP52" s="621"/>
      <c r="AQ52" s="624"/>
      <c r="AR52" s="627"/>
      <c r="AS52" s="627"/>
      <c r="AT52" s="621"/>
      <c r="AU52" s="624"/>
      <c r="AV52" s="627"/>
      <c r="AW52" s="627"/>
      <c r="AX52" s="621"/>
      <c r="AY52" s="624"/>
      <c r="AZ52" s="627"/>
      <c r="BA52" s="627"/>
      <c r="BB52" s="621"/>
      <c r="BC52" s="624"/>
      <c r="BD52" s="627"/>
      <c r="BE52" s="627"/>
      <c r="BF52" s="621"/>
      <c r="BG52" s="624"/>
      <c r="BH52" s="627"/>
      <c r="BI52" s="627"/>
      <c r="BJ52" s="621"/>
      <c r="BK52" s="632"/>
      <c r="BL52" s="646"/>
      <c r="BM52" s="647"/>
      <c r="BN52" s="647"/>
      <c r="BO52" s="648"/>
      <c r="BP52" s="630"/>
    </row>
    <row r="53" spans="1:68" ht="12" customHeight="1" x14ac:dyDescent="0.3">
      <c r="A53" s="581" t="str">
        <f t="shared" ref="A53" si="455">IF(ISERROR(RANK(BP53,$BP$33:$BP$60,0)),"",(RANK(BP53,$BP$33:$BP$60,0)))</f>
        <v/>
      </c>
      <c r="B53" s="577" t="str">
        <f>IF(ISNA(VLOOKUP($D53,'L. Des E.'!$A$3:$C$362,2,FALSE)),"",(VLOOKUP($D53,'L. Des E.'!$A$3:$C$362,2,FALSE)))</f>
        <v/>
      </c>
      <c r="C53" s="569" t="str">
        <f>IF(ISNA(VLOOKUP($D53,'L. Des E.'!$A$3:$C$362,3,FALSE)),"",(VLOOKUP($D53,'L. Des E.'!$A$3:$C$362,3,FALSE)))</f>
        <v/>
      </c>
      <c r="D53" s="573"/>
      <c r="E53" s="171"/>
      <c r="F53" s="168"/>
      <c r="G53" s="149"/>
      <c r="H53" s="39"/>
      <c r="I53" s="30" t="str">
        <f>IF(MIN(90,SUM(J53:S53))=0,"",(MIN(90,SUM(J53:S53))))</f>
        <v/>
      </c>
      <c r="J53" s="181"/>
      <c r="K53" s="181"/>
      <c r="L53" s="194"/>
      <c r="M53" s="181"/>
      <c r="N53" s="181"/>
      <c r="O53" s="181"/>
      <c r="P53" s="181"/>
      <c r="Q53" s="181"/>
      <c r="R53" s="181"/>
      <c r="S53" s="182"/>
      <c r="T53" s="183"/>
      <c r="U53" s="634">
        <v>6</v>
      </c>
      <c r="V53" s="635" t="str">
        <f t="shared" ref="V53" si="456">I56</f>
        <v/>
      </c>
      <c r="W53" s="623">
        <f t="shared" ref="W53" si="457">J53</f>
        <v>0</v>
      </c>
      <c r="X53" s="626">
        <f t="shared" ref="X53" si="458">J54</f>
        <v>0</v>
      </c>
      <c r="Y53" s="626">
        <f t="shared" ref="Y53" si="459">J55</f>
        <v>0</v>
      </c>
      <c r="Z53" s="620">
        <f t="shared" ref="Z53" si="460">J56</f>
        <v>0</v>
      </c>
      <c r="AA53" s="623">
        <f t="shared" ref="AA53" si="461">K53</f>
        <v>0</v>
      </c>
      <c r="AB53" s="626">
        <f t="shared" ref="AB53" si="462">K54</f>
        <v>0</v>
      </c>
      <c r="AC53" s="626">
        <f t="shared" ref="AC53" si="463">K55</f>
        <v>0</v>
      </c>
      <c r="AD53" s="620">
        <f t="shared" ref="AD53" si="464">K56</f>
        <v>0</v>
      </c>
      <c r="AE53" s="623">
        <f t="shared" ref="AE53" si="465">L53</f>
        <v>0</v>
      </c>
      <c r="AF53" s="626">
        <f t="shared" ref="AF53" si="466">L54</f>
        <v>0</v>
      </c>
      <c r="AG53" s="626">
        <f t="shared" ref="AG53" si="467">L55</f>
        <v>0</v>
      </c>
      <c r="AH53" s="620">
        <f t="shared" ref="AH53" si="468">L56</f>
        <v>0</v>
      </c>
      <c r="AI53" s="623">
        <f t="shared" ref="AI53" si="469">M53</f>
        <v>0</v>
      </c>
      <c r="AJ53" s="626">
        <f t="shared" ref="AJ53" si="470">M54</f>
        <v>0</v>
      </c>
      <c r="AK53" s="626">
        <f t="shared" ref="AK53" si="471">M55</f>
        <v>0</v>
      </c>
      <c r="AL53" s="620">
        <f t="shared" ref="AL53" si="472">M56</f>
        <v>0</v>
      </c>
      <c r="AM53" s="623">
        <f t="shared" ref="AM53" si="473">N53</f>
        <v>0</v>
      </c>
      <c r="AN53" s="626">
        <f t="shared" ref="AN53" si="474">N54</f>
        <v>0</v>
      </c>
      <c r="AO53" s="626">
        <f t="shared" ref="AO53" si="475">N55</f>
        <v>0</v>
      </c>
      <c r="AP53" s="620">
        <f t="shared" ref="AP53" si="476">N56</f>
        <v>0</v>
      </c>
      <c r="AQ53" s="623">
        <f t="shared" ref="AQ53" si="477">O53</f>
        <v>0</v>
      </c>
      <c r="AR53" s="626">
        <f t="shared" ref="AR53" si="478">O54</f>
        <v>0</v>
      </c>
      <c r="AS53" s="626">
        <f t="shared" ref="AS53" si="479">O55</f>
        <v>0</v>
      </c>
      <c r="AT53" s="620">
        <f t="shared" ref="AT53" si="480">O56</f>
        <v>0</v>
      </c>
      <c r="AU53" s="623">
        <f t="shared" ref="AU53" si="481">P53</f>
        <v>0</v>
      </c>
      <c r="AV53" s="626">
        <f t="shared" ref="AV53" si="482">P54</f>
        <v>0</v>
      </c>
      <c r="AW53" s="626">
        <f t="shared" ref="AW53" si="483">P55</f>
        <v>0</v>
      </c>
      <c r="AX53" s="620">
        <f t="shared" ref="AX53" si="484">P56</f>
        <v>0</v>
      </c>
      <c r="AY53" s="623">
        <f t="shared" ref="AY53" si="485">Q53</f>
        <v>0</v>
      </c>
      <c r="AZ53" s="626">
        <f t="shared" ref="AZ53" si="486">Q54</f>
        <v>0</v>
      </c>
      <c r="BA53" s="626">
        <f t="shared" ref="BA53" si="487">Q55</f>
        <v>0</v>
      </c>
      <c r="BB53" s="620">
        <f t="shared" ref="BB53" si="488">Q56</f>
        <v>0</v>
      </c>
      <c r="BC53" s="623">
        <f t="shared" ref="BC53" si="489">R53</f>
        <v>0</v>
      </c>
      <c r="BD53" s="626">
        <f t="shared" ref="BD53" si="490">R54</f>
        <v>0</v>
      </c>
      <c r="BE53" s="626">
        <f t="shared" ref="BE53" si="491">R55</f>
        <v>0</v>
      </c>
      <c r="BF53" s="620">
        <f t="shared" ref="BF53" si="492">R56</f>
        <v>0</v>
      </c>
      <c r="BG53" s="623">
        <f t="shared" ref="BG53" si="493">S53</f>
        <v>0</v>
      </c>
      <c r="BH53" s="626">
        <f t="shared" ref="BH53" si="494">S54</f>
        <v>0</v>
      </c>
      <c r="BI53" s="626">
        <f t="shared" ref="BI53" si="495">S55</f>
        <v>0</v>
      </c>
      <c r="BJ53" s="620">
        <f t="shared" ref="BJ53" si="496">S56</f>
        <v>0</v>
      </c>
      <c r="BK53" s="631">
        <f t="shared" ref="BK53" si="497">H55</f>
        <v>0</v>
      </c>
      <c r="BL53" s="640">
        <f t="shared" ref="BL53" si="498">SUM(T53,T54,T55,T56)</f>
        <v>0</v>
      </c>
      <c r="BM53" s="641"/>
      <c r="BN53" s="641"/>
      <c r="BO53" s="642"/>
      <c r="BP53" s="629" t="str">
        <f t="shared" si="318"/>
        <v/>
      </c>
    </row>
    <row r="54" spans="1:68" ht="12" customHeight="1" x14ac:dyDescent="0.3">
      <c r="A54" s="582"/>
      <c r="B54" s="578"/>
      <c r="C54" s="570"/>
      <c r="D54" s="574"/>
      <c r="E54" s="164"/>
      <c r="F54" s="165"/>
      <c r="G54" s="150"/>
      <c r="H54" s="33" t="str">
        <f>IF(SUM(I53,I54,I55:I56,S53,S54,S55,S56)=0,"",(SUM(I53,I54,I55:I56,S53,S54,S55,S56)))</f>
        <v/>
      </c>
      <c r="I54" s="34" t="str">
        <f t="shared" ref="I54:I56" si="499">IF(MIN(90,SUM(J54:S54))=0,"",(MIN(90,SUM(J54:S54))))</f>
        <v/>
      </c>
      <c r="J54" s="175"/>
      <c r="K54" s="175"/>
      <c r="L54" s="194"/>
      <c r="M54" s="175"/>
      <c r="N54" s="175"/>
      <c r="O54" s="175"/>
      <c r="P54" s="175"/>
      <c r="Q54" s="175"/>
      <c r="R54" s="175"/>
      <c r="S54" s="176"/>
      <c r="T54" s="177"/>
      <c r="U54" s="634"/>
      <c r="V54" s="636"/>
      <c r="W54" s="624"/>
      <c r="X54" s="627"/>
      <c r="Y54" s="627"/>
      <c r="Z54" s="621"/>
      <c r="AA54" s="624"/>
      <c r="AB54" s="627"/>
      <c r="AC54" s="627"/>
      <c r="AD54" s="621"/>
      <c r="AE54" s="624"/>
      <c r="AF54" s="627"/>
      <c r="AG54" s="627"/>
      <c r="AH54" s="621"/>
      <c r="AI54" s="624"/>
      <c r="AJ54" s="627"/>
      <c r="AK54" s="627"/>
      <c r="AL54" s="621"/>
      <c r="AM54" s="624"/>
      <c r="AN54" s="627"/>
      <c r="AO54" s="627"/>
      <c r="AP54" s="621"/>
      <c r="AQ54" s="624"/>
      <c r="AR54" s="627"/>
      <c r="AS54" s="627"/>
      <c r="AT54" s="621"/>
      <c r="AU54" s="624"/>
      <c r="AV54" s="627"/>
      <c r="AW54" s="627"/>
      <c r="AX54" s="621"/>
      <c r="AY54" s="624"/>
      <c r="AZ54" s="627"/>
      <c r="BA54" s="627"/>
      <c r="BB54" s="621"/>
      <c r="BC54" s="624"/>
      <c r="BD54" s="627"/>
      <c r="BE54" s="627"/>
      <c r="BF54" s="621"/>
      <c r="BG54" s="624"/>
      <c r="BH54" s="627"/>
      <c r="BI54" s="627"/>
      <c r="BJ54" s="621"/>
      <c r="BK54" s="632"/>
      <c r="BL54" s="643"/>
      <c r="BM54" s="644"/>
      <c r="BN54" s="644"/>
      <c r="BO54" s="645"/>
      <c r="BP54" s="630"/>
    </row>
    <row r="55" spans="1:68" ht="12" customHeight="1" thickBot="1" x14ac:dyDescent="0.35">
      <c r="A55" s="582"/>
      <c r="B55" s="578"/>
      <c r="C55" s="570"/>
      <c r="D55" s="574"/>
      <c r="E55" s="164"/>
      <c r="F55" s="165"/>
      <c r="G55" s="35" t="s">
        <v>677</v>
      </c>
      <c r="H55" s="95"/>
      <c r="I55" s="34" t="str">
        <f t="shared" si="499"/>
        <v/>
      </c>
      <c r="J55" s="175"/>
      <c r="K55" s="175"/>
      <c r="L55" s="175"/>
      <c r="M55" s="175"/>
      <c r="N55" s="175"/>
      <c r="O55" s="175"/>
      <c r="P55" s="175"/>
      <c r="Q55" s="175"/>
      <c r="R55" s="175"/>
      <c r="S55" s="176"/>
      <c r="T55" s="177"/>
      <c r="U55" s="634"/>
      <c r="V55" s="636"/>
      <c r="W55" s="624"/>
      <c r="X55" s="627"/>
      <c r="Y55" s="627"/>
      <c r="Z55" s="621"/>
      <c r="AA55" s="624"/>
      <c r="AB55" s="627"/>
      <c r="AC55" s="627"/>
      <c r="AD55" s="621"/>
      <c r="AE55" s="624"/>
      <c r="AF55" s="627"/>
      <c r="AG55" s="627"/>
      <c r="AH55" s="621"/>
      <c r="AI55" s="624"/>
      <c r="AJ55" s="627"/>
      <c r="AK55" s="627"/>
      <c r="AL55" s="621"/>
      <c r="AM55" s="624"/>
      <c r="AN55" s="627"/>
      <c r="AO55" s="627"/>
      <c r="AP55" s="621"/>
      <c r="AQ55" s="624"/>
      <c r="AR55" s="627"/>
      <c r="AS55" s="627"/>
      <c r="AT55" s="621"/>
      <c r="AU55" s="624"/>
      <c r="AV55" s="627"/>
      <c r="AW55" s="627"/>
      <c r="AX55" s="621"/>
      <c r="AY55" s="624"/>
      <c r="AZ55" s="627"/>
      <c r="BA55" s="627"/>
      <c r="BB55" s="621"/>
      <c r="BC55" s="624"/>
      <c r="BD55" s="627"/>
      <c r="BE55" s="627"/>
      <c r="BF55" s="621"/>
      <c r="BG55" s="624"/>
      <c r="BH55" s="627"/>
      <c r="BI55" s="627"/>
      <c r="BJ55" s="621"/>
      <c r="BK55" s="632"/>
      <c r="BL55" s="643"/>
      <c r="BM55" s="644"/>
      <c r="BN55" s="644"/>
      <c r="BO55" s="645"/>
      <c r="BP55" s="630"/>
    </row>
    <row r="56" spans="1:68" ht="12" customHeight="1" thickBot="1" x14ac:dyDescent="0.35">
      <c r="A56" s="583"/>
      <c r="B56" s="579"/>
      <c r="C56" s="572"/>
      <c r="D56" s="575"/>
      <c r="E56" s="166"/>
      <c r="F56" s="169"/>
      <c r="G56" s="36" t="s">
        <v>678</v>
      </c>
      <c r="H56" s="37" t="str">
        <f>IF(SUM(H54,H55)=0,"",(SUM(H54,H55)))</f>
        <v/>
      </c>
      <c r="I56" s="38" t="str">
        <f t="shared" si="499"/>
        <v/>
      </c>
      <c r="J56" s="184"/>
      <c r="K56" s="184"/>
      <c r="L56" s="184"/>
      <c r="M56" s="184"/>
      <c r="N56" s="184"/>
      <c r="O56" s="184"/>
      <c r="P56" s="184"/>
      <c r="Q56" s="184"/>
      <c r="R56" s="184"/>
      <c r="S56" s="185"/>
      <c r="T56" s="183"/>
      <c r="U56" s="634"/>
      <c r="V56" s="636"/>
      <c r="W56" s="624"/>
      <c r="X56" s="627"/>
      <c r="Y56" s="627"/>
      <c r="Z56" s="621"/>
      <c r="AA56" s="624"/>
      <c r="AB56" s="627"/>
      <c r="AC56" s="627"/>
      <c r="AD56" s="621"/>
      <c r="AE56" s="624"/>
      <c r="AF56" s="627"/>
      <c r="AG56" s="627"/>
      <c r="AH56" s="621"/>
      <c r="AI56" s="624"/>
      <c r="AJ56" s="627"/>
      <c r="AK56" s="627"/>
      <c r="AL56" s="621"/>
      <c r="AM56" s="624"/>
      <c r="AN56" s="627"/>
      <c r="AO56" s="627"/>
      <c r="AP56" s="621"/>
      <c r="AQ56" s="624"/>
      <c r="AR56" s="627"/>
      <c r="AS56" s="627"/>
      <c r="AT56" s="621"/>
      <c r="AU56" s="624"/>
      <c r="AV56" s="627"/>
      <c r="AW56" s="627"/>
      <c r="AX56" s="621"/>
      <c r="AY56" s="624"/>
      <c r="AZ56" s="627"/>
      <c r="BA56" s="627"/>
      <c r="BB56" s="621"/>
      <c r="BC56" s="624"/>
      <c r="BD56" s="627"/>
      <c r="BE56" s="627"/>
      <c r="BF56" s="621"/>
      <c r="BG56" s="624"/>
      <c r="BH56" s="627"/>
      <c r="BI56" s="627"/>
      <c r="BJ56" s="621"/>
      <c r="BK56" s="632"/>
      <c r="BL56" s="646"/>
      <c r="BM56" s="647"/>
      <c r="BN56" s="647"/>
      <c r="BO56" s="648"/>
      <c r="BP56" s="630"/>
    </row>
    <row r="57" spans="1:68" ht="12" customHeight="1" x14ac:dyDescent="0.3">
      <c r="A57" s="581" t="str">
        <f t="shared" ref="A57" si="500">IF(ISERROR(RANK(BP57,$BP$33:$BP$60,0)),"",(RANK(BP57,$BP$33:$BP$60,0)))</f>
        <v/>
      </c>
      <c r="B57" s="577" t="str">
        <f>IF(ISNA(VLOOKUP($D57,'L. Des E.'!$A$3:$C$362,2,FALSE)),"",(VLOOKUP($D57,'L. Des E.'!$A$3:$C$362,2,FALSE)))</f>
        <v/>
      </c>
      <c r="C57" s="569" t="str">
        <f>IF(ISNA(VLOOKUP($D57,'L. Des E.'!$A$3:$C$362,3,FALSE)),"",(VLOOKUP($D57,'L. Des E.'!$A$3:$C$362,3,FALSE)))</f>
        <v/>
      </c>
      <c r="D57" s="573"/>
      <c r="E57" s="162"/>
      <c r="F57" s="163"/>
      <c r="G57" s="149"/>
      <c r="H57" s="31"/>
      <c r="I57" s="30" t="str">
        <f>IF(MIN(90,SUM(J57:S57))=0,"",(MIN(90,SUM(J57:S57))))</f>
        <v/>
      </c>
      <c r="J57" s="172"/>
      <c r="K57" s="172"/>
      <c r="L57" s="172"/>
      <c r="M57" s="172"/>
      <c r="N57" s="172"/>
      <c r="O57" s="172"/>
      <c r="P57" s="172"/>
      <c r="Q57" s="172"/>
      <c r="R57" s="172"/>
      <c r="S57" s="173"/>
      <c r="T57" s="174"/>
      <c r="U57" s="652">
        <v>7</v>
      </c>
      <c r="V57" s="635" t="str">
        <f t="shared" ref="V57" si="501">I60</f>
        <v/>
      </c>
      <c r="W57" s="623">
        <f t="shared" ref="W57" si="502">J57</f>
        <v>0</v>
      </c>
      <c r="X57" s="626">
        <f t="shared" ref="X57" si="503">J58</f>
        <v>0</v>
      </c>
      <c r="Y57" s="626">
        <f t="shared" ref="Y57" si="504">J59</f>
        <v>0</v>
      </c>
      <c r="Z57" s="620">
        <f t="shared" ref="Z57" si="505">J60</f>
        <v>0</v>
      </c>
      <c r="AA57" s="623">
        <f t="shared" ref="AA57" si="506">K57</f>
        <v>0</v>
      </c>
      <c r="AB57" s="626">
        <f t="shared" ref="AB57" si="507">K58</f>
        <v>0</v>
      </c>
      <c r="AC57" s="626">
        <f t="shared" ref="AC57" si="508">K59</f>
        <v>0</v>
      </c>
      <c r="AD57" s="620">
        <f t="shared" ref="AD57" si="509">K60</f>
        <v>0</v>
      </c>
      <c r="AE57" s="623">
        <f t="shared" ref="AE57" si="510">L57</f>
        <v>0</v>
      </c>
      <c r="AF57" s="626">
        <f t="shared" ref="AF57" si="511">L58</f>
        <v>0</v>
      </c>
      <c r="AG57" s="626">
        <f t="shared" ref="AG57" si="512">L59</f>
        <v>0</v>
      </c>
      <c r="AH57" s="620">
        <f t="shared" ref="AH57" si="513">L60</f>
        <v>0</v>
      </c>
      <c r="AI57" s="623">
        <f t="shared" ref="AI57" si="514">M57</f>
        <v>0</v>
      </c>
      <c r="AJ57" s="626">
        <f t="shared" ref="AJ57" si="515">M58</f>
        <v>0</v>
      </c>
      <c r="AK57" s="626">
        <f t="shared" ref="AK57" si="516">M59</f>
        <v>0</v>
      </c>
      <c r="AL57" s="620">
        <f t="shared" ref="AL57" si="517">M60</f>
        <v>0</v>
      </c>
      <c r="AM57" s="623">
        <f t="shared" ref="AM57" si="518">N57</f>
        <v>0</v>
      </c>
      <c r="AN57" s="626">
        <f t="shared" ref="AN57" si="519">N58</f>
        <v>0</v>
      </c>
      <c r="AO57" s="626">
        <f t="shared" ref="AO57" si="520">N59</f>
        <v>0</v>
      </c>
      <c r="AP57" s="620">
        <f t="shared" ref="AP57" si="521">N60</f>
        <v>0</v>
      </c>
      <c r="AQ57" s="623">
        <f t="shared" ref="AQ57" si="522">O57</f>
        <v>0</v>
      </c>
      <c r="AR57" s="626">
        <f t="shared" ref="AR57" si="523">O58</f>
        <v>0</v>
      </c>
      <c r="AS57" s="626">
        <f t="shared" ref="AS57" si="524">O59</f>
        <v>0</v>
      </c>
      <c r="AT57" s="620">
        <f t="shared" ref="AT57" si="525">O60</f>
        <v>0</v>
      </c>
      <c r="AU57" s="623">
        <f t="shared" ref="AU57" si="526">P57</f>
        <v>0</v>
      </c>
      <c r="AV57" s="626">
        <f t="shared" ref="AV57" si="527">P58</f>
        <v>0</v>
      </c>
      <c r="AW57" s="626">
        <f t="shared" ref="AW57" si="528">P59</f>
        <v>0</v>
      </c>
      <c r="AX57" s="620">
        <f t="shared" ref="AX57" si="529">P60</f>
        <v>0</v>
      </c>
      <c r="AY57" s="623">
        <f t="shared" ref="AY57" si="530">Q57</f>
        <v>0</v>
      </c>
      <c r="AZ57" s="626">
        <f t="shared" ref="AZ57" si="531">Q58</f>
        <v>0</v>
      </c>
      <c r="BA57" s="626">
        <f t="shared" ref="BA57" si="532">Q59</f>
        <v>0</v>
      </c>
      <c r="BB57" s="620">
        <f t="shared" ref="BB57" si="533">Q60</f>
        <v>0</v>
      </c>
      <c r="BC57" s="623">
        <f t="shared" ref="BC57" si="534">R57</f>
        <v>0</v>
      </c>
      <c r="BD57" s="626">
        <f t="shared" ref="BD57" si="535">R58</f>
        <v>0</v>
      </c>
      <c r="BE57" s="626">
        <f t="shared" ref="BE57" si="536">R59</f>
        <v>0</v>
      </c>
      <c r="BF57" s="620">
        <f t="shared" ref="BF57" si="537">R60</f>
        <v>0</v>
      </c>
      <c r="BG57" s="623">
        <f t="shared" ref="BG57" si="538">S57</f>
        <v>0</v>
      </c>
      <c r="BH57" s="626">
        <f t="shared" ref="BH57" si="539">S58</f>
        <v>0</v>
      </c>
      <c r="BI57" s="626">
        <f t="shared" ref="BI57" si="540">S59</f>
        <v>0</v>
      </c>
      <c r="BJ57" s="620">
        <f t="shared" ref="BJ57" si="541">S60</f>
        <v>0</v>
      </c>
      <c r="BK57" s="631">
        <f t="shared" ref="BK57" si="542">H59</f>
        <v>0</v>
      </c>
      <c r="BL57" s="640">
        <f t="shared" ref="BL57" si="543">SUM(T57,T58,T59,T60)</f>
        <v>0</v>
      </c>
      <c r="BM57" s="641"/>
      <c r="BN57" s="641"/>
      <c r="BO57" s="642"/>
      <c r="BP57" s="629" t="str">
        <f t="shared" si="318"/>
        <v/>
      </c>
    </row>
    <row r="58" spans="1:68" ht="12" customHeight="1" x14ac:dyDescent="0.3">
      <c r="A58" s="582"/>
      <c r="B58" s="578"/>
      <c r="C58" s="570"/>
      <c r="D58" s="574"/>
      <c r="E58" s="164"/>
      <c r="F58" s="165"/>
      <c r="G58" s="150"/>
      <c r="H58" s="33" t="str">
        <f>IF(SUM(I57,I58,I59:I60,S57,S58,S59,S60)=0,"",(SUM(I57,I58,I59:I60,S57,S58,S59,S60)))</f>
        <v/>
      </c>
      <c r="I58" s="34" t="str">
        <f t="shared" ref="I58:I60" si="544">IF(MIN(90,SUM(J58:S58))=0,"",(MIN(90,SUM(J58:S58))))</f>
        <v/>
      </c>
      <c r="J58" s="175"/>
      <c r="K58" s="175"/>
      <c r="L58" s="175"/>
      <c r="M58" s="175"/>
      <c r="N58" s="175"/>
      <c r="O58" s="175"/>
      <c r="P58" s="175"/>
      <c r="Q58" s="175"/>
      <c r="R58" s="175"/>
      <c r="S58" s="176"/>
      <c r="T58" s="177"/>
      <c r="U58" s="634"/>
      <c r="V58" s="636"/>
      <c r="W58" s="624"/>
      <c r="X58" s="627"/>
      <c r="Y58" s="627"/>
      <c r="Z58" s="621"/>
      <c r="AA58" s="624"/>
      <c r="AB58" s="627"/>
      <c r="AC58" s="627"/>
      <c r="AD58" s="621"/>
      <c r="AE58" s="624"/>
      <c r="AF58" s="627"/>
      <c r="AG58" s="627"/>
      <c r="AH58" s="621"/>
      <c r="AI58" s="624"/>
      <c r="AJ58" s="627"/>
      <c r="AK58" s="627"/>
      <c r="AL58" s="621"/>
      <c r="AM58" s="624"/>
      <c r="AN58" s="627"/>
      <c r="AO58" s="627"/>
      <c r="AP58" s="621"/>
      <c r="AQ58" s="624"/>
      <c r="AR58" s="627"/>
      <c r="AS58" s="627"/>
      <c r="AT58" s="621"/>
      <c r="AU58" s="624"/>
      <c r="AV58" s="627"/>
      <c r="AW58" s="627"/>
      <c r="AX58" s="621"/>
      <c r="AY58" s="624"/>
      <c r="AZ58" s="627"/>
      <c r="BA58" s="627"/>
      <c r="BB58" s="621"/>
      <c r="BC58" s="624"/>
      <c r="BD58" s="627"/>
      <c r="BE58" s="627"/>
      <c r="BF58" s="621"/>
      <c r="BG58" s="624"/>
      <c r="BH58" s="627"/>
      <c r="BI58" s="627"/>
      <c r="BJ58" s="621"/>
      <c r="BK58" s="632"/>
      <c r="BL58" s="643"/>
      <c r="BM58" s="644"/>
      <c r="BN58" s="644"/>
      <c r="BO58" s="645"/>
      <c r="BP58" s="630"/>
    </row>
    <row r="59" spans="1:68" ht="12" customHeight="1" thickBot="1" x14ac:dyDescent="0.35">
      <c r="A59" s="582"/>
      <c r="B59" s="578"/>
      <c r="C59" s="570"/>
      <c r="D59" s="574"/>
      <c r="E59" s="164"/>
      <c r="F59" s="165"/>
      <c r="G59" s="35" t="s">
        <v>677</v>
      </c>
      <c r="H59" s="95"/>
      <c r="I59" s="34" t="str">
        <f t="shared" si="544"/>
        <v/>
      </c>
      <c r="J59" s="175"/>
      <c r="K59" s="175"/>
      <c r="L59" s="175"/>
      <c r="M59" s="175"/>
      <c r="N59" s="175"/>
      <c r="O59" s="175"/>
      <c r="P59" s="175"/>
      <c r="Q59" s="175"/>
      <c r="R59" s="175"/>
      <c r="S59" s="176"/>
      <c r="T59" s="177"/>
      <c r="U59" s="634"/>
      <c r="V59" s="636"/>
      <c r="W59" s="624"/>
      <c r="X59" s="627"/>
      <c r="Y59" s="627"/>
      <c r="Z59" s="621"/>
      <c r="AA59" s="624"/>
      <c r="AB59" s="627"/>
      <c r="AC59" s="627"/>
      <c r="AD59" s="621"/>
      <c r="AE59" s="624"/>
      <c r="AF59" s="627"/>
      <c r="AG59" s="627"/>
      <c r="AH59" s="621"/>
      <c r="AI59" s="624"/>
      <c r="AJ59" s="627"/>
      <c r="AK59" s="627"/>
      <c r="AL59" s="621"/>
      <c r="AM59" s="624"/>
      <c r="AN59" s="627"/>
      <c r="AO59" s="627"/>
      <c r="AP59" s="621"/>
      <c r="AQ59" s="624"/>
      <c r="AR59" s="627"/>
      <c r="AS59" s="627"/>
      <c r="AT59" s="621"/>
      <c r="AU59" s="624"/>
      <c r="AV59" s="627"/>
      <c r="AW59" s="627"/>
      <c r="AX59" s="621"/>
      <c r="AY59" s="624"/>
      <c r="AZ59" s="627"/>
      <c r="BA59" s="627"/>
      <c r="BB59" s="621"/>
      <c r="BC59" s="624"/>
      <c r="BD59" s="627"/>
      <c r="BE59" s="627"/>
      <c r="BF59" s="621"/>
      <c r="BG59" s="624"/>
      <c r="BH59" s="627"/>
      <c r="BI59" s="627"/>
      <c r="BJ59" s="621"/>
      <c r="BK59" s="632"/>
      <c r="BL59" s="643"/>
      <c r="BM59" s="644"/>
      <c r="BN59" s="644"/>
      <c r="BO59" s="645"/>
      <c r="BP59" s="630"/>
    </row>
    <row r="60" spans="1:68" ht="12" customHeight="1" thickBot="1" x14ac:dyDescent="0.35">
      <c r="A60" s="583"/>
      <c r="B60" s="579"/>
      <c r="C60" s="572"/>
      <c r="D60" s="575"/>
      <c r="E60" s="170"/>
      <c r="F60" s="167"/>
      <c r="G60" s="36" t="s">
        <v>678</v>
      </c>
      <c r="H60" s="37" t="str">
        <f>IF(SUM(H58,H59)=0,"",(SUM(H58,H59)))</f>
        <v/>
      </c>
      <c r="I60" s="38" t="str">
        <f t="shared" si="544"/>
        <v/>
      </c>
      <c r="J60" s="178"/>
      <c r="K60" s="178"/>
      <c r="L60" s="178"/>
      <c r="M60" s="178"/>
      <c r="N60" s="178"/>
      <c r="O60" s="178"/>
      <c r="P60" s="178"/>
      <c r="Q60" s="178"/>
      <c r="R60" s="178"/>
      <c r="S60" s="179"/>
      <c r="T60" s="180"/>
      <c r="U60" s="653"/>
      <c r="V60" s="636"/>
      <c r="W60" s="624"/>
      <c r="X60" s="627"/>
      <c r="Y60" s="627"/>
      <c r="Z60" s="621"/>
      <c r="AA60" s="624"/>
      <c r="AB60" s="627"/>
      <c r="AC60" s="627"/>
      <c r="AD60" s="621"/>
      <c r="AE60" s="624"/>
      <c r="AF60" s="627"/>
      <c r="AG60" s="627"/>
      <c r="AH60" s="621"/>
      <c r="AI60" s="624"/>
      <c r="AJ60" s="627"/>
      <c r="AK60" s="627"/>
      <c r="AL60" s="621"/>
      <c r="AM60" s="624"/>
      <c r="AN60" s="627"/>
      <c r="AO60" s="627"/>
      <c r="AP60" s="621"/>
      <c r="AQ60" s="624"/>
      <c r="AR60" s="627"/>
      <c r="AS60" s="627"/>
      <c r="AT60" s="621"/>
      <c r="AU60" s="624"/>
      <c r="AV60" s="627"/>
      <c r="AW60" s="627"/>
      <c r="AX60" s="621"/>
      <c r="AY60" s="624"/>
      <c r="AZ60" s="627"/>
      <c r="BA60" s="627"/>
      <c r="BB60" s="621"/>
      <c r="BC60" s="624"/>
      <c r="BD60" s="627"/>
      <c r="BE60" s="627"/>
      <c r="BF60" s="621"/>
      <c r="BG60" s="624"/>
      <c r="BH60" s="627"/>
      <c r="BI60" s="627"/>
      <c r="BJ60" s="621"/>
      <c r="BK60" s="632"/>
      <c r="BL60" s="646"/>
      <c r="BM60" s="647"/>
      <c r="BN60" s="647"/>
      <c r="BO60" s="648"/>
      <c r="BP60" s="630"/>
    </row>
    <row r="61" spans="1:68" ht="70.05" customHeight="1" thickTop="1" thickBot="1" x14ac:dyDescent="0.35">
      <c r="A61" s="596" t="s">
        <v>867</v>
      </c>
      <c r="B61" s="595"/>
      <c r="C61" s="595" t="s">
        <v>784</v>
      </c>
      <c r="D61" s="595"/>
      <c r="E61" s="539" t="s">
        <v>700</v>
      </c>
      <c r="F61" s="539"/>
      <c r="G61" s="539"/>
      <c r="H61" s="539"/>
      <c r="I61" s="597" t="str">
        <f>IF(COUNTA(F63:F90)=0,"",(COUNTA(F63:F90)))</f>
        <v/>
      </c>
      <c r="J61" s="598"/>
      <c r="K61" s="512" t="s">
        <v>764</v>
      </c>
      <c r="L61" s="511"/>
      <c r="M61" s="511"/>
      <c r="N61" s="513"/>
      <c r="O61" s="660"/>
      <c r="P61" s="661"/>
      <c r="Q61" s="661"/>
      <c r="R61" s="661"/>
      <c r="S61" s="661"/>
      <c r="T61" s="662"/>
      <c r="U61" s="138"/>
      <c r="V61" s="139"/>
      <c r="W61" s="140" t="s">
        <v>793</v>
      </c>
      <c r="X61" s="140" t="s">
        <v>794</v>
      </c>
      <c r="Y61" s="140" t="s">
        <v>795</v>
      </c>
      <c r="Z61" s="140" t="s">
        <v>796</v>
      </c>
      <c r="AA61" s="140" t="s">
        <v>793</v>
      </c>
      <c r="AB61" s="140" t="s">
        <v>794</v>
      </c>
      <c r="AC61" s="140" t="s">
        <v>795</v>
      </c>
      <c r="AD61" s="140" t="s">
        <v>796</v>
      </c>
      <c r="AE61" s="140" t="s">
        <v>793</v>
      </c>
      <c r="AF61" s="140" t="s">
        <v>794</v>
      </c>
      <c r="AG61" s="140" t="s">
        <v>795</v>
      </c>
      <c r="AH61" s="140" t="s">
        <v>796</v>
      </c>
      <c r="AI61" s="140" t="s">
        <v>793</v>
      </c>
      <c r="AJ61" s="140" t="s">
        <v>794</v>
      </c>
      <c r="AK61" s="140" t="s">
        <v>795</v>
      </c>
      <c r="AL61" s="140" t="s">
        <v>796</v>
      </c>
      <c r="AM61" s="140" t="s">
        <v>793</v>
      </c>
      <c r="AN61" s="140" t="s">
        <v>794</v>
      </c>
      <c r="AO61" s="140" t="s">
        <v>795</v>
      </c>
      <c r="AP61" s="140" t="s">
        <v>796</v>
      </c>
      <c r="AQ61" s="140" t="s">
        <v>793</v>
      </c>
      <c r="AR61" s="140" t="s">
        <v>794</v>
      </c>
      <c r="AS61" s="140" t="s">
        <v>795</v>
      </c>
      <c r="AT61" s="140" t="s">
        <v>796</v>
      </c>
      <c r="AU61" s="140" t="s">
        <v>793</v>
      </c>
      <c r="AV61" s="140" t="s">
        <v>794</v>
      </c>
      <c r="AW61" s="140" t="s">
        <v>795</v>
      </c>
      <c r="AX61" s="140" t="s">
        <v>796</v>
      </c>
      <c r="AY61" s="140" t="s">
        <v>793</v>
      </c>
      <c r="AZ61" s="140" t="s">
        <v>794</v>
      </c>
      <c r="BA61" s="140" t="s">
        <v>795</v>
      </c>
      <c r="BB61" s="140" t="s">
        <v>796</v>
      </c>
      <c r="BC61" s="140" t="s">
        <v>793</v>
      </c>
      <c r="BD61" s="140" t="s">
        <v>794</v>
      </c>
      <c r="BE61" s="140" t="s">
        <v>795</v>
      </c>
      <c r="BF61" s="140" t="s">
        <v>796</v>
      </c>
      <c r="BG61" s="140" t="s">
        <v>793</v>
      </c>
      <c r="BH61" s="140" t="s">
        <v>794</v>
      </c>
      <c r="BI61" s="140" t="s">
        <v>795</v>
      </c>
      <c r="BJ61" s="140" t="s">
        <v>796</v>
      </c>
      <c r="BK61" s="638" t="s">
        <v>677</v>
      </c>
      <c r="BL61" s="140" t="s">
        <v>793</v>
      </c>
      <c r="BM61" s="140" t="s">
        <v>794</v>
      </c>
      <c r="BN61" s="140" t="s">
        <v>795</v>
      </c>
      <c r="BO61" s="140" t="s">
        <v>796</v>
      </c>
      <c r="BP61" s="128"/>
    </row>
    <row r="62" spans="1:68" s="28" customFormat="1" ht="31.8" customHeight="1" thickTop="1" thickBot="1" x14ac:dyDescent="0.35">
      <c r="A62" s="87" t="s">
        <v>747</v>
      </c>
      <c r="B62" s="88" t="s">
        <v>1</v>
      </c>
      <c r="C62" s="89" t="s">
        <v>2</v>
      </c>
      <c r="D62" s="90" t="s">
        <v>0</v>
      </c>
      <c r="E62" s="148" t="s">
        <v>679</v>
      </c>
      <c r="F62" s="92" t="s">
        <v>695</v>
      </c>
      <c r="G62" s="587" t="s">
        <v>698</v>
      </c>
      <c r="H62" s="588"/>
      <c r="I62" s="92" t="s">
        <v>680</v>
      </c>
      <c r="J62" s="117" t="s">
        <v>681</v>
      </c>
      <c r="K62" s="117" t="s">
        <v>682</v>
      </c>
      <c r="L62" s="117" t="s">
        <v>683</v>
      </c>
      <c r="M62" s="117" t="s">
        <v>684</v>
      </c>
      <c r="N62" s="117" t="s">
        <v>685</v>
      </c>
      <c r="O62" s="117" t="s">
        <v>686</v>
      </c>
      <c r="P62" s="117" t="s">
        <v>687</v>
      </c>
      <c r="Q62" s="117" t="s">
        <v>688</v>
      </c>
      <c r="R62" s="117" t="s">
        <v>689</v>
      </c>
      <c r="S62" s="118" t="s">
        <v>690</v>
      </c>
      <c r="T62" s="154" t="s">
        <v>792</v>
      </c>
      <c r="U62" s="137"/>
      <c r="V62" s="146" t="s">
        <v>697</v>
      </c>
      <c r="W62" s="649" t="s">
        <v>681</v>
      </c>
      <c r="X62" s="650"/>
      <c r="Y62" s="650"/>
      <c r="Z62" s="651"/>
      <c r="AA62" s="650" t="s">
        <v>682</v>
      </c>
      <c r="AB62" s="650"/>
      <c r="AC62" s="650"/>
      <c r="AD62" s="650"/>
      <c r="AE62" s="649" t="s">
        <v>683</v>
      </c>
      <c r="AF62" s="650"/>
      <c r="AG62" s="650"/>
      <c r="AH62" s="651"/>
      <c r="AI62" s="649" t="s">
        <v>684</v>
      </c>
      <c r="AJ62" s="650"/>
      <c r="AK62" s="650"/>
      <c r="AL62" s="651"/>
      <c r="AM62" s="649" t="s">
        <v>685</v>
      </c>
      <c r="AN62" s="650"/>
      <c r="AO62" s="650"/>
      <c r="AP62" s="651"/>
      <c r="AQ62" s="649" t="s">
        <v>686</v>
      </c>
      <c r="AR62" s="650"/>
      <c r="AS62" s="650"/>
      <c r="AT62" s="651"/>
      <c r="AU62" s="649" t="s">
        <v>687</v>
      </c>
      <c r="AV62" s="650"/>
      <c r="AW62" s="650"/>
      <c r="AX62" s="651"/>
      <c r="AY62" s="649" t="s">
        <v>688</v>
      </c>
      <c r="AZ62" s="650"/>
      <c r="BA62" s="650"/>
      <c r="BB62" s="651"/>
      <c r="BC62" s="649" t="s">
        <v>689</v>
      </c>
      <c r="BD62" s="650"/>
      <c r="BE62" s="650"/>
      <c r="BF62" s="651"/>
      <c r="BG62" s="649" t="s">
        <v>690</v>
      </c>
      <c r="BH62" s="650"/>
      <c r="BI62" s="650"/>
      <c r="BJ62" s="651"/>
      <c r="BK62" s="639"/>
      <c r="BL62" s="654"/>
      <c r="BM62" s="655"/>
      <c r="BN62" s="655"/>
      <c r="BO62" s="656"/>
      <c r="BP62" s="147" t="s">
        <v>797</v>
      </c>
    </row>
    <row r="63" spans="1:68" ht="12" customHeight="1" x14ac:dyDescent="0.3">
      <c r="A63" s="581" t="str">
        <f>IF(ISERROR(RANK(BP63,$BP$63:$BP$90,0)),"",(RANK(BP63,$BP$63:$BP$90,0)))</f>
        <v/>
      </c>
      <c r="B63" s="577" t="str">
        <f>IF(ISNA(VLOOKUP($D63,'L. Des E.'!$A$3:$C$362,2,FALSE)),"",(VLOOKUP($D63,'L. Des E.'!$A$3:$C$362,2,FALSE)))</f>
        <v/>
      </c>
      <c r="C63" s="569" t="str">
        <f>IF(ISNA(VLOOKUP($D63,'L. Des E.'!$A$3:$C$362,3,FALSE)),"",(VLOOKUP($D63,'L. Des E.'!$A$3:$C$362,3,FALSE)))</f>
        <v/>
      </c>
      <c r="D63" s="573"/>
      <c r="E63" s="162"/>
      <c r="F63" s="163"/>
      <c r="G63" s="149"/>
      <c r="H63" s="31"/>
      <c r="I63" s="30" t="str">
        <f>IF(MIN(90,SUM(J63:S63))=0,"",(MIN(90,SUM(J63:S63))))</f>
        <v/>
      </c>
      <c r="J63" s="172"/>
      <c r="K63" s="172"/>
      <c r="L63" s="172"/>
      <c r="M63" s="172"/>
      <c r="N63" s="172"/>
      <c r="O63" s="172"/>
      <c r="P63" s="172"/>
      <c r="Q63" s="172"/>
      <c r="R63" s="172"/>
      <c r="S63" s="173"/>
      <c r="T63" s="174"/>
      <c r="U63" s="634">
        <v>1</v>
      </c>
      <c r="V63" s="635" t="str">
        <f>I66</f>
        <v/>
      </c>
      <c r="W63" s="623">
        <f>J63</f>
        <v>0</v>
      </c>
      <c r="X63" s="626">
        <f>J64</f>
        <v>0</v>
      </c>
      <c r="Y63" s="626">
        <f>J65</f>
        <v>0</v>
      </c>
      <c r="Z63" s="620">
        <f>J66</f>
        <v>0</v>
      </c>
      <c r="AA63" s="623">
        <f>K63</f>
        <v>0</v>
      </c>
      <c r="AB63" s="626">
        <f>K64</f>
        <v>0</v>
      </c>
      <c r="AC63" s="626">
        <f>K65</f>
        <v>0</v>
      </c>
      <c r="AD63" s="620">
        <f>K66</f>
        <v>0</v>
      </c>
      <c r="AE63" s="623">
        <f>L63</f>
        <v>0</v>
      </c>
      <c r="AF63" s="626">
        <f>L64</f>
        <v>0</v>
      </c>
      <c r="AG63" s="626">
        <f>L65</f>
        <v>0</v>
      </c>
      <c r="AH63" s="620">
        <f>L66</f>
        <v>0</v>
      </c>
      <c r="AI63" s="623">
        <f>M63</f>
        <v>0</v>
      </c>
      <c r="AJ63" s="626">
        <f>M64</f>
        <v>0</v>
      </c>
      <c r="AK63" s="626">
        <f>M65</f>
        <v>0</v>
      </c>
      <c r="AL63" s="620">
        <f>M66</f>
        <v>0</v>
      </c>
      <c r="AM63" s="623">
        <f>N63</f>
        <v>0</v>
      </c>
      <c r="AN63" s="626">
        <f>N64</f>
        <v>0</v>
      </c>
      <c r="AO63" s="626">
        <f>N65</f>
        <v>0</v>
      </c>
      <c r="AP63" s="620">
        <f>N66</f>
        <v>0</v>
      </c>
      <c r="AQ63" s="623">
        <f>O63</f>
        <v>0</v>
      </c>
      <c r="AR63" s="626">
        <f>O64</f>
        <v>0</v>
      </c>
      <c r="AS63" s="626">
        <f>O65</f>
        <v>0</v>
      </c>
      <c r="AT63" s="620">
        <f>O66</f>
        <v>0</v>
      </c>
      <c r="AU63" s="623">
        <f>P63</f>
        <v>0</v>
      </c>
      <c r="AV63" s="626">
        <f>P64</f>
        <v>0</v>
      </c>
      <c r="AW63" s="626">
        <f>P65</f>
        <v>0</v>
      </c>
      <c r="AX63" s="620">
        <f>P66</f>
        <v>0</v>
      </c>
      <c r="AY63" s="623">
        <f>Q63</f>
        <v>0</v>
      </c>
      <c r="AZ63" s="626">
        <f>Q64</f>
        <v>0</v>
      </c>
      <c r="BA63" s="626">
        <f>Q65</f>
        <v>0</v>
      </c>
      <c r="BB63" s="620">
        <f>Q66</f>
        <v>0</v>
      </c>
      <c r="BC63" s="623">
        <f>R63</f>
        <v>0</v>
      </c>
      <c r="BD63" s="626">
        <f>R64</f>
        <v>0</v>
      </c>
      <c r="BE63" s="626">
        <f>R65</f>
        <v>0</v>
      </c>
      <c r="BF63" s="620">
        <f>R66</f>
        <v>0</v>
      </c>
      <c r="BG63" s="623">
        <f>S63</f>
        <v>0</v>
      </c>
      <c r="BH63" s="626">
        <f>S64</f>
        <v>0</v>
      </c>
      <c r="BI63" s="626">
        <f>S65</f>
        <v>0</v>
      </c>
      <c r="BJ63" s="620">
        <f>S66</f>
        <v>0</v>
      </c>
      <c r="BK63" s="631">
        <f>H65</f>
        <v>0</v>
      </c>
      <c r="BL63" s="640">
        <f t="shared" ref="BL63" si="545">SUM(T63,T64,T65,T66)</f>
        <v>0</v>
      </c>
      <c r="BM63" s="641"/>
      <c r="BN63" s="641"/>
      <c r="BO63" s="642"/>
      <c r="BP63" s="629" t="str">
        <f t="shared" ref="BP63" si="546">IF(V63="","",SUM(BK63,BL63)+(IFERROR(SUM(W63:BJ63)+LARGE(W63:BJ63,1)/100+LARGE(W63:BJ63,2)/1000+LARGE(W63:BJ63,3)/10000+LARGE(W63:BJ63,4)/100000+LARGE(W63:BJ63,5)/1000000+LARGE(W63:BJ63,6)/10000000+LARGE(W63:BJ63,7)/100000000+LARGE(W63:BJ63,8)/1000000000+LARGE(W63:BJ63,9)/10000000000+LARGE(W63:BJ63,10)/100000000000+LARGE(W63:BJ63,11)/1000000000000+LARGE(W63:BJ63,12)/10000000000000+LARGE(W63:BJ63,13)/100000000000000+LARGE(W63:BJ63,14)/1000000000000000+LARGE(W63:BJ63,15)/10000000000000000+LARGE(W63:BJ63,16)/100000000000000000+LARGE(W63:BJ63,17)/1000000000000000000+LARGE(W63:BJ63,18)/10000000000000000000+LARGE(W63:BJ63,19)/100000000000000000000+LARGE(W63:BJ63,20)/E61+21+LARGE(W63:BJ63,21)/E61+22+LARGE(W63:BJ63,22)/E61+23+LARGE(W63:BJ63,23)/E61+24+LARGE(W63:BJ63,24)/E61+25+LARGE(W63:BJ63,25)/E61+26+LARGE(W63:BJ63,26)/E61+27+LARGE(W63:BJ63,27)/E61+28+LARGE(W63:BJ63,28)/E61+29+LARGE(W63:BJ63,29)/E61+30+LARGE(W63:BJ63,30)/E61+31+LARGE(W63:BJ63,31)/E61+32+LARGE(W63:BJ63,32)/E61+33+LARGE(W63:BJ63,33)/E61+34+LARGE(W63:BJ63,34)/E61+35+LARGE(W63:BJ63,35)/E61+36+LARGE(W63:BJ63,36)/E61+37+LARGE(W63:BJ63,37)/E61+38+LARGE(W63:BJ63,38)/E61+39+LARGE(W63:BJ63,39)/E61+40+LARGE(W63:BJ63,40)/E61+21-0.01/U63,0)))</f>
        <v/>
      </c>
    </row>
    <row r="64" spans="1:68" ht="12" customHeight="1" x14ac:dyDescent="0.3">
      <c r="A64" s="582"/>
      <c r="B64" s="578"/>
      <c r="C64" s="570"/>
      <c r="D64" s="574"/>
      <c r="E64" s="164"/>
      <c r="F64" s="165"/>
      <c r="G64" s="150"/>
      <c r="H64" s="33" t="str">
        <f>IF(SUM(I63,I64,I65:I66,S63,S64,S65,S66)=0,"",(SUM(I63,I64,I65:I66,S63,S64,S65,S66)))</f>
        <v/>
      </c>
      <c r="I64" s="34" t="str">
        <f t="shared" ref="I64:I66" si="547">IF(MIN(90,SUM(J64:S64))=0,"",(MIN(90,SUM(J64:S64))))</f>
        <v/>
      </c>
      <c r="J64" s="175"/>
      <c r="K64" s="175"/>
      <c r="L64" s="175"/>
      <c r="M64" s="175"/>
      <c r="N64" s="175"/>
      <c r="O64" s="175"/>
      <c r="P64" s="175"/>
      <c r="Q64" s="175"/>
      <c r="R64" s="175"/>
      <c r="S64" s="176"/>
      <c r="T64" s="177"/>
      <c r="U64" s="634"/>
      <c r="V64" s="636"/>
      <c r="W64" s="624"/>
      <c r="X64" s="627"/>
      <c r="Y64" s="627"/>
      <c r="Z64" s="621"/>
      <c r="AA64" s="624"/>
      <c r="AB64" s="627"/>
      <c r="AC64" s="627"/>
      <c r="AD64" s="621"/>
      <c r="AE64" s="624"/>
      <c r="AF64" s="627"/>
      <c r="AG64" s="627"/>
      <c r="AH64" s="621"/>
      <c r="AI64" s="624"/>
      <c r="AJ64" s="627"/>
      <c r="AK64" s="627"/>
      <c r="AL64" s="621"/>
      <c r="AM64" s="624"/>
      <c r="AN64" s="627"/>
      <c r="AO64" s="627"/>
      <c r="AP64" s="621"/>
      <c r="AQ64" s="624"/>
      <c r="AR64" s="627"/>
      <c r="AS64" s="627"/>
      <c r="AT64" s="621"/>
      <c r="AU64" s="624"/>
      <c r="AV64" s="627"/>
      <c r="AW64" s="627"/>
      <c r="AX64" s="621"/>
      <c r="AY64" s="624"/>
      <c r="AZ64" s="627"/>
      <c r="BA64" s="627"/>
      <c r="BB64" s="621"/>
      <c r="BC64" s="624"/>
      <c r="BD64" s="627"/>
      <c r="BE64" s="627"/>
      <c r="BF64" s="621"/>
      <c r="BG64" s="624"/>
      <c r="BH64" s="627"/>
      <c r="BI64" s="627"/>
      <c r="BJ64" s="621"/>
      <c r="BK64" s="632"/>
      <c r="BL64" s="643"/>
      <c r="BM64" s="644"/>
      <c r="BN64" s="644"/>
      <c r="BO64" s="645"/>
      <c r="BP64" s="630"/>
    </row>
    <row r="65" spans="1:68" ht="12" customHeight="1" thickBot="1" x14ac:dyDescent="0.35">
      <c r="A65" s="582"/>
      <c r="B65" s="578"/>
      <c r="C65" s="570"/>
      <c r="D65" s="574"/>
      <c r="E65" s="164"/>
      <c r="F65" s="165"/>
      <c r="G65" s="35" t="s">
        <v>677</v>
      </c>
      <c r="H65" s="95"/>
      <c r="I65" s="34" t="str">
        <f t="shared" si="547"/>
        <v/>
      </c>
      <c r="J65" s="175"/>
      <c r="K65" s="175"/>
      <c r="L65" s="175"/>
      <c r="M65" s="175"/>
      <c r="N65" s="175"/>
      <c r="O65" s="175"/>
      <c r="P65" s="175"/>
      <c r="Q65" s="175"/>
      <c r="R65" s="175"/>
      <c r="S65" s="176"/>
      <c r="T65" s="177"/>
      <c r="U65" s="634"/>
      <c r="V65" s="636"/>
      <c r="W65" s="624"/>
      <c r="X65" s="627"/>
      <c r="Y65" s="627"/>
      <c r="Z65" s="621"/>
      <c r="AA65" s="624"/>
      <c r="AB65" s="627"/>
      <c r="AC65" s="627"/>
      <c r="AD65" s="621"/>
      <c r="AE65" s="624"/>
      <c r="AF65" s="627"/>
      <c r="AG65" s="627"/>
      <c r="AH65" s="621"/>
      <c r="AI65" s="624"/>
      <c r="AJ65" s="627"/>
      <c r="AK65" s="627"/>
      <c r="AL65" s="621"/>
      <c r="AM65" s="624"/>
      <c r="AN65" s="627"/>
      <c r="AO65" s="627"/>
      <c r="AP65" s="621"/>
      <c r="AQ65" s="624"/>
      <c r="AR65" s="627"/>
      <c r="AS65" s="627"/>
      <c r="AT65" s="621"/>
      <c r="AU65" s="624"/>
      <c r="AV65" s="627"/>
      <c r="AW65" s="627"/>
      <c r="AX65" s="621"/>
      <c r="AY65" s="624"/>
      <c r="AZ65" s="627"/>
      <c r="BA65" s="627"/>
      <c r="BB65" s="621"/>
      <c r="BC65" s="624"/>
      <c r="BD65" s="627"/>
      <c r="BE65" s="627"/>
      <c r="BF65" s="621"/>
      <c r="BG65" s="624"/>
      <c r="BH65" s="627"/>
      <c r="BI65" s="627"/>
      <c r="BJ65" s="621"/>
      <c r="BK65" s="632"/>
      <c r="BL65" s="643"/>
      <c r="BM65" s="644"/>
      <c r="BN65" s="644"/>
      <c r="BO65" s="645"/>
      <c r="BP65" s="630"/>
    </row>
    <row r="66" spans="1:68" ht="12" customHeight="1" thickBot="1" x14ac:dyDescent="0.35">
      <c r="A66" s="583"/>
      <c r="B66" s="579"/>
      <c r="C66" s="572"/>
      <c r="D66" s="575"/>
      <c r="E66" s="170"/>
      <c r="F66" s="167"/>
      <c r="G66" s="36" t="s">
        <v>678</v>
      </c>
      <c r="H66" s="37" t="str">
        <f>IF(SUM(H64,H65)=0,"",(SUM(H64,H65)))</f>
        <v/>
      </c>
      <c r="I66" s="38" t="str">
        <f t="shared" si="547"/>
        <v/>
      </c>
      <c r="J66" s="178"/>
      <c r="K66" s="178"/>
      <c r="L66" s="178"/>
      <c r="M66" s="178"/>
      <c r="N66" s="178"/>
      <c r="O66" s="178"/>
      <c r="P66" s="178"/>
      <c r="Q66" s="178"/>
      <c r="R66" s="178"/>
      <c r="S66" s="179"/>
      <c r="T66" s="180"/>
      <c r="U66" s="634"/>
      <c r="V66" s="636"/>
      <c r="W66" s="624"/>
      <c r="X66" s="627"/>
      <c r="Y66" s="627"/>
      <c r="Z66" s="621"/>
      <c r="AA66" s="624"/>
      <c r="AB66" s="627"/>
      <c r="AC66" s="627"/>
      <c r="AD66" s="621"/>
      <c r="AE66" s="624"/>
      <c r="AF66" s="627"/>
      <c r="AG66" s="627"/>
      <c r="AH66" s="621"/>
      <c r="AI66" s="624"/>
      <c r="AJ66" s="627"/>
      <c r="AK66" s="627"/>
      <c r="AL66" s="621"/>
      <c r="AM66" s="624"/>
      <c r="AN66" s="627"/>
      <c r="AO66" s="627"/>
      <c r="AP66" s="621"/>
      <c r="AQ66" s="624"/>
      <c r="AR66" s="627"/>
      <c r="AS66" s="627"/>
      <c r="AT66" s="621"/>
      <c r="AU66" s="624"/>
      <c r="AV66" s="627"/>
      <c r="AW66" s="627"/>
      <c r="AX66" s="621"/>
      <c r="AY66" s="624"/>
      <c r="AZ66" s="627"/>
      <c r="BA66" s="627"/>
      <c r="BB66" s="621"/>
      <c r="BC66" s="624"/>
      <c r="BD66" s="627"/>
      <c r="BE66" s="627"/>
      <c r="BF66" s="621"/>
      <c r="BG66" s="624"/>
      <c r="BH66" s="627"/>
      <c r="BI66" s="627"/>
      <c r="BJ66" s="621"/>
      <c r="BK66" s="632"/>
      <c r="BL66" s="646"/>
      <c r="BM66" s="647"/>
      <c r="BN66" s="647"/>
      <c r="BO66" s="648"/>
      <c r="BP66" s="630"/>
    </row>
    <row r="67" spans="1:68" ht="12" customHeight="1" x14ac:dyDescent="0.3">
      <c r="A67" s="581" t="str">
        <f>IF(ISERROR(RANK(BP67,$BP$63:$BP$90,0)),"",(RANK(BP67,$BP$63:$BP$90,0)))</f>
        <v/>
      </c>
      <c r="B67" s="577" t="str">
        <f>IF(ISNA(VLOOKUP($D67,'L. Des E.'!$A$3:$C$362,2,FALSE)),"",(VLOOKUP($D67,'L. Des E.'!$A$3:$C$362,2,FALSE)))</f>
        <v/>
      </c>
      <c r="C67" s="569" t="str">
        <f>IF(ISNA(VLOOKUP($D67,'L. Des E.'!$A$3:$C$362,3,FALSE)),"",(VLOOKUP($D67,'L. Des E.'!$A$3:$C$362,3,FALSE)))</f>
        <v/>
      </c>
      <c r="D67" s="573"/>
      <c r="E67" s="171"/>
      <c r="F67" s="168"/>
      <c r="G67" s="149"/>
      <c r="H67" s="39"/>
      <c r="I67" s="30" t="str">
        <f>IF(MIN(90,SUM(J67:S67))=0,"",(MIN(90,SUM(J67:S67))))</f>
        <v/>
      </c>
      <c r="J67" s="181"/>
      <c r="K67" s="181"/>
      <c r="L67" s="181"/>
      <c r="M67" s="181"/>
      <c r="N67" s="181"/>
      <c r="O67" s="181"/>
      <c r="P67" s="181"/>
      <c r="Q67" s="181"/>
      <c r="R67" s="181"/>
      <c r="S67" s="182"/>
      <c r="T67" s="183"/>
      <c r="U67" s="634">
        <v>2</v>
      </c>
      <c r="V67" s="635" t="str">
        <f t="shared" ref="V67" si="548">I70</f>
        <v/>
      </c>
      <c r="W67" s="623">
        <f t="shared" ref="W67" si="549">J67</f>
        <v>0</v>
      </c>
      <c r="X67" s="626">
        <f t="shared" ref="X67" si="550">J68</f>
        <v>0</v>
      </c>
      <c r="Y67" s="626">
        <f t="shared" ref="Y67" si="551">J69</f>
        <v>0</v>
      </c>
      <c r="Z67" s="620">
        <f t="shared" ref="Z67" si="552">J70</f>
        <v>0</v>
      </c>
      <c r="AA67" s="623">
        <f t="shared" ref="AA67" si="553">K67</f>
        <v>0</v>
      </c>
      <c r="AB67" s="626">
        <f t="shared" ref="AB67" si="554">K68</f>
        <v>0</v>
      </c>
      <c r="AC67" s="626">
        <f t="shared" ref="AC67" si="555">K69</f>
        <v>0</v>
      </c>
      <c r="AD67" s="620">
        <f t="shared" ref="AD67" si="556">K70</f>
        <v>0</v>
      </c>
      <c r="AE67" s="623">
        <f t="shared" ref="AE67" si="557">L67</f>
        <v>0</v>
      </c>
      <c r="AF67" s="626">
        <f t="shared" ref="AF67" si="558">L68</f>
        <v>0</v>
      </c>
      <c r="AG67" s="626">
        <f t="shared" ref="AG67" si="559">L69</f>
        <v>0</v>
      </c>
      <c r="AH67" s="620">
        <f t="shared" ref="AH67" si="560">L70</f>
        <v>0</v>
      </c>
      <c r="AI67" s="623">
        <f t="shared" ref="AI67" si="561">M67</f>
        <v>0</v>
      </c>
      <c r="AJ67" s="626">
        <f t="shared" ref="AJ67" si="562">M68</f>
        <v>0</v>
      </c>
      <c r="AK67" s="626">
        <f t="shared" ref="AK67" si="563">M69</f>
        <v>0</v>
      </c>
      <c r="AL67" s="620">
        <f t="shared" ref="AL67" si="564">M70</f>
        <v>0</v>
      </c>
      <c r="AM67" s="623">
        <f t="shared" ref="AM67" si="565">N67</f>
        <v>0</v>
      </c>
      <c r="AN67" s="626">
        <f t="shared" ref="AN67" si="566">N68</f>
        <v>0</v>
      </c>
      <c r="AO67" s="626">
        <f t="shared" ref="AO67" si="567">N69</f>
        <v>0</v>
      </c>
      <c r="AP67" s="620">
        <f t="shared" ref="AP67" si="568">N70</f>
        <v>0</v>
      </c>
      <c r="AQ67" s="623">
        <f t="shared" ref="AQ67" si="569">O67</f>
        <v>0</v>
      </c>
      <c r="AR67" s="626">
        <f t="shared" ref="AR67" si="570">O68</f>
        <v>0</v>
      </c>
      <c r="AS67" s="626">
        <f t="shared" ref="AS67" si="571">O69</f>
        <v>0</v>
      </c>
      <c r="AT67" s="620">
        <f t="shared" ref="AT67" si="572">O70</f>
        <v>0</v>
      </c>
      <c r="AU67" s="623">
        <f t="shared" ref="AU67" si="573">P67</f>
        <v>0</v>
      </c>
      <c r="AV67" s="626">
        <f t="shared" ref="AV67" si="574">P68</f>
        <v>0</v>
      </c>
      <c r="AW67" s="626">
        <f t="shared" ref="AW67" si="575">P69</f>
        <v>0</v>
      </c>
      <c r="AX67" s="620">
        <f t="shared" ref="AX67" si="576">P70</f>
        <v>0</v>
      </c>
      <c r="AY67" s="623">
        <f t="shared" ref="AY67" si="577">Q67</f>
        <v>0</v>
      </c>
      <c r="AZ67" s="626">
        <f t="shared" ref="AZ67" si="578">Q68</f>
        <v>0</v>
      </c>
      <c r="BA67" s="626">
        <f t="shared" ref="BA67" si="579">Q69</f>
        <v>0</v>
      </c>
      <c r="BB67" s="620">
        <f t="shared" ref="BB67" si="580">Q70</f>
        <v>0</v>
      </c>
      <c r="BC67" s="623">
        <f t="shared" ref="BC67" si="581">R67</f>
        <v>0</v>
      </c>
      <c r="BD67" s="626">
        <f t="shared" ref="BD67" si="582">R68</f>
        <v>0</v>
      </c>
      <c r="BE67" s="626">
        <f t="shared" ref="BE67" si="583">R69</f>
        <v>0</v>
      </c>
      <c r="BF67" s="620">
        <f t="shared" ref="BF67" si="584">R70</f>
        <v>0</v>
      </c>
      <c r="BG67" s="623">
        <f t="shared" ref="BG67" si="585">S67</f>
        <v>0</v>
      </c>
      <c r="BH67" s="626">
        <f t="shared" ref="BH67" si="586">S68</f>
        <v>0</v>
      </c>
      <c r="BI67" s="626">
        <f t="shared" ref="BI67" si="587">S69</f>
        <v>0</v>
      </c>
      <c r="BJ67" s="620">
        <f t="shared" ref="BJ67" si="588">S70</f>
        <v>0</v>
      </c>
      <c r="BK67" s="631">
        <f t="shared" ref="BK67" si="589">H69</f>
        <v>0</v>
      </c>
      <c r="BL67" s="640">
        <f t="shared" ref="BL67" si="590">SUM(T67,T68,T69,T70)</f>
        <v>0</v>
      </c>
      <c r="BM67" s="641"/>
      <c r="BN67" s="641"/>
      <c r="BO67" s="642"/>
      <c r="BP67" s="629" t="str">
        <f t="shared" ref="BP67:BP87" si="591">IF(V67="","",SUM(BK67,BL67)+(IFERROR(SUM(W67:BJ67)+LARGE(W67:BJ67,1)/100+LARGE(W67:BJ67,2)/1000+LARGE(W67:BJ67,3)/10000+LARGE(W67:BJ67,4)/100000+LARGE(W67:BJ67,5)/1000000+LARGE(W67:BJ67,6)/10000000+LARGE(W67:BJ67,7)/100000000+LARGE(W67:BJ67,8)/1000000000+LARGE(W67:BJ67,9)/10000000000+LARGE(W67:BJ67,10)/100000000000+LARGE(W67:BJ67,11)/1000000000000+LARGE(W67:BJ67,12)/10000000000000+LARGE(W67:BJ67,13)/100000000000000+LARGE(W67:BJ67,14)/1000000000000000+LARGE(W67:BJ67,15)/10000000000000000+LARGE(W67:BJ67,16)/100000000000000000+LARGE(W67:BJ67,17)/1000000000000000000+LARGE(W67:BJ67,18)/10000000000000000000+LARGE(W67:BJ67,19)/100000000000000000000+LARGE(W67:BJ67,20)/E65+21+LARGE(W67:BJ67,21)/E65+22+LARGE(W67:BJ67,22)/E65+23+LARGE(W67:BJ67,23)/E65+24+LARGE(W67:BJ67,24)/E65+25+LARGE(W67:BJ67,25)/E65+26+LARGE(W67:BJ67,26)/E65+27+LARGE(W67:BJ67,27)/E65+28+LARGE(W67:BJ67,28)/E65+29+LARGE(W67:BJ67,29)/E65+30+LARGE(W67:BJ67,30)/E65+31+LARGE(W67:BJ67,31)/E65+32+LARGE(W67:BJ67,32)/E65+33+LARGE(W67:BJ67,33)/E65+34+LARGE(W67:BJ67,34)/E65+35+LARGE(W67:BJ67,35)/E65+36+LARGE(W67:BJ67,36)/E65+37+LARGE(W67:BJ67,37)/E65+38+LARGE(W67:BJ67,38)/E65+39+LARGE(W67:BJ67,39)/E65+40+LARGE(W67:BJ67,40)/E65+21-0.01/U67,0)))</f>
        <v/>
      </c>
    </row>
    <row r="68" spans="1:68" ht="12" customHeight="1" x14ac:dyDescent="0.3">
      <c r="A68" s="582"/>
      <c r="B68" s="578"/>
      <c r="C68" s="570"/>
      <c r="D68" s="574"/>
      <c r="E68" s="164"/>
      <c r="F68" s="165"/>
      <c r="G68" s="150"/>
      <c r="H68" s="33" t="str">
        <f>IF(SUM(I67,I68,I69:I70,S67,S68,S69,S70)=0,"",(SUM(I67,I68,I69:I70,S67,S68,S69,S70)))</f>
        <v/>
      </c>
      <c r="I68" s="34" t="str">
        <f t="shared" ref="I68:I70" si="592">IF(MIN(90,SUM(J68:S68))=0,"",(MIN(90,SUM(J68:S68))))</f>
        <v/>
      </c>
      <c r="J68" s="175"/>
      <c r="K68" s="175"/>
      <c r="L68" s="175"/>
      <c r="M68" s="175"/>
      <c r="N68" s="175"/>
      <c r="O68" s="175"/>
      <c r="P68" s="175"/>
      <c r="Q68" s="175"/>
      <c r="R68" s="175"/>
      <c r="S68" s="176"/>
      <c r="T68" s="177"/>
      <c r="U68" s="634"/>
      <c r="V68" s="636"/>
      <c r="W68" s="624"/>
      <c r="X68" s="627"/>
      <c r="Y68" s="627"/>
      <c r="Z68" s="621"/>
      <c r="AA68" s="624"/>
      <c r="AB68" s="627"/>
      <c r="AC68" s="627"/>
      <c r="AD68" s="621"/>
      <c r="AE68" s="624"/>
      <c r="AF68" s="627"/>
      <c r="AG68" s="627"/>
      <c r="AH68" s="621"/>
      <c r="AI68" s="624"/>
      <c r="AJ68" s="627"/>
      <c r="AK68" s="627"/>
      <c r="AL68" s="621"/>
      <c r="AM68" s="624"/>
      <c r="AN68" s="627"/>
      <c r="AO68" s="627"/>
      <c r="AP68" s="621"/>
      <c r="AQ68" s="624"/>
      <c r="AR68" s="627"/>
      <c r="AS68" s="627"/>
      <c r="AT68" s="621"/>
      <c r="AU68" s="624"/>
      <c r="AV68" s="627"/>
      <c r="AW68" s="627"/>
      <c r="AX68" s="621"/>
      <c r="AY68" s="624"/>
      <c r="AZ68" s="627"/>
      <c r="BA68" s="627"/>
      <c r="BB68" s="621"/>
      <c r="BC68" s="624"/>
      <c r="BD68" s="627"/>
      <c r="BE68" s="627"/>
      <c r="BF68" s="621"/>
      <c r="BG68" s="624"/>
      <c r="BH68" s="627"/>
      <c r="BI68" s="627"/>
      <c r="BJ68" s="621"/>
      <c r="BK68" s="632"/>
      <c r="BL68" s="643"/>
      <c r="BM68" s="644"/>
      <c r="BN68" s="644"/>
      <c r="BO68" s="645"/>
      <c r="BP68" s="630"/>
    </row>
    <row r="69" spans="1:68" ht="12" customHeight="1" thickBot="1" x14ac:dyDescent="0.35">
      <c r="A69" s="582"/>
      <c r="B69" s="578"/>
      <c r="C69" s="570"/>
      <c r="D69" s="574"/>
      <c r="E69" s="164"/>
      <c r="F69" s="165"/>
      <c r="G69" s="35" t="s">
        <v>677</v>
      </c>
      <c r="H69" s="95"/>
      <c r="I69" s="34" t="str">
        <f t="shared" si="592"/>
        <v/>
      </c>
      <c r="J69" s="175"/>
      <c r="K69" s="175"/>
      <c r="L69" s="175"/>
      <c r="M69" s="175"/>
      <c r="N69" s="175"/>
      <c r="O69" s="175"/>
      <c r="P69" s="175"/>
      <c r="Q69" s="175"/>
      <c r="R69" s="175"/>
      <c r="S69" s="176"/>
      <c r="T69" s="177"/>
      <c r="U69" s="634"/>
      <c r="V69" s="636"/>
      <c r="W69" s="624"/>
      <c r="X69" s="627"/>
      <c r="Y69" s="627"/>
      <c r="Z69" s="621"/>
      <c r="AA69" s="624"/>
      <c r="AB69" s="627"/>
      <c r="AC69" s="627"/>
      <c r="AD69" s="621"/>
      <c r="AE69" s="624"/>
      <c r="AF69" s="627"/>
      <c r="AG69" s="627"/>
      <c r="AH69" s="621"/>
      <c r="AI69" s="624"/>
      <c r="AJ69" s="627"/>
      <c r="AK69" s="627"/>
      <c r="AL69" s="621"/>
      <c r="AM69" s="624"/>
      <c r="AN69" s="627"/>
      <c r="AO69" s="627"/>
      <c r="AP69" s="621"/>
      <c r="AQ69" s="624"/>
      <c r="AR69" s="627"/>
      <c r="AS69" s="627"/>
      <c r="AT69" s="621"/>
      <c r="AU69" s="624"/>
      <c r="AV69" s="627"/>
      <c r="AW69" s="627"/>
      <c r="AX69" s="621"/>
      <c r="AY69" s="624"/>
      <c r="AZ69" s="627"/>
      <c r="BA69" s="627"/>
      <c r="BB69" s="621"/>
      <c r="BC69" s="624"/>
      <c r="BD69" s="627"/>
      <c r="BE69" s="627"/>
      <c r="BF69" s="621"/>
      <c r="BG69" s="624"/>
      <c r="BH69" s="627"/>
      <c r="BI69" s="627"/>
      <c r="BJ69" s="621"/>
      <c r="BK69" s="632"/>
      <c r="BL69" s="643"/>
      <c r="BM69" s="644"/>
      <c r="BN69" s="644"/>
      <c r="BO69" s="645"/>
      <c r="BP69" s="630"/>
    </row>
    <row r="70" spans="1:68" ht="12" customHeight="1" thickBot="1" x14ac:dyDescent="0.35">
      <c r="A70" s="583"/>
      <c r="B70" s="579"/>
      <c r="C70" s="572"/>
      <c r="D70" s="575"/>
      <c r="E70" s="166"/>
      <c r="F70" s="169"/>
      <c r="G70" s="36" t="s">
        <v>678</v>
      </c>
      <c r="H70" s="37" t="str">
        <f>IF(SUM(H68,H69)=0,"",(SUM(H68,H69)))</f>
        <v/>
      </c>
      <c r="I70" s="38" t="str">
        <f t="shared" si="592"/>
        <v/>
      </c>
      <c r="J70" s="184"/>
      <c r="K70" s="184"/>
      <c r="L70" s="184"/>
      <c r="M70" s="184"/>
      <c r="N70" s="184"/>
      <c r="O70" s="184"/>
      <c r="P70" s="184"/>
      <c r="Q70" s="184"/>
      <c r="R70" s="184"/>
      <c r="S70" s="185"/>
      <c r="T70" s="183"/>
      <c r="U70" s="634"/>
      <c r="V70" s="636"/>
      <c r="W70" s="624"/>
      <c r="X70" s="627"/>
      <c r="Y70" s="627"/>
      <c r="Z70" s="621"/>
      <c r="AA70" s="624"/>
      <c r="AB70" s="627"/>
      <c r="AC70" s="627"/>
      <c r="AD70" s="621"/>
      <c r="AE70" s="624"/>
      <c r="AF70" s="627"/>
      <c r="AG70" s="627"/>
      <c r="AH70" s="621"/>
      <c r="AI70" s="624"/>
      <c r="AJ70" s="627"/>
      <c r="AK70" s="627"/>
      <c r="AL70" s="621"/>
      <c r="AM70" s="624"/>
      <c r="AN70" s="627"/>
      <c r="AO70" s="627"/>
      <c r="AP70" s="621"/>
      <c r="AQ70" s="624"/>
      <c r="AR70" s="627"/>
      <c r="AS70" s="627"/>
      <c r="AT70" s="621"/>
      <c r="AU70" s="624"/>
      <c r="AV70" s="627"/>
      <c r="AW70" s="627"/>
      <c r="AX70" s="621"/>
      <c r="AY70" s="624"/>
      <c r="AZ70" s="627"/>
      <c r="BA70" s="627"/>
      <c r="BB70" s="621"/>
      <c r="BC70" s="624"/>
      <c r="BD70" s="627"/>
      <c r="BE70" s="627"/>
      <c r="BF70" s="621"/>
      <c r="BG70" s="624"/>
      <c r="BH70" s="627"/>
      <c r="BI70" s="627"/>
      <c r="BJ70" s="621"/>
      <c r="BK70" s="632"/>
      <c r="BL70" s="646"/>
      <c r="BM70" s="647"/>
      <c r="BN70" s="647"/>
      <c r="BO70" s="648"/>
      <c r="BP70" s="630"/>
    </row>
    <row r="71" spans="1:68" ht="12" customHeight="1" x14ac:dyDescent="0.3">
      <c r="A71" s="581" t="str">
        <f>IF(ISERROR(RANK(BP71,$BP$63:$BP$90,0)),"",(RANK(BP71,$BP$63:$BP$90,0)))</f>
        <v/>
      </c>
      <c r="B71" s="577" t="str">
        <f>IF(ISNA(VLOOKUP($D71,'L. Des E.'!$A$3:$C$362,2,FALSE)),"",(VLOOKUP($D71,'L. Des E.'!$A$3:$C$362,2,FALSE)))</f>
        <v/>
      </c>
      <c r="C71" s="569" t="str">
        <f>IF(ISNA(VLOOKUP($D71,'L. Des E.'!$A$3:$C$362,3,FALSE)),"",(VLOOKUP($D71,'L. Des E.'!$A$3:$C$362,3,FALSE)))</f>
        <v/>
      </c>
      <c r="D71" s="573"/>
      <c r="E71" s="162"/>
      <c r="F71" s="163"/>
      <c r="G71" s="149"/>
      <c r="H71" s="31"/>
      <c r="I71" s="30" t="str">
        <f>IF(MIN(90,SUM(J71:S71))=0,"",(MIN(90,SUM(J71:S71))))</f>
        <v/>
      </c>
      <c r="J71" s="172"/>
      <c r="K71" s="172"/>
      <c r="L71" s="172"/>
      <c r="M71" s="172"/>
      <c r="N71" s="172"/>
      <c r="O71" s="172"/>
      <c r="P71" s="172"/>
      <c r="Q71" s="172"/>
      <c r="R71" s="172"/>
      <c r="S71" s="173"/>
      <c r="T71" s="174"/>
      <c r="U71" s="634">
        <v>3</v>
      </c>
      <c r="V71" s="635" t="str">
        <f t="shared" ref="V71" si="593">I74</f>
        <v/>
      </c>
      <c r="W71" s="623">
        <f t="shared" ref="W71" si="594">J71</f>
        <v>0</v>
      </c>
      <c r="X71" s="626">
        <f t="shared" ref="X71" si="595">J72</f>
        <v>0</v>
      </c>
      <c r="Y71" s="626">
        <f t="shared" ref="Y71" si="596">J73</f>
        <v>0</v>
      </c>
      <c r="Z71" s="620">
        <f t="shared" ref="Z71" si="597">J74</f>
        <v>0</v>
      </c>
      <c r="AA71" s="623">
        <f t="shared" ref="AA71" si="598">K71</f>
        <v>0</v>
      </c>
      <c r="AB71" s="626">
        <f t="shared" ref="AB71" si="599">K72</f>
        <v>0</v>
      </c>
      <c r="AC71" s="626">
        <f t="shared" ref="AC71" si="600">K73</f>
        <v>0</v>
      </c>
      <c r="AD71" s="620">
        <f t="shared" ref="AD71" si="601">K74</f>
        <v>0</v>
      </c>
      <c r="AE71" s="623">
        <f t="shared" ref="AE71" si="602">L71</f>
        <v>0</v>
      </c>
      <c r="AF71" s="626">
        <f t="shared" ref="AF71" si="603">L72</f>
        <v>0</v>
      </c>
      <c r="AG71" s="626">
        <f t="shared" ref="AG71" si="604">L73</f>
        <v>0</v>
      </c>
      <c r="AH71" s="620">
        <f t="shared" ref="AH71" si="605">L74</f>
        <v>0</v>
      </c>
      <c r="AI71" s="623">
        <f t="shared" ref="AI71" si="606">M71</f>
        <v>0</v>
      </c>
      <c r="AJ71" s="626">
        <f t="shared" ref="AJ71" si="607">M72</f>
        <v>0</v>
      </c>
      <c r="AK71" s="626">
        <f t="shared" ref="AK71" si="608">M73</f>
        <v>0</v>
      </c>
      <c r="AL71" s="620">
        <f t="shared" ref="AL71" si="609">M74</f>
        <v>0</v>
      </c>
      <c r="AM71" s="623">
        <f t="shared" ref="AM71" si="610">N71</f>
        <v>0</v>
      </c>
      <c r="AN71" s="626">
        <f t="shared" ref="AN71" si="611">N72</f>
        <v>0</v>
      </c>
      <c r="AO71" s="626">
        <f t="shared" ref="AO71" si="612">N73</f>
        <v>0</v>
      </c>
      <c r="AP71" s="620">
        <f t="shared" ref="AP71" si="613">N74</f>
        <v>0</v>
      </c>
      <c r="AQ71" s="623">
        <f t="shared" ref="AQ71" si="614">O71</f>
        <v>0</v>
      </c>
      <c r="AR71" s="626">
        <f t="shared" ref="AR71" si="615">O72</f>
        <v>0</v>
      </c>
      <c r="AS71" s="626">
        <f t="shared" ref="AS71" si="616">O73</f>
        <v>0</v>
      </c>
      <c r="AT71" s="620">
        <f t="shared" ref="AT71" si="617">O74</f>
        <v>0</v>
      </c>
      <c r="AU71" s="623">
        <f t="shared" ref="AU71" si="618">P71</f>
        <v>0</v>
      </c>
      <c r="AV71" s="626">
        <f t="shared" ref="AV71" si="619">P72</f>
        <v>0</v>
      </c>
      <c r="AW71" s="626">
        <f t="shared" ref="AW71" si="620">P73</f>
        <v>0</v>
      </c>
      <c r="AX71" s="620">
        <f t="shared" ref="AX71" si="621">P74</f>
        <v>0</v>
      </c>
      <c r="AY71" s="623">
        <f t="shared" ref="AY71" si="622">Q71</f>
        <v>0</v>
      </c>
      <c r="AZ71" s="626">
        <f t="shared" ref="AZ71" si="623">Q72</f>
        <v>0</v>
      </c>
      <c r="BA71" s="626">
        <f t="shared" ref="BA71" si="624">Q73</f>
        <v>0</v>
      </c>
      <c r="BB71" s="620">
        <f t="shared" ref="BB71" si="625">Q74</f>
        <v>0</v>
      </c>
      <c r="BC71" s="623">
        <f t="shared" ref="BC71" si="626">R71</f>
        <v>0</v>
      </c>
      <c r="BD71" s="626">
        <f t="shared" ref="BD71" si="627">R72</f>
        <v>0</v>
      </c>
      <c r="BE71" s="626">
        <f t="shared" ref="BE71" si="628">R73</f>
        <v>0</v>
      </c>
      <c r="BF71" s="620">
        <f t="shared" ref="BF71" si="629">R74</f>
        <v>0</v>
      </c>
      <c r="BG71" s="623">
        <f t="shared" ref="BG71" si="630">S71</f>
        <v>0</v>
      </c>
      <c r="BH71" s="626">
        <f t="shared" ref="BH71" si="631">S72</f>
        <v>0</v>
      </c>
      <c r="BI71" s="626">
        <f t="shared" ref="BI71" si="632">S73</f>
        <v>0</v>
      </c>
      <c r="BJ71" s="620">
        <f t="shared" ref="BJ71" si="633">S74</f>
        <v>0</v>
      </c>
      <c r="BK71" s="631">
        <f t="shared" ref="BK71" si="634">H73</f>
        <v>0</v>
      </c>
      <c r="BL71" s="640">
        <f t="shared" ref="BL71" si="635">SUM(T71,T72,T73,T74)</f>
        <v>0</v>
      </c>
      <c r="BM71" s="641"/>
      <c r="BN71" s="641"/>
      <c r="BO71" s="642"/>
      <c r="BP71" s="629" t="str">
        <f t="shared" si="591"/>
        <v/>
      </c>
    </row>
    <row r="72" spans="1:68" ht="12" customHeight="1" x14ac:dyDescent="0.3">
      <c r="A72" s="582"/>
      <c r="B72" s="578"/>
      <c r="C72" s="570"/>
      <c r="D72" s="574"/>
      <c r="E72" s="164"/>
      <c r="F72" s="165"/>
      <c r="G72" s="150"/>
      <c r="H72" s="33" t="str">
        <f>IF(SUM(I71,I72,I73:I74,S71,S72,S73,S74)=0,"",(SUM(I71,I72,I73:I74,S71,S72,S73,S74)))</f>
        <v/>
      </c>
      <c r="I72" s="34" t="str">
        <f t="shared" ref="I72:I74" si="636">IF(MIN(90,SUM(J72:S72))=0,"",(MIN(90,SUM(J72:S72))))</f>
        <v/>
      </c>
      <c r="J72" s="175"/>
      <c r="K72" s="175"/>
      <c r="L72" s="175"/>
      <c r="M72" s="175"/>
      <c r="N72" s="175"/>
      <c r="O72" s="175"/>
      <c r="P72" s="175"/>
      <c r="Q72" s="175"/>
      <c r="R72" s="175"/>
      <c r="S72" s="176"/>
      <c r="T72" s="177"/>
      <c r="U72" s="634"/>
      <c r="V72" s="636"/>
      <c r="W72" s="624"/>
      <c r="X72" s="627"/>
      <c r="Y72" s="627"/>
      <c r="Z72" s="621"/>
      <c r="AA72" s="624"/>
      <c r="AB72" s="627"/>
      <c r="AC72" s="627"/>
      <c r="AD72" s="621"/>
      <c r="AE72" s="624"/>
      <c r="AF72" s="627"/>
      <c r="AG72" s="627"/>
      <c r="AH72" s="621"/>
      <c r="AI72" s="624"/>
      <c r="AJ72" s="627"/>
      <c r="AK72" s="627"/>
      <c r="AL72" s="621"/>
      <c r="AM72" s="624"/>
      <c r="AN72" s="627"/>
      <c r="AO72" s="627"/>
      <c r="AP72" s="621"/>
      <c r="AQ72" s="624"/>
      <c r="AR72" s="627"/>
      <c r="AS72" s="627"/>
      <c r="AT72" s="621"/>
      <c r="AU72" s="624"/>
      <c r="AV72" s="627"/>
      <c r="AW72" s="627"/>
      <c r="AX72" s="621"/>
      <c r="AY72" s="624"/>
      <c r="AZ72" s="627"/>
      <c r="BA72" s="627"/>
      <c r="BB72" s="621"/>
      <c r="BC72" s="624"/>
      <c r="BD72" s="627"/>
      <c r="BE72" s="627"/>
      <c r="BF72" s="621"/>
      <c r="BG72" s="624"/>
      <c r="BH72" s="627"/>
      <c r="BI72" s="627"/>
      <c r="BJ72" s="621"/>
      <c r="BK72" s="632"/>
      <c r="BL72" s="643"/>
      <c r="BM72" s="644"/>
      <c r="BN72" s="644"/>
      <c r="BO72" s="645"/>
      <c r="BP72" s="630"/>
    </row>
    <row r="73" spans="1:68" ht="12" customHeight="1" thickBot="1" x14ac:dyDescent="0.35">
      <c r="A73" s="582"/>
      <c r="B73" s="578"/>
      <c r="C73" s="570"/>
      <c r="D73" s="574"/>
      <c r="E73" s="164"/>
      <c r="F73" s="165"/>
      <c r="G73" s="35" t="s">
        <v>677</v>
      </c>
      <c r="H73" s="95"/>
      <c r="I73" s="34" t="str">
        <f t="shared" si="636"/>
        <v/>
      </c>
      <c r="J73" s="175"/>
      <c r="K73" s="175"/>
      <c r="L73" s="175"/>
      <c r="M73" s="175"/>
      <c r="N73" s="175"/>
      <c r="O73" s="175"/>
      <c r="P73" s="175"/>
      <c r="Q73" s="175"/>
      <c r="R73" s="175"/>
      <c r="S73" s="176"/>
      <c r="T73" s="177"/>
      <c r="U73" s="634"/>
      <c r="V73" s="636"/>
      <c r="W73" s="624"/>
      <c r="X73" s="627"/>
      <c r="Y73" s="627"/>
      <c r="Z73" s="621"/>
      <c r="AA73" s="624"/>
      <c r="AB73" s="627"/>
      <c r="AC73" s="627"/>
      <c r="AD73" s="621"/>
      <c r="AE73" s="624"/>
      <c r="AF73" s="627"/>
      <c r="AG73" s="627"/>
      <c r="AH73" s="621"/>
      <c r="AI73" s="624"/>
      <c r="AJ73" s="627"/>
      <c r="AK73" s="627"/>
      <c r="AL73" s="621"/>
      <c r="AM73" s="624"/>
      <c r="AN73" s="627"/>
      <c r="AO73" s="627"/>
      <c r="AP73" s="621"/>
      <c r="AQ73" s="624"/>
      <c r="AR73" s="627"/>
      <c r="AS73" s="627"/>
      <c r="AT73" s="621"/>
      <c r="AU73" s="624"/>
      <c r="AV73" s="627"/>
      <c r="AW73" s="627"/>
      <c r="AX73" s="621"/>
      <c r="AY73" s="624"/>
      <c r="AZ73" s="627"/>
      <c r="BA73" s="627"/>
      <c r="BB73" s="621"/>
      <c r="BC73" s="624"/>
      <c r="BD73" s="627"/>
      <c r="BE73" s="627"/>
      <c r="BF73" s="621"/>
      <c r="BG73" s="624"/>
      <c r="BH73" s="627"/>
      <c r="BI73" s="627"/>
      <c r="BJ73" s="621"/>
      <c r="BK73" s="632"/>
      <c r="BL73" s="643"/>
      <c r="BM73" s="644"/>
      <c r="BN73" s="644"/>
      <c r="BO73" s="645"/>
      <c r="BP73" s="630"/>
    </row>
    <row r="74" spans="1:68" ht="12" customHeight="1" thickBot="1" x14ac:dyDescent="0.35">
      <c r="A74" s="583"/>
      <c r="B74" s="579"/>
      <c r="C74" s="572"/>
      <c r="D74" s="575"/>
      <c r="E74" s="170"/>
      <c r="F74" s="167"/>
      <c r="G74" s="36" t="s">
        <v>678</v>
      </c>
      <c r="H74" s="37" t="str">
        <f>IF(SUM(H72,H73)=0,"",(SUM(H72,H73)))</f>
        <v/>
      </c>
      <c r="I74" s="38" t="str">
        <f t="shared" si="636"/>
        <v/>
      </c>
      <c r="J74" s="178"/>
      <c r="K74" s="178"/>
      <c r="L74" s="178"/>
      <c r="M74" s="178"/>
      <c r="N74" s="178"/>
      <c r="O74" s="178"/>
      <c r="P74" s="178"/>
      <c r="Q74" s="178"/>
      <c r="R74" s="178"/>
      <c r="S74" s="179"/>
      <c r="T74" s="180"/>
      <c r="U74" s="634"/>
      <c r="V74" s="636"/>
      <c r="W74" s="624"/>
      <c r="X74" s="627"/>
      <c r="Y74" s="627"/>
      <c r="Z74" s="621"/>
      <c r="AA74" s="624"/>
      <c r="AB74" s="627"/>
      <c r="AC74" s="627"/>
      <c r="AD74" s="621"/>
      <c r="AE74" s="624"/>
      <c r="AF74" s="627"/>
      <c r="AG74" s="627"/>
      <c r="AH74" s="621"/>
      <c r="AI74" s="624"/>
      <c r="AJ74" s="627"/>
      <c r="AK74" s="627"/>
      <c r="AL74" s="621"/>
      <c r="AM74" s="624"/>
      <c r="AN74" s="627"/>
      <c r="AO74" s="627"/>
      <c r="AP74" s="621"/>
      <c r="AQ74" s="624"/>
      <c r="AR74" s="627"/>
      <c r="AS74" s="627"/>
      <c r="AT74" s="621"/>
      <c r="AU74" s="624"/>
      <c r="AV74" s="627"/>
      <c r="AW74" s="627"/>
      <c r="AX74" s="621"/>
      <c r="AY74" s="624"/>
      <c r="AZ74" s="627"/>
      <c r="BA74" s="627"/>
      <c r="BB74" s="621"/>
      <c r="BC74" s="624"/>
      <c r="BD74" s="627"/>
      <c r="BE74" s="627"/>
      <c r="BF74" s="621"/>
      <c r="BG74" s="624"/>
      <c r="BH74" s="627"/>
      <c r="BI74" s="627"/>
      <c r="BJ74" s="621"/>
      <c r="BK74" s="632"/>
      <c r="BL74" s="646"/>
      <c r="BM74" s="647"/>
      <c r="BN74" s="647"/>
      <c r="BO74" s="648"/>
      <c r="BP74" s="630"/>
    </row>
    <row r="75" spans="1:68" ht="12" customHeight="1" x14ac:dyDescent="0.3">
      <c r="A75" s="581" t="str">
        <f>IF(ISERROR(RANK(BP75,$BP$63:$BP$90,0)),"",(RANK(BP75,$BP$63:$BP$90,0)))</f>
        <v/>
      </c>
      <c r="B75" s="577" t="str">
        <f>IF(ISNA(VLOOKUP($D75,'L. Des E.'!$A$3:$C$362,2,FALSE)),"",(VLOOKUP($D75,'L. Des E.'!$A$3:$C$362,2,FALSE)))</f>
        <v/>
      </c>
      <c r="C75" s="569" t="str">
        <f>IF(ISNA(VLOOKUP($D75,'L. Des E.'!$A$3:$C$362,3,FALSE)),"",(VLOOKUP($D75,'L. Des E.'!$A$3:$C$362,3,FALSE)))</f>
        <v/>
      </c>
      <c r="D75" s="573"/>
      <c r="E75" s="171"/>
      <c r="F75" s="168"/>
      <c r="G75" s="149"/>
      <c r="H75" s="39"/>
      <c r="I75" s="30" t="str">
        <f>IF(MIN(90,SUM(J75:S75))=0,"",(MIN(90,SUM(J75:S75))))</f>
        <v/>
      </c>
      <c r="J75" s="181"/>
      <c r="K75" s="181"/>
      <c r="L75" s="181"/>
      <c r="M75" s="181"/>
      <c r="N75" s="181"/>
      <c r="O75" s="181"/>
      <c r="P75" s="181"/>
      <c r="Q75" s="181"/>
      <c r="R75" s="181"/>
      <c r="S75" s="182"/>
      <c r="T75" s="183"/>
      <c r="U75" s="634">
        <v>4</v>
      </c>
      <c r="V75" s="635" t="str">
        <f t="shared" ref="V75" si="637">I78</f>
        <v/>
      </c>
      <c r="W75" s="623">
        <f t="shared" ref="W75" si="638">J75</f>
        <v>0</v>
      </c>
      <c r="X75" s="626">
        <f t="shared" ref="X75" si="639">J76</f>
        <v>0</v>
      </c>
      <c r="Y75" s="626">
        <f t="shared" ref="Y75" si="640">J77</f>
        <v>0</v>
      </c>
      <c r="Z75" s="620">
        <f t="shared" ref="Z75" si="641">J78</f>
        <v>0</v>
      </c>
      <c r="AA75" s="623">
        <f t="shared" ref="AA75" si="642">K75</f>
        <v>0</v>
      </c>
      <c r="AB75" s="626">
        <f t="shared" ref="AB75" si="643">K76</f>
        <v>0</v>
      </c>
      <c r="AC75" s="626">
        <f t="shared" ref="AC75" si="644">K77</f>
        <v>0</v>
      </c>
      <c r="AD75" s="620">
        <f t="shared" ref="AD75" si="645">K78</f>
        <v>0</v>
      </c>
      <c r="AE75" s="623">
        <f t="shared" ref="AE75" si="646">L75</f>
        <v>0</v>
      </c>
      <c r="AF75" s="626">
        <f t="shared" ref="AF75" si="647">L76</f>
        <v>0</v>
      </c>
      <c r="AG75" s="626">
        <f t="shared" ref="AG75" si="648">L77</f>
        <v>0</v>
      </c>
      <c r="AH75" s="620">
        <f t="shared" ref="AH75" si="649">L78</f>
        <v>0</v>
      </c>
      <c r="AI75" s="623">
        <f t="shared" ref="AI75" si="650">M75</f>
        <v>0</v>
      </c>
      <c r="AJ75" s="626">
        <f t="shared" ref="AJ75" si="651">M76</f>
        <v>0</v>
      </c>
      <c r="AK75" s="626">
        <f t="shared" ref="AK75" si="652">M77</f>
        <v>0</v>
      </c>
      <c r="AL75" s="620">
        <f t="shared" ref="AL75" si="653">M78</f>
        <v>0</v>
      </c>
      <c r="AM75" s="623">
        <f t="shared" ref="AM75" si="654">N75</f>
        <v>0</v>
      </c>
      <c r="AN75" s="626">
        <f t="shared" ref="AN75" si="655">N76</f>
        <v>0</v>
      </c>
      <c r="AO75" s="626">
        <f t="shared" ref="AO75" si="656">N77</f>
        <v>0</v>
      </c>
      <c r="AP75" s="620">
        <f t="shared" ref="AP75" si="657">N78</f>
        <v>0</v>
      </c>
      <c r="AQ75" s="623">
        <f t="shared" ref="AQ75" si="658">O75</f>
        <v>0</v>
      </c>
      <c r="AR75" s="626">
        <f t="shared" ref="AR75" si="659">O76</f>
        <v>0</v>
      </c>
      <c r="AS75" s="626">
        <f t="shared" ref="AS75" si="660">O77</f>
        <v>0</v>
      </c>
      <c r="AT75" s="620">
        <f t="shared" ref="AT75" si="661">O78</f>
        <v>0</v>
      </c>
      <c r="AU75" s="623">
        <f t="shared" ref="AU75" si="662">P75</f>
        <v>0</v>
      </c>
      <c r="AV75" s="626">
        <f t="shared" ref="AV75" si="663">P76</f>
        <v>0</v>
      </c>
      <c r="AW75" s="626">
        <f t="shared" ref="AW75" si="664">P77</f>
        <v>0</v>
      </c>
      <c r="AX75" s="620">
        <f t="shared" ref="AX75" si="665">P78</f>
        <v>0</v>
      </c>
      <c r="AY75" s="623">
        <f t="shared" ref="AY75" si="666">Q75</f>
        <v>0</v>
      </c>
      <c r="AZ75" s="626">
        <f t="shared" ref="AZ75" si="667">Q76</f>
        <v>0</v>
      </c>
      <c r="BA75" s="626">
        <f t="shared" ref="BA75" si="668">Q77</f>
        <v>0</v>
      </c>
      <c r="BB75" s="620">
        <f t="shared" ref="BB75" si="669">Q78</f>
        <v>0</v>
      </c>
      <c r="BC75" s="623">
        <f t="shared" ref="BC75" si="670">R75</f>
        <v>0</v>
      </c>
      <c r="BD75" s="626">
        <f t="shared" ref="BD75" si="671">R76</f>
        <v>0</v>
      </c>
      <c r="BE75" s="626">
        <f t="shared" ref="BE75" si="672">R77</f>
        <v>0</v>
      </c>
      <c r="BF75" s="620">
        <f t="shared" ref="BF75" si="673">R78</f>
        <v>0</v>
      </c>
      <c r="BG75" s="623">
        <f t="shared" ref="BG75" si="674">S75</f>
        <v>0</v>
      </c>
      <c r="BH75" s="626">
        <f t="shared" ref="BH75" si="675">S76</f>
        <v>0</v>
      </c>
      <c r="BI75" s="626">
        <f t="shared" ref="BI75" si="676">S77</f>
        <v>0</v>
      </c>
      <c r="BJ75" s="620">
        <f t="shared" ref="BJ75" si="677">S78</f>
        <v>0</v>
      </c>
      <c r="BK75" s="631">
        <f t="shared" ref="BK75" si="678">H77</f>
        <v>0</v>
      </c>
      <c r="BL75" s="640">
        <f t="shared" ref="BL75" si="679">SUM(T75,T76,T77,T78)</f>
        <v>0</v>
      </c>
      <c r="BM75" s="641"/>
      <c r="BN75" s="641"/>
      <c r="BO75" s="642"/>
      <c r="BP75" s="629" t="str">
        <f t="shared" si="591"/>
        <v/>
      </c>
    </row>
    <row r="76" spans="1:68" ht="12" customHeight="1" x14ac:dyDescent="0.3">
      <c r="A76" s="582"/>
      <c r="B76" s="578"/>
      <c r="C76" s="570"/>
      <c r="D76" s="574"/>
      <c r="E76" s="164"/>
      <c r="F76" s="165"/>
      <c r="G76" s="150"/>
      <c r="H76" s="33" t="str">
        <f>IF(SUM(I75,I76,I77:I78,S75,S76,S77,S78)=0,"",(SUM(I75,I76,I77:I78,S75,S76,S77,S78)))</f>
        <v/>
      </c>
      <c r="I76" s="34" t="str">
        <f t="shared" ref="I76:I78" si="680">IF(MIN(90,SUM(J76:S76))=0,"",(MIN(90,SUM(J76:S76))))</f>
        <v/>
      </c>
      <c r="J76" s="175"/>
      <c r="K76" s="175"/>
      <c r="L76" s="175"/>
      <c r="M76" s="175"/>
      <c r="N76" s="175"/>
      <c r="O76" s="175"/>
      <c r="P76" s="175"/>
      <c r="Q76" s="175"/>
      <c r="R76" s="175"/>
      <c r="S76" s="176"/>
      <c r="T76" s="177"/>
      <c r="U76" s="634"/>
      <c r="V76" s="636"/>
      <c r="W76" s="624"/>
      <c r="X76" s="627"/>
      <c r="Y76" s="627"/>
      <c r="Z76" s="621"/>
      <c r="AA76" s="624"/>
      <c r="AB76" s="627"/>
      <c r="AC76" s="627"/>
      <c r="AD76" s="621"/>
      <c r="AE76" s="624"/>
      <c r="AF76" s="627"/>
      <c r="AG76" s="627"/>
      <c r="AH76" s="621"/>
      <c r="AI76" s="624"/>
      <c r="AJ76" s="627"/>
      <c r="AK76" s="627"/>
      <c r="AL76" s="621"/>
      <c r="AM76" s="624"/>
      <c r="AN76" s="627"/>
      <c r="AO76" s="627"/>
      <c r="AP76" s="621"/>
      <c r="AQ76" s="624"/>
      <c r="AR76" s="627"/>
      <c r="AS76" s="627"/>
      <c r="AT76" s="621"/>
      <c r="AU76" s="624"/>
      <c r="AV76" s="627"/>
      <c r="AW76" s="627"/>
      <c r="AX76" s="621"/>
      <c r="AY76" s="624"/>
      <c r="AZ76" s="627"/>
      <c r="BA76" s="627"/>
      <c r="BB76" s="621"/>
      <c r="BC76" s="624"/>
      <c r="BD76" s="627"/>
      <c r="BE76" s="627"/>
      <c r="BF76" s="621"/>
      <c r="BG76" s="624"/>
      <c r="BH76" s="627"/>
      <c r="BI76" s="627"/>
      <c r="BJ76" s="621"/>
      <c r="BK76" s="632"/>
      <c r="BL76" s="643"/>
      <c r="BM76" s="644"/>
      <c r="BN76" s="644"/>
      <c r="BO76" s="645"/>
      <c r="BP76" s="630"/>
    </row>
    <row r="77" spans="1:68" ht="12" customHeight="1" thickBot="1" x14ac:dyDescent="0.35">
      <c r="A77" s="582"/>
      <c r="B77" s="578"/>
      <c r="C77" s="570"/>
      <c r="D77" s="574"/>
      <c r="E77" s="164"/>
      <c r="F77" s="165"/>
      <c r="G77" s="35" t="s">
        <v>677</v>
      </c>
      <c r="H77" s="95"/>
      <c r="I77" s="34" t="str">
        <f t="shared" si="680"/>
        <v/>
      </c>
      <c r="J77" s="175"/>
      <c r="K77" s="175"/>
      <c r="L77" s="175"/>
      <c r="M77" s="175"/>
      <c r="N77" s="175"/>
      <c r="O77" s="175"/>
      <c r="P77" s="175"/>
      <c r="Q77" s="175"/>
      <c r="R77" s="175"/>
      <c r="S77" s="176"/>
      <c r="T77" s="177"/>
      <c r="U77" s="634"/>
      <c r="V77" s="636"/>
      <c r="W77" s="624"/>
      <c r="X77" s="627"/>
      <c r="Y77" s="627"/>
      <c r="Z77" s="621"/>
      <c r="AA77" s="624"/>
      <c r="AB77" s="627"/>
      <c r="AC77" s="627"/>
      <c r="AD77" s="621"/>
      <c r="AE77" s="624"/>
      <c r="AF77" s="627"/>
      <c r="AG77" s="627"/>
      <c r="AH77" s="621"/>
      <c r="AI77" s="624"/>
      <c r="AJ77" s="627"/>
      <c r="AK77" s="627"/>
      <c r="AL77" s="621"/>
      <c r="AM77" s="624"/>
      <c r="AN77" s="627"/>
      <c r="AO77" s="627"/>
      <c r="AP77" s="621"/>
      <c r="AQ77" s="624"/>
      <c r="AR77" s="627"/>
      <c r="AS77" s="627"/>
      <c r="AT77" s="621"/>
      <c r="AU77" s="624"/>
      <c r="AV77" s="627"/>
      <c r="AW77" s="627"/>
      <c r="AX77" s="621"/>
      <c r="AY77" s="624"/>
      <c r="AZ77" s="627"/>
      <c r="BA77" s="627"/>
      <c r="BB77" s="621"/>
      <c r="BC77" s="624"/>
      <c r="BD77" s="627"/>
      <c r="BE77" s="627"/>
      <c r="BF77" s="621"/>
      <c r="BG77" s="624"/>
      <c r="BH77" s="627"/>
      <c r="BI77" s="627"/>
      <c r="BJ77" s="621"/>
      <c r="BK77" s="632"/>
      <c r="BL77" s="643"/>
      <c r="BM77" s="644"/>
      <c r="BN77" s="644"/>
      <c r="BO77" s="645"/>
      <c r="BP77" s="630"/>
    </row>
    <row r="78" spans="1:68" ht="12" customHeight="1" thickBot="1" x14ac:dyDescent="0.35">
      <c r="A78" s="583"/>
      <c r="B78" s="579"/>
      <c r="C78" s="572"/>
      <c r="D78" s="575"/>
      <c r="E78" s="166"/>
      <c r="F78" s="169"/>
      <c r="G78" s="36" t="s">
        <v>678</v>
      </c>
      <c r="H78" s="37" t="str">
        <f>IF(SUM(H76,H77)=0,"",(SUM(H76,H77)))</f>
        <v/>
      </c>
      <c r="I78" s="38" t="str">
        <f t="shared" si="680"/>
        <v/>
      </c>
      <c r="J78" s="184"/>
      <c r="K78" s="184"/>
      <c r="L78" s="184"/>
      <c r="M78" s="184"/>
      <c r="N78" s="184"/>
      <c r="O78" s="184"/>
      <c r="P78" s="184"/>
      <c r="Q78" s="184"/>
      <c r="R78" s="184"/>
      <c r="S78" s="185"/>
      <c r="T78" s="183"/>
      <c r="U78" s="634"/>
      <c r="V78" s="636"/>
      <c r="W78" s="624"/>
      <c r="X78" s="627"/>
      <c r="Y78" s="627"/>
      <c r="Z78" s="621"/>
      <c r="AA78" s="624"/>
      <c r="AB78" s="627"/>
      <c r="AC78" s="627"/>
      <c r="AD78" s="621"/>
      <c r="AE78" s="624"/>
      <c r="AF78" s="627"/>
      <c r="AG78" s="627"/>
      <c r="AH78" s="621"/>
      <c r="AI78" s="624"/>
      <c r="AJ78" s="627"/>
      <c r="AK78" s="627"/>
      <c r="AL78" s="621"/>
      <c r="AM78" s="624"/>
      <c r="AN78" s="627"/>
      <c r="AO78" s="627"/>
      <c r="AP78" s="621"/>
      <c r="AQ78" s="624"/>
      <c r="AR78" s="627"/>
      <c r="AS78" s="627"/>
      <c r="AT78" s="621"/>
      <c r="AU78" s="624"/>
      <c r="AV78" s="627"/>
      <c r="AW78" s="627"/>
      <c r="AX78" s="621"/>
      <c r="AY78" s="624"/>
      <c r="AZ78" s="627"/>
      <c r="BA78" s="627"/>
      <c r="BB78" s="621"/>
      <c r="BC78" s="624"/>
      <c r="BD78" s="627"/>
      <c r="BE78" s="627"/>
      <c r="BF78" s="621"/>
      <c r="BG78" s="624"/>
      <c r="BH78" s="627"/>
      <c r="BI78" s="627"/>
      <c r="BJ78" s="621"/>
      <c r="BK78" s="632"/>
      <c r="BL78" s="646"/>
      <c r="BM78" s="647"/>
      <c r="BN78" s="647"/>
      <c r="BO78" s="648"/>
      <c r="BP78" s="630"/>
    </row>
    <row r="79" spans="1:68" ht="12" customHeight="1" x14ac:dyDescent="0.3">
      <c r="A79" s="581" t="str">
        <f>IF(ISERROR(RANK(BP79,$BP$63:$BP$90,0)),"",(RANK(BP79,$BP$63:$BP$90,0)))</f>
        <v/>
      </c>
      <c r="B79" s="577" t="str">
        <f>IF(ISNA(VLOOKUP($D79,'L. Des E.'!$A$3:$C$362,2,FALSE)),"",(VLOOKUP($D79,'L. Des E.'!$A$3:$C$362,2,FALSE)))</f>
        <v/>
      </c>
      <c r="C79" s="569" t="str">
        <f>IF(ISNA(VLOOKUP($D79,'L. Des E.'!$A$3:$C$362,3,FALSE)),"",(VLOOKUP($D79,'L. Des E.'!$A$3:$C$362,3,FALSE)))</f>
        <v/>
      </c>
      <c r="D79" s="573"/>
      <c r="E79" s="162"/>
      <c r="F79" s="163"/>
      <c r="G79" s="149"/>
      <c r="H79" s="31"/>
      <c r="I79" s="30" t="str">
        <f>IF(MIN(90,SUM(J79:S79))=0,"",(MIN(90,SUM(J79:S79))))</f>
        <v/>
      </c>
      <c r="J79" s="172"/>
      <c r="K79" s="172"/>
      <c r="L79" s="172"/>
      <c r="M79" s="172"/>
      <c r="N79" s="172"/>
      <c r="O79" s="172"/>
      <c r="P79" s="172"/>
      <c r="Q79" s="172"/>
      <c r="R79" s="172"/>
      <c r="S79" s="173"/>
      <c r="T79" s="174"/>
      <c r="U79" s="634">
        <v>5</v>
      </c>
      <c r="V79" s="635" t="str">
        <f t="shared" ref="V79" si="681">I82</f>
        <v/>
      </c>
      <c r="W79" s="623">
        <f t="shared" ref="W79" si="682">J79</f>
        <v>0</v>
      </c>
      <c r="X79" s="626">
        <f t="shared" ref="X79" si="683">J80</f>
        <v>0</v>
      </c>
      <c r="Y79" s="626">
        <f t="shared" ref="Y79" si="684">J81</f>
        <v>0</v>
      </c>
      <c r="Z79" s="620">
        <f t="shared" ref="Z79" si="685">J82</f>
        <v>0</v>
      </c>
      <c r="AA79" s="623">
        <f t="shared" ref="AA79" si="686">K79</f>
        <v>0</v>
      </c>
      <c r="AB79" s="626">
        <f t="shared" ref="AB79" si="687">K80</f>
        <v>0</v>
      </c>
      <c r="AC79" s="626">
        <f t="shared" ref="AC79" si="688">K81</f>
        <v>0</v>
      </c>
      <c r="AD79" s="620">
        <f t="shared" ref="AD79" si="689">K82</f>
        <v>0</v>
      </c>
      <c r="AE79" s="623">
        <f t="shared" ref="AE79" si="690">L79</f>
        <v>0</v>
      </c>
      <c r="AF79" s="626">
        <f t="shared" ref="AF79" si="691">L80</f>
        <v>0</v>
      </c>
      <c r="AG79" s="626">
        <f t="shared" ref="AG79" si="692">L81</f>
        <v>0</v>
      </c>
      <c r="AH79" s="620">
        <f t="shared" ref="AH79" si="693">L82</f>
        <v>0</v>
      </c>
      <c r="AI79" s="623">
        <f t="shared" ref="AI79" si="694">M79</f>
        <v>0</v>
      </c>
      <c r="AJ79" s="626">
        <f t="shared" ref="AJ79" si="695">M80</f>
        <v>0</v>
      </c>
      <c r="AK79" s="626">
        <f t="shared" ref="AK79" si="696">M81</f>
        <v>0</v>
      </c>
      <c r="AL79" s="620">
        <f t="shared" ref="AL79" si="697">M82</f>
        <v>0</v>
      </c>
      <c r="AM79" s="623">
        <f t="shared" ref="AM79" si="698">N79</f>
        <v>0</v>
      </c>
      <c r="AN79" s="626">
        <f t="shared" ref="AN79" si="699">N80</f>
        <v>0</v>
      </c>
      <c r="AO79" s="626">
        <f t="shared" ref="AO79" si="700">N81</f>
        <v>0</v>
      </c>
      <c r="AP79" s="620">
        <f t="shared" ref="AP79" si="701">N82</f>
        <v>0</v>
      </c>
      <c r="AQ79" s="623">
        <f t="shared" ref="AQ79" si="702">O79</f>
        <v>0</v>
      </c>
      <c r="AR79" s="626">
        <f t="shared" ref="AR79" si="703">O80</f>
        <v>0</v>
      </c>
      <c r="AS79" s="626">
        <f t="shared" ref="AS79" si="704">O81</f>
        <v>0</v>
      </c>
      <c r="AT79" s="620">
        <f t="shared" ref="AT79" si="705">O82</f>
        <v>0</v>
      </c>
      <c r="AU79" s="623">
        <f t="shared" ref="AU79" si="706">P79</f>
        <v>0</v>
      </c>
      <c r="AV79" s="626">
        <f t="shared" ref="AV79" si="707">P80</f>
        <v>0</v>
      </c>
      <c r="AW79" s="626">
        <f t="shared" ref="AW79" si="708">P81</f>
        <v>0</v>
      </c>
      <c r="AX79" s="620">
        <f t="shared" ref="AX79" si="709">P82</f>
        <v>0</v>
      </c>
      <c r="AY79" s="623">
        <f t="shared" ref="AY79" si="710">Q79</f>
        <v>0</v>
      </c>
      <c r="AZ79" s="626">
        <f t="shared" ref="AZ79" si="711">Q80</f>
        <v>0</v>
      </c>
      <c r="BA79" s="626">
        <f t="shared" ref="BA79" si="712">Q81</f>
        <v>0</v>
      </c>
      <c r="BB79" s="620">
        <f t="shared" ref="BB79" si="713">Q82</f>
        <v>0</v>
      </c>
      <c r="BC79" s="623">
        <f t="shared" ref="BC79" si="714">R79</f>
        <v>0</v>
      </c>
      <c r="BD79" s="626">
        <f t="shared" ref="BD79" si="715">R80</f>
        <v>0</v>
      </c>
      <c r="BE79" s="626">
        <f t="shared" ref="BE79" si="716">R81</f>
        <v>0</v>
      </c>
      <c r="BF79" s="620">
        <f t="shared" ref="BF79" si="717">R82</f>
        <v>0</v>
      </c>
      <c r="BG79" s="623">
        <f t="shared" ref="BG79" si="718">S79</f>
        <v>0</v>
      </c>
      <c r="BH79" s="626">
        <f t="shared" ref="BH79" si="719">S80</f>
        <v>0</v>
      </c>
      <c r="BI79" s="626">
        <f t="shared" ref="BI79" si="720">S81</f>
        <v>0</v>
      </c>
      <c r="BJ79" s="620">
        <f t="shared" ref="BJ79" si="721">S82</f>
        <v>0</v>
      </c>
      <c r="BK79" s="631">
        <f t="shared" ref="BK79" si="722">H81</f>
        <v>0</v>
      </c>
      <c r="BL79" s="640">
        <f t="shared" ref="BL79" si="723">SUM(T79,T80,T81,T82)</f>
        <v>0</v>
      </c>
      <c r="BM79" s="641"/>
      <c r="BN79" s="641"/>
      <c r="BO79" s="642"/>
      <c r="BP79" s="629" t="str">
        <f t="shared" si="591"/>
        <v/>
      </c>
    </row>
    <row r="80" spans="1:68" ht="12" customHeight="1" x14ac:dyDescent="0.3">
      <c r="A80" s="582"/>
      <c r="B80" s="578"/>
      <c r="C80" s="570"/>
      <c r="D80" s="574"/>
      <c r="E80" s="164"/>
      <c r="F80" s="165"/>
      <c r="G80" s="150"/>
      <c r="H80" s="33" t="str">
        <f>IF(SUM(I79,I80,I81:I82,S79,S80,S81,S82)=0,"",(SUM(I79,I80,I81:I82,S79,S80,S81,S82)))</f>
        <v/>
      </c>
      <c r="I80" s="34" t="str">
        <f t="shared" ref="I80:I82" si="724">IF(MIN(90,SUM(J80:S80))=0,"",(MIN(90,SUM(J80:S80))))</f>
        <v/>
      </c>
      <c r="J80" s="175"/>
      <c r="K80" s="175"/>
      <c r="L80" s="175"/>
      <c r="M80" s="175"/>
      <c r="N80" s="175"/>
      <c r="O80" s="175"/>
      <c r="P80" s="175"/>
      <c r="Q80" s="175"/>
      <c r="R80" s="175"/>
      <c r="S80" s="176"/>
      <c r="T80" s="177"/>
      <c r="U80" s="634"/>
      <c r="V80" s="636"/>
      <c r="W80" s="624"/>
      <c r="X80" s="627"/>
      <c r="Y80" s="627"/>
      <c r="Z80" s="621"/>
      <c r="AA80" s="624"/>
      <c r="AB80" s="627"/>
      <c r="AC80" s="627"/>
      <c r="AD80" s="621"/>
      <c r="AE80" s="624"/>
      <c r="AF80" s="627"/>
      <c r="AG80" s="627"/>
      <c r="AH80" s="621"/>
      <c r="AI80" s="624"/>
      <c r="AJ80" s="627"/>
      <c r="AK80" s="627"/>
      <c r="AL80" s="621"/>
      <c r="AM80" s="624"/>
      <c r="AN80" s="627"/>
      <c r="AO80" s="627"/>
      <c r="AP80" s="621"/>
      <c r="AQ80" s="624"/>
      <c r="AR80" s="627"/>
      <c r="AS80" s="627"/>
      <c r="AT80" s="621"/>
      <c r="AU80" s="624"/>
      <c r="AV80" s="627"/>
      <c r="AW80" s="627"/>
      <c r="AX80" s="621"/>
      <c r="AY80" s="624"/>
      <c r="AZ80" s="627"/>
      <c r="BA80" s="627"/>
      <c r="BB80" s="621"/>
      <c r="BC80" s="624"/>
      <c r="BD80" s="627"/>
      <c r="BE80" s="627"/>
      <c r="BF80" s="621"/>
      <c r="BG80" s="624"/>
      <c r="BH80" s="627"/>
      <c r="BI80" s="627"/>
      <c r="BJ80" s="621"/>
      <c r="BK80" s="632"/>
      <c r="BL80" s="643"/>
      <c r="BM80" s="644"/>
      <c r="BN80" s="644"/>
      <c r="BO80" s="645"/>
      <c r="BP80" s="630"/>
    </row>
    <row r="81" spans="1:68" ht="12" customHeight="1" thickBot="1" x14ac:dyDescent="0.35">
      <c r="A81" s="582"/>
      <c r="B81" s="578"/>
      <c r="C81" s="570"/>
      <c r="D81" s="574"/>
      <c r="E81" s="164"/>
      <c r="F81" s="165"/>
      <c r="G81" s="35" t="s">
        <v>677</v>
      </c>
      <c r="H81" s="95"/>
      <c r="I81" s="34" t="str">
        <f t="shared" si="724"/>
        <v/>
      </c>
      <c r="J81" s="175"/>
      <c r="K81" s="175"/>
      <c r="L81" s="175"/>
      <c r="M81" s="175"/>
      <c r="N81" s="175"/>
      <c r="O81" s="175"/>
      <c r="P81" s="175"/>
      <c r="Q81" s="175"/>
      <c r="R81" s="175"/>
      <c r="S81" s="176"/>
      <c r="T81" s="177"/>
      <c r="U81" s="634"/>
      <c r="V81" s="636"/>
      <c r="W81" s="624"/>
      <c r="X81" s="627"/>
      <c r="Y81" s="627"/>
      <c r="Z81" s="621"/>
      <c r="AA81" s="624"/>
      <c r="AB81" s="627"/>
      <c r="AC81" s="627"/>
      <c r="AD81" s="621"/>
      <c r="AE81" s="624"/>
      <c r="AF81" s="627"/>
      <c r="AG81" s="627"/>
      <c r="AH81" s="621"/>
      <c r="AI81" s="624"/>
      <c r="AJ81" s="627"/>
      <c r="AK81" s="627"/>
      <c r="AL81" s="621"/>
      <c r="AM81" s="624"/>
      <c r="AN81" s="627"/>
      <c r="AO81" s="627"/>
      <c r="AP81" s="621"/>
      <c r="AQ81" s="624"/>
      <c r="AR81" s="627"/>
      <c r="AS81" s="627"/>
      <c r="AT81" s="621"/>
      <c r="AU81" s="624"/>
      <c r="AV81" s="627"/>
      <c r="AW81" s="627"/>
      <c r="AX81" s="621"/>
      <c r="AY81" s="624"/>
      <c r="AZ81" s="627"/>
      <c r="BA81" s="627"/>
      <c r="BB81" s="621"/>
      <c r="BC81" s="624"/>
      <c r="BD81" s="627"/>
      <c r="BE81" s="627"/>
      <c r="BF81" s="621"/>
      <c r="BG81" s="624"/>
      <c r="BH81" s="627"/>
      <c r="BI81" s="627"/>
      <c r="BJ81" s="621"/>
      <c r="BK81" s="632"/>
      <c r="BL81" s="643"/>
      <c r="BM81" s="644"/>
      <c r="BN81" s="644"/>
      <c r="BO81" s="645"/>
      <c r="BP81" s="630"/>
    </row>
    <row r="82" spans="1:68" ht="12" customHeight="1" thickBot="1" x14ac:dyDescent="0.35">
      <c r="A82" s="583"/>
      <c r="B82" s="579"/>
      <c r="C82" s="572"/>
      <c r="D82" s="575"/>
      <c r="E82" s="170"/>
      <c r="F82" s="167"/>
      <c r="G82" s="36" t="s">
        <v>678</v>
      </c>
      <c r="H82" s="37" t="str">
        <f>IF(SUM(H80,H81)=0,"",(SUM(H80,H81)))</f>
        <v/>
      </c>
      <c r="I82" s="38" t="str">
        <f t="shared" si="724"/>
        <v/>
      </c>
      <c r="J82" s="178"/>
      <c r="K82" s="178"/>
      <c r="L82" s="178"/>
      <c r="M82" s="178"/>
      <c r="N82" s="178"/>
      <c r="O82" s="178"/>
      <c r="P82" s="178"/>
      <c r="Q82" s="178"/>
      <c r="R82" s="178"/>
      <c r="S82" s="179"/>
      <c r="T82" s="180"/>
      <c r="U82" s="634"/>
      <c r="V82" s="636"/>
      <c r="W82" s="624"/>
      <c r="X82" s="627"/>
      <c r="Y82" s="627"/>
      <c r="Z82" s="621"/>
      <c r="AA82" s="624"/>
      <c r="AB82" s="627"/>
      <c r="AC82" s="627"/>
      <c r="AD82" s="621"/>
      <c r="AE82" s="624"/>
      <c r="AF82" s="627"/>
      <c r="AG82" s="627"/>
      <c r="AH82" s="621"/>
      <c r="AI82" s="624"/>
      <c r="AJ82" s="627"/>
      <c r="AK82" s="627"/>
      <c r="AL82" s="621"/>
      <c r="AM82" s="624"/>
      <c r="AN82" s="627"/>
      <c r="AO82" s="627"/>
      <c r="AP82" s="621"/>
      <c r="AQ82" s="624"/>
      <c r="AR82" s="627"/>
      <c r="AS82" s="627"/>
      <c r="AT82" s="621"/>
      <c r="AU82" s="624"/>
      <c r="AV82" s="627"/>
      <c r="AW82" s="627"/>
      <c r="AX82" s="621"/>
      <c r="AY82" s="624"/>
      <c r="AZ82" s="627"/>
      <c r="BA82" s="627"/>
      <c r="BB82" s="621"/>
      <c r="BC82" s="624"/>
      <c r="BD82" s="627"/>
      <c r="BE82" s="627"/>
      <c r="BF82" s="621"/>
      <c r="BG82" s="624"/>
      <c r="BH82" s="627"/>
      <c r="BI82" s="627"/>
      <c r="BJ82" s="621"/>
      <c r="BK82" s="632"/>
      <c r="BL82" s="646"/>
      <c r="BM82" s="647"/>
      <c r="BN82" s="647"/>
      <c r="BO82" s="648"/>
      <c r="BP82" s="630"/>
    </row>
    <row r="83" spans="1:68" ht="12" customHeight="1" x14ac:dyDescent="0.3">
      <c r="A83" s="581" t="str">
        <f>IF(ISERROR(RANK(BP83,$BP$63:$BP$90,0)),"",(RANK(BP83,$BP$63:$BP$90,0)))</f>
        <v/>
      </c>
      <c r="B83" s="577" t="str">
        <f>IF(ISNA(VLOOKUP($D83,'L. Des E.'!$A$3:$C$362,2,FALSE)),"",(VLOOKUP($D83,'L. Des E.'!$A$3:$C$362,2,FALSE)))</f>
        <v/>
      </c>
      <c r="C83" s="569" t="str">
        <f>IF(ISNA(VLOOKUP($D83,'L. Des E.'!$A$3:$C$362,3,FALSE)),"",(VLOOKUP($D83,'L. Des E.'!$A$3:$C$362,3,FALSE)))</f>
        <v/>
      </c>
      <c r="D83" s="573"/>
      <c r="E83" s="171"/>
      <c r="F83" s="168"/>
      <c r="G83" s="149"/>
      <c r="H83" s="39"/>
      <c r="I83" s="30" t="str">
        <f>IF(MIN(90,SUM(J83:S83))=0,"",(MIN(90,SUM(J83:S83))))</f>
        <v/>
      </c>
      <c r="J83" s="181"/>
      <c r="K83" s="181"/>
      <c r="L83" s="181"/>
      <c r="M83" s="181"/>
      <c r="N83" s="181"/>
      <c r="O83" s="181"/>
      <c r="P83" s="181"/>
      <c r="Q83" s="181"/>
      <c r="R83" s="181"/>
      <c r="S83" s="182"/>
      <c r="T83" s="183"/>
      <c r="U83" s="634">
        <v>6</v>
      </c>
      <c r="V83" s="635" t="str">
        <f t="shared" ref="V83" si="725">I86</f>
        <v/>
      </c>
      <c r="W83" s="623">
        <f t="shared" ref="W83" si="726">J83</f>
        <v>0</v>
      </c>
      <c r="X83" s="626">
        <f t="shared" ref="X83" si="727">J84</f>
        <v>0</v>
      </c>
      <c r="Y83" s="626">
        <f t="shared" ref="Y83" si="728">J85</f>
        <v>0</v>
      </c>
      <c r="Z83" s="620">
        <f t="shared" ref="Z83" si="729">J86</f>
        <v>0</v>
      </c>
      <c r="AA83" s="623">
        <f t="shared" ref="AA83" si="730">K83</f>
        <v>0</v>
      </c>
      <c r="AB83" s="626">
        <f t="shared" ref="AB83" si="731">K84</f>
        <v>0</v>
      </c>
      <c r="AC83" s="626">
        <f t="shared" ref="AC83" si="732">K85</f>
        <v>0</v>
      </c>
      <c r="AD83" s="620">
        <f t="shared" ref="AD83" si="733">K86</f>
        <v>0</v>
      </c>
      <c r="AE83" s="623">
        <f t="shared" ref="AE83" si="734">L83</f>
        <v>0</v>
      </c>
      <c r="AF83" s="626">
        <f t="shared" ref="AF83" si="735">L84</f>
        <v>0</v>
      </c>
      <c r="AG83" s="626">
        <f t="shared" ref="AG83" si="736">L85</f>
        <v>0</v>
      </c>
      <c r="AH83" s="620">
        <f t="shared" ref="AH83" si="737">L86</f>
        <v>0</v>
      </c>
      <c r="AI83" s="623">
        <f t="shared" ref="AI83" si="738">M83</f>
        <v>0</v>
      </c>
      <c r="AJ83" s="626">
        <f t="shared" ref="AJ83" si="739">M84</f>
        <v>0</v>
      </c>
      <c r="AK83" s="626">
        <f t="shared" ref="AK83" si="740">M85</f>
        <v>0</v>
      </c>
      <c r="AL83" s="620">
        <f t="shared" ref="AL83" si="741">M86</f>
        <v>0</v>
      </c>
      <c r="AM83" s="623">
        <f t="shared" ref="AM83" si="742">N83</f>
        <v>0</v>
      </c>
      <c r="AN83" s="626">
        <f t="shared" ref="AN83" si="743">N84</f>
        <v>0</v>
      </c>
      <c r="AO83" s="626">
        <f t="shared" ref="AO83" si="744">N85</f>
        <v>0</v>
      </c>
      <c r="AP83" s="620">
        <f t="shared" ref="AP83" si="745">N86</f>
        <v>0</v>
      </c>
      <c r="AQ83" s="623">
        <f t="shared" ref="AQ83" si="746">O83</f>
        <v>0</v>
      </c>
      <c r="AR83" s="626">
        <f t="shared" ref="AR83" si="747">O84</f>
        <v>0</v>
      </c>
      <c r="AS83" s="626">
        <f t="shared" ref="AS83" si="748">O85</f>
        <v>0</v>
      </c>
      <c r="AT83" s="620">
        <f t="shared" ref="AT83" si="749">O86</f>
        <v>0</v>
      </c>
      <c r="AU83" s="623">
        <f t="shared" ref="AU83" si="750">P83</f>
        <v>0</v>
      </c>
      <c r="AV83" s="626">
        <f t="shared" ref="AV83" si="751">P84</f>
        <v>0</v>
      </c>
      <c r="AW83" s="626">
        <f t="shared" ref="AW83" si="752">P85</f>
        <v>0</v>
      </c>
      <c r="AX83" s="620">
        <f t="shared" ref="AX83" si="753">P86</f>
        <v>0</v>
      </c>
      <c r="AY83" s="623">
        <f t="shared" ref="AY83" si="754">Q83</f>
        <v>0</v>
      </c>
      <c r="AZ83" s="626">
        <f t="shared" ref="AZ83" si="755">Q84</f>
        <v>0</v>
      </c>
      <c r="BA83" s="626">
        <f t="shared" ref="BA83" si="756">Q85</f>
        <v>0</v>
      </c>
      <c r="BB83" s="620">
        <f t="shared" ref="BB83" si="757">Q86</f>
        <v>0</v>
      </c>
      <c r="BC83" s="623">
        <f t="shared" ref="BC83" si="758">R83</f>
        <v>0</v>
      </c>
      <c r="BD83" s="626">
        <f t="shared" ref="BD83" si="759">R84</f>
        <v>0</v>
      </c>
      <c r="BE83" s="626">
        <f t="shared" ref="BE83" si="760">R85</f>
        <v>0</v>
      </c>
      <c r="BF83" s="620">
        <f t="shared" ref="BF83" si="761">R86</f>
        <v>0</v>
      </c>
      <c r="BG83" s="623">
        <f t="shared" ref="BG83" si="762">S83</f>
        <v>0</v>
      </c>
      <c r="BH83" s="626">
        <f t="shared" ref="BH83" si="763">S84</f>
        <v>0</v>
      </c>
      <c r="BI83" s="626">
        <f t="shared" ref="BI83" si="764">S85</f>
        <v>0</v>
      </c>
      <c r="BJ83" s="620">
        <f t="shared" ref="BJ83" si="765">S86</f>
        <v>0</v>
      </c>
      <c r="BK83" s="631">
        <f t="shared" ref="BK83" si="766">H85</f>
        <v>0</v>
      </c>
      <c r="BL83" s="640">
        <f t="shared" ref="BL83" si="767">SUM(T83,T84,T85,T86)</f>
        <v>0</v>
      </c>
      <c r="BM83" s="641"/>
      <c r="BN83" s="641"/>
      <c r="BO83" s="642"/>
      <c r="BP83" s="629" t="str">
        <f t="shared" si="591"/>
        <v/>
      </c>
    </row>
    <row r="84" spans="1:68" ht="12" customHeight="1" x14ac:dyDescent="0.3">
      <c r="A84" s="582"/>
      <c r="B84" s="578"/>
      <c r="C84" s="570"/>
      <c r="D84" s="574"/>
      <c r="E84" s="164"/>
      <c r="F84" s="165"/>
      <c r="G84" s="150"/>
      <c r="H84" s="33" t="str">
        <f>IF(SUM(I83,I84,I85:I86,S83,S84,S85,S86)=0,"",(SUM(I83,I84,I85:I86,S83,S84,S85,S86)))</f>
        <v/>
      </c>
      <c r="I84" s="34" t="str">
        <f t="shared" ref="I84:I86" si="768">IF(MIN(90,SUM(J84:S84))=0,"",(MIN(90,SUM(J84:S84))))</f>
        <v/>
      </c>
      <c r="J84" s="175"/>
      <c r="K84" s="175"/>
      <c r="L84" s="175"/>
      <c r="M84" s="175"/>
      <c r="N84" s="175"/>
      <c r="O84" s="175"/>
      <c r="P84" s="175"/>
      <c r="Q84" s="175"/>
      <c r="R84" s="175"/>
      <c r="S84" s="176"/>
      <c r="T84" s="177"/>
      <c r="U84" s="634"/>
      <c r="V84" s="636"/>
      <c r="W84" s="624"/>
      <c r="X84" s="627"/>
      <c r="Y84" s="627"/>
      <c r="Z84" s="621"/>
      <c r="AA84" s="624"/>
      <c r="AB84" s="627"/>
      <c r="AC84" s="627"/>
      <c r="AD84" s="621"/>
      <c r="AE84" s="624"/>
      <c r="AF84" s="627"/>
      <c r="AG84" s="627"/>
      <c r="AH84" s="621"/>
      <c r="AI84" s="624"/>
      <c r="AJ84" s="627"/>
      <c r="AK84" s="627"/>
      <c r="AL84" s="621"/>
      <c r="AM84" s="624"/>
      <c r="AN84" s="627"/>
      <c r="AO84" s="627"/>
      <c r="AP84" s="621"/>
      <c r="AQ84" s="624"/>
      <c r="AR84" s="627"/>
      <c r="AS84" s="627"/>
      <c r="AT84" s="621"/>
      <c r="AU84" s="624"/>
      <c r="AV84" s="627"/>
      <c r="AW84" s="627"/>
      <c r="AX84" s="621"/>
      <c r="AY84" s="624"/>
      <c r="AZ84" s="627"/>
      <c r="BA84" s="627"/>
      <c r="BB84" s="621"/>
      <c r="BC84" s="624"/>
      <c r="BD84" s="627"/>
      <c r="BE84" s="627"/>
      <c r="BF84" s="621"/>
      <c r="BG84" s="624"/>
      <c r="BH84" s="627"/>
      <c r="BI84" s="627"/>
      <c r="BJ84" s="621"/>
      <c r="BK84" s="632"/>
      <c r="BL84" s="643"/>
      <c r="BM84" s="644"/>
      <c r="BN84" s="644"/>
      <c r="BO84" s="645"/>
      <c r="BP84" s="630"/>
    </row>
    <row r="85" spans="1:68" ht="12" customHeight="1" thickBot="1" x14ac:dyDescent="0.35">
      <c r="A85" s="582"/>
      <c r="B85" s="578"/>
      <c r="C85" s="570"/>
      <c r="D85" s="574"/>
      <c r="E85" s="164"/>
      <c r="F85" s="165"/>
      <c r="G85" s="35" t="s">
        <v>677</v>
      </c>
      <c r="H85" s="95"/>
      <c r="I85" s="34" t="str">
        <f t="shared" si="768"/>
        <v/>
      </c>
      <c r="J85" s="175"/>
      <c r="K85" s="175"/>
      <c r="L85" s="175"/>
      <c r="M85" s="175"/>
      <c r="N85" s="175"/>
      <c r="O85" s="175"/>
      <c r="P85" s="175"/>
      <c r="Q85" s="175"/>
      <c r="R85" s="175"/>
      <c r="S85" s="176"/>
      <c r="T85" s="177"/>
      <c r="U85" s="634"/>
      <c r="V85" s="636"/>
      <c r="W85" s="624"/>
      <c r="X85" s="627"/>
      <c r="Y85" s="627"/>
      <c r="Z85" s="621"/>
      <c r="AA85" s="624"/>
      <c r="AB85" s="627"/>
      <c r="AC85" s="627"/>
      <c r="AD85" s="621"/>
      <c r="AE85" s="624"/>
      <c r="AF85" s="627"/>
      <c r="AG85" s="627"/>
      <c r="AH85" s="621"/>
      <c r="AI85" s="624"/>
      <c r="AJ85" s="627"/>
      <c r="AK85" s="627"/>
      <c r="AL85" s="621"/>
      <c r="AM85" s="624"/>
      <c r="AN85" s="627"/>
      <c r="AO85" s="627"/>
      <c r="AP85" s="621"/>
      <c r="AQ85" s="624"/>
      <c r="AR85" s="627"/>
      <c r="AS85" s="627"/>
      <c r="AT85" s="621"/>
      <c r="AU85" s="624"/>
      <c r="AV85" s="627"/>
      <c r="AW85" s="627"/>
      <c r="AX85" s="621"/>
      <c r="AY85" s="624"/>
      <c r="AZ85" s="627"/>
      <c r="BA85" s="627"/>
      <c r="BB85" s="621"/>
      <c r="BC85" s="624"/>
      <c r="BD85" s="627"/>
      <c r="BE85" s="627"/>
      <c r="BF85" s="621"/>
      <c r="BG85" s="624"/>
      <c r="BH85" s="627"/>
      <c r="BI85" s="627"/>
      <c r="BJ85" s="621"/>
      <c r="BK85" s="632"/>
      <c r="BL85" s="643"/>
      <c r="BM85" s="644"/>
      <c r="BN85" s="644"/>
      <c r="BO85" s="645"/>
      <c r="BP85" s="630"/>
    </row>
    <row r="86" spans="1:68" ht="12" customHeight="1" thickBot="1" x14ac:dyDescent="0.35">
      <c r="A86" s="583"/>
      <c r="B86" s="579"/>
      <c r="C86" s="572"/>
      <c r="D86" s="575"/>
      <c r="E86" s="166"/>
      <c r="F86" s="169"/>
      <c r="G86" s="36" t="s">
        <v>678</v>
      </c>
      <c r="H86" s="37" t="str">
        <f>IF(SUM(H84,H85)=0,"",(SUM(H84,H85)))</f>
        <v/>
      </c>
      <c r="I86" s="38" t="str">
        <f t="shared" si="768"/>
        <v/>
      </c>
      <c r="J86" s="184"/>
      <c r="K86" s="184"/>
      <c r="L86" s="184"/>
      <c r="M86" s="184"/>
      <c r="N86" s="184"/>
      <c r="O86" s="184"/>
      <c r="P86" s="184"/>
      <c r="Q86" s="184"/>
      <c r="R86" s="184"/>
      <c r="S86" s="185"/>
      <c r="T86" s="183"/>
      <c r="U86" s="634"/>
      <c r="V86" s="636"/>
      <c r="W86" s="624"/>
      <c r="X86" s="627"/>
      <c r="Y86" s="627"/>
      <c r="Z86" s="621"/>
      <c r="AA86" s="624"/>
      <c r="AB86" s="627"/>
      <c r="AC86" s="627"/>
      <c r="AD86" s="621"/>
      <c r="AE86" s="624"/>
      <c r="AF86" s="627"/>
      <c r="AG86" s="627"/>
      <c r="AH86" s="621"/>
      <c r="AI86" s="624"/>
      <c r="AJ86" s="627"/>
      <c r="AK86" s="627"/>
      <c r="AL86" s="621"/>
      <c r="AM86" s="624"/>
      <c r="AN86" s="627"/>
      <c r="AO86" s="627"/>
      <c r="AP86" s="621"/>
      <c r="AQ86" s="624"/>
      <c r="AR86" s="627"/>
      <c r="AS86" s="627"/>
      <c r="AT86" s="621"/>
      <c r="AU86" s="624"/>
      <c r="AV86" s="627"/>
      <c r="AW86" s="627"/>
      <c r="AX86" s="621"/>
      <c r="AY86" s="624"/>
      <c r="AZ86" s="627"/>
      <c r="BA86" s="627"/>
      <c r="BB86" s="621"/>
      <c r="BC86" s="624"/>
      <c r="BD86" s="627"/>
      <c r="BE86" s="627"/>
      <c r="BF86" s="621"/>
      <c r="BG86" s="624"/>
      <c r="BH86" s="627"/>
      <c r="BI86" s="627"/>
      <c r="BJ86" s="621"/>
      <c r="BK86" s="632"/>
      <c r="BL86" s="646"/>
      <c r="BM86" s="647"/>
      <c r="BN86" s="647"/>
      <c r="BO86" s="648"/>
      <c r="BP86" s="630"/>
    </row>
    <row r="87" spans="1:68" ht="12" customHeight="1" x14ac:dyDescent="0.3">
      <c r="A87" s="581" t="str">
        <f>IF(ISERROR(RANK(BP87,$BP$63:$BP$90,0)),"",(RANK(BP87,$BP$63:$BP$90,0)))</f>
        <v/>
      </c>
      <c r="B87" s="577" t="str">
        <f>IF(ISNA(VLOOKUP($D87,'L. Des E.'!$A$3:$C$362,2,FALSE)),"",(VLOOKUP($D87,'L. Des E.'!$A$3:$C$362,2,FALSE)))</f>
        <v/>
      </c>
      <c r="C87" s="569" t="str">
        <f>IF(ISNA(VLOOKUP($D87,'L. Des E.'!$A$3:$C$362,3,FALSE)),"",(VLOOKUP($D87,'L. Des E.'!$A$3:$C$362,3,FALSE)))</f>
        <v/>
      </c>
      <c r="D87" s="573"/>
      <c r="E87" s="162"/>
      <c r="F87" s="163"/>
      <c r="G87" s="149"/>
      <c r="H87" s="31"/>
      <c r="I87" s="30" t="str">
        <f>IF(MIN(90,SUM(J87:S87))=0,"",(MIN(90,SUM(J87:S87))))</f>
        <v/>
      </c>
      <c r="J87" s="172"/>
      <c r="K87" s="172"/>
      <c r="L87" s="172"/>
      <c r="M87" s="172"/>
      <c r="N87" s="172"/>
      <c r="O87" s="172"/>
      <c r="P87" s="172"/>
      <c r="Q87" s="172"/>
      <c r="R87" s="172"/>
      <c r="S87" s="173"/>
      <c r="T87" s="174"/>
      <c r="U87" s="652">
        <v>7</v>
      </c>
      <c r="V87" s="635" t="str">
        <f t="shared" ref="V87" si="769">I90</f>
        <v/>
      </c>
      <c r="W87" s="623">
        <f t="shared" ref="W87" si="770">J87</f>
        <v>0</v>
      </c>
      <c r="X87" s="626">
        <f t="shared" ref="X87" si="771">J88</f>
        <v>0</v>
      </c>
      <c r="Y87" s="626">
        <f t="shared" ref="Y87" si="772">J89</f>
        <v>0</v>
      </c>
      <c r="Z87" s="620">
        <f t="shared" ref="Z87" si="773">J90</f>
        <v>0</v>
      </c>
      <c r="AA87" s="623">
        <f t="shared" ref="AA87" si="774">K87</f>
        <v>0</v>
      </c>
      <c r="AB87" s="626">
        <f t="shared" ref="AB87" si="775">K88</f>
        <v>0</v>
      </c>
      <c r="AC87" s="626">
        <f t="shared" ref="AC87" si="776">K89</f>
        <v>0</v>
      </c>
      <c r="AD87" s="620">
        <f t="shared" ref="AD87" si="777">K90</f>
        <v>0</v>
      </c>
      <c r="AE87" s="623">
        <f t="shared" ref="AE87" si="778">L87</f>
        <v>0</v>
      </c>
      <c r="AF87" s="626">
        <f t="shared" ref="AF87" si="779">L88</f>
        <v>0</v>
      </c>
      <c r="AG87" s="626">
        <f t="shared" ref="AG87" si="780">L89</f>
        <v>0</v>
      </c>
      <c r="AH87" s="620">
        <f t="shared" ref="AH87" si="781">L90</f>
        <v>0</v>
      </c>
      <c r="AI87" s="623">
        <f t="shared" ref="AI87" si="782">M87</f>
        <v>0</v>
      </c>
      <c r="AJ87" s="626">
        <f t="shared" ref="AJ87" si="783">M88</f>
        <v>0</v>
      </c>
      <c r="AK87" s="626">
        <f t="shared" ref="AK87" si="784">M89</f>
        <v>0</v>
      </c>
      <c r="AL87" s="620">
        <f t="shared" ref="AL87" si="785">M90</f>
        <v>0</v>
      </c>
      <c r="AM87" s="623">
        <f t="shared" ref="AM87" si="786">N87</f>
        <v>0</v>
      </c>
      <c r="AN87" s="626">
        <f t="shared" ref="AN87" si="787">N88</f>
        <v>0</v>
      </c>
      <c r="AO87" s="626">
        <f t="shared" ref="AO87" si="788">N89</f>
        <v>0</v>
      </c>
      <c r="AP87" s="620">
        <f t="shared" ref="AP87" si="789">N90</f>
        <v>0</v>
      </c>
      <c r="AQ87" s="623">
        <f t="shared" ref="AQ87" si="790">O87</f>
        <v>0</v>
      </c>
      <c r="AR87" s="626">
        <f t="shared" ref="AR87" si="791">O88</f>
        <v>0</v>
      </c>
      <c r="AS87" s="626">
        <f t="shared" ref="AS87" si="792">O89</f>
        <v>0</v>
      </c>
      <c r="AT87" s="620">
        <f t="shared" ref="AT87" si="793">O90</f>
        <v>0</v>
      </c>
      <c r="AU87" s="623">
        <f t="shared" ref="AU87" si="794">P87</f>
        <v>0</v>
      </c>
      <c r="AV87" s="626">
        <f t="shared" ref="AV87" si="795">P88</f>
        <v>0</v>
      </c>
      <c r="AW87" s="626">
        <f t="shared" ref="AW87" si="796">P89</f>
        <v>0</v>
      </c>
      <c r="AX87" s="620">
        <f t="shared" ref="AX87" si="797">P90</f>
        <v>0</v>
      </c>
      <c r="AY87" s="623">
        <f t="shared" ref="AY87" si="798">Q87</f>
        <v>0</v>
      </c>
      <c r="AZ87" s="626">
        <f t="shared" ref="AZ87" si="799">Q88</f>
        <v>0</v>
      </c>
      <c r="BA87" s="626">
        <f t="shared" ref="BA87" si="800">Q89</f>
        <v>0</v>
      </c>
      <c r="BB87" s="620">
        <f t="shared" ref="BB87" si="801">Q90</f>
        <v>0</v>
      </c>
      <c r="BC87" s="623">
        <f t="shared" ref="BC87" si="802">R87</f>
        <v>0</v>
      </c>
      <c r="BD87" s="626">
        <f t="shared" ref="BD87" si="803">R88</f>
        <v>0</v>
      </c>
      <c r="BE87" s="626">
        <f t="shared" ref="BE87" si="804">R89</f>
        <v>0</v>
      </c>
      <c r="BF87" s="620">
        <f t="shared" ref="BF87" si="805">R90</f>
        <v>0</v>
      </c>
      <c r="BG87" s="623">
        <f t="shared" ref="BG87" si="806">S87</f>
        <v>0</v>
      </c>
      <c r="BH87" s="626">
        <f t="shared" ref="BH87" si="807">S88</f>
        <v>0</v>
      </c>
      <c r="BI87" s="626">
        <f t="shared" ref="BI87" si="808">S89</f>
        <v>0</v>
      </c>
      <c r="BJ87" s="620">
        <f t="shared" ref="BJ87" si="809">S90</f>
        <v>0</v>
      </c>
      <c r="BK87" s="631">
        <f t="shared" ref="BK87" si="810">H89</f>
        <v>0</v>
      </c>
      <c r="BL87" s="640">
        <f t="shared" ref="BL87" si="811">SUM(T87,T88,T89,T90)</f>
        <v>0</v>
      </c>
      <c r="BM87" s="641"/>
      <c r="BN87" s="641"/>
      <c r="BO87" s="642"/>
      <c r="BP87" s="629" t="str">
        <f t="shared" si="591"/>
        <v/>
      </c>
    </row>
    <row r="88" spans="1:68" ht="12" customHeight="1" x14ac:dyDescent="0.3">
      <c r="A88" s="582"/>
      <c r="B88" s="578"/>
      <c r="C88" s="570"/>
      <c r="D88" s="574"/>
      <c r="E88" s="164"/>
      <c r="F88" s="165"/>
      <c r="G88" s="150"/>
      <c r="H88" s="33" t="str">
        <f>IF(SUM(I87,I88,I89:I90,S87,S88,S89,S90)=0,"",(SUM(I87,I88,I89:I90,S87,S88,S89,S90)))</f>
        <v/>
      </c>
      <c r="I88" s="34" t="str">
        <f t="shared" ref="I88:I90" si="812">IF(MIN(90,SUM(J88:S88))=0,"",(MIN(90,SUM(J88:S88))))</f>
        <v/>
      </c>
      <c r="J88" s="175"/>
      <c r="K88" s="175"/>
      <c r="L88" s="175"/>
      <c r="M88" s="175"/>
      <c r="N88" s="175"/>
      <c r="O88" s="175"/>
      <c r="P88" s="175"/>
      <c r="Q88" s="175"/>
      <c r="R88" s="175"/>
      <c r="S88" s="176"/>
      <c r="T88" s="177"/>
      <c r="U88" s="634"/>
      <c r="V88" s="636"/>
      <c r="W88" s="624"/>
      <c r="X88" s="627"/>
      <c r="Y88" s="627"/>
      <c r="Z88" s="621"/>
      <c r="AA88" s="624"/>
      <c r="AB88" s="627"/>
      <c r="AC88" s="627"/>
      <c r="AD88" s="621"/>
      <c r="AE88" s="624"/>
      <c r="AF88" s="627"/>
      <c r="AG88" s="627"/>
      <c r="AH88" s="621"/>
      <c r="AI88" s="624"/>
      <c r="AJ88" s="627"/>
      <c r="AK88" s="627"/>
      <c r="AL88" s="621"/>
      <c r="AM88" s="624"/>
      <c r="AN88" s="627"/>
      <c r="AO88" s="627"/>
      <c r="AP88" s="621"/>
      <c r="AQ88" s="624"/>
      <c r="AR88" s="627"/>
      <c r="AS88" s="627"/>
      <c r="AT88" s="621"/>
      <c r="AU88" s="624"/>
      <c r="AV88" s="627"/>
      <c r="AW88" s="627"/>
      <c r="AX88" s="621"/>
      <c r="AY88" s="624"/>
      <c r="AZ88" s="627"/>
      <c r="BA88" s="627"/>
      <c r="BB88" s="621"/>
      <c r="BC88" s="624"/>
      <c r="BD88" s="627"/>
      <c r="BE88" s="627"/>
      <c r="BF88" s="621"/>
      <c r="BG88" s="624"/>
      <c r="BH88" s="627"/>
      <c r="BI88" s="627"/>
      <c r="BJ88" s="621"/>
      <c r="BK88" s="632"/>
      <c r="BL88" s="643"/>
      <c r="BM88" s="644"/>
      <c r="BN88" s="644"/>
      <c r="BO88" s="645"/>
      <c r="BP88" s="630"/>
    </row>
    <row r="89" spans="1:68" ht="12" customHeight="1" thickBot="1" x14ac:dyDescent="0.35">
      <c r="A89" s="582"/>
      <c r="B89" s="578"/>
      <c r="C89" s="570"/>
      <c r="D89" s="574"/>
      <c r="E89" s="164"/>
      <c r="F89" s="165"/>
      <c r="G89" s="35" t="s">
        <v>677</v>
      </c>
      <c r="H89" s="95"/>
      <c r="I89" s="34" t="str">
        <f t="shared" si="812"/>
        <v/>
      </c>
      <c r="J89" s="175"/>
      <c r="K89" s="175"/>
      <c r="L89" s="175"/>
      <c r="M89" s="175"/>
      <c r="N89" s="175"/>
      <c r="O89" s="175"/>
      <c r="P89" s="175"/>
      <c r="Q89" s="175"/>
      <c r="R89" s="175"/>
      <c r="S89" s="176"/>
      <c r="T89" s="177"/>
      <c r="U89" s="634"/>
      <c r="V89" s="636"/>
      <c r="W89" s="624"/>
      <c r="X89" s="627"/>
      <c r="Y89" s="627"/>
      <c r="Z89" s="621"/>
      <c r="AA89" s="624"/>
      <c r="AB89" s="627"/>
      <c r="AC89" s="627"/>
      <c r="AD89" s="621"/>
      <c r="AE89" s="624"/>
      <c r="AF89" s="627"/>
      <c r="AG89" s="627"/>
      <c r="AH89" s="621"/>
      <c r="AI89" s="624"/>
      <c r="AJ89" s="627"/>
      <c r="AK89" s="627"/>
      <c r="AL89" s="621"/>
      <c r="AM89" s="624"/>
      <c r="AN89" s="627"/>
      <c r="AO89" s="627"/>
      <c r="AP89" s="621"/>
      <c r="AQ89" s="624"/>
      <c r="AR89" s="627"/>
      <c r="AS89" s="627"/>
      <c r="AT89" s="621"/>
      <c r="AU89" s="624"/>
      <c r="AV89" s="627"/>
      <c r="AW89" s="627"/>
      <c r="AX89" s="621"/>
      <c r="AY89" s="624"/>
      <c r="AZ89" s="627"/>
      <c r="BA89" s="627"/>
      <c r="BB89" s="621"/>
      <c r="BC89" s="624"/>
      <c r="BD89" s="627"/>
      <c r="BE89" s="627"/>
      <c r="BF89" s="621"/>
      <c r="BG89" s="624"/>
      <c r="BH89" s="627"/>
      <c r="BI89" s="627"/>
      <c r="BJ89" s="621"/>
      <c r="BK89" s="632"/>
      <c r="BL89" s="643"/>
      <c r="BM89" s="644"/>
      <c r="BN89" s="644"/>
      <c r="BO89" s="645"/>
      <c r="BP89" s="630"/>
    </row>
    <row r="90" spans="1:68" ht="12" customHeight="1" thickBot="1" x14ac:dyDescent="0.35">
      <c r="A90" s="583"/>
      <c r="B90" s="579"/>
      <c r="C90" s="572"/>
      <c r="D90" s="575"/>
      <c r="E90" s="170"/>
      <c r="F90" s="167"/>
      <c r="G90" s="36" t="s">
        <v>678</v>
      </c>
      <c r="H90" s="37" t="str">
        <f>IF(SUM(H88,H89)=0,"",(SUM(H88,H89)))</f>
        <v/>
      </c>
      <c r="I90" s="38" t="str">
        <f t="shared" si="812"/>
        <v/>
      </c>
      <c r="J90" s="178"/>
      <c r="K90" s="178"/>
      <c r="L90" s="178"/>
      <c r="M90" s="178"/>
      <c r="N90" s="178"/>
      <c r="O90" s="178"/>
      <c r="P90" s="178"/>
      <c r="Q90" s="178"/>
      <c r="R90" s="178"/>
      <c r="S90" s="179"/>
      <c r="T90" s="180"/>
      <c r="U90" s="653"/>
      <c r="V90" s="636"/>
      <c r="W90" s="624"/>
      <c r="X90" s="627"/>
      <c r="Y90" s="627"/>
      <c r="Z90" s="621"/>
      <c r="AA90" s="624"/>
      <c r="AB90" s="627"/>
      <c r="AC90" s="627"/>
      <c r="AD90" s="621"/>
      <c r="AE90" s="624"/>
      <c r="AF90" s="627"/>
      <c r="AG90" s="627"/>
      <c r="AH90" s="621"/>
      <c r="AI90" s="624"/>
      <c r="AJ90" s="627"/>
      <c r="AK90" s="627"/>
      <c r="AL90" s="621"/>
      <c r="AM90" s="624"/>
      <c r="AN90" s="627"/>
      <c r="AO90" s="627"/>
      <c r="AP90" s="621"/>
      <c r="AQ90" s="624"/>
      <c r="AR90" s="627"/>
      <c r="AS90" s="627"/>
      <c r="AT90" s="621"/>
      <c r="AU90" s="624"/>
      <c r="AV90" s="627"/>
      <c r="AW90" s="627"/>
      <c r="AX90" s="621"/>
      <c r="AY90" s="624"/>
      <c r="AZ90" s="627"/>
      <c r="BA90" s="627"/>
      <c r="BB90" s="621"/>
      <c r="BC90" s="624"/>
      <c r="BD90" s="627"/>
      <c r="BE90" s="627"/>
      <c r="BF90" s="621"/>
      <c r="BG90" s="624"/>
      <c r="BH90" s="627"/>
      <c r="BI90" s="627"/>
      <c r="BJ90" s="621"/>
      <c r="BK90" s="632"/>
      <c r="BL90" s="646"/>
      <c r="BM90" s="647"/>
      <c r="BN90" s="647"/>
      <c r="BO90" s="648"/>
      <c r="BP90" s="630"/>
    </row>
    <row r="91" spans="1:68" ht="70.05" customHeight="1" thickTop="1" thickBot="1" x14ac:dyDescent="0.35">
      <c r="A91" s="663" t="s">
        <v>868</v>
      </c>
      <c r="B91" s="595"/>
      <c r="C91" s="595" t="s">
        <v>783</v>
      </c>
      <c r="D91" s="595"/>
      <c r="E91" s="539" t="s">
        <v>700</v>
      </c>
      <c r="F91" s="539"/>
      <c r="G91" s="539"/>
      <c r="H91" s="539"/>
      <c r="I91" s="597" t="str">
        <f>IF(COUNTA(F93:F116)=0,"",(COUNTA(F93:F116)))</f>
        <v/>
      </c>
      <c r="J91" s="598"/>
      <c r="K91" s="512" t="s">
        <v>764</v>
      </c>
      <c r="L91" s="511"/>
      <c r="M91" s="511"/>
      <c r="N91" s="513"/>
      <c r="O91" s="660"/>
      <c r="P91" s="661"/>
      <c r="Q91" s="661"/>
      <c r="R91" s="661"/>
      <c r="S91" s="661"/>
      <c r="T91" s="662"/>
      <c r="U91" s="138"/>
      <c r="V91" s="139"/>
      <c r="W91" s="140" t="s">
        <v>793</v>
      </c>
      <c r="X91" s="140" t="s">
        <v>794</v>
      </c>
      <c r="Y91" s="140" t="s">
        <v>795</v>
      </c>
      <c r="Z91" s="140" t="s">
        <v>796</v>
      </c>
      <c r="AA91" s="140" t="s">
        <v>793</v>
      </c>
      <c r="AB91" s="140" t="s">
        <v>794</v>
      </c>
      <c r="AC91" s="140" t="s">
        <v>795</v>
      </c>
      <c r="AD91" s="140" t="s">
        <v>796</v>
      </c>
      <c r="AE91" s="140" t="s">
        <v>793</v>
      </c>
      <c r="AF91" s="140" t="s">
        <v>794</v>
      </c>
      <c r="AG91" s="140" t="s">
        <v>795</v>
      </c>
      <c r="AH91" s="140" t="s">
        <v>796</v>
      </c>
      <c r="AI91" s="140" t="s">
        <v>793</v>
      </c>
      <c r="AJ91" s="140" t="s">
        <v>794</v>
      </c>
      <c r="AK91" s="140" t="s">
        <v>795</v>
      </c>
      <c r="AL91" s="140" t="s">
        <v>796</v>
      </c>
      <c r="AM91" s="140" t="s">
        <v>793</v>
      </c>
      <c r="AN91" s="140" t="s">
        <v>794</v>
      </c>
      <c r="AO91" s="140" t="s">
        <v>795</v>
      </c>
      <c r="AP91" s="140" t="s">
        <v>796</v>
      </c>
      <c r="AQ91" s="140" t="s">
        <v>793</v>
      </c>
      <c r="AR91" s="140" t="s">
        <v>794</v>
      </c>
      <c r="AS91" s="140" t="s">
        <v>795</v>
      </c>
      <c r="AT91" s="140" t="s">
        <v>796</v>
      </c>
      <c r="AU91" s="140" t="s">
        <v>793</v>
      </c>
      <c r="AV91" s="140" t="s">
        <v>794</v>
      </c>
      <c r="AW91" s="140" t="s">
        <v>795</v>
      </c>
      <c r="AX91" s="140" t="s">
        <v>796</v>
      </c>
      <c r="AY91" s="140" t="s">
        <v>793</v>
      </c>
      <c r="AZ91" s="140" t="s">
        <v>794</v>
      </c>
      <c r="BA91" s="140" t="s">
        <v>795</v>
      </c>
      <c r="BB91" s="140" t="s">
        <v>796</v>
      </c>
      <c r="BC91" s="140" t="s">
        <v>793</v>
      </c>
      <c r="BD91" s="140" t="s">
        <v>794</v>
      </c>
      <c r="BE91" s="140" t="s">
        <v>795</v>
      </c>
      <c r="BF91" s="140" t="s">
        <v>796</v>
      </c>
      <c r="BG91" s="140" t="s">
        <v>793</v>
      </c>
      <c r="BH91" s="140" t="s">
        <v>794</v>
      </c>
      <c r="BI91" s="140" t="s">
        <v>795</v>
      </c>
      <c r="BJ91" s="140" t="s">
        <v>796</v>
      </c>
      <c r="BK91" s="638" t="s">
        <v>677</v>
      </c>
      <c r="BL91" s="140" t="s">
        <v>793</v>
      </c>
      <c r="BM91" s="140" t="s">
        <v>794</v>
      </c>
      <c r="BN91" s="140" t="s">
        <v>795</v>
      </c>
      <c r="BO91" s="140" t="s">
        <v>796</v>
      </c>
      <c r="BP91" s="128"/>
    </row>
    <row r="92" spans="1:68" s="28" customFormat="1" ht="31.8" customHeight="1" thickTop="1" thickBot="1" x14ac:dyDescent="0.35">
      <c r="A92" s="87" t="s">
        <v>747</v>
      </c>
      <c r="B92" s="88" t="s">
        <v>1</v>
      </c>
      <c r="C92" s="89" t="s">
        <v>2</v>
      </c>
      <c r="D92" s="90" t="s">
        <v>0</v>
      </c>
      <c r="E92" s="148" t="s">
        <v>679</v>
      </c>
      <c r="F92" s="92" t="s">
        <v>695</v>
      </c>
      <c r="G92" s="587" t="s">
        <v>698</v>
      </c>
      <c r="H92" s="588"/>
      <c r="I92" s="92" t="s">
        <v>680</v>
      </c>
      <c r="J92" s="117" t="s">
        <v>681</v>
      </c>
      <c r="K92" s="117" t="s">
        <v>682</v>
      </c>
      <c r="L92" s="117" t="s">
        <v>683</v>
      </c>
      <c r="M92" s="117" t="s">
        <v>684</v>
      </c>
      <c r="N92" s="117" t="s">
        <v>685</v>
      </c>
      <c r="O92" s="117" t="s">
        <v>686</v>
      </c>
      <c r="P92" s="117" t="s">
        <v>687</v>
      </c>
      <c r="Q92" s="117" t="s">
        <v>688</v>
      </c>
      <c r="R92" s="117" t="s">
        <v>689</v>
      </c>
      <c r="S92" s="118" t="s">
        <v>690</v>
      </c>
      <c r="T92" s="154" t="s">
        <v>792</v>
      </c>
      <c r="U92" s="137"/>
      <c r="V92" s="146" t="s">
        <v>697</v>
      </c>
      <c r="W92" s="649" t="s">
        <v>681</v>
      </c>
      <c r="X92" s="650"/>
      <c r="Y92" s="650"/>
      <c r="Z92" s="651"/>
      <c r="AA92" s="650" t="s">
        <v>682</v>
      </c>
      <c r="AB92" s="650"/>
      <c r="AC92" s="650"/>
      <c r="AD92" s="650"/>
      <c r="AE92" s="649" t="s">
        <v>683</v>
      </c>
      <c r="AF92" s="650"/>
      <c r="AG92" s="650"/>
      <c r="AH92" s="651"/>
      <c r="AI92" s="649" t="s">
        <v>684</v>
      </c>
      <c r="AJ92" s="650"/>
      <c r="AK92" s="650"/>
      <c r="AL92" s="651"/>
      <c r="AM92" s="649" t="s">
        <v>685</v>
      </c>
      <c r="AN92" s="650"/>
      <c r="AO92" s="650"/>
      <c r="AP92" s="651"/>
      <c r="AQ92" s="649" t="s">
        <v>686</v>
      </c>
      <c r="AR92" s="650"/>
      <c r="AS92" s="650"/>
      <c r="AT92" s="651"/>
      <c r="AU92" s="649" t="s">
        <v>687</v>
      </c>
      <c r="AV92" s="650"/>
      <c r="AW92" s="650"/>
      <c r="AX92" s="651"/>
      <c r="AY92" s="649" t="s">
        <v>688</v>
      </c>
      <c r="AZ92" s="650"/>
      <c r="BA92" s="650"/>
      <c r="BB92" s="651"/>
      <c r="BC92" s="649" t="s">
        <v>689</v>
      </c>
      <c r="BD92" s="650"/>
      <c r="BE92" s="650"/>
      <c r="BF92" s="651"/>
      <c r="BG92" s="649" t="s">
        <v>690</v>
      </c>
      <c r="BH92" s="650"/>
      <c r="BI92" s="650"/>
      <c r="BJ92" s="651"/>
      <c r="BK92" s="639"/>
      <c r="BL92" s="654"/>
      <c r="BM92" s="655"/>
      <c r="BN92" s="655"/>
      <c r="BO92" s="656"/>
      <c r="BP92" s="147" t="s">
        <v>797</v>
      </c>
    </row>
    <row r="93" spans="1:68" ht="12" customHeight="1" x14ac:dyDescent="0.3">
      <c r="A93" s="581" t="str">
        <f>IF(ISERROR(RANK(BP93,$BP$93:$BP$116,0)),"",(RANK(BP93,$BP$93:$BP$116,0)))</f>
        <v/>
      </c>
      <c r="B93" s="577" t="str">
        <f>IF(ISNA(VLOOKUP($D93,'L. Des E.'!$A$3:$C$362,2,FALSE)),"",(VLOOKUP($D93,'L. Des E.'!$A$3:$C$362,2,FALSE)))</f>
        <v/>
      </c>
      <c r="C93" s="569" t="str">
        <f>IF(ISNA(VLOOKUP($D93,'L. Des E.'!$A$3:$C$362,3,FALSE)),"",(VLOOKUP($D93,'L. Des E.'!$A$3:$C$362,3,FALSE)))</f>
        <v/>
      </c>
      <c r="D93" s="573"/>
      <c r="E93" s="171"/>
      <c r="F93" s="168"/>
      <c r="G93" s="149"/>
      <c r="H93" s="39"/>
      <c r="I93" s="30" t="str">
        <f>IF(MIN(90,SUM(J93:S93))=0,"",(MIN(90,SUM(J93:S93))))</f>
        <v/>
      </c>
      <c r="J93" s="181"/>
      <c r="K93" s="181"/>
      <c r="L93" s="181"/>
      <c r="M93" s="181"/>
      <c r="N93" s="181"/>
      <c r="O93" s="181"/>
      <c r="P93" s="181"/>
      <c r="Q93" s="181"/>
      <c r="R93" s="181"/>
      <c r="S93" s="182"/>
      <c r="T93" s="183"/>
      <c r="U93" s="634">
        <v>1</v>
      </c>
      <c r="V93" s="635" t="str">
        <f>I96</f>
        <v/>
      </c>
      <c r="W93" s="623">
        <f>J93</f>
        <v>0</v>
      </c>
      <c r="X93" s="626">
        <f>J94</f>
        <v>0</v>
      </c>
      <c r="Y93" s="626">
        <f>J95</f>
        <v>0</v>
      </c>
      <c r="Z93" s="620">
        <f>J96</f>
        <v>0</v>
      </c>
      <c r="AA93" s="623">
        <f>K93</f>
        <v>0</v>
      </c>
      <c r="AB93" s="626">
        <f>K94</f>
        <v>0</v>
      </c>
      <c r="AC93" s="626">
        <f>K95</f>
        <v>0</v>
      </c>
      <c r="AD93" s="620">
        <f>K96</f>
        <v>0</v>
      </c>
      <c r="AE93" s="623">
        <f>L93</f>
        <v>0</v>
      </c>
      <c r="AF93" s="626">
        <f>L94</f>
        <v>0</v>
      </c>
      <c r="AG93" s="626">
        <f>L95</f>
        <v>0</v>
      </c>
      <c r="AH93" s="620">
        <f>L96</f>
        <v>0</v>
      </c>
      <c r="AI93" s="623">
        <f>M93</f>
        <v>0</v>
      </c>
      <c r="AJ93" s="626">
        <f>M94</f>
        <v>0</v>
      </c>
      <c r="AK93" s="626">
        <f>M95</f>
        <v>0</v>
      </c>
      <c r="AL93" s="620">
        <f>M96</f>
        <v>0</v>
      </c>
      <c r="AM93" s="623">
        <f>N93</f>
        <v>0</v>
      </c>
      <c r="AN93" s="626">
        <f>N94</f>
        <v>0</v>
      </c>
      <c r="AO93" s="626">
        <f>N95</f>
        <v>0</v>
      </c>
      <c r="AP93" s="620">
        <f>N96</f>
        <v>0</v>
      </c>
      <c r="AQ93" s="623">
        <f>O93</f>
        <v>0</v>
      </c>
      <c r="AR93" s="626">
        <f>O94</f>
        <v>0</v>
      </c>
      <c r="AS93" s="626">
        <f>O95</f>
        <v>0</v>
      </c>
      <c r="AT93" s="620">
        <f>O96</f>
        <v>0</v>
      </c>
      <c r="AU93" s="623">
        <f>P93</f>
        <v>0</v>
      </c>
      <c r="AV93" s="626">
        <f>P94</f>
        <v>0</v>
      </c>
      <c r="AW93" s="626">
        <f>P95</f>
        <v>0</v>
      </c>
      <c r="AX93" s="620">
        <f>P96</f>
        <v>0</v>
      </c>
      <c r="AY93" s="623">
        <f>Q93</f>
        <v>0</v>
      </c>
      <c r="AZ93" s="626">
        <f>Q94</f>
        <v>0</v>
      </c>
      <c r="BA93" s="626">
        <f>Q95</f>
        <v>0</v>
      </c>
      <c r="BB93" s="620">
        <f>Q96</f>
        <v>0</v>
      </c>
      <c r="BC93" s="623">
        <f>R93</f>
        <v>0</v>
      </c>
      <c r="BD93" s="626">
        <f>R94</f>
        <v>0</v>
      </c>
      <c r="BE93" s="626">
        <f>R95</f>
        <v>0</v>
      </c>
      <c r="BF93" s="620">
        <f>R96</f>
        <v>0</v>
      </c>
      <c r="BG93" s="623">
        <f>S93</f>
        <v>0</v>
      </c>
      <c r="BH93" s="626">
        <f>S94</f>
        <v>0</v>
      </c>
      <c r="BI93" s="626">
        <f>S95</f>
        <v>0</v>
      </c>
      <c r="BJ93" s="620">
        <f>S96</f>
        <v>0</v>
      </c>
      <c r="BK93" s="631">
        <f>H95</f>
        <v>0</v>
      </c>
      <c r="BL93" s="640">
        <f t="shared" ref="BL93" si="813">SUM(T93,T94,T95,T96)</f>
        <v>0</v>
      </c>
      <c r="BM93" s="641"/>
      <c r="BN93" s="641"/>
      <c r="BO93" s="642"/>
      <c r="BP93" s="629" t="str">
        <f t="shared" ref="BP93" si="814">IF(V93="","",SUM(BK93,BL93)+(IFERROR(SUM(W93:BJ93)+LARGE(W93:BJ93,1)/100+LARGE(W93:BJ93,2)/1000+LARGE(W93:BJ93,3)/10000+LARGE(W93:BJ93,4)/100000+LARGE(W93:BJ93,5)/1000000+LARGE(W93:BJ93,6)/10000000+LARGE(W93:BJ93,7)/100000000+LARGE(W93:BJ93,8)/1000000000+LARGE(W93:BJ93,9)/10000000000+LARGE(W93:BJ93,10)/100000000000+LARGE(W93:BJ93,11)/1000000000000+LARGE(W93:BJ93,12)/10000000000000+LARGE(W93:BJ93,13)/100000000000000+LARGE(W93:BJ93,14)/1000000000000000+LARGE(W93:BJ93,15)/10000000000000000+LARGE(W93:BJ93,16)/100000000000000000+LARGE(W93:BJ93,17)/1000000000000000000+LARGE(W93:BJ93,18)/10000000000000000000+LARGE(W93:BJ93,19)/100000000000000000000+LARGE(W93:BJ93,20)/E91+21+LARGE(W93:BJ93,21)/E91+22+LARGE(W93:BJ93,22)/E91+23+LARGE(W93:BJ93,23)/E91+24+LARGE(W93:BJ93,24)/E91+25+LARGE(W93:BJ93,25)/E91+26+LARGE(W93:BJ93,26)/E91+27+LARGE(W93:BJ93,27)/E91+28+LARGE(W93:BJ93,28)/E91+29+LARGE(W93:BJ93,29)/E91+30+LARGE(W93:BJ93,30)/E91+31+LARGE(W93:BJ93,31)/E91+32+LARGE(W93:BJ93,32)/E91+33+LARGE(W93:BJ93,33)/E91+34+LARGE(W93:BJ93,34)/E91+35+LARGE(W93:BJ93,35)/E91+36+LARGE(W93:BJ93,36)/E91+37+LARGE(W93:BJ93,37)/E91+38+LARGE(W93:BJ93,38)/E91+39+LARGE(W93:BJ93,39)/E91+40+LARGE(W93:BJ93,40)/E91+21-0.01/U93,0)))</f>
        <v/>
      </c>
    </row>
    <row r="94" spans="1:68" ht="12" customHeight="1" x14ac:dyDescent="0.3">
      <c r="A94" s="582"/>
      <c r="B94" s="578"/>
      <c r="C94" s="570"/>
      <c r="D94" s="574"/>
      <c r="E94" s="164"/>
      <c r="F94" s="165"/>
      <c r="G94" s="150"/>
      <c r="H94" s="33" t="str">
        <f>IF(SUM(I93,I94,I95:I96,S93,S94,S95,S96)=0,"",(SUM(I93,I94,I95:I96,S93,S94,S95,S96)))</f>
        <v/>
      </c>
      <c r="I94" s="34" t="str">
        <f t="shared" ref="I94:I96" si="815">IF(MIN(90,SUM(J94:S94))=0,"",(MIN(90,SUM(J94:S94))))</f>
        <v/>
      </c>
      <c r="J94" s="175"/>
      <c r="K94" s="175"/>
      <c r="L94" s="175"/>
      <c r="M94" s="175"/>
      <c r="N94" s="175"/>
      <c r="O94" s="175"/>
      <c r="P94" s="175"/>
      <c r="Q94" s="175"/>
      <c r="R94" s="175"/>
      <c r="S94" s="176"/>
      <c r="T94" s="177"/>
      <c r="U94" s="634"/>
      <c r="V94" s="636"/>
      <c r="W94" s="624"/>
      <c r="X94" s="627"/>
      <c r="Y94" s="627"/>
      <c r="Z94" s="621"/>
      <c r="AA94" s="624"/>
      <c r="AB94" s="627"/>
      <c r="AC94" s="627"/>
      <c r="AD94" s="621"/>
      <c r="AE94" s="624"/>
      <c r="AF94" s="627"/>
      <c r="AG94" s="627"/>
      <c r="AH94" s="621"/>
      <c r="AI94" s="624"/>
      <c r="AJ94" s="627"/>
      <c r="AK94" s="627"/>
      <c r="AL94" s="621"/>
      <c r="AM94" s="624"/>
      <c r="AN94" s="627"/>
      <c r="AO94" s="627"/>
      <c r="AP94" s="621"/>
      <c r="AQ94" s="624"/>
      <c r="AR94" s="627"/>
      <c r="AS94" s="627"/>
      <c r="AT94" s="621"/>
      <c r="AU94" s="624"/>
      <c r="AV94" s="627"/>
      <c r="AW94" s="627"/>
      <c r="AX94" s="621"/>
      <c r="AY94" s="624"/>
      <c r="AZ94" s="627"/>
      <c r="BA94" s="627"/>
      <c r="BB94" s="621"/>
      <c r="BC94" s="624"/>
      <c r="BD94" s="627"/>
      <c r="BE94" s="627"/>
      <c r="BF94" s="621"/>
      <c r="BG94" s="624"/>
      <c r="BH94" s="627"/>
      <c r="BI94" s="627"/>
      <c r="BJ94" s="621"/>
      <c r="BK94" s="632"/>
      <c r="BL94" s="643"/>
      <c r="BM94" s="644"/>
      <c r="BN94" s="644"/>
      <c r="BO94" s="645"/>
      <c r="BP94" s="630"/>
    </row>
    <row r="95" spans="1:68" ht="12" customHeight="1" thickBot="1" x14ac:dyDescent="0.35">
      <c r="A95" s="582"/>
      <c r="B95" s="578"/>
      <c r="C95" s="570"/>
      <c r="D95" s="574"/>
      <c r="E95" s="164"/>
      <c r="F95" s="165"/>
      <c r="G95" s="35" t="s">
        <v>677</v>
      </c>
      <c r="H95" s="95"/>
      <c r="I95" s="34" t="str">
        <f t="shared" si="815"/>
        <v/>
      </c>
      <c r="J95" s="175"/>
      <c r="K95" s="175"/>
      <c r="L95" s="175"/>
      <c r="M95" s="175"/>
      <c r="N95" s="175"/>
      <c r="O95" s="175"/>
      <c r="P95" s="175"/>
      <c r="Q95" s="175"/>
      <c r="R95" s="175"/>
      <c r="S95" s="176"/>
      <c r="T95" s="177"/>
      <c r="U95" s="634"/>
      <c r="V95" s="636"/>
      <c r="W95" s="624"/>
      <c r="X95" s="627"/>
      <c r="Y95" s="627"/>
      <c r="Z95" s="621"/>
      <c r="AA95" s="624"/>
      <c r="AB95" s="627"/>
      <c r="AC95" s="627"/>
      <c r="AD95" s="621"/>
      <c r="AE95" s="624"/>
      <c r="AF95" s="627"/>
      <c r="AG95" s="627"/>
      <c r="AH95" s="621"/>
      <c r="AI95" s="624"/>
      <c r="AJ95" s="627"/>
      <c r="AK95" s="627"/>
      <c r="AL95" s="621"/>
      <c r="AM95" s="624"/>
      <c r="AN95" s="627"/>
      <c r="AO95" s="627"/>
      <c r="AP95" s="621"/>
      <c r="AQ95" s="624"/>
      <c r="AR95" s="627"/>
      <c r="AS95" s="627"/>
      <c r="AT95" s="621"/>
      <c r="AU95" s="624"/>
      <c r="AV95" s="627"/>
      <c r="AW95" s="627"/>
      <c r="AX95" s="621"/>
      <c r="AY95" s="624"/>
      <c r="AZ95" s="627"/>
      <c r="BA95" s="627"/>
      <c r="BB95" s="621"/>
      <c r="BC95" s="624"/>
      <c r="BD95" s="627"/>
      <c r="BE95" s="627"/>
      <c r="BF95" s="621"/>
      <c r="BG95" s="624"/>
      <c r="BH95" s="627"/>
      <c r="BI95" s="627"/>
      <c r="BJ95" s="621"/>
      <c r="BK95" s="632"/>
      <c r="BL95" s="643"/>
      <c r="BM95" s="644"/>
      <c r="BN95" s="644"/>
      <c r="BO95" s="645"/>
      <c r="BP95" s="630"/>
    </row>
    <row r="96" spans="1:68" ht="12" customHeight="1" thickBot="1" x14ac:dyDescent="0.35">
      <c r="A96" s="583"/>
      <c r="B96" s="579"/>
      <c r="C96" s="572"/>
      <c r="D96" s="575"/>
      <c r="E96" s="166"/>
      <c r="F96" s="169"/>
      <c r="G96" s="36" t="s">
        <v>678</v>
      </c>
      <c r="H96" s="37" t="str">
        <f>IF(SUM(H94,H95)=0,"",(SUM(H94,H95)))</f>
        <v/>
      </c>
      <c r="I96" s="38" t="str">
        <f t="shared" si="815"/>
        <v/>
      </c>
      <c r="J96" s="184"/>
      <c r="K96" s="184"/>
      <c r="L96" s="184"/>
      <c r="M96" s="184"/>
      <c r="N96" s="184"/>
      <c r="O96" s="184"/>
      <c r="P96" s="184"/>
      <c r="Q96" s="184"/>
      <c r="R96" s="184"/>
      <c r="S96" s="185"/>
      <c r="T96" s="183"/>
      <c r="U96" s="634"/>
      <c r="V96" s="636"/>
      <c r="W96" s="624"/>
      <c r="X96" s="627"/>
      <c r="Y96" s="627"/>
      <c r="Z96" s="621"/>
      <c r="AA96" s="624"/>
      <c r="AB96" s="627"/>
      <c r="AC96" s="627"/>
      <c r="AD96" s="621"/>
      <c r="AE96" s="624"/>
      <c r="AF96" s="627"/>
      <c r="AG96" s="627"/>
      <c r="AH96" s="621"/>
      <c r="AI96" s="624"/>
      <c r="AJ96" s="627"/>
      <c r="AK96" s="627"/>
      <c r="AL96" s="621"/>
      <c r="AM96" s="624"/>
      <c r="AN96" s="627"/>
      <c r="AO96" s="627"/>
      <c r="AP96" s="621"/>
      <c r="AQ96" s="624"/>
      <c r="AR96" s="627"/>
      <c r="AS96" s="627"/>
      <c r="AT96" s="621"/>
      <c r="AU96" s="624"/>
      <c r="AV96" s="627"/>
      <c r="AW96" s="627"/>
      <c r="AX96" s="621"/>
      <c r="AY96" s="624"/>
      <c r="AZ96" s="627"/>
      <c r="BA96" s="627"/>
      <c r="BB96" s="621"/>
      <c r="BC96" s="624"/>
      <c r="BD96" s="627"/>
      <c r="BE96" s="627"/>
      <c r="BF96" s="621"/>
      <c r="BG96" s="624"/>
      <c r="BH96" s="627"/>
      <c r="BI96" s="627"/>
      <c r="BJ96" s="621"/>
      <c r="BK96" s="632"/>
      <c r="BL96" s="646"/>
      <c r="BM96" s="647"/>
      <c r="BN96" s="647"/>
      <c r="BO96" s="648"/>
      <c r="BP96" s="630"/>
    </row>
    <row r="97" spans="1:68" ht="12" customHeight="1" x14ac:dyDescent="0.3">
      <c r="A97" s="581" t="str">
        <f t="shared" ref="A97" si="816">IF(ISERROR(RANK(BP97,$BP$93:$BP$116,0)),"",(RANK(BP97,$BP$93:$BP$116,0)))</f>
        <v/>
      </c>
      <c r="B97" s="577" t="str">
        <f>IF(ISNA(VLOOKUP($D97,'L. Des E.'!$A$3:$C$362,2,FALSE)),"",(VLOOKUP($D97,'L. Des E.'!$A$3:$C$362,2,FALSE)))</f>
        <v/>
      </c>
      <c r="C97" s="569" t="str">
        <f>IF(ISNA(VLOOKUP($D97,'L. Des E.'!$A$3:$C$362,3,FALSE)),"",(VLOOKUP($D97,'L. Des E.'!$A$3:$C$362,3,FALSE)))</f>
        <v/>
      </c>
      <c r="D97" s="573"/>
      <c r="E97" s="162"/>
      <c r="F97" s="163"/>
      <c r="G97" s="149"/>
      <c r="H97" s="31"/>
      <c r="I97" s="30" t="str">
        <f>IF(MIN(90,SUM(J97:S97))=0,"",(MIN(90,SUM(J97:S97))))</f>
        <v/>
      </c>
      <c r="J97" s="172"/>
      <c r="K97" s="172"/>
      <c r="L97" s="172"/>
      <c r="M97" s="172"/>
      <c r="N97" s="172"/>
      <c r="O97" s="172"/>
      <c r="P97" s="172"/>
      <c r="Q97" s="172"/>
      <c r="R97" s="172"/>
      <c r="S97" s="173"/>
      <c r="T97" s="174"/>
      <c r="U97" s="634">
        <v>2</v>
      </c>
      <c r="V97" s="635" t="str">
        <f t="shared" ref="V97" si="817">I100</f>
        <v/>
      </c>
      <c r="W97" s="623">
        <f t="shared" ref="W97" si="818">J97</f>
        <v>0</v>
      </c>
      <c r="X97" s="626">
        <f t="shared" ref="X97" si="819">J98</f>
        <v>0</v>
      </c>
      <c r="Y97" s="626">
        <f t="shared" ref="Y97" si="820">J99</f>
        <v>0</v>
      </c>
      <c r="Z97" s="620">
        <f t="shared" ref="Z97" si="821">J100</f>
        <v>0</v>
      </c>
      <c r="AA97" s="623">
        <f t="shared" ref="AA97" si="822">K97</f>
        <v>0</v>
      </c>
      <c r="AB97" s="626">
        <f t="shared" ref="AB97" si="823">K98</f>
        <v>0</v>
      </c>
      <c r="AC97" s="626">
        <f t="shared" ref="AC97" si="824">K99</f>
        <v>0</v>
      </c>
      <c r="AD97" s="620">
        <f t="shared" ref="AD97" si="825">K100</f>
        <v>0</v>
      </c>
      <c r="AE97" s="623">
        <f t="shared" ref="AE97" si="826">L97</f>
        <v>0</v>
      </c>
      <c r="AF97" s="626">
        <f t="shared" ref="AF97" si="827">L98</f>
        <v>0</v>
      </c>
      <c r="AG97" s="626">
        <f t="shared" ref="AG97" si="828">L99</f>
        <v>0</v>
      </c>
      <c r="AH97" s="620">
        <f t="shared" ref="AH97" si="829">L100</f>
        <v>0</v>
      </c>
      <c r="AI97" s="623">
        <f t="shared" ref="AI97" si="830">M97</f>
        <v>0</v>
      </c>
      <c r="AJ97" s="626">
        <f t="shared" ref="AJ97" si="831">M98</f>
        <v>0</v>
      </c>
      <c r="AK97" s="626">
        <f t="shared" ref="AK97" si="832">M99</f>
        <v>0</v>
      </c>
      <c r="AL97" s="620">
        <f t="shared" ref="AL97" si="833">M100</f>
        <v>0</v>
      </c>
      <c r="AM97" s="623">
        <f t="shared" ref="AM97" si="834">N97</f>
        <v>0</v>
      </c>
      <c r="AN97" s="626">
        <f t="shared" ref="AN97" si="835">N98</f>
        <v>0</v>
      </c>
      <c r="AO97" s="626">
        <f t="shared" ref="AO97" si="836">N99</f>
        <v>0</v>
      </c>
      <c r="AP97" s="620">
        <f t="shared" ref="AP97" si="837">N100</f>
        <v>0</v>
      </c>
      <c r="AQ97" s="623">
        <f t="shared" ref="AQ97" si="838">O97</f>
        <v>0</v>
      </c>
      <c r="AR97" s="626">
        <f t="shared" ref="AR97" si="839">O98</f>
        <v>0</v>
      </c>
      <c r="AS97" s="626">
        <f t="shared" ref="AS97" si="840">O99</f>
        <v>0</v>
      </c>
      <c r="AT97" s="620">
        <f t="shared" ref="AT97" si="841">O100</f>
        <v>0</v>
      </c>
      <c r="AU97" s="623">
        <f t="shared" ref="AU97" si="842">P97</f>
        <v>0</v>
      </c>
      <c r="AV97" s="626">
        <f t="shared" ref="AV97" si="843">P98</f>
        <v>0</v>
      </c>
      <c r="AW97" s="626">
        <f t="shared" ref="AW97" si="844">P99</f>
        <v>0</v>
      </c>
      <c r="AX97" s="620">
        <f t="shared" ref="AX97" si="845">P100</f>
        <v>0</v>
      </c>
      <c r="AY97" s="623">
        <f t="shared" ref="AY97" si="846">Q97</f>
        <v>0</v>
      </c>
      <c r="AZ97" s="626">
        <f t="shared" ref="AZ97" si="847">Q98</f>
        <v>0</v>
      </c>
      <c r="BA97" s="626">
        <f t="shared" ref="BA97" si="848">Q99</f>
        <v>0</v>
      </c>
      <c r="BB97" s="620">
        <f t="shared" ref="BB97" si="849">Q100</f>
        <v>0</v>
      </c>
      <c r="BC97" s="623">
        <f t="shared" ref="BC97" si="850">R97</f>
        <v>0</v>
      </c>
      <c r="BD97" s="626">
        <f t="shared" ref="BD97" si="851">R98</f>
        <v>0</v>
      </c>
      <c r="BE97" s="626">
        <f t="shared" ref="BE97" si="852">R99</f>
        <v>0</v>
      </c>
      <c r="BF97" s="620">
        <f t="shared" ref="BF97" si="853">R100</f>
        <v>0</v>
      </c>
      <c r="BG97" s="623">
        <f t="shared" ref="BG97" si="854">S97</f>
        <v>0</v>
      </c>
      <c r="BH97" s="626">
        <f t="shared" ref="BH97" si="855">S98</f>
        <v>0</v>
      </c>
      <c r="BI97" s="626">
        <f t="shared" ref="BI97" si="856">S99</f>
        <v>0</v>
      </c>
      <c r="BJ97" s="620">
        <f t="shared" ref="BJ97" si="857">S100</f>
        <v>0</v>
      </c>
      <c r="BK97" s="631">
        <f t="shared" ref="BK97" si="858">H99</f>
        <v>0</v>
      </c>
      <c r="BL97" s="640">
        <f t="shared" ref="BL97" si="859">SUM(T97,T98,T99,T100)</f>
        <v>0</v>
      </c>
      <c r="BM97" s="641"/>
      <c r="BN97" s="641"/>
      <c r="BO97" s="642"/>
      <c r="BP97" s="629" t="str">
        <f t="shared" ref="BP97:BP113" si="860">IF(V97="","",SUM(BK97,BL97)+(IFERROR(SUM(W97:BJ97)+LARGE(W97:BJ97,1)/100+LARGE(W97:BJ97,2)/1000+LARGE(W97:BJ97,3)/10000+LARGE(W97:BJ97,4)/100000+LARGE(W97:BJ97,5)/1000000+LARGE(W97:BJ97,6)/10000000+LARGE(W97:BJ97,7)/100000000+LARGE(W97:BJ97,8)/1000000000+LARGE(W97:BJ97,9)/10000000000+LARGE(W97:BJ97,10)/100000000000+LARGE(W97:BJ97,11)/1000000000000+LARGE(W97:BJ97,12)/10000000000000+LARGE(W97:BJ97,13)/100000000000000+LARGE(W97:BJ97,14)/1000000000000000+LARGE(W97:BJ97,15)/10000000000000000+LARGE(W97:BJ97,16)/100000000000000000+LARGE(W97:BJ97,17)/1000000000000000000+LARGE(W97:BJ97,18)/10000000000000000000+LARGE(W97:BJ97,19)/100000000000000000000+LARGE(W97:BJ97,20)/E95+21+LARGE(W97:BJ97,21)/E95+22+LARGE(W97:BJ97,22)/E95+23+LARGE(W97:BJ97,23)/E95+24+LARGE(W97:BJ97,24)/E95+25+LARGE(W97:BJ97,25)/E95+26+LARGE(W97:BJ97,26)/E95+27+LARGE(W97:BJ97,27)/E95+28+LARGE(W97:BJ97,28)/E95+29+LARGE(W97:BJ97,29)/E95+30+LARGE(W97:BJ97,30)/E95+31+LARGE(W97:BJ97,31)/E95+32+LARGE(W97:BJ97,32)/E95+33+LARGE(W97:BJ97,33)/E95+34+LARGE(W97:BJ97,34)/E95+35+LARGE(W97:BJ97,35)/E95+36+LARGE(W97:BJ97,36)/E95+37+LARGE(W97:BJ97,37)/E95+38+LARGE(W97:BJ97,38)/E95+39+LARGE(W97:BJ97,39)/E95+40+LARGE(W97:BJ97,40)/E95+21-0.01/U97,0)))</f>
        <v/>
      </c>
    </row>
    <row r="98" spans="1:68" ht="12" customHeight="1" x14ac:dyDescent="0.3">
      <c r="A98" s="582"/>
      <c r="B98" s="578"/>
      <c r="C98" s="570"/>
      <c r="D98" s="574"/>
      <c r="E98" s="164"/>
      <c r="F98" s="165"/>
      <c r="G98" s="150"/>
      <c r="H98" s="33" t="str">
        <f>IF(SUM(I97,I98,I99:I100,S97,S98,S99,S100)=0,"",(SUM(I97,I98,I99:I100,S97,S98,S99,S100)))</f>
        <v/>
      </c>
      <c r="I98" s="34" t="str">
        <f t="shared" ref="I98:I100" si="861">IF(MIN(90,SUM(J98:S98))=0,"",(MIN(90,SUM(J98:S98))))</f>
        <v/>
      </c>
      <c r="J98" s="175"/>
      <c r="K98" s="175"/>
      <c r="L98" s="175"/>
      <c r="M98" s="175"/>
      <c r="N98" s="175"/>
      <c r="O98" s="175"/>
      <c r="P98" s="175"/>
      <c r="Q98" s="175"/>
      <c r="R98" s="175"/>
      <c r="S98" s="176"/>
      <c r="T98" s="177"/>
      <c r="U98" s="634"/>
      <c r="V98" s="636"/>
      <c r="W98" s="624"/>
      <c r="X98" s="627"/>
      <c r="Y98" s="627"/>
      <c r="Z98" s="621"/>
      <c r="AA98" s="624"/>
      <c r="AB98" s="627"/>
      <c r="AC98" s="627"/>
      <c r="AD98" s="621"/>
      <c r="AE98" s="624"/>
      <c r="AF98" s="627"/>
      <c r="AG98" s="627"/>
      <c r="AH98" s="621"/>
      <c r="AI98" s="624"/>
      <c r="AJ98" s="627"/>
      <c r="AK98" s="627"/>
      <c r="AL98" s="621"/>
      <c r="AM98" s="624"/>
      <c r="AN98" s="627"/>
      <c r="AO98" s="627"/>
      <c r="AP98" s="621"/>
      <c r="AQ98" s="624"/>
      <c r="AR98" s="627"/>
      <c r="AS98" s="627"/>
      <c r="AT98" s="621"/>
      <c r="AU98" s="624"/>
      <c r="AV98" s="627"/>
      <c r="AW98" s="627"/>
      <c r="AX98" s="621"/>
      <c r="AY98" s="624"/>
      <c r="AZ98" s="627"/>
      <c r="BA98" s="627"/>
      <c r="BB98" s="621"/>
      <c r="BC98" s="624"/>
      <c r="BD98" s="627"/>
      <c r="BE98" s="627"/>
      <c r="BF98" s="621"/>
      <c r="BG98" s="624"/>
      <c r="BH98" s="627"/>
      <c r="BI98" s="627"/>
      <c r="BJ98" s="621"/>
      <c r="BK98" s="632"/>
      <c r="BL98" s="643"/>
      <c r="BM98" s="644"/>
      <c r="BN98" s="644"/>
      <c r="BO98" s="645"/>
      <c r="BP98" s="630"/>
    </row>
    <row r="99" spans="1:68" ht="12" customHeight="1" thickBot="1" x14ac:dyDescent="0.35">
      <c r="A99" s="582"/>
      <c r="B99" s="578"/>
      <c r="C99" s="570"/>
      <c r="D99" s="574"/>
      <c r="E99" s="164"/>
      <c r="F99" s="165"/>
      <c r="G99" s="35" t="s">
        <v>677</v>
      </c>
      <c r="H99" s="95"/>
      <c r="I99" s="34" t="str">
        <f t="shared" si="861"/>
        <v/>
      </c>
      <c r="J99" s="175"/>
      <c r="K99" s="175"/>
      <c r="L99" s="175"/>
      <c r="M99" s="175"/>
      <c r="N99" s="175"/>
      <c r="O99" s="175"/>
      <c r="P99" s="175"/>
      <c r="Q99" s="175"/>
      <c r="R99" s="175"/>
      <c r="S99" s="176"/>
      <c r="T99" s="177"/>
      <c r="U99" s="634"/>
      <c r="V99" s="636"/>
      <c r="W99" s="624"/>
      <c r="X99" s="627"/>
      <c r="Y99" s="627"/>
      <c r="Z99" s="621"/>
      <c r="AA99" s="624"/>
      <c r="AB99" s="627"/>
      <c r="AC99" s="627"/>
      <c r="AD99" s="621"/>
      <c r="AE99" s="624"/>
      <c r="AF99" s="627"/>
      <c r="AG99" s="627"/>
      <c r="AH99" s="621"/>
      <c r="AI99" s="624"/>
      <c r="AJ99" s="627"/>
      <c r="AK99" s="627"/>
      <c r="AL99" s="621"/>
      <c r="AM99" s="624"/>
      <c r="AN99" s="627"/>
      <c r="AO99" s="627"/>
      <c r="AP99" s="621"/>
      <c r="AQ99" s="624"/>
      <c r="AR99" s="627"/>
      <c r="AS99" s="627"/>
      <c r="AT99" s="621"/>
      <c r="AU99" s="624"/>
      <c r="AV99" s="627"/>
      <c r="AW99" s="627"/>
      <c r="AX99" s="621"/>
      <c r="AY99" s="624"/>
      <c r="AZ99" s="627"/>
      <c r="BA99" s="627"/>
      <c r="BB99" s="621"/>
      <c r="BC99" s="624"/>
      <c r="BD99" s="627"/>
      <c r="BE99" s="627"/>
      <c r="BF99" s="621"/>
      <c r="BG99" s="624"/>
      <c r="BH99" s="627"/>
      <c r="BI99" s="627"/>
      <c r="BJ99" s="621"/>
      <c r="BK99" s="632"/>
      <c r="BL99" s="643"/>
      <c r="BM99" s="644"/>
      <c r="BN99" s="644"/>
      <c r="BO99" s="645"/>
      <c r="BP99" s="630"/>
    </row>
    <row r="100" spans="1:68" ht="12" customHeight="1" thickBot="1" x14ac:dyDescent="0.35">
      <c r="A100" s="583"/>
      <c r="B100" s="579"/>
      <c r="C100" s="572"/>
      <c r="D100" s="575"/>
      <c r="E100" s="170"/>
      <c r="F100" s="167"/>
      <c r="G100" s="36" t="s">
        <v>678</v>
      </c>
      <c r="H100" s="37" t="str">
        <f>IF(SUM(H98,H99)=0,"",(SUM(H98,H99)))</f>
        <v/>
      </c>
      <c r="I100" s="38" t="str">
        <f t="shared" si="861"/>
        <v/>
      </c>
      <c r="J100" s="178"/>
      <c r="K100" s="178"/>
      <c r="L100" s="178"/>
      <c r="M100" s="178"/>
      <c r="N100" s="178"/>
      <c r="O100" s="178"/>
      <c r="P100" s="178"/>
      <c r="Q100" s="178"/>
      <c r="R100" s="178"/>
      <c r="S100" s="179"/>
      <c r="T100" s="180"/>
      <c r="U100" s="634"/>
      <c r="V100" s="636"/>
      <c r="W100" s="624"/>
      <c r="X100" s="627"/>
      <c r="Y100" s="627"/>
      <c r="Z100" s="621"/>
      <c r="AA100" s="624"/>
      <c r="AB100" s="627"/>
      <c r="AC100" s="627"/>
      <c r="AD100" s="621"/>
      <c r="AE100" s="624"/>
      <c r="AF100" s="627"/>
      <c r="AG100" s="627"/>
      <c r="AH100" s="621"/>
      <c r="AI100" s="624"/>
      <c r="AJ100" s="627"/>
      <c r="AK100" s="627"/>
      <c r="AL100" s="621"/>
      <c r="AM100" s="624"/>
      <c r="AN100" s="627"/>
      <c r="AO100" s="627"/>
      <c r="AP100" s="621"/>
      <c r="AQ100" s="624"/>
      <c r="AR100" s="627"/>
      <c r="AS100" s="627"/>
      <c r="AT100" s="621"/>
      <c r="AU100" s="624"/>
      <c r="AV100" s="627"/>
      <c r="AW100" s="627"/>
      <c r="AX100" s="621"/>
      <c r="AY100" s="624"/>
      <c r="AZ100" s="627"/>
      <c r="BA100" s="627"/>
      <c r="BB100" s="621"/>
      <c r="BC100" s="624"/>
      <c r="BD100" s="627"/>
      <c r="BE100" s="627"/>
      <c r="BF100" s="621"/>
      <c r="BG100" s="624"/>
      <c r="BH100" s="627"/>
      <c r="BI100" s="627"/>
      <c r="BJ100" s="621"/>
      <c r="BK100" s="632"/>
      <c r="BL100" s="646"/>
      <c r="BM100" s="647"/>
      <c r="BN100" s="647"/>
      <c r="BO100" s="648"/>
      <c r="BP100" s="630"/>
    </row>
    <row r="101" spans="1:68" ht="12" customHeight="1" x14ac:dyDescent="0.3">
      <c r="A101" s="581" t="str">
        <f t="shared" ref="A101" si="862">IF(ISERROR(RANK(BP101,$BP$93:$BP$116,0)),"",(RANK(BP101,$BP$93:$BP$116,0)))</f>
        <v/>
      </c>
      <c r="B101" s="577" t="str">
        <f>IF(ISNA(VLOOKUP($D101,'L. Des E.'!$A$3:$C$362,2,FALSE)),"",(VLOOKUP($D101,'L. Des E.'!$A$3:$C$362,2,FALSE)))</f>
        <v/>
      </c>
      <c r="C101" s="569" t="str">
        <f>IF(ISNA(VLOOKUP($D101,'L. Des E.'!$A$3:$C$362,3,FALSE)),"",(VLOOKUP($D101,'L. Des E.'!$A$3:$C$362,3,FALSE)))</f>
        <v/>
      </c>
      <c r="D101" s="573"/>
      <c r="E101" s="171"/>
      <c r="F101" s="168"/>
      <c r="G101" s="149"/>
      <c r="H101" s="39"/>
      <c r="I101" s="30" t="str">
        <f>IF(MIN(90,SUM(J101:S101))=0,"",(MIN(90,SUM(J101:S101))))</f>
        <v/>
      </c>
      <c r="J101" s="181"/>
      <c r="K101" s="181"/>
      <c r="L101" s="181"/>
      <c r="M101" s="181"/>
      <c r="N101" s="181"/>
      <c r="O101" s="181"/>
      <c r="P101" s="181"/>
      <c r="Q101" s="181"/>
      <c r="R101" s="181"/>
      <c r="S101" s="182"/>
      <c r="T101" s="183"/>
      <c r="U101" s="634">
        <v>3</v>
      </c>
      <c r="V101" s="635" t="str">
        <f t="shared" ref="V101" si="863">I104</f>
        <v/>
      </c>
      <c r="W101" s="623">
        <f t="shared" ref="W101" si="864">J101</f>
        <v>0</v>
      </c>
      <c r="X101" s="626">
        <f t="shared" ref="X101" si="865">J102</f>
        <v>0</v>
      </c>
      <c r="Y101" s="626">
        <f t="shared" ref="Y101" si="866">J103</f>
        <v>0</v>
      </c>
      <c r="Z101" s="620">
        <f t="shared" ref="Z101" si="867">J104</f>
        <v>0</v>
      </c>
      <c r="AA101" s="623">
        <f t="shared" ref="AA101" si="868">K101</f>
        <v>0</v>
      </c>
      <c r="AB101" s="626">
        <f t="shared" ref="AB101" si="869">K102</f>
        <v>0</v>
      </c>
      <c r="AC101" s="626">
        <f t="shared" ref="AC101" si="870">K103</f>
        <v>0</v>
      </c>
      <c r="AD101" s="620">
        <f t="shared" ref="AD101" si="871">K104</f>
        <v>0</v>
      </c>
      <c r="AE101" s="623">
        <f t="shared" ref="AE101" si="872">L101</f>
        <v>0</v>
      </c>
      <c r="AF101" s="626">
        <f t="shared" ref="AF101" si="873">L102</f>
        <v>0</v>
      </c>
      <c r="AG101" s="626">
        <f t="shared" ref="AG101" si="874">L103</f>
        <v>0</v>
      </c>
      <c r="AH101" s="620">
        <f t="shared" ref="AH101" si="875">L104</f>
        <v>0</v>
      </c>
      <c r="AI101" s="623">
        <f t="shared" ref="AI101" si="876">M101</f>
        <v>0</v>
      </c>
      <c r="AJ101" s="626">
        <f t="shared" ref="AJ101" si="877">M102</f>
        <v>0</v>
      </c>
      <c r="AK101" s="626">
        <f t="shared" ref="AK101" si="878">M103</f>
        <v>0</v>
      </c>
      <c r="AL101" s="620">
        <f t="shared" ref="AL101" si="879">M104</f>
        <v>0</v>
      </c>
      <c r="AM101" s="623">
        <f t="shared" ref="AM101" si="880">N101</f>
        <v>0</v>
      </c>
      <c r="AN101" s="626">
        <f t="shared" ref="AN101" si="881">N102</f>
        <v>0</v>
      </c>
      <c r="AO101" s="626">
        <f t="shared" ref="AO101" si="882">N103</f>
        <v>0</v>
      </c>
      <c r="AP101" s="620">
        <f t="shared" ref="AP101" si="883">N104</f>
        <v>0</v>
      </c>
      <c r="AQ101" s="623">
        <f t="shared" ref="AQ101" si="884">O101</f>
        <v>0</v>
      </c>
      <c r="AR101" s="626">
        <f t="shared" ref="AR101" si="885">O102</f>
        <v>0</v>
      </c>
      <c r="AS101" s="626">
        <f t="shared" ref="AS101" si="886">O103</f>
        <v>0</v>
      </c>
      <c r="AT101" s="620">
        <f t="shared" ref="AT101" si="887">O104</f>
        <v>0</v>
      </c>
      <c r="AU101" s="623">
        <f t="shared" ref="AU101" si="888">P101</f>
        <v>0</v>
      </c>
      <c r="AV101" s="626">
        <f t="shared" ref="AV101" si="889">P102</f>
        <v>0</v>
      </c>
      <c r="AW101" s="626">
        <f t="shared" ref="AW101" si="890">P103</f>
        <v>0</v>
      </c>
      <c r="AX101" s="620">
        <f t="shared" ref="AX101" si="891">P104</f>
        <v>0</v>
      </c>
      <c r="AY101" s="623">
        <f t="shared" ref="AY101" si="892">Q101</f>
        <v>0</v>
      </c>
      <c r="AZ101" s="626">
        <f t="shared" ref="AZ101" si="893">Q102</f>
        <v>0</v>
      </c>
      <c r="BA101" s="626">
        <f t="shared" ref="BA101" si="894">Q103</f>
        <v>0</v>
      </c>
      <c r="BB101" s="620">
        <f t="shared" ref="BB101" si="895">Q104</f>
        <v>0</v>
      </c>
      <c r="BC101" s="623">
        <f t="shared" ref="BC101" si="896">R101</f>
        <v>0</v>
      </c>
      <c r="BD101" s="626">
        <f t="shared" ref="BD101" si="897">R102</f>
        <v>0</v>
      </c>
      <c r="BE101" s="626">
        <f t="shared" ref="BE101" si="898">R103</f>
        <v>0</v>
      </c>
      <c r="BF101" s="620">
        <f t="shared" ref="BF101" si="899">R104</f>
        <v>0</v>
      </c>
      <c r="BG101" s="623">
        <f t="shared" ref="BG101" si="900">S101</f>
        <v>0</v>
      </c>
      <c r="BH101" s="626">
        <f t="shared" ref="BH101" si="901">S102</f>
        <v>0</v>
      </c>
      <c r="BI101" s="626">
        <f t="shared" ref="BI101" si="902">S103</f>
        <v>0</v>
      </c>
      <c r="BJ101" s="620">
        <f t="shared" ref="BJ101" si="903">S104</f>
        <v>0</v>
      </c>
      <c r="BK101" s="631">
        <f t="shared" ref="BK101" si="904">H103</f>
        <v>0</v>
      </c>
      <c r="BL101" s="640">
        <f t="shared" ref="BL101" si="905">SUM(T101,T102,T103,T104)</f>
        <v>0</v>
      </c>
      <c r="BM101" s="641"/>
      <c r="BN101" s="641"/>
      <c r="BO101" s="642"/>
      <c r="BP101" s="629" t="str">
        <f t="shared" si="860"/>
        <v/>
      </c>
    </row>
    <row r="102" spans="1:68" ht="12" customHeight="1" x14ac:dyDescent="0.3">
      <c r="A102" s="582"/>
      <c r="B102" s="578"/>
      <c r="C102" s="570"/>
      <c r="D102" s="574"/>
      <c r="E102" s="164"/>
      <c r="F102" s="165"/>
      <c r="G102" s="150"/>
      <c r="H102" s="33" t="str">
        <f>IF(SUM(I101,I102,I103:I104,S101,S102,S103,S104)=0,"",(SUM(I101,I102,I103:I104,S101,S102,S103,S104)))</f>
        <v/>
      </c>
      <c r="I102" s="34" t="str">
        <f t="shared" ref="I102:I104" si="906">IF(MIN(90,SUM(J102:S102))=0,"",(MIN(90,SUM(J102:S102))))</f>
        <v/>
      </c>
      <c r="J102" s="175"/>
      <c r="K102" s="175"/>
      <c r="L102" s="175"/>
      <c r="M102" s="175"/>
      <c r="N102" s="175"/>
      <c r="O102" s="175"/>
      <c r="P102" s="175"/>
      <c r="Q102" s="175"/>
      <c r="R102" s="175"/>
      <c r="S102" s="176"/>
      <c r="T102" s="177"/>
      <c r="U102" s="634"/>
      <c r="V102" s="636"/>
      <c r="W102" s="624"/>
      <c r="X102" s="627"/>
      <c r="Y102" s="627"/>
      <c r="Z102" s="621"/>
      <c r="AA102" s="624"/>
      <c r="AB102" s="627"/>
      <c r="AC102" s="627"/>
      <c r="AD102" s="621"/>
      <c r="AE102" s="624"/>
      <c r="AF102" s="627"/>
      <c r="AG102" s="627"/>
      <c r="AH102" s="621"/>
      <c r="AI102" s="624"/>
      <c r="AJ102" s="627"/>
      <c r="AK102" s="627"/>
      <c r="AL102" s="621"/>
      <c r="AM102" s="624"/>
      <c r="AN102" s="627"/>
      <c r="AO102" s="627"/>
      <c r="AP102" s="621"/>
      <c r="AQ102" s="624"/>
      <c r="AR102" s="627"/>
      <c r="AS102" s="627"/>
      <c r="AT102" s="621"/>
      <c r="AU102" s="624"/>
      <c r="AV102" s="627"/>
      <c r="AW102" s="627"/>
      <c r="AX102" s="621"/>
      <c r="AY102" s="624"/>
      <c r="AZ102" s="627"/>
      <c r="BA102" s="627"/>
      <c r="BB102" s="621"/>
      <c r="BC102" s="624"/>
      <c r="BD102" s="627"/>
      <c r="BE102" s="627"/>
      <c r="BF102" s="621"/>
      <c r="BG102" s="624"/>
      <c r="BH102" s="627"/>
      <c r="BI102" s="627"/>
      <c r="BJ102" s="621"/>
      <c r="BK102" s="632"/>
      <c r="BL102" s="643"/>
      <c r="BM102" s="644"/>
      <c r="BN102" s="644"/>
      <c r="BO102" s="645"/>
      <c r="BP102" s="630"/>
    </row>
    <row r="103" spans="1:68" ht="12" customHeight="1" thickBot="1" x14ac:dyDescent="0.35">
      <c r="A103" s="582"/>
      <c r="B103" s="578"/>
      <c r="C103" s="570"/>
      <c r="D103" s="574"/>
      <c r="E103" s="164"/>
      <c r="F103" s="165"/>
      <c r="G103" s="35" t="s">
        <v>677</v>
      </c>
      <c r="H103" s="95"/>
      <c r="I103" s="34" t="str">
        <f t="shared" si="906"/>
        <v/>
      </c>
      <c r="J103" s="175"/>
      <c r="K103" s="175"/>
      <c r="L103" s="175"/>
      <c r="M103" s="175"/>
      <c r="N103" s="175"/>
      <c r="O103" s="175"/>
      <c r="P103" s="175"/>
      <c r="Q103" s="175"/>
      <c r="R103" s="175"/>
      <c r="S103" s="176"/>
      <c r="T103" s="177"/>
      <c r="U103" s="634"/>
      <c r="V103" s="636"/>
      <c r="W103" s="624"/>
      <c r="X103" s="627"/>
      <c r="Y103" s="627"/>
      <c r="Z103" s="621"/>
      <c r="AA103" s="624"/>
      <c r="AB103" s="627"/>
      <c r="AC103" s="627"/>
      <c r="AD103" s="621"/>
      <c r="AE103" s="624"/>
      <c r="AF103" s="627"/>
      <c r="AG103" s="627"/>
      <c r="AH103" s="621"/>
      <c r="AI103" s="624"/>
      <c r="AJ103" s="627"/>
      <c r="AK103" s="627"/>
      <c r="AL103" s="621"/>
      <c r="AM103" s="624"/>
      <c r="AN103" s="627"/>
      <c r="AO103" s="627"/>
      <c r="AP103" s="621"/>
      <c r="AQ103" s="624"/>
      <c r="AR103" s="627"/>
      <c r="AS103" s="627"/>
      <c r="AT103" s="621"/>
      <c r="AU103" s="624"/>
      <c r="AV103" s="627"/>
      <c r="AW103" s="627"/>
      <c r="AX103" s="621"/>
      <c r="AY103" s="624"/>
      <c r="AZ103" s="627"/>
      <c r="BA103" s="627"/>
      <c r="BB103" s="621"/>
      <c r="BC103" s="624"/>
      <c r="BD103" s="627"/>
      <c r="BE103" s="627"/>
      <c r="BF103" s="621"/>
      <c r="BG103" s="624"/>
      <c r="BH103" s="627"/>
      <c r="BI103" s="627"/>
      <c r="BJ103" s="621"/>
      <c r="BK103" s="632"/>
      <c r="BL103" s="643"/>
      <c r="BM103" s="644"/>
      <c r="BN103" s="644"/>
      <c r="BO103" s="645"/>
      <c r="BP103" s="630"/>
    </row>
    <row r="104" spans="1:68" ht="12" customHeight="1" thickBot="1" x14ac:dyDescent="0.35">
      <c r="A104" s="583"/>
      <c r="B104" s="579"/>
      <c r="C104" s="572"/>
      <c r="D104" s="575"/>
      <c r="E104" s="166"/>
      <c r="F104" s="169"/>
      <c r="G104" s="36" t="s">
        <v>678</v>
      </c>
      <c r="H104" s="37" t="str">
        <f>IF(SUM(H102,H103)=0,"",(SUM(H102,H103)))</f>
        <v/>
      </c>
      <c r="I104" s="38" t="str">
        <f t="shared" si="906"/>
        <v/>
      </c>
      <c r="J104" s="184"/>
      <c r="K104" s="184"/>
      <c r="L104" s="184"/>
      <c r="M104" s="184"/>
      <c r="N104" s="184"/>
      <c r="O104" s="184"/>
      <c r="P104" s="184"/>
      <c r="Q104" s="184"/>
      <c r="R104" s="184"/>
      <c r="S104" s="185"/>
      <c r="T104" s="183"/>
      <c r="U104" s="634"/>
      <c r="V104" s="636"/>
      <c r="W104" s="624"/>
      <c r="X104" s="627"/>
      <c r="Y104" s="627"/>
      <c r="Z104" s="621"/>
      <c r="AA104" s="624"/>
      <c r="AB104" s="627"/>
      <c r="AC104" s="627"/>
      <c r="AD104" s="621"/>
      <c r="AE104" s="624"/>
      <c r="AF104" s="627"/>
      <c r="AG104" s="627"/>
      <c r="AH104" s="621"/>
      <c r="AI104" s="624"/>
      <c r="AJ104" s="627"/>
      <c r="AK104" s="627"/>
      <c r="AL104" s="621"/>
      <c r="AM104" s="624"/>
      <c r="AN104" s="627"/>
      <c r="AO104" s="627"/>
      <c r="AP104" s="621"/>
      <c r="AQ104" s="624"/>
      <c r="AR104" s="627"/>
      <c r="AS104" s="627"/>
      <c r="AT104" s="621"/>
      <c r="AU104" s="624"/>
      <c r="AV104" s="627"/>
      <c r="AW104" s="627"/>
      <c r="AX104" s="621"/>
      <c r="AY104" s="624"/>
      <c r="AZ104" s="627"/>
      <c r="BA104" s="627"/>
      <c r="BB104" s="621"/>
      <c r="BC104" s="624"/>
      <c r="BD104" s="627"/>
      <c r="BE104" s="627"/>
      <c r="BF104" s="621"/>
      <c r="BG104" s="624"/>
      <c r="BH104" s="627"/>
      <c r="BI104" s="627"/>
      <c r="BJ104" s="621"/>
      <c r="BK104" s="632"/>
      <c r="BL104" s="646"/>
      <c r="BM104" s="647"/>
      <c r="BN104" s="647"/>
      <c r="BO104" s="648"/>
      <c r="BP104" s="630"/>
    </row>
    <row r="105" spans="1:68" ht="12" customHeight="1" x14ac:dyDescent="0.3">
      <c r="A105" s="581" t="str">
        <f t="shared" ref="A105" si="907">IF(ISERROR(RANK(BP105,$BP$93:$BP$116,0)),"",(RANK(BP105,$BP$93:$BP$116,0)))</f>
        <v/>
      </c>
      <c r="B105" s="577" t="str">
        <f>IF(ISNA(VLOOKUP($D105,'L. Des E.'!$A$3:$C$362,2,FALSE)),"",(VLOOKUP($D105,'L. Des E.'!$A$3:$C$362,2,FALSE)))</f>
        <v/>
      </c>
      <c r="C105" s="569" t="str">
        <f>IF(ISNA(VLOOKUP($D105,'L. Des E.'!$A$3:$C$362,3,FALSE)),"",(VLOOKUP($D105,'L. Des E.'!$A$3:$C$362,3,FALSE)))</f>
        <v/>
      </c>
      <c r="D105" s="573"/>
      <c r="E105" s="162"/>
      <c r="F105" s="163"/>
      <c r="G105" s="149"/>
      <c r="H105" s="31"/>
      <c r="I105" s="30" t="str">
        <f>IF(MIN(90,SUM(J105:S105))=0,"",(MIN(90,SUM(J105:S105))))</f>
        <v/>
      </c>
      <c r="J105" s="172"/>
      <c r="K105" s="172"/>
      <c r="L105" s="172"/>
      <c r="M105" s="172"/>
      <c r="N105" s="172"/>
      <c r="O105" s="172"/>
      <c r="P105" s="172"/>
      <c r="Q105" s="172"/>
      <c r="R105" s="172"/>
      <c r="S105" s="173"/>
      <c r="T105" s="174"/>
      <c r="U105" s="634">
        <v>4</v>
      </c>
      <c r="V105" s="635" t="str">
        <f t="shared" ref="V105" si="908">I108</f>
        <v/>
      </c>
      <c r="W105" s="623">
        <f t="shared" ref="W105" si="909">J105</f>
        <v>0</v>
      </c>
      <c r="X105" s="626">
        <f t="shared" ref="X105" si="910">J106</f>
        <v>0</v>
      </c>
      <c r="Y105" s="626">
        <f t="shared" ref="Y105" si="911">J107</f>
        <v>0</v>
      </c>
      <c r="Z105" s="620">
        <f t="shared" ref="Z105" si="912">J108</f>
        <v>0</v>
      </c>
      <c r="AA105" s="623">
        <f t="shared" ref="AA105" si="913">K105</f>
        <v>0</v>
      </c>
      <c r="AB105" s="626">
        <f t="shared" ref="AB105" si="914">K106</f>
        <v>0</v>
      </c>
      <c r="AC105" s="626">
        <f t="shared" ref="AC105" si="915">K107</f>
        <v>0</v>
      </c>
      <c r="AD105" s="620">
        <f t="shared" ref="AD105" si="916">K108</f>
        <v>0</v>
      </c>
      <c r="AE105" s="623">
        <f t="shared" ref="AE105" si="917">L105</f>
        <v>0</v>
      </c>
      <c r="AF105" s="626">
        <f t="shared" ref="AF105" si="918">L106</f>
        <v>0</v>
      </c>
      <c r="AG105" s="626">
        <f t="shared" ref="AG105" si="919">L107</f>
        <v>0</v>
      </c>
      <c r="AH105" s="620">
        <f t="shared" ref="AH105" si="920">L108</f>
        <v>0</v>
      </c>
      <c r="AI105" s="623">
        <f t="shared" ref="AI105" si="921">M105</f>
        <v>0</v>
      </c>
      <c r="AJ105" s="626">
        <f t="shared" ref="AJ105" si="922">M106</f>
        <v>0</v>
      </c>
      <c r="AK105" s="626">
        <f t="shared" ref="AK105" si="923">M107</f>
        <v>0</v>
      </c>
      <c r="AL105" s="620">
        <f t="shared" ref="AL105" si="924">M108</f>
        <v>0</v>
      </c>
      <c r="AM105" s="623">
        <f t="shared" ref="AM105" si="925">N105</f>
        <v>0</v>
      </c>
      <c r="AN105" s="626">
        <f t="shared" ref="AN105" si="926">N106</f>
        <v>0</v>
      </c>
      <c r="AO105" s="626">
        <f t="shared" ref="AO105" si="927">N107</f>
        <v>0</v>
      </c>
      <c r="AP105" s="620">
        <f t="shared" ref="AP105" si="928">N108</f>
        <v>0</v>
      </c>
      <c r="AQ105" s="623">
        <f t="shared" ref="AQ105" si="929">O105</f>
        <v>0</v>
      </c>
      <c r="AR105" s="626">
        <f t="shared" ref="AR105" si="930">O106</f>
        <v>0</v>
      </c>
      <c r="AS105" s="626">
        <f t="shared" ref="AS105" si="931">O107</f>
        <v>0</v>
      </c>
      <c r="AT105" s="620">
        <f t="shared" ref="AT105" si="932">O108</f>
        <v>0</v>
      </c>
      <c r="AU105" s="623">
        <f t="shared" ref="AU105" si="933">P105</f>
        <v>0</v>
      </c>
      <c r="AV105" s="626">
        <f t="shared" ref="AV105" si="934">P106</f>
        <v>0</v>
      </c>
      <c r="AW105" s="626">
        <f t="shared" ref="AW105" si="935">P107</f>
        <v>0</v>
      </c>
      <c r="AX105" s="620">
        <f t="shared" ref="AX105" si="936">P108</f>
        <v>0</v>
      </c>
      <c r="AY105" s="623">
        <f t="shared" ref="AY105" si="937">Q105</f>
        <v>0</v>
      </c>
      <c r="AZ105" s="626">
        <f t="shared" ref="AZ105" si="938">Q106</f>
        <v>0</v>
      </c>
      <c r="BA105" s="626">
        <f t="shared" ref="BA105" si="939">Q107</f>
        <v>0</v>
      </c>
      <c r="BB105" s="620">
        <f t="shared" ref="BB105" si="940">Q108</f>
        <v>0</v>
      </c>
      <c r="BC105" s="623">
        <f t="shared" ref="BC105" si="941">R105</f>
        <v>0</v>
      </c>
      <c r="BD105" s="626">
        <f t="shared" ref="BD105" si="942">R106</f>
        <v>0</v>
      </c>
      <c r="BE105" s="626">
        <f t="shared" ref="BE105" si="943">R107</f>
        <v>0</v>
      </c>
      <c r="BF105" s="620">
        <f t="shared" ref="BF105" si="944">R108</f>
        <v>0</v>
      </c>
      <c r="BG105" s="623">
        <f t="shared" ref="BG105" si="945">S105</f>
        <v>0</v>
      </c>
      <c r="BH105" s="626">
        <f t="shared" ref="BH105" si="946">S106</f>
        <v>0</v>
      </c>
      <c r="BI105" s="626">
        <f t="shared" ref="BI105" si="947">S107</f>
        <v>0</v>
      </c>
      <c r="BJ105" s="620">
        <f t="shared" ref="BJ105" si="948">S108</f>
        <v>0</v>
      </c>
      <c r="BK105" s="631">
        <f t="shared" ref="BK105" si="949">H107</f>
        <v>0</v>
      </c>
      <c r="BL105" s="640">
        <f t="shared" ref="BL105" si="950">SUM(T105,T106,T107,T108)</f>
        <v>0</v>
      </c>
      <c r="BM105" s="641"/>
      <c r="BN105" s="641"/>
      <c r="BO105" s="642"/>
      <c r="BP105" s="629" t="str">
        <f t="shared" si="860"/>
        <v/>
      </c>
    </row>
    <row r="106" spans="1:68" ht="12" customHeight="1" x14ac:dyDescent="0.3">
      <c r="A106" s="582"/>
      <c r="B106" s="578"/>
      <c r="C106" s="570"/>
      <c r="D106" s="574"/>
      <c r="E106" s="164"/>
      <c r="F106" s="165"/>
      <c r="G106" s="150"/>
      <c r="H106" s="33" t="str">
        <f>IF(SUM(I105,I106,I107:I108,S105,S106,S107,S108)=0,"",(SUM(I105,I106,I107:I108,S105,S106,S107,S108)))</f>
        <v/>
      </c>
      <c r="I106" s="34" t="str">
        <f t="shared" ref="I106:I108" si="951">IF(MIN(90,SUM(J106:S106))=0,"",(MIN(90,SUM(J106:S106))))</f>
        <v/>
      </c>
      <c r="J106" s="175"/>
      <c r="K106" s="175"/>
      <c r="L106" s="175"/>
      <c r="M106" s="175"/>
      <c r="N106" s="175"/>
      <c r="O106" s="175"/>
      <c r="P106" s="175"/>
      <c r="Q106" s="175"/>
      <c r="R106" s="175"/>
      <c r="S106" s="176"/>
      <c r="T106" s="177"/>
      <c r="U106" s="634"/>
      <c r="V106" s="636"/>
      <c r="W106" s="624"/>
      <c r="X106" s="627"/>
      <c r="Y106" s="627"/>
      <c r="Z106" s="621"/>
      <c r="AA106" s="624"/>
      <c r="AB106" s="627"/>
      <c r="AC106" s="627"/>
      <c r="AD106" s="621"/>
      <c r="AE106" s="624"/>
      <c r="AF106" s="627"/>
      <c r="AG106" s="627"/>
      <c r="AH106" s="621"/>
      <c r="AI106" s="624"/>
      <c r="AJ106" s="627"/>
      <c r="AK106" s="627"/>
      <c r="AL106" s="621"/>
      <c r="AM106" s="624"/>
      <c r="AN106" s="627"/>
      <c r="AO106" s="627"/>
      <c r="AP106" s="621"/>
      <c r="AQ106" s="624"/>
      <c r="AR106" s="627"/>
      <c r="AS106" s="627"/>
      <c r="AT106" s="621"/>
      <c r="AU106" s="624"/>
      <c r="AV106" s="627"/>
      <c r="AW106" s="627"/>
      <c r="AX106" s="621"/>
      <c r="AY106" s="624"/>
      <c r="AZ106" s="627"/>
      <c r="BA106" s="627"/>
      <c r="BB106" s="621"/>
      <c r="BC106" s="624"/>
      <c r="BD106" s="627"/>
      <c r="BE106" s="627"/>
      <c r="BF106" s="621"/>
      <c r="BG106" s="624"/>
      <c r="BH106" s="627"/>
      <c r="BI106" s="627"/>
      <c r="BJ106" s="621"/>
      <c r="BK106" s="632"/>
      <c r="BL106" s="643"/>
      <c r="BM106" s="644"/>
      <c r="BN106" s="644"/>
      <c r="BO106" s="645"/>
      <c r="BP106" s="630"/>
    </row>
    <row r="107" spans="1:68" ht="12" customHeight="1" thickBot="1" x14ac:dyDescent="0.35">
      <c r="A107" s="582"/>
      <c r="B107" s="578"/>
      <c r="C107" s="570"/>
      <c r="D107" s="574"/>
      <c r="E107" s="164"/>
      <c r="F107" s="165"/>
      <c r="G107" s="35" t="s">
        <v>677</v>
      </c>
      <c r="H107" s="95"/>
      <c r="I107" s="34" t="str">
        <f t="shared" si="951"/>
        <v/>
      </c>
      <c r="J107" s="175"/>
      <c r="K107" s="175"/>
      <c r="L107" s="175"/>
      <c r="M107" s="175"/>
      <c r="N107" s="175"/>
      <c r="O107" s="175"/>
      <c r="P107" s="175"/>
      <c r="Q107" s="175"/>
      <c r="R107" s="175"/>
      <c r="S107" s="176"/>
      <c r="T107" s="177"/>
      <c r="U107" s="634"/>
      <c r="V107" s="636"/>
      <c r="W107" s="624"/>
      <c r="X107" s="627"/>
      <c r="Y107" s="627"/>
      <c r="Z107" s="621"/>
      <c r="AA107" s="624"/>
      <c r="AB107" s="627"/>
      <c r="AC107" s="627"/>
      <c r="AD107" s="621"/>
      <c r="AE107" s="624"/>
      <c r="AF107" s="627"/>
      <c r="AG107" s="627"/>
      <c r="AH107" s="621"/>
      <c r="AI107" s="624"/>
      <c r="AJ107" s="627"/>
      <c r="AK107" s="627"/>
      <c r="AL107" s="621"/>
      <c r="AM107" s="624"/>
      <c r="AN107" s="627"/>
      <c r="AO107" s="627"/>
      <c r="AP107" s="621"/>
      <c r="AQ107" s="624"/>
      <c r="AR107" s="627"/>
      <c r="AS107" s="627"/>
      <c r="AT107" s="621"/>
      <c r="AU107" s="624"/>
      <c r="AV107" s="627"/>
      <c r="AW107" s="627"/>
      <c r="AX107" s="621"/>
      <c r="AY107" s="624"/>
      <c r="AZ107" s="627"/>
      <c r="BA107" s="627"/>
      <c r="BB107" s="621"/>
      <c r="BC107" s="624"/>
      <c r="BD107" s="627"/>
      <c r="BE107" s="627"/>
      <c r="BF107" s="621"/>
      <c r="BG107" s="624"/>
      <c r="BH107" s="627"/>
      <c r="BI107" s="627"/>
      <c r="BJ107" s="621"/>
      <c r="BK107" s="632"/>
      <c r="BL107" s="643"/>
      <c r="BM107" s="644"/>
      <c r="BN107" s="644"/>
      <c r="BO107" s="645"/>
      <c r="BP107" s="630"/>
    </row>
    <row r="108" spans="1:68" ht="12" customHeight="1" thickBot="1" x14ac:dyDescent="0.35">
      <c r="A108" s="583"/>
      <c r="B108" s="579"/>
      <c r="C108" s="572"/>
      <c r="D108" s="575"/>
      <c r="E108" s="170"/>
      <c r="F108" s="167"/>
      <c r="G108" s="36" t="s">
        <v>678</v>
      </c>
      <c r="H108" s="37" t="str">
        <f>IF(SUM(H106,H107)=0,"",(SUM(H106,H107)))</f>
        <v/>
      </c>
      <c r="I108" s="38" t="str">
        <f t="shared" si="951"/>
        <v/>
      </c>
      <c r="J108" s="178"/>
      <c r="K108" s="178"/>
      <c r="L108" s="178"/>
      <c r="M108" s="178"/>
      <c r="N108" s="178"/>
      <c r="O108" s="178"/>
      <c r="P108" s="178"/>
      <c r="Q108" s="178"/>
      <c r="R108" s="178"/>
      <c r="S108" s="179"/>
      <c r="T108" s="180"/>
      <c r="U108" s="634"/>
      <c r="V108" s="636"/>
      <c r="W108" s="624"/>
      <c r="X108" s="627"/>
      <c r="Y108" s="627"/>
      <c r="Z108" s="621"/>
      <c r="AA108" s="624"/>
      <c r="AB108" s="627"/>
      <c r="AC108" s="627"/>
      <c r="AD108" s="621"/>
      <c r="AE108" s="624"/>
      <c r="AF108" s="627"/>
      <c r="AG108" s="627"/>
      <c r="AH108" s="621"/>
      <c r="AI108" s="624"/>
      <c r="AJ108" s="627"/>
      <c r="AK108" s="627"/>
      <c r="AL108" s="621"/>
      <c r="AM108" s="624"/>
      <c r="AN108" s="627"/>
      <c r="AO108" s="627"/>
      <c r="AP108" s="621"/>
      <c r="AQ108" s="624"/>
      <c r="AR108" s="627"/>
      <c r="AS108" s="627"/>
      <c r="AT108" s="621"/>
      <c r="AU108" s="624"/>
      <c r="AV108" s="627"/>
      <c r="AW108" s="627"/>
      <c r="AX108" s="621"/>
      <c r="AY108" s="624"/>
      <c r="AZ108" s="627"/>
      <c r="BA108" s="627"/>
      <c r="BB108" s="621"/>
      <c r="BC108" s="624"/>
      <c r="BD108" s="627"/>
      <c r="BE108" s="627"/>
      <c r="BF108" s="621"/>
      <c r="BG108" s="624"/>
      <c r="BH108" s="627"/>
      <c r="BI108" s="627"/>
      <c r="BJ108" s="621"/>
      <c r="BK108" s="632"/>
      <c r="BL108" s="646"/>
      <c r="BM108" s="647"/>
      <c r="BN108" s="647"/>
      <c r="BO108" s="648"/>
      <c r="BP108" s="630"/>
    </row>
    <row r="109" spans="1:68" ht="12" customHeight="1" x14ac:dyDescent="0.3">
      <c r="A109" s="581" t="str">
        <f t="shared" ref="A109" si="952">IF(ISERROR(RANK(BP109,$BP$93:$BP$116,0)),"",(RANK(BP109,$BP$93:$BP$116,0)))</f>
        <v/>
      </c>
      <c r="B109" s="577" t="str">
        <f>IF(ISNA(VLOOKUP($D109,'L. Des E.'!$A$3:$C$362,2,FALSE)),"",(VLOOKUP($D109,'L. Des E.'!$A$3:$C$362,2,FALSE)))</f>
        <v/>
      </c>
      <c r="C109" s="569" t="str">
        <f>IF(ISNA(VLOOKUP($D109,'L. Des E.'!$A$3:$C$362,3,FALSE)),"",(VLOOKUP($D109,'L. Des E.'!$A$3:$C$362,3,FALSE)))</f>
        <v/>
      </c>
      <c r="D109" s="573"/>
      <c r="E109" s="171"/>
      <c r="F109" s="168"/>
      <c r="G109" s="149"/>
      <c r="H109" s="39"/>
      <c r="I109" s="30" t="str">
        <f>IF(MIN(90,SUM(J109:S109))=0,"",(MIN(90,SUM(J109:S109))))</f>
        <v/>
      </c>
      <c r="J109" s="181"/>
      <c r="K109" s="181"/>
      <c r="L109" s="181"/>
      <c r="M109" s="181"/>
      <c r="N109" s="181"/>
      <c r="O109" s="181"/>
      <c r="P109" s="181"/>
      <c r="Q109" s="181"/>
      <c r="R109" s="181"/>
      <c r="S109" s="182"/>
      <c r="T109" s="183"/>
      <c r="U109" s="634">
        <v>5</v>
      </c>
      <c r="V109" s="635" t="str">
        <f t="shared" ref="V109" si="953">I112</f>
        <v/>
      </c>
      <c r="W109" s="623">
        <f t="shared" ref="W109" si="954">J109</f>
        <v>0</v>
      </c>
      <c r="X109" s="626">
        <f t="shared" ref="X109" si="955">J110</f>
        <v>0</v>
      </c>
      <c r="Y109" s="626">
        <f t="shared" ref="Y109" si="956">J111</f>
        <v>0</v>
      </c>
      <c r="Z109" s="620">
        <f t="shared" ref="Z109" si="957">J112</f>
        <v>0</v>
      </c>
      <c r="AA109" s="623">
        <f t="shared" ref="AA109" si="958">K109</f>
        <v>0</v>
      </c>
      <c r="AB109" s="626">
        <f t="shared" ref="AB109" si="959">K110</f>
        <v>0</v>
      </c>
      <c r="AC109" s="626">
        <f t="shared" ref="AC109" si="960">K111</f>
        <v>0</v>
      </c>
      <c r="AD109" s="620">
        <f t="shared" ref="AD109" si="961">K112</f>
        <v>0</v>
      </c>
      <c r="AE109" s="623">
        <f t="shared" ref="AE109" si="962">L109</f>
        <v>0</v>
      </c>
      <c r="AF109" s="626">
        <f t="shared" ref="AF109" si="963">L110</f>
        <v>0</v>
      </c>
      <c r="AG109" s="626">
        <f t="shared" ref="AG109" si="964">L111</f>
        <v>0</v>
      </c>
      <c r="AH109" s="620">
        <f t="shared" ref="AH109" si="965">L112</f>
        <v>0</v>
      </c>
      <c r="AI109" s="623">
        <f t="shared" ref="AI109" si="966">M109</f>
        <v>0</v>
      </c>
      <c r="AJ109" s="626">
        <f t="shared" ref="AJ109" si="967">M110</f>
        <v>0</v>
      </c>
      <c r="AK109" s="626">
        <f t="shared" ref="AK109" si="968">M111</f>
        <v>0</v>
      </c>
      <c r="AL109" s="620">
        <f t="shared" ref="AL109" si="969">M112</f>
        <v>0</v>
      </c>
      <c r="AM109" s="623">
        <f t="shared" ref="AM109" si="970">N109</f>
        <v>0</v>
      </c>
      <c r="AN109" s="626">
        <f t="shared" ref="AN109" si="971">N110</f>
        <v>0</v>
      </c>
      <c r="AO109" s="626">
        <f t="shared" ref="AO109" si="972">N111</f>
        <v>0</v>
      </c>
      <c r="AP109" s="620">
        <f t="shared" ref="AP109" si="973">N112</f>
        <v>0</v>
      </c>
      <c r="AQ109" s="623">
        <f t="shared" ref="AQ109" si="974">O109</f>
        <v>0</v>
      </c>
      <c r="AR109" s="626">
        <f t="shared" ref="AR109" si="975">O110</f>
        <v>0</v>
      </c>
      <c r="AS109" s="626">
        <f t="shared" ref="AS109" si="976">O111</f>
        <v>0</v>
      </c>
      <c r="AT109" s="620">
        <f t="shared" ref="AT109" si="977">O112</f>
        <v>0</v>
      </c>
      <c r="AU109" s="623">
        <f t="shared" ref="AU109" si="978">P109</f>
        <v>0</v>
      </c>
      <c r="AV109" s="626">
        <f t="shared" ref="AV109" si="979">P110</f>
        <v>0</v>
      </c>
      <c r="AW109" s="626">
        <f t="shared" ref="AW109" si="980">P111</f>
        <v>0</v>
      </c>
      <c r="AX109" s="620">
        <f t="shared" ref="AX109" si="981">P112</f>
        <v>0</v>
      </c>
      <c r="AY109" s="623">
        <f t="shared" ref="AY109" si="982">Q109</f>
        <v>0</v>
      </c>
      <c r="AZ109" s="626">
        <f t="shared" ref="AZ109" si="983">Q110</f>
        <v>0</v>
      </c>
      <c r="BA109" s="626">
        <f t="shared" ref="BA109" si="984">Q111</f>
        <v>0</v>
      </c>
      <c r="BB109" s="620">
        <f t="shared" ref="BB109" si="985">Q112</f>
        <v>0</v>
      </c>
      <c r="BC109" s="623">
        <f t="shared" ref="BC109" si="986">R109</f>
        <v>0</v>
      </c>
      <c r="BD109" s="626">
        <f t="shared" ref="BD109" si="987">R110</f>
        <v>0</v>
      </c>
      <c r="BE109" s="626">
        <f t="shared" ref="BE109" si="988">R111</f>
        <v>0</v>
      </c>
      <c r="BF109" s="620">
        <f t="shared" ref="BF109" si="989">R112</f>
        <v>0</v>
      </c>
      <c r="BG109" s="623">
        <f t="shared" ref="BG109" si="990">S109</f>
        <v>0</v>
      </c>
      <c r="BH109" s="626">
        <f t="shared" ref="BH109" si="991">S110</f>
        <v>0</v>
      </c>
      <c r="BI109" s="626">
        <f t="shared" ref="BI109" si="992">S111</f>
        <v>0</v>
      </c>
      <c r="BJ109" s="620">
        <f t="shared" ref="BJ109" si="993">S112</f>
        <v>0</v>
      </c>
      <c r="BK109" s="631">
        <f t="shared" ref="BK109" si="994">H111</f>
        <v>0</v>
      </c>
      <c r="BL109" s="640">
        <f t="shared" ref="BL109" si="995">SUM(T109,T110,T111,T112)</f>
        <v>0</v>
      </c>
      <c r="BM109" s="641"/>
      <c r="BN109" s="641"/>
      <c r="BO109" s="642"/>
      <c r="BP109" s="629" t="str">
        <f t="shared" si="860"/>
        <v/>
      </c>
    </row>
    <row r="110" spans="1:68" ht="12" customHeight="1" x14ac:dyDescent="0.3">
      <c r="A110" s="582"/>
      <c r="B110" s="578"/>
      <c r="C110" s="570"/>
      <c r="D110" s="574"/>
      <c r="E110" s="164"/>
      <c r="F110" s="165"/>
      <c r="G110" s="150"/>
      <c r="H110" s="33" t="str">
        <f>IF(SUM(I109,I110,I111:I112,S109,S110,S111,S112)=0,"",(SUM(I109,I110,I111:I112,S109,S110,S111,S112)))</f>
        <v/>
      </c>
      <c r="I110" s="34" t="str">
        <f t="shared" ref="I110:I112" si="996">IF(MIN(90,SUM(J110:S110))=0,"",(MIN(90,SUM(J110:S110))))</f>
        <v/>
      </c>
      <c r="J110" s="175"/>
      <c r="K110" s="175"/>
      <c r="L110" s="175"/>
      <c r="M110" s="175"/>
      <c r="N110" s="175"/>
      <c r="O110" s="175"/>
      <c r="P110" s="175"/>
      <c r="Q110" s="175"/>
      <c r="R110" s="175"/>
      <c r="S110" s="176"/>
      <c r="T110" s="177"/>
      <c r="U110" s="634"/>
      <c r="V110" s="636"/>
      <c r="W110" s="624"/>
      <c r="X110" s="627"/>
      <c r="Y110" s="627"/>
      <c r="Z110" s="621"/>
      <c r="AA110" s="624"/>
      <c r="AB110" s="627"/>
      <c r="AC110" s="627"/>
      <c r="AD110" s="621"/>
      <c r="AE110" s="624"/>
      <c r="AF110" s="627"/>
      <c r="AG110" s="627"/>
      <c r="AH110" s="621"/>
      <c r="AI110" s="624"/>
      <c r="AJ110" s="627"/>
      <c r="AK110" s="627"/>
      <c r="AL110" s="621"/>
      <c r="AM110" s="624"/>
      <c r="AN110" s="627"/>
      <c r="AO110" s="627"/>
      <c r="AP110" s="621"/>
      <c r="AQ110" s="624"/>
      <c r="AR110" s="627"/>
      <c r="AS110" s="627"/>
      <c r="AT110" s="621"/>
      <c r="AU110" s="624"/>
      <c r="AV110" s="627"/>
      <c r="AW110" s="627"/>
      <c r="AX110" s="621"/>
      <c r="AY110" s="624"/>
      <c r="AZ110" s="627"/>
      <c r="BA110" s="627"/>
      <c r="BB110" s="621"/>
      <c r="BC110" s="624"/>
      <c r="BD110" s="627"/>
      <c r="BE110" s="627"/>
      <c r="BF110" s="621"/>
      <c r="BG110" s="624"/>
      <c r="BH110" s="627"/>
      <c r="BI110" s="627"/>
      <c r="BJ110" s="621"/>
      <c r="BK110" s="632"/>
      <c r="BL110" s="643"/>
      <c r="BM110" s="644"/>
      <c r="BN110" s="644"/>
      <c r="BO110" s="645"/>
      <c r="BP110" s="630"/>
    </row>
    <row r="111" spans="1:68" ht="12" customHeight="1" thickBot="1" x14ac:dyDescent="0.35">
      <c r="A111" s="582"/>
      <c r="B111" s="578"/>
      <c r="C111" s="570"/>
      <c r="D111" s="574"/>
      <c r="E111" s="164"/>
      <c r="F111" s="165"/>
      <c r="G111" s="35" t="s">
        <v>677</v>
      </c>
      <c r="H111" s="95"/>
      <c r="I111" s="34" t="str">
        <f t="shared" si="996"/>
        <v/>
      </c>
      <c r="J111" s="175"/>
      <c r="K111" s="175"/>
      <c r="L111" s="175"/>
      <c r="M111" s="175"/>
      <c r="N111" s="175"/>
      <c r="O111" s="175"/>
      <c r="P111" s="175"/>
      <c r="Q111" s="175"/>
      <c r="R111" s="175"/>
      <c r="S111" s="176"/>
      <c r="T111" s="177"/>
      <c r="U111" s="634"/>
      <c r="V111" s="636"/>
      <c r="W111" s="624"/>
      <c r="X111" s="627"/>
      <c r="Y111" s="627"/>
      <c r="Z111" s="621"/>
      <c r="AA111" s="624"/>
      <c r="AB111" s="627"/>
      <c r="AC111" s="627"/>
      <c r="AD111" s="621"/>
      <c r="AE111" s="624"/>
      <c r="AF111" s="627"/>
      <c r="AG111" s="627"/>
      <c r="AH111" s="621"/>
      <c r="AI111" s="624"/>
      <c r="AJ111" s="627"/>
      <c r="AK111" s="627"/>
      <c r="AL111" s="621"/>
      <c r="AM111" s="624"/>
      <c r="AN111" s="627"/>
      <c r="AO111" s="627"/>
      <c r="AP111" s="621"/>
      <c r="AQ111" s="624"/>
      <c r="AR111" s="627"/>
      <c r="AS111" s="627"/>
      <c r="AT111" s="621"/>
      <c r="AU111" s="624"/>
      <c r="AV111" s="627"/>
      <c r="AW111" s="627"/>
      <c r="AX111" s="621"/>
      <c r="AY111" s="624"/>
      <c r="AZ111" s="627"/>
      <c r="BA111" s="627"/>
      <c r="BB111" s="621"/>
      <c r="BC111" s="624"/>
      <c r="BD111" s="627"/>
      <c r="BE111" s="627"/>
      <c r="BF111" s="621"/>
      <c r="BG111" s="624"/>
      <c r="BH111" s="627"/>
      <c r="BI111" s="627"/>
      <c r="BJ111" s="621"/>
      <c r="BK111" s="632"/>
      <c r="BL111" s="643"/>
      <c r="BM111" s="644"/>
      <c r="BN111" s="644"/>
      <c r="BO111" s="645"/>
      <c r="BP111" s="630"/>
    </row>
    <row r="112" spans="1:68" ht="12" customHeight="1" thickBot="1" x14ac:dyDescent="0.35">
      <c r="A112" s="583"/>
      <c r="B112" s="579"/>
      <c r="C112" s="572"/>
      <c r="D112" s="575"/>
      <c r="E112" s="166"/>
      <c r="F112" s="169"/>
      <c r="G112" s="36" t="s">
        <v>678</v>
      </c>
      <c r="H112" s="37" t="str">
        <f>IF(SUM(H110,H111)=0,"",(SUM(H110,H111)))</f>
        <v/>
      </c>
      <c r="I112" s="38" t="str">
        <f t="shared" si="996"/>
        <v/>
      </c>
      <c r="J112" s="184"/>
      <c r="K112" s="184"/>
      <c r="L112" s="184"/>
      <c r="M112" s="184"/>
      <c r="N112" s="184"/>
      <c r="O112" s="184"/>
      <c r="P112" s="184"/>
      <c r="Q112" s="184"/>
      <c r="R112" s="184"/>
      <c r="S112" s="185"/>
      <c r="T112" s="183"/>
      <c r="U112" s="634"/>
      <c r="V112" s="636"/>
      <c r="W112" s="624"/>
      <c r="X112" s="627"/>
      <c r="Y112" s="627"/>
      <c r="Z112" s="621"/>
      <c r="AA112" s="624"/>
      <c r="AB112" s="627"/>
      <c r="AC112" s="627"/>
      <c r="AD112" s="621"/>
      <c r="AE112" s="624"/>
      <c r="AF112" s="627"/>
      <c r="AG112" s="627"/>
      <c r="AH112" s="621"/>
      <c r="AI112" s="624"/>
      <c r="AJ112" s="627"/>
      <c r="AK112" s="627"/>
      <c r="AL112" s="621"/>
      <c r="AM112" s="624"/>
      <c r="AN112" s="627"/>
      <c r="AO112" s="627"/>
      <c r="AP112" s="621"/>
      <c r="AQ112" s="624"/>
      <c r="AR112" s="627"/>
      <c r="AS112" s="627"/>
      <c r="AT112" s="621"/>
      <c r="AU112" s="624"/>
      <c r="AV112" s="627"/>
      <c r="AW112" s="627"/>
      <c r="AX112" s="621"/>
      <c r="AY112" s="624"/>
      <c r="AZ112" s="627"/>
      <c r="BA112" s="627"/>
      <c r="BB112" s="621"/>
      <c r="BC112" s="624"/>
      <c r="BD112" s="627"/>
      <c r="BE112" s="627"/>
      <c r="BF112" s="621"/>
      <c r="BG112" s="624"/>
      <c r="BH112" s="627"/>
      <c r="BI112" s="627"/>
      <c r="BJ112" s="621"/>
      <c r="BK112" s="632"/>
      <c r="BL112" s="646"/>
      <c r="BM112" s="647"/>
      <c r="BN112" s="647"/>
      <c r="BO112" s="648"/>
      <c r="BP112" s="630"/>
    </row>
    <row r="113" spans="1:68" ht="12" customHeight="1" x14ac:dyDescent="0.3">
      <c r="A113" s="581" t="str">
        <f t="shared" ref="A113" si="997">IF(ISERROR(RANK(BP113,$BP$93:$BP$116,0)),"",(RANK(BP113,$BP$93:$BP$116,0)))</f>
        <v/>
      </c>
      <c r="B113" s="577" t="str">
        <f>IF(ISNA(VLOOKUP($D113,'L. Des E.'!$A$3:$C$362,2,FALSE)),"",(VLOOKUP($D113,'L. Des E.'!$A$3:$C$362,2,FALSE)))</f>
        <v/>
      </c>
      <c r="C113" s="569" t="str">
        <f>IF(ISNA(VLOOKUP($D113,'L. Des E.'!$A$3:$C$362,3,FALSE)),"",(VLOOKUP($D113,'L. Des E.'!$A$3:$C$362,3,FALSE)))</f>
        <v/>
      </c>
      <c r="D113" s="573"/>
      <c r="E113" s="162"/>
      <c r="F113" s="163"/>
      <c r="G113" s="149"/>
      <c r="H113" s="31"/>
      <c r="I113" s="30" t="str">
        <f>IF(MIN(90,SUM(J113:S113))=0,"",(MIN(90,SUM(J113:S113))))</f>
        <v/>
      </c>
      <c r="J113" s="172"/>
      <c r="K113" s="172"/>
      <c r="L113" s="172"/>
      <c r="M113" s="172"/>
      <c r="N113" s="172"/>
      <c r="O113" s="172"/>
      <c r="P113" s="172"/>
      <c r="Q113" s="172"/>
      <c r="R113" s="172"/>
      <c r="S113" s="173"/>
      <c r="T113" s="174"/>
      <c r="U113" s="634">
        <v>6</v>
      </c>
      <c r="V113" s="635" t="str">
        <f t="shared" ref="V113" si="998">I116</f>
        <v/>
      </c>
      <c r="W113" s="623">
        <f t="shared" ref="W113" si="999">J113</f>
        <v>0</v>
      </c>
      <c r="X113" s="626">
        <f t="shared" ref="X113" si="1000">J114</f>
        <v>0</v>
      </c>
      <c r="Y113" s="626">
        <f t="shared" ref="Y113" si="1001">J115</f>
        <v>0</v>
      </c>
      <c r="Z113" s="620">
        <f t="shared" ref="Z113" si="1002">J116</f>
        <v>0</v>
      </c>
      <c r="AA113" s="623">
        <f t="shared" ref="AA113" si="1003">K113</f>
        <v>0</v>
      </c>
      <c r="AB113" s="626">
        <f t="shared" ref="AB113" si="1004">K114</f>
        <v>0</v>
      </c>
      <c r="AC113" s="626">
        <f t="shared" ref="AC113" si="1005">K115</f>
        <v>0</v>
      </c>
      <c r="AD113" s="620">
        <f t="shared" ref="AD113" si="1006">K116</f>
        <v>0</v>
      </c>
      <c r="AE113" s="623">
        <f t="shared" ref="AE113" si="1007">L113</f>
        <v>0</v>
      </c>
      <c r="AF113" s="626">
        <f t="shared" ref="AF113" si="1008">L114</f>
        <v>0</v>
      </c>
      <c r="AG113" s="626">
        <f t="shared" ref="AG113" si="1009">L115</f>
        <v>0</v>
      </c>
      <c r="AH113" s="620">
        <f t="shared" ref="AH113" si="1010">L116</f>
        <v>0</v>
      </c>
      <c r="AI113" s="623">
        <f t="shared" ref="AI113" si="1011">M113</f>
        <v>0</v>
      </c>
      <c r="AJ113" s="626">
        <f t="shared" ref="AJ113" si="1012">M114</f>
        <v>0</v>
      </c>
      <c r="AK113" s="626">
        <f t="shared" ref="AK113" si="1013">M115</f>
        <v>0</v>
      </c>
      <c r="AL113" s="620">
        <f t="shared" ref="AL113" si="1014">M116</f>
        <v>0</v>
      </c>
      <c r="AM113" s="623">
        <f t="shared" ref="AM113" si="1015">N113</f>
        <v>0</v>
      </c>
      <c r="AN113" s="626">
        <f t="shared" ref="AN113" si="1016">N114</f>
        <v>0</v>
      </c>
      <c r="AO113" s="626">
        <f t="shared" ref="AO113" si="1017">N115</f>
        <v>0</v>
      </c>
      <c r="AP113" s="620">
        <f t="shared" ref="AP113" si="1018">N116</f>
        <v>0</v>
      </c>
      <c r="AQ113" s="623">
        <f t="shared" ref="AQ113" si="1019">O113</f>
        <v>0</v>
      </c>
      <c r="AR113" s="626">
        <f t="shared" ref="AR113" si="1020">O114</f>
        <v>0</v>
      </c>
      <c r="AS113" s="626">
        <f t="shared" ref="AS113" si="1021">O115</f>
        <v>0</v>
      </c>
      <c r="AT113" s="620">
        <f t="shared" ref="AT113" si="1022">O116</f>
        <v>0</v>
      </c>
      <c r="AU113" s="623">
        <f t="shared" ref="AU113" si="1023">P113</f>
        <v>0</v>
      </c>
      <c r="AV113" s="626">
        <f t="shared" ref="AV113" si="1024">P114</f>
        <v>0</v>
      </c>
      <c r="AW113" s="626">
        <f t="shared" ref="AW113" si="1025">P115</f>
        <v>0</v>
      </c>
      <c r="AX113" s="620">
        <f t="shared" ref="AX113" si="1026">P116</f>
        <v>0</v>
      </c>
      <c r="AY113" s="623">
        <f t="shared" ref="AY113" si="1027">Q113</f>
        <v>0</v>
      </c>
      <c r="AZ113" s="626">
        <f t="shared" ref="AZ113" si="1028">Q114</f>
        <v>0</v>
      </c>
      <c r="BA113" s="626">
        <f t="shared" ref="BA113" si="1029">Q115</f>
        <v>0</v>
      </c>
      <c r="BB113" s="620">
        <f t="shared" ref="BB113" si="1030">Q116</f>
        <v>0</v>
      </c>
      <c r="BC113" s="623">
        <f t="shared" ref="BC113" si="1031">R113</f>
        <v>0</v>
      </c>
      <c r="BD113" s="626">
        <f t="shared" ref="BD113" si="1032">R114</f>
        <v>0</v>
      </c>
      <c r="BE113" s="626">
        <f t="shared" ref="BE113" si="1033">R115</f>
        <v>0</v>
      </c>
      <c r="BF113" s="620">
        <f t="shared" ref="BF113" si="1034">R116</f>
        <v>0</v>
      </c>
      <c r="BG113" s="623">
        <f t="shared" ref="BG113" si="1035">S113</f>
        <v>0</v>
      </c>
      <c r="BH113" s="626">
        <f t="shared" ref="BH113" si="1036">S114</f>
        <v>0</v>
      </c>
      <c r="BI113" s="626">
        <f t="shared" ref="BI113" si="1037">S115</f>
        <v>0</v>
      </c>
      <c r="BJ113" s="620">
        <f t="shared" ref="BJ113" si="1038">S116</f>
        <v>0</v>
      </c>
      <c r="BK113" s="631">
        <f t="shared" ref="BK113" si="1039">H115</f>
        <v>0</v>
      </c>
      <c r="BL113" s="640">
        <f t="shared" ref="BL113" si="1040">SUM(T113,T114,T115,T116)</f>
        <v>0</v>
      </c>
      <c r="BM113" s="641"/>
      <c r="BN113" s="641"/>
      <c r="BO113" s="642"/>
      <c r="BP113" s="629" t="str">
        <f t="shared" si="860"/>
        <v/>
      </c>
    </row>
    <row r="114" spans="1:68" ht="12" customHeight="1" x14ac:dyDescent="0.3">
      <c r="A114" s="582"/>
      <c r="B114" s="578"/>
      <c r="C114" s="570"/>
      <c r="D114" s="574"/>
      <c r="E114" s="164"/>
      <c r="F114" s="165"/>
      <c r="G114" s="150"/>
      <c r="H114" s="33" t="str">
        <f>IF(SUM(I113,I114,I115:I116,S113,S114,S115,S116)=0,"",(SUM(I113,I114,I115:I116,S113,S114,S115,S116)))</f>
        <v/>
      </c>
      <c r="I114" s="34" t="str">
        <f t="shared" ref="I114:I116" si="1041">IF(MIN(90,SUM(J114:S114))=0,"",(MIN(90,SUM(J114:S114))))</f>
        <v/>
      </c>
      <c r="J114" s="175"/>
      <c r="K114" s="175"/>
      <c r="L114" s="175"/>
      <c r="M114" s="175"/>
      <c r="N114" s="175"/>
      <c r="O114" s="175"/>
      <c r="P114" s="175"/>
      <c r="Q114" s="175"/>
      <c r="R114" s="175"/>
      <c r="S114" s="176"/>
      <c r="T114" s="177"/>
      <c r="U114" s="634"/>
      <c r="V114" s="636"/>
      <c r="W114" s="624"/>
      <c r="X114" s="627"/>
      <c r="Y114" s="627"/>
      <c r="Z114" s="621"/>
      <c r="AA114" s="624"/>
      <c r="AB114" s="627"/>
      <c r="AC114" s="627"/>
      <c r="AD114" s="621"/>
      <c r="AE114" s="624"/>
      <c r="AF114" s="627"/>
      <c r="AG114" s="627"/>
      <c r="AH114" s="621"/>
      <c r="AI114" s="624"/>
      <c r="AJ114" s="627"/>
      <c r="AK114" s="627"/>
      <c r="AL114" s="621"/>
      <c r="AM114" s="624"/>
      <c r="AN114" s="627"/>
      <c r="AO114" s="627"/>
      <c r="AP114" s="621"/>
      <c r="AQ114" s="624"/>
      <c r="AR114" s="627"/>
      <c r="AS114" s="627"/>
      <c r="AT114" s="621"/>
      <c r="AU114" s="624"/>
      <c r="AV114" s="627"/>
      <c r="AW114" s="627"/>
      <c r="AX114" s="621"/>
      <c r="AY114" s="624"/>
      <c r="AZ114" s="627"/>
      <c r="BA114" s="627"/>
      <c r="BB114" s="621"/>
      <c r="BC114" s="624"/>
      <c r="BD114" s="627"/>
      <c r="BE114" s="627"/>
      <c r="BF114" s="621"/>
      <c r="BG114" s="624"/>
      <c r="BH114" s="627"/>
      <c r="BI114" s="627"/>
      <c r="BJ114" s="621"/>
      <c r="BK114" s="632"/>
      <c r="BL114" s="643"/>
      <c r="BM114" s="644"/>
      <c r="BN114" s="644"/>
      <c r="BO114" s="645"/>
      <c r="BP114" s="630"/>
    </row>
    <row r="115" spans="1:68" ht="12" customHeight="1" thickBot="1" x14ac:dyDescent="0.35">
      <c r="A115" s="582"/>
      <c r="B115" s="578"/>
      <c r="C115" s="570"/>
      <c r="D115" s="574"/>
      <c r="E115" s="164"/>
      <c r="F115" s="165"/>
      <c r="G115" s="35" t="s">
        <v>677</v>
      </c>
      <c r="H115" s="95"/>
      <c r="I115" s="34" t="str">
        <f t="shared" si="1041"/>
        <v/>
      </c>
      <c r="J115" s="175"/>
      <c r="K115" s="175"/>
      <c r="L115" s="175"/>
      <c r="M115" s="175"/>
      <c r="N115" s="175"/>
      <c r="O115" s="175"/>
      <c r="P115" s="175"/>
      <c r="Q115" s="175"/>
      <c r="R115" s="175"/>
      <c r="S115" s="176"/>
      <c r="T115" s="177"/>
      <c r="U115" s="634"/>
      <c r="V115" s="636"/>
      <c r="W115" s="624"/>
      <c r="X115" s="627"/>
      <c r="Y115" s="627"/>
      <c r="Z115" s="621"/>
      <c r="AA115" s="624"/>
      <c r="AB115" s="627"/>
      <c r="AC115" s="627"/>
      <c r="AD115" s="621"/>
      <c r="AE115" s="624"/>
      <c r="AF115" s="627"/>
      <c r="AG115" s="627"/>
      <c r="AH115" s="621"/>
      <c r="AI115" s="624"/>
      <c r="AJ115" s="627"/>
      <c r="AK115" s="627"/>
      <c r="AL115" s="621"/>
      <c r="AM115" s="624"/>
      <c r="AN115" s="627"/>
      <c r="AO115" s="627"/>
      <c r="AP115" s="621"/>
      <c r="AQ115" s="624"/>
      <c r="AR115" s="627"/>
      <c r="AS115" s="627"/>
      <c r="AT115" s="621"/>
      <c r="AU115" s="624"/>
      <c r="AV115" s="627"/>
      <c r="AW115" s="627"/>
      <c r="AX115" s="621"/>
      <c r="AY115" s="624"/>
      <c r="AZ115" s="627"/>
      <c r="BA115" s="627"/>
      <c r="BB115" s="621"/>
      <c r="BC115" s="624"/>
      <c r="BD115" s="627"/>
      <c r="BE115" s="627"/>
      <c r="BF115" s="621"/>
      <c r="BG115" s="624"/>
      <c r="BH115" s="627"/>
      <c r="BI115" s="627"/>
      <c r="BJ115" s="621"/>
      <c r="BK115" s="632"/>
      <c r="BL115" s="643"/>
      <c r="BM115" s="644"/>
      <c r="BN115" s="644"/>
      <c r="BO115" s="645"/>
      <c r="BP115" s="630"/>
    </row>
    <row r="116" spans="1:68" ht="12" customHeight="1" thickBot="1" x14ac:dyDescent="0.35">
      <c r="A116" s="583"/>
      <c r="B116" s="579"/>
      <c r="C116" s="572"/>
      <c r="D116" s="575"/>
      <c r="E116" s="170"/>
      <c r="F116" s="167"/>
      <c r="G116" s="36" t="s">
        <v>678</v>
      </c>
      <c r="H116" s="37" t="str">
        <f>IF(SUM(H114,H115)=0,"",(SUM(H114,H115)))</f>
        <v/>
      </c>
      <c r="I116" s="38" t="str">
        <f t="shared" si="1041"/>
        <v/>
      </c>
      <c r="J116" s="178"/>
      <c r="K116" s="178"/>
      <c r="L116" s="178"/>
      <c r="M116" s="178"/>
      <c r="N116" s="178"/>
      <c r="O116" s="178"/>
      <c r="P116" s="178"/>
      <c r="Q116" s="178"/>
      <c r="R116" s="178"/>
      <c r="S116" s="179"/>
      <c r="T116" s="180"/>
      <c r="U116" s="634"/>
      <c r="V116" s="636"/>
      <c r="W116" s="624"/>
      <c r="X116" s="627"/>
      <c r="Y116" s="627"/>
      <c r="Z116" s="621"/>
      <c r="AA116" s="624"/>
      <c r="AB116" s="627"/>
      <c r="AC116" s="627"/>
      <c r="AD116" s="621"/>
      <c r="AE116" s="624"/>
      <c r="AF116" s="627"/>
      <c r="AG116" s="627"/>
      <c r="AH116" s="621"/>
      <c r="AI116" s="624"/>
      <c r="AJ116" s="627"/>
      <c r="AK116" s="627"/>
      <c r="AL116" s="621"/>
      <c r="AM116" s="624"/>
      <c r="AN116" s="627"/>
      <c r="AO116" s="627"/>
      <c r="AP116" s="621"/>
      <c r="AQ116" s="624"/>
      <c r="AR116" s="627"/>
      <c r="AS116" s="627"/>
      <c r="AT116" s="621"/>
      <c r="AU116" s="624"/>
      <c r="AV116" s="627"/>
      <c r="AW116" s="627"/>
      <c r="AX116" s="621"/>
      <c r="AY116" s="624"/>
      <c r="AZ116" s="627"/>
      <c r="BA116" s="627"/>
      <c r="BB116" s="621"/>
      <c r="BC116" s="624"/>
      <c r="BD116" s="627"/>
      <c r="BE116" s="627"/>
      <c r="BF116" s="621"/>
      <c r="BG116" s="624"/>
      <c r="BH116" s="627"/>
      <c r="BI116" s="627"/>
      <c r="BJ116" s="621"/>
      <c r="BK116" s="632"/>
      <c r="BL116" s="646"/>
      <c r="BM116" s="647"/>
      <c r="BN116" s="647"/>
      <c r="BO116" s="648"/>
      <c r="BP116" s="630"/>
    </row>
    <row r="117" spans="1:68" ht="70.05" customHeight="1" thickTop="1" thickBot="1" x14ac:dyDescent="0.35">
      <c r="A117" s="596" t="s">
        <v>869</v>
      </c>
      <c r="B117" s="595"/>
      <c r="C117" s="595" t="s">
        <v>782</v>
      </c>
      <c r="D117" s="595"/>
      <c r="E117" s="539" t="s">
        <v>700</v>
      </c>
      <c r="F117" s="539"/>
      <c r="G117" s="539"/>
      <c r="H117" s="539"/>
      <c r="I117" s="597" t="str">
        <f>IF(COUNTA(F119:F146)=0,"",(COUNTA(F119:F146)))</f>
        <v/>
      </c>
      <c r="J117" s="598"/>
      <c r="K117" s="512" t="s">
        <v>764</v>
      </c>
      <c r="L117" s="511"/>
      <c r="M117" s="511"/>
      <c r="N117" s="513"/>
      <c r="O117" s="660"/>
      <c r="P117" s="661"/>
      <c r="Q117" s="661"/>
      <c r="R117" s="661"/>
      <c r="S117" s="661"/>
      <c r="T117" s="662"/>
      <c r="U117" s="138"/>
      <c r="V117" s="139"/>
      <c r="W117" s="140" t="s">
        <v>793</v>
      </c>
      <c r="X117" s="140" t="s">
        <v>794</v>
      </c>
      <c r="Y117" s="140" t="s">
        <v>795</v>
      </c>
      <c r="Z117" s="140" t="s">
        <v>796</v>
      </c>
      <c r="AA117" s="140" t="s">
        <v>793</v>
      </c>
      <c r="AB117" s="140" t="s">
        <v>794</v>
      </c>
      <c r="AC117" s="140" t="s">
        <v>795</v>
      </c>
      <c r="AD117" s="140" t="s">
        <v>796</v>
      </c>
      <c r="AE117" s="140" t="s">
        <v>793</v>
      </c>
      <c r="AF117" s="140" t="s">
        <v>794</v>
      </c>
      <c r="AG117" s="140" t="s">
        <v>795</v>
      </c>
      <c r="AH117" s="140" t="s">
        <v>796</v>
      </c>
      <c r="AI117" s="140" t="s">
        <v>793</v>
      </c>
      <c r="AJ117" s="140" t="s">
        <v>794</v>
      </c>
      <c r="AK117" s="140" t="s">
        <v>795</v>
      </c>
      <c r="AL117" s="140" t="s">
        <v>796</v>
      </c>
      <c r="AM117" s="140" t="s">
        <v>793</v>
      </c>
      <c r="AN117" s="140" t="s">
        <v>794</v>
      </c>
      <c r="AO117" s="140" t="s">
        <v>795</v>
      </c>
      <c r="AP117" s="140" t="s">
        <v>796</v>
      </c>
      <c r="AQ117" s="140" t="s">
        <v>793</v>
      </c>
      <c r="AR117" s="140" t="s">
        <v>794</v>
      </c>
      <c r="AS117" s="140" t="s">
        <v>795</v>
      </c>
      <c r="AT117" s="140" t="s">
        <v>796</v>
      </c>
      <c r="AU117" s="140" t="s">
        <v>793</v>
      </c>
      <c r="AV117" s="140" t="s">
        <v>794</v>
      </c>
      <c r="AW117" s="140" t="s">
        <v>795</v>
      </c>
      <c r="AX117" s="140" t="s">
        <v>796</v>
      </c>
      <c r="AY117" s="140" t="s">
        <v>793</v>
      </c>
      <c r="AZ117" s="140" t="s">
        <v>794</v>
      </c>
      <c r="BA117" s="140" t="s">
        <v>795</v>
      </c>
      <c r="BB117" s="140" t="s">
        <v>796</v>
      </c>
      <c r="BC117" s="140" t="s">
        <v>793</v>
      </c>
      <c r="BD117" s="140" t="s">
        <v>794</v>
      </c>
      <c r="BE117" s="140" t="s">
        <v>795</v>
      </c>
      <c r="BF117" s="140" t="s">
        <v>796</v>
      </c>
      <c r="BG117" s="140" t="s">
        <v>793</v>
      </c>
      <c r="BH117" s="140" t="s">
        <v>794</v>
      </c>
      <c r="BI117" s="140" t="s">
        <v>795</v>
      </c>
      <c r="BJ117" s="140" t="s">
        <v>796</v>
      </c>
      <c r="BK117" s="638" t="s">
        <v>677</v>
      </c>
      <c r="BL117" s="140" t="s">
        <v>793</v>
      </c>
      <c r="BM117" s="140" t="s">
        <v>794</v>
      </c>
      <c r="BN117" s="140" t="s">
        <v>795</v>
      </c>
      <c r="BO117" s="140" t="s">
        <v>796</v>
      </c>
      <c r="BP117" s="128"/>
    </row>
    <row r="118" spans="1:68" s="28" customFormat="1" ht="31.8" customHeight="1" thickTop="1" thickBot="1" x14ac:dyDescent="0.35">
      <c r="A118" s="87" t="s">
        <v>747</v>
      </c>
      <c r="B118" s="88" t="s">
        <v>1</v>
      </c>
      <c r="C118" s="89" t="s">
        <v>2</v>
      </c>
      <c r="D118" s="90" t="s">
        <v>0</v>
      </c>
      <c r="E118" s="148" t="s">
        <v>679</v>
      </c>
      <c r="F118" s="92" t="s">
        <v>695</v>
      </c>
      <c r="G118" s="587" t="s">
        <v>698</v>
      </c>
      <c r="H118" s="588"/>
      <c r="I118" s="92" t="s">
        <v>680</v>
      </c>
      <c r="J118" s="117" t="s">
        <v>681</v>
      </c>
      <c r="K118" s="117" t="s">
        <v>682</v>
      </c>
      <c r="L118" s="117" t="s">
        <v>683</v>
      </c>
      <c r="M118" s="117" t="s">
        <v>684</v>
      </c>
      <c r="N118" s="117" t="s">
        <v>685</v>
      </c>
      <c r="O118" s="117" t="s">
        <v>686</v>
      </c>
      <c r="P118" s="117" t="s">
        <v>687</v>
      </c>
      <c r="Q118" s="117" t="s">
        <v>688</v>
      </c>
      <c r="R118" s="117" t="s">
        <v>689</v>
      </c>
      <c r="S118" s="118" t="s">
        <v>690</v>
      </c>
      <c r="T118" s="154" t="s">
        <v>792</v>
      </c>
      <c r="U118" s="137"/>
      <c r="V118" s="146" t="s">
        <v>697</v>
      </c>
      <c r="W118" s="649" t="s">
        <v>681</v>
      </c>
      <c r="X118" s="650"/>
      <c r="Y118" s="650"/>
      <c r="Z118" s="651"/>
      <c r="AA118" s="650" t="s">
        <v>682</v>
      </c>
      <c r="AB118" s="650"/>
      <c r="AC118" s="650"/>
      <c r="AD118" s="650"/>
      <c r="AE118" s="649" t="s">
        <v>683</v>
      </c>
      <c r="AF118" s="650"/>
      <c r="AG118" s="650"/>
      <c r="AH118" s="651"/>
      <c r="AI118" s="649" t="s">
        <v>684</v>
      </c>
      <c r="AJ118" s="650"/>
      <c r="AK118" s="650"/>
      <c r="AL118" s="651"/>
      <c r="AM118" s="649" t="s">
        <v>685</v>
      </c>
      <c r="AN118" s="650"/>
      <c r="AO118" s="650"/>
      <c r="AP118" s="651"/>
      <c r="AQ118" s="649" t="s">
        <v>686</v>
      </c>
      <c r="AR118" s="650"/>
      <c r="AS118" s="650"/>
      <c r="AT118" s="651"/>
      <c r="AU118" s="649" t="s">
        <v>687</v>
      </c>
      <c r="AV118" s="650"/>
      <c r="AW118" s="650"/>
      <c r="AX118" s="651"/>
      <c r="AY118" s="649" t="s">
        <v>688</v>
      </c>
      <c r="AZ118" s="650"/>
      <c r="BA118" s="650"/>
      <c r="BB118" s="651"/>
      <c r="BC118" s="649" t="s">
        <v>689</v>
      </c>
      <c r="BD118" s="650"/>
      <c r="BE118" s="650"/>
      <c r="BF118" s="651"/>
      <c r="BG118" s="649" t="s">
        <v>690</v>
      </c>
      <c r="BH118" s="650"/>
      <c r="BI118" s="650"/>
      <c r="BJ118" s="651"/>
      <c r="BK118" s="639"/>
      <c r="BL118" s="654"/>
      <c r="BM118" s="655"/>
      <c r="BN118" s="655"/>
      <c r="BO118" s="656"/>
      <c r="BP118" s="147" t="s">
        <v>797</v>
      </c>
    </row>
    <row r="119" spans="1:68" ht="12" customHeight="1" x14ac:dyDescent="0.3">
      <c r="A119" s="581" t="str">
        <f>IF(ISERROR(RANK(BP119,$BP$119:$BP$146,0)),"",(RANK(BP119,$BP$119:$BP$146,0)))</f>
        <v/>
      </c>
      <c r="B119" s="577" t="str">
        <f>IF(ISNA(VLOOKUP($D119,'L. Des E.'!$A$3:$C$362,2,FALSE)),"",(VLOOKUP($D119,'L. Des E.'!$A$3:$C$362,2,FALSE)))</f>
        <v/>
      </c>
      <c r="C119" s="569" t="str">
        <f>IF(ISNA(VLOOKUP($D119,'L. Des E.'!$A$3:$C$362,3,FALSE)),"",(VLOOKUP($D119,'L. Des E.'!$A$3:$C$362,3,FALSE)))</f>
        <v/>
      </c>
      <c r="D119" s="573"/>
      <c r="E119" s="162"/>
      <c r="F119" s="163"/>
      <c r="G119" s="149"/>
      <c r="H119" s="31"/>
      <c r="I119" s="30" t="str">
        <f>IF(MIN(90,SUM(J119:S119))=0,"",(MIN(90,SUM(J119:S119))))</f>
        <v/>
      </c>
      <c r="J119" s="172"/>
      <c r="K119" s="172"/>
      <c r="L119" s="172"/>
      <c r="M119" s="172"/>
      <c r="N119" s="172"/>
      <c r="O119" s="172"/>
      <c r="P119" s="172"/>
      <c r="Q119" s="172"/>
      <c r="R119" s="172"/>
      <c r="S119" s="173"/>
      <c r="T119" s="174"/>
      <c r="U119" s="634">
        <v>1</v>
      </c>
      <c r="V119" s="635" t="str">
        <f>I122</f>
        <v/>
      </c>
      <c r="W119" s="623">
        <f>J119</f>
        <v>0</v>
      </c>
      <c r="X119" s="626">
        <f>J120</f>
        <v>0</v>
      </c>
      <c r="Y119" s="626">
        <f>J121</f>
        <v>0</v>
      </c>
      <c r="Z119" s="620">
        <f>J122</f>
        <v>0</v>
      </c>
      <c r="AA119" s="623">
        <f>K119</f>
        <v>0</v>
      </c>
      <c r="AB119" s="626">
        <f>K120</f>
        <v>0</v>
      </c>
      <c r="AC119" s="626">
        <f>K121</f>
        <v>0</v>
      </c>
      <c r="AD119" s="620">
        <f>K122</f>
        <v>0</v>
      </c>
      <c r="AE119" s="623">
        <f>L119</f>
        <v>0</v>
      </c>
      <c r="AF119" s="626">
        <f>L120</f>
        <v>0</v>
      </c>
      <c r="AG119" s="626">
        <f>L121</f>
        <v>0</v>
      </c>
      <c r="AH119" s="620">
        <f>L122</f>
        <v>0</v>
      </c>
      <c r="AI119" s="623">
        <f>M119</f>
        <v>0</v>
      </c>
      <c r="AJ119" s="626">
        <f>M120</f>
        <v>0</v>
      </c>
      <c r="AK119" s="626">
        <f>M121</f>
        <v>0</v>
      </c>
      <c r="AL119" s="620">
        <f>M122</f>
        <v>0</v>
      </c>
      <c r="AM119" s="623">
        <f>N119</f>
        <v>0</v>
      </c>
      <c r="AN119" s="626">
        <f>N120</f>
        <v>0</v>
      </c>
      <c r="AO119" s="626">
        <f>N121</f>
        <v>0</v>
      </c>
      <c r="AP119" s="620">
        <f>N122</f>
        <v>0</v>
      </c>
      <c r="AQ119" s="623">
        <f>O119</f>
        <v>0</v>
      </c>
      <c r="AR119" s="626">
        <f>O120</f>
        <v>0</v>
      </c>
      <c r="AS119" s="626">
        <f>O121</f>
        <v>0</v>
      </c>
      <c r="AT119" s="620">
        <f>O122</f>
        <v>0</v>
      </c>
      <c r="AU119" s="623">
        <f>P119</f>
        <v>0</v>
      </c>
      <c r="AV119" s="626">
        <f>P120</f>
        <v>0</v>
      </c>
      <c r="AW119" s="626">
        <f>P121</f>
        <v>0</v>
      </c>
      <c r="AX119" s="620">
        <f>P122</f>
        <v>0</v>
      </c>
      <c r="AY119" s="623">
        <f>Q119</f>
        <v>0</v>
      </c>
      <c r="AZ119" s="626">
        <f>Q120</f>
        <v>0</v>
      </c>
      <c r="BA119" s="626">
        <f>Q121</f>
        <v>0</v>
      </c>
      <c r="BB119" s="620">
        <f>Q122</f>
        <v>0</v>
      </c>
      <c r="BC119" s="623">
        <f>R119</f>
        <v>0</v>
      </c>
      <c r="BD119" s="626">
        <f>R120</f>
        <v>0</v>
      </c>
      <c r="BE119" s="626">
        <f>R121</f>
        <v>0</v>
      </c>
      <c r="BF119" s="620">
        <f>R122</f>
        <v>0</v>
      </c>
      <c r="BG119" s="623">
        <f>S119</f>
        <v>0</v>
      </c>
      <c r="BH119" s="626">
        <f>S120</f>
        <v>0</v>
      </c>
      <c r="BI119" s="626">
        <f>S121</f>
        <v>0</v>
      </c>
      <c r="BJ119" s="620">
        <f>S122</f>
        <v>0</v>
      </c>
      <c r="BK119" s="631">
        <f>H121</f>
        <v>0</v>
      </c>
      <c r="BL119" s="640">
        <f t="shared" ref="BL119" si="1042">SUM(T119,T120,T121,T122)</f>
        <v>0</v>
      </c>
      <c r="BM119" s="641"/>
      <c r="BN119" s="641"/>
      <c r="BO119" s="642"/>
      <c r="BP119" s="629" t="str">
        <f t="shared" ref="BP119" si="1043">IF(V119="","",SUM(BK119,BL119)+(IFERROR(SUM(W119:BJ119)+LARGE(W119:BJ119,1)/100+LARGE(W119:BJ119,2)/1000+LARGE(W119:BJ119,3)/10000+LARGE(W119:BJ119,4)/100000+LARGE(W119:BJ119,5)/1000000+LARGE(W119:BJ119,6)/10000000+LARGE(W119:BJ119,7)/100000000+LARGE(W119:BJ119,8)/1000000000+LARGE(W119:BJ119,9)/10000000000+LARGE(W119:BJ119,10)/100000000000+LARGE(W119:BJ119,11)/1000000000000+LARGE(W119:BJ119,12)/10000000000000+LARGE(W119:BJ119,13)/100000000000000+LARGE(W119:BJ119,14)/1000000000000000+LARGE(W119:BJ119,15)/10000000000000000+LARGE(W119:BJ119,16)/100000000000000000+LARGE(W119:BJ119,17)/1000000000000000000+LARGE(W119:BJ119,18)/10000000000000000000+LARGE(W119:BJ119,19)/100000000000000000000+LARGE(W119:BJ119,20)/E117+21+LARGE(W119:BJ119,21)/E117+22+LARGE(W119:BJ119,22)/E117+23+LARGE(W119:BJ119,23)/E117+24+LARGE(W119:BJ119,24)/E117+25+LARGE(W119:BJ119,25)/E117+26+LARGE(W119:BJ119,26)/E117+27+LARGE(W119:BJ119,27)/E117+28+LARGE(W119:BJ119,28)/E117+29+LARGE(W119:BJ119,29)/E117+30+LARGE(W119:BJ119,30)/E117+31+LARGE(W119:BJ119,31)/E117+32+LARGE(W119:BJ119,32)/E117+33+LARGE(W119:BJ119,33)/E117+34+LARGE(W119:BJ119,34)/E117+35+LARGE(W119:BJ119,35)/E117+36+LARGE(W119:BJ119,36)/E117+37+LARGE(W119:BJ119,37)/E117+38+LARGE(W119:BJ119,38)/E117+39+LARGE(W119:BJ119,39)/E117+40+LARGE(W119:BJ119,40)/E117+21-0.01/U119,0)))</f>
        <v/>
      </c>
    </row>
    <row r="120" spans="1:68" ht="12" customHeight="1" x14ac:dyDescent="0.3">
      <c r="A120" s="582"/>
      <c r="B120" s="578"/>
      <c r="C120" s="570"/>
      <c r="D120" s="574"/>
      <c r="E120" s="164"/>
      <c r="F120" s="165"/>
      <c r="G120" s="150"/>
      <c r="H120" s="33" t="str">
        <f>IF(SUM(I119,I120,I121:I122,S119,S120,S121,S122)=0,"",(SUM(I119,I120,I121:I122,S119,S120,S121,S122)))</f>
        <v/>
      </c>
      <c r="I120" s="34" t="str">
        <f t="shared" ref="I120:I122" si="1044">IF(MIN(90,SUM(J120:S120))=0,"",(MIN(90,SUM(J120:S120))))</f>
        <v/>
      </c>
      <c r="J120" s="175"/>
      <c r="K120" s="175"/>
      <c r="L120" s="175"/>
      <c r="M120" s="175"/>
      <c r="N120" s="175"/>
      <c r="O120" s="175"/>
      <c r="P120" s="175"/>
      <c r="Q120" s="175"/>
      <c r="R120" s="175"/>
      <c r="S120" s="176"/>
      <c r="T120" s="177"/>
      <c r="U120" s="634"/>
      <c r="V120" s="636"/>
      <c r="W120" s="624"/>
      <c r="X120" s="627"/>
      <c r="Y120" s="627"/>
      <c r="Z120" s="621"/>
      <c r="AA120" s="624"/>
      <c r="AB120" s="627"/>
      <c r="AC120" s="627"/>
      <c r="AD120" s="621"/>
      <c r="AE120" s="624"/>
      <c r="AF120" s="627"/>
      <c r="AG120" s="627"/>
      <c r="AH120" s="621"/>
      <c r="AI120" s="624"/>
      <c r="AJ120" s="627"/>
      <c r="AK120" s="627"/>
      <c r="AL120" s="621"/>
      <c r="AM120" s="624"/>
      <c r="AN120" s="627"/>
      <c r="AO120" s="627"/>
      <c r="AP120" s="621"/>
      <c r="AQ120" s="624"/>
      <c r="AR120" s="627"/>
      <c r="AS120" s="627"/>
      <c r="AT120" s="621"/>
      <c r="AU120" s="624"/>
      <c r="AV120" s="627"/>
      <c r="AW120" s="627"/>
      <c r="AX120" s="621"/>
      <c r="AY120" s="624"/>
      <c r="AZ120" s="627"/>
      <c r="BA120" s="627"/>
      <c r="BB120" s="621"/>
      <c r="BC120" s="624"/>
      <c r="BD120" s="627"/>
      <c r="BE120" s="627"/>
      <c r="BF120" s="621"/>
      <c r="BG120" s="624"/>
      <c r="BH120" s="627"/>
      <c r="BI120" s="627"/>
      <c r="BJ120" s="621"/>
      <c r="BK120" s="632"/>
      <c r="BL120" s="643"/>
      <c r="BM120" s="644"/>
      <c r="BN120" s="644"/>
      <c r="BO120" s="645"/>
      <c r="BP120" s="630"/>
    </row>
    <row r="121" spans="1:68" ht="12" customHeight="1" thickBot="1" x14ac:dyDescent="0.35">
      <c r="A121" s="582"/>
      <c r="B121" s="578"/>
      <c r="C121" s="570"/>
      <c r="D121" s="574"/>
      <c r="E121" s="164"/>
      <c r="F121" s="165"/>
      <c r="G121" s="35" t="s">
        <v>677</v>
      </c>
      <c r="H121" s="95"/>
      <c r="I121" s="34" t="str">
        <f t="shared" si="1044"/>
        <v/>
      </c>
      <c r="J121" s="175"/>
      <c r="K121" s="175"/>
      <c r="L121" s="175"/>
      <c r="M121" s="175"/>
      <c r="N121" s="175"/>
      <c r="O121" s="175"/>
      <c r="P121" s="175"/>
      <c r="Q121" s="175"/>
      <c r="R121" s="175"/>
      <c r="S121" s="176"/>
      <c r="T121" s="177"/>
      <c r="U121" s="634"/>
      <c r="V121" s="636"/>
      <c r="W121" s="624"/>
      <c r="X121" s="627"/>
      <c r="Y121" s="627"/>
      <c r="Z121" s="621"/>
      <c r="AA121" s="624"/>
      <c r="AB121" s="627"/>
      <c r="AC121" s="627"/>
      <c r="AD121" s="621"/>
      <c r="AE121" s="624"/>
      <c r="AF121" s="627"/>
      <c r="AG121" s="627"/>
      <c r="AH121" s="621"/>
      <c r="AI121" s="624"/>
      <c r="AJ121" s="627"/>
      <c r="AK121" s="627"/>
      <c r="AL121" s="621"/>
      <c r="AM121" s="624"/>
      <c r="AN121" s="627"/>
      <c r="AO121" s="627"/>
      <c r="AP121" s="621"/>
      <c r="AQ121" s="624"/>
      <c r="AR121" s="627"/>
      <c r="AS121" s="627"/>
      <c r="AT121" s="621"/>
      <c r="AU121" s="624"/>
      <c r="AV121" s="627"/>
      <c r="AW121" s="627"/>
      <c r="AX121" s="621"/>
      <c r="AY121" s="624"/>
      <c r="AZ121" s="627"/>
      <c r="BA121" s="627"/>
      <c r="BB121" s="621"/>
      <c r="BC121" s="624"/>
      <c r="BD121" s="627"/>
      <c r="BE121" s="627"/>
      <c r="BF121" s="621"/>
      <c r="BG121" s="624"/>
      <c r="BH121" s="627"/>
      <c r="BI121" s="627"/>
      <c r="BJ121" s="621"/>
      <c r="BK121" s="632"/>
      <c r="BL121" s="643"/>
      <c r="BM121" s="644"/>
      <c r="BN121" s="644"/>
      <c r="BO121" s="645"/>
      <c r="BP121" s="630"/>
    </row>
    <row r="122" spans="1:68" ht="12" customHeight="1" thickBot="1" x14ac:dyDescent="0.35">
      <c r="A122" s="583"/>
      <c r="B122" s="579"/>
      <c r="C122" s="572"/>
      <c r="D122" s="575"/>
      <c r="E122" s="170"/>
      <c r="F122" s="167"/>
      <c r="G122" s="36" t="s">
        <v>678</v>
      </c>
      <c r="H122" s="37" t="str">
        <f>IF(SUM(H120,H121)=0,"",(SUM(H120,H121)))</f>
        <v/>
      </c>
      <c r="I122" s="38" t="str">
        <f t="shared" si="1044"/>
        <v/>
      </c>
      <c r="J122" s="178"/>
      <c r="K122" s="178"/>
      <c r="L122" s="178"/>
      <c r="M122" s="178"/>
      <c r="N122" s="178"/>
      <c r="O122" s="178"/>
      <c r="P122" s="178"/>
      <c r="Q122" s="178"/>
      <c r="R122" s="178"/>
      <c r="S122" s="179"/>
      <c r="T122" s="180"/>
      <c r="U122" s="634"/>
      <c r="V122" s="636"/>
      <c r="W122" s="624"/>
      <c r="X122" s="627"/>
      <c r="Y122" s="627"/>
      <c r="Z122" s="621"/>
      <c r="AA122" s="624"/>
      <c r="AB122" s="627"/>
      <c r="AC122" s="627"/>
      <c r="AD122" s="621"/>
      <c r="AE122" s="624"/>
      <c r="AF122" s="627"/>
      <c r="AG122" s="627"/>
      <c r="AH122" s="621"/>
      <c r="AI122" s="624"/>
      <c r="AJ122" s="627"/>
      <c r="AK122" s="627"/>
      <c r="AL122" s="621"/>
      <c r="AM122" s="624"/>
      <c r="AN122" s="627"/>
      <c r="AO122" s="627"/>
      <c r="AP122" s="621"/>
      <c r="AQ122" s="624"/>
      <c r="AR122" s="627"/>
      <c r="AS122" s="627"/>
      <c r="AT122" s="621"/>
      <c r="AU122" s="624"/>
      <c r="AV122" s="627"/>
      <c r="AW122" s="627"/>
      <c r="AX122" s="621"/>
      <c r="AY122" s="624"/>
      <c r="AZ122" s="627"/>
      <c r="BA122" s="627"/>
      <c r="BB122" s="621"/>
      <c r="BC122" s="624"/>
      <c r="BD122" s="627"/>
      <c r="BE122" s="627"/>
      <c r="BF122" s="621"/>
      <c r="BG122" s="624"/>
      <c r="BH122" s="627"/>
      <c r="BI122" s="627"/>
      <c r="BJ122" s="621"/>
      <c r="BK122" s="632"/>
      <c r="BL122" s="646"/>
      <c r="BM122" s="647"/>
      <c r="BN122" s="647"/>
      <c r="BO122" s="648"/>
      <c r="BP122" s="630"/>
    </row>
    <row r="123" spans="1:68" ht="12" customHeight="1" x14ac:dyDescent="0.3">
      <c r="A123" s="581" t="str">
        <f>IF(ISERROR(RANK(BP123,$BP$119:$BP$146,0)),"",(RANK(BP123,$BP$119:$BP$146,0)))</f>
        <v/>
      </c>
      <c r="B123" s="577" t="str">
        <f>IF(ISNA(VLOOKUP($D123,'L. Des E.'!$A$3:$C$362,2,FALSE)),"",(VLOOKUP($D123,'L. Des E.'!$A$3:$C$362,2,FALSE)))</f>
        <v/>
      </c>
      <c r="C123" s="569" t="str">
        <f>IF(ISNA(VLOOKUP($D123,'L. Des E.'!$A$3:$C$362,3,FALSE)),"",(VLOOKUP($D123,'L. Des E.'!$A$3:$C$362,3,FALSE)))</f>
        <v/>
      </c>
      <c r="D123" s="573"/>
      <c r="E123" s="171"/>
      <c r="F123" s="168"/>
      <c r="G123" s="149"/>
      <c r="H123" s="39"/>
      <c r="I123" s="30" t="str">
        <f>IF(MIN(90,SUM(J123:S123))=0,"",(MIN(90,SUM(J123:S123))))</f>
        <v/>
      </c>
      <c r="J123" s="181"/>
      <c r="K123" s="181"/>
      <c r="L123" s="181"/>
      <c r="M123" s="181"/>
      <c r="N123" s="181"/>
      <c r="O123" s="181"/>
      <c r="P123" s="181"/>
      <c r="Q123" s="181"/>
      <c r="R123" s="181"/>
      <c r="S123" s="182"/>
      <c r="T123" s="183"/>
      <c r="U123" s="634">
        <v>2</v>
      </c>
      <c r="V123" s="635" t="str">
        <f t="shared" ref="V123" si="1045">I126</f>
        <v/>
      </c>
      <c r="W123" s="623">
        <f t="shared" ref="W123" si="1046">J123</f>
        <v>0</v>
      </c>
      <c r="X123" s="626">
        <f t="shared" ref="X123" si="1047">J124</f>
        <v>0</v>
      </c>
      <c r="Y123" s="626">
        <f t="shared" ref="Y123" si="1048">J125</f>
        <v>0</v>
      </c>
      <c r="Z123" s="620">
        <f t="shared" ref="Z123" si="1049">J126</f>
        <v>0</v>
      </c>
      <c r="AA123" s="623">
        <f t="shared" ref="AA123" si="1050">K123</f>
        <v>0</v>
      </c>
      <c r="AB123" s="626">
        <f t="shared" ref="AB123" si="1051">K124</f>
        <v>0</v>
      </c>
      <c r="AC123" s="626">
        <f t="shared" ref="AC123" si="1052">K125</f>
        <v>0</v>
      </c>
      <c r="AD123" s="620">
        <f t="shared" ref="AD123" si="1053">K126</f>
        <v>0</v>
      </c>
      <c r="AE123" s="623">
        <f t="shared" ref="AE123" si="1054">L123</f>
        <v>0</v>
      </c>
      <c r="AF123" s="626">
        <f t="shared" ref="AF123" si="1055">L124</f>
        <v>0</v>
      </c>
      <c r="AG123" s="626">
        <f t="shared" ref="AG123" si="1056">L125</f>
        <v>0</v>
      </c>
      <c r="AH123" s="620">
        <f t="shared" ref="AH123" si="1057">L126</f>
        <v>0</v>
      </c>
      <c r="AI123" s="623">
        <f t="shared" ref="AI123" si="1058">M123</f>
        <v>0</v>
      </c>
      <c r="AJ123" s="626">
        <f t="shared" ref="AJ123" si="1059">M124</f>
        <v>0</v>
      </c>
      <c r="AK123" s="626">
        <f t="shared" ref="AK123" si="1060">M125</f>
        <v>0</v>
      </c>
      <c r="AL123" s="620">
        <f t="shared" ref="AL123" si="1061">M126</f>
        <v>0</v>
      </c>
      <c r="AM123" s="623">
        <f t="shared" ref="AM123" si="1062">N123</f>
        <v>0</v>
      </c>
      <c r="AN123" s="626">
        <f t="shared" ref="AN123" si="1063">N124</f>
        <v>0</v>
      </c>
      <c r="AO123" s="626">
        <f t="shared" ref="AO123" si="1064">N125</f>
        <v>0</v>
      </c>
      <c r="AP123" s="620">
        <f t="shared" ref="AP123" si="1065">N126</f>
        <v>0</v>
      </c>
      <c r="AQ123" s="623">
        <f t="shared" ref="AQ123" si="1066">O123</f>
        <v>0</v>
      </c>
      <c r="AR123" s="626">
        <f t="shared" ref="AR123" si="1067">O124</f>
        <v>0</v>
      </c>
      <c r="AS123" s="626">
        <f t="shared" ref="AS123" si="1068">O125</f>
        <v>0</v>
      </c>
      <c r="AT123" s="620">
        <f t="shared" ref="AT123" si="1069">O126</f>
        <v>0</v>
      </c>
      <c r="AU123" s="623">
        <f t="shared" ref="AU123" si="1070">P123</f>
        <v>0</v>
      </c>
      <c r="AV123" s="626">
        <f t="shared" ref="AV123" si="1071">P124</f>
        <v>0</v>
      </c>
      <c r="AW123" s="626">
        <f t="shared" ref="AW123" si="1072">P125</f>
        <v>0</v>
      </c>
      <c r="AX123" s="620">
        <f t="shared" ref="AX123" si="1073">P126</f>
        <v>0</v>
      </c>
      <c r="AY123" s="623">
        <f t="shared" ref="AY123" si="1074">Q123</f>
        <v>0</v>
      </c>
      <c r="AZ123" s="626">
        <f t="shared" ref="AZ123" si="1075">Q124</f>
        <v>0</v>
      </c>
      <c r="BA123" s="626">
        <f t="shared" ref="BA123" si="1076">Q125</f>
        <v>0</v>
      </c>
      <c r="BB123" s="620">
        <f t="shared" ref="BB123" si="1077">Q126</f>
        <v>0</v>
      </c>
      <c r="BC123" s="623">
        <f t="shared" ref="BC123" si="1078">R123</f>
        <v>0</v>
      </c>
      <c r="BD123" s="626">
        <f t="shared" ref="BD123" si="1079">R124</f>
        <v>0</v>
      </c>
      <c r="BE123" s="626">
        <f t="shared" ref="BE123" si="1080">R125</f>
        <v>0</v>
      </c>
      <c r="BF123" s="620">
        <f t="shared" ref="BF123" si="1081">R126</f>
        <v>0</v>
      </c>
      <c r="BG123" s="623">
        <f t="shared" ref="BG123" si="1082">S123</f>
        <v>0</v>
      </c>
      <c r="BH123" s="626">
        <f t="shared" ref="BH123" si="1083">S124</f>
        <v>0</v>
      </c>
      <c r="BI123" s="626">
        <f t="shared" ref="BI123" si="1084">S125</f>
        <v>0</v>
      </c>
      <c r="BJ123" s="620">
        <f t="shared" ref="BJ123" si="1085">S126</f>
        <v>0</v>
      </c>
      <c r="BK123" s="631">
        <f t="shared" ref="BK123" si="1086">H125</f>
        <v>0</v>
      </c>
      <c r="BL123" s="640">
        <f t="shared" ref="BL123" si="1087">SUM(T123,T124,T125,T126)</f>
        <v>0</v>
      </c>
      <c r="BM123" s="641"/>
      <c r="BN123" s="641"/>
      <c r="BO123" s="642"/>
      <c r="BP123" s="629" t="str">
        <f t="shared" ref="BP123:BP143" si="1088">IF(V123="","",SUM(BK123,BL123)+(IFERROR(SUM(W123:BJ123)+LARGE(W123:BJ123,1)/100+LARGE(W123:BJ123,2)/1000+LARGE(W123:BJ123,3)/10000+LARGE(W123:BJ123,4)/100000+LARGE(W123:BJ123,5)/1000000+LARGE(W123:BJ123,6)/10000000+LARGE(W123:BJ123,7)/100000000+LARGE(W123:BJ123,8)/1000000000+LARGE(W123:BJ123,9)/10000000000+LARGE(W123:BJ123,10)/100000000000+LARGE(W123:BJ123,11)/1000000000000+LARGE(W123:BJ123,12)/10000000000000+LARGE(W123:BJ123,13)/100000000000000+LARGE(W123:BJ123,14)/1000000000000000+LARGE(W123:BJ123,15)/10000000000000000+LARGE(W123:BJ123,16)/100000000000000000+LARGE(W123:BJ123,17)/1000000000000000000+LARGE(W123:BJ123,18)/10000000000000000000+LARGE(W123:BJ123,19)/100000000000000000000+LARGE(W123:BJ123,20)/E121+21+LARGE(W123:BJ123,21)/E121+22+LARGE(W123:BJ123,22)/E121+23+LARGE(W123:BJ123,23)/E121+24+LARGE(W123:BJ123,24)/E121+25+LARGE(W123:BJ123,25)/E121+26+LARGE(W123:BJ123,26)/E121+27+LARGE(W123:BJ123,27)/E121+28+LARGE(W123:BJ123,28)/E121+29+LARGE(W123:BJ123,29)/E121+30+LARGE(W123:BJ123,30)/E121+31+LARGE(W123:BJ123,31)/E121+32+LARGE(W123:BJ123,32)/E121+33+LARGE(W123:BJ123,33)/E121+34+LARGE(W123:BJ123,34)/E121+35+LARGE(W123:BJ123,35)/E121+36+LARGE(W123:BJ123,36)/E121+37+LARGE(W123:BJ123,37)/E121+38+LARGE(W123:BJ123,38)/E121+39+LARGE(W123:BJ123,39)/E121+40+LARGE(W123:BJ123,40)/E121+21-0.01/U123,0)))</f>
        <v/>
      </c>
    </row>
    <row r="124" spans="1:68" ht="12" customHeight="1" x14ac:dyDescent="0.3">
      <c r="A124" s="582"/>
      <c r="B124" s="578"/>
      <c r="C124" s="570"/>
      <c r="D124" s="574"/>
      <c r="E124" s="164"/>
      <c r="F124" s="165"/>
      <c r="G124" s="150"/>
      <c r="H124" s="33" t="str">
        <f>IF(SUM(I123,I124,I125:I126,S123,S124,S125,S126)=0,"",(SUM(I123,I124,I125:I126,S123,S124,S125,S126)))</f>
        <v/>
      </c>
      <c r="I124" s="34" t="str">
        <f t="shared" ref="I124:I126" si="1089">IF(MIN(90,SUM(J124:S124))=0,"",(MIN(90,SUM(J124:S124))))</f>
        <v/>
      </c>
      <c r="J124" s="175"/>
      <c r="K124" s="175"/>
      <c r="L124" s="175"/>
      <c r="M124" s="175"/>
      <c r="N124" s="175"/>
      <c r="O124" s="175"/>
      <c r="P124" s="175"/>
      <c r="Q124" s="175"/>
      <c r="R124" s="175"/>
      <c r="S124" s="176"/>
      <c r="T124" s="177"/>
      <c r="U124" s="634"/>
      <c r="V124" s="636"/>
      <c r="W124" s="624"/>
      <c r="X124" s="627"/>
      <c r="Y124" s="627"/>
      <c r="Z124" s="621"/>
      <c r="AA124" s="624"/>
      <c r="AB124" s="627"/>
      <c r="AC124" s="627"/>
      <c r="AD124" s="621"/>
      <c r="AE124" s="624"/>
      <c r="AF124" s="627"/>
      <c r="AG124" s="627"/>
      <c r="AH124" s="621"/>
      <c r="AI124" s="624"/>
      <c r="AJ124" s="627"/>
      <c r="AK124" s="627"/>
      <c r="AL124" s="621"/>
      <c r="AM124" s="624"/>
      <c r="AN124" s="627"/>
      <c r="AO124" s="627"/>
      <c r="AP124" s="621"/>
      <c r="AQ124" s="624"/>
      <c r="AR124" s="627"/>
      <c r="AS124" s="627"/>
      <c r="AT124" s="621"/>
      <c r="AU124" s="624"/>
      <c r="AV124" s="627"/>
      <c r="AW124" s="627"/>
      <c r="AX124" s="621"/>
      <c r="AY124" s="624"/>
      <c r="AZ124" s="627"/>
      <c r="BA124" s="627"/>
      <c r="BB124" s="621"/>
      <c r="BC124" s="624"/>
      <c r="BD124" s="627"/>
      <c r="BE124" s="627"/>
      <c r="BF124" s="621"/>
      <c r="BG124" s="624"/>
      <c r="BH124" s="627"/>
      <c r="BI124" s="627"/>
      <c r="BJ124" s="621"/>
      <c r="BK124" s="632"/>
      <c r="BL124" s="643"/>
      <c r="BM124" s="644"/>
      <c r="BN124" s="644"/>
      <c r="BO124" s="645"/>
      <c r="BP124" s="630"/>
    </row>
    <row r="125" spans="1:68" ht="12" customHeight="1" thickBot="1" x14ac:dyDescent="0.35">
      <c r="A125" s="582"/>
      <c r="B125" s="578"/>
      <c r="C125" s="570"/>
      <c r="D125" s="574"/>
      <c r="E125" s="164"/>
      <c r="F125" s="165"/>
      <c r="G125" s="35" t="s">
        <v>677</v>
      </c>
      <c r="H125" s="95"/>
      <c r="I125" s="34" t="str">
        <f t="shared" si="1089"/>
        <v/>
      </c>
      <c r="J125" s="175"/>
      <c r="K125" s="175"/>
      <c r="L125" s="175"/>
      <c r="M125" s="175"/>
      <c r="N125" s="175"/>
      <c r="O125" s="175"/>
      <c r="P125" s="175"/>
      <c r="Q125" s="175"/>
      <c r="R125" s="175"/>
      <c r="S125" s="176"/>
      <c r="T125" s="177"/>
      <c r="U125" s="634"/>
      <c r="V125" s="636"/>
      <c r="W125" s="624"/>
      <c r="X125" s="627"/>
      <c r="Y125" s="627"/>
      <c r="Z125" s="621"/>
      <c r="AA125" s="624"/>
      <c r="AB125" s="627"/>
      <c r="AC125" s="627"/>
      <c r="AD125" s="621"/>
      <c r="AE125" s="624"/>
      <c r="AF125" s="627"/>
      <c r="AG125" s="627"/>
      <c r="AH125" s="621"/>
      <c r="AI125" s="624"/>
      <c r="AJ125" s="627"/>
      <c r="AK125" s="627"/>
      <c r="AL125" s="621"/>
      <c r="AM125" s="624"/>
      <c r="AN125" s="627"/>
      <c r="AO125" s="627"/>
      <c r="AP125" s="621"/>
      <c r="AQ125" s="624"/>
      <c r="AR125" s="627"/>
      <c r="AS125" s="627"/>
      <c r="AT125" s="621"/>
      <c r="AU125" s="624"/>
      <c r="AV125" s="627"/>
      <c r="AW125" s="627"/>
      <c r="AX125" s="621"/>
      <c r="AY125" s="624"/>
      <c r="AZ125" s="627"/>
      <c r="BA125" s="627"/>
      <c r="BB125" s="621"/>
      <c r="BC125" s="624"/>
      <c r="BD125" s="627"/>
      <c r="BE125" s="627"/>
      <c r="BF125" s="621"/>
      <c r="BG125" s="624"/>
      <c r="BH125" s="627"/>
      <c r="BI125" s="627"/>
      <c r="BJ125" s="621"/>
      <c r="BK125" s="632"/>
      <c r="BL125" s="643"/>
      <c r="BM125" s="644"/>
      <c r="BN125" s="644"/>
      <c r="BO125" s="645"/>
      <c r="BP125" s="630"/>
    </row>
    <row r="126" spans="1:68" ht="12" customHeight="1" thickBot="1" x14ac:dyDescent="0.35">
      <c r="A126" s="583"/>
      <c r="B126" s="579"/>
      <c r="C126" s="572"/>
      <c r="D126" s="575"/>
      <c r="E126" s="166"/>
      <c r="F126" s="169"/>
      <c r="G126" s="36" t="s">
        <v>678</v>
      </c>
      <c r="H126" s="37" t="str">
        <f>IF(SUM(H124,H125)=0,"",(SUM(H124,H125)))</f>
        <v/>
      </c>
      <c r="I126" s="38" t="str">
        <f t="shared" si="1089"/>
        <v/>
      </c>
      <c r="J126" s="184"/>
      <c r="K126" s="184"/>
      <c r="L126" s="184"/>
      <c r="M126" s="184"/>
      <c r="N126" s="184"/>
      <c r="O126" s="184"/>
      <c r="P126" s="184"/>
      <c r="Q126" s="184"/>
      <c r="R126" s="184"/>
      <c r="S126" s="185"/>
      <c r="T126" s="183"/>
      <c r="U126" s="634"/>
      <c r="V126" s="636"/>
      <c r="W126" s="624"/>
      <c r="X126" s="627"/>
      <c r="Y126" s="627"/>
      <c r="Z126" s="621"/>
      <c r="AA126" s="624"/>
      <c r="AB126" s="627"/>
      <c r="AC126" s="627"/>
      <c r="AD126" s="621"/>
      <c r="AE126" s="624"/>
      <c r="AF126" s="627"/>
      <c r="AG126" s="627"/>
      <c r="AH126" s="621"/>
      <c r="AI126" s="624"/>
      <c r="AJ126" s="627"/>
      <c r="AK126" s="627"/>
      <c r="AL126" s="621"/>
      <c r="AM126" s="624"/>
      <c r="AN126" s="627"/>
      <c r="AO126" s="627"/>
      <c r="AP126" s="621"/>
      <c r="AQ126" s="624"/>
      <c r="AR126" s="627"/>
      <c r="AS126" s="627"/>
      <c r="AT126" s="621"/>
      <c r="AU126" s="624"/>
      <c r="AV126" s="627"/>
      <c r="AW126" s="627"/>
      <c r="AX126" s="621"/>
      <c r="AY126" s="624"/>
      <c r="AZ126" s="627"/>
      <c r="BA126" s="627"/>
      <c r="BB126" s="621"/>
      <c r="BC126" s="624"/>
      <c r="BD126" s="627"/>
      <c r="BE126" s="627"/>
      <c r="BF126" s="621"/>
      <c r="BG126" s="624"/>
      <c r="BH126" s="627"/>
      <c r="BI126" s="627"/>
      <c r="BJ126" s="621"/>
      <c r="BK126" s="632"/>
      <c r="BL126" s="646"/>
      <c r="BM126" s="647"/>
      <c r="BN126" s="647"/>
      <c r="BO126" s="648"/>
      <c r="BP126" s="630"/>
    </row>
    <row r="127" spans="1:68" ht="12" customHeight="1" x14ac:dyDescent="0.3">
      <c r="A127" s="581" t="str">
        <f>IF(ISERROR(RANK(BP127,$BP$119:$BP$146,0)),"",(RANK(BP127,$BP$119:$BP$146,0)))</f>
        <v/>
      </c>
      <c r="B127" s="577" t="str">
        <f>IF(ISNA(VLOOKUP($D127,'L. Des E.'!$A$3:$C$362,2,FALSE)),"",(VLOOKUP($D127,'L. Des E.'!$A$3:$C$362,2,FALSE)))</f>
        <v/>
      </c>
      <c r="C127" s="569" t="str">
        <f>IF(ISNA(VLOOKUP($D127,'L. Des E.'!$A$3:$C$362,3,FALSE)),"",(VLOOKUP($D127,'L. Des E.'!$A$3:$C$362,3,FALSE)))</f>
        <v/>
      </c>
      <c r="D127" s="573"/>
      <c r="E127" s="162"/>
      <c r="F127" s="163"/>
      <c r="G127" s="149"/>
      <c r="H127" s="31"/>
      <c r="I127" s="30" t="str">
        <f>IF(MIN(90,SUM(J127:S127))=0,"",(MIN(90,SUM(J127:S127))))</f>
        <v/>
      </c>
      <c r="J127" s="172"/>
      <c r="K127" s="172"/>
      <c r="L127" s="172"/>
      <c r="M127" s="172"/>
      <c r="N127" s="172"/>
      <c r="O127" s="172"/>
      <c r="P127" s="172"/>
      <c r="Q127" s="172"/>
      <c r="R127" s="172"/>
      <c r="S127" s="173"/>
      <c r="T127" s="174"/>
      <c r="U127" s="634">
        <v>3</v>
      </c>
      <c r="V127" s="635" t="str">
        <f t="shared" ref="V127" si="1090">I130</f>
        <v/>
      </c>
      <c r="W127" s="623">
        <f t="shared" ref="W127" si="1091">J127</f>
        <v>0</v>
      </c>
      <c r="X127" s="626">
        <f t="shared" ref="X127" si="1092">J128</f>
        <v>0</v>
      </c>
      <c r="Y127" s="626">
        <f t="shared" ref="Y127" si="1093">J129</f>
        <v>0</v>
      </c>
      <c r="Z127" s="620">
        <f t="shared" ref="Z127" si="1094">J130</f>
        <v>0</v>
      </c>
      <c r="AA127" s="623">
        <f t="shared" ref="AA127" si="1095">K127</f>
        <v>0</v>
      </c>
      <c r="AB127" s="626">
        <f t="shared" ref="AB127" si="1096">K128</f>
        <v>0</v>
      </c>
      <c r="AC127" s="626">
        <f t="shared" ref="AC127" si="1097">K129</f>
        <v>0</v>
      </c>
      <c r="AD127" s="620">
        <f t="shared" ref="AD127" si="1098">K130</f>
        <v>0</v>
      </c>
      <c r="AE127" s="623">
        <f t="shared" ref="AE127" si="1099">L127</f>
        <v>0</v>
      </c>
      <c r="AF127" s="626">
        <f t="shared" ref="AF127" si="1100">L128</f>
        <v>0</v>
      </c>
      <c r="AG127" s="626">
        <f t="shared" ref="AG127" si="1101">L129</f>
        <v>0</v>
      </c>
      <c r="AH127" s="620">
        <f t="shared" ref="AH127" si="1102">L130</f>
        <v>0</v>
      </c>
      <c r="AI127" s="623">
        <f t="shared" ref="AI127" si="1103">M127</f>
        <v>0</v>
      </c>
      <c r="AJ127" s="626">
        <f t="shared" ref="AJ127" si="1104">M128</f>
        <v>0</v>
      </c>
      <c r="AK127" s="626">
        <f t="shared" ref="AK127" si="1105">M129</f>
        <v>0</v>
      </c>
      <c r="AL127" s="620">
        <f t="shared" ref="AL127" si="1106">M130</f>
        <v>0</v>
      </c>
      <c r="AM127" s="623">
        <f t="shared" ref="AM127" si="1107">N127</f>
        <v>0</v>
      </c>
      <c r="AN127" s="626">
        <f t="shared" ref="AN127" si="1108">N128</f>
        <v>0</v>
      </c>
      <c r="AO127" s="626">
        <f t="shared" ref="AO127" si="1109">N129</f>
        <v>0</v>
      </c>
      <c r="AP127" s="620">
        <f t="shared" ref="AP127" si="1110">N130</f>
        <v>0</v>
      </c>
      <c r="AQ127" s="623">
        <f t="shared" ref="AQ127" si="1111">O127</f>
        <v>0</v>
      </c>
      <c r="AR127" s="626">
        <f t="shared" ref="AR127" si="1112">O128</f>
        <v>0</v>
      </c>
      <c r="AS127" s="626">
        <f t="shared" ref="AS127" si="1113">O129</f>
        <v>0</v>
      </c>
      <c r="AT127" s="620">
        <f t="shared" ref="AT127" si="1114">O130</f>
        <v>0</v>
      </c>
      <c r="AU127" s="623">
        <f t="shared" ref="AU127" si="1115">P127</f>
        <v>0</v>
      </c>
      <c r="AV127" s="626">
        <f t="shared" ref="AV127" si="1116">P128</f>
        <v>0</v>
      </c>
      <c r="AW127" s="626">
        <f t="shared" ref="AW127" si="1117">P129</f>
        <v>0</v>
      </c>
      <c r="AX127" s="620">
        <f t="shared" ref="AX127" si="1118">P130</f>
        <v>0</v>
      </c>
      <c r="AY127" s="623">
        <f t="shared" ref="AY127" si="1119">Q127</f>
        <v>0</v>
      </c>
      <c r="AZ127" s="626">
        <f t="shared" ref="AZ127" si="1120">Q128</f>
        <v>0</v>
      </c>
      <c r="BA127" s="626">
        <f t="shared" ref="BA127" si="1121">Q129</f>
        <v>0</v>
      </c>
      <c r="BB127" s="620">
        <f t="shared" ref="BB127" si="1122">Q130</f>
        <v>0</v>
      </c>
      <c r="BC127" s="623">
        <f t="shared" ref="BC127" si="1123">R127</f>
        <v>0</v>
      </c>
      <c r="BD127" s="626">
        <f t="shared" ref="BD127" si="1124">R128</f>
        <v>0</v>
      </c>
      <c r="BE127" s="626">
        <f t="shared" ref="BE127" si="1125">R129</f>
        <v>0</v>
      </c>
      <c r="BF127" s="620">
        <f t="shared" ref="BF127" si="1126">R130</f>
        <v>0</v>
      </c>
      <c r="BG127" s="623">
        <f t="shared" ref="BG127" si="1127">S127</f>
        <v>0</v>
      </c>
      <c r="BH127" s="626">
        <f t="shared" ref="BH127" si="1128">S128</f>
        <v>0</v>
      </c>
      <c r="BI127" s="626">
        <f t="shared" ref="BI127" si="1129">S129</f>
        <v>0</v>
      </c>
      <c r="BJ127" s="620">
        <f t="shared" ref="BJ127" si="1130">S130</f>
        <v>0</v>
      </c>
      <c r="BK127" s="631">
        <f t="shared" ref="BK127" si="1131">H129</f>
        <v>0</v>
      </c>
      <c r="BL127" s="640">
        <f t="shared" ref="BL127" si="1132">SUM(T127,T128,T129,T130)</f>
        <v>0</v>
      </c>
      <c r="BM127" s="641"/>
      <c r="BN127" s="641"/>
      <c r="BO127" s="642"/>
      <c r="BP127" s="629" t="str">
        <f t="shared" si="1088"/>
        <v/>
      </c>
    </row>
    <row r="128" spans="1:68" ht="12" customHeight="1" x14ac:dyDescent="0.3">
      <c r="A128" s="582"/>
      <c r="B128" s="578"/>
      <c r="C128" s="570"/>
      <c r="D128" s="574"/>
      <c r="E128" s="164"/>
      <c r="F128" s="165"/>
      <c r="G128" s="150"/>
      <c r="H128" s="33" t="str">
        <f>IF(SUM(I127,I128,I129:I130,S127,S128,S129,S130)=0,"",(SUM(I127,I128,I129:I130,S127,S128,S129,S130)))</f>
        <v/>
      </c>
      <c r="I128" s="34" t="str">
        <f t="shared" ref="I128:I130" si="1133">IF(MIN(90,SUM(J128:S128))=0,"",(MIN(90,SUM(J128:S128))))</f>
        <v/>
      </c>
      <c r="J128" s="175"/>
      <c r="K128" s="175"/>
      <c r="L128" s="175"/>
      <c r="M128" s="175"/>
      <c r="N128" s="175"/>
      <c r="O128" s="175"/>
      <c r="P128" s="175"/>
      <c r="Q128" s="175"/>
      <c r="R128" s="175"/>
      <c r="S128" s="176"/>
      <c r="T128" s="177"/>
      <c r="U128" s="634"/>
      <c r="V128" s="636"/>
      <c r="W128" s="624"/>
      <c r="X128" s="627"/>
      <c r="Y128" s="627"/>
      <c r="Z128" s="621"/>
      <c r="AA128" s="624"/>
      <c r="AB128" s="627"/>
      <c r="AC128" s="627"/>
      <c r="AD128" s="621"/>
      <c r="AE128" s="624"/>
      <c r="AF128" s="627"/>
      <c r="AG128" s="627"/>
      <c r="AH128" s="621"/>
      <c r="AI128" s="624"/>
      <c r="AJ128" s="627"/>
      <c r="AK128" s="627"/>
      <c r="AL128" s="621"/>
      <c r="AM128" s="624"/>
      <c r="AN128" s="627"/>
      <c r="AO128" s="627"/>
      <c r="AP128" s="621"/>
      <c r="AQ128" s="624"/>
      <c r="AR128" s="627"/>
      <c r="AS128" s="627"/>
      <c r="AT128" s="621"/>
      <c r="AU128" s="624"/>
      <c r="AV128" s="627"/>
      <c r="AW128" s="627"/>
      <c r="AX128" s="621"/>
      <c r="AY128" s="624"/>
      <c r="AZ128" s="627"/>
      <c r="BA128" s="627"/>
      <c r="BB128" s="621"/>
      <c r="BC128" s="624"/>
      <c r="BD128" s="627"/>
      <c r="BE128" s="627"/>
      <c r="BF128" s="621"/>
      <c r="BG128" s="624"/>
      <c r="BH128" s="627"/>
      <c r="BI128" s="627"/>
      <c r="BJ128" s="621"/>
      <c r="BK128" s="632"/>
      <c r="BL128" s="643"/>
      <c r="BM128" s="644"/>
      <c r="BN128" s="644"/>
      <c r="BO128" s="645"/>
      <c r="BP128" s="630"/>
    </row>
    <row r="129" spans="1:68" ht="12" customHeight="1" thickBot="1" x14ac:dyDescent="0.35">
      <c r="A129" s="582"/>
      <c r="B129" s="578"/>
      <c r="C129" s="570"/>
      <c r="D129" s="574"/>
      <c r="E129" s="164"/>
      <c r="F129" s="165"/>
      <c r="G129" s="35" t="s">
        <v>677</v>
      </c>
      <c r="H129" s="95"/>
      <c r="I129" s="34" t="str">
        <f t="shared" si="1133"/>
        <v/>
      </c>
      <c r="J129" s="175"/>
      <c r="K129" s="175"/>
      <c r="L129" s="175"/>
      <c r="M129" s="175"/>
      <c r="N129" s="175"/>
      <c r="O129" s="175"/>
      <c r="P129" s="175"/>
      <c r="Q129" s="175"/>
      <c r="R129" s="175"/>
      <c r="S129" s="176"/>
      <c r="T129" s="177"/>
      <c r="U129" s="634"/>
      <c r="V129" s="636"/>
      <c r="W129" s="624"/>
      <c r="X129" s="627"/>
      <c r="Y129" s="627"/>
      <c r="Z129" s="621"/>
      <c r="AA129" s="624"/>
      <c r="AB129" s="627"/>
      <c r="AC129" s="627"/>
      <c r="AD129" s="621"/>
      <c r="AE129" s="624"/>
      <c r="AF129" s="627"/>
      <c r="AG129" s="627"/>
      <c r="AH129" s="621"/>
      <c r="AI129" s="624"/>
      <c r="AJ129" s="627"/>
      <c r="AK129" s="627"/>
      <c r="AL129" s="621"/>
      <c r="AM129" s="624"/>
      <c r="AN129" s="627"/>
      <c r="AO129" s="627"/>
      <c r="AP129" s="621"/>
      <c r="AQ129" s="624"/>
      <c r="AR129" s="627"/>
      <c r="AS129" s="627"/>
      <c r="AT129" s="621"/>
      <c r="AU129" s="624"/>
      <c r="AV129" s="627"/>
      <c r="AW129" s="627"/>
      <c r="AX129" s="621"/>
      <c r="AY129" s="624"/>
      <c r="AZ129" s="627"/>
      <c r="BA129" s="627"/>
      <c r="BB129" s="621"/>
      <c r="BC129" s="624"/>
      <c r="BD129" s="627"/>
      <c r="BE129" s="627"/>
      <c r="BF129" s="621"/>
      <c r="BG129" s="624"/>
      <c r="BH129" s="627"/>
      <c r="BI129" s="627"/>
      <c r="BJ129" s="621"/>
      <c r="BK129" s="632"/>
      <c r="BL129" s="643"/>
      <c r="BM129" s="644"/>
      <c r="BN129" s="644"/>
      <c r="BO129" s="645"/>
      <c r="BP129" s="630"/>
    </row>
    <row r="130" spans="1:68" ht="12" customHeight="1" thickBot="1" x14ac:dyDescent="0.35">
      <c r="A130" s="583"/>
      <c r="B130" s="579"/>
      <c r="C130" s="572"/>
      <c r="D130" s="575"/>
      <c r="E130" s="170"/>
      <c r="F130" s="167"/>
      <c r="G130" s="36" t="s">
        <v>678</v>
      </c>
      <c r="H130" s="37" t="str">
        <f>IF(SUM(H128,H129)=0,"",(SUM(H128,H129)))</f>
        <v/>
      </c>
      <c r="I130" s="38" t="str">
        <f t="shared" si="1133"/>
        <v/>
      </c>
      <c r="J130" s="178"/>
      <c r="K130" s="178"/>
      <c r="L130" s="178"/>
      <c r="M130" s="178"/>
      <c r="N130" s="178"/>
      <c r="O130" s="178"/>
      <c r="P130" s="178"/>
      <c r="Q130" s="178"/>
      <c r="R130" s="178"/>
      <c r="S130" s="179"/>
      <c r="T130" s="180"/>
      <c r="U130" s="634"/>
      <c r="V130" s="636"/>
      <c r="W130" s="624"/>
      <c r="X130" s="627"/>
      <c r="Y130" s="627"/>
      <c r="Z130" s="621"/>
      <c r="AA130" s="624"/>
      <c r="AB130" s="627"/>
      <c r="AC130" s="627"/>
      <c r="AD130" s="621"/>
      <c r="AE130" s="624"/>
      <c r="AF130" s="627"/>
      <c r="AG130" s="627"/>
      <c r="AH130" s="621"/>
      <c r="AI130" s="624"/>
      <c r="AJ130" s="627"/>
      <c r="AK130" s="627"/>
      <c r="AL130" s="621"/>
      <c r="AM130" s="624"/>
      <c r="AN130" s="627"/>
      <c r="AO130" s="627"/>
      <c r="AP130" s="621"/>
      <c r="AQ130" s="624"/>
      <c r="AR130" s="627"/>
      <c r="AS130" s="627"/>
      <c r="AT130" s="621"/>
      <c r="AU130" s="624"/>
      <c r="AV130" s="627"/>
      <c r="AW130" s="627"/>
      <c r="AX130" s="621"/>
      <c r="AY130" s="624"/>
      <c r="AZ130" s="627"/>
      <c r="BA130" s="627"/>
      <c r="BB130" s="621"/>
      <c r="BC130" s="624"/>
      <c r="BD130" s="627"/>
      <c r="BE130" s="627"/>
      <c r="BF130" s="621"/>
      <c r="BG130" s="624"/>
      <c r="BH130" s="627"/>
      <c r="BI130" s="627"/>
      <c r="BJ130" s="621"/>
      <c r="BK130" s="632"/>
      <c r="BL130" s="646"/>
      <c r="BM130" s="647"/>
      <c r="BN130" s="647"/>
      <c r="BO130" s="648"/>
      <c r="BP130" s="630"/>
    </row>
    <row r="131" spans="1:68" ht="12" customHeight="1" x14ac:dyDescent="0.3">
      <c r="A131" s="581" t="str">
        <f>IF(ISERROR(RANK(BP131,$BP$119:$BP$146,0)),"",(RANK(BP131,$BP$119:$BP$146,0)))</f>
        <v/>
      </c>
      <c r="B131" s="577" t="str">
        <f>IF(ISNA(VLOOKUP($D131,'L. Des E.'!$A$3:$C$362,2,FALSE)),"",(VLOOKUP($D131,'L. Des E.'!$A$3:$C$362,2,FALSE)))</f>
        <v/>
      </c>
      <c r="C131" s="569" t="str">
        <f>IF(ISNA(VLOOKUP($D131,'L. Des E.'!$A$3:$C$362,3,FALSE)),"",(VLOOKUP($D131,'L. Des E.'!$A$3:$C$362,3,FALSE)))</f>
        <v/>
      </c>
      <c r="D131" s="573"/>
      <c r="E131" s="171"/>
      <c r="F131" s="168"/>
      <c r="G131" s="149"/>
      <c r="H131" s="39"/>
      <c r="I131" s="30" t="str">
        <f>IF(MIN(90,SUM(J131:S131))=0,"",(MIN(90,SUM(J131:S131))))</f>
        <v/>
      </c>
      <c r="J131" s="181"/>
      <c r="K131" s="181"/>
      <c r="L131" s="181"/>
      <c r="M131" s="181"/>
      <c r="N131" s="181"/>
      <c r="O131" s="181"/>
      <c r="P131" s="181"/>
      <c r="Q131" s="181"/>
      <c r="R131" s="181"/>
      <c r="S131" s="182"/>
      <c r="T131" s="183"/>
      <c r="U131" s="634">
        <v>4</v>
      </c>
      <c r="V131" s="635" t="str">
        <f t="shared" ref="V131" si="1134">I134</f>
        <v/>
      </c>
      <c r="W131" s="623">
        <f t="shared" ref="W131" si="1135">J131</f>
        <v>0</v>
      </c>
      <c r="X131" s="626">
        <f t="shared" ref="X131" si="1136">J132</f>
        <v>0</v>
      </c>
      <c r="Y131" s="626">
        <f t="shared" ref="Y131" si="1137">J133</f>
        <v>0</v>
      </c>
      <c r="Z131" s="620">
        <f t="shared" ref="Z131" si="1138">J134</f>
        <v>0</v>
      </c>
      <c r="AA131" s="623">
        <f t="shared" ref="AA131" si="1139">K131</f>
        <v>0</v>
      </c>
      <c r="AB131" s="626">
        <f t="shared" ref="AB131" si="1140">K132</f>
        <v>0</v>
      </c>
      <c r="AC131" s="626">
        <f t="shared" ref="AC131" si="1141">K133</f>
        <v>0</v>
      </c>
      <c r="AD131" s="620">
        <f t="shared" ref="AD131" si="1142">K134</f>
        <v>0</v>
      </c>
      <c r="AE131" s="623">
        <f t="shared" ref="AE131" si="1143">L131</f>
        <v>0</v>
      </c>
      <c r="AF131" s="626">
        <f t="shared" ref="AF131" si="1144">L132</f>
        <v>0</v>
      </c>
      <c r="AG131" s="626">
        <f t="shared" ref="AG131" si="1145">L133</f>
        <v>0</v>
      </c>
      <c r="AH131" s="620">
        <f t="shared" ref="AH131" si="1146">L134</f>
        <v>0</v>
      </c>
      <c r="AI131" s="623">
        <f t="shared" ref="AI131" si="1147">M131</f>
        <v>0</v>
      </c>
      <c r="AJ131" s="626">
        <f t="shared" ref="AJ131" si="1148">M132</f>
        <v>0</v>
      </c>
      <c r="AK131" s="626">
        <f t="shared" ref="AK131" si="1149">M133</f>
        <v>0</v>
      </c>
      <c r="AL131" s="620">
        <f t="shared" ref="AL131" si="1150">M134</f>
        <v>0</v>
      </c>
      <c r="AM131" s="623">
        <f t="shared" ref="AM131" si="1151">N131</f>
        <v>0</v>
      </c>
      <c r="AN131" s="626">
        <f t="shared" ref="AN131" si="1152">N132</f>
        <v>0</v>
      </c>
      <c r="AO131" s="626">
        <f t="shared" ref="AO131" si="1153">N133</f>
        <v>0</v>
      </c>
      <c r="AP131" s="620">
        <f t="shared" ref="AP131" si="1154">N134</f>
        <v>0</v>
      </c>
      <c r="AQ131" s="623">
        <f t="shared" ref="AQ131" si="1155">O131</f>
        <v>0</v>
      </c>
      <c r="AR131" s="626">
        <f t="shared" ref="AR131" si="1156">O132</f>
        <v>0</v>
      </c>
      <c r="AS131" s="626">
        <f t="shared" ref="AS131" si="1157">O133</f>
        <v>0</v>
      </c>
      <c r="AT131" s="620">
        <f t="shared" ref="AT131" si="1158">O134</f>
        <v>0</v>
      </c>
      <c r="AU131" s="623">
        <f t="shared" ref="AU131" si="1159">P131</f>
        <v>0</v>
      </c>
      <c r="AV131" s="626">
        <f t="shared" ref="AV131" si="1160">P132</f>
        <v>0</v>
      </c>
      <c r="AW131" s="626">
        <f t="shared" ref="AW131" si="1161">P133</f>
        <v>0</v>
      </c>
      <c r="AX131" s="620">
        <f t="shared" ref="AX131" si="1162">P134</f>
        <v>0</v>
      </c>
      <c r="AY131" s="623">
        <f t="shared" ref="AY131" si="1163">Q131</f>
        <v>0</v>
      </c>
      <c r="AZ131" s="626">
        <f t="shared" ref="AZ131" si="1164">Q132</f>
        <v>0</v>
      </c>
      <c r="BA131" s="626">
        <f t="shared" ref="BA131" si="1165">Q133</f>
        <v>0</v>
      </c>
      <c r="BB131" s="620">
        <f t="shared" ref="BB131" si="1166">Q134</f>
        <v>0</v>
      </c>
      <c r="BC131" s="623">
        <f t="shared" ref="BC131" si="1167">R131</f>
        <v>0</v>
      </c>
      <c r="BD131" s="626">
        <f t="shared" ref="BD131" si="1168">R132</f>
        <v>0</v>
      </c>
      <c r="BE131" s="626">
        <f t="shared" ref="BE131" si="1169">R133</f>
        <v>0</v>
      </c>
      <c r="BF131" s="620">
        <f t="shared" ref="BF131" si="1170">R134</f>
        <v>0</v>
      </c>
      <c r="BG131" s="623">
        <f t="shared" ref="BG131" si="1171">S131</f>
        <v>0</v>
      </c>
      <c r="BH131" s="626">
        <f t="shared" ref="BH131" si="1172">S132</f>
        <v>0</v>
      </c>
      <c r="BI131" s="626">
        <f t="shared" ref="BI131" si="1173">S133</f>
        <v>0</v>
      </c>
      <c r="BJ131" s="620">
        <f t="shared" ref="BJ131" si="1174">S134</f>
        <v>0</v>
      </c>
      <c r="BK131" s="631">
        <f t="shared" ref="BK131" si="1175">H133</f>
        <v>0</v>
      </c>
      <c r="BL131" s="640">
        <f t="shared" ref="BL131" si="1176">SUM(T131,T132,T133,T134)</f>
        <v>0</v>
      </c>
      <c r="BM131" s="641"/>
      <c r="BN131" s="641"/>
      <c r="BO131" s="642"/>
      <c r="BP131" s="629" t="str">
        <f t="shared" si="1088"/>
        <v/>
      </c>
    </row>
    <row r="132" spans="1:68" ht="12" customHeight="1" x14ac:dyDescent="0.3">
      <c r="A132" s="582"/>
      <c r="B132" s="578"/>
      <c r="C132" s="570"/>
      <c r="D132" s="574"/>
      <c r="E132" s="164"/>
      <c r="F132" s="165"/>
      <c r="G132" s="150"/>
      <c r="H132" s="33" t="str">
        <f>IF(SUM(I131,I132,I133:I134,S131,S132,S133,S134)=0,"",(SUM(I131,I132,I133:I134,S131,S132,S133,S134)))</f>
        <v/>
      </c>
      <c r="I132" s="34" t="str">
        <f t="shared" ref="I132:I134" si="1177">IF(MIN(90,SUM(J132:S132))=0,"",(MIN(90,SUM(J132:S132))))</f>
        <v/>
      </c>
      <c r="J132" s="175"/>
      <c r="K132" s="175"/>
      <c r="L132" s="175"/>
      <c r="M132" s="175"/>
      <c r="N132" s="175"/>
      <c r="O132" s="175"/>
      <c r="P132" s="175"/>
      <c r="Q132" s="175"/>
      <c r="R132" s="175"/>
      <c r="S132" s="176"/>
      <c r="T132" s="177"/>
      <c r="U132" s="634"/>
      <c r="V132" s="636"/>
      <c r="W132" s="624"/>
      <c r="X132" s="627"/>
      <c r="Y132" s="627"/>
      <c r="Z132" s="621"/>
      <c r="AA132" s="624"/>
      <c r="AB132" s="627"/>
      <c r="AC132" s="627"/>
      <c r="AD132" s="621"/>
      <c r="AE132" s="624"/>
      <c r="AF132" s="627"/>
      <c r="AG132" s="627"/>
      <c r="AH132" s="621"/>
      <c r="AI132" s="624"/>
      <c r="AJ132" s="627"/>
      <c r="AK132" s="627"/>
      <c r="AL132" s="621"/>
      <c r="AM132" s="624"/>
      <c r="AN132" s="627"/>
      <c r="AO132" s="627"/>
      <c r="AP132" s="621"/>
      <c r="AQ132" s="624"/>
      <c r="AR132" s="627"/>
      <c r="AS132" s="627"/>
      <c r="AT132" s="621"/>
      <c r="AU132" s="624"/>
      <c r="AV132" s="627"/>
      <c r="AW132" s="627"/>
      <c r="AX132" s="621"/>
      <c r="AY132" s="624"/>
      <c r="AZ132" s="627"/>
      <c r="BA132" s="627"/>
      <c r="BB132" s="621"/>
      <c r="BC132" s="624"/>
      <c r="BD132" s="627"/>
      <c r="BE132" s="627"/>
      <c r="BF132" s="621"/>
      <c r="BG132" s="624"/>
      <c r="BH132" s="627"/>
      <c r="BI132" s="627"/>
      <c r="BJ132" s="621"/>
      <c r="BK132" s="632"/>
      <c r="BL132" s="643"/>
      <c r="BM132" s="644"/>
      <c r="BN132" s="644"/>
      <c r="BO132" s="645"/>
      <c r="BP132" s="630"/>
    </row>
    <row r="133" spans="1:68" ht="12" customHeight="1" thickBot="1" x14ac:dyDescent="0.35">
      <c r="A133" s="582"/>
      <c r="B133" s="578"/>
      <c r="C133" s="570"/>
      <c r="D133" s="574"/>
      <c r="E133" s="164"/>
      <c r="F133" s="165"/>
      <c r="G133" s="35" t="s">
        <v>677</v>
      </c>
      <c r="H133" s="95"/>
      <c r="I133" s="34" t="str">
        <f t="shared" si="1177"/>
        <v/>
      </c>
      <c r="J133" s="175"/>
      <c r="K133" s="175"/>
      <c r="L133" s="175"/>
      <c r="M133" s="175"/>
      <c r="N133" s="175"/>
      <c r="O133" s="175"/>
      <c r="P133" s="175"/>
      <c r="Q133" s="175"/>
      <c r="R133" s="175"/>
      <c r="S133" s="176"/>
      <c r="T133" s="177"/>
      <c r="U133" s="634"/>
      <c r="V133" s="636"/>
      <c r="W133" s="624"/>
      <c r="X133" s="627"/>
      <c r="Y133" s="627"/>
      <c r="Z133" s="621"/>
      <c r="AA133" s="624"/>
      <c r="AB133" s="627"/>
      <c r="AC133" s="627"/>
      <c r="AD133" s="621"/>
      <c r="AE133" s="624"/>
      <c r="AF133" s="627"/>
      <c r="AG133" s="627"/>
      <c r="AH133" s="621"/>
      <c r="AI133" s="624"/>
      <c r="AJ133" s="627"/>
      <c r="AK133" s="627"/>
      <c r="AL133" s="621"/>
      <c r="AM133" s="624"/>
      <c r="AN133" s="627"/>
      <c r="AO133" s="627"/>
      <c r="AP133" s="621"/>
      <c r="AQ133" s="624"/>
      <c r="AR133" s="627"/>
      <c r="AS133" s="627"/>
      <c r="AT133" s="621"/>
      <c r="AU133" s="624"/>
      <c r="AV133" s="627"/>
      <c r="AW133" s="627"/>
      <c r="AX133" s="621"/>
      <c r="AY133" s="624"/>
      <c r="AZ133" s="627"/>
      <c r="BA133" s="627"/>
      <c r="BB133" s="621"/>
      <c r="BC133" s="624"/>
      <c r="BD133" s="627"/>
      <c r="BE133" s="627"/>
      <c r="BF133" s="621"/>
      <c r="BG133" s="624"/>
      <c r="BH133" s="627"/>
      <c r="BI133" s="627"/>
      <c r="BJ133" s="621"/>
      <c r="BK133" s="632"/>
      <c r="BL133" s="643"/>
      <c r="BM133" s="644"/>
      <c r="BN133" s="644"/>
      <c r="BO133" s="645"/>
      <c r="BP133" s="630"/>
    </row>
    <row r="134" spans="1:68" ht="12" customHeight="1" thickBot="1" x14ac:dyDescent="0.35">
      <c r="A134" s="583"/>
      <c r="B134" s="579"/>
      <c r="C134" s="572"/>
      <c r="D134" s="575"/>
      <c r="E134" s="166"/>
      <c r="F134" s="169"/>
      <c r="G134" s="36" t="s">
        <v>678</v>
      </c>
      <c r="H134" s="37" t="str">
        <f>IF(SUM(H132,H133)=0,"",(SUM(H132,H133)))</f>
        <v/>
      </c>
      <c r="I134" s="38" t="str">
        <f t="shared" si="1177"/>
        <v/>
      </c>
      <c r="J134" s="184"/>
      <c r="K134" s="184"/>
      <c r="L134" s="184"/>
      <c r="M134" s="184"/>
      <c r="N134" s="184"/>
      <c r="O134" s="184"/>
      <c r="P134" s="184"/>
      <c r="Q134" s="184"/>
      <c r="R134" s="184"/>
      <c r="S134" s="185"/>
      <c r="T134" s="183"/>
      <c r="U134" s="634"/>
      <c r="V134" s="636"/>
      <c r="W134" s="624"/>
      <c r="X134" s="627"/>
      <c r="Y134" s="627"/>
      <c r="Z134" s="621"/>
      <c r="AA134" s="624"/>
      <c r="AB134" s="627"/>
      <c r="AC134" s="627"/>
      <c r="AD134" s="621"/>
      <c r="AE134" s="624"/>
      <c r="AF134" s="627"/>
      <c r="AG134" s="627"/>
      <c r="AH134" s="621"/>
      <c r="AI134" s="624"/>
      <c r="AJ134" s="627"/>
      <c r="AK134" s="627"/>
      <c r="AL134" s="621"/>
      <c r="AM134" s="624"/>
      <c r="AN134" s="627"/>
      <c r="AO134" s="627"/>
      <c r="AP134" s="621"/>
      <c r="AQ134" s="624"/>
      <c r="AR134" s="627"/>
      <c r="AS134" s="627"/>
      <c r="AT134" s="621"/>
      <c r="AU134" s="624"/>
      <c r="AV134" s="627"/>
      <c r="AW134" s="627"/>
      <c r="AX134" s="621"/>
      <c r="AY134" s="624"/>
      <c r="AZ134" s="627"/>
      <c r="BA134" s="627"/>
      <c r="BB134" s="621"/>
      <c r="BC134" s="624"/>
      <c r="BD134" s="627"/>
      <c r="BE134" s="627"/>
      <c r="BF134" s="621"/>
      <c r="BG134" s="624"/>
      <c r="BH134" s="627"/>
      <c r="BI134" s="627"/>
      <c r="BJ134" s="621"/>
      <c r="BK134" s="632"/>
      <c r="BL134" s="646"/>
      <c r="BM134" s="647"/>
      <c r="BN134" s="647"/>
      <c r="BO134" s="648"/>
      <c r="BP134" s="630"/>
    </row>
    <row r="135" spans="1:68" ht="12" customHeight="1" x14ac:dyDescent="0.3">
      <c r="A135" s="581" t="str">
        <f>IF(ISERROR(RANK(BP135,$BP$119:$BP$146,0)),"",(RANK(BP135,$BP$119:$BP$146,0)))</f>
        <v/>
      </c>
      <c r="B135" s="577" t="str">
        <f>IF(ISNA(VLOOKUP($D135,'L. Des E.'!$A$3:$C$362,2,FALSE)),"",(VLOOKUP($D135,'L. Des E.'!$A$3:$C$362,2,FALSE)))</f>
        <v/>
      </c>
      <c r="C135" s="569" t="str">
        <f>IF(ISNA(VLOOKUP($D135,'L. Des E.'!$A$3:$C$362,3,FALSE)),"",(VLOOKUP($D135,'L. Des E.'!$A$3:$C$362,3,FALSE)))</f>
        <v/>
      </c>
      <c r="D135" s="573"/>
      <c r="E135" s="162"/>
      <c r="F135" s="163"/>
      <c r="G135" s="149"/>
      <c r="H135" s="31"/>
      <c r="I135" s="30" t="str">
        <f>IF(MIN(90,SUM(J135:S135))=0,"",(MIN(90,SUM(J135:S135))))</f>
        <v/>
      </c>
      <c r="J135" s="172"/>
      <c r="K135" s="172"/>
      <c r="L135" s="172"/>
      <c r="M135" s="172"/>
      <c r="N135" s="172"/>
      <c r="O135" s="172"/>
      <c r="P135" s="172"/>
      <c r="Q135" s="172"/>
      <c r="R135" s="172"/>
      <c r="S135" s="173"/>
      <c r="T135" s="174"/>
      <c r="U135" s="634">
        <v>5</v>
      </c>
      <c r="V135" s="635" t="str">
        <f t="shared" ref="V135" si="1178">I138</f>
        <v/>
      </c>
      <c r="W135" s="623">
        <f t="shared" ref="W135" si="1179">J135</f>
        <v>0</v>
      </c>
      <c r="X135" s="626">
        <f t="shared" ref="X135" si="1180">J136</f>
        <v>0</v>
      </c>
      <c r="Y135" s="626">
        <f t="shared" ref="Y135" si="1181">J137</f>
        <v>0</v>
      </c>
      <c r="Z135" s="620">
        <f t="shared" ref="Z135" si="1182">J138</f>
        <v>0</v>
      </c>
      <c r="AA135" s="623">
        <f t="shared" ref="AA135" si="1183">K135</f>
        <v>0</v>
      </c>
      <c r="AB135" s="626">
        <f t="shared" ref="AB135" si="1184">K136</f>
        <v>0</v>
      </c>
      <c r="AC135" s="626">
        <f t="shared" ref="AC135" si="1185">K137</f>
        <v>0</v>
      </c>
      <c r="AD135" s="620">
        <f t="shared" ref="AD135" si="1186">K138</f>
        <v>0</v>
      </c>
      <c r="AE135" s="623">
        <f t="shared" ref="AE135" si="1187">L135</f>
        <v>0</v>
      </c>
      <c r="AF135" s="626">
        <f t="shared" ref="AF135" si="1188">L136</f>
        <v>0</v>
      </c>
      <c r="AG135" s="626">
        <f t="shared" ref="AG135" si="1189">L137</f>
        <v>0</v>
      </c>
      <c r="AH135" s="620">
        <f t="shared" ref="AH135" si="1190">L138</f>
        <v>0</v>
      </c>
      <c r="AI135" s="623">
        <f t="shared" ref="AI135" si="1191">M135</f>
        <v>0</v>
      </c>
      <c r="AJ135" s="626">
        <f t="shared" ref="AJ135" si="1192">M136</f>
        <v>0</v>
      </c>
      <c r="AK135" s="626">
        <f t="shared" ref="AK135" si="1193">M137</f>
        <v>0</v>
      </c>
      <c r="AL135" s="620">
        <f t="shared" ref="AL135" si="1194">M138</f>
        <v>0</v>
      </c>
      <c r="AM135" s="623">
        <f t="shared" ref="AM135" si="1195">N135</f>
        <v>0</v>
      </c>
      <c r="AN135" s="626">
        <f t="shared" ref="AN135" si="1196">N136</f>
        <v>0</v>
      </c>
      <c r="AO135" s="626">
        <f t="shared" ref="AO135" si="1197">N137</f>
        <v>0</v>
      </c>
      <c r="AP135" s="620">
        <f t="shared" ref="AP135" si="1198">N138</f>
        <v>0</v>
      </c>
      <c r="AQ135" s="623">
        <f t="shared" ref="AQ135" si="1199">O135</f>
        <v>0</v>
      </c>
      <c r="AR135" s="626">
        <f t="shared" ref="AR135" si="1200">O136</f>
        <v>0</v>
      </c>
      <c r="AS135" s="626">
        <f t="shared" ref="AS135" si="1201">O137</f>
        <v>0</v>
      </c>
      <c r="AT135" s="620">
        <f t="shared" ref="AT135" si="1202">O138</f>
        <v>0</v>
      </c>
      <c r="AU135" s="623">
        <f t="shared" ref="AU135" si="1203">P135</f>
        <v>0</v>
      </c>
      <c r="AV135" s="626">
        <f t="shared" ref="AV135" si="1204">P136</f>
        <v>0</v>
      </c>
      <c r="AW135" s="626">
        <f t="shared" ref="AW135" si="1205">P137</f>
        <v>0</v>
      </c>
      <c r="AX135" s="620">
        <f t="shared" ref="AX135" si="1206">P138</f>
        <v>0</v>
      </c>
      <c r="AY135" s="623">
        <f t="shared" ref="AY135" si="1207">Q135</f>
        <v>0</v>
      </c>
      <c r="AZ135" s="626">
        <f t="shared" ref="AZ135" si="1208">Q136</f>
        <v>0</v>
      </c>
      <c r="BA135" s="626">
        <f t="shared" ref="BA135" si="1209">Q137</f>
        <v>0</v>
      </c>
      <c r="BB135" s="620">
        <f t="shared" ref="BB135" si="1210">Q138</f>
        <v>0</v>
      </c>
      <c r="BC135" s="623">
        <f t="shared" ref="BC135" si="1211">R135</f>
        <v>0</v>
      </c>
      <c r="BD135" s="626">
        <f t="shared" ref="BD135" si="1212">R136</f>
        <v>0</v>
      </c>
      <c r="BE135" s="626">
        <f t="shared" ref="BE135" si="1213">R137</f>
        <v>0</v>
      </c>
      <c r="BF135" s="620">
        <f t="shared" ref="BF135" si="1214">R138</f>
        <v>0</v>
      </c>
      <c r="BG135" s="623">
        <f t="shared" ref="BG135" si="1215">S135</f>
        <v>0</v>
      </c>
      <c r="BH135" s="626">
        <f t="shared" ref="BH135" si="1216">S136</f>
        <v>0</v>
      </c>
      <c r="BI135" s="626">
        <f t="shared" ref="BI135" si="1217">S137</f>
        <v>0</v>
      </c>
      <c r="BJ135" s="620">
        <f t="shared" ref="BJ135" si="1218">S138</f>
        <v>0</v>
      </c>
      <c r="BK135" s="631">
        <f t="shared" ref="BK135" si="1219">H137</f>
        <v>0</v>
      </c>
      <c r="BL135" s="640">
        <f t="shared" ref="BL135" si="1220">SUM(T135,T136,T137,T138)</f>
        <v>0</v>
      </c>
      <c r="BM135" s="641"/>
      <c r="BN135" s="641"/>
      <c r="BO135" s="642"/>
      <c r="BP135" s="629" t="str">
        <f t="shared" si="1088"/>
        <v/>
      </c>
    </row>
    <row r="136" spans="1:68" ht="12" customHeight="1" x14ac:dyDescent="0.3">
      <c r="A136" s="582"/>
      <c r="B136" s="578"/>
      <c r="C136" s="570"/>
      <c r="D136" s="574"/>
      <c r="E136" s="164"/>
      <c r="F136" s="165"/>
      <c r="G136" s="150"/>
      <c r="H136" s="33" t="str">
        <f>IF(SUM(I135,I136,I137:I138,S135,S136,S137,S138)=0,"",(SUM(I135,I136,I137:I138,S135,S136,S137,S138)))</f>
        <v/>
      </c>
      <c r="I136" s="34" t="str">
        <f t="shared" ref="I136:I138" si="1221">IF(MIN(90,SUM(J136:S136))=0,"",(MIN(90,SUM(J136:S136))))</f>
        <v/>
      </c>
      <c r="J136" s="175"/>
      <c r="K136" s="175"/>
      <c r="L136" s="175"/>
      <c r="M136" s="175"/>
      <c r="N136" s="175"/>
      <c r="O136" s="175"/>
      <c r="P136" s="175"/>
      <c r="Q136" s="175"/>
      <c r="R136" s="175"/>
      <c r="S136" s="176"/>
      <c r="T136" s="177"/>
      <c r="U136" s="634"/>
      <c r="V136" s="636"/>
      <c r="W136" s="624"/>
      <c r="X136" s="627"/>
      <c r="Y136" s="627"/>
      <c r="Z136" s="621"/>
      <c r="AA136" s="624"/>
      <c r="AB136" s="627"/>
      <c r="AC136" s="627"/>
      <c r="AD136" s="621"/>
      <c r="AE136" s="624"/>
      <c r="AF136" s="627"/>
      <c r="AG136" s="627"/>
      <c r="AH136" s="621"/>
      <c r="AI136" s="624"/>
      <c r="AJ136" s="627"/>
      <c r="AK136" s="627"/>
      <c r="AL136" s="621"/>
      <c r="AM136" s="624"/>
      <c r="AN136" s="627"/>
      <c r="AO136" s="627"/>
      <c r="AP136" s="621"/>
      <c r="AQ136" s="624"/>
      <c r="AR136" s="627"/>
      <c r="AS136" s="627"/>
      <c r="AT136" s="621"/>
      <c r="AU136" s="624"/>
      <c r="AV136" s="627"/>
      <c r="AW136" s="627"/>
      <c r="AX136" s="621"/>
      <c r="AY136" s="624"/>
      <c r="AZ136" s="627"/>
      <c r="BA136" s="627"/>
      <c r="BB136" s="621"/>
      <c r="BC136" s="624"/>
      <c r="BD136" s="627"/>
      <c r="BE136" s="627"/>
      <c r="BF136" s="621"/>
      <c r="BG136" s="624"/>
      <c r="BH136" s="627"/>
      <c r="BI136" s="627"/>
      <c r="BJ136" s="621"/>
      <c r="BK136" s="632"/>
      <c r="BL136" s="643"/>
      <c r="BM136" s="644"/>
      <c r="BN136" s="644"/>
      <c r="BO136" s="645"/>
      <c r="BP136" s="630"/>
    </row>
    <row r="137" spans="1:68" ht="12" customHeight="1" thickBot="1" x14ac:dyDescent="0.35">
      <c r="A137" s="582"/>
      <c r="B137" s="578"/>
      <c r="C137" s="570"/>
      <c r="D137" s="574"/>
      <c r="E137" s="164"/>
      <c r="F137" s="165"/>
      <c r="G137" s="35" t="s">
        <v>677</v>
      </c>
      <c r="H137" s="95"/>
      <c r="I137" s="34" t="str">
        <f t="shared" si="1221"/>
        <v/>
      </c>
      <c r="J137" s="175"/>
      <c r="K137" s="175"/>
      <c r="L137" s="175"/>
      <c r="M137" s="175"/>
      <c r="N137" s="175"/>
      <c r="O137" s="175"/>
      <c r="P137" s="175"/>
      <c r="Q137" s="175"/>
      <c r="R137" s="175"/>
      <c r="S137" s="176"/>
      <c r="T137" s="177"/>
      <c r="U137" s="634"/>
      <c r="V137" s="636"/>
      <c r="W137" s="624"/>
      <c r="X137" s="627"/>
      <c r="Y137" s="627"/>
      <c r="Z137" s="621"/>
      <c r="AA137" s="624"/>
      <c r="AB137" s="627"/>
      <c r="AC137" s="627"/>
      <c r="AD137" s="621"/>
      <c r="AE137" s="624"/>
      <c r="AF137" s="627"/>
      <c r="AG137" s="627"/>
      <c r="AH137" s="621"/>
      <c r="AI137" s="624"/>
      <c r="AJ137" s="627"/>
      <c r="AK137" s="627"/>
      <c r="AL137" s="621"/>
      <c r="AM137" s="624"/>
      <c r="AN137" s="627"/>
      <c r="AO137" s="627"/>
      <c r="AP137" s="621"/>
      <c r="AQ137" s="624"/>
      <c r="AR137" s="627"/>
      <c r="AS137" s="627"/>
      <c r="AT137" s="621"/>
      <c r="AU137" s="624"/>
      <c r="AV137" s="627"/>
      <c r="AW137" s="627"/>
      <c r="AX137" s="621"/>
      <c r="AY137" s="624"/>
      <c r="AZ137" s="627"/>
      <c r="BA137" s="627"/>
      <c r="BB137" s="621"/>
      <c r="BC137" s="624"/>
      <c r="BD137" s="627"/>
      <c r="BE137" s="627"/>
      <c r="BF137" s="621"/>
      <c r="BG137" s="624"/>
      <c r="BH137" s="627"/>
      <c r="BI137" s="627"/>
      <c r="BJ137" s="621"/>
      <c r="BK137" s="632"/>
      <c r="BL137" s="643"/>
      <c r="BM137" s="644"/>
      <c r="BN137" s="644"/>
      <c r="BO137" s="645"/>
      <c r="BP137" s="630"/>
    </row>
    <row r="138" spans="1:68" ht="12" customHeight="1" thickBot="1" x14ac:dyDescent="0.35">
      <c r="A138" s="583"/>
      <c r="B138" s="579"/>
      <c r="C138" s="572"/>
      <c r="D138" s="575"/>
      <c r="E138" s="170"/>
      <c r="F138" s="167"/>
      <c r="G138" s="36" t="s">
        <v>678</v>
      </c>
      <c r="H138" s="37" t="str">
        <f>IF(SUM(H136,H137)=0,"",(SUM(H136,H137)))</f>
        <v/>
      </c>
      <c r="I138" s="38" t="str">
        <f t="shared" si="1221"/>
        <v/>
      </c>
      <c r="J138" s="178"/>
      <c r="K138" s="178"/>
      <c r="L138" s="178"/>
      <c r="M138" s="178"/>
      <c r="N138" s="178"/>
      <c r="O138" s="178"/>
      <c r="P138" s="178"/>
      <c r="Q138" s="178"/>
      <c r="R138" s="178"/>
      <c r="S138" s="179"/>
      <c r="T138" s="180"/>
      <c r="U138" s="634"/>
      <c r="V138" s="636"/>
      <c r="W138" s="624"/>
      <c r="X138" s="627"/>
      <c r="Y138" s="627"/>
      <c r="Z138" s="621"/>
      <c r="AA138" s="624"/>
      <c r="AB138" s="627"/>
      <c r="AC138" s="627"/>
      <c r="AD138" s="621"/>
      <c r="AE138" s="624"/>
      <c r="AF138" s="627"/>
      <c r="AG138" s="627"/>
      <c r="AH138" s="621"/>
      <c r="AI138" s="624"/>
      <c r="AJ138" s="627"/>
      <c r="AK138" s="627"/>
      <c r="AL138" s="621"/>
      <c r="AM138" s="624"/>
      <c r="AN138" s="627"/>
      <c r="AO138" s="627"/>
      <c r="AP138" s="621"/>
      <c r="AQ138" s="624"/>
      <c r="AR138" s="627"/>
      <c r="AS138" s="627"/>
      <c r="AT138" s="621"/>
      <c r="AU138" s="624"/>
      <c r="AV138" s="627"/>
      <c r="AW138" s="627"/>
      <c r="AX138" s="621"/>
      <c r="AY138" s="624"/>
      <c r="AZ138" s="627"/>
      <c r="BA138" s="627"/>
      <c r="BB138" s="621"/>
      <c r="BC138" s="624"/>
      <c r="BD138" s="627"/>
      <c r="BE138" s="627"/>
      <c r="BF138" s="621"/>
      <c r="BG138" s="624"/>
      <c r="BH138" s="627"/>
      <c r="BI138" s="627"/>
      <c r="BJ138" s="621"/>
      <c r="BK138" s="632"/>
      <c r="BL138" s="646"/>
      <c r="BM138" s="647"/>
      <c r="BN138" s="647"/>
      <c r="BO138" s="648"/>
      <c r="BP138" s="630"/>
    </row>
    <row r="139" spans="1:68" ht="12" customHeight="1" x14ac:dyDescent="0.3">
      <c r="A139" s="581" t="str">
        <f>IF(ISERROR(RANK(BP139,$BP$119:$BP$146,0)),"",(RANK(BP139,$BP$119:$BP$146,0)))</f>
        <v/>
      </c>
      <c r="B139" s="577" t="str">
        <f>IF(ISNA(VLOOKUP($D139,'L. Des E.'!$A$3:$C$362,2,FALSE)),"",(VLOOKUP($D139,'L. Des E.'!$A$3:$C$362,2,FALSE)))</f>
        <v/>
      </c>
      <c r="C139" s="569" t="str">
        <f>IF(ISNA(VLOOKUP($D139,'L. Des E.'!$A$3:$C$362,3,FALSE)),"",(VLOOKUP($D139,'L. Des E.'!$A$3:$C$362,3,FALSE)))</f>
        <v/>
      </c>
      <c r="D139" s="573"/>
      <c r="E139" s="171"/>
      <c r="F139" s="168"/>
      <c r="G139" s="149"/>
      <c r="H139" s="39"/>
      <c r="I139" s="30" t="str">
        <f>IF(MIN(90,SUM(J139:S139))=0,"",(MIN(90,SUM(J139:S139))))</f>
        <v/>
      </c>
      <c r="J139" s="181"/>
      <c r="K139" s="181"/>
      <c r="L139" s="181"/>
      <c r="M139" s="181"/>
      <c r="N139" s="181"/>
      <c r="O139" s="181"/>
      <c r="P139" s="181"/>
      <c r="Q139" s="181"/>
      <c r="R139" s="181"/>
      <c r="S139" s="182"/>
      <c r="T139" s="183"/>
      <c r="U139" s="634">
        <v>6</v>
      </c>
      <c r="V139" s="635" t="str">
        <f t="shared" ref="V139" si="1222">I142</f>
        <v/>
      </c>
      <c r="W139" s="623">
        <f t="shared" ref="W139" si="1223">J139</f>
        <v>0</v>
      </c>
      <c r="X139" s="626">
        <f t="shared" ref="X139" si="1224">J140</f>
        <v>0</v>
      </c>
      <c r="Y139" s="626">
        <f t="shared" ref="Y139" si="1225">J141</f>
        <v>0</v>
      </c>
      <c r="Z139" s="620">
        <f t="shared" ref="Z139" si="1226">J142</f>
        <v>0</v>
      </c>
      <c r="AA139" s="623">
        <f t="shared" ref="AA139" si="1227">K139</f>
        <v>0</v>
      </c>
      <c r="AB139" s="626">
        <f t="shared" ref="AB139" si="1228">K140</f>
        <v>0</v>
      </c>
      <c r="AC139" s="626">
        <f t="shared" ref="AC139" si="1229">K141</f>
        <v>0</v>
      </c>
      <c r="AD139" s="620">
        <f t="shared" ref="AD139" si="1230">K142</f>
        <v>0</v>
      </c>
      <c r="AE139" s="623">
        <f t="shared" ref="AE139" si="1231">L139</f>
        <v>0</v>
      </c>
      <c r="AF139" s="626">
        <f t="shared" ref="AF139" si="1232">L140</f>
        <v>0</v>
      </c>
      <c r="AG139" s="626">
        <f t="shared" ref="AG139" si="1233">L141</f>
        <v>0</v>
      </c>
      <c r="AH139" s="620">
        <f t="shared" ref="AH139" si="1234">L142</f>
        <v>0</v>
      </c>
      <c r="AI139" s="623">
        <f t="shared" ref="AI139" si="1235">M139</f>
        <v>0</v>
      </c>
      <c r="AJ139" s="626">
        <f t="shared" ref="AJ139" si="1236">M140</f>
        <v>0</v>
      </c>
      <c r="AK139" s="626">
        <f t="shared" ref="AK139" si="1237">M141</f>
        <v>0</v>
      </c>
      <c r="AL139" s="620">
        <f t="shared" ref="AL139" si="1238">M142</f>
        <v>0</v>
      </c>
      <c r="AM139" s="623">
        <f t="shared" ref="AM139" si="1239">N139</f>
        <v>0</v>
      </c>
      <c r="AN139" s="626">
        <f t="shared" ref="AN139" si="1240">N140</f>
        <v>0</v>
      </c>
      <c r="AO139" s="626">
        <f t="shared" ref="AO139" si="1241">N141</f>
        <v>0</v>
      </c>
      <c r="AP139" s="620">
        <f t="shared" ref="AP139" si="1242">N142</f>
        <v>0</v>
      </c>
      <c r="AQ139" s="623">
        <f t="shared" ref="AQ139" si="1243">O139</f>
        <v>0</v>
      </c>
      <c r="AR139" s="626">
        <f t="shared" ref="AR139" si="1244">O140</f>
        <v>0</v>
      </c>
      <c r="AS139" s="626">
        <f t="shared" ref="AS139" si="1245">O141</f>
        <v>0</v>
      </c>
      <c r="AT139" s="620">
        <f t="shared" ref="AT139" si="1246">O142</f>
        <v>0</v>
      </c>
      <c r="AU139" s="623">
        <f t="shared" ref="AU139" si="1247">P139</f>
        <v>0</v>
      </c>
      <c r="AV139" s="626">
        <f t="shared" ref="AV139" si="1248">P140</f>
        <v>0</v>
      </c>
      <c r="AW139" s="626">
        <f t="shared" ref="AW139" si="1249">P141</f>
        <v>0</v>
      </c>
      <c r="AX139" s="620">
        <f t="shared" ref="AX139" si="1250">P142</f>
        <v>0</v>
      </c>
      <c r="AY139" s="623">
        <f t="shared" ref="AY139" si="1251">Q139</f>
        <v>0</v>
      </c>
      <c r="AZ139" s="626">
        <f t="shared" ref="AZ139" si="1252">Q140</f>
        <v>0</v>
      </c>
      <c r="BA139" s="626">
        <f t="shared" ref="BA139" si="1253">Q141</f>
        <v>0</v>
      </c>
      <c r="BB139" s="620">
        <f t="shared" ref="BB139" si="1254">Q142</f>
        <v>0</v>
      </c>
      <c r="BC139" s="623">
        <f t="shared" ref="BC139" si="1255">R139</f>
        <v>0</v>
      </c>
      <c r="BD139" s="626">
        <f t="shared" ref="BD139" si="1256">R140</f>
        <v>0</v>
      </c>
      <c r="BE139" s="626">
        <f t="shared" ref="BE139" si="1257">R141</f>
        <v>0</v>
      </c>
      <c r="BF139" s="620">
        <f t="shared" ref="BF139" si="1258">R142</f>
        <v>0</v>
      </c>
      <c r="BG139" s="623">
        <f t="shared" ref="BG139" si="1259">S139</f>
        <v>0</v>
      </c>
      <c r="BH139" s="626">
        <f t="shared" ref="BH139" si="1260">S140</f>
        <v>0</v>
      </c>
      <c r="BI139" s="626">
        <f t="shared" ref="BI139" si="1261">S141</f>
        <v>0</v>
      </c>
      <c r="BJ139" s="620">
        <f t="shared" ref="BJ139" si="1262">S142</f>
        <v>0</v>
      </c>
      <c r="BK139" s="631">
        <f t="shared" ref="BK139" si="1263">H141</f>
        <v>0</v>
      </c>
      <c r="BL139" s="640">
        <f t="shared" ref="BL139" si="1264">SUM(T139,T140,T141,T142)</f>
        <v>0</v>
      </c>
      <c r="BM139" s="641"/>
      <c r="BN139" s="641"/>
      <c r="BO139" s="642"/>
      <c r="BP139" s="629" t="str">
        <f t="shared" si="1088"/>
        <v/>
      </c>
    </row>
    <row r="140" spans="1:68" ht="12" customHeight="1" x14ac:dyDescent="0.3">
      <c r="A140" s="582"/>
      <c r="B140" s="578"/>
      <c r="C140" s="570"/>
      <c r="D140" s="574"/>
      <c r="E140" s="164"/>
      <c r="F140" s="165"/>
      <c r="G140" s="150"/>
      <c r="H140" s="33" t="str">
        <f>IF(SUM(I139,I140,I141:I142,S139,S140,S141,S142)=0,"",(SUM(I139,I140,I141:I142,S139,S140,S141,S142)))</f>
        <v/>
      </c>
      <c r="I140" s="34" t="str">
        <f t="shared" ref="I140:I142" si="1265">IF(MIN(90,SUM(J140:S140))=0,"",(MIN(90,SUM(J140:S140))))</f>
        <v/>
      </c>
      <c r="J140" s="175"/>
      <c r="K140" s="175"/>
      <c r="L140" s="175"/>
      <c r="M140" s="175"/>
      <c r="N140" s="175"/>
      <c r="O140" s="175"/>
      <c r="P140" s="175"/>
      <c r="Q140" s="175"/>
      <c r="R140" s="175"/>
      <c r="S140" s="176"/>
      <c r="T140" s="177"/>
      <c r="U140" s="634"/>
      <c r="V140" s="636"/>
      <c r="W140" s="624"/>
      <c r="X140" s="627"/>
      <c r="Y140" s="627"/>
      <c r="Z140" s="621"/>
      <c r="AA140" s="624"/>
      <c r="AB140" s="627"/>
      <c r="AC140" s="627"/>
      <c r="AD140" s="621"/>
      <c r="AE140" s="624"/>
      <c r="AF140" s="627"/>
      <c r="AG140" s="627"/>
      <c r="AH140" s="621"/>
      <c r="AI140" s="624"/>
      <c r="AJ140" s="627"/>
      <c r="AK140" s="627"/>
      <c r="AL140" s="621"/>
      <c r="AM140" s="624"/>
      <c r="AN140" s="627"/>
      <c r="AO140" s="627"/>
      <c r="AP140" s="621"/>
      <c r="AQ140" s="624"/>
      <c r="AR140" s="627"/>
      <c r="AS140" s="627"/>
      <c r="AT140" s="621"/>
      <c r="AU140" s="624"/>
      <c r="AV140" s="627"/>
      <c r="AW140" s="627"/>
      <c r="AX140" s="621"/>
      <c r="AY140" s="624"/>
      <c r="AZ140" s="627"/>
      <c r="BA140" s="627"/>
      <c r="BB140" s="621"/>
      <c r="BC140" s="624"/>
      <c r="BD140" s="627"/>
      <c r="BE140" s="627"/>
      <c r="BF140" s="621"/>
      <c r="BG140" s="624"/>
      <c r="BH140" s="627"/>
      <c r="BI140" s="627"/>
      <c r="BJ140" s="621"/>
      <c r="BK140" s="632"/>
      <c r="BL140" s="643"/>
      <c r="BM140" s="644"/>
      <c r="BN140" s="644"/>
      <c r="BO140" s="645"/>
      <c r="BP140" s="630"/>
    </row>
    <row r="141" spans="1:68" ht="12" customHeight="1" thickBot="1" x14ac:dyDescent="0.35">
      <c r="A141" s="582"/>
      <c r="B141" s="578"/>
      <c r="C141" s="570"/>
      <c r="D141" s="574"/>
      <c r="E141" s="164"/>
      <c r="F141" s="165"/>
      <c r="G141" s="35" t="s">
        <v>677</v>
      </c>
      <c r="H141" s="95"/>
      <c r="I141" s="34" t="str">
        <f t="shared" si="1265"/>
        <v/>
      </c>
      <c r="J141" s="175"/>
      <c r="K141" s="175"/>
      <c r="L141" s="175"/>
      <c r="M141" s="175"/>
      <c r="N141" s="175"/>
      <c r="O141" s="175"/>
      <c r="P141" s="175"/>
      <c r="Q141" s="175"/>
      <c r="R141" s="175"/>
      <c r="S141" s="176"/>
      <c r="T141" s="177"/>
      <c r="U141" s="634"/>
      <c r="V141" s="636"/>
      <c r="W141" s="624"/>
      <c r="X141" s="627"/>
      <c r="Y141" s="627"/>
      <c r="Z141" s="621"/>
      <c r="AA141" s="624"/>
      <c r="AB141" s="627"/>
      <c r="AC141" s="627"/>
      <c r="AD141" s="621"/>
      <c r="AE141" s="624"/>
      <c r="AF141" s="627"/>
      <c r="AG141" s="627"/>
      <c r="AH141" s="621"/>
      <c r="AI141" s="624"/>
      <c r="AJ141" s="627"/>
      <c r="AK141" s="627"/>
      <c r="AL141" s="621"/>
      <c r="AM141" s="624"/>
      <c r="AN141" s="627"/>
      <c r="AO141" s="627"/>
      <c r="AP141" s="621"/>
      <c r="AQ141" s="624"/>
      <c r="AR141" s="627"/>
      <c r="AS141" s="627"/>
      <c r="AT141" s="621"/>
      <c r="AU141" s="624"/>
      <c r="AV141" s="627"/>
      <c r="AW141" s="627"/>
      <c r="AX141" s="621"/>
      <c r="AY141" s="624"/>
      <c r="AZ141" s="627"/>
      <c r="BA141" s="627"/>
      <c r="BB141" s="621"/>
      <c r="BC141" s="624"/>
      <c r="BD141" s="627"/>
      <c r="BE141" s="627"/>
      <c r="BF141" s="621"/>
      <c r="BG141" s="624"/>
      <c r="BH141" s="627"/>
      <c r="BI141" s="627"/>
      <c r="BJ141" s="621"/>
      <c r="BK141" s="632"/>
      <c r="BL141" s="643"/>
      <c r="BM141" s="644"/>
      <c r="BN141" s="644"/>
      <c r="BO141" s="645"/>
      <c r="BP141" s="630"/>
    </row>
    <row r="142" spans="1:68" ht="12" customHeight="1" thickBot="1" x14ac:dyDescent="0.35">
      <c r="A142" s="583"/>
      <c r="B142" s="579"/>
      <c r="C142" s="572"/>
      <c r="D142" s="575"/>
      <c r="E142" s="166"/>
      <c r="F142" s="169"/>
      <c r="G142" s="36" t="s">
        <v>678</v>
      </c>
      <c r="H142" s="37" t="str">
        <f>IF(SUM(H140,H141)=0,"",(SUM(H140,H141)))</f>
        <v/>
      </c>
      <c r="I142" s="38" t="str">
        <f t="shared" si="1265"/>
        <v/>
      </c>
      <c r="J142" s="184"/>
      <c r="K142" s="184"/>
      <c r="L142" s="184"/>
      <c r="M142" s="184"/>
      <c r="N142" s="184"/>
      <c r="O142" s="184"/>
      <c r="P142" s="184"/>
      <c r="Q142" s="184"/>
      <c r="R142" s="184"/>
      <c r="S142" s="185"/>
      <c r="T142" s="183"/>
      <c r="U142" s="634"/>
      <c r="V142" s="636"/>
      <c r="W142" s="624"/>
      <c r="X142" s="627"/>
      <c r="Y142" s="627"/>
      <c r="Z142" s="621"/>
      <c r="AA142" s="624"/>
      <c r="AB142" s="627"/>
      <c r="AC142" s="627"/>
      <c r="AD142" s="621"/>
      <c r="AE142" s="624"/>
      <c r="AF142" s="627"/>
      <c r="AG142" s="627"/>
      <c r="AH142" s="621"/>
      <c r="AI142" s="624"/>
      <c r="AJ142" s="627"/>
      <c r="AK142" s="627"/>
      <c r="AL142" s="621"/>
      <c r="AM142" s="624"/>
      <c r="AN142" s="627"/>
      <c r="AO142" s="627"/>
      <c r="AP142" s="621"/>
      <c r="AQ142" s="624"/>
      <c r="AR142" s="627"/>
      <c r="AS142" s="627"/>
      <c r="AT142" s="621"/>
      <c r="AU142" s="624"/>
      <c r="AV142" s="627"/>
      <c r="AW142" s="627"/>
      <c r="AX142" s="621"/>
      <c r="AY142" s="624"/>
      <c r="AZ142" s="627"/>
      <c r="BA142" s="627"/>
      <c r="BB142" s="621"/>
      <c r="BC142" s="624"/>
      <c r="BD142" s="627"/>
      <c r="BE142" s="627"/>
      <c r="BF142" s="621"/>
      <c r="BG142" s="624"/>
      <c r="BH142" s="627"/>
      <c r="BI142" s="627"/>
      <c r="BJ142" s="621"/>
      <c r="BK142" s="632"/>
      <c r="BL142" s="646"/>
      <c r="BM142" s="647"/>
      <c r="BN142" s="647"/>
      <c r="BO142" s="648"/>
      <c r="BP142" s="630"/>
    </row>
    <row r="143" spans="1:68" ht="12" customHeight="1" x14ac:dyDescent="0.3">
      <c r="A143" s="581" t="str">
        <f>IF(ISERROR(RANK(BP143,$BP$119:$BP$146,0)),"",(RANK(BP143,$BP$119:$BP$146,0)))</f>
        <v/>
      </c>
      <c r="B143" s="577" t="str">
        <f>IF(ISNA(VLOOKUP($D143,'L. Des E.'!$A$3:$C$362,2,FALSE)),"",(VLOOKUP($D143,'L. Des E.'!$A$3:$C$362,2,FALSE)))</f>
        <v/>
      </c>
      <c r="C143" s="569" t="str">
        <f>IF(ISNA(VLOOKUP($D143,'L. Des E.'!$A$3:$C$362,3,FALSE)),"",(VLOOKUP($D143,'L. Des E.'!$A$3:$C$362,3,FALSE)))</f>
        <v/>
      </c>
      <c r="D143" s="573"/>
      <c r="E143" s="162"/>
      <c r="F143" s="163"/>
      <c r="G143" s="149"/>
      <c r="H143" s="31"/>
      <c r="I143" s="30" t="str">
        <f>IF(MIN(90,SUM(J143:S143))=0,"",(MIN(90,SUM(J143:S143))))</f>
        <v/>
      </c>
      <c r="J143" s="172"/>
      <c r="K143" s="172"/>
      <c r="L143" s="172"/>
      <c r="M143" s="172"/>
      <c r="N143" s="172"/>
      <c r="O143" s="172"/>
      <c r="P143" s="172"/>
      <c r="Q143" s="172"/>
      <c r="R143" s="172"/>
      <c r="S143" s="173"/>
      <c r="T143" s="174"/>
      <c r="U143" s="652">
        <v>7</v>
      </c>
      <c r="V143" s="635" t="str">
        <f t="shared" ref="V143" si="1266">I146</f>
        <v/>
      </c>
      <c r="W143" s="623">
        <f t="shared" ref="W143" si="1267">J143</f>
        <v>0</v>
      </c>
      <c r="X143" s="626">
        <f t="shared" ref="X143" si="1268">J144</f>
        <v>0</v>
      </c>
      <c r="Y143" s="626">
        <f t="shared" ref="Y143" si="1269">J145</f>
        <v>0</v>
      </c>
      <c r="Z143" s="620">
        <f t="shared" ref="Z143" si="1270">J146</f>
        <v>0</v>
      </c>
      <c r="AA143" s="623">
        <f t="shared" ref="AA143" si="1271">K143</f>
        <v>0</v>
      </c>
      <c r="AB143" s="626">
        <f t="shared" ref="AB143" si="1272">K144</f>
        <v>0</v>
      </c>
      <c r="AC143" s="626">
        <f t="shared" ref="AC143" si="1273">K145</f>
        <v>0</v>
      </c>
      <c r="AD143" s="620">
        <f t="shared" ref="AD143" si="1274">K146</f>
        <v>0</v>
      </c>
      <c r="AE143" s="623">
        <f t="shared" ref="AE143" si="1275">L143</f>
        <v>0</v>
      </c>
      <c r="AF143" s="626">
        <f t="shared" ref="AF143" si="1276">L144</f>
        <v>0</v>
      </c>
      <c r="AG143" s="626">
        <f t="shared" ref="AG143" si="1277">L145</f>
        <v>0</v>
      </c>
      <c r="AH143" s="620">
        <f t="shared" ref="AH143" si="1278">L146</f>
        <v>0</v>
      </c>
      <c r="AI143" s="623">
        <f t="shared" ref="AI143" si="1279">M143</f>
        <v>0</v>
      </c>
      <c r="AJ143" s="626">
        <f t="shared" ref="AJ143" si="1280">M144</f>
        <v>0</v>
      </c>
      <c r="AK143" s="626">
        <f t="shared" ref="AK143" si="1281">M145</f>
        <v>0</v>
      </c>
      <c r="AL143" s="620">
        <f t="shared" ref="AL143" si="1282">M146</f>
        <v>0</v>
      </c>
      <c r="AM143" s="623">
        <f t="shared" ref="AM143" si="1283">N143</f>
        <v>0</v>
      </c>
      <c r="AN143" s="626">
        <f t="shared" ref="AN143" si="1284">N144</f>
        <v>0</v>
      </c>
      <c r="AO143" s="626">
        <f t="shared" ref="AO143" si="1285">N145</f>
        <v>0</v>
      </c>
      <c r="AP143" s="620">
        <f t="shared" ref="AP143" si="1286">N146</f>
        <v>0</v>
      </c>
      <c r="AQ143" s="623">
        <f t="shared" ref="AQ143" si="1287">O143</f>
        <v>0</v>
      </c>
      <c r="AR143" s="626">
        <f t="shared" ref="AR143" si="1288">O144</f>
        <v>0</v>
      </c>
      <c r="AS143" s="626">
        <f t="shared" ref="AS143" si="1289">O145</f>
        <v>0</v>
      </c>
      <c r="AT143" s="620">
        <f t="shared" ref="AT143" si="1290">O146</f>
        <v>0</v>
      </c>
      <c r="AU143" s="623">
        <f t="shared" ref="AU143" si="1291">P143</f>
        <v>0</v>
      </c>
      <c r="AV143" s="626">
        <f t="shared" ref="AV143" si="1292">P144</f>
        <v>0</v>
      </c>
      <c r="AW143" s="626">
        <f t="shared" ref="AW143" si="1293">P145</f>
        <v>0</v>
      </c>
      <c r="AX143" s="620">
        <f t="shared" ref="AX143" si="1294">P146</f>
        <v>0</v>
      </c>
      <c r="AY143" s="623">
        <f t="shared" ref="AY143" si="1295">Q143</f>
        <v>0</v>
      </c>
      <c r="AZ143" s="626">
        <f t="shared" ref="AZ143" si="1296">Q144</f>
        <v>0</v>
      </c>
      <c r="BA143" s="626">
        <f t="shared" ref="BA143" si="1297">Q145</f>
        <v>0</v>
      </c>
      <c r="BB143" s="620">
        <f t="shared" ref="BB143" si="1298">Q146</f>
        <v>0</v>
      </c>
      <c r="BC143" s="623">
        <f t="shared" ref="BC143" si="1299">R143</f>
        <v>0</v>
      </c>
      <c r="BD143" s="626">
        <f t="shared" ref="BD143" si="1300">R144</f>
        <v>0</v>
      </c>
      <c r="BE143" s="626">
        <f t="shared" ref="BE143" si="1301">R145</f>
        <v>0</v>
      </c>
      <c r="BF143" s="620">
        <f t="shared" ref="BF143" si="1302">R146</f>
        <v>0</v>
      </c>
      <c r="BG143" s="623">
        <f t="shared" ref="BG143" si="1303">S143</f>
        <v>0</v>
      </c>
      <c r="BH143" s="626">
        <f t="shared" ref="BH143" si="1304">S144</f>
        <v>0</v>
      </c>
      <c r="BI143" s="626">
        <f t="shared" ref="BI143" si="1305">S145</f>
        <v>0</v>
      </c>
      <c r="BJ143" s="620">
        <f t="shared" ref="BJ143" si="1306">S146</f>
        <v>0</v>
      </c>
      <c r="BK143" s="631">
        <f t="shared" ref="BK143" si="1307">H145</f>
        <v>0</v>
      </c>
      <c r="BL143" s="640">
        <f t="shared" ref="BL143" si="1308">SUM(T143,T144,T145,T146)</f>
        <v>0</v>
      </c>
      <c r="BM143" s="641"/>
      <c r="BN143" s="641"/>
      <c r="BO143" s="642"/>
      <c r="BP143" s="629" t="str">
        <f t="shared" si="1088"/>
        <v/>
      </c>
    </row>
    <row r="144" spans="1:68" ht="12" customHeight="1" x14ac:dyDescent="0.3">
      <c r="A144" s="582"/>
      <c r="B144" s="578"/>
      <c r="C144" s="570"/>
      <c r="D144" s="574"/>
      <c r="E144" s="164"/>
      <c r="F144" s="165"/>
      <c r="G144" s="150"/>
      <c r="H144" s="33" t="str">
        <f>IF(SUM(I143,I144,I145:I146,S143,S144,S145,S146)=0,"",(SUM(I143,I144,I145:I146,S143,S144,S145,S146)))</f>
        <v/>
      </c>
      <c r="I144" s="34" t="str">
        <f t="shared" ref="I144:I146" si="1309">IF(MIN(90,SUM(J144:S144))=0,"",(MIN(90,SUM(J144:S144))))</f>
        <v/>
      </c>
      <c r="J144" s="175"/>
      <c r="K144" s="175"/>
      <c r="L144" s="175"/>
      <c r="M144" s="175"/>
      <c r="N144" s="175"/>
      <c r="O144" s="175"/>
      <c r="P144" s="175"/>
      <c r="Q144" s="175"/>
      <c r="R144" s="175"/>
      <c r="S144" s="176"/>
      <c r="T144" s="177"/>
      <c r="U144" s="634"/>
      <c r="V144" s="636"/>
      <c r="W144" s="624"/>
      <c r="X144" s="627"/>
      <c r="Y144" s="627"/>
      <c r="Z144" s="621"/>
      <c r="AA144" s="624"/>
      <c r="AB144" s="627"/>
      <c r="AC144" s="627"/>
      <c r="AD144" s="621"/>
      <c r="AE144" s="624"/>
      <c r="AF144" s="627"/>
      <c r="AG144" s="627"/>
      <c r="AH144" s="621"/>
      <c r="AI144" s="624"/>
      <c r="AJ144" s="627"/>
      <c r="AK144" s="627"/>
      <c r="AL144" s="621"/>
      <c r="AM144" s="624"/>
      <c r="AN144" s="627"/>
      <c r="AO144" s="627"/>
      <c r="AP144" s="621"/>
      <c r="AQ144" s="624"/>
      <c r="AR144" s="627"/>
      <c r="AS144" s="627"/>
      <c r="AT144" s="621"/>
      <c r="AU144" s="624"/>
      <c r="AV144" s="627"/>
      <c r="AW144" s="627"/>
      <c r="AX144" s="621"/>
      <c r="AY144" s="624"/>
      <c r="AZ144" s="627"/>
      <c r="BA144" s="627"/>
      <c r="BB144" s="621"/>
      <c r="BC144" s="624"/>
      <c r="BD144" s="627"/>
      <c r="BE144" s="627"/>
      <c r="BF144" s="621"/>
      <c r="BG144" s="624"/>
      <c r="BH144" s="627"/>
      <c r="BI144" s="627"/>
      <c r="BJ144" s="621"/>
      <c r="BK144" s="632"/>
      <c r="BL144" s="643"/>
      <c r="BM144" s="644"/>
      <c r="BN144" s="644"/>
      <c r="BO144" s="645"/>
      <c r="BP144" s="630"/>
    </row>
    <row r="145" spans="1:68" ht="12" customHeight="1" thickBot="1" x14ac:dyDescent="0.35">
      <c r="A145" s="582"/>
      <c r="B145" s="578"/>
      <c r="C145" s="570"/>
      <c r="D145" s="574"/>
      <c r="E145" s="164"/>
      <c r="F145" s="165"/>
      <c r="G145" s="35" t="s">
        <v>677</v>
      </c>
      <c r="H145" s="95"/>
      <c r="I145" s="34" t="str">
        <f t="shared" si="1309"/>
        <v/>
      </c>
      <c r="J145" s="175"/>
      <c r="K145" s="175"/>
      <c r="L145" s="175"/>
      <c r="M145" s="175"/>
      <c r="N145" s="175"/>
      <c r="O145" s="175"/>
      <c r="P145" s="175"/>
      <c r="Q145" s="175"/>
      <c r="R145" s="175"/>
      <c r="S145" s="176"/>
      <c r="T145" s="177"/>
      <c r="U145" s="634"/>
      <c r="V145" s="636"/>
      <c r="W145" s="624"/>
      <c r="X145" s="627"/>
      <c r="Y145" s="627"/>
      <c r="Z145" s="621"/>
      <c r="AA145" s="624"/>
      <c r="AB145" s="627"/>
      <c r="AC145" s="627"/>
      <c r="AD145" s="621"/>
      <c r="AE145" s="624"/>
      <c r="AF145" s="627"/>
      <c r="AG145" s="627"/>
      <c r="AH145" s="621"/>
      <c r="AI145" s="624"/>
      <c r="AJ145" s="627"/>
      <c r="AK145" s="627"/>
      <c r="AL145" s="621"/>
      <c r="AM145" s="624"/>
      <c r="AN145" s="627"/>
      <c r="AO145" s="627"/>
      <c r="AP145" s="621"/>
      <c r="AQ145" s="624"/>
      <c r="AR145" s="627"/>
      <c r="AS145" s="627"/>
      <c r="AT145" s="621"/>
      <c r="AU145" s="624"/>
      <c r="AV145" s="627"/>
      <c r="AW145" s="627"/>
      <c r="AX145" s="621"/>
      <c r="AY145" s="624"/>
      <c r="AZ145" s="627"/>
      <c r="BA145" s="627"/>
      <c r="BB145" s="621"/>
      <c r="BC145" s="624"/>
      <c r="BD145" s="627"/>
      <c r="BE145" s="627"/>
      <c r="BF145" s="621"/>
      <c r="BG145" s="624"/>
      <c r="BH145" s="627"/>
      <c r="BI145" s="627"/>
      <c r="BJ145" s="621"/>
      <c r="BK145" s="632"/>
      <c r="BL145" s="643"/>
      <c r="BM145" s="644"/>
      <c r="BN145" s="644"/>
      <c r="BO145" s="645"/>
      <c r="BP145" s="630"/>
    </row>
    <row r="146" spans="1:68" ht="12" customHeight="1" thickBot="1" x14ac:dyDescent="0.35">
      <c r="A146" s="583"/>
      <c r="B146" s="579"/>
      <c r="C146" s="572"/>
      <c r="D146" s="575"/>
      <c r="E146" s="170"/>
      <c r="F146" s="167"/>
      <c r="G146" s="36" t="s">
        <v>678</v>
      </c>
      <c r="H146" s="37" t="str">
        <f>IF(SUM(H144,H145)=0,"",(SUM(H144,H145)))</f>
        <v/>
      </c>
      <c r="I146" s="38" t="str">
        <f t="shared" si="1309"/>
        <v/>
      </c>
      <c r="J146" s="178"/>
      <c r="K146" s="178"/>
      <c r="L146" s="178"/>
      <c r="M146" s="178"/>
      <c r="N146" s="178"/>
      <c r="O146" s="178"/>
      <c r="P146" s="178"/>
      <c r="Q146" s="178"/>
      <c r="R146" s="178"/>
      <c r="S146" s="179"/>
      <c r="T146" s="180"/>
      <c r="U146" s="653"/>
      <c r="V146" s="636"/>
      <c r="W146" s="624"/>
      <c r="X146" s="627"/>
      <c r="Y146" s="627"/>
      <c r="Z146" s="621"/>
      <c r="AA146" s="624"/>
      <c r="AB146" s="627"/>
      <c r="AC146" s="627"/>
      <c r="AD146" s="621"/>
      <c r="AE146" s="624"/>
      <c r="AF146" s="627"/>
      <c r="AG146" s="627"/>
      <c r="AH146" s="621"/>
      <c r="AI146" s="624"/>
      <c r="AJ146" s="627"/>
      <c r="AK146" s="627"/>
      <c r="AL146" s="621"/>
      <c r="AM146" s="624"/>
      <c r="AN146" s="627"/>
      <c r="AO146" s="627"/>
      <c r="AP146" s="621"/>
      <c r="AQ146" s="624"/>
      <c r="AR146" s="627"/>
      <c r="AS146" s="627"/>
      <c r="AT146" s="621"/>
      <c r="AU146" s="624"/>
      <c r="AV146" s="627"/>
      <c r="AW146" s="627"/>
      <c r="AX146" s="621"/>
      <c r="AY146" s="624"/>
      <c r="AZ146" s="627"/>
      <c r="BA146" s="627"/>
      <c r="BB146" s="621"/>
      <c r="BC146" s="624"/>
      <c r="BD146" s="627"/>
      <c r="BE146" s="627"/>
      <c r="BF146" s="621"/>
      <c r="BG146" s="624"/>
      <c r="BH146" s="627"/>
      <c r="BI146" s="627"/>
      <c r="BJ146" s="621"/>
      <c r="BK146" s="632"/>
      <c r="BL146" s="646"/>
      <c r="BM146" s="647"/>
      <c r="BN146" s="647"/>
      <c r="BO146" s="648"/>
      <c r="BP146" s="630"/>
    </row>
    <row r="147" spans="1:68" ht="70.05" customHeight="1" thickTop="1" thickBot="1" x14ac:dyDescent="0.35">
      <c r="A147" s="663" t="s">
        <v>870</v>
      </c>
      <c r="B147" s="595"/>
      <c r="C147" s="595" t="s">
        <v>781</v>
      </c>
      <c r="D147" s="595"/>
      <c r="E147" s="539" t="s">
        <v>700</v>
      </c>
      <c r="F147" s="539"/>
      <c r="G147" s="539"/>
      <c r="H147" s="539"/>
      <c r="I147" s="597" t="str">
        <f>IF(COUNTA(F149:F172)=0,"",(COUNTA(F149:F172)))</f>
        <v/>
      </c>
      <c r="J147" s="598"/>
      <c r="K147" s="512" t="s">
        <v>764</v>
      </c>
      <c r="L147" s="511"/>
      <c r="M147" s="511"/>
      <c r="N147" s="513"/>
      <c r="O147" s="660"/>
      <c r="P147" s="661"/>
      <c r="Q147" s="661"/>
      <c r="R147" s="661"/>
      <c r="S147" s="661"/>
      <c r="T147" s="662"/>
      <c r="U147" s="138"/>
      <c r="V147" s="139"/>
      <c r="W147" s="140" t="s">
        <v>793</v>
      </c>
      <c r="X147" s="140" t="s">
        <v>794</v>
      </c>
      <c r="Y147" s="140" t="s">
        <v>795</v>
      </c>
      <c r="Z147" s="140" t="s">
        <v>796</v>
      </c>
      <c r="AA147" s="140" t="s">
        <v>793</v>
      </c>
      <c r="AB147" s="140" t="s">
        <v>794</v>
      </c>
      <c r="AC147" s="140" t="s">
        <v>795</v>
      </c>
      <c r="AD147" s="140" t="s">
        <v>796</v>
      </c>
      <c r="AE147" s="140" t="s">
        <v>793</v>
      </c>
      <c r="AF147" s="140" t="s">
        <v>794</v>
      </c>
      <c r="AG147" s="140" t="s">
        <v>795</v>
      </c>
      <c r="AH147" s="140" t="s">
        <v>796</v>
      </c>
      <c r="AI147" s="140" t="s">
        <v>793</v>
      </c>
      <c r="AJ147" s="140" t="s">
        <v>794</v>
      </c>
      <c r="AK147" s="140" t="s">
        <v>795</v>
      </c>
      <c r="AL147" s="140" t="s">
        <v>796</v>
      </c>
      <c r="AM147" s="140" t="s">
        <v>793</v>
      </c>
      <c r="AN147" s="140" t="s">
        <v>794</v>
      </c>
      <c r="AO147" s="140" t="s">
        <v>795</v>
      </c>
      <c r="AP147" s="140" t="s">
        <v>796</v>
      </c>
      <c r="AQ147" s="140" t="s">
        <v>793</v>
      </c>
      <c r="AR147" s="140" t="s">
        <v>794</v>
      </c>
      <c r="AS147" s="140" t="s">
        <v>795</v>
      </c>
      <c r="AT147" s="140" t="s">
        <v>796</v>
      </c>
      <c r="AU147" s="140" t="s">
        <v>793</v>
      </c>
      <c r="AV147" s="140" t="s">
        <v>794</v>
      </c>
      <c r="AW147" s="140" t="s">
        <v>795</v>
      </c>
      <c r="AX147" s="140" t="s">
        <v>796</v>
      </c>
      <c r="AY147" s="140" t="s">
        <v>793</v>
      </c>
      <c r="AZ147" s="140" t="s">
        <v>794</v>
      </c>
      <c r="BA147" s="140" t="s">
        <v>795</v>
      </c>
      <c r="BB147" s="140" t="s">
        <v>796</v>
      </c>
      <c r="BC147" s="140" t="s">
        <v>793</v>
      </c>
      <c r="BD147" s="140" t="s">
        <v>794</v>
      </c>
      <c r="BE147" s="140" t="s">
        <v>795</v>
      </c>
      <c r="BF147" s="140" t="s">
        <v>796</v>
      </c>
      <c r="BG147" s="140" t="s">
        <v>793</v>
      </c>
      <c r="BH147" s="140" t="s">
        <v>794</v>
      </c>
      <c r="BI147" s="140" t="s">
        <v>795</v>
      </c>
      <c r="BJ147" s="140" t="s">
        <v>796</v>
      </c>
      <c r="BK147" s="638" t="s">
        <v>677</v>
      </c>
      <c r="BL147" s="140" t="s">
        <v>793</v>
      </c>
      <c r="BM147" s="140" t="s">
        <v>794</v>
      </c>
      <c r="BN147" s="140" t="s">
        <v>795</v>
      </c>
      <c r="BO147" s="140" t="s">
        <v>796</v>
      </c>
      <c r="BP147" s="128"/>
    </row>
    <row r="148" spans="1:68" s="28" customFormat="1" ht="31.8" customHeight="1" thickTop="1" thickBot="1" x14ac:dyDescent="0.35">
      <c r="A148" s="87" t="s">
        <v>747</v>
      </c>
      <c r="B148" s="88" t="s">
        <v>1</v>
      </c>
      <c r="C148" s="89" t="s">
        <v>2</v>
      </c>
      <c r="D148" s="90" t="s">
        <v>0</v>
      </c>
      <c r="E148" s="148" t="s">
        <v>679</v>
      </c>
      <c r="F148" s="92" t="s">
        <v>695</v>
      </c>
      <c r="G148" s="587" t="s">
        <v>698</v>
      </c>
      <c r="H148" s="588"/>
      <c r="I148" s="92" t="s">
        <v>680</v>
      </c>
      <c r="J148" s="117" t="s">
        <v>681</v>
      </c>
      <c r="K148" s="117" t="s">
        <v>682</v>
      </c>
      <c r="L148" s="117" t="s">
        <v>683</v>
      </c>
      <c r="M148" s="117" t="s">
        <v>684</v>
      </c>
      <c r="N148" s="117" t="s">
        <v>685</v>
      </c>
      <c r="O148" s="117" t="s">
        <v>686</v>
      </c>
      <c r="P148" s="117" t="s">
        <v>687</v>
      </c>
      <c r="Q148" s="117" t="s">
        <v>688</v>
      </c>
      <c r="R148" s="117" t="s">
        <v>689</v>
      </c>
      <c r="S148" s="118" t="s">
        <v>690</v>
      </c>
      <c r="T148" s="154" t="s">
        <v>792</v>
      </c>
      <c r="U148" s="137"/>
      <c r="V148" s="146" t="s">
        <v>697</v>
      </c>
      <c r="W148" s="649" t="s">
        <v>681</v>
      </c>
      <c r="X148" s="650"/>
      <c r="Y148" s="650"/>
      <c r="Z148" s="651"/>
      <c r="AA148" s="650" t="s">
        <v>682</v>
      </c>
      <c r="AB148" s="650"/>
      <c r="AC148" s="650"/>
      <c r="AD148" s="650"/>
      <c r="AE148" s="649" t="s">
        <v>683</v>
      </c>
      <c r="AF148" s="650"/>
      <c r="AG148" s="650"/>
      <c r="AH148" s="651"/>
      <c r="AI148" s="649" t="s">
        <v>684</v>
      </c>
      <c r="AJ148" s="650"/>
      <c r="AK148" s="650"/>
      <c r="AL148" s="651"/>
      <c r="AM148" s="649" t="s">
        <v>685</v>
      </c>
      <c r="AN148" s="650"/>
      <c r="AO148" s="650"/>
      <c r="AP148" s="651"/>
      <c r="AQ148" s="649" t="s">
        <v>686</v>
      </c>
      <c r="AR148" s="650"/>
      <c r="AS148" s="650"/>
      <c r="AT148" s="651"/>
      <c r="AU148" s="649" t="s">
        <v>687</v>
      </c>
      <c r="AV148" s="650"/>
      <c r="AW148" s="650"/>
      <c r="AX148" s="651"/>
      <c r="AY148" s="649" t="s">
        <v>688</v>
      </c>
      <c r="AZ148" s="650"/>
      <c r="BA148" s="650"/>
      <c r="BB148" s="651"/>
      <c r="BC148" s="649" t="s">
        <v>689</v>
      </c>
      <c r="BD148" s="650"/>
      <c r="BE148" s="650"/>
      <c r="BF148" s="651"/>
      <c r="BG148" s="649" t="s">
        <v>690</v>
      </c>
      <c r="BH148" s="650"/>
      <c r="BI148" s="650"/>
      <c r="BJ148" s="651"/>
      <c r="BK148" s="639"/>
      <c r="BL148" s="654"/>
      <c r="BM148" s="655"/>
      <c r="BN148" s="655"/>
      <c r="BO148" s="656"/>
      <c r="BP148" s="147" t="s">
        <v>797</v>
      </c>
    </row>
    <row r="149" spans="1:68" ht="12" customHeight="1" x14ac:dyDescent="0.3">
      <c r="A149" s="581" t="str">
        <f>IF(ISERROR(RANK(BP149,$BP$149:$BP$172,0)),"",(RANK(BP149,$BP$149:$BP$172,0)))</f>
        <v/>
      </c>
      <c r="B149" s="577" t="str">
        <f>IF(ISNA(VLOOKUP($D149,'L. Des E.'!$A$3:$C$362,2,FALSE)),"",(VLOOKUP($D149,'L. Des E.'!$A$3:$C$362,2,FALSE)))</f>
        <v/>
      </c>
      <c r="C149" s="569" t="str">
        <f>IF(ISNA(VLOOKUP($D149,'L. Des E.'!$A$3:$C$362,3,FALSE)),"",(VLOOKUP($D149,'L. Des E.'!$A$3:$C$362,3,FALSE)))</f>
        <v/>
      </c>
      <c r="D149" s="573"/>
      <c r="E149" s="171"/>
      <c r="F149" s="168"/>
      <c r="G149" s="149"/>
      <c r="H149" s="39"/>
      <c r="I149" s="30" t="str">
        <f>IF(MIN(90,SUM(J149:S149))=0,"",(MIN(90,SUM(J149:S149))))</f>
        <v/>
      </c>
      <c r="J149" s="181"/>
      <c r="K149" s="181"/>
      <c r="L149" s="181"/>
      <c r="M149" s="181"/>
      <c r="N149" s="181"/>
      <c r="O149" s="181"/>
      <c r="P149" s="181"/>
      <c r="Q149" s="181"/>
      <c r="R149" s="181"/>
      <c r="S149" s="182"/>
      <c r="T149" s="183"/>
      <c r="U149" s="634">
        <v>1</v>
      </c>
      <c r="V149" s="635" t="str">
        <f>I152</f>
        <v/>
      </c>
      <c r="W149" s="623">
        <f>J149</f>
        <v>0</v>
      </c>
      <c r="X149" s="626">
        <f>J150</f>
        <v>0</v>
      </c>
      <c r="Y149" s="626">
        <f>J151</f>
        <v>0</v>
      </c>
      <c r="Z149" s="620">
        <f>J152</f>
        <v>0</v>
      </c>
      <c r="AA149" s="623">
        <f>K149</f>
        <v>0</v>
      </c>
      <c r="AB149" s="626">
        <f>K150</f>
        <v>0</v>
      </c>
      <c r="AC149" s="626">
        <f>K151</f>
        <v>0</v>
      </c>
      <c r="AD149" s="620">
        <f>K152</f>
        <v>0</v>
      </c>
      <c r="AE149" s="623">
        <f>L149</f>
        <v>0</v>
      </c>
      <c r="AF149" s="626">
        <f>L150</f>
        <v>0</v>
      </c>
      <c r="AG149" s="626">
        <f>L151</f>
        <v>0</v>
      </c>
      <c r="AH149" s="620">
        <f>L152</f>
        <v>0</v>
      </c>
      <c r="AI149" s="623">
        <f>M149</f>
        <v>0</v>
      </c>
      <c r="AJ149" s="626">
        <f>M150</f>
        <v>0</v>
      </c>
      <c r="AK149" s="626">
        <f>M151</f>
        <v>0</v>
      </c>
      <c r="AL149" s="620">
        <f>M152</f>
        <v>0</v>
      </c>
      <c r="AM149" s="623">
        <f>N149</f>
        <v>0</v>
      </c>
      <c r="AN149" s="626">
        <f>N150</f>
        <v>0</v>
      </c>
      <c r="AO149" s="626">
        <f>N151</f>
        <v>0</v>
      </c>
      <c r="AP149" s="620">
        <f>N152</f>
        <v>0</v>
      </c>
      <c r="AQ149" s="623">
        <f>O149</f>
        <v>0</v>
      </c>
      <c r="AR149" s="626">
        <f>O150</f>
        <v>0</v>
      </c>
      <c r="AS149" s="626">
        <f>O151</f>
        <v>0</v>
      </c>
      <c r="AT149" s="620">
        <f>O152</f>
        <v>0</v>
      </c>
      <c r="AU149" s="623">
        <f>P149</f>
        <v>0</v>
      </c>
      <c r="AV149" s="626">
        <f>P150</f>
        <v>0</v>
      </c>
      <c r="AW149" s="626">
        <f>P151</f>
        <v>0</v>
      </c>
      <c r="AX149" s="620">
        <f>P152</f>
        <v>0</v>
      </c>
      <c r="AY149" s="623">
        <f>Q149</f>
        <v>0</v>
      </c>
      <c r="AZ149" s="626">
        <f>Q150</f>
        <v>0</v>
      </c>
      <c r="BA149" s="626">
        <f>Q151</f>
        <v>0</v>
      </c>
      <c r="BB149" s="620">
        <f>Q152</f>
        <v>0</v>
      </c>
      <c r="BC149" s="623">
        <f>R149</f>
        <v>0</v>
      </c>
      <c r="BD149" s="626">
        <f>R150</f>
        <v>0</v>
      </c>
      <c r="BE149" s="626">
        <f>R151</f>
        <v>0</v>
      </c>
      <c r="BF149" s="620">
        <f>R152</f>
        <v>0</v>
      </c>
      <c r="BG149" s="623">
        <f>S149</f>
        <v>0</v>
      </c>
      <c r="BH149" s="626">
        <f>S150</f>
        <v>0</v>
      </c>
      <c r="BI149" s="626">
        <f>S151</f>
        <v>0</v>
      </c>
      <c r="BJ149" s="620">
        <f>S152</f>
        <v>0</v>
      </c>
      <c r="BK149" s="631">
        <f>H151</f>
        <v>0</v>
      </c>
      <c r="BL149" s="640">
        <f t="shared" ref="BL149" si="1310">SUM(T149,T150,T151,T152)</f>
        <v>0</v>
      </c>
      <c r="BM149" s="641"/>
      <c r="BN149" s="641"/>
      <c r="BO149" s="642"/>
      <c r="BP149" s="629" t="str">
        <f t="shared" ref="BP149" si="1311">IF(V149="","",SUM(BK149,BL149)+(IFERROR(SUM(W149:BJ149)+LARGE(W149:BJ149,1)/100+LARGE(W149:BJ149,2)/1000+LARGE(W149:BJ149,3)/10000+LARGE(W149:BJ149,4)/100000+LARGE(W149:BJ149,5)/1000000+LARGE(W149:BJ149,6)/10000000+LARGE(W149:BJ149,7)/100000000+LARGE(W149:BJ149,8)/1000000000+LARGE(W149:BJ149,9)/10000000000+LARGE(W149:BJ149,10)/100000000000+LARGE(W149:BJ149,11)/1000000000000+LARGE(W149:BJ149,12)/10000000000000+LARGE(W149:BJ149,13)/100000000000000+LARGE(W149:BJ149,14)/1000000000000000+LARGE(W149:BJ149,15)/10000000000000000+LARGE(W149:BJ149,16)/100000000000000000+LARGE(W149:BJ149,17)/1000000000000000000+LARGE(W149:BJ149,18)/10000000000000000000+LARGE(W149:BJ149,19)/100000000000000000000+LARGE(W149:BJ149,20)/E147+21+LARGE(W149:BJ149,21)/E147+22+LARGE(W149:BJ149,22)/E147+23+LARGE(W149:BJ149,23)/E147+24+LARGE(W149:BJ149,24)/E147+25+LARGE(W149:BJ149,25)/E147+26+LARGE(W149:BJ149,26)/E147+27+LARGE(W149:BJ149,27)/E147+28+LARGE(W149:BJ149,28)/E147+29+LARGE(W149:BJ149,29)/E147+30+LARGE(W149:BJ149,30)/E147+31+LARGE(W149:BJ149,31)/E147+32+LARGE(W149:BJ149,32)/E147+33+LARGE(W149:BJ149,33)/E147+34+LARGE(W149:BJ149,34)/E147+35+LARGE(W149:BJ149,35)/E147+36+LARGE(W149:BJ149,36)/E147+37+LARGE(W149:BJ149,37)/E147+38+LARGE(W149:BJ149,38)/E147+39+LARGE(W149:BJ149,39)/E147+40+LARGE(W149:BJ149,40)/E147+21-0.01/U149,0)))</f>
        <v/>
      </c>
    </row>
    <row r="150" spans="1:68" ht="12" customHeight="1" x14ac:dyDescent="0.3">
      <c r="A150" s="582"/>
      <c r="B150" s="578"/>
      <c r="C150" s="570"/>
      <c r="D150" s="574"/>
      <c r="E150" s="164"/>
      <c r="F150" s="165"/>
      <c r="G150" s="150"/>
      <c r="H150" s="33" t="str">
        <f>IF(SUM(I149,I150,I151:I152,S149,S150,S151,S152)=0,"",(SUM(I149,I150,I151:I152,S149,S150,S151,S152)))</f>
        <v/>
      </c>
      <c r="I150" s="34" t="str">
        <f t="shared" ref="I150:I152" si="1312">IF(MIN(90,SUM(J150:S150))=0,"",(MIN(90,SUM(J150:S150))))</f>
        <v/>
      </c>
      <c r="J150" s="175"/>
      <c r="K150" s="175"/>
      <c r="L150" s="175"/>
      <c r="M150" s="175"/>
      <c r="N150" s="175"/>
      <c r="O150" s="175"/>
      <c r="P150" s="175"/>
      <c r="Q150" s="175"/>
      <c r="R150" s="175"/>
      <c r="S150" s="176"/>
      <c r="T150" s="177"/>
      <c r="U150" s="634"/>
      <c r="V150" s="636"/>
      <c r="W150" s="624"/>
      <c r="X150" s="627"/>
      <c r="Y150" s="627"/>
      <c r="Z150" s="621"/>
      <c r="AA150" s="624"/>
      <c r="AB150" s="627"/>
      <c r="AC150" s="627"/>
      <c r="AD150" s="621"/>
      <c r="AE150" s="624"/>
      <c r="AF150" s="627"/>
      <c r="AG150" s="627"/>
      <c r="AH150" s="621"/>
      <c r="AI150" s="624"/>
      <c r="AJ150" s="627"/>
      <c r="AK150" s="627"/>
      <c r="AL150" s="621"/>
      <c r="AM150" s="624"/>
      <c r="AN150" s="627"/>
      <c r="AO150" s="627"/>
      <c r="AP150" s="621"/>
      <c r="AQ150" s="624"/>
      <c r="AR150" s="627"/>
      <c r="AS150" s="627"/>
      <c r="AT150" s="621"/>
      <c r="AU150" s="624"/>
      <c r="AV150" s="627"/>
      <c r="AW150" s="627"/>
      <c r="AX150" s="621"/>
      <c r="AY150" s="624"/>
      <c r="AZ150" s="627"/>
      <c r="BA150" s="627"/>
      <c r="BB150" s="621"/>
      <c r="BC150" s="624"/>
      <c r="BD150" s="627"/>
      <c r="BE150" s="627"/>
      <c r="BF150" s="621"/>
      <c r="BG150" s="624"/>
      <c r="BH150" s="627"/>
      <c r="BI150" s="627"/>
      <c r="BJ150" s="621"/>
      <c r="BK150" s="632"/>
      <c r="BL150" s="643"/>
      <c r="BM150" s="644"/>
      <c r="BN150" s="644"/>
      <c r="BO150" s="645"/>
      <c r="BP150" s="630"/>
    </row>
    <row r="151" spans="1:68" ht="12" customHeight="1" thickBot="1" x14ac:dyDescent="0.35">
      <c r="A151" s="582"/>
      <c r="B151" s="578"/>
      <c r="C151" s="570"/>
      <c r="D151" s="574"/>
      <c r="E151" s="164"/>
      <c r="F151" s="165"/>
      <c r="G151" s="35" t="s">
        <v>677</v>
      </c>
      <c r="H151" s="95"/>
      <c r="I151" s="34" t="str">
        <f t="shared" si="1312"/>
        <v/>
      </c>
      <c r="J151" s="175"/>
      <c r="K151" s="175"/>
      <c r="L151" s="175"/>
      <c r="M151" s="175"/>
      <c r="N151" s="175"/>
      <c r="O151" s="175"/>
      <c r="P151" s="175"/>
      <c r="Q151" s="175"/>
      <c r="R151" s="175"/>
      <c r="S151" s="176"/>
      <c r="T151" s="177"/>
      <c r="U151" s="634"/>
      <c r="V151" s="636"/>
      <c r="W151" s="624"/>
      <c r="X151" s="627"/>
      <c r="Y151" s="627"/>
      <c r="Z151" s="621"/>
      <c r="AA151" s="624"/>
      <c r="AB151" s="627"/>
      <c r="AC151" s="627"/>
      <c r="AD151" s="621"/>
      <c r="AE151" s="624"/>
      <c r="AF151" s="627"/>
      <c r="AG151" s="627"/>
      <c r="AH151" s="621"/>
      <c r="AI151" s="624"/>
      <c r="AJ151" s="627"/>
      <c r="AK151" s="627"/>
      <c r="AL151" s="621"/>
      <c r="AM151" s="624"/>
      <c r="AN151" s="627"/>
      <c r="AO151" s="627"/>
      <c r="AP151" s="621"/>
      <c r="AQ151" s="624"/>
      <c r="AR151" s="627"/>
      <c r="AS151" s="627"/>
      <c r="AT151" s="621"/>
      <c r="AU151" s="624"/>
      <c r="AV151" s="627"/>
      <c r="AW151" s="627"/>
      <c r="AX151" s="621"/>
      <c r="AY151" s="624"/>
      <c r="AZ151" s="627"/>
      <c r="BA151" s="627"/>
      <c r="BB151" s="621"/>
      <c r="BC151" s="624"/>
      <c r="BD151" s="627"/>
      <c r="BE151" s="627"/>
      <c r="BF151" s="621"/>
      <c r="BG151" s="624"/>
      <c r="BH151" s="627"/>
      <c r="BI151" s="627"/>
      <c r="BJ151" s="621"/>
      <c r="BK151" s="632"/>
      <c r="BL151" s="643"/>
      <c r="BM151" s="644"/>
      <c r="BN151" s="644"/>
      <c r="BO151" s="645"/>
      <c r="BP151" s="630"/>
    </row>
    <row r="152" spans="1:68" ht="12" customHeight="1" thickBot="1" x14ac:dyDescent="0.35">
      <c r="A152" s="583"/>
      <c r="B152" s="579"/>
      <c r="C152" s="572"/>
      <c r="D152" s="575"/>
      <c r="E152" s="166"/>
      <c r="F152" s="169"/>
      <c r="G152" s="36" t="s">
        <v>678</v>
      </c>
      <c r="H152" s="37" t="str">
        <f>IF(SUM(H150,H151)=0,"",(SUM(H150,H151)))</f>
        <v/>
      </c>
      <c r="I152" s="38" t="str">
        <f t="shared" si="1312"/>
        <v/>
      </c>
      <c r="J152" s="184"/>
      <c r="K152" s="184"/>
      <c r="L152" s="184"/>
      <c r="M152" s="184"/>
      <c r="N152" s="184"/>
      <c r="O152" s="184"/>
      <c r="P152" s="184"/>
      <c r="Q152" s="184"/>
      <c r="R152" s="184"/>
      <c r="S152" s="185"/>
      <c r="T152" s="183"/>
      <c r="U152" s="634"/>
      <c r="V152" s="636"/>
      <c r="W152" s="624"/>
      <c r="X152" s="627"/>
      <c r="Y152" s="627"/>
      <c r="Z152" s="621"/>
      <c r="AA152" s="624"/>
      <c r="AB152" s="627"/>
      <c r="AC152" s="627"/>
      <c r="AD152" s="621"/>
      <c r="AE152" s="624"/>
      <c r="AF152" s="627"/>
      <c r="AG152" s="627"/>
      <c r="AH152" s="621"/>
      <c r="AI152" s="624"/>
      <c r="AJ152" s="627"/>
      <c r="AK152" s="627"/>
      <c r="AL152" s="621"/>
      <c r="AM152" s="624"/>
      <c r="AN152" s="627"/>
      <c r="AO152" s="627"/>
      <c r="AP152" s="621"/>
      <c r="AQ152" s="624"/>
      <c r="AR152" s="627"/>
      <c r="AS152" s="627"/>
      <c r="AT152" s="621"/>
      <c r="AU152" s="624"/>
      <c r="AV152" s="627"/>
      <c r="AW152" s="627"/>
      <c r="AX152" s="621"/>
      <c r="AY152" s="624"/>
      <c r="AZ152" s="627"/>
      <c r="BA152" s="627"/>
      <c r="BB152" s="621"/>
      <c r="BC152" s="624"/>
      <c r="BD152" s="627"/>
      <c r="BE152" s="627"/>
      <c r="BF152" s="621"/>
      <c r="BG152" s="624"/>
      <c r="BH152" s="627"/>
      <c r="BI152" s="627"/>
      <c r="BJ152" s="621"/>
      <c r="BK152" s="632"/>
      <c r="BL152" s="646"/>
      <c r="BM152" s="647"/>
      <c r="BN152" s="647"/>
      <c r="BO152" s="648"/>
      <c r="BP152" s="630"/>
    </row>
    <row r="153" spans="1:68" ht="12" customHeight="1" x14ac:dyDescent="0.3">
      <c r="A153" s="581" t="str">
        <f t="shared" ref="A153" si="1313">IF(ISERROR(RANK(BP153,$BP$149:$BP$172,0)),"",(RANK(BP153,$BP$149:$BP$172,0)))</f>
        <v/>
      </c>
      <c r="B153" s="577" t="str">
        <f>IF(ISNA(VLOOKUP($D153,'L. Des E.'!$A$3:$C$362,2,FALSE)),"",(VLOOKUP($D153,'L. Des E.'!$A$3:$C$362,2,FALSE)))</f>
        <v/>
      </c>
      <c r="C153" s="569" t="str">
        <f>IF(ISNA(VLOOKUP($D153,'L. Des E.'!$A$3:$C$362,3,FALSE)),"",(VLOOKUP($D153,'L. Des E.'!$A$3:$C$362,3,FALSE)))</f>
        <v/>
      </c>
      <c r="D153" s="573"/>
      <c r="E153" s="162"/>
      <c r="F153" s="163"/>
      <c r="G153" s="149"/>
      <c r="H153" s="31"/>
      <c r="I153" s="30" t="str">
        <f>IF(MIN(90,SUM(J153:S153))=0,"",(MIN(90,SUM(J153:S153))))</f>
        <v/>
      </c>
      <c r="J153" s="172"/>
      <c r="K153" s="172"/>
      <c r="L153" s="172"/>
      <c r="M153" s="172"/>
      <c r="N153" s="172"/>
      <c r="O153" s="172"/>
      <c r="P153" s="172"/>
      <c r="Q153" s="172"/>
      <c r="R153" s="172"/>
      <c r="S153" s="173"/>
      <c r="T153" s="174"/>
      <c r="U153" s="634">
        <v>2</v>
      </c>
      <c r="V153" s="635" t="str">
        <f t="shared" ref="V153" si="1314">I156</f>
        <v/>
      </c>
      <c r="W153" s="623">
        <f t="shared" ref="W153" si="1315">J153</f>
        <v>0</v>
      </c>
      <c r="X153" s="626">
        <f t="shared" ref="X153" si="1316">J154</f>
        <v>0</v>
      </c>
      <c r="Y153" s="626">
        <f t="shared" ref="Y153" si="1317">J155</f>
        <v>0</v>
      </c>
      <c r="Z153" s="620">
        <f t="shared" ref="Z153" si="1318">J156</f>
        <v>0</v>
      </c>
      <c r="AA153" s="623">
        <f t="shared" ref="AA153" si="1319">K153</f>
        <v>0</v>
      </c>
      <c r="AB153" s="626">
        <f t="shared" ref="AB153" si="1320">K154</f>
        <v>0</v>
      </c>
      <c r="AC153" s="626">
        <f t="shared" ref="AC153" si="1321">K155</f>
        <v>0</v>
      </c>
      <c r="AD153" s="620">
        <f t="shared" ref="AD153" si="1322">K156</f>
        <v>0</v>
      </c>
      <c r="AE153" s="623">
        <f t="shared" ref="AE153" si="1323">L153</f>
        <v>0</v>
      </c>
      <c r="AF153" s="626">
        <f t="shared" ref="AF153" si="1324">L154</f>
        <v>0</v>
      </c>
      <c r="AG153" s="626">
        <f t="shared" ref="AG153" si="1325">L155</f>
        <v>0</v>
      </c>
      <c r="AH153" s="620">
        <f t="shared" ref="AH153" si="1326">L156</f>
        <v>0</v>
      </c>
      <c r="AI153" s="623">
        <f t="shared" ref="AI153" si="1327">M153</f>
        <v>0</v>
      </c>
      <c r="AJ153" s="626">
        <f t="shared" ref="AJ153" si="1328">M154</f>
        <v>0</v>
      </c>
      <c r="AK153" s="626">
        <f t="shared" ref="AK153" si="1329">M155</f>
        <v>0</v>
      </c>
      <c r="AL153" s="620">
        <f t="shared" ref="AL153" si="1330">M156</f>
        <v>0</v>
      </c>
      <c r="AM153" s="623">
        <f t="shared" ref="AM153" si="1331">N153</f>
        <v>0</v>
      </c>
      <c r="AN153" s="626">
        <f t="shared" ref="AN153" si="1332">N154</f>
        <v>0</v>
      </c>
      <c r="AO153" s="626">
        <f t="shared" ref="AO153" si="1333">N155</f>
        <v>0</v>
      </c>
      <c r="AP153" s="620">
        <f t="shared" ref="AP153" si="1334">N156</f>
        <v>0</v>
      </c>
      <c r="AQ153" s="623">
        <f t="shared" ref="AQ153" si="1335">O153</f>
        <v>0</v>
      </c>
      <c r="AR153" s="626">
        <f t="shared" ref="AR153" si="1336">O154</f>
        <v>0</v>
      </c>
      <c r="AS153" s="626">
        <f t="shared" ref="AS153" si="1337">O155</f>
        <v>0</v>
      </c>
      <c r="AT153" s="620">
        <f t="shared" ref="AT153" si="1338">O156</f>
        <v>0</v>
      </c>
      <c r="AU153" s="623">
        <f t="shared" ref="AU153" si="1339">P153</f>
        <v>0</v>
      </c>
      <c r="AV153" s="626">
        <f t="shared" ref="AV153" si="1340">P154</f>
        <v>0</v>
      </c>
      <c r="AW153" s="626">
        <f t="shared" ref="AW153" si="1341">P155</f>
        <v>0</v>
      </c>
      <c r="AX153" s="620">
        <f t="shared" ref="AX153" si="1342">P156</f>
        <v>0</v>
      </c>
      <c r="AY153" s="623">
        <f t="shared" ref="AY153" si="1343">Q153</f>
        <v>0</v>
      </c>
      <c r="AZ153" s="626">
        <f t="shared" ref="AZ153" si="1344">Q154</f>
        <v>0</v>
      </c>
      <c r="BA153" s="626">
        <f t="shared" ref="BA153" si="1345">Q155</f>
        <v>0</v>
      </c>
      <c r="BB153" s="620">
        <f t="shared" ref="BB153" si="1346">Q156</f>
        <v>0</v>
      </c>
      <c r="BC153" s="623">
        <f t="shared" ref="BC153" si="1347">R153</f>
        <v>0</v>
      </c>
      <c r="BD153" s="626">
        <f t="shared" ref="BD153" si="1348">R154</f>
        <v>0</v>
      </c>
      <c r="BE153" s="626">
        <f t="shared" ref="BE153" si="1349">R155</f>
        <v>0</v>
      </c>
      <c r="BF153" s="620">
        <f t="shared" ref="BF153" si="1350">R156</f>
        <v>0</v>
      </c>
      <c r="BG153" s="623">
        <f t="shared" ref="BG153" si="1351">S153</f>
        <v>0</v>
      </c>
      <c r="BH153" s="626">
        <f t="shared" ref="BH153" si="1352">S154</f>
        <v>0</v>
      </c>
      <c r="BI153" s="626">
        <f t="shared" ref="BI153" si="1353">S155</f>
        <v>0</v>
      </c>
      <c r="BJ153" s="620">
        <f t="shared" ref="BJ153" si="1354">S156</f>
        <v>0</v>
      </c>
      <c r="BK153" s="631">
        <f t="shared" ref="BK153" si="1355">H155</f>
        <v>0</v>
      </c>
      <c r="BL153" s="640">
        <f t="shared" ref="BL153" si="1356">SUM(T153,T154,T155,T156)</f>
        <v>0</v>
      </c>
      <c r="BM153" s="641"/>
      <c r="BN153" s="641"/>
      <c r="BO153" s="642"/>
      <c r="BP153" s="629" t="str">
        <f t="shared" ref="BP153:BP169" si="1357">IF(V153="","",SUM(BK153,BL153)+(IFERROR(SUM(W153:BJ153)+LARGE(W153:BJ153,1)/100+LARGE(W153:BJ153,2)/1000+LARGE(W153:BJ153,3)/10000+LARGE(W153:BJ153,4)/100000+LARGE(W153:BJ153,5)/1000000+LARGE(W153:BJ153,6)/10000000+LARGE(W153:BJ153,7)/100000000+LARGE(W153:BJ153,8)/1000000000+LARGE(W153:BJ153,9)/10000000000+LARGE(W153:BJ153,10)/100000000000+LARGE(W153:BJ153,11)/1000000000000+LARGE(W153:BJ153,12)/10000000000000+LARGE(W153:BJ153,13)/100000000000000+LARGE(W153:BJ153,14)/1000000000000000+LARGE(W153:BJ153,15)/10000000000000000+LARGE(W153:BJ153,16)/100000000000000000+LARGE(W153:BJ153,17)/1000000000000000000+LARGE(W153:BJ153,18)/10000000000000000000+LARGE(W153:BJ153,19)/100000000000000000000+LARGE(W153:BJ153,20)/E151+21+LARGE(W153:BJ153,21)/E151+22+LARGE(W153:BJ153,22)/E151+23+LARGE(W153:BJ153,23)/E151+24+LARGE(W153:BJ153,24)/E151+25+LARGE(W153:BJ153,25)/E151+26+LARGE(W153:BJ153,26)/E151+27+LARGE(W153:BJ153,27)/E151+28+LARGE(W153:BJ153,28)/E151+29+LARGE(W153:BJ153,29)/E151+30+LARGE(W153:BJ153,30)/E151+31+LARGE(W153:BJ153,31)/E151+32+LARGE(W153:BJ153,32)/E151+33+LARGE(W153:BJ153,33)/E151+34+LARGE(W153:BJ153,34)/E151+35+LARGE(W153:BJ153,35)/E151+36+LARGE(W153:BJ153,36)/E151+37+LARGE(W153:BJ153,37)/E151+38+LARGE(W153:BJ153,38)/E151+39+LARGE(W153:BJ153,39)/E151+40+LARGE(W153:BJ153,40)/E151+21-0.01/U153,0)))</f>
        <v/>
      </c>
    </row>
    <row r="154" spans="1:68" ht="12" customHeight="1" x14ac:dyDescent="0.3">
      <c r="A154" s="582"/>
      <c r="B154" s="578"/>
      <c r="C154" s="570"/>
      <c r="D154" s="574"/>
      <c r="E154" s="164"/>
      <c r="F154" s="165"/>
      <c r="G154" s="150"/>
      <c r="H154" s="33" t="str">
        <f>IF(SUM(I153,I154,I155:I156,S153,S154,S155,S156)=0,"",(SUM(I153,I154,I155:I156,S153,S154,S155,S156)))</f>
        <v/>
      </c>
      <c r="I154" s="34" t="str">
        <f t="shared" ref="I154:I156" si="1358">IF(MIN(90,SUM(J154:S154))=0,"",(MIN(90,SUM(J154:S154))))</f>
        <v/>
      </c>
      <c r="J154" s="175"/>
      <c r="K154" s="175"/>
      <c r="L154" s="175"/>
      <c r="M154" s="175"/>
      <c r="N154" s="175"/>
      <c r="O154" s="175"/>
      <c r="P154" s="175"/>
      <c r="Q154" s="175"/>
      <c r="R154" s="175"/>
      <c r="S154" s="176"/>
      <c r="T154" s="177"/>
      <c r="U154" s="634"/>
      <c r="V154" s="636"/>
      <c r="W154" s="624"/>
      <c r="X154" s="627"/>
      <c r="Y154" s="627"/>
      <c r="Z154" s="621"/>
      <c r="AA154" s="624"/>
      <c r="AB154" s="627"/>
      <c r="AC154" s="627"/>
      <c r="AD154" s="621"/>
      <c r="AE154" s="624"/>
      <c r="AF154" s="627"/>
      <c r="AG154" s="627"/>
      <c r="AH154" s="621"/>
      <c r="AI154" s="624"/>
      <c r="AJ154" s="627"/>
      <c r="AK154" s="627"/>
      <c r="AL154" s="621"/>
      <c r="AM154" s="624"/>
      <c r="AN154" s="627"/>
      <c r="AO154" s="627"/>
      <c r="AP154" s="621"/>
      <c r="AQ154" s="624"/>
      <c r="AR154" s="627"/>
      <c r="AS154" s="627"/>
      <c r="AT154" s="621"/>
      <c r="AU154" s="624"/>
      <c r="AV154" s="627"/>
      <c r="AW154" s="627"/>
      <c r="AX154" s="621"/>
      <c r="AY154" s="624"/>
      <c r="AZ154" s="627"/>
      <c r="BA154" s="627"/>
      <c r="BB154" s="621"/>
      <c r="BC154" s="624"/>
      <c r="BD154" s="627"/>
      <c r="BE154" s="627"/>
      <c r="BF154" s="621"/>
      <c r="BG154" s="624"/>
      <c r="BH154" s="627"/>
      <c r="BI154" s="627"/>
      <c r="BJ154" s="621"/>
      <c r="BK154" s="632"/>
      <c r="BL154" s="643"/>
      <c r="BM154" s="644"/>
      <c r="BN154" s="644"/>
      <c r="BO154" s="645"/>
      <c r="BP154" s="630"/>
    </row>
    <row r="155" spans="1:68" ht="12" customHeight="1" thickBot="1" x14ac:dyDescent="0.35">
      <c r="A155" s="582"/>
      <c r="B155" s="578"/>
      <c r="C155" s="570"/>
      <c r="D155" s="574"/>
      <c r="E155" s="164"/>
      <c r="F155" s="165"/>
      <c r="G155" s="35" t="s">
        <v>677</v>
      </c>
      <c r="H155" s="95"/>
      <c r="I155" s="34" t="str">
        <f t="shared" si="1358"/>
        <v/>
      </c>
      <c r="J155" s="175"/>
      <c r="K155" s="175"/>
      <c r="L155" s="175"/>
      <c r="M155" s="175"/>
      <c r="N155" s="175"/>
      <c r="O155" s="175"/>
      <c r="P155" s="175"/>
      <c r="Q155" s="175"/>
      <c r="R155" s="175"/>
      <c r="S155" s="176"/>
      <c r="T155" s="177"/>
      <c r="U155" s="634"/>
      <c r="V155" s="636"/>
      <c r="W155" s="624"/>
      <c r="X155" s="627"/>
      <c r="Y155" s="627"/>
      <c r="Z155" s="621"/>
      <c r="AA155" s="624"/>
      <c r="AB155" s="627"/>
      <c r="AC155" s="627"/>
      <c r="AD155" s="621"/>
      <c r="AE155" s="624"/>
      <c r="AF155" s="627"/>
      <c r="AG155" s="627"/>
      <c r="AH155" s="621"/>
      <c r="AI155" s="624"/>
      <c r="AJ155" s="627"/>
      <c r="AK155" s="627"/>
      <c r="AL155" s="621"/>
      <c r="AM155" s="624"/>
      <c r="AN155" s="627"/>
      <c r="AO155" s="627"/>
      <c r="AP155" s="621"/>
      <c r="AQ155" s="624"/>
      <c r="AR155" s="627"/>
      <c r="AS155" s="627"/>
      <c r="AT155" s="621"/>
      <c r="AU155" s="624"/>
      <c r="AV155" s="627"/>
      <c r="AW155" s="627"/>
      <c r="AX155" s="621"/>
      <c r="AY155" s="624"/>
      <c r="AZ155" s="627"/>
      <c r="BA155" s="627"/>
      <c r="BB155" s="621"/>
      <c r="BC155" s="624"/>
      <c r="BD155" s="627"/>
      <c r="BE155" s="627"/>
      <c r="BF155" s="621"/>
      <c r="BG155" s="624"/>
      <c r="BH155" s="627"/>
      <c r="BI155" s="627"/>
      <c r="BJ155" s="621"/>
      <c r="BK155" s="632"/>
      <c r="BL155" s="643"/>
      <c r="BM155" s="644"/>
      <c r="BN155" s="644"/>
      <c r="BO155" s="645"/>
      <c r="BP155" s="630"/>
    </row>
    <row r="156" spans="1:68" ht="12" customHeight="1" thickBot="1" x14ac:dyDescent="0.35">
      <c r="A156" s="583"/>
      <c r="B156" s="579"/>
      <c r="C156" s="572"/>
      <c r="D156" s="575"/>
      <c r="E156" s="170"/>
      <c r="F156" s="167"/>
      <c r="G156" s="36" t="s">
        <v>678</v>
      </c>
      <c r="H156" s="37" t="str">
        <f>IF(SUM(H154,H155)=0,"",(SUM(H154,H155)))</f>
        <v/>
      </c>
      <c r="I156" s="38" t="str">
        <f t="shared" si="1358"/>
        <v/>
      </c>
      <c r="J156" s="178"/>
      <c r="K156" s="178"/>
      <c r="L156" s="178"/>
      <c r="M156" s="178"/>
      <c r="N156" s="178"/>
      <c r="O156" s="178"/>
      <c r="P156" s="178"/>
      <c r="Q156" s="178"/>
      <c r="R156" s="178"/>
      <c r="S156" s="179"/>
      <c r="T156" s="180"/>
      <c r="U156" s="634"/>
      <c r="V156" s="636"/>
      <c r="W156" s="624"/>
      <c r="X156" s="627"/>
      <c r="Y156" s="627"/>
      <c r="Z156" s="621"/>
      <c r="AA156" s="624"/>
      <c r="AB156" s="627"/>
      <c r="AC156" s="627"/>
      <c r="AD156" s="621"/>
      <c r="AE156" s="624"/>
      <c r="AF156" s="627"/>
      <c r="AG156" s="627"/>
      <c r="AH156" s="621"/>
      <c r="AI156" s="624"/>
      <c r="AJ156" s="627"/>
      <c r="AK156" s="627"/>
      <c r="AL156" s="621"/>
      <c r="AM156" s="624"/>
      <c r="AN156" s="627"/>
      <c r="AO156" s="627"/>
      <c r="AP156" s="621"/>
      <c r="AQ156" s="624"/>
      <c r="AR156" s="627"/>
      <c r="AS156" s="627"/>
      <c r="AT156" s="621"/>
      <c r="AU156" s="624"/>
      <c r="AV156" s="627"/>
      <c r="AW156" s="627"/>
      <c r="AX156" s="621"/>
      <c r="AY156" s="624"/>
      <c r="AZ156" s="627"/>
      <c r="BA156" s="627"/>
      <c r="BB156" s="621"/>
      <c r="BC156" s="624"/>
      <c r="BD156" s="627"/>
      <c r="BE156" s="627"/>
      <c r="BF156" s="621"/>
      <c r="BG156" s="624"/>
      <c r="BH156" s="627"/>
      <c r="BI156" s="627"/>
      <c r="BJ156" s="621"/>
      <c r="BK156" s="632"/>
      <c r="BL156" s="646"/>
      <c r="BM156" s="647"/>
      <c r="BN156" s="647"/>
      <c r="BO156" s="648"/>
      <c r="BP156" s="630"/>
    </row>
    <row r="157" spans="1:68" ht="12" customHeight="1" x14ac:dyDescent="0.3">
      <c r="A157" s="581" t="str">
        <f t="shared" ref="A157" si="1359">IF(ISERROR(RANK(BP157,$BP$149:$BP$172,0)),"",(RANK(BP157,$BP$149:$BP$172,0)))</f>
        <v/>
      </c>
      <c r="B157" s="577" t="str">
        <f>IF(ISNA(VLOOKUP($D157,'L. Des E.'!$A$3:$C$362,2,FALSE)),"",(VLOOKUP($D157,'L. Des E.'!$A$3:$C$362,2,FALSE)))</f>
        <v/>
      </c>
      <c r="C157" s="569" t="str">
        <f>IF(ISNA(VLOOKUP($D157,'L. Des E.'!$A$3:$C$362,3,FALSE)),"",(VLOOKUP($D157,'L. Des E.'!$A$3:$C$362,3,FALSE)))</f>
        <v/>
      </c>
      <c r="D157" s="573"/>
      <c r="E157" s="171"/>
      <c r="F157" s="168"/>
      <c r="G157" s="149"/>
      <c r="H157" s="39"/>
      <c r="I157" s="30" t="str">
        <f>IF(MIN(90,SUM(J157:S157))=0,"",(MIN(90,SUM(J157:S157))))</f>
        <v/>
      </c>
      <c r="J157" s="181"/>
      <c r="K157" s="181"/>
      <c r="L157" s="181"/>
      <c r="M157" s="181"/>
      <c r="N157" s="181"/>
      <c r="O157" s="181"/>
      <c r="P157" s="181"/>
      <c r="Q157" s="181"/>
      <c r="R157" s="181"/>
      <c r="S157" s="182"/>
      <c r="T157" s="183"/>
      <c r="U157" s="634">
        <v>3</v>
      </c>
      <c r="V157" s="635" t="str">
        <f t="shared" ref="V157" si="1360">I160</f>
        <v/>
      </c>
      <c r="W157" s="623">
        <f t="shared" ref="W157" si="1361">J157</f>
        <v>0</v>
      </c>
      <c r="X157" s="626">
        <f t="shared" ref="X157" si="1362">J158</f>
        <v>0</v>
      </c>
      <c r="Y157" s="626">
        <f t="shared" ref="Y157" si="1363">J159</f>
        <v>0</v>
      </c>
      <c r="Z157" s="620">
        <f t="shared" ref="Z157" si="1364">J160</f>
        <v>0</v>
      </c>
      <c r="AA157" s="623">
        <f t="shared" ref="AA157" si="1365">K157</f>
        <v>0</v>
      </c>
      <c r="AB157" s="626">
        <f t="shared" ref="AB157" si="1366">K158</f>
        <v>0</v>
      </c>
      <c r="AC157" s="626">
        <f t="shared" ref="AC157" si="1367">K159</f>
        <v>0</v>
      </c>
      <c r="AD157" s="620">
        <f t="shared" ref="AD157" si="1368">K160</f>
        <v>0</v>
      </c>
      <c r="AE157" s="623">
        <f t="shared" ref="AE157" si="1369">L157</f>
        <v>0</v>
      </c>
      <c r="AF157" s="626">
        <f t="shared" ref="AF157" si="1370">L158</f>
        <v>0</v>
      </c>
      <c r="AG157" s="626">
        <f t="shared" ref="AG157" si="1371">L159</f>
        <v>0</v>
      </c>
      <c r="AH157" s="620">
        <f t="shared" ref="AH157" si="1372">L160</f>
        <v>0</v>
      </c>
      <c r="AI157" s="623">
        <f t="shared" ref="AI157" si="1373">M157</f>
        <v>0</v>
      </c>
      <c r="AJ157" s="626">
        <f t="shared" ref="AJ157" si="1374">M158</f>
        <v>0</v>
      </c>
      <c r="AK157" s="626">
        <f t="shared" ref="AK157" si="1375">M159</f>
        <v>0</v>
      </c>
      <c r="AL157" s="620">
        <f t="shared" ref="AL157" si="1376">M160</f>
        <v>0</v>
      </c>
      <c r="AM157" s="623">
        <f t="shared" ref="AM157" si="1377">N157</f>
        <v>0</v>
      </c>
      <c r="AN157" s="626">
        <f t="shared" ref="AN157" si="1378">N158</f>
        <v>0</v>
      </c>
      <c r="AO157" s="626">
        <f t="shared" ref="AO157" si="1379">N159</f>
        <v>0</v>
      </c>
      <c r="AP157" s="620">
        <f t="shared" ref="AP157" si="1380">N160</f>
        <v>0</v>
      </c>
      <c r="AQ157" s="623">
        <f t="shared" ref="AQ157" si="1381">O157</f>
        <v>0</v>
      </c>
      <c r="AR157" s="626">
        <f t="shared" ref="AR157" si="1382">O158</f>
        <v>0</v>
      </c>
      <c r="AS157" s="626">
        <f t="shared" ref="AS157" si="1383">O159</f>
        <v>0</v>
      </c>
      <c r="AT157" s="620">
        <f t="shared" ref="AT157" si="1384">O160</f>
        <v>0</v>
      </c>
      <c r="AU157" s="623">
        <f t="shared" ref="AU157" si="1385">P157</f>
        <v>0</v>
      </c>
      <c r="AV157" s="626">
        <f t="shared" ref="AV157" si="1386">P158</f>
        <v>0</v>
      </c>
      <c r="AW157" s="626">
        <f t="shared" ref="AW157" si="1387">P159</f>
        <v>0</v>
      </c>
      <c r="AX157" s="620">
        <f t="shared" ref="AX157" si="1388">P160</f>
        <v>0</v>
      </c>
      <c r="AY157" s="623">
        <f t="shared" ref="AY157" si="1389">Q157</f>
        <v>0</v>
      </c>
      <c r="AZ157" s="626">
        <f t="shared" ref="AZ157" si="1390">Q158</f>
        <v>0</v>
      </c>
      <c r="BA157" s="626">
        <f t="shared" ref="BA157" si="1391">Q159</f>
        <v>0</v>
      </c>
      <c r="BB157" s="620">
        <f t="shared" ref="BB157" si="1392">Q160</f>
        <v>0</v>
      </c>
      <c r="BC157" s="623">
        <f t="shared" ref="BC157" si="1393">R157</f>
        <v>0</v>
      </c>
      <c r="BD157" s="626">
        <f t="shared" ref="BD157" si="1394">R158</f>
        <v>0</v>
      </c>
      <c r="BE157" s="626">
        <f t="shared" ref="BE157" si="1395">R159</f>
        <v>0</v>
      </c>
      <c r="BF157" s="620">
        <f t="shared" ref="BF157" si="1396">R160</f>
        <v>0</v>
      </c>
      <c r="BG157" s="623">
        <f t="shared" ref="BG157" si="1397">S157</f>
        <v>0</v>
      </c>
      <c r="BH157" s="626">
        <f t="shared" ref="BH157" si="1398">S158</f>
        <v>0</v>
      </c>
      <c r="BI157" s="626">
        <f t="shared" ref="BI157" si="1399">S159</f>
        <v>0</v>
      </c>
      <c r="BJ157" s="620">
        <f t="shared" ref="BJ157" si="1400">S160</f>
        <v>0</v>
      </c>
      <c r="BK157" s="631">
        <f t="shared" ref="BK157" si="1401">H159</f>
        <v>0</v>
      </c>
      <c r="BL157" s="640">
        <f t="shared" ref="BL157" si="1402">SUM(T157,T158,T159,T160)</f>
        <v>0</v>
      </c>
      <c r="BM157" s="641"/>
      <c r="BN157" s="641"/>
      <c r="BO157" s="642"/>
      <c r="BP157" s="629" t="str">
        <f t="shared" si="1357"/>
        <v/>
      </c>
    </row>
    <row r="158" spans="1:68" ht="12" customHeight="1" x14ac:dyDescent="0.3">
      <c r="A158" s="582"/>
      <c r="B158" s="578"/>
      <c r="C158" s="570"/>
      <c r="D158" s="574"/>
      <c r="E158" s="164"/>
      <c r="F158" s="165"/>
      <c r="G158" s="150"/>
      <c r="H158" s="33" t="str">
        <f>IF(SUM(I157,I158,I159:I160,S157,S158,S159,S160)=0,"",(SUM(I157,I158,I159:I160,S157,S158,S159,S160)))</f>
        <v/>
      </c>
      <c r="I158" s="34" t="str">
        <f t="shared" ref="I158:I160" si="1403">IF(MIN(90,SUM(J158:S158))=0,"",(MIN(90,SUM(J158:S158))))</f>
        <v/>
      </c>
      <c r="J158" s="175"/>
      <c r="K158" s="175"/>
      <c r="L158" s="175"/>
      <c r="M158" s="175"/>
      <c r="N158" s="175"/>
      <c r="O158" s="175"/>
      <c r="P158" s="175"/>
      <c r="Q158" s="175"/>
      <c r="R158" s="175"/>
      <c r="S158" s="176"/>
      <c r="T158" s="177"/>
      <c r="U158" s="634"/>
      <c r="V158" s="636"/>
      <c r="W158" s="624"/>
      <c r="X158" s="627"/>
      <c r="Y158" s="627"/>
      <c r="Z158" s="621"/>
      <c r="AA158" s="624"/>
      <c r="AB158" s="627"/>
      <c r="AC158" s="627"/>
      <c r="AD158" s="621"/>
      <c r="AE158" s="624"/>
      <c r="AF158" s="627"/>
      <c r="AG158" s="627"/>
      <c r="AH158" s="621"/>
      <c r="AI158" s="624"/>
      <c r="AJ158" s="627"/>
      <c r="AK158" s="627"/>
      <c r="AL158" s="621"/>
      <c r="AM158" s="624"/>
      <c r="AN158" s="627"/>
      <c r="AO158" s="627"/>
      <c r="AP158" s="621"/>
      <c r="AQ158" s="624"/>
      <c r="AR158" s="627"/>
      <c r="AS158" s="627"/>
      <c r="AT158" s="621"/>
      <c r="AU158" s="624"/>
      <c r="AV158" s="627"/>
      <c r="AW158" s="627"/>
      <c r="AX158" s="621"/>
      <c r="AY158" s="624"/>
      <c r="AZ158" s="627"/>
      <c r="BA158" s="627"/>
      <c r="BB158" s="621"/>
      <c r="BC158" s="624"/>
      <c r="BD158" s="627"/>
      <c r="BE158" s="627"/>
      <c r="BF158" s="621"/>
      <c r="BG158" s="624"/>
      <c r="BH158" s="627"/>
      <c r="BI158" s="627"/>
      <c r="BJ158" s="621"/>
      <c r="BK158" s="632"/>
      <c r="BL158" s="643"/>
      <c r="BM158" s="644"/>
      <c r="BN158" s="644"/>
      <c r="BO158" s="645"/>
      <c r="BP158" s="630"/>
    </row>
    <row r="159" spans="1:68" ht="12" customHeight="1" thickBot="1" x14ac:dyDescent="0.35">
      <c r="A159" s="582"/>
      <c r="B159" s="578"/>
      <c r="C159" s="570"/>
      <c r="D159" s="574"/>
      <c r="E159" s="164"/>
      <c r="F159" s="165"/>
      <c r="G159" s="35" t="s">
        <v>677</v>
      </c>
      <c r="H159" s="95"/>
      <c r="I159" s="34" t="str">
        <f t="shared" si="1403"/>
        <v/>
      </c>
      <c r="J159" s="175"/>
      <c r="K159" s="175"/>
      <c r="L159" s="175"/>
      <c r="M159" s="175"/>
      <c r="N159" s="175"/>
      <c r="O159" s="175"/>
      <c r="P159" s="175"/>
      <c r="Q159" s="175"/>
      <c r="R159" s="175"/>
      <c r="S159" s="176"/>
      <c r="T159" s="177"/>
      <c r="U159" s="634"/>
      <c r="V159" s="636"/>
      <c r="W159" s="624"/>
      <c r="X159" s="627"/>
      <c r="Y159" s="627"/>
      <c r="Z159" s="621"/>
      <c r="AA159" s="624"/>
      <c r="AB159" s="627"/>
      <c r="AC159" s="627"/>
      <c r="AD159" s="621"/>
      <c r="AE159" s="624"/>
      <c r="AF159" s="627"/>
      <c r="AG159" s="627"/>
      <c r="AH159" s="621"/>
      <c r="AI159" s="624"/>
      <c r="AJ159" s="627"/>
      <c r="AK159" s="627"/>
      <c r="AL159" s="621"/>
      <c r="AM159" s="624"/>
      <c r="AN159" s="627"/>
      <c r="AO159" s="627"/>
      <c r="AP159" s="621"/>
      <c r="AQ159" s="624"/>
      <c r="AR159" s="627"/>
      <c r="AS159" s="627"/>
      <c r="AT159" s="621"/>
      <c r="AU159" s="624"/>
      <c r="AV159" s="627"/>
      <c r="AW159" s="627"/>
      <c r="AX159" s="621"/>
      <c r="AY159" s="624"/>
      <c r="AZ159" s="627"/>
      <c r="BA159" s="627"/>
      <c r="BB159" s="621"/>
      <c r="BC159" s="624"/>
      <c r="BD159" s="627"/>
      <c r="BE159" s="627"/>
      <c r="BF159" s="621"/>
      <c r="BG159" s="624"/>
      <c r="BH159" s="627"/>
      <c r="BI159" s="627"/>
      <c r="BJ159" s="621"/>
      <c r="BK159" s="632"/>
      <c r="BL159" s="643"/>
      <c r="BM159" s="644"/>
      <c r="BN159" s="644"/>
      <c r="BO159" s="645"/>
      <c r="BP159" s="630"/>
    </row>
    <row r="160" spans="1:68" ht="12" customHeight="1" thickBot="1" x14ac:dyDescent="0.35">
      <c r="A160" s="583"/>
      <c r="B160" s="579"/>
      <c r="C160" s="572"/>
      <c r="D160" s="575"/>
      <c r="E160" s="166"/>
      <c r="F160" s="169"/>
      <c r="G160" s="36" t="s">
        <v>678</v>
      </c>
      <c r="H160" s="37" t="str">
        <f>IF(SUM(H158,H159)=0,"",(SUM(H158,H159)))</f>
        <v/>
      </c>
      <c r="I160" s="38" t="str">
        <f t="shared" si="1403"/>
        <v/>
      </c>
      <c r="J160" s="184"/>
      <c r="K160" s="184"/>
      <c r="L160" s="184"/>
      <c r="M160" s="184"/>
      <c r="N160" s="184"/>
      <c r="O160" s="184"/>
      <c r="P160" s="184"/>
      <c r="Q160" s="184"/>
      <c r="R160" s="184"/>
      <c r="S160" s="185"/>
      <c r="T160" s="183"/>
      <c r="U160" s="634"/>
      <c r="V160" s="636"/>
      <c r="W160" s="624"/>
      <c r="X160" s="627"/>
      <c r="Y160" s="627"/>
      <c r="Z160" s="621"/>
      <c r="AA160" s="624"/>
      <c r="AB160" s="627"/>
      <c r="AC160" s="627"/>
      <c r="AD160" s="621"/>
      <c r="AE160" s="624"/>
      <c r="AF160" s="627"/>
      <c r="AG160" s="627"/>
      <c r="AH160" s="621"/>
      <c r="AI160" s="624"/>
      <c r="AJ160" s="627"/>
      <c r="AK160" s="627"/>
      <c r="AL160" s="621"/>
      <c r="AM160" s="624"/>
      <c r="AN160" s="627"/>
      <c r="AO160" s="627"/>
      <c r="AP160" s="621"/>
      <c r="AQ160" s="624"/>
      <c r="AR160" s="627"/>
      <c r="AS160" s="627"/>
      <c r="AT160" s="621"/>
      <c r="AU160" s="624"/>
      <c r="AV160" s="627"/>
      <c r="AW160" s="627"/>
      <c r="AX160" s="621"/>
      <c r="AY160" s="624"/>
      <c r="AZ160" s="627"/>
      <c r="BA160" s="627"/>
      <c r="BB160" s="621"/>
      <c r="BC160" s="624"/>
      <c r="BD160" s="627"/>
      <c r="BE160" s="627"/>
      <c r="BF160" s="621"/>
      <c r="BG160" s="624"/>
      <c r="BH160" s="627"/>
      <c r="BI160" s="627"/>
      <c r="BJ160" s="621"/>
      <c r="BK160" s="632"/>
      <c r="BL160" s="646"/>
      <c r="BM160" s="647"/>
      <c r="BN160" s="647"/>
      <c r="BO160" s="648"/>
      <c r="BP160" s="630"/>
    </row>
    <row r="161" spans="1:68" ht="12" customHeight="1" x14ac:dyDescent="0.3">
      <c r="A161" s="581" t="str">
        <f t="shared" ref="A161" si="1404">IF(ISERROR(RANK(BP161,$BP$149:$BP$172,0)),"",(RANK(BP161,$BP$149:$BP$172,0)))</f>
        <v/>
      </c>
      <c r="B161" s="577" t="str">
        <f>IF(ISNA(VLOOKUP($D161,'L. Des E.'!$A$3:$C$362,2,FALSE)),"",(VLOOKUP($D161,'L. Des E.'!$A$3:$C$362,2,FALSE)))</f>
        <v/>
      </c>
      <c r="C161" s="569" t="str">
        <f>IF(ISNA(VLOOKUP($D161,'L. Des E.'!$A$3:$C$362,3,FALSE)),"",(VLOOKUP($D161,'L. Des E.'!$A$3:$C$362,3,FALSE)))</f>
        <v/>
      </c>
      <c r="D161" s="573"/>
      <c r="E161" s="162"/>
      <c r="F161" s="163"/>
      <c r="G161" s="149"/>
      <c r="H161" s="31"/>
      <c r="I161" s="30" t="str">
        <f>IF(MIN(90,SUM(J161:S161))=0,"",(MIN(90,SUM(J161:S161))))</f>
        <v/>
      </c>
      <c r="J161" s="172"/>
      <c r="K161" s="172"/>
      <c r="L161" s="172"/>
      <c r="M161" s="172"/>
      <c r="N161" s="172"/>
      <c r="O161" s="172"/>
      <c r="P161" s="172"/>
      <c r="Q161" s="172"/>
      <c r="R161" s="172"/>
      <c r="S161" s="173"/>
      <c r="T161" s="174"/>
      <c r="U161" s="634">
        <v>4</v>
      </c>
      <c r="V161" s="635" t="str">
        <f t="shared" ref="V161" si="1405">I164</f>
        <v/>
      </c>
      <c r="W161" s="623">
        <f t="shared" ref="W161" si="1406">J161</f>
        <v>0</v>
      </c>
      <c r="X161" s="626">
        <f t="shared" ref="X161" si="1407">J162</f>
        <v>0</v>
      </c>
      <c r="Y161" s="626">
        <f t="shared" ref="Y161" si="1408">J163</f>
        <v>0</v>
      </c>
      <c r="Z161" s="620">
        <f t="shared" ref="Z161" si="1409">J164</f>
        <v>0</v>
      </c>
      <c r="AA161" s="623">
        <f t="shared" ref="AA161" si="1410">K161</f>
        <v>0</v>
      </c>
      <c r="AB161" s="626">
        <f t="shared" ref="AB161" si="1411">K162</f>
        <v>0</v>
      </c>
      <c r="AC161" s="626">
        <f t="shared" ref="AC161" si="1412">K163</f>
        <v>0</v>
      </c>
      <c r="AD161" s="620">
        <f t="shared" ref="AD161" si="1413">K164</f>
        <v>0</v>
      </c>
      <c r="AE161" s="623">
        <f t="shared" ref="AE161" si="1414">L161</f>
        <v>0</v>
      </c>
      <c r="AF161" s="626">
        <f t="shared" ref="AF161" si="1415">L162</f>
        <v>0</v>
      </c>
      <c r="AG161" s="626">
        <f t="shared" ref="AG161" si="1416">L163</f>
        <v>0</v>
      </c>
      <c r="AH161" s="620">
        <f t="shared" ref="AH161" si="1417">L164</f>
        <v>0</v>
      </c>
      <c r="AI161" s="623">
        <f t="shared" ref="AI161" si="1418">M161</f>
        <v>0</v>
      </c>
      <c r="AJ161" s="626">
        <f t="shared" ref="AJ161" si="1419">M162</f>
        <v>0</v>
      </c>
      <c r="AK161" s="626">
        <f t="shared" ref="AK161" si="1420">M163</f>
        <v>0</v>
      </c>
      <c r="AL161" s="620">
        <f t="shared" ref="AL161" si="1421">M164</f>
        <v>0</v>
      </c>
      <c r="AM161" s="623">
        <f t="shared" ref="AM161" si="1422">N161</f>
        <v>0</v>
      </c>
      <c r="AN161" s="626">
        <f t="shared" ref="AN161" si="1423">N162</f>
        <v>0</v>
      </c>
      <c r="AO161" s="626">
        <f t="shared" ref="AO161" si="1424">N163</f>
        <v>0</v>
      </c>
      <c r="AP161" s="620">
        <f t="shared" ref="AP161" si="1425">N164</f>
        <v>0</v>
      </c>
      <c r="AQ161" s="623">
        <f t="shared" ref="AQ161" si="1426">O161</f>
        <v>0</v>
      </c>
      <c r="AR161" s="626">
        <f t="shared" ref="AR161" si="1427">O162</f>
        <v>0</v>
      </c>
      <c r="AS161" s="626">
        <f t="shared" ref="AS161" si="1428">O163</f>
        <v>0</v>
      </c>
      <c r="AT161" s="620">
        <f t="shared" ref="AT161" si="1429">O164</f>
        <v>0</v>
      </c>
      <c r="AU161" s="623">
        <f t="shared" ref="AU161" si="1430">P161</f>
        <v>0</v>
      </c>
      <c r="AV161" s="626">
        <f t="shared" ref="AV161" si="1431">P162</f>
        <v>0</v>
      </c>
      <c r="AW161" s="626">
        <f t="shared" ref="AW161" si="1432">P163</f>
        <v>0</v>
      </c>
      <c r="AX161" s="620">
        <f t="shared" ref="AX161" si="1433">P164</f>
        <v>0</v>
      </c>
      <c r="AY161" s="623">
        <f t="shared" ref="AY161" si="1434">Q161</f>
        <v>0</v>
      </c>
      <c r="AZ161" s="626">
        <f t="shared" ref="AZ161" si="1435">Q162</f>
        <v>0</v>
      </c>
      <c r="BA161" s="626">
        <f t="shared" ref="BA161" si="1436">Q163</f>
        <v>0</v>
      </c>
      <c r="BB161" s="620">
        <f t="shared" ref="BB161" si="1437">Q164</f>
        <v>0</v>
      </c>
      <c r="BC161" s="623">
        <f t="shared" ref="BC161" si="1438">R161</f>
        <v>0</v>
      </c>
      <c r="BD161" s="626">
        <f t="shared" ref="BD161" si="1439">R162</f>
        <v>0</v>
      </c>
      <c r="BE161" s="626">
        <f t="shared" ref="BE161" si="1440">R163</f>
        <v>0</v>
      </c>
      <c r="BF161" s="620">
        <f t="shared" ref="BF161" si="1441">R164</f>
        <v>0</v>
      </c>
      <c r="BG161" s="623">
        <f t="shared" ref="BG161" si="1442">S161</f>
        <v>0</v>
      </c>
      <c r="BH161" s="626">
        <f t="shared" ref="BH161" si="1443">S162</f>
        <v>0</v>
      </c>
      <c r="BI161" s="626">
        <f t="shared" ref="BI161" si="1444">S163</f>
        <v>0</v>
      </c>
      <c r="BJ161" s="620">
        <f t="shared" ref="BJ161" si="1445">S164</f>
        <v>0</v>
      </c>
      <c r="BK161" s="631">
        <f t="shared" ref="BK161" si="1446">H163</f>
        <v>0</v>
      </c>
      <c r="BL161" s="640">
        <f t="shared" ref="BL161" si="1447">SUM(T161,T162,T163,T164)</f>
        <v>0</v>
      </c>
      <c r="BM161" s="641"/>
      <c r="BN161" s="641"/>
      <c r="BO161" s="642"/>
      <c r="BP161" s="629" t="str">
        <f t="shared" si="1357"/>
        <v/>
      </c>
    </row>
    <row r="162" spans="1:68" ht="12" customHeight="1" x14ac:dyDescent="0.3">
      <c r="A162" s="582"/>
      <c r="B162" s="578"/>
      <c r="C162" s="570"/>
      <c r="D162" s="574"/>
      <c r="E162" s="164"/>
      <c r="F162" s="165"/>
      <c r="G162" s="150"/>
      <c r="H162" s="33" t="str">
        <f>IF(SUM(I161,I162,I163:I164,S161,S162,S163,S164)=0,"",(SUM(I161,I162,I163:I164,S161,S162,S163,S164)))</f>
        <v/>
      </c>
      <c r="I162" s="34" t="str">
        <f t="shared" ref="I162:I164" si="1448">IF(MIN(90,SUM(J162:S162))=0,"",(MIN(90,SUM(J162:S162))))</f>
        <v/>
      </c>
      <c r="J162" s="175"/>
      <c r="K162" s="175"/>
      <c r="L162" s="175"/>
      <c r="M162" s="175"/>
      <c r="N162" s="175"/>
      <c r="O162" s="175"/>
      <c r="P162" s="175"/>
      <c r="Q162" s="175"/>
      <c r="R162" s="175"/>
      <c r="S162" s="176"/>
      <c r="T162" s="177"/>
      <c r="U162" s="634"/>
      <c r="V162" s="636"/>
      <c r="W162" s="624"/>
      <c r="X162" s="627"/>
      <c r="Y162" s="627"/>
      <c r="Z162" s="621"/>
      <c r="AA162" s="624"/>
      <c r="AB162" s="627"/>
      <c r="AC162" s="627"/>
      <c r="AD162" s="621"/>
      <c r="AE162" s="624"/>
      <c r="AF162" s="627"/>
      <c r="AG162" s="627"/>
      <c r="AH162" s="621"/>
      <c r="AI162" s="624"/>
      <c r="AJ162" s="627"/>
      <c r="AK162" s="627"/>
      <c r="AL162" s="621"/>
      <c r="AM162" s="624"/>
      <c r="AN162" s="627"/>
      <c r="AO162" s="627"/>
      <c r="AP162" s="621"/>
      <c r="AQ162" s="624"/>
      <c r="AR162" s="627"/>
      <c r="AS162" s="627"/>
      <c r="AT162" s="621"/>
      <c r="AU162" s="624"/>
      <c r="AV162" s="627"/>
      <c r="AW162" s="627"/>
      <c r="AX162" s="621"/>
      <c r="AY162" s="624"/>
      <c r="AZ162" s="627"/>
      <c r="BA162" s="627"/>
      <c r="BB162" s="621"/>
      <c r="BC162" s="624"/>
      <c r="BD162" s="627"/>
      <c r="BE162" s="627"/>
      <c r="BF162" s="621"/>
      <c r="BG162" s="624"/>
      <c r="BH162" s="627"/>
      <c r="BI162" s="627"/>
      <c r="BJ162" s="621"/>
      <c r="BK162" s="632"/>
      <c r="BL162" s="643"/>
      <c r="BM162" s="644"/>
      <c r="BN162" s="644"/>
      <c r="BO162" s="645"/>
      <c r="BP162" s="630"/>
    </row>
    <row r="163" spans="1:68" ht="12" customHeight="1" thickBot="1" x14ac:dyDescent="0.35">
      <c r="A163" s="582"/>
      <c r="B163" s="578"/>
      <c r="C163" s="570"/>
      <c r="D163" s="574"/>
      <c r="E163" s="164"/>
      <c r="F163" s="165"/>
      <c r="G163" s="35" t="s">
        <v>677</v>
      </c>
      <c r="H163" s="95"/>
      <c r="I163" s="34" t="str">
        <f t="shared" si="1448"/>
        <v/>
      </c>
      <c r="J163" s="175"/>
      <c r="K163" s="175"/>
      <c r="L163" s="175"/>
      <c r="M163" s="175"/>
      <c r="N163" s="175"/>
      <c r="O163" s="175"/>
      <c r="P163" s="175"/>
      <c r="Q163" s="175"/>
      <c r="R163" s="175"/>
      <c r="S163" s="176"/>
      <c r="T163" s="177"/>
      <c r="U163" s="634"/>
      <c r="V163" s="636"/>
      <c r="W163" s="624"/>
      <c r="X163" s="627"/>
      <c r="Y163" s="627"/>
      <c r="Z163" s="621"/>
      <c r="AA163" s="624"/>
      <c r="AB163" s="627"/>
      <c r="AC163" s="627"/>
      <c r="AD163" s="621"/>
      <c r="AE163" s="624"/>
      <c r="AF163" s="627"/>
      <c r="AG163" s="627"/>
      <c r="AH163" s="621"/>
      <c r="AI163" s="624"/>
      <c r="AJ163" s="627"/>
      <c r="AK163" s="627"/>
      <c r="AL163" s="621"/>
      <c r="AM163" s="624"/>
      <c r="AN163" s="627"/>
      <c r="AO163" s="627"/>
      <c r="AP163" s="621"/>
      <c r="AQ163" s="624"/>
      <c r="AR163" s="627"/>
      <c r="AS163" s="627"/>
      <c r="AT163" s="621"/>
      <c r="AU163" s="624"/>
      <c r="AV163" s="627"/>
      <c r="AW163" s="627"/>
      <c r="AX163" s="621"/>
      <c r="AY163" s="624"/>
      <c r="AZ163" s="627"/>
      <c r="BA163" s="627"/>
      <c r="BB163" s="621"/>
      <c r="BC163" s="624"/>
      <c r="BD163" s="627"/>
      <c r="BE163" s="627"/>
      <c r="BF163" s="621"/>
      <c r="BG163" s="624"/>
      <c r="BH163" s="627"/>
      <c r="BI163" s="627"/>
      <c r="BJ163" s="621"/>
      <c r="BK163" s="632"/>
      <c r="BL163" s="643"/>
      <c r="BM163" s="644"/>
      <c r="BN163" s="644"/>
      <c r="BO163" s="645"/>
      <c r="BP163" s="630"/>
    </row>
    <row r="164" spans="1:68" ht="12" customHeight="1" thickBot="1" x14ac:dyDescent="0.35">
      <c r="A164" s="583"/>
      <c r="B164" s="579"/>
      <c r="C164" s="572"/>
      <c r="D164" s="575"/>
      <c r="E164" s="170"/>
      <c r="F164" s="167"/>
      <c r="G164" s="36" t="s">
        <v>678</v>
      </c>
      <c r="H164" s="37" t="str">
        <f>IF(SUM(H162,H163)=0,"",(SUM(H162,H163)))</f>
        <v/>
      </c>
      <c r="I164" s="38" t="str">
        <f t="shared" si="1448"/>
        <v/>
      </c>
      <c r="J164" s="178"/>
      <c r="K164" s="178"/>
      <c r="L164" s="178"/>
      <c r="M164" s="178"/>
      <c r="N164" s="178"/>
      <c r="O164" s="178"/>
      <c r="P164" s="178"/>
      <c r="Q164" s="178"/>
      <c r="R164" s="178"/>
      <c r="S164" s="179"/>
      <c r="T164" s="180"/>
      <c r="U164" s="634"/>
      <c r="V164" s="636"/>
      <c r="W164" s="624"/>
      <c r="X164" s="627"/>
      <c r="Y164" s="627"/>
      <c r="Z164" s="621"/>
      <c r="AA164" s="624"/>
      <c r="AB164" s="627"/>
      <c r="AC164" s="627"/>
      <c r="AD164" s="621"/>
      <c r="AE164" s="624"/>
      <c r="AF164" s="627"/>
      <c r="AG164" s="627"/>
      <c r="AH164" s="621"/>
      <c r="AI164" s="624"/>
      <c r="AJ164" s="627"/>
      <c r="AK164" s="627"/>
      <c r="AL164" s="621"/>
      <c r="AM164" s="624"/>
      <c r="AN164" s="627"/>
      <c r="AO164" s="627"/>
      <c r="AP164" s="621"/>
      <c r="AQ164" s="624"/>
      <c r="AR164" s="627"/>
      <c r="AS164" s="627"/>
      <c r="AT164" s="621"/>
      <c r="AU164" s="624"/>
      <c r="AV164" s="627"/>
      <c r="AW164" s="627"/>
      <c r="AX164" s="621"/>
      <c r="AY164" s="624"/>
      <c r="AZ164" s="627"/>
      <c r="BA164" s="627"/>
      <c r="BB164" s="621"/>
      <c r="BC164" s="624"/>
      <c r="BD164" s="627"/>
      <c r="BE164" s="627"/>
      <c r="BF164" s="621"/>
      <c r="BG164" s="624"/>
      <c r="BH164" s="627"/>
      <c r="BI164" s="627"/>
      <c r="BJ164" s="621"/>
      <c r="BK164" s="632"/>
      <c r="BL164" s="646"/>
      <c r="BM164" s="647"/>
      <c r="BN164" s="647"/>
      <c r="BO164" s="648"/>
      <c r="BP164" s="630"/>
    </row>
    <row r="165" spans="1:68" ht="12" customHeight="1" x14ac:dyDescent="0.3">
      <c r="A165" s="581" t="str">
        <f t="shared" ref="A165" si="1449">IF(ISERROR(RANK(BP165,$BP$149:$BP$172,0)),"",(RANK(BP165,$BP$149:$BP$172,0)))</f>
        <v/>
      </c>
      <c r="B165" s="577" t="str">
        <f>IF(ISNA(VLOOKUP($D165,'L. Des E.'!$A$3:$C$362,2,FALSE)),"",(VLOOKUP($D165,'L. Des E.'!$A$3:$C$362,2,FALSE)))</f>
        <v/>
      </c>
      <c r="C165" s="569" t="str">
        <f>IF(ISNA(VLOOKUP($D165,'L. Des E.'!$A$3:$C$362,3,FALSE)),"",(VLOOKUP($D165,'L. Des E.'!$A$3:$C$362,3,FALSE)))</f>
        <v/>
      </c>
      <c r="D165" s="573"/>
      <c r="E165" s="171"/>
      <c r="F165" s="168"/>
      <c r="G165" s="149"/>
      <c r="H165" s="39"/>
      <c r="I165" s="30" t="str">
        <f>IF(MIN(90,SUM(J165:S165))=0,"",(MIN(90,SUM(J165:S165))))</f>
        <v/>
      </c>
      <c r="J165" s="181"/>
      <c r="K165" s="181"/>
      <c r="L165" s="181"/>
      <c r="M165" s="181"/>
      <c r="N165" s="181"/>
      <c r="O165" s="181"/>
      <c r="P165" s="181"/>
      <c r="Q165" s="181"/>
      <c r="R165" s="181"/>
      <c r="S165" s="182"/>
      <c r="T165" s="183"/>
      <c r="U165" s="634">
        <v>5</v>
      </c>
      <c r="V165" s="635" t="str">
        <f t="shared" ref="V165" si="1450">I168</f>
        <v/>
      </c>
      <c r="W165" s="623">
        <f t="shared" ref="W165" si="1451">J165</f>
        <v>0</v>
      </c>
      <c r="X165" s="626">
        <f t="shared" ref="X165" si="1452">J166</f>
        <v>0</v>
      </c>
      <c r="Y165" s="626">
        <f t="shared" ref="Y165" si="1453">J167</f>
        <v>0</v>
      </c>
      <c r="Z165" s="620">
        <f t="shared" ref="Z165" si="1454">J168</f>
        <v>0</v>
      </c>
      <c r="AA165" s="623">
        <f t="shared" ref="AA165" si="1455">K165</f>
        <v>0</v>
      </c>
      <c r="AB165" s="626">
        <f t="shared" ref="AB165" si="1456">K166</f>
        <v>0</v>
      </c>
      <c r="AC165" s="626">
        <f t="shared" ref="AC165" si="1457">K167</f>
        <v>0</v>
      </c>
      <c r="AD165" s="620">
        <f t="shared" ref="AD165" si="1458">K168</f>
        <v>0</v>
      </c>
      <c r="AE165" s="623">
        <f t="shared" ref="AE165" si="1459">L165</f>
        <v>0</v>
      </c>
      <c r="AF165" s="626">
        <f t="shared" ref="AF165" si="1460">L166</f>
        <v>0</v>
      </c>
      <c r="AG165" s="626">
        <f t="shared" ref="AG165" si="1461">L167</f>
        <v>0</v>
      </c>
      <c r="AH165" s="620">
        <f t="shared" ref="AH165" si="1462">L168</f>
        <v>0</v>
      </c>
      <c r="AI165" s="623">
        <f t="shared" ref="AI165" si="1463">M165</f>
        <v>0</v>
      </c>
      <c r="AJ165" s="626">
        <f t="shared" ref="AJ165" si="1464">M166</f>
        <v>0</v>
      </c>
      <c r="AK165" s="626">
        <f t="shared" ref="AK165" si="1465">M167</f>
        <v>0</v>
      </c>
      <c r="AL165" s="620">
        <f t="shared" ref="AL165" si="1466">M168</f>
        <v>0</v>
      </c>
      <c r="AM165" s="623">
        <f t="shared" ref="AM165" si="1467">N165</f>
        <v>0</v>
      </c>
      <c r="AN165" s="626">
        <f t="shared" ref="AN165" si="1468">N166</f>
        <v>0</v>
      </c>
      <c r="AO165" s="626">
        <f t="shared" ref="AO165" si="1469">N167</f>
        <v>0</v>
      </c>
      <c r="AP165" s="620">
        <f t="shared" ref="AP165" si="1470">N168</f>
        <v>0</v>
      </c>
      <c r="AQ165" s="623">
        <f t="shared" ref="AQ165" si="1471">O165</f>
        <v>0</v>
      </c>
      <c r="AR165" s="626">
        <f t="shared" ref="AR165" si="1472">O166</f>
        <v>0</v>
      </c>
      <c r="AS165" s="626">
        <f t="shared" ref="AS165" si="1473">O167</f>
        <v>0</v>
      </c>
      <c r="AT165" s="620">
        <f t="shared" ref="AT165" si="1474">O168</f>
        <v>0</v>
      </c>
      <c r="AU165" s="623">
        <f t="shared" ref="AU165" si="1475">P165</f>
        <v>0</v>
      </c>
      <c r="AV165" s="626">
        <f t="shared" ref="AV165" si="1476">P166</f>
        <v>0</v>
      </c>
      <c r="AW165" s="626">
        <f t="shared" ref="AW165" si="1477">P167</f>
        <v>0</v>
      </c>
      <c r="AX165" s="620">
        <f t="shared" ref="AX165" si="1478">P168</f>
        <v>0</v>
      </c>
      <c r="AY165" s="623">
        <f t="shared" ref="AY165" si="1479">Q165</f>
        <v>0</v>
      </c>
      <c r="AZ165" s="626">
        <f t="shared" ref="AZ165" si="1480">Q166</f>
        <v>0</v>
      </c>
      <c r="BA165" s="626">
        <f t="shared" ref="BA165" si="1481">Q167</f>
        <v>0</v>
      </c>
      <c r="BB165" s="620">
        <f t="shared" ref="BB165" si="1482">Q168</f>
        <v>0</v>
      </c>
      <c r="BC165" s="623">
        <f t="shared" ref="BC165" si="1483">R165</f>
        <v>0</v>
      </c>
      <c r="BD165" s="626">
        <f t="shared" ref="BD165" si="1484">R166</f>
        <v>0</v>
      </c>
      <c r="BE165" s="626">
        <f t="shared" ref="BE165" si="1485">R167</f>
        <v>0</v>
      </c>
      <c r="BF165" s="620">
        <f t="shared" ref="BF165" si="1486">R168</f>
        <v>0</v>
      </c>
      <c r="BG165" s="623">
        <f t="shared" ref="BG165" si="1487">S165</f>
        <v>0</v>
      </c>
      <c r="BH165" s="626">
        <f t="shared" ref="BH165" si="1488">S166</f>
        <v>0</v>
      </c>
      <c r="BI165" s="626">
        <f t="shared" ref="BI165" si="1489">S167</f>
        <v>0</v>
      </c>
      <c r="BJ165" s="620">
        <f t="shared" ref="BJ165" si="1490">S168</f>
        <v>0</v>
      </c>
      <c r="BK165" s="631">
        <f t="shared" ref="BK165" si="1491">H167</f>
        <v>0</v>
      </c>
      <c r="BL165" s="640">
        <f t="shared" ref="BL165" si="1492">SUM(T165,T166,T167,T168)</f>
        <v>0</v>
      </c>
      <c r="BM165" s="641"/>
      <c r="BN165" s="641"/>
      <c r="BO165" s="642"/>
      <c r="BP165" s="629" t="str">
        <f t="shared" si="1357"/>
        <v/>
      </c>
    </row>
    <row r="166" spans="1:68" ht="12" customHeight="1" x14ac:dyDescent="0.3">
      <c r="A166" s="582"/>
      <c r="B166" s="578"/>
      <c r="C166" s="570"/>
      <c r="D166" s="574"/>
      <c r="E166" s="164"/>
      <c r="F166" s="165"/>
      <c r="G166" s="150"/>
      <c r="H166" s="33" t="str">
        <f>IF(SUM(I165,I166,I167:I168,S165,S166,S167,S168)=0,"",(SUM(I165,I166,I167:I168,S165,S166,S167,S168)))</f>
        <v/>
      </c>
      <c r="I166" s="34" t="str">
        <f t="shared" ref="I166:I168" si="1493">IF(MIN(90,SUM(J166:S166))=0,"",(MIN(90,SUM(J166:S166))))</f>
        <v/>
      </c>
      <c r="J166" s="175"/>
      <c r="K166" s="175"/>
      <c r="L166" s="175"/>
      <c r="M166" s="175"/>
      <c r="N166" s="175"/>
      <c r="O166" s="175"/>
      <c r="P166" s="175"/>
      <c r="Q166" s="175"/>
      <c r="R166" s="175"/>
      <c r="S166" s="176"/>
      <c r="T166" s="177"/>
      <c r="U166" s="634"/>
      <c r="V166" s="636"/>
      <c r="W166" s="624"/>
      <c r="X166" s="627"/>
      <c r="Y166" s="627"/>
      <c r="Z166" s="621"/>
      <c r="AA166" s="624"/>
      <c r="AB166" s="627"/>
      <c r="AC166" s="627"/>
      <c r="AD166" s="621"/>
      <c r="AE166" s="624"/>
      <c r="AF166" s="627"/>
      <c r="AG166" s="627"/>
      <c r="AH166" s="621"/>
      <c r="AI166" s="624"/>
      <c r="AJ166" s="627"/>
      <c r="AK166" s="627"/>
      <c r="AL166" s="621"/>
      <c r="AM166" s="624"/>
      <c r="AN166" s="627"/>
      <c r="AO166" s="627"/>
      <c r="AP166" s="621"/>
      <c r="AQ166" s="624"/>
      <c r="AR166" s="627"/>
      <c r="AS166" s="627"/>
      <c r="AT166" s="621"/>
      <c r="AU166" s="624"/>
      <c r="AV166" s="627"/>
      <c r="AW166" s="627"/>
      <c r="AX166" s="621"/>
      <c r="AY166" s="624"/>
      <c r="AZ166" s="627"/>
      <c r="BA166" s="627"/>
      <c r="BB166" s="621"/>
      <c r="BC166" s="624"/>
      <c r="BD166" s="627"/>
      <c r="BE166" s="627"/>
      <c r="BF166" s="621"/>
      <c r="BG166" s="624"/>
      <c r="BH166" s="627"/>
      <c r="BI166" s="627"/>
      <c r="BJ166" s="621"/>
      <c r="BK166" s="632"/>
      <c r="BL166" s="643"/>
      <c r="BM166" s="644"/>
      <c r="BN166" s="644"/>
      <c r="BO166" s="645"/>
      <c r="BP166" s="630"/>
    </row>
    <row r="167" spans="1:68" ht="12" customHeight="1" thickBot="1" x14ac:dyDescent="0.35">
      <c r="A167" s="582"/>
      <c r="B167" s="578"/>
      <c r="C167" s="570"/>
      <c r="D167" s="574"/>
      <c r="E167" s="164"/>
      <c r="F167" s="165"/>
      <c r="G167" s="35" t="s">
        <v>677</v>
      </c>
      <c r="H167" s="95"/>
      <c r="I167" s="34" t="str">
        <f t="shared" si="1493"/>
        <v/>
      </c>
      <c r="J167" s="175"/>
      <c r="K167" s="175"/>
      <c r="L167" s="175"/>
      <c r="M167" s="175"/>
      <c r="N167" s="175"/>
      <c r="O167" s="175"/>
      <c r="P167" s="175"/>
      <c r="Q167" s="175"/>
      <c r="R167" s="175"/>
      <c r="S167" s="176"/>
      <c r="T167" s="177"/>
      <c r="U167" s="634"/>
      <c r="V167" s="636"/>
      <c r="W167" s="624"/>
      <c r="X167" s="627"/>
      <c r="Y167" s="627"/>
      <c r="Z167" s="621"/>
      <c r="AA167" s="624"/>
      <c r="AB167" s="627"/>
      <c r="AC167" s="627"/>
      <c r="AD167" s="621"/>
      <c r="AE167" s="624"/>
      <c r="AF167" s="627"/>
      <c r="AG167" s="627"/>
      <c r="AH167" s="621"/>
      <c r="AI167" s="624"/>
      <c r="AJ167" s="627"/>
      <c r="AK167" s="627"/>
      <c r="AL167" s="621"/>
      <c r="AM167" s="624"/>
      <c r="AN167" s="627"/>
      <c r="AO167" s="627"/>
      <c r="AP167" s="621"/>
      <c r="AQ167" s="624"/>
      <c r="AR167" s="627"/>
      <c r="AS167" s="627"/>
      <c r="AT167" s="621"/>
      <c r="AU167" s="624"/>
      <c r="AV167" s="627"/>
      <c r="AW167" s="627"/>
      <c r="AX167" s="621"/>
      <c r="AY167" s="624"/>
      <c r="AZ167" s="627"/>
      <c r="BA167" s="627"/>
      <c r="BB167" s="621"/>
      <c r="BC167" s="624"/>
      <c r="BD167" s="627"/>
      <c r="BE167" s="627"/>
      <c r="BF167" s="621"/>
      <c r="BG167" s="624"/>
      <c r="BH167" s="627"/>
      <c r="BI167" s="627"/>
      <c r="BJ167" s="621"/>
      <c r="BK167" s="632"/>
      <c r="BL167" s="643"/>
      <c r="BM167" s="644"/>
      <c r="BN167" s="644"/>
      <c r="BO167" s="645"/>
      <c r="BP167" s="630"/>
    </row>
    <row r="168" spans="1:68" ht="12" customHeight="1" thickBot="1" x14ac:dyDescent="0.35">
      <c r="A168" s="583"/>
      <c r="B168" s="579"/>
      <c r="C168" s="572"/>
      <c r="D168" s="575"/>
      <c r="E168" s="166"/>
      <c r="F168" s="169"/>
      <c r="G168" s="36" t="s">
        <v>678</v>
      </c>
      <c r="H168" s="37" t="str">
        <f>IF(SUM(H166,H167)=0,"",(SUM(H166,H167)))</f>
        <v/>
      </c>
      <c r="I168" s="38" t="str">
        <f t="shared" si="1493"/>
        <v/>
      </c>
      <c r="J168" s="184"/>
      <c r="K168" s="184"/>
      <c r="L168" s="184"/>
      <c r="M168" s="184"/>
      <c r="N168" s="184"/>
      <c r="O168" s="184"/>
      <c r="P168" s="184"/>
      <c r="Q168" s="184"/>
      <c r="R168" s="184"/>
      <c r="S168" s="185"/>
      <c r="T168" s="183"/>
      <c r="U168" s="634"/>
      <c r="V168" s="636"/>
      <c r="W168" s="624"/>
      <c r="X168" s="627"/>
      <c r="Y168" s="627"/>
      <c r="Z168" s="621"/>
      <c r="AA168" s="624"/>
      <c r="AB168" s="627"/>
      <c r="AC168" s="627"/>
      <c r="AD168" s="621"/>
      <c r="AE168" s="624"/>
      <c r="AF168" s="627"/>
      <c r="AG168" s="627"/>
      <c r="AH168" s="621"/>
      <c r="AI168" s="624"/>
      <c r="AJ168" s="627"/>
      <c r="AK168" s="627"/>
      <c r="AL168" s="621"/>
      <c r="AM168" s="624"/>
      <c r="AN168" s="627"/>
      <c r="AO168" s="627"/>
      <c r="AP168" s="621"/>
      <c r="AQ168" s="624"/>
      <c r="AR168" s="627"/>
      <c r="AS168" s="627"/>
      <c r="AT168" s="621"/>
      <c r="AU168" s="624"/>
      <c r="AV168" s="627"/>
      <c r="AW168" s="627"/>
      <c r="AX168" s="621"/>
      <c r="AY168" s="624"/>
      <c r="AZ168" s="627"/>
      <c r="BA168" s="627"/>
      <c r="BB168" s="621"/>
      <c r="BC168" s="624"/>
      <c r="BD168" s="627"/>
      <c r="BE168" s="627"/>
      <c r="BF168" s="621"/>
      <c r="BG168" s="624"/>
      <c r="BH168" s="627"/>
      <c r="BI168" s="627"/>
      <c r="BJ168" s="621"/>
      <c r="BK168" s="632"/>
      <c r="BL168" s="646"/>
      <c r="BM168" s="647"/>
      <c r="BN168" s="647"/>
      <c r="BO168" s="648"/>
      <c r="BP168" s="630"/>
    </row>
    <row r="169" spans="1:68" ht="12" customHeight="1" x14ac:dyDescent="0.3">
      <c r="A169" s="581" t="str">
        <f t="shared" ref="A169" si="1494">IF(ISERROR(RANK(BP169,$BP$149:$BP$172,0)),"",(RANK(BP169,$BP$149:$BP$172,0)))</f>
        <v/>
      </c>
      <c r="B169" s="577" t="str">
        <f>IF(ISNA(VLOOKUP($D169,'L. Des E.'!$A$3:$C$362,2,FALSE)),"",(VLOOKUP($D169,'L. Des E.'!$A$3:$C$362,2,FALSE)))</f>
        <v/>
      </c>
      <c r="C169" s="569" t="str">
        <f>IF(ISNA(VLOOKUP($D169,'L. Des E.'!$A$3:$C$362,3,FALSE)),"",(VLOOKUP($D169,'L. Des E.'!$A$3:$C$362,3,FALSE)))</f>
        <v/>
      </c>
      <c r="D169" s="573"/>
      <c r="E169" s="162"/>
      <c r="F169" s="163"/>
      <c r="G169" s="149"/>
      <c r="H169" s="31"/>
      <c r="I169" s="30" t="str">
        <f>IF(MIN(90,SUM(J169:S169))=0,"",(MIN(90,SUM(J169:S169))))</f>
        <v/>
      </c>
      <c r="J169" s="172"/>
      <c r="K169" s="172"/>
      <c r="L169" s="172"/>
      <c r="M169" s="172"/>
      <c r="N169" s="172"/>
      <c r="O169" s="172"/>
      <c r="P169" s="172"/>
      <c r="Q169" s="172"/>
      <c r="R169" s="172"/>
      <c r="S169" s="173"/>
      <c r="T169" s="174"/>
      <c r="U169" s="634">
        <v>6</v>
      </c>
      <c r="V169" s="635" t="str">
        <f t="shared" ref="V169" si="1495">I172</f>
        <v/>
      </c>
      <c r="W169" s="623">
        <f t="shared" ref="W169" si="1496">J169</f>
        <v>0</v>
      </c>
      <c r="X169" s="626">
        <f t="shared" ref="X169" si="1497">J170</f>
        <v>0</v>
      </c>
      <c r="Y169" s="626">
        <f t="shared" ref="Y169" si="1498">J171</f>
        <v>0</v>
      </c>
      <c r="Z169" s="620">
        <f t="shared" ref="Z169" si="1499">J172</f>
        <v>0</v>
      </c>
      <c r="AA169" s="623">
        <f t="shared" ref="AA169" si="1500">K169</f>
        <v>0</v>
      </c>
      <c r="AB169" s="626">
        <f t="shared" ref="AB169" si="1501">K170</f>
        <v>0</v>
      </c>
      <c r="AC169" s="626">
        <f t="shared" ref="AC169" si="1502">K171</f>
        <v>0</v>
      </c>
      <c r="AD169" s="620">
        <f t="shared" ref="AD169" si="1503">K172</f>
        <v>0</v>
      </c>
      <c r="AE169" s="623">
        <f t="shared" ref="AE169" si="1504">L169</f>
        <v>0</v>
      </c>
      <c r="AF169" s="626">
        <f t="shared" ref="AF169" si="1505">L170</f>
        <v>0</v>
      </c>
      <c r="AG169" s="626">
        <f t="shared" ref="AG169" si="1506">L171</f>
        <v>0</v>
      </c>
      <c r="AH169" s="620">
        <f t="shared" ref="AH169" si="1507">L172</f>
        <v>0</v>
      </c>
      <c r="AI169" s="623">
        <f t="shared" ref="AI169" si="1508">M169</f>
        <v>0</v>
      </c>
      <c r="AJ169" s="626">
        <f t="shared" ref="AJ169" si="1509">M170</f>
        <v>0</v>
      </c>
      <c r="AK169" s="626">
        <f t="shared" ref="AK169" si="1510">M171</f>
        <v>0</v>
      </c>
      <c r="AL169" s="620">
        <f t="shared" ref="AL169" si="1511">M172</f>
        <v>0</v>
      </c>
      <c r="AM169" s="623">
        <f t="shared" ref="AM169" si="1512">N169</f>
        <v>0</v>
      </c>
      <c r="AN169" s="626">
        <f t="shared" ref="AN169" si="1513">N170</f>
        <v>0</v>
      </c>
      <c r="AO169" s="626">
        <f t="shared" ref="AO169" si="1514">N171</f>
        <v>0</v>
      </c>
      <c r="AP169" s="620">
        <f t="shared" ref="AP169" si="1515">N172</f>
        <v>0</v>
      </c>
      <c r="AQ169" s="623">
        <f t="shared" ref="AQ169" si="1516">O169</f>
        <v>0</v>
      </c>
      <c r="AR169" s="626">
        <f t="shared" ref="AR169" si="1517">O170</f>
        <v>0</v>
      </c>
      <c r="AS169" s="626">
        <f t="shared" ref="AS169" si="1518">O171</f>
        <v>0</v>
      </c>
      <c r="AT169" s="620">
        <f t="shared" ref="AT169" si="1519">O172</f>
        <v>0</v>
      </c>
      <c r="AU169" s="623">
        <f t="shared" ref="AU169" si="1520">P169</f>
        <v>0</v>
      </c>
      <c r="AV169" s="626">
        <f t="shared" ref="AV169" si="1521">P170</f>
        <v>0</v>
      </c>
      <c r="AW169" s="626">
        <f t="shared" ref="AW169" si="1522">P171</f>
        <v>0</v>
      </c>
      <c r="AX169" s="620">
        <f t="shared" ref="AX169" si="1523">P172</f>
        <v>0</v>
      </c>
      <c r="AY169" s="623">
        <f t="shared" ref="AY169" si="1524">Q169</f>
        <v>0</v>
      </c>
      <c r="AZ169" s="626">
        <f t="shared" ref="AZ169" si="1525">Q170</f>
        <v>0</v>
      </c>
      <c r="BA169" s="626">
        <f t="shared" ref="BA169" si="1526">Q171</f>
        <v>0</v>
      </c>
      <c r="BB169" s="620">
        <f t="shared" ref="BB169" si="1527">Q172</f>
        <v>0</v>
      </c>
      <c r="BC169" s="623">
        <f t="shared" ref="BC169" si="1528">R169</f>
        <v>0</v>
      </c>
      <c r="BD169" s="626">
        <f t="shared" ref="BD169" si="1529">R170</f>
        <v>0</v>
      </c>
      <c r="BE169" s="626">
        <f t="shared" ref="BE169" si="1530">R171</f>
        <v>0</v>
      </c>
      <c r="BF169" s="620">
        <f t="shared" ref="BF169" si="1531">R172</f>
        <v>0</v>
      </c>
      <c r="BG169" s="623">
        <f t="shared" ref="BG169" si="1532">S169</f>
        <v>0</v>
      </c>
      <c r="BH169" s="626">
        <f t="shared" ref="BH169" si="1533">S170</f>
        <v>0</v>
      </c>
      <c r="BI169" s="626">
        <f t="shared" ref="BI169" si="1534">S171</f>
        <v>0</v>
      </c>
      <c r="BJ169" s="620">
        <f t="shared" ref="BJ169" si="1535">S172</f>
        <v>0</v>
      </c>
      <c r="BK169" s="631">
        <f t="shared" ref="BK169" si="1536">H171</f>
        <v>0</v>
      </c>
      <c r="BL169" s="640">
        <f t="shared" ref="BL169" si="1537">SUM(T169,T170,T171,T172)</f>
        <v>0</v>
      </c>
      <c r="BM169" s="641"/>
      <c r="BN169" s="641"/>
      <c r="BO169" s="642"/>
      <c r="BP169" s="629" t="str">
        <f t="shared" si="1357"/>
        <v/>
      </c>
    </row>
    <row r="170" spans="1:68" ht="12" customHeight="1" x14ac:dyDescent="0.3">
      <c r="A170" s="582"/>
      <c r="B170" s="578"/>
      <c r="C170" s="570"/>
      <c r="D170" s="574"/>
      <c r="E170" s="164"/>
      <c r="F170" s="165"/>
      <c r="G170" s="150"/>
      <c r="H170" s="33" t="str">
        <f>IF(SUM(I169,I170,I171:I172,S169,S170,S171,S172)=0,"",(SUM(I169,I170,I171:I172,S169,S170,S171,S172)))</f>
        <v/>
      </c>
      <c r="I170" s="34" t="str">
        <f t="shared" ref="I170:I172" si="1538">IF(MIN(90,SUM(J170:S170))=0,"",(MIN(90,SUM(J170:S170))))</f>
        <v/>
      </c>
      <c r="J170" s="175"/>
      <c r="K170" s="175"/>
      <c r="L170" s="175"/>
      <c r="M170" s="175"/>
      <c r="N170" s="175"/>
      <c r="O170" s="175"/>
      <c r="P170" s="175"/>
      <c r="Q170" s="175"/>
      <c r="R170" s="175"/>
      <c r="S170" s="176"/>
      <c r="T170" s="177"/>
      <c r="U170" s="634"/>
      <c r="V170" s="636"/>
      <c r="W170" s="624"/>
      <c r="X170" s="627"/>
      <c r="Y170" s="627"/>
      <c r="Z170" s="621"/>
      <c r="AA170" s="624"/>
      <c r="AB170" s="627"/>
      <c r="AC170" s="627"/>
      <c r="AD170" s="621"/>
      <c r="AE170" s="624"/>
      <c r="AF170" s="627"/>
      <c r="AG170" s="627"/>
      <c r="AH170" s="621"/>
      <c r="AI170" s="624"/>
      <c r="AJ170" s="627"/>
      <c r="AK170" s="627"/>
      <c r="AL170" s="621"/>
      <c r="AM170" s="624"/>
      <c r="AN170" s="627"/>
      <c r="AO170" s="627"/>
      <c r="AP170" s="621"/>
      <c r="AQ170" s="624"/>
      <c r="AR170" s="627"/>
      <c r="AS170" s="627"/>
      <c r="AT170" s="621"/>
      <c r="AU170" s="624"/>
      <c r="AV170" s="627"/>
      <c r="AW170" s="627"/>
      <c r="AX170" s="621"/>
      <c r="AY170" s="624"/>
      <c r="AZ170" s="627"/>
      <c r="BA170" s="627"/>
      <c r="BB170" s="621"/>
      <c r="BC170" s="624"/>
      <c r="BD170" s="627"/>
      <c r="BE170" s="627"/>
      <c r="BF170" s="621"/>
      <c r="BG170" s="624"/>
      <c r="BH170" s="627"/>
      <c r="BI170" s="627"/>
      <c r="BJ170" s="621"/>
      <c r="BK170" s="632"/>
      <c r="BL170" s="643"/>
      <c r="BM170" s="644"/>
      <c r="BN170" s="644"/>
      <c r="BO170" s="645"/>
      <c r="BP170" s="630"/>
    </row>
    <row r="171" spans="1:68" ht="12" customHeight="1" thickBot="1" x14ac:dyDescent="0.35">
      <c r="A171" s="582"/>
      <c r="B171" s="578"/>
      <c r="C171" s="570"/>
      <c r="D171" s="574"/>
      <c r="E171" s="164"/>
      <c r="F171" s="165"/>
      <c r="G171" s="35" t="s">
        <v>677</v>
      </c>
      <c r="H171" s="95"/>
      <c r="I171" s="34" t="str">
        <f t="shared" si="1538"/>
        <v/>
      </c>
      <c r="J171" s="175"/>
      <c r="K171" s="175"/>
      <c r="L171" s="175"/>
      <c r="M171" s="175"/>
      <c r="N171" s="175"/>
      <c r="O171" s="175"/>
      <c r="P171" s="175"/>
      <c r="Q171" s="175"/>
      <c r="R171" s="175"/>
      <c r="S171" s="176"/>
      <c r="T171" s="177"/>
      <c r="U171" s="634"/>
      <c r="V171" s="636"/>
      <c r="W171" s="624"/>
      <c r="X171" s="627"/>
      <c r="Y171" s="627"/>
      <c r="Z171" s="621"/>
      <c r="AA171" s="624"/>
      <c r="AB171" s="627"/>
      <c r="AC171" s="627"/>
      <c r="AD171" s="621"/>
      <c r="AE171" s="624"/>
      <c r="AF171" s="627"/>
      <c r="AG171" s="627"/>
      <c r="AH171" s="621"/>
      <c r="AI171" s="624"/>
      <c r="AJ171" s="627"/>
      <c r="AK171" s="627"/>
      <c r="AL171" s="621"/>
      <c r="AM171" s="624"/>
      <c r="AN171" s="627"/>
      <c r="AO171" s="627"/>
      <c r="AP171" s="621"/>
      <c r="AQ171" s="624"/>
      <c r="AR171" s="627"/>
      <c r="AS171" s="627"/>
      <c r="AT171" s="621"/>
      <c r="AU171" s="624"/>
      <c r="AV171" s="627"/>
      <c r="AW171" s="627"/>
      <c r="AX171" s="621"/>
      <c r="AY171" s="624"/>
      <c r="AZ171" s="627"/>
      <c r="BA171" s="627"/>
      <c r="BB171" s="621"/>
      <c r="BC171" s="624"/>
      <c r="BD171" s="627"/>
      <c r="BE171" s="627"/>
      <c r="BF171" s="621"/>
      <c r="BG171" s="624"/>
      <c r="BH171" s="627"/>
      <c r="BI171" s="627"/>
      <c r="BJ171" s="621"/>
      <c r="BK171" s="632"/>
      <c r="BL171" s="643"/>
      <c r="BM171" s="644"/>
      <c r="BN171" s="644"/>
      <c r="BO171" s="645"/>
      <c r="BP171" s="630"/>
    </row>
    <row r="172" spans="1:68" ht="12" customHeight="1" thickBot="1" x14ac:dyDescent="0.35">
      <c r="A172" s="664"/>
      <c r="B172" s="580"/>
      <c r="C172" s="571"/>
      <c r="D172" s="576"/>
      <c r="E172" s="195"/>
      <c r="F172" s="196"/>
      <c r="G172" s="40" t="s">
        <v>678</v>
      </c>
      <c r="H172" s="41" t="str">
        <f>IF(SUM(H170,H171)=0,"",(SUM(H170,H171)))</f>
        <v/>
      </c>
      <c r="I172" s="42" t="str">
        <f t="shared" si="1538"/>
        <v/>
      </c>
      <c r="J172" s="197"/>
      <c r="K172" s="197"/>
      <c r="L172" s="197"/>
      <c r="M172" s="197"/>
      <c r="N172" s="197"/>
      <c r="O172" s="197"/>
      <c r="P172" s="197"/>
      <c r="Q172" s="197"/>
      <c r="R172" s="197"/>
      <c r="S172" s="198"/>
      <c r="T172" s="199"/>
      <c r="U172" s="634"/>
      <c r="V172" s="637"/>
      <c r="W172" s="625"/>
      <c r="X172" s="628"/>
      <c r="Y172" s="628"/>
      <c r="Z172" s="622"/>
      <c r="AA172" s="625"/>
      <c r="AB172" s="628"/>
      <c r="AC172" s="628"/>
      <c r="AD172" s="622"/>
      <c r="AE172" s="625"/>
      <c r="AF172" s="628"/>
      <c r="AG172" s="628"/>
      <c r="AH172" s="622"/>
      <c r="AI172" s="625"/>
      <c r="AJ172" s="628"/>
      <c r="AK172" s="628"/>
      <c r="AL172" s="622"/>
      <c r="AM172" s="625"/>
      <c r="AN172" s="628"/>
      <c r="AO172" s="628"/>
      <c r="AP172" s="622"/>
      <c r="AQ172" s="625"/>
      <c r="AR172" s="628"/>
      <c r="AS172" s="628"/>
      <c r="AT172" s="622"/>
      <c r="AU172" s="625"/>
      <c r="AV172" s="628"/>
      <c r="AW172" s="628"/>
      <c r="AX172" s="622"/>
      <c r="AY172" s="625"/>
      <c r="AZ172" s="628"/>
      <c r="BA172" s="628"/>
      <c r="BB172" s="622"/>
      <c r="BC172" s="625"/>
      <c r="BD172" s="628"/>
      <c r="BE172" s="628"/>
      <c r="BF172" s="622"/>
      <c r="BG172" s="625"/>
      <c r="BH172" s="628"/>
      <c r="BI172" s="628"/>
      <c r="BJ172" s="622"/>
      <c r="BK172" s="633"/>
      <c r="BL172" s="646"/>
      <c r="BM172" s="647"/>
      <c r="BN172" s="647"/>
      <c r="BO172" s="648"/>
      <c r="BP172" s="630"/>
    </row>
    <row r="173" spans="1:68" ht="15" thickTop="1" x14ac:dyDescent="0.3"/>
  </sheetData>
  <sheetProtection algorithmName="SHA-512" hashValue="dWA9UcRA8z6ZZtef4ONrL2i1PTfCSqkp2PGi9h/lOAW91HIRgZavDUl9u5NWWx/A7NtcX5oj4ooWSLdYYEBwVQ==" saltValue="PvOzMFxWRqHnLn/qtw+O3Q==" spinCount="100000" sheet="1" objects="1" scenarios="1"/>
  <mergeCells count="2074">
    <mergeCell ref="BL157:BO160"/>
    <mergeCell ref="BL161:BO164"/>
    <mergeCell ref="BL165:BO168"/>
    <mergeCell ref="BL169:BO172"/>
    <mergeCell ref="BL75:BO78"/>
    <mergeCell ref="BL79:BO82"/>
    <mergeCell ref="BL83:BO86"/>
    <mergeCell ref="BL87:BO90"/>
    <mergeCell ref="BL93:BO96"/>
    <mergeCell ref="BL97:BO100"/>
    <mergeCell ref="BL101:BO104"/>
    <mergeCell ref="BL105:BO108"/>
    <mergeCell ref="BL109:BO112"/>
    <mergeCell ref="BL113:BO116"/>
    <mergeCell ref="BL119:BO122"/>
    <mergeCell ref="BL123:BO126"/>
    <mergeCell ref="BL127:BO130"/>
    <mergeCell ref="BL131:BO134"/>
    <mergeCell ref="BL135:BO138"/>
    <mergeCell ref="BL139:BO142"/>
    <mergeCell ref="BL143:BO146"/>
    <mergeCell ref="BL118:BO118"/>
    <mergeCell ref="BL148:BO148"/>
    <mergeCell ref="BL3:BO6"/>
    <mergeCell ref="BL7:BO10"/>
    <mergeCell ref="BL11:BO14"/>
    <mergeCell ref="BL15:BO18"/>
    <mergeCell ref="BL19:BO22"/>
    <mergeCell ref="BL23:BO26"/>
    <mergeCell ref="BL27:BO30"/>
    <mergeCell ref="BL33:BO36"/>
    <mergeCell ref="BL37:BO40"/>
    <mergeCell ref="BL41:BO44"/>
    <mergeCell ref="BL45:BO48"/>
    <mergeCell ref="BL49:BO52"/>
    <mergeCell ref="BL53:BO56"/>
    <mergeCell ref="BL57:BO60"/>
    <mergeCell ref="BL63:BO66"/>
    <mergeCell ref="BL67:BO70"/>
    <mergeCell ref="BL71:BO74"/>
    <mergeCell ref="A105:A108"/>
    <mergeCell ref="B105:B108"/>
    <mergeCell ref="C105:C108"/>
    <mergeCell ref="D105:D108"/>
    <mergeCell ref="A109:A112"/>
    <mergeCell ref="B109:B112"/>
    <mergeCell ref="G148:H148"/>
    <mergeCell ref="A147:B147"/>
    <mergeCell ref="C147:D147"/>
    <mergeCell ref="E117:H117"/>
    <mergeCell ref="I117:J117"/>
    <mergeCell ref="K117:N117"/>
    <mergeCell ref="O117:T117"/>
    <mergeCell ref="G118:H118"/>
    <mergeCell ref="A117:B117"/>
    <mergeCell ref="C117:D117"/>
    <mergeCell ref="E147:H147"/>
    <mergeCell ref="I147:J147"/>
    <mergeCell ref="K147:N147"/>
    <mergeCell ref="O147:T147"/>
    <mergeCell ref="A143:A146"/>
    <mergeCell ref="B143:B146"/>
    <mergeCell ref="C143:C146"/>
    <mergeCell ref="D143:D146"/>
    <mergeCell ref="A139:A142"/>
    <mergeCell ref="B139:B142"/>
    <mergeCell ref="C109:C112"/>
    <mergeCell ref="D109:D112"/>
    <mergeCell ref="A127:A130"/>
    <mergeCell ref="B127:B130"/>
    <mergeCell ref="C127:C130"/>
    <mergeCell ref="D127:D130"/>
    <mergeCell ref="A101:A104"/>
    <mergeCell ref="B101:B104"/>
    <mergeCell ref="C101:C104"/>
    <mergeCell ref="D101:D104"/>
    <mergeCell ref="A97:A100"/>
    <mergeCell ref="B97:B100"/>
    <mergeCell ref="C97:C100"/>
    <mergeCell ref="E61:H61"/>
    <mergeCell ref="A87:A90"/>
    <mergeCell ref="B87:B90"/>
    <mergeCell ref="C87:C90"/>
    <mergeCell ref="D87:D90"/>
    <mergeCell ref="A83:A86"/>
    <mergeCell ref="B83:B86"/>
    <mergeCell ref="C83:C86"/>
    <mergeCell ref="D83:D86"/>
    <mergeCell ref="A79:A82"/>
    <mergeCell ref="B79:B82"/>
    <mergeCell ref="C79:C82"/>
    <mergeCell ref="D79:D82"/>
    <mergeCell ref="A75:A78"/>
    <mergeCell ref="B75:B78"/>
    <mergeCell ref="C75:C78"/>
    <mergeCell ref="B67:B70"/>
    <mergeCell ref="C67:C70"/>
    <mergeCell ref="D67:D70"/>
    <mergeCell ref="A63:A66"/>
    <mergeCell ref="B71:B74"/>
    <mergeCell ref="B63:B66"/>
    <mergeCell ref="C63:C66"/>
    <mergeCell ref="D63:D66"/>
    <mergeCell ref="I31:J31"/>
    <mergeCell ref="K31:N31"/>
    <mergeCell ref="O31:T31"/>
    <mergeCell ref="G32:H32"/>
    <mergeCell ref="A31:B31"/>
    <mergeCell ref="C31:D31"/>
    <mergeCell ref="O1:T1"/>
    <mergeCell ref="C1:D1"/>
    <mergeCell ref="E1:H1"/>
    <mergeCell ref="I1:J1"/>
    <mergeCell ref="K1:N1"/>
    <mergeCell ref="E31:H31"/>
    <mergeCell ref="A23:A26"/>
    <mergeCell ref="B23:B26"/>
    <mergeCell ref="C23:C26"/>
    <mergeCell ref="D23:D26"/>
    <mergeCell ref="A19:A22"/>
    <mergeCell ref="B19:B22"/>
    <mergeCell ref="C19:C22"/>
    <mergeCell ref="D19:D22"/>
    <mergeCell ref="A15:A18"/>
    <mergeCell ref="B15:B18"/>
    <mergeCell ref="C15:C18"/>
    <mergeCell ref="D15:D18"/>
    <mergeCell ref="A27:A30"/>
    <mergeCell ref="B27:B30"/>
    <mergeCell ref="C27:C30"/>
    <mergeCell ref="D27:D30"/>
    <mergeCell ref="A1:B1"/>
    <mergeCell ref="G2:H2"/>
    <mergeCell ref="A11:A14"/>
    <mergeCell ref="B11:B14"/>
    <mergeCell ref="A157:A160"/>
    <mergeCell ref="B157:B160"/>
    <mergeCell ref="C157:C160"/>
    <mergeCell ref="D157:D160"/>
    <mergeCell ref="A153:A156"/>
    <mergeCell ref="B153:B156"/>
    <mergeCell ref="C153:C156"/>
    <mergeCell ref="D153:D156"/>
    <mergeCell ref="A149:A152"/>
    <mergeCell ref="B149:B152"/>
    <mergeCell ref="C149:C152"/>
    <mergeCell ref="D149:D152"/>
    <mergeCell ref="A169:A172"/>
    <mergeCell ref="B169:B172"/>
    <mergeCell ref="C169:C172"/>
    <mergeCell ref="D169:D172"/>
    <mergeCell ref="A165:A168"/>
    <mergeCell ref="B165:B168"/>
    <mergeCell ref="C165:C168"/>
    <mergeCell ref="D165:D168"/>
    <mergeCell ref="A161:A164"/>
    <mergeCell ref="B161:B164"/>
    <mergeCell ref="C161:C164"/>
    <mergeCell ref="D161:D164"/>
    <mergeCell ref="A123:A126"/>
    <mergeCell ref="B123:B126"/>
    <mergeCell ref="C123:C126"/>
    <mergeCell ref="D123:D126"/>
    <mergeCell ref="A113:A116"/>
    <mergeCell ref="B113:B116"/>
    <mergeCell ref="C113:C116"/>
    <mergeCell ref="D113:D116"/>
    <mergeCell ref="C139:C142"/>
    <mergeCell ref="D139:D142"/>
    <mergeCell ref="A135:A138"/>
    <mergeCell ref="B135:B138"/>
    <mergeCell ref="C135:C138"/>
    <mergeCell ref="D135:D138"/>
    <mergeCell ref="A131:A134"/>
    <mergeCell ref="B131:B134"/>
    <mergeCell ref="C131:C134"/>
    <mergeCell ref="D131:D134"/>
    <mergeCell ref="A119:A122"/>
    <mergeCell ref="B119:B122"/>
    <mergeCell ref="C119:C122"/>
    <mergeCell ref="D119:D122"/>
    <mergeCell ref="A57:A60"/>
    <mergeCell ref="B57:B60"/>
    <mergeCell ref="C57:C60"/>
    <mergeCell ref="D57:D60"/>
    <mergeCell ref="D97:D100"/>
    <mergeCell ref="B93:B96"/>
    <mergeCell ref="C93:C96"/>
    <mergeCell ref="D93:D96"/>
    <mergeCell ref="O91:T91"/>
    <mergeCell ref="G92:H92"/>
    <mergeCell ref="A91:B91"/>
    <mergeCell ref="C91:D91"/>
    <mergeCell ref="E91:H91"/>
    <mergeCell ref="I91:J91"/>
    <mergeCell ref="K91:N91"/>
    <mergeCell ref="O61:T61"/>
    <mergeCell ref="G62:H62"/>
    <mergeCell ref="A61:B61"/>
    <mergeCell ref="C61:D61"/>
    <mergeCell ref="I61:J61"/>
    <mergeCell ref="K61:N61"/>
    <mergeCell ref="D75:D78"/>
    <mergeCell ref="A71:A74"/>
    <mergeCell ref="A93:A96"/>
    <mergeCell ref="C71:C74"/>
    <mergeCell ref="D71:D74"/>
    <mergeCell ref="A67:A70"/>
    <mergeCell ref="A41:A44"/>
    <mergeCell ref="B41:B44"/>
    <mergeCell ref="C41:C44"/>
    <mergeCell ref="D41:D44"/>
    <mergeCell ref="A37:A40"/>
    <mergeCell ref="B37:B40"/>
    <mergeCell ref="C37:C40"/>
    <mergeCell ref="D37:D40"/>
    <mergeCell ref="A33:A36"/>
    <mergeCell ref="B33:B36"/>
    <mergeCell ref="C33:C36"/>
    <mergeCell ref="D33:D36"/>
    <mergeCell ref="A53:A56"/>
    <mergeCell ref="B53:B56"/>
    <mergeCell ref="C53:C56"/>
    <mergeCell ref="D53:D56"/>
    <mergeCell ref="A49:A52"/>
    <mergeCell ref="B49:B52"/>
    <mergeCell ref="C49:C52"/>
    <mergeCell ref="D49:D52"/>
    <mergeCell ref="A45:A48"/>
    <mergeCell ref="B45:B48"/>
    <mergeCell ref="C45:C48"/>
    <mergeCell ref="D45:D48"/>
    <mergeCell ref="C11:C14"/>
    <mergeCell ref="D11:D14"/>
    <mergeCell ref="A7:A10"/>
    <mergeCell ref="B7:B10"/>
    <mergeCell ref="C7:C10"/>
    <mergeCell ref="D7:D10"/>
    <mergeCell ref="A3:A6"/>
    <mergeCell ref="B3:B6"/>
    <mergeCell ref="C3:C6"/>
    <mergeCell ref="D3:D6"/>
    <mergeCell ref="U3:U6"/>
    <mergeCell ref="V3:V6"/>
    <mergeCell ref="W3:W6"/>
    <mergeCell ref="X3:X6"/>
    <mergeCell ref="Y3:Y6"/>
    <mergeCell ref="Z3:Z6"/>
    <mergeCell ref="AA3:AA6"/>
    <mergeCell ref="U11:U14"/>
    <mergeCell ref="V11:V14"/>
    <mergeCell ref="W11:W14"/>
    <mergeCell ref="X11:X14"/>
    <mergeCell ref="Y11:Y14"/>
    <mergeCell ref="Z11:Z14"/>
    <mergeCell ref="AA11:AA14"/>
    <mergeCell ref="AB3:AB6"/>
    <mergeCell ref="AC3:AC6"/>
    <mergeCell ref="BK1:BK2"/>
    <mergeCell ref="W2:Z2"/>
    <mergeCell ref="AA2:AD2"/>
    <mergeCell ref="AE2:AH2"/>
    <mergeCell ref="AI2:AL2"/>
    <mergeCell ref="AM2:AP2"/>
    <mergeCell ref="AQ2:AT2"/>
    <mergeCell ref="AU2:AX2"/>
    <mergeCell ref="AY2:BB2"/>
    <mergeCell ref="BC2:BF2"/>
    <mergeCell ref="BG2:BJ2"/>
    <mergeCell ref="BD3:BD6"/>
    <mergeCell ref="AM3:AM6"/>
    <mergeCell ref="AN3:AN6"/>
    <mergeCell ref="AO3:AO6"/>
    <mergeCell ref="AP3:AP6"/>
    <mergeCell ref="AQ3:AQ6"/>
    <mergeCell ref="AR3:AR6"/>
    <mergeCell ref="AS3:AS6"/>
    <mergeCell ref="AT3:AT6"/>
    <mergeCell ref="AU3:AU6"/>
    <mergeCell ref="AD3:AD6"/>
    <mergeCell ref="AE3:AE6"/>
    <mergeCell ref="AF3:AF6"/>
    <mergeCell ref="AG3:AG6"/>
    <mergeCell ref="AH3:AH6"/>
    <mergeCell ref="AI3:AI6"/>
    <mergeCell ref="AJ3:AJ6"/>
    <mergeCell ref="AK3:AK6"/>
    <mergeCell ref="AL3:AL6"/>
    <mergeCell ref="BE3:BE6"/>
    <mergeCell ref="BF3:BF6"/>
    <mergeCell ref="BG3:BG6"/>
    <mergeCell ref="BH3:BH6"/>
    <mergeCell ref="BI3:BI6"/>
    <mergeCell ref="BJ3:BJ6"/>
    <mergeCell ref="BK3:BK6"/>
    <mergeCell ref="BP3:BP6"/>
    <mergeCell ref="U7:U10"/>
    <mergeCell ref="V7:V10"/>
    <mergeCell ref="W7:W10"/>
    <mergeCell ref="X7:X10"/>
    <mergeCell ref="Y7:Y10"/>
    <mergeCell ref="Z7:Z10"/>
    <mergeCell ref="AA7:AA10"/>
    <mergeCell ref="AB7:AB10"/>
    <mergeCell ref="AC7:AC10"/>
    <mergeCell ref="AD7:AD10"/>
    <mergeCell ref="AE7:AE10"/>
    <mergeCell ref="AF7:AF10"/>
    <mergeCell ref="AG7:AG10"/>
    <mergeCell ref="AH7:AH10"/>
    <mergeCell ref="AI7:AI10"/>
    <mergeCell ref="AJ7:AJ10"/>
    <mergeCell ref="AV3:AV6"/>
    <mergeCell ref="AW3:AW6"/>
    <mergeCell ref="AX3:AX6"/>
    <mergeCell ref="AY3:AY6"/>
    <mergeCell ref="AZ3:AZ6"/>
    <mergeCell ref="BA3:BA6"/>
    <mergeCell ref="BB3:BB6"/>
    <mergeCell ref="BC3:BC6"/>
    <mergeCell ref="BI7:BI10"/>
    <mergeCell ref="BJ7:BJ10"/>
    <mergeCell ref="BK7:BK10"/>
    <mergeCell ref="AT7:AT10"/>
    <mergeCell ref="AU7:AU10"/>
    <mergeCell ref="AV7:AV10"/>
    <mergeCell ref="AW7:AW10"/>
    <mergeCell ref="AX7:AX10"/>
    <mergeCell ref="AY7:AY10"/>
    <mergeCell ref="AZ7:AZ10"/>
    <mergeCell ref="BA7:BA10"/>
    <mergeCell ref="BB7:BB10"/>
    <mergeCell ref="AK7:AK10"/>
    <mergeCell ref="AL7:AL10"/>
    <mergeCell ref="AM7:AM10"/>
    <mergeCell ref="AN7:AN10"/>
    <mergeCell ref="AO7:AO10"/>
    <mergeCell ref="AP7:AP10"/>
    <mergeCell ref="AQ7:AQ10"/>
    <mergeCell ref="AR7:AR10"/>
    <mergeCell ref="AS7:AS10"/>
    <mergeCell ref="AB11:AB14"/>
    <mergeCell ref="AC11:AC14"/>
    <mergeCell ref="AD11:AD14"/>
    <mergeCell ref="AE11:AE14"/>
    <mergeCell ref="AF11:AF14"/>
    <mergeCell ref="AG11:AG14"/>
    <mergeCell ref="AH11:AH14"/>
    <mergeCell ref="AI11:AI14"/>
    <mergeCell ref="AJ11:AJ14"/>
    <mergeCell ref="AK11:AK14"/>
    <mergeCell ref="AL15:AL18"/>
    <mergeCell ref="AM15:AM18"/>
    <mergeCell ref="AN15:AN18"/>
    <mergeCell ref="AO15:AO18"/>
    <mergeCell ref="BA11:BA14"/>
    <mergeCell ref="BB11:BB14"/>
    <mergeCell ref="BC11:BC14"/>
    <mergeCell ref="BD11:BD14"/>
    <mergeCell ref="BE11:BE14"/>
    <mergeCell ref="BF11:BF14"/>
    <mergeCell ref="BG11:BG14"/>
    <mergeCell ref="BH11:BH14"/>
    <mergeCell ref="BI11:BI14"/>
    <mergeCell ref="AR11:AR14"/>
    <mergeCell ref="AS11:AS14"/>
    <mergeCell ref="AT11:AT14"/>
    <mergeCell ref="AU11:AU14"/>
    <mergeCell ref="AV11:AV14"/>
    <mergeCell ref="AW11:AW14"/>
    <mergeCell ref="AX11:AX14"/>
    <mergeCell ref="AY11:AY14"/>
    <mergeCell ref="AZ11:AZ14"/>
    <mergeCell ref="AL11:AL14"/>
    <mergeCell ref="AM11:AM14"/>
    <mergeCell ref="AN11:AN14"/>
    <mergeCell ref="AO11:AO14"/>
    <mergeCell ref="AP11:AP14"/>
    <mergeCell ref="AQ11:AQ14"/>
    <mergeCell ref="U15:U18"/>
    <mergeCell ref="V15:V18"/>
    <mergeCell ref="W15:W18"/>
    <mergeCell ref="X15:X18"/>
    <mergeCell ref="Y15:Y18"/>
    <mergeCell ref="Z15:Z18"/>
    <mergeCell ref="AA15:AA18"/>
    <mergeCell ref="AB15:AB18"/>
    <mergeCell ref="AC15:AC18"/>
    <mergeCell ref="AD15:AD18"/>
    <mergeCell ref="AE15:AE18"/>
    <mergeCell ref="AF15:AF18"/>
    <mergeCell ref="AG15:AG18"/>
    <mergeCell ref="AH15:AH18"/>
    <mergeCell ref="AI15:AI18"/>
    <mergeCell ref="AJ15:AJ18"/>
    <mergeCell ref="AK15:AK18"/>
    <mergeCell ref="BG15:BG18"/>
    <mergeCell ref="AP15:AP18"/>
    <mergeCell ref="AQ15:AQ18"/>
    <mergeCell ref="AR15:AR18"/>
    <mergeCell ref="AS15:AS18"/>
    <mergeCell ref="AT15:AT18"/>
    <mergeCell ref="AU15:AU18"/>
    <mergeCell ref="AV15:AV18"/>
    <mergeCell ref="AW15:AW18"/>
    <mergeCell ref="AX15:AX18"/>
    <mergeCell ref="AN19:AN22"/>
    <mergeCell ref="AO19:AO22"/>
    <mergeCell ref="AP19:AP22"/>
    <mergeCell ref="AQ19:AQ22"/>
    <mergeCell ref="AR19:AR22"/>
    <mergeCell ref="AS19:AS22"/>
    <mergeCell ref="AT19:AT22"/>
    <mergeCell ref="AU19:AU22"/>
    <mergeCell ref="AV19:AV22"/>
    <mergeCell ref="BF19:BF22"/>
    <mergeCell ref="BG19:BG22"/>
    <mergeCell ref="BH15:BH18"/>
    <mergeCell ref="BI15:BI18"/>
    <mergeCell ref="BJ15:BJ18"/>
    <mergeCell ref="BK15:BK18"/>
    <mergeCell ref="BP15:BP18"/>
    <mergeCell ref="U19:U22"/>
    <mergeCell ref="V19:V22"/>
    <mergeCell ref="W19:W22"/>
    <mergeCell ref="X19:X22"/>
    <mergeCell ref="Y19:Y22"/>
    <mergeCell ref="Z19:Z22"/>
    <mergeCell ref="AA19:AA22"/>
    <mergeCell ref="AB19:AB22"/>
    <mergeCell ref="AC19:AC22"/>
    <mergeCell ref="AD19:AD22"/>
    <mergeCell ref="AE19:AE22"/>
    <mergeCell ref="AF19:AF22"/>
    <mergeCell ref="AG19:AG22"/>
    <mergeCell ref="AH19:AH22"/>
    <mergeCell ref="AI19:AI22"/>
    <mergeCell ref="AJ19:AJ22"/>
    <mergeCell ref="AK19:AK22"/>
    <mergeCell ref="AL19:AL22"/>
    <mergeCell ref="AM19:AM22"/>
    <mergeCell ref="AY15:AY18"/>
    <mergeCell ref="AZ15:AZ18"/>
    <mergeCell ref="BA15:BA18"/>
    <mergeCell ref="BB15:BB18"/>
    <mergeCell ref="BC15:BC18"/>
    <mergeCell ref="BD15:BD18"/>
    <mergeCell ref="BE15:BE18"/>
    <mergeCell ref="BF15:BF18"/>
    <mergeCell ref="BH19:BH22"/>
    <mergeCell ref="BI19:BI22"/>
    <mergeCell ref="BJ19:BJ22"/>
    <mergeCell ref="BK19:BK22"/>
    <mergeCell ref="BP19:BP22"/>
    <mergeCell ref="U23:U26"/>
    <mergeCell ref="V23:V26"/>
    <mergeCell ref="W23:W26"/>
    <mergeCell ref="X23:X26"/>
    <mergeCell ref="Y23:Y26"/>
    <mergeCell ref="Z23:Z26"/>
    <mergeCell ref="AA23:AA26"/>
    <mergeCell ref="AB23:AB26"/>
    <mergeCell ref="AC23:AC26"/>
    <mergeCell ref="AD23:AD26"/>
    <mergeCell ref="AE23:AE26"/>
    <mergeCell ref="AF23:AF26"/>
    <mergeCell ref="AG23:AG26"/>
    <mergeCell ref="AH23:AH26"/>
    <mergeCell ref="AI23:AI26"/>
    <mergeCell ref="AJ23:AJ26"/>
    <mergeCell ref="AK23:AK26"/>
    <mergeCell ref="AW19:AW22"/>
    <mergeCell ref="AX19:AX22"/>
    <mergeCell ref="AY19:AY22"/>
    <mergeCell ref="AZ19:AZ22"/>
    <mergeCell ref="BA19:BA22"/>
    <mergeCell ref="AU23:AU26"/>
    <mergeCell ref="AV23:AV26"/>
    <mergeCell ref="AW23:AW26"/>
    <mergeCell ref="AX23:AX26"/>
    <mergeCell ref="AY23:AY26"/>
    <mergeCell ref="AZ23:AZ26"/>
    <mergeCell ref="BA23:BA26"/>
    <mergeCell ref="BB23:BB26"/>
    <mergeCell ref="BC23:BC26"/>
    <mergeCell ref="AL23:AL26"/>
    <mergeCell ref="AM23:AM26"/>
    <mergeCell ref="AN23:AN26"/>
    <mergeCell ref="AO23:AO26"/>
    <mergeCell ref="AP23:AP26"/>
    <mergeCell ref="AQ23:AQ26"/>
    <mergeCell ref="AR23:AR26"/>
    <mergeCell ref="AS23:AS26"/>
    <mergeCell ref="AT23:AT26"/>
    <mergeCell ref="AP27:AP30"/>
    <mergeCell ref="AQ27:AQ30"/>
    <mergeCell ref="AR27:AR30"/>
    <mergeCell ref="AS27:AS30"/>
    <mergeCell ref="AT27:AT30"/>
    <mergeCell ref="AU27:AU30"/>
    <mergeCell ref="AD27:AD30"/>
    <mergeCell ref="AE27:AE30"/>
    <mergeCell ref="AF27:AF30"/>
    <mergeCell ref="AG27:AG30"/>
    <mergeCell ref="AH27:AH30"/>
    <mergeCell ref="AI27:AI30"/>
    <mergeCell ref="AJ27:AJ30"/>
    <mergeCell ref="AK27:AK30"/>
    <mergeCell ref="AL27:AL30"/>
    <mergeCell ref="U27:U30"/>
    <mergeCell ref="V27:V30"/>
    <mergeCell ref="W27:W30"/>
    <mergeCell ref="X27:X30"/>
    <mergeCell ref="Y27:Y30"/>
    <mergeCell ref="Z27:Z30"/>
    <mergeCell ref="AA27:AA30"/>
    <mergeCell ref="AB27:AB30"/>
    <mergeCell ref="AC27:AC30"/>
    <mergeCell ref="BP27:BP30"/>
    <mergeCell ref="BL2:BO2"/>
    <mergeCell ref="AV27:AV30"/>
    <mergeCell ref="AW27:AW30"/>
    <mergeCell ref="AX27:AX30"/>
    <mergeCell ref="AY27:AY30"/>
    <mergeCell ref="AZ27:AZ30"/>
    <mergeCell ref="BA27:BA30"/>
    <mergeCell ref="BB27:BB30"/>
    <mergeCell ref="BC27:BC30"/>
    <mergeCell ref="BD27:BD30"/>
    <mergeCell ref="BP23:BP26"/>
    <mergeCell ref="BB19:BB22"/>
    <mergeCell ref="BC19:BC22"/>
    <mergeCell ref="BD19:BD22"/>
    <mergeCell ref="BE19:BE22"/>
    <mergeCell ref="BJ11:BJ14"/>
    <mergeCell ref="BK11:BK14"/>
    <mergeCell ref="BP11:BP14"/>
    <mergeCell ref="BP7:BP10"/>
    <mergeCell ref="BC7:BC10"/>
    <mergeCell ref="BD7:BD10"/>
    <mergeCell ref="BE7:BE10"/>
    <mergeCell ref="BF7:BF10"/>
    <mergeCell ref="BD23:BD26"/>
    <mergeCell ref="BE23:BE26"/>
    <mergeCell ref="BF23:BF26"/>
    <mergeCell ref="BG23:BG26"/>
    <mergeCell ref="BH23:BH26"/>
    <mergeCell ref="BI23:BI26"/>
    <mergeCell ref="BJ23:BJ26"/>
    <mergeCell ref="BK23:BK26"/>
    <mergeCell ref="BE27:BE30"/>
    <mergeCell ref="BF27:BF30"/>
    <mergeCell ref="BG27:BG30"/>
    <mergeCell ref="BH27:BH30"/>
    <mergeCell ref="BI27:BI30"/>
    <mergeCell ref="BJ27:BJ30"/>
    <mergeCell ref="BK27:BK30"/>
    <mergeCell ref="BG7:BG10"/>
    <mergeCell ref="BH7:BH10"/>
    <mergeCell ref="BL32:BO32"/>
    <mergeCell ref="U33:U36"/>
    <mergeCell ref="V33:V36"/>
    <mergeCell ref="W33:W36"/>
    <mergeCell ref="X33:X36"/>
    <mergeCell ref="Y33:Y36"/>
    <mergeCell ref="Z33:Z36"/>
    <mergeCell ref="AA33:AA36"/>
    <mergeCell ref="AB33:AB36"/>
    <mergeCell ref="AC33:AC36"/>
    <mergeCell ref="AD33:AD36"/>
    <mergeCell ref="AE33:AE36"/>
    <mergeCell ref="AF33:AF36"/>
    <mergeCell ref="AG33:AG36"/>
    <mergeCell ref="AH33:AH36"/>
    <mergeCell ref="AI33:AI36"/>
    <mergeCell ref="AJ33:AJ36"/>
    <mergeCell ref="AK33:AK36"/>
    <mergeCell ref="AL33:AL36"/>
    <mergeCell ref="AM33:AM36"/>
    <mergeCell ref="AM27:AM30"/>
    <mergeCell ref="AN27:AN30"/>
    <mergeCell ref="AO27:AO30"/>
    <mergeCell ref="BK31:BK32"/>
    <mergeCell ref="W32:Z32"/>
    <mergeCell ref="AA32:AD32"/>
    <mergeCell ref="AE32:AH32"/>
    <mergeCell ref="AI32:AL32"/>
    <mergeCell ref="AM32:AP32"/>
    <mergeCell ref="AQ32:AT32"/>
    <mergeCell ref="AU32:AX32"/>
    <mergeCell ref="BE33:BE36"/>
    <mergeCell ref="BF33:BF36"/>
    <mergeCell ref="BG33:BG36"/>
    <mergeCell ref="BH33:BH36"/>
    <mergeCell ref="BI33:BI36"/>
    <mergeCell ref="AR33:AR36"/>
    <mergeCell ref="AS33:AS36"/>
    <mergeCell ref="AT33:AT36"/>
    <mergeCell ref="AU33:AU36"/>
    <mergeCell ref="AV33:AV36"/>
    <mergeCell ref="AW33:AW36"/>
    <mergeCell ref="AX33:AX36"/>
    <mergeCell ref="AY33:AY36"/>
    <mergeCell ref="AZ33:AZ36"/>
    <mergeCell ref="BC33:BC36"/>
    <mergeCell ref="BD33:BD36"/>
    <mergeCell ref="AY32:BB32"/>
    <mergeCell ref="BC32:BF32"/>
    <mergeCell ref="BG32:BJ32"/>
    <mergeCell ref="BK33:BK36"/>
    <mergeCell ref="BP33:BP36"/>
    <mergeCell ref="U37:U40"/>
    <mergeCell ref="V37:V40"/>
    <mergeCell ref="W37:W40"/>
    <mergeCell ref="X37:X40"/>
    <mergeCell ref="Y37:Y40"/>
    <mergeCell ref="Z37:Z40"/>
    <mergeCell ref="AA37:AA40"/>
    <mergeCell ref="AB37:AB40"/>
    <mergeCell ref="AC37:AC40"/>
    <mergeCell ref="AD37:AD40"/>
    <mergeCell ref="AE37:AE40"/>
    <mergeCell ref="AF37:AF40"/>
    <mergeCell ref="AG37:AG40"/>
    <mergeCell ref="AH37:AH40"/>
    <mergeCell ref="AI37:AI40"/>
    <mergeCell ref="AJ37:AJ40"/>
    <mergeCell ref="BP37:BP40"/>
    <mergeCell ref="AK37:AK40"/>
    <mergeCell ref="BA33:BA36"/>
    <mergeCell ref="BB33:BB36"/>
    <mergeCell ref="AN33:AN36"/>
    <mergeCell ref="AO33:AO36"/>
    <mergeCell ref="AP33:AP36"/>
    <mergeCell ref="AQ33:AQ36"/>
    <mergeCell ref="BK37:BK40"/>
    <mergeCell ref="BC37:BC40"/>
    <mergeCell ref="AQ41:AQ44"/>
    <mergeCell ref="AR41:AR44"/>
    <mergeCell ref="AS41:AS44"/>
    <mergeCell ref="AT41:AT44"/>
    <mergeCell ref="AU41:AU44"/>
    <mergeCell ref="AV41:AV44"/>
    <mergeCell ref="AW41:AW44"/>
    <mergeCell ref="AL37:AL40"/>
    <mergeCell ref="AM37:AM40"/>
    <mergeCell ref="AN37:AN40"/>
    <mergeCell ref="AO37:AO40"/>
    <mergeCell ref="AP37:AP40"/>
    <mergeCell ref="AQ37:AQ40"/>
    <mergeCell ref="AR37:AR40"/>
    <mergeCell ref="AS37:AS40"/>
    <mergeCell ref="AT37:AT40"/>
    <mergeCell ref="BJ33:BJ36"/>
    <mergeCell ref="BD37:BD40"/>
    <mergeCell ref="BE37:BE40"/>
    <mergeCell ref="BF37:BF40"/>
    <mergeCell ref="BG37:BG40"/>
    <mergeCell ref="BH37:BH40"/>
    <mergeCell ref="BI37:BI40"/>
    <mergeCell ref="BJ37:BJ40"/>
    <mergeCell ref="AU37:AU40"/>
    <mergeCell ref="AV37:AV40"/>
    <mergeCell ref="AW37:AW40"/>
    <mergeCell ref="AX37:AX40"/>
    <mergeCell ref="AY37:AY40"/>
    <mergeCell ref="AZ37:AZ40"/>
    <mergeCell ref="BA37:BA40"/>
    <mergeCell ref="BB37:BB40"/>
    <mergeCell ref="U41:U44"/>
    <mergeCell ref="V41:V44"/>
    <mergeCell ref="W41:W44"/>
    <mergeCell ref="X41:X44"/>
    <mergeCell ref="Y41:Y44"/>
    <mergeCell ref="Z41:Z44"/>
    <mergeCell ref="AA41:AA44"/>
    <mergeCell ref="AB41:AB44"/>
    <mergeCell ref="AC41:AC44"/>
    <mergeCell ref="AD41:AD44"/>
    <mergeCell ref="AE41:AE44"/>
    <mergeCell ref="AF41:AF44"/>
    <mergeCell ref="AG41:AG44"/>
    <mergeCell ref="AH41:AH44"/>
    <mergeCell ref="AI41:AI44"/>
    <mergeCell ref="AJ41:AJ44"/>
    <mergeCell ref="AK41:AK44"/>
    <mergeCell ref="AL41:AL44"/>
    <mergeCell ref="AM41:AM44"/>
    <mergeCell ref="AP45:AP48"/>
    <mergeCell ref="AQ45:AQ48"/>
    <mergeCell ref="BG41:BG44"/>
    <mergeCell ref="BH41:BH44"/>
    <mergeCell ref="BI41:BI44"/>
    <mergeCell ref="BJ41:BJ44"/>
    <mergeCell ref="BK41:BK44"/>
    <mergeCell ref="AX41:AX44"/>
    <mergeCell ref="AY41:AY44"/>
    <mergeCell ref="AZ41:AZ44"/>
    <mergeCell ref="BA41:BA44"/>
    <mergeCell ref="BB41:BB44"/>
    <mergeCell ref="BC41:BC44"/>
    <mergeCell ref="BD41:BD44"/>
    <mergeCell ref="BE41:BE44"/>
    <mergeCell ref="BF41:BF44"/>
    <mergeCell ref="BI45:BI48"/>
    <mergeCell ref="AR45:AR48"/>
    <mergeCell ref="AS45:AS48"/>
    <mergeCell ref="AT45:AT48"/>
    <mergeCell ref="AU45:AU48"/>
    <mergeCell ref="AV45:AV48"/>
    <mergeCell ref="AW45:AW48"/>
    <mergeCell ref="AX45:AX48"/>
    <mergeCell ref="AY45:AY48"/>
    <mergeCell ref="AZ45:AZ48"/>
    <mergeCell ref="BH45:BH48"/>
    <mergeCell ref="AN41:AN44"/>
    <mergeCell ref="AO41:AO44"/>
    <mergeCell ref="AP41:AP44"/>
    <mergeCell ref="BP41:BP44"/>
    <mergeCell ref="U45:U48"/>
    <mergeCell ref="V45:V48"/>
    <mergeCell ref="W45:W48"/>
    <mergeCell ref="X45:X48"/>
    <mergeCell ref="Y45:Y48"/>
    <mergeCell ref="Z45:Z48"/>
    <mergeCell ref="AA45:AA48"/>
    <mergeCell ref="AB45:AB48"/>
    <mergeCell ref="AC45:AC48"/>
    <mergeCell ref="AD45:AD48"/>
    <mergeCell ref="AE45:AE48"/>
    <mergeCell ref="AF45:AF48"/>
    <mergeCell ref="AG45:AG48"/>
    <mergeCell ref="AH45:AH48"/>
    <mergeCell ref="AI45:AI48"/>
    <mergeCell ref="AJ45:AJ48"/>
    <mergeCell ref="AK45:AK48"/>
    <mergeCell ref="AL45:AL48"/>
    <mergeCell ref="AM45:AM48"/>
    <mergeCell ref="AN45:AN48"/>
    <mergeCell ref="AO45:AO48"/>
    <mergeCell ref="BJ45:BJ48"/>
    <mergeCell ref="BK45:BK48"/>
    <mergeCell ref="BP45:BP48"/>
    <mergeCell ref="BA45:BA48"/>
    <mergeCell ref="BB45:BB48"/>
    <mergeCell ref="BC45:BC48"/>
    <mergeCell ref="BD45:BD48"/>
    <mergeCell ref="BE45:BE48"/>
    <mergeCell ref="BF45:BF48"/>
    <mergeCell ref="BG45:BG48"/>
    <mergeCell ref="U49:U52"/>
    <mergeCell ref="V49:V52"/>
    <mergeCell ref="W49:W52"/>
    <mergeCell ref="X49:X52"/>
    <mergeCell ref="Y49:Y52"/>
    <mergeCell ref="Z49:Z52"/>
    <mergeCell ref="AA49:AA52"/>
    <mergeCell ref="AB49:AB52"/>
    <mergeCell ref="AC49:AC52"/>
    <mergeCell ref="AD49:AD52"/>
    <mergeCell ref="AE49:AE52"/>
    <mergeCell ref="AF49:AF52"/>
    <mergeCell ref="AG49:AG52"/>
    <mergeCell ref="AH49:AH52"/>
    <mergeCell ref="AI49:AI52"/>
    <mergeCell ref="AJ49:AJ52"/>
    <mergeCell ref="AK49:AK52"/>
    <mergeCell ref="AU49:AU52"/>
    <mergeCell ref="AV49:AV52"/>
    <mergeCell ref="AW49:AW52"/>
    <mergeCell ref="AX49:AX52"/>
    <mergeCell ref="AY49:AY52"/>
    <mergeCell ref="AZ49:AZ52"/>
    <mergeCell ref="BA49:BA52"/>
    <mergeCell ref="BB49:BB52"/>
    <mergeCell ref="BC49:BC52"/>
    <mergeCell ref="AL49:AL52"/>
    <mergeCell ref="AM49:AM52"/>
    <mergeCell ref="AN49:AN52"/>
    <mergeCell ref="AO49:AO52"/>
    <mergeCell ref="AP49:AP52"/>
    <mergeCell ref="AQ49:AQ52"/>
    <mergeCell ref="AR49:AR52"/>
    <mergeCell ref="AS49:AS52"/>
    <mergeCell ref="AT49:AT52"/>
    <mergeCell ref="BP49:BP52"/>
    <mergeCell ref="U53:U56"/>
    <mergeCell ref="V53:V56"/>
    <mergeCell ref="W53:W56"/>
    <mergeCell ref="X53:X56"/>
    <mergeCell ref="Y53:Y56"/>
    <mergeCell ref="Z53:Z56"/>
    <mergeCell ref="AA53:AA56"/>
    <mergeCell ref="AB53:AB56"/>
    <mergeCell ref="AC53:AC56"/>
    <mergeCell ref="AD53:AD56"/>
    <mergeCell ref="AE53:AE56"/>
    <mergeCell ref="AF53:AF56"/>
    <mergeCell ref="AG53:AG56"/>
    <mergeCell ref="AH53:AH56"/>
    <mergeCell ref="AI53:AI56"/>
    <mergeCell ref="AJ53:AJ56"/>
    <mergeCell ref="AK53:AK56"/>
    <mergeCell ref="AL53:AL56"/>
    <mergeCell ref="AM53:AM56"/>
    <mergeCell ref="AN53:AN56"/>
    <mergeCell ref="BD49:BD52"/>
    <mergeCell ref="BE49:BE52"/>
    <mergeCell ref="BF49:BF52"/>
    <mergeCell ref="BG49:BG52"/>
    <mergeCell ref="BH49:BH52"/>
    <mergeCell ref="BI49:BI52"/>
    <mergeCell ref="BJ49:BJ52"/>
    <mergeCell ref="BK49:BK52"/>
    <mergeCell ref="BJ53:BJ56"/>
    <mergeCell ref="BK53:BK56"/>
    <mergeCell ref="AX53:AX56"/>
    <mergeCell ref="BD53:BD56"/>
    <mergeCell ref="BE53:BE56"/>
    <mergeCell ref="BF53:BF56"/>
    <mergeCell ref="AO53:AO56"/>
    <mergeCell ref="AP53:AP56"/>
    <mergeCell ref="AQ53:AQ56"/>
    <mergeCell ref="AR53:AR56"/>
    <mergeCell ref="AS53:AS56"/>
    <mergeCell ref="AT53:AT56"/>
    <mergeCell ref="AU53:AU56"/>
    <mergeCell ref="AV53:AV56"/>
    <mergeCell ref="AW53:AW56"/>
    <mergeCell ref="BI57:BI60"/>
    <mergeCell ref="AR57:AR60"/>
    <mergeCell ref="AS57:AS60"/>
    <mergeCell ref="AT57:AT60"/>
    <mergeCell ref="AU57:AU60"/>
    <mergeCell ref="AV57:AV60"/>
    <mergeCell ref="AW57:AW60"/>
    <mergeCell ref="AX57:AX60"/>
    <mergeCell ref="AY57:AY60"/>
    <mergeCell ref="AZ57:AZ60"/>
    <mergeCell ref="BP53:BP56"/>
    <mergeCell ref="U57:U60"/>
    <mergeCell ref="V57:V60"/>
    <mergeCell ref="W57:W60"/>
    <mergeCell ref="X57:X60"/>
    <mergeCell ref="Y57:Y60"/>
    <mergeCell ref="Z57:Z60"/>
    <mergeCell ref="AA57:AA60"/>
    <mergeCell ref="AB57:AB60"/>
    <mergeCell ref="AC57:AC60"/>
    <mergeCell ref="AD57:AD60"/>
    <mergeCell ref="AE57:AE60"/>
    <mergeCell ref="AF57:AF60"/>
    <mergeCell ref="AG57:AG60"/>
    <mergeCell ref="AH57:AH60"/>
    <mergeCell ref="AI57:AI60"/>
    <mergeCell ref="AJ57:AJ60"/>
    <mergeCell ref="AK57:AK60"/>
    <mergeCell ref="AL57:AL60"/>
    <mergeCell ref="AM57:AM60"/>
    <mergeCell ref="AN57:AN60"/>
    <mergeCell ref="AO57:AO60"/>
    <mergeCell ref="AP57:AP60"/>
    <mergeCell ref="AQ57:AQ60"/>
    <mergeCell ref="BG53:BG56"/>
    <mergeCell ref="BH53:BH56"/>
    <mergeCell ref="BI53:BI56"/>
    <mergeCell ref="AY53:AY56"/>
    <mergeCell ref="AZ53:AZ56"/>
    <mergeCell ref="BA53:BA56"/>
    <mergeCell ref="BB53:BB56"/>
    <mergeCell ref="BC53:BC56"/>
    <mergeCell ref="U63:U66"/>
    <mergeCell ref="V63:V66"/>
    <mergeCell ref="W63:W66"/>
    <mergeCell ref="X63:X66"/>
    <mergeCell ref="Y63:Y66"/>
    <mergeCell ref="Z63:Z66"/>
    <mergeCell ref="AA63:AA66"/>
    <mergeCell ref="AB63:AB66"/>
    <mergeCell ref="AC63:AC66"/>
    <mergeCell ref="BJ57:BJ60"/>
    <mergeCell ref="BK57:BK60"/>
    <mergeCell ref="BP57:BP60"/>
    <mergeCell ref="BK61:BK62"/>
    <mergeCell ref="W62:Z62"/>
    <mergeCell ref="AA62:AD62"/>
    <mergeCell ref="AE62:AH62"/>
    <mergeCell ref="AI62:AL62"/>
    <mergeCell ref="AM62:AP62"/>
    <mergeCell ref="AQ62:AT62"/>
    <mergeCell ref="AU62:AX62"/>
    <mergeCell ref="AY62:BB62"/>
    <mergeCell ref="BC62:BF62"/>
    <mergeCell ref="BG62:BJ62"/>
    <mergeCell ref="BL62:BO62"/>
    <mergeCell ref="BA57:BA60"/>
    <mergeCell ref="BB57:BB60"/>
    <mergeCell ref="BC57:BC60"/>
    <mergeCell ref="BD57:BD60"/>
    <mergeCell ref="BE57:BE60"/>
    <mergeCell ref="BF57:BF60"/>
    <mergeCell ref="BG57:BG60"/>
    <mergeCell ref="BH57:BH60"/>
    <mergeCell ref="AM63:AM66"/>
    <mergeCell ref="AN63:AN66"/>
    <mergeCell ref="AO63:AO66"/>
    <mergeCell ref="AP63:AP66"/>
    <mergeCell ref="AQ63:AQ66"/>
    <mergeCell ref="AR63:AR66"/>
    <mergeCell ref="AS63:AS66"/>
    <mergeCell ref="AT63:AT66"/>
    <mergeCell ref="AU63:AU66"/>
    <mergeCell ref="AD63:AD66"/>
    <mergeCell ref="AE63:AE66"/>
    <mergeCell ref="AF63:AF66"/>
    <mergeCell ref="AG63:AG66"/>
    <mergeCell ref="AH63:AH66"/>
    <mergeCell ref="AI63:AI66"/>
    <mergeCell ref="AJ63:AJ66"/>
    <mergeCell ref="AK63:AK66"/>
    <mergeCell ref="AL63:AL66"/>
    <mergeCell ref="BF63:BF66"/>
    <mergeCell ref="BG63:BG66"/>
    <mergeCell ref="BH63:BH66"/>
    <mergeCell ref="BI63:BI66"/>
    <mergeCell ref="BJ63:BJ66"/>
    <mergeCell ref="BK63:BK66"/>
    <mergeCell ref="BP67:BP70"/>
    <mergeCell ref="AY67:AY70"/>
    <mergeCell ref="AZ67:AZ70"/>
    <mergeCell ref="AV63:AV66"/>
    <mergeCell ref="AW63:AW66"/>
    <mergeCell ref="AX63:AX66"/>
    <mergeCell ref="AY63:AY66"/>
    <mergeCell ref="AZ63:AZ66"/>
    <mergeCell ref="BA63:BA66"/>
    <mergeCell ref="BB63:BB66"/>
    <mergeCell ref="BC63:BC66"/>
    <mergeCell ref="BD63:BD66"/>
    <mergeCell ref="U71:U74"/>
    <mergeCell ref="V71:V74"/>
    <mergeCell ref="W71:W74"/>
    <mergeCell ref="X71:X74"/>
    <mergeCell ref="Y71:Y74"/>
    <mergeCell ref="Z71:Z74"/>
    <mergeCell ref="AA71:AA74"/>
    <mergeCell ref="AB71:AB74"/>
    <mergeCell ref="AC71:AC74"/>
    <mergeCell ref="BP63:BP66"/>
    <mergeCell ref="U67:U70"/>
    <mergeCell ref="V67:V70"/>
    <mergeCell ref="W67:W70"/>
    <mergeCell ref="X67:X70"/>
    <mergeCell ref="Y67:Y70"/>
    <mergeCell ref="Z67:Z70"/>
    <mergeCell ref="AA67:AA70"/>
    <mergeCell ref="AB67:AB70"/>
    <mergeCell ref="AC67:AC70"/>
    <mergeCell ref="AD67:AD70"/>
    <mergeCell ref="AE67:AE70"/>
    <mergeCell ref="AF67:AF70"/>
    <mergeCell ref="AG67:AG70"/>
    <mergeCell ref="AH67:AH70"/>
    <mergeCell ref="AI67:AI70"/>
    <mergeCell ref="AJ67:AJ70"/>
    <mergeCell ref="AK67:AK70"/>
    <mergeCell ref="AL67:AL70"/>
    <mergeCell ref="AM67:AM70"/>
    <mergeCell ref="AN67:AN70"/>
    <mergeCell ref="AO67:AO70"/>
    <mergeCell ref="BE63:BE66"/>
    <mergeCell ref="AD71:AD74"/>
    <mergeCell ref="AE71:AE74"/>
    <mergeCell ref="AF71:AF74"/>
    <mergeCell ref="AG71:AG74"/>
    <mergeCell ref="AH71:AH74"/>
    <mergeCell ref="AI71:AI74"/>
    <mergeCell ref="AJ71:AJ74"/>
    <mergeCell ref="AK71:AK74"/>
    <mergeCell ref="AL71:AL74"/>
    <mergeCell ref="BA67:BA70"/>
    <mergeCell ref="BB67:BB70"/>
    <mergeCell ref="BC67:BC70"/>
    <mergeCell ref="BD67:BD70"/>
    <mergeCell ref="BE67:BE70"/>
    <mergeCell ref="BF67:BF70"/>
    <mergeCell ref="BG67:BG70"/>
    <mergeCell ref="AP67:AP70"/>
    <mergeCell ref="AQ67:AQ70"/>
    <mergeCell ref="AR67:AR70"/>
    <mergeCell ref="AS67:AS70"/>
    <mergeCell ref="AT67:AT70"/>
    <mergeCell ref="AU67:AU70"/>
    <mergeCell ref="AV67:AV70"/>
    <mergeCell ref="AW67:AW70"/>
    <mergeCell ref="AX67:AX70"/>
    <mergeCell ref="AX75:AX78"/>
    <mergeCell ref="AY75:AY78"/>
    <mergeCell ref="BF75:BF78"/>
    <mergeCell ref="BG75:BG78"/>
    <mergeCell ref="BH67:BH70"/>
    <mergeCell ref="BI67:BI70"/>
    <mergeCell ref="BJ67:BJ70"/>
    <mergeCell ref="BK67:BK70"/>
    <mergeCell ref="AM71:AM74"/>
    <mergeCell ref="AN71:AN74"/>
    <mergeCell ref="AO71:AO74"/>
    <mergeCell ref="AP71:AP74"/>
    <mergeCell ref="AQ71:AQ74"/>
    <mergeCell ref="AR71:AR74"/>
    <mergeCell ref="AS71:AS74"/>
    <mergeCell ref="AT71:AT74"/>
    <mergeCell ref="AU71:AU74"/>
    <mergeCell ref="BJ75:BJ78"/>
    <mergeCell ref="BK75:BK78"/>
    <mergeCell ref="BP75:BP78"/>
    <mergeCell ref="AZ75:AZ78"/>
    <mergeCell ref="BA75:BA78"/>
    <mergeCell ref="BB75:BB78"/>
    <mergeCell ref="BC75:BC78"/>
    <mergeCell ref="BD75:BD78"/>
    <mergeCell ref="BE75:BE78"/>
    <mergeCell ref="AO75:AO78"/>
    <mergeCell ref="BE71:BE74"/>
    <mergeCell ref="BF71:BF74"/>
    <mergeCell ref="BG71:BG74"/>
    <mergeCell ref="BH71:BH74"/>
    <mergeCell ref="BI71:BI74"/>
    <mergeCell ref="BJ71:BJ74"/>
    <mergeCell ref="BK71:BK74"/>
    <mergeCell ref="AV71:AV74"/>
    <mergeCell ref="AW71:AW74"/>
    <mergeCell ref="AX71:AX74"/>
    <mergeCell ref="AY71:AY74"/>
    <mergeCell ref="AZ71:AZ74"/>
    <mergeCell ref="BA71:BA74"/>
    <mergeCell ref="BB71:BB74"/>
    <mergeCell ref="BC71:BC74"/>
    <mergeCell ref="BD71:BD74"/>
    <mergeCell ref="AP75:AP78"/>
    <mergeCell ref="AQ75:AQ78"/>
    <mergeCell ref="AR75:AR78"/>
    <mergeCell ref="AS75:AS78"/>
    <mergeCell ref="AT75:AT78"/>
    <mergeCell ref="AU75:AU78"/>
    <mergeCell ref="AV75:AV78"/>
    <mergeCell ref="AW75:AW78"/>
    <mergeCell ref="U79:U82"/>
    <mergeCell ref="V79:V82"/>
    <mergeCell ref="W79:W82"/>
    <mergeCell ref="X79:X82"/>
    <mergeCell ref="Y79:Y82"/>
    <mergeCell ref="Z79:Z82"/>
    <mergeCell ref="AA79:AA82"/>
    <mergeCell ref="AB79:AB82"/>
    <mergeCell ref="AC79:AC82"/>
    <mergeCell ref="BP71:BP74"/>
    <mergeCell ref="U75:U78"/>
    <mergeCell ref="V75:V78"/>
    <mergeCell ref="W75:W78"/>
    <mergeCell ref="X75:X78"/>
    <mergeCell ref="Y75:Y78"/>
    <mergeCell ref="Z75:Z78"/>
    <mergeCell ref="AA75:AA78"/>
    <mergeCell ref="AB75:AB78"/>
    <mergeCell ref="AC75:AC78"/>
    <mergeCell ref="AD75:AD78"/>
    <mergeCell ref="AE75:AE78"/>
    <mergeCell ref="AF75:AF78"/>
    <mergeCell ref="AG75:AG78"/>
    <mergeCell ref="AH75:AH78"/>
    <mergeCell ref="AI75:AI78"/>
    <mergeCell ref="AJ75:AJ78"/>
    <mergeCell ref="AK75:AK78"/>
    <mergeCell ref="AL75:AL78"/>
    <mergeCell ref="AM75:AM78"/>
    <mergeCell ref="AN75:AN78"/>
    <mergeCell ref="BH75:BH78"/>
    <mergeCell ref="BI75:BI78"/>
    <mergeCell ref="AM79:AM82"/>
    <mergeCell ref="AN79:AN82"/>
    <mergeCell ref="AO79:AO82"/>
    <mergeCell ref="AP79:AP82"/>
    <mergeCell ref="AQ79:AQ82"/>
    <mergeCell ref="AR79:AR82"/>
    <mergeCell ref="AS79:AS82"/>
    <mergeCell ref="AT79:AT82"/>
    <mergeCell ref="AU79:AU82"/>
    <mergeCell ref="AD79:AD82"/>
    <mergeCell ref="AE79:AE82"/>
    <mergeCell ref="AF79:AF82"/>
    <mergeCell ref="AG79:AG82"/>
    <mergeCell ref="AH79:AH82"/>
    <mergeCell ref="AI79:AI82"/>
    <mergeCell ref="AJ79:AJ82"/>
    <mergeCell ref="AK79:AK82"/>
    <mergeCell ref="AL79:AL82"/>
    <mergeCell ref="BF79:BF82"/>
    <mergeCell ref="BG79:BG82"/>
    <mergeCell ref="BH79:BH82"/>
    <mergeCell ref="BI79:BI82"/>
    <mergeCell ref="BJ79:BJ82"/>
    <mergeCell ref="BK79:BK82"/>
    <mergeCell ref="BP83:BP86"/>
    <mergeCell ref="AY83:AY86"/>
    <mergeCell ref="AZ83:AZ86"/>
    <mergeCell ref="AV79:AV82"/>
    <mergeCell ref="AW79:AW82"/>
    <mergeCell ref="AX79:AX82"/>
    <mergeCell ref="AY79:AY82"/>
    <mergeCell ref="AZ79:AZ82"/>
    <mergeCell ref="BA79:BA82"/>
    <mergeCell ref="BB79:BB82"/>
    <mergeCell ref="BC79:BC82"/>
    <mergeCell ref="BD79:BD82"/>
    <mergeCell ref="BH83:BH86"/>
    <mergeCell ref="BI83:BI86"/>
    <mergeCell ref="BJ83:BJ86"/>
    <mergeCell ref="BK83:BK86"/>
    <mergeCell ref="U87:U90"/>
    <mergeCell ref="V87:V90"/>
    <mergeCell ref="W87:W90"/>
    <mergeCell ref="X87:X90"/>
    <mergeCell ref="Y87:Y90"/>
    <mergeCell ref="Z87:Z90"/>
    <mergeCell ref="AA87:AA90"/>
    <mergeCell ref="AB87:AB90"/>
    <mergeCell ref="AC87:AC90"/>
    <mergeCell ref="BP79:BP82"/>
    <mergeCell ref="U83:U86"/>
    <mergeCell ref="V83:V86"/>
    <mergeCell ref="W83:W86"/>
    <mergeCell ref="X83:X86"/>
    <mergeCell ref="Y83:Y86"/>
    <mergeCell ref="Z83:Z86"/>
    <mergeCell ref="AA83:AA86"/>
    <mergeCell ref="AB83:AB86"/>
    <mergeCell ref="AC83:AC86"/>
    <mergeCell ref="AD83:AD86"/>
    <mergeCell ref="AE83:AE86"/>
    <mergeCell ref="AF83:AF86"/>
    <mergeCell ref="AG83:AG86"/>
    <mergeCell ref="AH83:AH86"/>
    <mergeCell ref="AI83:AI86"/>
    <mergeCell ref="AJ83:AJ86"/>
    <mergeCell ref="AK83:AK86"/>
    <mergeCell ref="AL83:AL86"/>
    <mergeCell ref="AM83:AM86"/>
    <mergeCell ref="AN83:AN86"/>
    <mergeCell ref="AO83:AO86"/>
    <mergeCell ref="BE79:BE82"/>
    <mergeCell ref="AE87:AE90"/>
    <mergeCell ref="AF87:AF90"/>
    <mergeCell ref="AG87:AG90"/>
    <mergeCell ref="AH87:AH90"/>
    <mergeCell ref="AI87:AI90"/>
    <mergeCell ref="AJ87:AJ90"/>
    <mergeCell ref="AK87:AK90"/>
    <mergeCell ref="AL87:AL90"/>
    <mergeCell ref="BA83:BA86"/>
    <mergeCell ref="BB83:BB86"/>
    <mergeCell ref="BC83:BC86"/>
    <mergeCell ref="BD83:BD86"/>
    <mergeCell ref="BE83:BE86"/>
    <mergeCell ref="BF83:BF86"/>
    <mergeCell ref="BG83:BG86"/>
    <mergeCell ref="AP83:AP86"/>
    <mergeCell ref="AQ83:AQ86"/>
    <mergeCell ref="AR83:AR86"/>
    <mergeCell ref="AS83:AS86"/>
    <mergeCell ref="AT83:AT86"/>
    <mergeCell ref="AU83:AU86"/>
    <mergeCell ref="AV83:AV86"/>
    <mergeCell ref="AW83:AW86"/>
    <mergeCell ref="AX83:AX86"/>
    <mergeCell ref="AY87:AY90"/>
    <mergeCell ref="AZ87:AZ90"/>
    <mergeCell ref="BA87:BA90"/>
    <mergeCell ref="BB87:BB90"/>
    <mergeCell ref="BC87:BC90"/>
    <mergeCell ref="BD87:BD90"/>
    <mergeCell ref="AM87:AM90"/>
    <mergeCell ref="U93:U96"/>
    <mergeCell ref="V93:V96"/>
    <mergeCell ref="W93:W96"/>
    <mergeCell ref="X93:X96"/>
    <mergeCell ref="Y93:Y96"/>
    <mergeCell ref="Z93:Z96"/>
    <mergeCell ref="AA93:AA96"/>
    <mergeCell ref="AB93:AB96"/>
    <mergeCell ref="AC93:AC96"/>
    <mergeCell ref="AM93:AM96"/>
    <mergeCell ref="AN93:AN96"/>
    <mergeCell ref="AO93:AO96"/>
    <mergeCell ref="AP93:AP96"/>
    <mergeCell ref="AQ93:AQ96"/>
    <mergeCell ref="AR93:AR96"/>
    <mergeCell ref="AS93:AS96"/>
    <mergeCell ref="AT93:AT96"/>
    <mergeCell ref="AD93:AD96"/>
    <mergeCell ref="AE93:AE96"/>
    <mergeCell ref="AF93:AF96"/>
    <mergeCell ref="AG93:AG96"/>
    <mergeCell ref="AH93:AH96"/>
    <mergeCell ref="AI93:AI96"/>
    <mergeCell ref="AJ93:AJ96"/>
    <mergeCell ref="AK93:AK96"/>
    <mergeCell ref="AL93:AL96"/>
    <mergeCell ref="BP87:BP90"/>
    <mergeCell ref="BK91:BK92"/>
    <mergeCell ref="W92:Z92"/>
    <mergeCell ref="AA92:AD92"/>
    <mergeCell ref="AE92:AH92"/>
    <mergeCell ref="AI92:AL92"/>
    <mergeCell ref="AM92:AP92"/>
    <mergeCell ref="AQ92:AT92"/>
    <mergeCell ref="AU92:AX92"/>
    <mergeCell ref="AY92:BB92"/>
    <mergeCell ref="BC92:BF92"/>
    <mergeCell ref="BG92:BJ92"/>
    <mergeCell ref="BL92:BO92"/>
    <mergeCell ref="BE87:BE90"/>
    <mergeCell ref="BF87:BF90"/>
    <mergeCell ref="BG87:BG90"/>
    <mergeCell ref="BH87:BH90"/>
    <mergeCell ref="BI87:BI90"/>
    <mergeCell ref="BJ87:BJ90"/>
    <mergeCell ref="BK87:BK90"/>
    <mergeCell ref="AV87:AV90"/>
    <mergeCell ref="AW87:AW90"/>
    <mergeCell ref="AX87:AX90"/>
    <mergeCell ref="AN87:AN90"/>
    <mergeCell ref="AO87:AO90"/>
    <mergeCell ref="AP87:AP90"/>
    <mergeCell ref="AQ87:AQ90"/>
    <mergeCell ref="AR87:AR90"/>
    <mergeCell ref="AS87:AS90"/>
    <mergeCell ref="AT87:AT90"/>
    <mergeCell ref="AU87:AU90"/>
    <mergeCell ref="AD87:AD90"/>
    <mergeCell ref="BJ93:BJ96"/>
    <mergeCell ref="BK93:BK96"/>
    <mergeCell ref="AV93:AV96"/>
    <mergeCell ref="AW93:AW96"/>
    <mergeCell ref="AX93:AX96"/>
    <mergeCell ref="AY93:AY96"/>
    <mergeCell ref="AZ93:AZ96"/>
    <mergeCell ref="BA93:BA96"/>
    <mergeCell ref="BB93:BB96"/>
    <mergeCell ref="BC93:BC96"/>
    <mergeCell ref="BD93:BD96"/>
    <mergeCell ref="BP93:BP96"/>
    <mergeCell ref="AX97:AX100"/>
    <mergeCell ref="AY97:AY100"/>
    <mergeCell ref="AZ97:AZ100"/>
    <mergeCell ref="BA97:BA100"/>
    <mergeCell ref="BB97:BB100"/>
    <mergeCell ref="BH97:BH100"/>
    <mergeCell ref="BI97:BI100"/>
    <mergeCell ref="BJ97:BJ100"/>
    <mergeCell ref="BK97:BK100"/>
    <mergeCell ref="BP97:BP100"/>
    <mergeCell ref="BC97:BC100"/>
    <mergeCell ref="BD97:BD100"/>
    <mergeCell ref="BE97:BE100"/>
    <mergeCell ref="BF97:BF100"/>
    <mergeCell ref="BG97:BG100"/>
    <mergeCell ref="BE93:BE96"/>
    <mergeCell ref="BF93:BF96"/>
    <mergeCell ref="BG93:BG96"/>
    <mergeCell ref="BH93:BH96"/>
    <mergeCell ref="BI93:BI96"/>
    <mergeCell ref="AW97:AW100"/>
    <mergeCell ref="AW101:AW104"/>
    <mergeCell ref="AX101:AX104"/>
    <mergeCell ref="AY101:AY104"/>
    <mergeCell ref="AZ101:AZ104"/>
    <mergeCell ref="BA101:BA104"/>
    <mergeCell ref="BB101:BB104"/>
    <mergeCell ref="BC101:BC104"/>
    <mergeCell ref="Z97:Z100"/>
    <mergeCell ref="AA97:AA100"/>
    <mergeCell ref="AB97:AB100"/>
    <mergeCell ref="AC97:AC100"/>
    <mergeCell ref="AD97:AD100"/>
    <mergeCell ref="AE97:AE100"/>
    <mergeCell ref="AF97:AF100"/>
    <mergeCell ref="AG97:AG100"/>
    <mergeCell ref="AH97:AH100"/>
    <mergeCell ref="AI97:AI100"/>
    <mergeCell ref="AJ97:AJ100"/>
    <mergeCell ref="AK97:AK100"/>
    <mergeCell ref="AL97:AL100"/>
    <mergeCell ref="AM97:AM100"/>
    <mergeCell ref="AN97:AN100"/>
    <mergeCell ref="AU93:AU96"/>
    <mergeCell ref="BD101:BD104"/>
    <mergeCell ref="BP101:BP104"/>
    <mergeCell ref="U101:U104"/>
    <mergeCell ref="V101:V104"/>
    <mergeCell ref="W101:W104"/>
    <mergeCell ref="X101:X104"/>
    <mergeCell ref="Y101:Y104"/>
    <mergeCell ref="Z101:Z104"/>
    <mergeCell ref="AA101:AA104"/>
    <mergeCell ref="AB101:AB104"/>
    <mergeCell ref="AC101:AC104"/>
    <mergeCell ref="AO97:AO100"/>
    <mergeCell ref="AP97:AP100"/>
    <mergeCell ref="AQ97:AQ100"/>
    <mergeCell ref="AR97:AR100"/>
    <mergeCell ref="AS97:AS100"/>
    <mergeCell ref="AT97:AT100"/>
    <mergeCell ref="AU97:AU100"/>
    <mergeCell ref="AV97:AV100"/>
    <mergeCell ref="AV101:AV104"/>
    <mergeCell ref="AM101:AM104"/>
    <mergeCell ref="AN101:AN104"/>
    <mergeCell ref="AO101:AO104"/>
    <mergeCell ref="AP101:AP104"/>
    <mergeCell ref="AQ101:AQ104"/>
    <mergeCell ref="AR101:AR104"/>
    <mergeCell ref="AS101:AS104"/>
    <mergeCell ref="AT101:AT104"/>
    <mergeCell ref="AU101:AU104"/>
    <mergeCell ref="U97:U100"/>
    <mergeCell ref="V97:V100"/>
    <mergeCell ref="W97:W100"/>
    <mergeCell ref="X97:X100"/>
    <mergeCell ref="Y97:Y100"/>
    <mergeCell ref="U105:U108"/>
    <mergeCell ref="V105:V108"/>
    <mergeCell ref="W105:W108"/>
    <mergeCell ref="X105:X108"/>
    <mergeCell ref="Y105:Y108"/>
    <mergeCell ref="Z105:Z108"/>
    <mergeCell ref="AA105:AA108"/>
    <mergeCell ref="AB105:AB108"/>
    <mergeCell ref="AC105:AC108"/>
    <mergeCell ref="AD105:AD108"/>
    <mergeCell ref="AE105:AE108"/>
    <mergeCell ref="AF105:AF108"/>
    <mergeCell ref="AG105:AG108"/>
    <mergeCell ref="AH105:AH108"/>
    <mergeCell ref="AI105:AI108"/>
    <mergeCell ref="AD101:AD104"/>
    <mergeCell ref="AE101:AE104"/>
    <mergeCell ref="AF101:AF104"/>
    <mergeCell ref="AG101:AG104"/>
    <mergeCell ref="AH101:AH104"/>
    <mergeCell ref="AI101:AI104"/>
    <mergeCell ref="AJ105:AJ108"/>
    <mergeCell ref="AK105:AK108"/>
    <mergeCell ref="AL105:AL108"/>
    <mergeCell ref="AM105:AM108"/>
    <mergeCell ref="AN105:AN108"/>
    <mergeCell ref="AO105:AO108"/>
    <mergeCell ref="BE101:BE104"/>
    <mergeCell ref="BF101:BF104"/>
    <mergeCell ref="BG101:BG104"/>
    <mergeCell ref="BH101:BH104"/>
    <mergeCell ref="AJ101:AJ104"/>
    <mergeCell ref="AK101:AK104"/>
    <mergeCell ref="AL101:AL104"/>
    <mergeCell ref="BI101:BI104"/>
    <mergeCell ref="BJ101:BJ104"/>
    <mergeCell ref="BK101:BK104"/>
    <mergeCell ref="BP105:BP108"/>
    <mergeCell ref="AY105:AY108"/>
    <mergeCell ref="AZ105:AZ108"/>
    <mergeCell ref="BA105:BA108"/>
    <mergeCell ref="BB105:BB108"/>
    <mergeCell ref="BC105:BC108"/>
    <mergeCell ref="BD105:BD108"/>
    <mergeCell ref="BE105:BE108"/>
    <mergeCell ref="BF105:BF108"/>
    <mergeCell ref="BG105:BG108"/>
    <mergeCell ref="AP105:AP108"/>
    <mergeCell ref="AQ105:AQ108"/>
    <mergeCell ref="AR105:AR108"/>
    <mergeCell ref="AS105:AS108"/>
    <mergeCell ref="AT105:AT108"/>
    <mergeCell ref="AU105:AU108"/>
    <mergeCell ref="AV105:AV108"/>
    <mergeCell ref="AW105:AW108"/>
    <mergeCell ref="AX105:AX108"/>
    <mergeCell ref="AD109:AD112"/>
    <mergeCell ref="AE109:AE112"/>
    <mergeCell ref="AF109:AF112"/>
    <mergeCell ref="AG109:AG112"/>
    <mergeCell ref="AH109:AH112"/>
    <mergeCell ref="AI109:AI112"/>
    <mergeCell ref="AJ109:AJ112"/>
    <mergeCell ref="AK109:AK112"/>
    <mergeCell ref="AL109:AL112"/>
    <mergeCell ref="U109:U112"/>
    <mergeCell ref="V109:V112"/>
    <mergeCell ref="W109:W112"/>
    <mergeCell ref="X109:X112"/>
    <mergeCell ref="Y109:Y112"/>
    <mergeCell ref="Z109:Z112"/>
    <mergeCell ref="AA109:AA112"/>
    <mergeCell ref="AB109:AB112"/>
    <mergeCell ref="AC109:AC112"/>
    <mergeCell ref="AL113:AL116"/>
    <mergeCell ref="AM113:AM116"/>
    <mergeCell ref="AN113:AN116"/>
    <mergeCell ref="AO113:AO116"/>
    <mergeCell ref="BE109:BE112"/>
    <mergeCell ref="BF109:BF112"/>
    <mergeCell ref="BG109:BG112"/>
    <mergeCell ref="BH109:BH112"/>
    <mergeCell ref="BI109:BI112"/>
    <mergeCell ref="BJ109:BJ112"/>
    <mergeCell ref="BK109:BK112"/>
    <mergeCell ref="AV109:AV112"/>
    <mergeCell ref="AW109:AW112"/>
    <mergeCell ref="AX109:AX112"/>
    <mergeCell ref="AY109:AY112"/>
    <mergeCell ref="AZ109:AZ112"/>
    <mergeCell ref="BA109:BA112"/>
    <mergeCell ref="BB109:BB112"/>
    <mergeCell ref="BC109:BC112"/>
    <mergeCell ref="BD109:BD112"/>
    <mergeCell ref="AM109:AM112"/>
    <mergeCell ref="AN109:AN112"/>
    <mergeCell ref="AO109:AO112"/>
    <mergeCell ref="AP109:AP112"/>
    <mergeCell ref="AQ109:AQ112"/>
    <mergeCell ref="AR109:AR112"/>
    <mergeCell ref="AS109:AS112"/>
    <mergeCell ref="AT109:AT112"/>
    <mergeCell ref="AU109:AU112"/>
    <mergeCell ref="U113:U116"/>
    <mergeCell ref="V113:V116"/>
    <mergeCell ref="W113:W116"/>
    <mergeCell ref="X113:X116"/>
    <mergeCell ref="Y113:Y116"/>
    <mergeCell ref="Z113:Z116"/>
    <mergeCell ref="AA113:AA116"/>
    <mergeCell ref="AB113:AB116"/>
    <mergeCell ref="AC113:AC116"/>
    <mergeCell ref="AD113:AD116"/>
    <mergeCell ref="AE113:AE116"/>
    <mergeCell ref="AF113:AF116"/>
    <mergeCell ref="AG113:AG116"/>
    <mergeCell ref="AH113:AH116"/>
    <mergeCell ref="AI113:AI116"/>
    <mergeCell ref="AJ113:AJ116"/>
    <mergeCell ref="AK113:AK116"/>
    <mergeCell ref="W118:Z118"/>
    <mergeCell ref="U119:U122"/>
    <mergeCell ref="V119:V122"/>
    <mergeCell ref="W119:W122"/>
    <mergeCell ref="X119:X122"/>
    <mergeCell ref="Y119:Y122"/>
    <mergeCell ref="Z119:Z122"/>
    <mergeCell ref="BH113:BH116"/>
    <mergeCell ref="BI113:BI116"/>
    <mergeCell ref="BJ113:BJ116"/>
    <mergeCell ref="BK113:BK116"/>
    <mergeCell ref="BP113:BP116"/>
    <mergeCell ref="AY113:AY116"/>
    <mergeCell ref="AZ113:AZ116"/>
    <mergeCell ref="BA113:BA116"/>
    <mergeCell ref="BB113:BB116"/>
    <mergeCell ref="BC113:BC116"/>
    <mergeCell ref="BD113:BD116"/>
    <mergeCell ref="BE113:BE116"/>
    <mergeCell ref="BF113:BF116"/>
    <mergeCell ref="BG113:BG116"/>
    <mergeCell ref="AP113:AP116"/>
    <mergeCell ref="AQ113:AQ116"/>
    <mergeCell ref="AR113:AR116"/>
    <mergeCell ref="AS113:AS116"/>
    <mergeCell ref="AT113:AT116"/>
    <mergeCell ref="AU113:AU116"/>
    <mergeCell ref="AV113:AV116"/>
    <mergeCell ref="AN119:AN122"/>
    <mergeCell ref="AO119:AO122"/>
    <mergeCell ref="AP119:AP122"/>
    <mergeCell ref="AQ119:AQ122"/>
    <mergeCell ref="AR119:AR122"/>
    <mergeCell ref="AS119:AS122"/>
    <mergeCell ref="AT119:AT122"/>
    <mergeCell ref="AA118:AD118"/>
    <mergeCell ref="AE118:AH118"/>
    <mergeCell ref="AI118:AL118"/>
    <mergeCell ref="AA119:AA122"/>
    <mergeCell ref="AB119:AB122"/>
    <mergeCell ref="AC119:AC122"/>
    <mergeCell ref="AD119:AD122"/>
    <mergeCell ref="AE119:AE122"/>
    <mergeCell ref="AF119:AF122"/>
    <mergeCell ref="AG119:AG122"/>
    <mergeCell ref="AH119:AH122"/>
    <mergeCell ref="AI119:AI122"/>
    <mergeCell ref="AJ119:AJ122"/>
    <mergeCell ref="AK119:AK122"/>
    <mergeCell ref="AL119:AL122"/>
    <mergeCell ref="AM118:AP118"/>
    <mergeCell ref="AQ118:AT118"/>
    <mergeCell ref="AM119:AM122"/>
    <mergeCell ref="BC119:BC122"/>
    <mergeCell ref="BD119:BD122"/>
    <mergeCell ref="BE119:BE122"/>
    <mergeCell ref="BF119:BF122"/>
    <mergeCell ref="BG119:BG122"/>
    <mergeCell ref="BH119:BH122"/>
    <mergeCell ref="BI119:BI122"/>
    <mergeCell ref="BJ119:BJ122"/>
    <mergeCell ref="BK119:BK122"/>
    <mergeCell ref="AU118:AX118"/>
    <mergeCell ref="AY118:BB118"/>
    <mergeCell ref="AU119:AU122"/>
    <mergeCell ref="AV119:AV122"/>
    <mergeCell ref="AW119:AW122"/>
    <mergeCell ref="AX119:AX122"/>
    <mergeCell ref="AY119:AY122"/>
    <mergeCell ref="AZ119:AZ122"/>
    <mergeCell ref="BA119:BA122"/>
    <mergeCell ref="BB119:BB122"/>
    <mergeCell ref="AA123:AA126"/>
    <mergeCell ref="AB123:AB126"/>
    <mergeCell ref="AC123:AC126"/>
    <mergeCell ref="AD123:AD126"/>
    <mergeCell ref="AE123:AE126"/>
    <mergeCell ref="AF123:AF126"/>
    <mergeCell ref="AG123:AG126"/>
    <mergeCell ref="AH123:AH126"/>
    <mergeCell ref="AI123:AI126"/>
    <mergeCell ref="AJ123:AJ126"/>
    <mergeCell ref="AK123:AK126"/>
    <mergeCell ref="AO123:AO126"/>
    <mergeCell ref="AW113:AW116"/>
    <mergeCell ref="AX113:AX116"/>
    <mergeCell ref="BP109:BP112"/>
    <mergeCell ref="BH105:BH108"/>
    <mergeCell ref="BI105:BI108"/>
    <mergeCell ref="BJ105:BJ108"/>
    <mergeCell ref="BK105:BK108"/>
    <mergeCell ref="AP123:AP126"/>
    <mergeCell ref="AQ123:AQ126"/>
    <mergeCell ref="AR123:AR126"/>
    <mergeCell ref="AS123:AS126"/>
    <mergeCell ref="AT123:AT126"/>
    <mergeCell ref="AU123:AU126"/>
    <mergeCell ref="AV123:AV126"/>
    <mergeCell ref="AW123:AW126"/>
    <mergeCell ref="AX123:AX126"/>
    <mergeCell ref="BP119:BP122"/>
    <mergeCell ref="BK117:BK118"/>
    <mergeCell ref="BC118:BF118"/>
    <mergeCell ref="BG118:BJ118"/>
    <mergeCell ref="U127:U130"/>
    <mergeCell ref="V127:V130"/>
    <mergeCell ref="W127:W130"/>
    <mergeCell ref="X127:X130"/>
    <mergeCell ref="Y127:Y130"/>
    <mergeCell ref="Z127:Z130"/>
    <mergeCell ref="AA127:AA130"/>
    <mergeCell ref="AB127:AB130"/>
    <mergeCell ref="AC127:AC130"/>
    <mergeCell ref="AL123:AL126"/>
    <mergeCell ref="AM123:AM126"/>
    <mergeCell ref="AN123:AN126"/>
    <mergeCell ref="BH123:BH126"/>
    <mergeCell ref="BI123:BI126"/>
    <mergeCell ref="BJ123:BJ126"/>
    <mergeCell ref="BK123:BK126"/>
    <mergeCell ref="BP123:BP126"/>
    <mergeCell ref="AY123:AY126"/>
    <mergeCell ref="AZ123:AZ126"/>
    <mergeCell ref="BA123:BA126"/>
    <mergeCell ref="BB123:BB126"/>
    <mergeCell ref="BC123:BC126"/>
    <mergeCell ref="BD123:BD126"/>
    <mergeCell ref="BE123:BE126"/>
    <mergeCell ref="BF123:BF126"/>
    <mergeCell ref="BG123:BG126"/>
    <mergeCell ref="U123:U126"/>
    <mergeCell ref="V123:V126"/>
    <mergeCell ref="W123:W126"/>
    <mergeCell ref="X123:X126"/>
    <mergeCell ref="Y123:Y126"/>
    <mergeCell ref="Z123:Z126"/>
    <mergeCell ref="AM127:AM130"/>
    <mergeCell ref="AN127:AN130"/>
    <mergeCell ref="AO127:AO130"/>
    <mergeCell ref="AP127:AP130"/>
    <mergeCell ref="AQ127:AQ130"/>
    <mergeCell ref="AR127:AR130"/>
    <mergeCell ref="AS127:AS130"/>
    <mergeCell ref="AT127:AT130"/>
    <mergeCell ref="AU127:AU130"/>
    <mergeCell ref="AD127:AD130"/>
    <mergeCell ref="AE127:AE130"/>
    <mergeCell ref="AF127:AF130"/>
    <mergeCell ref="AG127:AG130"/>
    <mergeCell ref="AH127:AH130"/>
    <mergeCell ref="AI127:AI130"/>
    <mergeCell ref="AJ127:AJ130"/>
    <mergeCell ref="AK127:AK130"/>
    <mergeCell ref="AL127:AL130"/>
    <mergeCell ref="BF127:BF130"/>
    <mergeCell ref="BG127:BG130"/>
    <mergeCell ref="BH127:BH130"/>
    <mergeCell ref="BI127:BI130"/>
    <mergeCell ref="BJ127:BJ130"/>
    <mergeCell ref="BK127:BK130"/>
    <mergeCell ref="BP131:BP134"/>
    <mergeCell ref="AY131:AY134"/>
    <mergeCell ref="AZ131:AZ134"/>
    <mergeCell ref="AV127:AV130"/>
    <mergeCell ref="AW127:AW130"/>
    <mergeCell ref="AX127:AX130"/>
    <mergeCell ref="AY127:AY130"/>
    <mergeCell ref="AZ127:AZ130"/>
    <mergeCell ref="BA127:BA130"/>
    <mergeCell ref="BB127:BB130"/>
    <mergeCell ref="BC127:BC130"/>
    <mergeCell ref="BD127:BD130"/>
    <mergeCell ref="U135:U138"/>
    <mergeCell ref="V135:V138"/>
    <mergeCell ref="W135:W138"/>
    <mergeCell ref="X135:X138"/>
    <mergeCell ref="Y135:Y138"/>
    <mergeCell ref="Z135:Z138"/>
    <mergeCell ref="AA135:AA138"/>
    <mergeCell ref="AB135:AB138"/>
    <mergeCell ref="AC135:AC138"/>
    <mergeCell ref="BP127:BP130"/>
    <mergeCell ref="U131:U134"/>
    <mergeCell ref="V131:V134"/>
    <mergeCell ref="W131:W134"/>
    <mergeCell ref="X131:X134"/>
    <mergeCell ref="Y131:Y134"/>
    <mergeCell ref="Z131:Z134"/>
    <mergeCell ref="AA131:AA134"/>
    <mergeCell ref="AB131:AB134"/>
    <mergeCell ref="AC131:AC134"/>
    <mergeCell ref="AD131:AD134"/>
    <mergeCell ref="AE131:AE134"/>
    <mergeCell ref="AF131:AF134"/>
    <mergeCell ref="AG131:AG134"/>
    <mergeCell ref="AH131:AH134"/>
    <mergeCell ref="AI131:AI134"/>
    <mergeCell ref="AJ131:AJ134"/>
    <mergeCell ref="AK131:AK134"/>
    <mergeCell ref="AL131:AL134"/>
    <mergeCell ref="AM131:AM134"/>
    <mergeCell ref="AN131:AN134"/>
    <mergeCell ref="AO131:AO134"/>
    <mergeCell ref="BE127:BE130"/>
    <mergeCell ref="AD135:AD138"/>
    <mergeCell ref="AE135:AE138"/>
    <mergeCell ref="AF135:AF138"/>
    <mergeCell ref="AG135:AG138"/>
    <mergeCell ref="AH135:AH138"/>
    <mergeCell ref="AI135:AI138"/>
    <mergeCell ref="AJ135:AJ138"/>
    <mergeCell ref="AK135:AK138"/>
    <mergeCell ref="AL135:AL138"/>
    <mergeCell ref="BA131:BA134"/>
    <mergeCell ref="BB131:BB134"/>
    <mergeCell ref="BC131:BC134"/>
    <mergeCell ref="BD131:BD134"/>
    <mergeCell ref="BE131:BE134"/>
    <mergeCell ref="BF131:BF134"/>
    <mergeCell ref="BG131:BG134"/>
    <mergeCell ref="AP131:AP134"/>
    <mergeCell ref="AQ131:AQ134"/>
    <mergeCell ref="AR131:AR134"/>
    <mergeCell ref="AS131:AS134"/>
    <mergeCell ref="AT131:AT134"/>
    <mergeCell ref="AU131:AU134"/>
    <mergeCell ref="AV131:AV134"/>
    <mergeCell ref="AW131:AW134"/>
    <mergeCell ref="AX131:AX134"/>
    <mergeCell ref="AX139:AX142"/>
    <mergeCell ref="AY139:AY142"/>
    <mergeCell ref="BF139:BF142"/>
    <mergeCell ref="BG139:BG142"/>
    <mergeCell ref="BH131:BH134"/>
    <mergeCell ref="BI131:BI134"/>
    <mergeCell ref="BJ131:BJ134"/>
    <mergeCell ref="BK131:BK134"/>
    <mergeCell ref="AM135:AM138"/>
    <mergeCell ref="AN135:AN138"/>
    <mergeCell ref="AO135:AO138"/>
    <mergeCell ref="AP135:AP138"/>
    <mergeCell ref="AQ135:AQ138"/>
    <mergeCell ref="AR135:AR138"/>
    <mergeCell ref="AS135:AS138"/>
    <mergeCell ref="AT135:AT138"/>
    <mergeCell ref="AU135:AU138"/>
    <mergeCell ref="BJ139:BJ142"/>
    <mergeCell ref="BK139:BK142"/>
    <mergeCell ref="BP139:BP142"/>
    <mergeCell ref="AZ139:AZ142"/>
    <mergeCell ref="BA139:BA142"/>
    <mergeCell ref="BB139:BB142"/>
    <mergeCell ref="BC139:BC142"/>
    <mergeCell ref="BD139:BD142"/>
    <mergeCell ref="BE139:BE142"/>
    <mergeCell ref="AO139:AO142"/>
    <mergeCell ref="BE135:BE138"/>
    <mergeCell ref="BF135:BF138"/>
    <mergeCell ref="BG135:BG138"/>
    <mergeCell ref="BH135:BH138"/>
    <mergeCell ref="BI135:BI138"/>
    <mergeCell ref="BJ135:BJ138"/>
    <mergeCell ref="BK135:BK138"/>
    <mergeCell ref="AV135:AV138"/>
    <mergeCell ref="AW135:AW138"/>
    <mergeCell ref="AX135:AX138"/>
    <mergeCell ref="AY135:AY138"/>
    <mergeCell ref="AZ135:AZ138"/>
    <mergeCell ref="BA135:BA138"/>
    <mergeCell ref="BB135:BB138"/>
    <mergeCell ref="BC135:BC138"/>
    <mergeCell ref="BD135:BD138"/>
    <mergeCell ref="AP139:AP142"/>
    <mergeCell ref="AQ139:AQ142"/>
    <mergeCell ref="AR139:AR142"/>
    <mergeCell ref="AS139:AS142"/>
    <mergeCell ref="AT139:AT142"/>
    <mergeCell ref="AU139:AU142"/>
    <mergeCell ref="AV139:AV142"/>
    <mergeCell ref="AW139:AW142"/>
    <mergeCell ref="U143:U146"/>
    <mergeCell ref="V143:V146"/>
    <mergeCell ref="W143:W146"/>
    <mergeCell ref="X143:X146"/>
    <mergeCell ref="Y143:Y146"/>
    <mergeCell ref="Z143:Z146"/>
    <mergeCell ref="AA143:AA146"/>
    <mergeCell ref="AB143:AB146"/>
    <mergeCell ref="AC143:AC146"/>
    <mergeCell ref="BP135:BP138"/>
    <mergeCell ref="U139:U142"/>
    <mergeCell ref="V139:V142"/>
    <mergeCell ref="W139:W142"/>
    <mergeCell ref="X139:X142"/>
    <mergeCell ref="Y139:Y142"/>
    <mergeCell ref="Z139:Z142"/>
    <mergeCell ref="AA139:AA142"/>
    <mergeCell ref="AB139:AB142"/>
    <mergeCell ref="AC139:AC142"/>
    <mergeCell ref="AD139:AD142"/>
    <mergeCell ref="AE139:AE142"/>
    <mergeCell ref="AF139:AF142"/>
    <mergeCell ref="AG139:AG142"/>
    <mergeCell ref="AH139:AH142"/>
    <mergeCell ref="AI139:AI142"/>
    <mergeCell ref="AJ139:AJ142"/>
    <mergeCell ref="AK139:AK142"/>
    <mergeCell ref="AL139:AL142"/>
    <mergeCell ref="AM139:AM142"/>
    <mergeCell ref="AN139:AN142"/>
    <mergeCell ref="BH139:BH142"/>
    <mergeCell ref="BI139:BI142"/>
    <mergeCell ref="BD143:BD146"/>
    <mergeCell ref="AM143:AM146"/>
    <mergeCell ref="AN143:AN146"/>
    <mergeCell ref="AO143:AO146"/>
    <mergeCell ref="AP143:AP146"/>
    <mergeCell ref="AQ143:AQ146"/>
    <mergeCell ref="AR143:AR146"/>
    <mergeCell ref="AS143:AS146"/>
    <mergeCell ref="AT143:AT146"/>
    <mergeCell ref="AU143:AU146"/>
    <mergeCell ref="AD143:AD146"/>
    <mergeCell ref="AE143:AE146"/>
    <mergeCell ref="AF143:AF146"/>
    <mergeCell ref="AG143:AG146"/>
    <mergeCell ref="AH143:AH146"/>
    <mergeCell ref="AI143:AI146"/>
    <mergeCell ref="AJ143:AJ146"/>
    <mergeCell ref="AK143:AK146"/>
    <mergeCell ref="AL143:AL146"/>
    <mergeCell ref="AU149:AU152"/>
    <mergeCell ref="AV149:AV152"/>
    <mergeCell ref="AW149:AW152"/>
    <mergeCell ref="AX149:AX152"/>
    <mergeCell ref="AY149:AY152"/>
    <mergeCell ref="AZ149:AZ152"/>
    <mergeCell ref="AK149:AK152"/>
    <mergeCell ref="AL149:AL152"/>
    <mergeCell ref="AM149:AM152"/>
    <mergeCell ref="AN149:AN152"/>
    <mergeCell ref="AO149:AO152"/>
    <mergeCell ref="BJ149:BJ152"/>
    <mergeCell ref="AV153:AV156"/>
    <mergeCell ref="AW153:AW156"/>
    <mergeCell ref="AX153:AX156"/>
    <mergeCell ref="AY153:AY156"/>
    <mergeCell ref="BP143:BP146"/>
    <mergeCell ref="BE143:BE146"/>
    <mergeCell ref="BF143:BF146"/>
    <mergeCell ref="BG143:BG146"/>
    <mergeCell ref="BH143:BH146"/>
    <mergeCell ref="BI143:BI146"/>
    <mergeCell ref="BJ143:BJ146"/>
    <mergeCell ref="BK143:BK146"/>
    <mergeCell ref="AV143:AV146"/>
    <mergeCell ref="AW143:AW146"/>
    <mergeCell ref="AX143:AX146"/>
    <mergeCell ref="AY143:AY146"/>
    <mergeCell ref="AZ143:AZ146"/>
    <mergeCell ref="BA143:BA146"/>
    <mergeCell ref="BB143:BB146"/>
    <mergeCell ref="BC143:BC146"/>
    <mergeCell ref="BK147:BK148"/>
    <mergeCell ref="AO153:AO156"/>
    <mergeCell ref="AP153:AP156"/>
    <mergeCell ref="AQ153:AQ156"/>
    <mergeCell ref="AR153:AR156"/>
    <mergeCell ref="AP149:AP152"/>
    <mergeCell ref="AQ149:AQ152"/>
    <mergeCell ref="BF153:BF156"/>
    <mergeCell ref="BG153:BG156"/>
    <mergeCell ref="BL149:BO152"/>
    <mergeCell ref="BL153:BO156"/>
    <mergeCell ref="W148:Z148"/>
    <mergeCell ref="AA148:AD148"/>
    <mergeCell ref="AE148:AH148"/>
    <mergeCell ref="AI148:AL148"/>
    <mergeCell ref="AM148:AP148"/>
    <mergeCell ref="AQ148:AT148"/>
    <mergeCell ref="AU148:AX148"/>
    <mergeCell ref="AY148:BB148"/>
    <mergeCell ref="BC148:BF148"/>
    <mergeCell ref="BG148:BJ148"/>
    <mergeCell ref="AK153:AK156"/>
    <mergeCell ref="BA149:BA152"/>
    <mergeCell ref="BB149:BB152"/>
    <mergeCell ref="BC149:BC152"/>
    <mergeCell ref="BD149:BD152"/>
    <mergeCell ref="BE149:BE152"/>
    <mergeCell ref="BF149:BF152"/>
    <mergeCell ref="BG149:BG152"/>
    <mergeCell ref="BH149:BH152"/>
    <mergeCell ref="AU153:AU156"/>
    <mergeCell ref="BC153:BC156"/>
    <mergeCell ref="AL153:AL156"/>
    <mergeCell ref="AM153:AM156"/>
    <mergeCell ref="AN153:AN156"/>
    <mergeCell ref="BP153:BP156"/>
    <mergeCell ref="BP149:BP152"/>
    <mergeCell ref="U153:U156"/>
    <mergeCell ref="V153:V156"/>
    <mergeCell ref="W153:W156"/>
    <mergeCell ref="X153:X156"/>
    <mergeCell ref="Y153:Y156"/>
    <mergeCell ref="Z153:Z156"/>
    <mergeCell ref="AA153:AA156"/>
    <mergeCell ref="AB153:AB156"/>
    <mergeCell ref="AC153:AC156"/>
    <mergeCell ref="AD153:AD156"/>
    <mergeCell ref="AE153:AE156"/>
    <mergeCell ref="AF153:AF156"/>
    <mergeCell ref="AG153:AG156"/>
    <mergeCell ref="AH153:AH156"/>
    <mergeCell ref="AI153:AI156"/>
    <mergeCell ref="AJ153:AJ156"/>
    <mergeCell ref="U149:U152"/>
    <mergeCell ref="V149:V152"/>
    <mergeCell ref="W149:W152"/>
    <mergeCell ref="X149:X152"/>
    <mergeCell ref="Y149:Y152"/>
    <mergeCell ref="Z149:Z152"/>
    <mergeCell ref="BK149:BK152"/>
    <mergeCell ref="BI149:BI152"/>
    <mergeCell ref="AR149:AR152"/>
    <mergeCell ref="AS149:AS152"/>
    <mergeCell ref="AT149:AT152"/>
    <mergeCell ref="AA149:AA152"/>
    <mergeCell ref="AB149:AB152"/>
    <mergeCell ref="AC149:AC152"/>
    <mergeCell ref="AD149:AD152"/>
    <mergeCell ref="AE149:AE152"/>
    <mergeCell ref="AF149:AF152"/>
    <mergeCell ref="BD153:BD156"/>
    <mergeCell ref="BE153:BE156"/>
    <mergeCell ref="U157:U160"/>
    <mergeCell ref="V157:V160"/>
    <mergeCell ref="W157:W160"/>
    <mergeCell ref="X157:X160"/>
    <mergeCell ref="Y157:Y160"/>
    <mergeCell ref="Z157:Z160"/>
    <mergeCell ref="AA157:AA160"/>
    <mergeCell ref="AB157:AB160"/>
    <mergeCell ref="AC157:AC160"/>
    <mergeCell ref="AD157:AD160"/>
    <mergeCell ref="AE157:AE160"/>
    <mergeCell ref="AF157:AF160"/>
    <mergeCell ref="AJ157:AJ160"/>
    <mergeCell ref="AK157:AK160"/>
    <mergeCell ref="AL157:AL160"/>
    <mergeCell ref="AM157:AM160"/>
    <mergeCell ref="AN157:AN160"/>
    <mergeCell ref="AH157:AH160"/>
    <mergeCell ref="AI157:AI160"/>
    <mergeCell ref="AG149:AG152"/>
    <mergeCell ref="AH149:AH152"/>
    <mergeCell ref="AI149:AI152"/>
    <mergeCell ref="AJ149:AJ152"/>
    <mergeCell ref="BB153:BB156"/>
    <mergeCell ref="BJ157:BJ160"/>
    <mergeCell ref="BK157:BK160"/>
    <mergeCell ref="BH153:BH156"/>
    <mergeCell ref="BI153:BI156"/>
    <mergeCell ref="BJ153:BJ156"/>
    <mergeCell ref="BK153:BK156"/>
    <mergeCell ref="AX157:AX160"/>
    <mergeCell ref="AY157:AY160"/>
    <mergeCell ref="AZ157:AZ160"/>
    <mergeCell ref="BA157:BA160"/>
    <mergeCell ref="BB157:BB160"/>
    <mergeCell ref="BC157:BC160"/>
    <mergeCell ref="BD157:BD160"/>
    <mergeCell ref="BE157:BE160"/>
    <mergeCell ref="BF157:BF160"/>
    <mergeCell ref="AO157:AO160"/>
    <mergeCell ref="AP157:AP160"/>
    <mergeCell ref="AQ157:AQ160"/>
    <mergeCell ref="AR157:AR160"/>
    <mergeCell ref="AS157:AS160"/>
    <mergeCell ref="AT157:AT160"/>
    <mergeCell ref="AS153:AS156"/>
    <mergeCell ref="AT153:AT156"/>
    <mergeCell ref="AZ153:AZ156"/>
    <mergeCell ref="BA153:BA156"/>
    <mergeCell ref="AZ161:AZ164"/>
    <mergeCell ref="AU157:AU160"/>
    <mergeCell ref="AV157:AV160"/>
    <mergeCell ref="AW157:AW160"/>
    <mergeCell ref="BP157:BP160"/>
    <mergeCell ref="U161:U164"/>
    <mergeCell ref="V161:V164"/>
    <mergeCell ref="W161:W164"/>
    <mergeCell ref="X161:X164"/>
    <mergeCell ref="Y161:Y164"/>
    <mergeCell ref="Z161:Z164"/>
    <mergeCell ref="AA161:AA164"/>
    <mergeCell ref="AB161:AB164"/>
    <mergeCell ref="AC161:AC164"/>
    <mergeCell ref="AD161:AD164"/>
    <mergeCell ref="AE161:AE164"/>
    <mergeCell ref="AF161:AF164"/>
    <mergeCell ref="AG161:AG164"/>
    <mergeCell ref="AH161:AH164"/>
    <mergeCell ref="AI161:AI164"/>
    <mergeCell ref="AJ161:AJ164"/>
    <mergeCell ref="AK161:AK164"/>
    <mergeCell ref="AL161:AL164"/>
    <mergeCell ref="AM161:AM164"/>
    <mergeCell ref="AN161:AN164"/>
    <mergeCell ref="AO161:AO164"/>
    <mergeCell ref="AP161:AP164"/>
    <mergeCell ref="AQ161:AQ164"/>
    <mergeCell ref="BG157:BG160"/>
    <mergeCell ref="BH157:BH160"/>
    <mergeCell ref="BI157:BI160"/>
    <mergeCell ref="AG157:AG160"/>
    <mergeCell ref="AQ165:AQ168"/>
    <mergeCell ref="AR165:AR168"/>
    <mergeCell ref="AS165:AS168"/>
    <mergeCell ref="AT165:AT168"/>
    <mergeCell ref="BD165:BD168"/>
    <mergeCell ref="BE165:BE168"/>
    <mergeCell ref="BF165:BF168"/>
    <mergeCell ref="BG165:BG168"/>
    <mergeCell ref="BH165:BH168"/>
    <mergeCell ref="BI165:BI168"/>
    <mergeCell ref="BJ161:BJ164"/>
    <mergeCell ref="BK161:BK164"/>
    <mergeCell ref="AW165:AW168"/>
    <mergeCell ref="AX165:AX168"/>
    <mergeCell ref="AY165:AY168"/>
    <mergeCell ref="AZ165:AZ168"/>
    <mergeCell ref="BA165:BA168"/>
    <mergeCell ref="BB165:BB168"/>
    <mergeCell ref="BC165:BC168"/>
    <mergeCell ref="BE161:BE164"/>
    <mergeCell ref="BF161:BF164"/>
    <mergeCell ref="BG161:BG164"/>
    <mergeCell ref="BH161:BH164"/>
    <mergeCell ref="BI161:BI164"/>
    <mergeCell ref="AR161:AR164"/>
    <mergeCell ref="AS161:AS164"/>
    <mergeCell ref="AT161:AT164"/>
    <mergeCell ref="AU161:AU164"/>
    <mergeCell ref="AV161:AV164"/>
    <mergeCell ref="AW161:AW164"/>
    <mergeCell ref="AX161:AX164"/>
    <mergeCell ref="AY161:AY164"/>
    <mergeCell ref="BP161:BP164"/>
    <mergeCell ref="U165:U168"/>
    <mergeCell ref="V165:V168"/>
    <mergeCell ref="W165:W168"/>
    <mergeCell ref="X165:X168"/>
    <mergeCell ref="Y165:Y168"/>
    <mergeCell ref="Z165:Z168"/>
    <mergeCell ref="AA165:AA168"/>
    <mergeCell ref="AB165:AB168"/>
    <mergeCell ref="AC165:AC168"/>
    <mergeCell ref="AD165:AD168"/>
    <mergeCell ref="AE165:AE168"/>
    <mergeCell ref="AF165:AF168"/>
    <mergeCell ref="AG165:AG168"/>
    <mergeCell ref="AH165:AH168"/>
    <mergeCell ref="AI165:AI168"/>
    <mergeCell ref="AJ165:AJ168"/>
    <mergeCell ref="BP165:BP168"/>
    <mergeCell ref="AK165:AK168"/>
    <mergeCell ref="BA161:BA164"/>
    <mergeCell ref="BB161:BB164"/>
    <mergeCell ref="BC161:BC164"/>
    <mergeCell ref="BD161:BD164"/>
    <mergeCell ref="BJ165:BJ168"/>
    <mergeCell ref="BK165:BK168"/>
    <mergeCell ref="AU165:AU168"/>
    <mergeCell ref="AV165:AV168"/>
    <mergeCell ref="AL165:AL168"/>
    <mergeCell ref="AM165:AM168"/>
    <mergeCell ref="AN165:AN168"/>
    <mergeCell ref="AO165:AO168"/>
    <mergeCell ref="AP165:AP168"/>
    <mergeCell ref="U169:U172"/>
    <mergeCell ref="V169:V172"/>
    <mergeCell ref="W169:W172"/>
    <mergeCell ref="X169:X172"/>
    <mergeCell ref="Y169:Y172"/>
    <mergeCell ref="Z169:Z172"/>
    <mergeCell ref="AA169:AA172"/>
    <mergeCell ref="AB169:AB172"/>
    <mergeCell ref="AC169:AC172"/>
    <mergeCell ref="AD169:AD172"/>
    <mergeCell ref="AE169:AE172"/>
    <mergeCell ref="AF169:AF172"/>
    <mergeCell ref="AG169:AG172"/>
    <mergeCell ref="AH169:AH172"/>
    <mergeCell ref="AI169:AI172"/>
    <mergeCell ref="AJ169:AJ172"/>
    <mergeCell ref="AK169:AK172"/>
    <mergeCell ref="AL169:AL172"/>
    <mergeCell ref="AM169:AM172"/>
    <mergeCell ref="AN169:AN172"/>
    <mergeCell ref="AO169:AO172"/>
    <mergeCell ref="AP169:AP172"/>
    <mergeCell ref="AQ169:AQ172"/>
    <mergeCell ref="AR169:AR172"/>
    <mergeCell ref="AS169:AS172"/>
    <mergeCell ref="AT169:AT172"/>
    <mergeCell ref="AU169:AU172"/>
    <mergeCell ref="AV169:AV172"/>
    <mergeCell ref="AW169:AW172"/>
    <mergeCell ref="BP169:BP172"/>
    <mergeCell ref="BG169:BG172"/>
    <mergeCell ref="BH169:BH172"/>
    <mergeCell ref="BI169:BI172"/>
    <mergeCell ref="BJ169:BJ172"/>
    <mergeCell ref="BK169:BK172"/>
    <mergeCell ref="AX169:AX172"/>
    <mergeCell ref="AY169:AY172"/>
    <mergeCell ref="AZ169:AZ172"/>
    <mergeCell ref="BA169:BA172"/>
    <mergeCell ref="BB169:BB172"/>
    <mergeCell ref="BC169:BC172"/>
    <mergeCell ref="BD169:BD172"/>
    <mergeCell ref="BE169:BE172"/>
    <mergeCell ref="BF169:BF172"/>
  </mergeCells>
  <conditionalFormatting sqref="I2:I30">
    <cfRule type="cellIs" dxfId="28" priority="10" operator="equal">
      <formula>90</formula>
    </cfRule>
  </conditionalFormatting>
  <conditionalFormatting sqref="I32:I60">
    <cfRule type="cellIs" dxfId="27" priority="9" operator="equal">
      <formula>90</formula>
    </cfRule>
  </conditionalFormatting>
  <conditionalFormatting sqref="I62:I90">
    <cfRule type="cellIs" dxfId="26" priority="7" operator="equal">
      <formula>90</formula>
    </cfRule>
  </conditionalFormatting>
  <conditionalFormatting sqref="I92:I116">
    <cfRule type="cellIs" dxfId="25" priority="5" operator="equal">
      <formula>90</formula>
    </cfRule>
  </conditionalFormatting>
  <conditionalFormatting sqref="I118:I146">
    <cfRule type="cellIs" dxfId="24" priority="3" operator="equal">
      <formula>90</formula>
    </cfRule>
  </conditionalFormatting>
  <conditionalFormatting sqref="I148:I1048576">
    <cfRule type="cellIs" dxfId="23" priority="1" operator="equal">
      <formula>90</formula>
    </cfRule>
  </conditionalFormatting>
  <printOptions horizontalCentered="1" verticalCentered="1"/>
  <pageMargins left="0" right="0" top="0.35433070866141736" bottom="0" header="0" footer="0"/>
  <pageSetup paperSize="9" scale="90" orientation="portrait"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1683D-720A-48AC-989E-7F540D52DD97}">
  <sheetPr codeName="Feuil16"/>
  <dimension ref="B2:U905"/>
  <sheetViews>
    <sheetView showZeros="0" topLeftCell="D1" workbookViewId="0">
      <selection activeCell="U11" sqref="U11"/>
    </sheetView>
  </sheetViews>
  <sheetFormatPr baseColWidth="10" defaultRowHeight="14.4" x14ac:dyDescent="0.3"/>
  <cols>
    <col min="1" max="3" width="0" hidden="1" customWidth="1"/>
    <col min="4" max="4" width="19.5546875" customWidth="1"/>
    <col min="5" max="5" width="14.77734375" customWidth="1"/>
    <col min="12" max="12" width="22.77734375" customWidth="1"/>
    <col min="13" max="16" width="11.5546875" hidden="1" customWidth="1"/>
    <col min="17" max="17" width="11.5546875" style="6" hidden="1" customWidth="1"/>
    <col min="18" max="18" width="14.33203125" style="6" hidden="1" customWidth="1"/>
    <col min="21" max="21" width="19.5546875" bestFit="1" customWidth="1"/>
    <col min="22" max="22" width="22.33203125" bestFit="1" customWidth="1"/>
    <col min="23" max="23" width="11.88671875" bestFit="1" customWidth="1"/>
  </cols>
  <sheetData>
    <row r="2" spans="2:21" x14ac:dyDescent="0.3">
      <c r="B2" s="6"/>
      <c r="D2" s="434" t="s">
        <v>818</v>
      </c>
      <c r="E2" s="434" t="s">
        <v>819</v>
      </c>
      <c r="F2" s="434" t="s">
        <v>0</v>
      </c>
      <c r="G2" s="434" t="s">
        <v>815</v>
      </c>
      <c r="H2" s="434" t="s">
        <v>771</v>
      </c>
      <c r="I2" s="434" t="s">
        <v>816</v>
      </c>
      <c r="J2" s="434" t="s">
        <v>817</v>
      </c>
      <c r="K2" s="374"/>
      <c r="L2" s="434" t="s">
        <v>819</v>
      </c>
      <c r="M2" s="373" t="s">
        <v>823</v>
      </c>
      <c r="N2" s="373" t="s">
        <v>824</v>
      </c>
      <c r="O2" s="373" t="s">
        <v>0</v>
      </c>
      <c r="P2" s="373" t="s">
        <v>825</v>
      </c>
      <c r="Q2" s="434" t="s">
        <v>0</v>
      </c>
      <c r="R2" s="434" t="s">
        <v>833</v>
      </c>
      <c r="U2" s="6"/>
    </row>
    <row r="3" spans="2:21" x14ac:dyDescent="0.3">
      <c r="B3" s="6"/>
      <c r="D3" s="371" t="str">
        <f>IF(ISNA(VLOOKUP($F3,'L. Des E.'!$A$4:$C$362,2,FALSE)),"",(VLOOKUP($F3,'L. Des E.'!$A$4:$C$362,2,FALSE)))</f>
        <v/>
      </c>
      <c r="E3" s="354" t="str">
        <f>IF(ISNA(VLOOKUP($F3,'L. Des E.'!$A$4:$C$362,3,FALSE)),"",(VLOOKUP($F3,'L. Des E.'!$A$4:$C$362,3,FALSE)))</f>
        <v/>
      </c>
      <c r="F3" s="452"/>
      <c r="G3" s="354">
        <f>_xlfn.MAXIFS(IND!$R$3:$R$301,IND!$D$3:$D$301,Parametres!F3)</f>
        <v>0</v>
      </c>
      <c r="H3" s="354">
        <f>_xlfn.MAXIFS(SERIE!$T$3:$T$301,SERIE!$D$3:$D$301,Parametres!F3)</f>
        <v>0</v>
      </c>
      <c r="I3" s="354">
        <f>_xlfn.MAXIFS(STAM!$W$3:$W$303,STAM!$D$3:$D$303,Parametres!F3)</f>
        <v>0</v>
      </c>
      <c r="J3" s="354">
        <f>SUM(G3:I3)</f>
        <v>0</v>
      </c>
      <c r="K3" s="374"/>
      <c r="L3" s="493" t="s">
        <v>834</v>
      </c>
      <c r="M3" s="373" cm="1">
        <f t="array" ref="M3">IFERROR(MAX(_xlfn._xlws.FILTER(IND!$T$3:$T$301,(CLUBIND=Parametres!L3))),"")</f>
        <v>0</v>
      </c>
      <c r="N3" s="373" cm="1">
        <f t="array" ref="N3">IFERROR(MAX(_xlfn._xlws.FILTER(SERIE!$W$3:$W$301,(SERIE!$Y$3:$Y$301=Parametres!L3))),"")</f>
        <v>0</v>
      </c>
      <c r="O3" s="373" cm="1">
        <f t="array" ref="O3">IFERROR(MAX(_xlfn._xlws.FILTER(STAM!$X$3:$X$306,(STAM!$Z$3:$Z$306=Parametres!L3))),"")</f>
        <v>0</v>
      </c>
      <c r="P3" s="373" cm="1">
        <f t="array" ref="P3">IFERROR(MAX(MAX(_xlfn._xlws.FILTER(NOTESCIND,(CLUBIND=Parametres!L3))),MAX(_xlfn._xlws.FILTER(NOTESCSERIE,(SERIE!Y3:Y302=Parametres!L3))),MAX(_xlfn._xlws.FILTER(NOTESCSTAM,(STAM!Z3:Z306=Parametres!L3)))),"")</f>
        <v>0</v>
      </c>
      <c r="Q3" s="6" t="str" cm="1">
        <f t="array" ref="Q3:Q301">STAMIND</f>
        <v/>
      </c>
      <c r="R3" s="6" cm="1">
        <f t="array" ref="R3:R4">_xlfn._xlws.SORT(_xlfn.UNIQUE(_xlfn._xlws.FILTER(Q3:Q905,NOT(ISBLANK(Q3:Q905)))))</f>
        <v>0</v>
      </c>
    </row>
    <row r="4" spans="2:21" x14ac:dyDescent="0.3">
      <c r="B4" s="6"/>
      <c r="D4" s="371" t="str">
        <f>IF(ISNA(VLOOKUP($F4,'L. Des E.'!$A$4:$C$362,2,FALSE)),"",(VLOOKUP($F4,'L. Des E.'!$A$4:$C$362,2,FALSE)))</f>
        <v/>
      </c>
      <c r="E4" s="354" t="str">
        <f>IF(ISNA(VLOOKUP($F4,'L. Des E.'!$A$4:$C$362,3,FALSE)),"",(VLOOKUP($F4,'L. Des E.'!$A$4:$C$362,3,FALSE)))</f>
        <v/>
      </c>
      <c r="F4" s="452">
        <f t="shared" ref="F4:F28" si="0">R5</f>
        <v>0</v>
      </c>
      <c r="G4" s="354">
        <f>_xlfn.MAXIFS(IND!$R$3:$R$301,IND!$D$3:$D$301,Parametres!F4)</f>
        <v>0</v>
      </c>
      <c r="H4" s="354">
        <f>_xlfn.MAXIFS(SERIE!$T$3:$T$301,SERIE!$D$3:$D$301,Parametres!F4)</f>
        <v>0</v>
      </c>
      <c r="I4" s="354">
        <f>_xlfn.MAXIFS(STAM!$W$3:$W$303,STAM!$D$3:$D$303,Parametres!F4)</f>
        <v>0</v>
      </c>
      <c r="J4" s="354">
        <f>SUM(G4:I4)</f>
        <v>0</v>
      </c>
      <c r="K4" s="374"/>
      <c r="L4" s="453"/>
      <c r="M4" s="373"/>
      <c r="N4" s="373"/>
      <c r="O4" s="373"/>
      <c r="P4" s="373"/>
      <c r="Q4" s="6" t="str">
        <v/>
      </c>
      <c r="R4" s="6" t="str">
        <v/>
      </c>
    </row>
    <row r="5" spans="2:21" x14ac:dyDescent="0.3">
      <c r="B5" s="6"/>
      <c r="D5" s="371" t="str">
        <f>IF(ISNA(VLOOKUP($F5,'L. Des E.'!$A$4:$C$362,2,FALSE)),"",(VLOOKUP($F5,'L. Des E.'!$A$4:$C$362,2,FALSE)))</f>
        <v/>
      </c>
      <c r="E5" s="354" t="str">
        <f>IF(ISNA(VLOOKUP($F5,'L. Des E.'!$A$4:$C$362,3,FALSE)),"",(VLOOKUP($F5,'L. Des E.'!$A$4:$C$362,3,FALSE)))</f>
        <v/>
      </c>
      <c r="F5" s="452">
        <f t="shared" si="0"/>
        <v>0</v>
      </c>
      <c r="G5" s="354">
        <f>_xlfn.MAXIFS(IND!$R$3:$R$301,IND!$D$3:$D$301,Parametres!F5)</f>
        <v>0</v>
      </c>
      <c r="H5" s="354">
        <f>_xlfn.MAXIFS(SERIE!$T$3:$T$301,SERIE!$D$3:$D$301,Parametres!F5)</f>
        <v>0</v>
      </c>
      <c r="I5" s="354">
        <f>_xlfn.MAXIFS(STAM!$W$3:$W$303,STAM!$D$3:$D$303,Parametres!F5)</f>
        <v>0</v>
      </c>
      <c r="J5" s="354">
        <f>SUM(G5:I5)</f>
        <v>0</v>
      </c>
      <c r="K5" s="374"/>
      <c r="L5" s="434"/>
      <c r="M5" s="373"/>
      <c r="N5" s="373"/>
      <c r="O5" s="373"/>
      <c r="P5" s="373"/>
      <c r="Q5" s="6" t="str">
        <v/>
      </c>
    </row>
    <row r="6" spans="2:21" x14ac:dyDescent="0.3">
      <c r="B6" s="6"/>
      <c r="D6" s="371" t="str">
        <f>IF(ISNA(VLOOKUP($F6,'L. Des E.'!$A$4:$C$362,2,FALSE)),"",(VLOOKUP($F6,'L. Des E.'!$A$4:$C$362,2,FALSE)))</f>
        <v/>
      </c>
      <c r="E6" s="354" t="str">
        <f>IF(ISNA(VLOOKUP($F6,'L. Des E.'!$A$4:$C$362,3,FALSE)),"",(VLOOKUP($F6,'L. Des E.'!$A$4:$C$362,3,FALSE)))</f>
        <v/>
      </c>
      <c r="F6" s="452">
        <f t="shared" si="0"/>
        <v>0</v>
      </c>
      <c r="G6" s="354">
        <f>_xlfn.MAXIFS(IND!$R$3:$R$301,IND!$D$3:$D$301,Parametres!F6)</f>
        <v>0</v>
      </c>
      <c r="H6" s="354">
        <f>_xlfn.MAXIFS(SERIE!$T$3:$T$301,SERIE!$D$3:$D$301,Parametres!F6)</f>
        <v>0</v>
      </c>
      <c r="I6" s="354">
        <f>_xlfn.MAXIFS(STAM!$W$3:$W$303,STAM!$D$3:$D$303,Parametres!F6)</f>
        <v>0</v>
      </c>
      <c r="J6" s="354">
        <f>SUM(G6:I6)</f>
        <v>0</v>
      </c>
      <c r="K6" s="374"/>
      <c r="L6" s="434"/>
      <c r="M6" s="373"/>
      <c r="N6" s="373"/>
      <c r="O6" s="373"/>
      <c r="P6" s="373"/>
      <c r="Q6" s="6" t="str">
        <v/>
      </c>
    </row>
    <row r="7" spans="2:21" x14ac:dyDescent="0.3">
      <c r="D7" s="371" t="str">
        <f>IF(ISNA(VLOOKUP($F7,'L. Des E.'!$A$4:$C$362,2,FALSE)),"",(VLOOKUP($F7,'L. Des E.'!$A$4:$C$362,2,FALSE)))</f>
        <v/>
      </c>
      <c r="E7" s="354" t="str">
        <f>IF(ISNA(VLOOKUP($F7,'L. Des E.'!$A$4:$C$362,3,FALSE)),"",(VLOOKUP($F7,'L. Des E.'!$A$4:$C$362,3,FALSE)))</f>
        <v/>
      </c>
      <c r="F7" s="452">
        <f t="shared" si="0"/>
        <v>0</v>
      </c>
      <c r="G7" s="354">
        <f>_xlfn.MAXIFS(IND!$R$3:$R$301,IND!$D$3:$D$301,Parametres!F7)</f>
        <v>0</v>
      </c>
      <c r="H7" s="354">
        <f>_xlfn.MAXIFS(SERIE!$T$3:$T$301,SERIE!$D$3:$D$301,Parametres!F7)</f>
        <v>0</v>
      </c>
      <c r="I7" s="354">
        <f>_xlfn.MAXIFS(STAM!$W$3:$W$303,STAM!$D$3:$D$303,Parametres!F7)</f>
        <v>0</v>
      </c>
      <c r="J7" s="354">
        <f t="shared" ref="J7:J28" si="1">SUM(G7:I7)</f>
        <v>0</v>
      </c>
      <c r="K7" s="374"/>
      <c r="L7" s="434"/>
      <c r="M7" s="373"/>
      <c r="N7" s="373"/>
      <c r="O7" s="373"/>
      <c r="P7" s="373"/>
      <c r="Q7" s="6" t="str">
        <v/>
      </c>
    </row>
    <row r="8" spans="2:21" x14ac:dyDescent="0.3">
      <c r="D8" s="371" t="str">
        <f>IF(ISNA(VLOOKUP($F8,'L. Des E.'!$A$4:$C$362,2,FALSE)),"",(VLOOKUP($F8,'L. Des E.'!$A$4:$C$362,2,FALSE)))</f>
        <v/>
      </c>
      <c r="E8" s="354" t="str">
        <f>IF(ISNA(VLOOKUP($F8,'L. Des E.'!$A$4:$C$362,3,FALSE)),"",(VLOOKUP($F8,'L. Des E.'!$A$4:$C$362,3,FALSE)))</f>
        <v/>
      </c>
      <c r="F8" s="452">
        <f t="shared" si="0"/>
        <v>0</v>
      </c>
      <c r="G8" s="354">
        <f>_xlfn.MAXIFS(IND!$R$3:$R$301,IND!$D$3:$D$301,Parametres!F8)</f>
        <v>0</v>
      </c>
      <c r="H8" s="354">
        <f>_xlfn.MAXIFS(SERIE!$T$3:$T$301,SERIE!$D$3:$D$301,Parametres!F8)</f>
        <v>0</v>
      </c>
      <c r="I8" s="354">
        <f>_xlfn.MAXIFS(STAM!$W$3:$W$303,STAM!$D$3:$D$303,Parametres!F8)</f>
        <v>0</v>
      </c>
      <c r="J8" s="354">
        <f t="shared" si="1"/>
        <v>0</v>
      </c>
      <c r="K8" s="374"/>
      <c r="L8" s="434"/>
      <c r="M8" s="373"/>
      <c r="N8" s="373"/>
      <c r="O8" s="373"/>
      <c r="P8" s="373"/>
      <c r="Q8" s="6" t="str">
        <v/>
      </c>
      <c r="U8" s="6"/>
    </row>
    <row r="9" spans="2:21" x14ac:dyDescent="0.3">
      <c r="D9" s="371" t="str">
        <f>IF(ISNA(VLOOKUP($F9,'L. Des E.'!$A$4:$C$362,2,FALSE)),"",(VLOOKUP($F9,'L. Des E.'!$A$4:$C$362,2,FALSE)))</f>
        <v/>
      </c>
      <c r="E9" s="354" t="str">
        <f>IF(ISNA(VLOOKUP($F9,'L. Des E.'!$A$4:$C$362,3,FALSE)),"",(VLOOKUP($F9,'L. Des E.'!$A$4:$C$362,3,FALSE)))</f>
        <v/>
      </c>
      <c r="F9" s="452">
        <f t="shared" si="0"/>
        <v>0</v>
      </c>
      <c r="G9" s="354">
        <f>_xlfn.MAXIFS(IND!$R$3:$R$301,IND!$D$3:$D$301,Parametres!F9)</f>
        <v>0</v>
      </c>
      <c r="H9" s="354">
        <f>_xlfn.MAXIFS(SERIE!$T$3:$T$301,SERIE!$D$3:$D$301,Parametres!F9)</f>
        <v>0</v>
      </c>
      <c r="I9" s="354">
        <f>_xlfn.MAXIFS(STAM!$W$3:$W$303,STAM!$D$3:$D$303,Parametres!F9)</f>
        <v>0</v>
      </c>
      <c r="J9" s="354">
        <f t="shared" si="1"/>
        <v>0</v>
      </c>
      <c r="K9" s="374"/>
      <c r="L9" s="434"/>
      <c r="M9" s="373"/>
      <c r="N9" s="373"/>
      <c r="O9" s="373"/>
      <c r="P9" s="373"/>
      <c r="Q9" s="6" t="str">
        <v/>
      </c>
      <c r="U9" s="6"/>
    </row>
    <row r="10" spans="2:21" x14ac:dyDescent="0.3">
      <c r="D10" s="371" t="str">
        <f>IF(ISNA(VLOOKUP($F10,'L. Des E.'!$A$4:$C$362,2,FALSE)),"",(VLOOKUP($F10,'L. Des E.'!$A$4:$C$362,2,FALSE)))</f>
        <v/>
      </c>
      <c r="E10" s="354" t="str">
        <f>IF(ISNA(VLOOKUP($F10,'L. Des E.'!$A$4:$C$362,3,FALSE)),"",(VLOOKUP($F10,'L. Des E.'!$A$4:$C$362,3,FALSE)))</f>
        <v/>
      </c>
      <c r="F10" s="452">
        <f t="shared" si="0"/>
        <v>0</v>
      </c>
      <c r="G10" s="354">
        <f>_xlfn.MAXIFS(IND!$R$3:$R$301,IND!$D$3:$D$301,Parametres!F10)</f>
        <v>0</v>
      </c>
      <c r="H10" s="354">
        <f>_xlfn.MAXIFS(SERIE!$T$3:$T$301,SERIE!$D$3:$D$301,Parametres!F10)</f>
        <v>0</v>
      </c>
      <c r="I10" s="354">
        <f>_xlfn.MAXIFS(STAM!$W$3:$W$303,STAM!$D$3:$D$303,Parametres!F10)</f>
        <v>0</v>
      </c>
      <c r="J10" s="354">
        <f t="shared" si="1"/>
        <v>0</v>
      </c>
      <c r="K10" s="374"/>
      <c r="L10" s="434"/>
      <c r="M10" s="373"/>
      <c r="N10" s="373"/>
      <c r="O10" s="373"/>
      <c r="P10" s="373"/>
      <c r="Q10" s="6" t="str">
        <v/>
      </c>
      <c r="U10" s="6"/>
    </row>
    <row r="11" spans="2:21" x14ac:dyDescent="0.3">
      <c r="D11" s="371" t="str">
        <f>IF(ISNA(VLOOKUP($F11,'L. Des E.'!$A$4:$C$362,2,FALSE)),"",(VLOOKUP($F11,'L. Des E.'!$A$4:$C$362,2,FALSE)))</f>
        <v/>
      </c>
      <c r="E11" s="354" t="str">
        <f>IF(ISNA(VLOOKUP($F11,'L. Des E.'!$A$4:$C$362,3,FALSE)),"",(VLOOKUP($F11,'L. Des E.'!$A$4:$C$362,3,FALSE)))</f>
        <v/>
      </c>
      <c r="F11" s="452">
        <f t="shared" si="0"/>
        <v>0</v>
      </c>
      <c r="G11" s="354">
        <f>_xlfn.MAXIFS(IND!$R$3:$R$301,IND!$D$3:$D$301,Parametres!F11)</f>
        <v>0</v>
      </c>
      <c r="H11" s="354">
        <f>_xlfn.MAXIFS(SERIE!$T$3:$T$301,SERIE!$D$3:$D$301,Parametres!F11)</f>
        <v>0</v>
      </c>
      <c r="I11" s="354">
        <f>_xlfn.MAXIFS(STAM!$W$3:$W$303,STAM!$D$3:$D$303,Parametres!F11)</f>
        <v>0</v>
      </c>
      <c r="J11" s="354">
        <f t="shared" si="1"/>
        <v>0</v>
      </c>
      <c r="K11" s="374"/>
      <c r="L11" s="434"/>
      <c r="M11" s="373"/>
      <c r="N11" s="373"/>
      <c r="O11" s="373"/>
      <c r="P11" s="373"/>
      <c r="Q11" s="6" t="str">
        <v/>
      </c>
      <c r="U11" s="6"/>
    </row>
    <row r="12" spans="2:21" x14ac:dyDescent="0.3">
      <c r="D12" s="371" t="str">
        <f>IF(ISNA(VLOOKUP($F12,'L. Des E.'!$A$4:$C$362,2,FALSE)),"",(VLOOKUP($F12,'L. Des E.'!$A$4:$C$362,2,FALSE)))</f>
        <v/>
      </c>
      <c r="E12" s="354" t="str">
        <f>IF(ISNA(VLOOKUP($F12,'L. Des E.'!$A$4:$C$362,3,FALSE)),"",(VLOOKUP($F12,'L. Des E.'!$A$4:$C$362,3,FALSE)))</f>
        <v/>
      </c>
      <c r="F12" s="491">
        <f t="shared" si="0"/>
        <v>0</v>
      </c>
      <c r="G12" s="354">
        <f>_xlfn.MAXIFS(IND!$R$3:$R$301,IND!$D$3:$D$301,Parametres!F12)</f>
        <v>0</v>
      </c>
      <c r="H12" s="354">
        <f>_xlfn.MAXIFS(SERIE!$T$3:$T$301,SERIE!$D$3:$D$301,Parametres!F12)</f>
        <v>0</v>
      </c>
      <c r="I12" s="354">
        <f>_xlfn.MAXIFS(STAM!$W$3:$W$303,STAM!$D$3:$D$303,Parametres!F12)</f>
        <v>0</v>
      </c>
      <c r="J12" s="354">
        <f t="shared" si="1"/>
        <v>0</v>
      </c>
      <c r="K12" s="374"/>
      <c r="L12" s="434"/>
      <c r="M12" s="373"/>
      <c r="N12" s="373"/>
      <c r="O12" s="373"/>
      <c r="P12" s="373"/>
      <c r="Q12" s="6" t="str">
        <v/>
      </c>
      <c r="U12" s="6"/>
    </row>
    <row r="13" spans="2:21" x14ac:dyDescent="0.3">
      <c r="D13" s="371" t="str">
        <f>IF(ISNA(VLOOKUP($F13,'L. Des E.'!$A$4:$C$362,2,FALSE)),"",(VLOOKUP($F13,'L. Des E.'!$A$4:$C$362,2,FALSE)))</f>
        <v/>
      </c>
      <c r="E13" s="354" t="str">
        <f>IF(ISNA(VLOOKUP($F13,'L. Des E.'!$A$4:$C$362,3,FALSE)),"",(VLOOKUP($F13,'L. Des E.'!$A$4:$C$362,3,FALSE)))</f>
        <v/>
      </c>
      <c r="F13" s="491">
        <f t="shared" si="0"/>
        <v>0</v>
      </c>
      <c r="G13" s="354">
        <f>_xlfn.MAXIFS(IND!$R$3:$R$301,IND!$D$3:$D$301,Parametres!F13)</f>
        <v>0</v>
      </c>
      <c r="H13" s="354">
        <f>_xlfn.MAXIFS(SERIE!$T$3:$T$301,SERIE!$D$3:$D$301,Parametres!F13)</f>
        <v>0</v>
      </c>
      <c r="I13" s="354">
        <f>_xlfn.MAXIFS(STAM!$W$3:$W$303,STAM!$D$3:$D$303,Parametres!F13)</f>
        <v>0</v>
      </c>
      <c r="J13" s="354">
        <f t="shared" si="1"/>
        <v>0</v>
      </c>
      <c r="K13" s="374"/>
      <c r="L13" s="434"/>
      <c r="M13" s="373"/>
      <c r="N13" s="373"/>
      <c r="O13" s="373"/>
      <c r="P13" s="373"/>
      <c r="Q13" s="6" t="str">
        <v/>
      </c>
      <c r="U13" s="6"/>
    </row>
    <row r="14" spans="2:21" x14ac:dyDescent="0.3">
      <c r="D14" s="371" t="str">
        <f>IF(ISNA(VLOOKUP($F14,'L. Des E.'!$A$4:$C$362,2,FALSE)),"",(VLOOKUP($F14,'L. Des E.'!$A$4:$C$362,2,FALSE)))</f>
        <v/>
      </c>
      <c r="E14" s="354" t="str">
        <f>IF(ISNA(VLOOKUP($F14,'L. Des E.'!$A$4:$C$362,3,FALSE)),"",(VLOOKUP($F14,'L. Des E.'!$A$4:$C$362,3,FALSE)))</f>
        <v/>
      </c>
      <c r="F14" s="491">
        <f t="shared" si="0"/>
        <v>0</v>
      </c>
      <c r="G14" s="354">
        <f>_xlfn.MAXIFS(IND!$R$3:$R$301,IND!$D$3:$D$301,Parametres!F14)</f>
        <v>0</v>
      </c>
      <c r="H14" s="354">
        <f>_xlfn.MAXIFS(SERIE!$T$3:$T$301,SERIE!$D$3:$D$301,Parametres!F14)</f>
        <v>0</v>
      </c>
      <c r="I14" s="354">
        <f>_xlfn.MAXIFS(STAM!$W$3:$W$303,STAM!$D$3:$D$303,Parametres!F14)</f>
        <v>0</v>
      </c>
      <c r="J14" s="354">
        <f t="shared" si="1"/>
        <v>0</v>
      </c>
      <c r="K14" s="374"/>
      <c r="L14" s="434"/>
      <c r="M14" s="373"/>
      <c r="N14" s="373"/>
      <c r="O14" s="373"/>
      <c r="P14" s="373"/>
      <c r="Q14" s="6" t="str">
        <v/>
      </c>
      <c r="U14" s="6"/>
    </row>
    <row r="15" spans="2:21" x14ac:dyDescent="0.3">
      <c r="D15" s="371" t="str">
        <f>IF(ISNA(VLOOKUP($F15,'L. Des E.'!$A$4:$C$362,2,FALSE)),"",(VLOOKUP($F15,'L. Des E.'!$A$4:$C$362,2,FALSE)))</f>
        <v/>
      </c>
      <c r="E15" s="354" t="str">
        <f>IF(ISNA(VLOOKUP($F15,'L. Des E.'!$A$4:$C$362,3,FALSE)),"",(VLOOKUP($F15,'L. Des E.'!$A$4:$C$362,3,FALSE)))</f>
        <v/>
      </c>
      <c r="F15" s="491">
        <f t="shared" si="0"/>
        <v>0</v>
      </c>
      <c r="G15" s="354">
        <f>_xlfn.MAXIFS(IND!$R$3:$R$301,IND!$D$3:$D$301,Parametres!F15)</f>
        <v>0</v>
      </c>
      <c r="H15" s="354">
        <f>_xlfn.MAXIFS(SERIE!$T$3:$T$301,SERIE!$D$3:$D$301,Parametres!F15)</f>
        <v>0</v>
      </c>
      <c r="I15" s="354">
        <f>_xlfn.MAXIFS(STAM!$W$3:$W$303,STAM!$D$3:$D$303,Parametres!F15)</f>
        <v>0</v>
      </c>
      <c r="J15" s="354">
        <f t="shared" si="1"/>
        <v>0</v>
      </c>
      <c r="K15" s="374"/>
      <c r="L15" s="434"/>
      <c r="M15" s="373"/>
      <c r="N15" s="373"/>
      <c r="O15" s="373"/>
      <c r="P15" s="373"/>
      <c r="Q15" s="6" t="str">
        <v/>
      </c>
      <c r="U15" s="6"/>
    </row>
    <row r="16" spans="2:21" x14ac:dyDescent="0.3">
      <c r="C16" s="6"/>
      <c r="D16" s="371"/>
      <c r="E16" s="354"/>
      <c r="F16" s="452">
        <f t="shared" si="0"/>
        <v>0</v>
      </c>
      <c r="G16" s="354">
        <f>_xlfn.MAXIFS(IND!$R$3:$R$301,IND!$D$3:$D$301,Parametres!F16)</f>
        <v>0</v>
      </c>
      <c r="H16" s="354">
        <f>_xlfn.MAXIFS(SERIE!$T$3:$T$301,SERIE!$D$3:$D$301,Parametres!F16)</f>
        <v>0</v>
      </c>
      <c r="I16" s="354">
        <f>_xlfn.MAXIFS(STAM!$W$3:$W$303,STAM!$D$3:$D$303,Parametres!F16)</f>
        <v>0</v>
      </c>
      <c r="J16" s="354">
        <f t="shared" si="1"/>
        <v>0</v>
      </c>
      <c r="K16" s="374"/>
      <c r="L16" s="434"/>
      <c r="M16" s="373"/>
      <c r="N16" s="373"/>
      <c r="O16" s="373"/>
      <c r="P16" s="373"/>
      <c r="Q16" s="6" t="str">
        <v/>
      </c>
      <c r="U16" s="6"/>
    </row>
    <row r="17" spans="3:21" x14ac:dyDescent="0.3">
      <c r="C17" s="6"/>
      <c r="D17" s="371" t="str">
        <f>IF(ISNA(VLOOKUP($F17,'L. Des E.'!$A$4:$C$362,2,FALSE)),"",(VLOOKUP($F17,'L. Des E.'!$A$4:$C$362,2,FALSE)))</f>
        <v/>
      </c>
      <c r="E17" s="354" t="str">
        <f>IF(ISNA(VLOOKUP($F17,'L. Des E.'!$A$4:$C$362,3,FALSE)),"",(VLOOKUP($F17,'L. Des E.'!$A$4:$C$362,3,FALSE)))</f>
        <v/>
      </c>
      <c r="F17" s="491">
        <f t="shared" si="0"/>
        <v>0</v>
      </c>
      <c r="G17" s="354">
        <f>_xlfn.MAXIFS(IND!$R$3:$R$301,IND!$D$3:$D$301,Parametres!F17)</f>
        <v>0</v>
      </c>
      <c r="H17" s="354">
        <f>_xlfn.MAXIFS(SERIE!$T$3:$T$301,SERIE!$D$3:$D$301,Parametres!F17)</f>
        <v>0</v>
      </c>
      <c r="I17" s="354">
        <f>_xlfn.MAXIFS(STAM!$W$3:$W$303,STAM!$D$3:$D$303,Parametres!F17)</f>
        <v>0</v>
      </c>
      <c r="J17" s="354">
        <f t="shared" si="1"/>
        <v>0</v>
      </c>
      <c r="K17" s="374"/>
      <c r="L17" s="434"/>
      <c r="M17" s="373"/>
      <c r="N17" s="373"/>
      <c r="O17" s="373"/>
      <c r="P17" s="373"/>
      <c r="Q17" s="6" t="str">
        <v/>
      </c>
      <c r="U17" s="6"/>
    </row>
    <row r="18" spans="3:21" x14ac:dyDescent="0.3">
      <c r="D18" s="371" t="str">
        <f>IF(ISNA(VLOOKUP($F18,'L. Des E.'!$A$4:$C$362,2,FALSE)),"",(VLOOKUP($F18,'L. Des E.'!$A$4:$C$362,2,FALSE)))</f>
        <v/>
      </c>
      <c r="E18" s="354" t="str">
        <f>IF(ISNA(VLOOKUP($F18,'L. Des E.'!$A$4:$C$362,3,FALSE)),"",(VLOOKUP($F18,'L. Des E.'!$A$4:$C$362,3,FALSE)))</f>
        <v/>
      </c>
      <c r="F18" s="491">
        <f t="shared" si="0"/>
        <v>0</v>
      </c>
      <c r="G18" s="354">
        <f>_xlfn.MAXIFS(IND!$R$3:$R$301,IND!$D$3:$D$301,Parametres!F18)</f>
        <v>0</v>
      </c>
      <c r="H18" s="354">
        <f>_xlfn.MAXIFS(SERIE!$T$3:$T$301,SERIE!$D$3:$D$301,Parametres!F18)</f>
        <v>0</v>
      </c>
      <c r="I18" s="354">
        <f>_xlfn.MAXIFS(STAM!$W$3:$W$303,STAM!$D$3:$D$303,Parametres!F18)</f>
        <v>0</v>
      </c>
      <c r="J18" s="354">
        <f t="shared" si="1"/>
        <v>0</v>
      </c>
      <c r="K18" s="374"/>
      <c r="L18" s="434"/>
      <c r="M18" s="373"/>
      <c r="N18" s="373"/>
      <c r="O18" s="373"/>
      <c r="P18" s="373"/>
      <c r="Q18" s="6" t="str">
        <v/>
      </c>
      <c r="U18" s="6"/>
    </row>
    <row r="19" spans="3:21" x14ac:dyDescent="0.3">
      <c r="D19" s="371" t="str">
        <f>IF(ISNA(VLOOKUP($F19,'L. Des E.'!$A$4:$C$362,2,FALSE)),"",(VLOOKUP($F19,'L. Des E.'!$A$4:$C$362,2,FALSE)))</f>
        <v/>
      </c>
      <c r="E19" s="354" t="str">
        <f>IF(ISNA(VLOOKUP($F19,'L. Des E.'!$A$4:$C$362,3,FALSE)),"",(VLOOKUP($F19,'L. Des E.'!$A$4:$C$362,3,FALSE)))</f>
        <v/>
      </c>
      <c r="F19" s="491">
        <f t="shared" si="0"/>
        <v>0</v>
      </c>
      <c r="G19" s="354">
        <f>_xlfn.MAXIFS(IND!$R$3:$R$301,IND!$D$3:$D$301,Parametres!F19)</f>
        <v>0</v>
      </c>
      <c r="H19" s="354">
        <f>_xlfn.MAXIFS(SERIE!$T$3:$T$301,SERIE!$D$3:$D$301,Parametres!F19)</f>
        <v>0</v>
      </c>
      <c r="I19" s="354">
        <f>_xlfn.MAXIFS(STAM!$W$3:$W$303,STAM!$D$3:$D$303,Parametres!F19)</f>
        <v>0</v>
      </c>
      <c r="J19" s="354">
        <f t="shared" si="1"/>
        <v>0</v>
      </c>
      <c r="K19" s="374"/>
      <c r="L19" s="434"/>
      <c r="M19" s="373"/>
      <c r="N19" s="373"/>
      <c r="O19" s="373"/>
      <c r="P19" s="373"/>
      <c r="Q19" s="6" t="str">
        <v/>
      </c>
      <c r="U19" s="6"/>
    </row>
    <row r="20" spans="3:21" x14ac:dyDescent="0.3">
      <c r="D20" s="371" t="str">
        <f>IF(ISNA(VLOOKUP($F20,'L. Des E.'!$A$4:$C$362,2,FALSE)),"",(VLOOKUP($F20,'L. Des E.'!$A$4:$C$362,2,FALSE)))</f>
        <v/>
      </c>
      <c r="E20" s="354" t="str">
        <f>IF(ISNA(VLOOKUP($F20,'L. Des E.'!$A$4:$C$362,3,FALSE)),"",(VLOOKUP($F20,'L. Des E.'!$A$4:$C$362,3,FALSE)))</f>
        <v/>
      </c>
      <c r="F20" s="491">
        <f t="shared" si="0"/>
        <v>0</v>
      </c>
      <c r="G20" s="354">
        <f>_xlfn.MAXIFS(IND!$R$3:$R$301,IND!$D$3:$D$301,Parametres!F20)</f>
        <v>0</v>
      </c>
      <c r="H20" s="354">
        <f>_xlfn.MAXIFS(SERIE!$T$3:$T$301,SERIE!$D$3:$D$301,Parametres!F20)</f>
        <v>0</v>
      </c>
      <c r="I20" s="354">
        <f>_xlfn.MAXIFS(STAM!$W$3:$W$303,STAM!$D$3:$D$303,Parametres!F20)</f>
        <v>0</v>
      </c>
      <c r="J20" s="354">
        <f t="shared" si="1"/>
        <v>0</v>
      </c>
      <c r="K20" s="374"/>
      <c r="L20" s="434"/>
      <c r="M20" s="373"/>
      <c r="N20" s="373"/>
      <c r="O20" s="373"/>
      <c r="P20" s="373"/>
      <c r="Q20" s="6" t="str">
        <v/>
      </c>
      <c r="U20" s="6"/>
    </row>
    <row r="21" spans="3:21" x14ac:dyDescent="0.3">
      <c r="D21" s="371" t="str">
        <f>IF(ISNA(VLOOKUP($F21,'L. Des E.'!$A$4:$C$362,2,FALSE)),"",(VLOOKUP($F21,'L. Des E.'!$A$4:$C$362,2,FALSE)))</f>
        <v/>
      </c>
      <c r="E21" s="354" t="str">
        <f>IF(ISNA(VLOOKUP($F21,'L. Des E.'!$A$4:$C$362,3,FALSE)),"",(VLOOKUP($F21,'L. Des E.'!$A$4:$C$362,3,FALSE)))</f>
        <v/>
      </c>
      <c r="F21" s="491">
        <f t="shared" si="0"/>
        <v>0</v>
      </c>
      <c r="G21" s="354">
        <f>_xlfn.MAXIFS(IND!$R$3:$R$301,IND!$D$3:$D$301,Parametres!F21)</f>
        <v>0</v>
      </c>
      <c r="H21" s="354">
        <f>_xlfn.MAXIFS(SERIE!$T$3:$T$301,SERIE!$D$3:$D$301,Parametres!F21)</f>
        <v>0</v>
      </c>
      <c r="I21" s="354">
        <f>_xlfn.MAXIFS(STAM!$W$3:$W$303,STAM!$D$3:$D$303,Parametres!F21)</f>
        <v>0</v>
      </c>
      <c r="J21" s="354">
        <f t="shared" si="1"/>
        <v>0</v>
      </c>
      <c r="K21" s="374"/>
      <c r="L21" s="434"/>
      <c r="M21" s="373"/>
      <c r="N21" s="373"/>
      <c r="O21" s="373"/>
      <c r="P21" s="373"/>
      <c r="Q21" s="6" t="str">
        <v/>
      </c>
      <c r="U21" s="6"/>
    </row>
    <row r="22" spans="3:21" x14ac:dyDescent="0.3">
      <c r="D22" s="371" t="str">
        <f>IF(ISNA(VLOOKUP($F22,'L. Des E.'!$A$4:$C$362,2,FALSE)),"",(VLOOKUP($F22,'L. Des E.'!$A$4:$C$362,2,FALSE)))</f>
        <v/>
      </c>
      <c r="E22" s="354" t="str">
        <f>IF(ISNA(VLOOKUP($F22,'L. Des E.'!$A$4:$C$362,3,FALSE)),"",(VLOOKUP($F22,'L. Des E.'!$A$4:$C$362,3,FALSE)))</f>
        <v/>
      </c>
      <c r="F22" s="491">
        <f t="shared" si="0"/>
        <v>0</v>
      </c>
      <c r="G22" s="354">
        <f>_xlfn.MAXIFS(IND!$R$3:$R$301,IND!$D$3:$D$301,Parametres!F22)</f>
        <v>0</v>
      </c>
      <c r="H22" s="354">
        <f>_xlfn.MAXIFS(SERIE!$T$3:$T$301,SERIE!$D$3:$D$301,Parametres!F22)</f>
        <v>0</v>
      </c>
      <c r="I22" s="354">
        <f>_xlfn.MAXIFS(STAM!$W$3:$W$303,STAM!$D$3:$D$303,Parametres!F22)</f>
        <v>0</v>
      </c>
      <c r="J22" s="354">
        <f t="shared" si="1"/>
        <v>0</v>
      </c>
      <c r="K22" s="374"/>
      <c r="L22" s="434"/>
      <c r="M22" s="373"/>
      <c r="N22" s="373"/>
      <c r="O22" s="373"/>
      <c r="P22" s="373"/>
      <c r="Q22" s="6" t="str">
        <v/>
      </c>
      <c r="U22" s="6"/>
    </row>
    <row r="23" spans="3:21" x14ac:dyDescent="0.3">
      <c r="D23" s="371" t="str">
        <f>IF(ISNA(VLOOKUP($F23,'L. Des E.'!$A$4:$C$362,2,FALSE)),"",(VLOOKUP($F23,'L. Des E.'!$A$4:$C$362,2,FALSE)))</f>
        <v/>
      </c>
      <c r="E23" s="354" t="str">
        <f>IF(ISNA(VLOOKUP($F23,'L. Des E.'!$A$4:$C$362,3,FALSE)),"",(VLOOKUP($F23,'L. Des E.'!$A$4:$C$362,3,FALSE)))</f>
        <v/>
      </c>
      <c r="F23" s="491">
        <f t="shared" si="0"/>
        <v>0</v>
      </c>
      <c r="G23" s="354">
        <f>_xlfn.MAXIFS(IND!$R$3:$R$301,IND!$D$3:$D$301,Parametres!F23)</f>
        <v>0</v>
      </c>
      <c r="H23" s="354">
        <f>_xlfn.MAXIFS(SERIE!$T$3:$T$301,SERIE!$D$3:$D$301,Parametres!F23)</f>
        <v>0</v>
      </c>
      <c r="I23" s="354">
        <f>_xlfn.MAXIFS(STAM!$W$3:$W$303,STAM!$D$3:$D$303,Parametres!F23)</f>
        <v>0</v>
      </c>
      <c r="J23" s="354">
        <f t="shared" si="1"/>
        <v>0</v>
      </c>
      <c r="K23" s="374"/>
      <c r="L23" s="434"/>
      <c r="M23" s="373"/>
      <c r="N23" s="373"/>
      <c r="O23" s="373"/>
      <c r="P23" s="373"/>
      <c r="Q23" s="6" t="str">
        <v/>
      </c>
      <c r="U23" s="6"/>
    </row>
    <row r="24" spans="3:21" x14ac:dyDescent="0.3">
      <c r="D24" s="371" t="str">
        <f>IF(ISNA(VLOOKUP($F24,'L. Des E.'!$A$4:$C$362,2,FALSE)),"",(VLOOKUP($F24,'L. Des E.'!$A$4:$C$362,2,FALSE)))</f>
        <v/>
      </c>
      <c r="E24" s="354" t="str">
        <f>IF(ISNA(VLOOKUP($F24,'L. Des E.'!$A$4:$C$362,3,FALSE)),"",(VLOOKUP($F24,'L. Des E.'!$A$4:$C$362,3,FALSE)))</f>
        <v/>
      </c>
      <c r="F24" s="491">
        <f t="shared" si="0"/>
        <v>0</v>
      </c>
      <c r="G24" s="354">
        <f>_xlfn.MAXIFS(IND!$R$3:$R$301,IND!$D$3:$D$301,Parametres!F24)</f>
        <v>0</v>
      </c>
      <c r="H24" s="354">
        <f>_xlfn.MAXIFS(SERIE!$T$3:$T$301,SERIE!$D$3:$D$301,Parametres!F24)</f>
        <v>0</v>
      </c>
      <c r="I24" s="354">
        <f>_xlfn.MAXIFS(STAM!$W$3:$W$303,STAM!$D$3:$D$303,Parametres!F24)</f>
        <v>0</v>
      </c>
      <c r="J24" s="354">
        <f t="shared" si="1"/>
        <v>0</v>
      </c>
      <c r="K24" s="374"/>
      <c r="L24" s="434"/>
      <c r="M24" s="373"/>
      <c r="N24" s="373"/>
      <c r="O24" s="373"/>
      <c r="P24" s="373"/>
      <c r="Q24" s="6" t="str">
        <v/>
      </c>
      <c r="U24" s="6"/>
    </row>
    <row r="25" spans="3:21" x14ac:dyDescent="0.3">
      <c r="D25" s="371" t="str">
        <f>IF(ISNA(VLOOKUP($F25,'L. Des E.'!$A$4:$C$362,2,FALSE)),"",(VLOOKUP($F25,'L. Des E.'!$A$4:$C$362,2,FALSE)))</f>
        <v/>
      </c>
      <c r="E25" s="354" t="str">
        <f>IF(ISNA(VLOOKUP($F25,'L. Des E.'!$A$4:$C$362,3,FALSE)),"",(VLOOKUP($F25,'L. Des E.'!$A$4:$C$362,3,FALSE)))</f>
        <v/>
      </c>
      <c r="F25" s="491">
        <f t="shared" si="0"/>
        <v>0</v>
      </c>
      <c r="G25" s="354">
        <f>_xlfn.MAXIFS(IND!$R$3:$R$301,IND!$D$3:$D$301,Parametres!F25)</f>
        <v>0</v>
      </c>
      <c r="H25" s="354">
        <f>_xlfn.MAXIFS(SERIE!$T$3:$T$301,SERIE!$D$3:$D$301,Parametres!F25)</f>
        <v>0</v>
      </c>
      <c r="I25" s="354">
        <f>_xlfn.MAXIFS(STAM!$W$3:$W$303,STAM!$D$3:$D$303,Parametres!F25)</f>
        <v>0</v>
      </c>
      <c r="J25" s="354">
        <f t="shared" si="1"/>
        <v>0</v>
      </c>
      <c r="K25" s="374"/>
      <c r="L25" s="434"/>
      <c r="M25" s="373"/>
      <c r="N25" s="373"/>
      <c r="O25" s="373"/>
      <c r="P25" s="373"/>
      <c r="Q25" s="6" t="str">
        <v/>
      </c>
      <c r="U25" s="6"/>
    </row>
    <row r="26" spans="3:21" x14ac:dyDescent="0.3">
      <c r="D26" s="371" t="str">
        <f>IF(ISNA(VLOOKUP($F26,'L. Des E.'!$A$4:$C$362,2,FALSE)),"",(VLOOKUP($F26,'L. Des E.'!$A$4:$C$362,2,FALSE)))</f>
        <v/>
      </c>
      <c r="E26" s="354" t="str">
        <f>IF(ISNA(VLOOKUP($F26,'L. Des E.'!$A$4:$C$362,3,FALSE)),"",(VLOOKUP($F26,'L. Des E.'!$A$4:$C$362,3,FALSE)))</f>
        <v/>
      </c>
      <c r="F26" s="491">
        <f t="shared" si="0"/>
        <v>0</v>
      </c>
      <c r="G26" s="354">
        <f>_xlfn.MAXIFS(IND!$R$3:$R$301,IND!$D$3:$D$301,Parametres!F26)</f>
        <v>0</v>
      </c>
      <c r="H26" s="354">
        <f>_xlfn.MAXIFS(SERIE!$T$3:$T$301,SERIE!$D$3:$D$301,Parametres!F26)</f>
        <v>0</v>
      </c>
      <c r="I26" s="354">
        <f>_xlfn.MAXIFS(STAM!$W$3:$W$303,STAM!$D$3:$D$303,Parametres!F26)</f>
        <v>0</v>
      </c>
      <c r="J26" s="354">
        <f>SUM(G26:I26)</f>
        <v>0</v>
      </c>
      <c r="K26" s="374"/>
      <c r="L26" s="434"/>
      <c r="M26" s="373"/>
      <c r="N26" s="373"/>
      <c r="O26" s="373"/>
      <c r="P26" s="373"/>
      <c r="Q26" s="6" t="str">
        <v/>
      </c>
      <c r="U26" s="6"/>
    </row>
    <row r="27" spans="3:21" x14ac:dyDescent="0.3">
      <c r="D27" s="371" t="str">
        <f>IF(ISNA(VLOOKUP($F27,'L. Des E.'!$A$4:$C$362,2,FALSE)),"",(VLOOKUP($F27,'L. Des E.'!$A$4:$C$362,2,FALSE)))</f>
        <v/>
      </c>
      <c r="E27" s="354" t="str">
        <f>IF(ISNA(VLOOKUP($F27,'L. Des E.'!$A$4:$C$362,3,FALSE)),"",(VLOOKUP($F27,'L. Des E.'!$A$4:$C$362,3,FALSE)))</f>
        <v/>
      </c>
      <c r="F27" s="491">
        <f t="shared" si="0"/>
        <v>0</v>
      </c>
      <c r="G27" s="354">
        <f>_xlfn.MAXIFS(IND!$R$3:$R$301,IND!$D$3:$D$301,Parametres!F27)</f>
        <v>0</v>
      </c>
      <c r="H27" s="354">
        <f>_xlfn.MAXIFS(SERIE!$T$3:$T$301,SERIE!$D$3:$D$301,Parametres!F27)</f>
        <v>0</v>
      </c>
      <c r="I27" s="354">
        <f>_xlfn.MAXIFS(STAM!$W$3:$W$303,STAM!$D$3:$D$303,Parametres!F27)</f>
        <v>0</v>
      </c>
      <c r="J27" s="354">
        <f t="shared" si="1"/>
        <v>0</v>
      </c>
      <c r="K27" s="374"/>
      <c r="L27" s="434"/>
      <c r="M27" s="373"/>
      <c r="N27" s="373"/>
      <c r="O27" s="373"/>
      <c r="P27" s="373"/>
      <c r="Q27" s="6" t="str">
        <v/>
      </c>
      <c r="U27" s="6"/>
    </row>
    <row r="28" spans="3:21" x14ac:dyDescent="0.3">
      <c r="D28" s="372" t="str">
        <f>IF(ISNA(VLOOKUP($F28,'L. Des E.'!$A$4:$C$362,2,FALSE)),"",(VLOOKUP($F28,'L. Des E.'!$A$4:$C$362,2,FALSE)))</f>
        <v/>
      </c>
      <c r="E28" s="355" t="str">
        <f>IF(ISNA(VLOOKUP($F28,'L. Des E.'!$A$4:$C$362,3,FALSE)),"",(VLOOKUP($F28,'L. Des E.'!$A$4:$C$362,3,FALSE)))</f>
        <v/>
      </c>
      <c r="F28" s="492">
        <f t="shared" si="0"/>
        <v>0</v>
      </c>
      <c r="G28" s="354">
        <f>_xlfn.MAXIFS(IND!$R$3:$R$301,IND!$D$3:$D$301,Parametres!F28)</f>
        <v>0</v>
      </c>
      <c r="H28" s="354">
        <f>_xlfn.MAXIFS(SERIE!$T$3:$T$301,SERIE!$D$3:$D$301,Parametres!F28)</f>
        <v>0</v>
      </c>
      <c r="I28" s="354">
        <f>_xlfn.MAXIFS(STAM!$W$3:$W$303,STAM!$D$3:$D$303,Parametres!F28)</f>
        <v>0</v>
      </c>
      <c r="J28" s="355">
        <f t="shared" si="1"/>
        <v>0</v>
      </c>
      <c r="K28" s="374"/>
      <c r="L28" s="434"/>
      <c r="M28" s="373"/>
      <c r="N28" s="373"/>
      <c r="O28" s="373"/>
      <c r="P28" s="373"/>
      <c r="Q28" s="6" t="str">
        <v/>
      </c>
      <c r="U28" s="6"/>
    </row>
    <row r="29" spans="3:21" x14ac:dyDescent="0.3">
      <c r="D29" s="371" t="str">
        <f>IF(ISNA(VLOOKUP($F29,'L. Des E.'!$A$4:$C$362,2,FALSE)),"",(VLOOKUP($F29,'L. Des E.'!$A$4:$C$362,2,FALSE)))</f>
        <v/>
      </c>
      <c r="E29" s="354" t="str">
        <f>IF(ISNA(VLOOKUP($F29,'L. Des E.'!$A$4:$C$362,3,FALSE)),"",(VLOOKUP($F29,'L. Des E.'!$A$4:$C$362,3,FALSE)))</f>
        <v/>
      </c>
      <c r="F29" s="491">
        <f t="shared" ref="F29:F34" si="2">R30</f>
        <v>0</v>
      </c>
      <c r="G29" s="354">
        <f>_xlfn.MAXIFS(IND!$R$3:$R$301,IND!$D$3:$D$301,Parametres!F29)</f>
        <v>0</v>
      </c>
      <c r="H29" s="354">
        <f>_xlfn.MAXIFS(SERIE!$T$3:$T$301,SERIE!$D$3:$D$301,Parametres!F29)</f>
        <v>0</v>
      </c>
      <c r="I29" s="354">
        <f>_xlfn.MAXIFS(STAM!$W$3:$W$303,STAM!$D$3:$D$303,Parametres!F29)</f>
        <v>0</v>
      </c>
      <c r="J29" s="354">
        <f t="shared" ref="J29:J34" si="3">SUM(G29:I29)</f>
        <v>0</v>
      </c>
      <c r="K29" s="374"/>
      <c r="L29" s="374"/>
      <c r="M29" s="373"/>
      <c r="N29" s="373"/>
      <c r="O29" s="373"/>
      <c r="P29" s="373"/>
      <c r="Q29" s="6" t="str">
        <v/>
      </c>
    </row>
    <row r="30" spans="3:21" x14ac:dyDescent="0.3">
      <c r="D30" s="371" t="str">
        <f>IF(ISNA(VLOOKUP($F30,'L. Des E.'!$A$4:$C$362,2,FALSE)),"",(VLOOKUP($F30,'L. Des E.'!$A$4:$C$362,2,FALSE)))</f>
        <v/>
      </c>
      <c r="E30" s="354" t="str">
        <f>IF(ISNA(VLOOKUP($F30,'L. Des E.'!$A$4:$C$362,3,FALSE)),"",(VLOOKUP($F30,'L. Des E.'!$A$4:$C$362,3,FALSE)))</f>
        <v/>
      </c>
      <c r="F30" s="491">
        <f t="shared" si="2"/>
        <v>0</v>
      </c>
      <c r="G30" s="354">
        <f>_xlfn.MAXIFS(IND!$R$3:$R$301,IND!$D$3:$D$301,Parametres!F30)</f>
        <v>0</v>
      </c>
      <c r="H30" s="354">
        <f>_xlfn.MAXIFS(SERIE!$T$3:$T$301,SERIE!$D$3:$D$301,Parametres!F30)</f>
        <v>0</v>
      </c>
      <c r="I30" s="354">
        <f>_xlfn.MAXIFS(STAM!$W$3:$W$303,STAM!$D$3:$D$303,Parametres!F30)</f>
        <v>0</v>
      </c>
      <c r="J30" s="354">
        <f t="shared" si="3"/>
        <v>0</v>
      </c>
      <c r="K30" s="374"/>
      <c r="L30" s="374"/>
      <c r="M30" s="374"/>
      <c r="N30" s="374"/>
      <c r="O30" s="374"/>
      <c r="P30" s="374"/>
      <c r="Q30" s="6" t="str">
        <v/>
      </c>
    </row>
    <row r="31" spans="3:21" x14ac:dyDescent="0.3">
      <c r="D31" s="371" t="str">
        <f>IF(ISNA(VLOOKUP($F31,'L. Des E.'!$A$4:$C$362,2,FALSE)),"",(VLOOKUP($F31,'L. Des E.'!$A$4:$C$362,2,FALSE)))</f>
        <v/>
      </c>
      <c r="E31" s="354" t="str">
        <f>IF(ISNA(VLOOKUP($F31,'L. Des E.'!$A$4:$C$362,3,FALSE)),"",(VLOOKUP($F31,'L. Des E.'!$A$4:$C$362,3,FALSE)))</f>
        <v/>
      </c>
      <c r="F31" s="491">
        <f t="shared" si="2"/>
        <v>0</v>
      </c>
      <c r="G31" s="354">
        <f>_xlfn.MAXIFS(IND!$R$3:$R$301,IND!$D$3:$D$301,Parametres!F31)</f>
        <v>0</v>
      </c>
      <c r="H31" s="354">
        <f>_xlfn.MAXIFS(SERIE!$T$3:$T$301,SERIE!$D$3:$D$301,Parametres!F31)</f>
        <v>0</v>
      </c>
      <c r="I31" s="354">
        <f>_xlfn.MAXIFS(STAM!$W$3:$W$303,STAM!$D$3:$D$303,Parametres!F31)</f>
        <v>0</v>
      </c>
      <c r="J31" s="354">
        <f t="shared" si="3"/>
        <v>0</v>
      </c>
      <c r="K31" s="374"/>
      <c r="L31" s="374"/>
      <c r="M31" s="374"/>
      <c r="N31" s="374"/>
      <c r="O31" s="374"/>
      <c r="P31" s="374"/>
      <c r="Q31" s="6" t="str">
        <v/>
      </c>
    </row>
    <row r="32" spans="3:21" x14ac:dyDescent="0.3">
      <c r="D32" s="371" t="str">
        <f>IF(ISNA(VLOOKUP($F32,'L. Des E.'!$A$4:$C$362,2,FALSE)),"",(VLOOKUP($F32,'L. Des E.'!$A$4:$C$362,2,FALSE)))</f>
        <v/>
      </c>
      <c r="E32" s="354" t="str">
        <f>IF(ISNA(VLOOKUP($F32,'L. Des E.'!$A$4:$C$362,3,FALSE)),"",(VLOOKUP($F32,'L. Des E.'!$A$4:$C$362,3,FALSE)))</f>
        <v/>
      </c>
      <c r="F32" s="491">
        <f t="shared" si="2"/>
        <v>0</v>
      </c>
      <c r="G32" s="354">
        <f>_xlfn.MAXIFS(IND!$R$3:$R$301,IND!$D$3:$D$301,Parametres!F32)</f>
        <v>0</v>
      </c>
      <c r="H32" s="354">
        <f>_xlfn.MAXIFS(SERIE!$T$3:$T$301,SERIE!$D$3:$D$301,Parametres!F32)</f>
        <v>0</v>
      </c>
      <c r="I32" s="354">
        <f>_xlfn.MAXIFS(STAM!$W$3:$W$303,STAM!$D$3:$D$303,Parametres!F32)</f>
        <v>0</v>
      </c>
      <c r="J32" s="354">
        <f t="shared" si="3"/>
        <v>0</v>
      </c>
      <c r="K32" s="374"/>
      <c r="L32" s="374"/>
      <c r="M32" s="374"/>
      <c r="N32" s="374"/>
      <c r="O32" s="374"/>
      <c r="P32" s="374"/>
      <c r="Q32" s="6" t="str">
        <v/>
      </c>
    </row>
    <row r="33" spans="4:17" x14ac:dyDescent="0.3">
      <c r="D33" s="371" t="str">
        <f>IF(ISNA(VLOOKUP($F33,'L. Des E.'!$A$4:$C$362,2,FALSE)),"",(VLOOKUP($F33,'L. Des E.'!$A$4:$C$362,2,FALSE)))</f>
        <v/>
      </c>
      <c r="E33" s="354" t="str">
        <f>IF(ISNA(VLOOKUP($F33,'L. Des E.'!$A$4:$C$362,3,FALSE)),"",(VLOOKUP($F33,'L. Des E.'!$A$4:$C$362,3,FALSE)))</f>
        <v/>
      </c>
      <c r="F33" s="491">
        <f t="shared" si="2"/>
        <v>0</v>
      </c>
      <c r="G33" s="354">
        <f>_xlfn.MAXIFS(IND!$R$3:$R$301,IND!$D$3:$D$301,Parametres!F33)</f>
        <v>0</v>
      </c>
      <c r="H33" s="354">
        <f>_xlfn.MAXIFS(SERIE!$T$3:$T$301,SERIE!$D$3:$D$301,Parametres!F33)</f>
        <v>0</v>
      </c>
      <c r="I33" s="354">
        <f>_xlfn.MAXIFS(STAM!$W$3:$W$303,STAM!$D$3:$D$303,Parametres!F33)</f>
        <v>0</v>
      </c>
      <c r="J33" s="354">
        <f t="shared" si="3"/>
        <v>0</v>
      </c>
      <c r="K33" s="374"/>
      <c r="L33" s="374"/>
      <c r="M33" s="374"/>
      <c r="N33" s="374"/>
      <c r="O33" s="374"/>
      <c r="P33" s="374"/>
      <c r="Q33" s="6" t="str">
        <v/>
      </c>
    </row>
    <row r="34" spans="4:17" x14ac:dyDescent="0.3">
      <c r="D34" s="372" t="str">
        <f>IF(ISNA(VLOOKUP($F34,'L. Des E.'!$A$4:$C$362,2,FALSE)),"",(VLOOKUP($F34,'L. Des E.'!$A$4:$C$362,2,FALSE)))</f>
        <v/>
      </c>
      <c r="E34" s="355" t="str">
        <f>IF(ISNA(VLOOKUP($F34,'L. Des E.'!$A$4:$C$362,3,FALSE)),"",(VLOOKUP($F34,'L. Des E.'!$A$4:$C$362,3,FALSE)))</f>
        <v/>
      </c>
      <c r="F34" s="492">
        <f t="shared" si="2"/>
        <v>0</v>
      </c>
      <c r="G34" s="355">
        <f>_xlfn.MAXIFS(IND!$R$3:$R$301,IND!$D$3:$D$301,Parametres!F34)</f>
        <v>0</v>
      </c>
      <c r="H34" s="355">
        <f>_xlfn.MAXIFS(SERIE!$T$3:$T$301,SERIE!$D$3:$D$301,Parametres!F34)</f>
        <v>0</v>
      </c>
      <c r="I34" s="355">
        <f>_xlfn.MAXIFS(STAM!$W$3:$W$303,STAM!$D$3:$D$303,Parametres!F34)</f>
        <v>0</v>
      </c>
      <c r="J34" s="355">
        <f t="shared" si="3"/>
        <v>0</v>
      </c>
      <c r="K34" s="374"/>
      <c r="L34" s="374"/>
      <c r="M34" s="374"/>
      <c r="N34" s="374"/>
      <c r="O34" s="374"/>
      <c r="P34" s="374"/>
      <c r="Q34" s="6" t="str">
        <v/>
      </c>
    </row>
    <row r="35" spans="4:17" ht="15" thickBot="1" x14ac:dyDescent="0.35">
      <c r="K35" s="374"/>
      <c r="L35" s="374"/>
      <c r="M35" s="374"/>
      <c r="N35" s="374"/>
      <c r="O35" s="374"/>
      <c r="P35" s="374"/>
      <c r="Q35" s="6" t="str">
        <v/>
      </c>
    </row>
    <row r="36" spans="4:17" ht="15" thickTop="1" x14ac:dyDescent="0.3">
      <c r="D36" s="356" t="str" cm="1">
        <f t="array" ref="D36:J67">_xlfn._xlws.SORT($D$3:$J$34,7,-1)</f>
        <v/>
      </c>
      <c r="E36" s="357" t="str">
        <v/>
      </c>
      <c r="F36" s="358">
        <v>0</v>
      </c>
      <c r="G36" s="357">
        <v>0</v>
      </c>
      <c r="H36" s="357">
        <v>0</v>
      </c>
      <c r="I36" s="357">
        <v>0</v>
      </c>
      <c r="J36" s="359">
        <v>0</v>
      </c>
      <c r="K36" s="374"/>
      <c r="L36" s="374"/>
      <c r="M36" s="374"/>
      <c r="N36" s="374"/>
      <c r="O36" s="374"/>
      <c r="P36" s="374"/>
      <c r="Q36" s="6" t="str">
        <v/>
      </c>
    </row>
    <row r="37" spans="4:17" x14ac:dyDescent="0.3">
      <c r="D37" s="360" t="str">
        <v/>
      </c>
      <c r="E37" s="354" t="str">
        <v/>
      </c>
      <c r="F37" s="361">
        <v>0</v>
      </c>
      <c r="G37" s="354">
        <v>0</v>
      </c>
      <c r="H37" s="354">
        <v>0</v>
      </c>
      <c r="I37" s="354">
        <v>0</v>
      </c>
      <c r="J37" s="362">
        <v>0</v>
      </c>
      <c r="K37" s="374"/>
      <c r="L37" s="374"/>
      <c r="M37" s="374"/>
      <c r="N37" s="374"/>
      <c r="O37" s="374"/>
      <c r="P37" s="374"/>
      <c r="Q37" s="6" t="str">
        <v/>
      </c>
    </row>
    <row r="38" spans="4:17" x14ac:dyDescent="0.3">
      <c r="D38" s="360" t="str">
        <v/>
      </c>
      <c r="E38" s="354" t="str">
        <v/>
      </c>
      <c r="F38" s="361">
        <v>0</v>
      </c>
      <c r="G38" s="354">
        <v>0</v>
      </c>
      <c r="H38" s="354">
        <v>0</v>
      </c>
      <c r="I38" s="354">
        <v>0</v>
      </c>
      <c r="J38" s="362">
        <v>0</v>
      </c>
      <c r="K38" s="374"/>
      <c r="L38" s="374"/>
      <c r="M38" s="374"/>
      <c r="N38" s="374"/>
      <c r="O38" s="374"/>
      <c r="P38" s="374"/>
      <c r="Q38" s="6" t="str">
        <v/>
      </c>
    </row>
    <row r="39" spans="4:17" x14ac:dyDescent="0.3">
      <c r="D39" s="360" t="str">
        <v/>
      </c>
      <c r="E39" s="354" t="str">
        <v/>
      </c>
      <c r="F39" s="361">
        <v>0</v>
      </c>
      <c r="G39" s="354">
        <v>0</v>
      </c>
      <c r="H39" s="354">
        <v>0</v>
      </c>
      <c r="I39" s="354">
        <v>0</v>
      </c>
      <c r="J39" s="362">
        <v>0</v>
      </c>
      <c r="K39" s="374"/>
      <c r="L39" s="374"/>
      <c r="M39" s="374"/>
      <c r="N39" s="374"/>
      <c r="O39" s="374"/>
      <c r="P39" s="374"/>
      <c r="Q39" s="6" t="str">
        <v/>
      </c>
    </row>
    <row r="40" spans="4:17" x14ac:dyDescent="0.3">
      <c r="D40" s="360" t="str">
        <v/>
      </c>
      <c r="E40" s="354" t="str">
        <v/>
      </c>
      <c r="F40" s="361">
        <v>0</v>
      </c>
      <c r="G40" s="354">
        <v>0</v>
      </c>
      <c r="H40" s="354">
        <v>0</v>
      </c>
      <c r="I40" s="354">
        <v>0</v>
      </c>
      <c r="J40" s="362">
        <v>0</v>
      </c>
      <c r="K40" s="374"/>
      <c r="L40" s="374"/>
      <c r="M40" s="374"/>
      <c r="N40" s="374"/>
      <c r="O40" s="374"/>
      <c r="P40" s="374"/>
      <c r="Q40" s="6" t="str">
        <v/>
      </c>
    </row>
    <row r="41" spans="4:17" x14ac:dyDescent="0.3">
      <c r="D41" s="360" t="str">
        <v/>
      </c>
      <c r="E41" s="354" t="str">
        <v/>
      </c>
      <c r="F41" s="361">
        <v>0</v>
      </c>
      <c r="G41" s="354">
        <v>0</v>
      </c>
      <c r="H41" s="354">
        <v>0</v>
      </c>
      <c r="I41" s="354">
        <v>0</v>
      </c>
      <c r="J41" s="362">
        <v>0</v>
      </c>
      <c r="K41" s="374"/>
      <c r="L41" s="374"/>
      <c r="M41" s="374"/>
      <c r="N41" s="374"/>
      <c r="O41" s="374"/>
      <c r="P41" s="374"/>
      <c r="Q41" s="6" t="str">
        <v/>
      </c>
    </row>
    <row r="42" spans="4:17" x14ac:dyDescent="0.3">
      <c r="D42" s="360" t="str">
        <v/>
      </c>
      <c r="E42" s="354" t="str">
        <v/>
      </c>
      <c r="F42" s="361">
        <v>0</v>
      </c>
      <c r="G42" s="354">
        <v>0</v>
      </c>
      <c r="H42" s="354">
        <v>0</v>
      </c>
      <c r="I42" s="354">
        <v>0</v>
      </c>
      <c r="J42" s="362">
        <v>0</v>
      </c>
      <c r="K42" s="374"/>
      <c r="L42" s="374"/>
      <c r="M42" s="374"/>
      <c r="N42" s="374"/>
      <c r="O42" s="374"/>
      <c r="P42" s="374"/>
      <c r="Q42" s="6" t="str">
        <v/>
      </c>
    </row>
    <row r="43" spans="4:17" x14ac:dyDescent="0.3">
      <c r="D43" s="360" t="str">
        <v/>
      </c>
      <c r="E43" s="354" t="str">
        <v/>
      </c>
      <c r="F43" s="361">
        <v>0</v>
      </c>
      <c r="G43" s="354">
        <v>0</v>
      </c>
      <c r="H43" s="354">
        <v>0</v>
      </c>
      <c r="I43" s="354">
        <v>0</v>
      </c>
      <c r="J43" s="362">
        <v>0</v>
      </c>
      <c r="K43" s="374"/>
      <c r="L43" s="374"/>
      <c r="M43" s="374"/>
      <c r="N43" s="374"/>
      <c r="O43" s="374"/>
      <c r="P43" s="374"/>
      <c r="Q43" s="6" t="str">
        <v/>
      </c>
    </row>
    <row r="44" spans="4:17" x14ac:dyDescent="0.3">
      <c r="D44" s="360" t="str">
        <v/>
      </c>
      <c r="E44" s="354" t="str">
        <v/>
      </c>
      <c r="F44" s="361">
        <v>0</v>
      </c>
      <c r="G44" s="354">
        <v>0</v>
      </c>
      <c r="H44" s="354">
        <v>0</v>
      </c>
      <c r="I44" s="354">
        <v>0</v>
      </c>
      <c r="J44" s="362">
        <v>0</v>
      </c>
      <c r="K44" s="374"/>
      <c r="L44" s="374"/>
      <c r="M44" s="374"/>
      <c r="N44" s="374"/>
      <c r="O44" s="374"/>
      <c r="P44" s="374"/>
      <c r="Q44" s="6" t="str">
        <v/>
      </c>
    </row>
    <row r="45" spans="4:17" x14ac:dyDescent="0.3">
      <c r="D45" s="360" t="str">
        <v/>
      </c>
      <c r="E45" s="354" t="str">
        <v/>
      </c>
      <c r="F45" s="361">
        <v>0</v>
      </c>
      <c r="G45" s="354">
        <v>0</v>
      </c>
      <c r="H45" s="354">
        <v>0</v>
      </c>
      <c r="I45" s="354">
        <v>0</v>
      </c>
      <c r="J45" s="362">
        <v>0</v>
      </c>
      <c r="K45" s="374"/>
      <c r="L45" s="374"/>
      <c r="M45" s="374"/>
      <c r="N45" s="374"/>
      <c r="O45" s="374"/>
      <c r="P45" s="374"/>
      <c r="Q45" s="6" t="str">
        <v/>
      </c>
    </row>
    <row r="46" spans="4:17" x14ac:dyDescent="0.3">
      <c r="D46" s="363" t="str">
        <v/>
      </c>
      <c r="E46" s="354" t="str">
        <v/>
      </c>
      <c r="F46" s="361">
        <v>0</v>
      </c>
      <c r="G46" s="354">
        <v>0</v>
      </c>
      <c r="H46" s="354">
        <v>0</v>
      </c>
      <c r="I46" s="354">
        <v>0</v>
      </c>
      <c r="J46" s="362">
        <v>0</v>
      </c>
      <c r="K46" s="374"/>
      <c r="L46" s="374"/>
      <c r="M46" s="374"/>
      <c r="N46" s="374"/>
      <c r="O46" s="374"/>
      <c r="P46" s="374"/>
      <c r="Q46" s="6" t="str">
        <v/>
      </c>
    </row>
    <row r="47" spans="4:17" x14ac:dyDescent="0.3">
      <c r="D47" s="363" t="str">
        <v/>
      </c>
      <c r="E47" s="364" t="str">
        <v/>
      </c>
      <c r="F47" s="361">
        <v>0</v>
      </c>
      <c r="G47" s="354">
        <v>0</v>
      </c>
      <c r="H47" s="354">
        <v>0</v>
      </c>
      <c r="I47" s="354">
        <v>0</v>
      </c>
      <c r="J47" s="362">
        <v>0</v>
      </c>
      <c r="K47" s="374"/>
      <c r="L47" s="374"/>
      <c r="M47" s="374"/>
      <c r="N47" s="374"/>
      <c r="O47" s="374"/>
      <c r="P47" s="374"/>
      <c r="Q47" s="6" t="str">
        <v/>
      </c>
    </row>
    <row r="48" spans="4:17" x14ac:dyDescent="0.3">
      <c r="D48" s="363" t="str">
        <v/>
      </c>
      <c r="E48" s="364" t="str">
        <v/>
      </c>
      <c r="F48" s="361">
        <v>0</v>
      </c>
      <c r="G48" s="354">
        <v>0</v>
      </c>
      <c r="H48" s="354">
        <v>0</v>
      </c>
      <c r="I48" s="354">
        <v>0</v>
      </c>
      <c r="J48" s="362">
        <v>0</v>
      </c>
      <c r="K48" s="374"/>
      <c r="L48" s="374"/>
      <c r="M48" s="374"/>
      <c r="N48" s="374"/>
      <c r="O48" s="374"/>
      <c r="P48" s="374"/>
      <c r="Q48" s="6" t="str">
        <v/>
      </c>
    </row>
    <row r="49" spans="4:17" x14ac:dyDescent="0.3">
      <c r="D49" s="365">
        <v>0</v>
      </c>
      <c r="E49" s="354">
        <v>0</v>
      </c>
      <c r="F49" s="354">
        <v>0</v>
      </c>
      <c r="G49" s="354">
        <v>0</v>
      </c>
      <c r="H49" s="354">
        <v>0</v>
      </c>
      <c r="I49" s="354">
        <v>0</v>
      </c>
      <c r="J49" s="362">
        <v>0</v>
      </c>
      <c r="K49" s="374"/>
      <c r="L49" s="374"/>
      <c r="M49" s="374"/>
      <c r="N49" s="374"/>
      <c r="O49" s="374"/>
      <c r="P49" s="374"/>
      <c r="Q49" s="6" t="str">
        <v/>
      </c>
    </row>
    <row r="50" spans="4:17" x14ac:dyDescent="0.3">
      <c r="D50" s="365" t="str">
        <v/>
      </c>
      <c r="E50" s="354" t="str">
        <v/>
      </c>
      <c r="F50" s="354">
        <v>0</v>
      </c>
      <c r="G50" s="354">
        <v>0</v>
      </c>
      <c r="H50" s="354">
        <v>0</v>
      </c>
      <c r="I50" s="354">
        <v>0</v>
      </c>
      <c r="J50" s="362">
        <v>0</v>
      </c>
      <c r="K50" s="374"/>
      <c r="L50" s="374"/>
      <c r="M50" s="374"/>
      <c r="N50" s="374"/>
      <c r="O50" s="374"/>
      <c r="P50" s="374"/>
      <c r="Q50" s="6" t="str">
        <v/>
      </c>
    </row>
    <row r="51" spans="4:17" x14ac:dyDescent="0.3">
      <c r="D51" s="365" t="str">
        <v/>
      </c>
      <c r="E51" s="354" t="str">
        <v/>
      </c>
      <c r="F51" s="354">
        <v>0</v>
      </c>
      <c r="G51" s="354">
        <v>0</v>
      </c>
      <c r="H51" s="354">
        <v>0</v>
      </c>
      <c r="I51" s="354">
        <v>0</v>
      </c>
      <c r="J51" s="362">
        <v>0</v>
      </c>
      <c r="K51" s="374"/>
      <c r="L51" s="374"/>
      <c r="M51" s="374"/>
      <c r="N51" s="374"/>
      <c r="O51" s="374"/>
      <c r="P51" s="374"/>
      <c r="Q51" s="6" t="str">
        <v/>
      </c>
    </row>
    <row r="52" spans="4:17" x14ac:dyDescent="0.3">
      <c r="D52" s="365" t="str">
        <v/>
      </c>
      <c r="E52" s="354" t="str">
        <v/>
      </c>
      <c r="F52" s="354">
        <v>0</v>
      </c>
      <c r="G52" s="354">
        <v>0</v>
      </c>
      <c r="H52" s="354">
        <v>0</v>
      </c>
      <c r="I52" s="354">
        <v>0</v>
      </c>
      <c r="J52" s="362">
        <v>0</v>
      </c>
      <c r="K52" s="374"/>
      <c r="L52" s="374"/>
      <c r="M52" s="374"/>
      <c r="N52" s="374"/>
      <c r="O52" s="374"/>
      <c r="P52" s="374"/>
      <c r="Q52" s="6" t="str">
        <v/>
      </c>
    </row>
    <row r="53" spans="4:17" x14ac:dyDescent="0.3">
      <c r="D53" s="365" t="str">
        <v/>
      </c>
      <c r="E53" s="354" t="str">
        <v/>
      </c>
      <c r="F53" s="354">
        <v>0</v>
      </c>
      <c r="G53" s="354">
        <v>0</v>
      </c>
      <c r="H53" s="354">
        <v>0</v>
      </c>
      <c r="I53" s="354">
        <v>0</v>
      </c>
      <c r="J53" s="362">
        <v>0</v>
      </c>
      <c r="K53" s="374"/>
      <c r="L53" s="374"/>
      <c r="M53" s="374"/>
      <c r="N53" s="374"/>
      <c r="O53" s="374"/>
      <c r="P53" s="374"/>
      <c r="Q53" s="6" t="str">
        <v/>
      </c>
    </row>
    <row r="54" spans="4:17" x14ac:dyDescent="0.3">
      <c r="D54" s="365" t="str">
        <v/>
      </c>
      <c r="E54" s="354" t="str">
        <v/>
      </c>
      <c r="F54" s="354">
        <v>0</v>
      </c>
      <c r="G54" s="354">
        <v>0</v>
      </c>
      <c r="H54" s="354">
        <v>0</v>
      </c>
      <c r="I54" s="354">
        <v>0</v>
      </c>
      <c r="J54" s="362">
        <v>0</v>
      </c>
      <c r="K54" s="374"/>
      <c r="L54" s="374"/>
      <c r="M54" s="374"/>
      <c r="N54" s="374"/>
      <c r="O54" s="374"/>
      <c r="P54" s="374"/>
      <c r="Q54" s="6" t="str">
        <v/>
      </c>
    </row>
    <row r="55" spans="4:17" x14ac:dyDescent="0.3">
      <c r="D55" s="365" t="str">
        <v/>
      </c>
      <c r="E55" s="354" t="str">
        <v/>
      </c>
      <c r="F55" s="354">
        <v>0</v>
      </c>
      <c r="G55" s="354">
        <v>0</v>
      </c>
      <c r="H55" s="354">
        <v>0</v>
      </c>
      <c r="I55" s="354">
        <v>0</v>
      </c>
      <c r="J55" s="362">
        <v>0</v>
      </c>
      <c r="K55" s="374"/>
      <c r="L55" s="374"/>
      <c r="M55" s="374"/>
      <c r="N55" s="374"/>
      <c r="O55" s="374"/>
      <c r="P55" s="374"/>
      <c r="Q55" s="6" t="str">
        <v/>
      </c>
    </row>
    <row r="56" spans="4:17" x14ac:dyDescent="0.3">
      <c r="D56" s="366" t="str">
        <v/>
      </c>
      <c r="E56" s="355" t="str">
        <v/>
      </c>
      <c r="F56" s="355">
        <v>0</v>
      </c>
      <c r="G56" s="355">
        <v>0</v>
      </c>
      <c r="H56" s="355">
        <v>0</v>
      </c>
      <c r="I56" s="355">
        <v>0</v>
      </c>
      <c r="J56" s="367">
        <v>0</v>
      </c>
      <c r="Q56" s="6" t="str">
        <v/>
      </c>
    </row>
    <row r="57" spans="4:17" x14ac:dyDescent="0.3">
      <c r="D57" s="365" t="str">
        <v/>
      </c>
      <c r="E57" s="354" t="str">
        <v/>
      </c>
      <c r="F57" s="354">
        <v>0</v>
      </c>
      <c r="G57" s="354">
        <v>0</v>
      </c>
      <c r="H57" s="354">
        <v>0</v>
      </c>
      <c r="I57" s="354">
        <v>0</v>
      </c>
      <c r="J57" s="362">
        <v>0</v>
      </c>
      <c r="Q57" s="6" t="str">
        <v/>
      </c>
    </row>
    <row r="58" spans="4:17" x14ac:dyDescent="0.3">
      <c r="D58" s="365" t="str">
        <v/>
      </c>
      <c r="E58" s="354" t="str">
        <v/>
      </c>
      <c r="F58" s="354">
        <v>0</v>
      </c>
      <c r="G58" s="354">
        <v>0</v>
      </c>
      <c r="H58" s="354">
        <v>0</v>
      </c>
      <c r="I58" s="354">
        <v>0</v>
      </c>
      <c r="J58" s="362">
        <v>0</v>
      </c>
      <c r="Q58" s="6" t="str">
        <v/>
      </c>
    </row>
    <row r="59" spans="4:17" x14ac:dyDescent="0.3">
      <c r="D59" s="365" t="str">
        <v/>
      </c>
      <c r="E59" s="354" t="str">
        <v/>
      </c>
      <c r="F59" s="354">
        <v>0</v>
      </c>
      <c r="G59" s="354">
        <v>0</v>
      </c>
      <c r="H59" s="354">
        <v>0</v>
      </c>
      <c r="I59" s="354">
        <v>0</v>
      </c>
      <c r="J59" s="362">
        <v>0</v>
      </c>
      <c r="Q59" s="6" t="str">
        <v/>
      </c>
    </row>
    <row r="60" spans="4:17" x14ac:dyDescent="0.3">
      <c r="D60" s="365" t="str">
        <v/>
      </c>
      <c r="E60" s="354" t="str">
        <v/>
      </c>
      <c r="F60" s="354">
        <v>0</v>
      </c>
      <c r="G60" s="354">
        <v>0</v>
      </c>
      <c r="H60" s="354">
        <v>0</v>
      </c>
      <c r="I60" s="354">
        <v>0</v>
      </c>
      <c r="J60" s="362">
        <v>0</v>
      </c>
      <c r="Q60" s="6" t="str">
        <v/>
      </c>
    </row>
    <row r="61" spans="4:17" ht="15" thickBot="1" x14ac:dyDescent="0.35">
      <c r="D61" s="368" t="str">
        <v/>
      </c>
      <c r="E61" s="369" t="str">
        <v/>
      </c>
      <c r="F61" s="369">
        <v>0</v>
      </c>
      <c r="G61" s="369">
        <v>0</v>
      </c>
      <c r="H61" s="369">
        <v>0</v>
      </c>
      <c r="I61" s="369">
        <v>0</v>
      </c>
      <c r="J61" s="370">
        <v>0</v>
      </c>
      <c r="Q61" s="6" t="str">
        <v/>
      </c>
    </row>
    <row r="62" spans="4:17" ht="15" thickTop="1" x14ac:dyDescent="0.3">
      <c r="D62" t="str">
        <v/>
      </c>
      <c r="E62" t="str">
        <v/>
      </c>
      <c r="F62">
        <v>0</v>
      </c>
      <c r="G62">
        <v>0</v>
      </c>
      <c r="H62">
        <v>0</v>
      </c>
      <c r="I62">
        <v>0</v>
      </c>
      <c r="J62">
        <v>0</v>
      </c>
      <c r="Q62" s="6" t="str">
        <v/>
      </c>
    </row>
    <row r="63" spans="4:17" x14ac:dyDescent="0.3">
      <c r="D63" t="str">
        <v/>
      </c>
      <c r="E63" t="str">
        <v/>
      </c>
      <c r="F63">
        <v>0</v>
      </c>
      <c r="G63">
        <v>0</v>
      </c>
      <c r="H63">
        <v>0</v>
      </c>
      <c r="I63">
        <v>0</v>
      </c>
      <c r="J63">
        <v>0</v>
      </c>
      <c r="Q63" s="6" t="str">
        <v/>
      </c>
    </row>
    <row r="64" spans="4:17" x14ac:dyDescent="0.3">
      <c r="D64" t="str">
        <v/>
      </c>
      <c r="E64" t="str">
        <v/>
      </c>
      <c r="F64">
        <v>0</v>
      </c>
      <c r="G64">
        <v>0</v>
      </c>
      <c r="H64">
        <v>0</v>
      </c>
      <c r="I64">
        <v>0</v>
      </c>
      <c r="J64">
        <v>0</v>
      </c>
      <c r="Q64" s="6" t="str">
        <v/>
      </c>
    </row>
    <row r="65" spans="4:17" x14ac:dyDescent="0.3">
      <c r="D65" t="str">
        <v/>
      </c>
      <c r="E65" t="str">
        <v/>
      </c>
      <c r="F65">
        <v>0</v>
      </c>
      <c r="G65">
        <v>0</v>
      </c>
      <c r="H65">
        <v>0</v>
      </c>
      <c r="I65">
        <v>0</v>
      </c>
      <c r="J65">
        <v>0</v>
      </c>
      <c r="Q65" s="6" t="str">
        <v/>
      </c>
    </row>
    <row r="66" spans="4:17" x14ac:dyDescent="0.3">
      <c r="D66" t="str">
        <v/>
      </c>
      <c r="E66" t="str">
        <v/>
      </c>
      <c r="F66">
        <v>0</v>
      </c>
      <c r="G66">
        <v>0</v>
      </c>
      <c r="H66">
        <v>0</v>
      </c>
      <c r="I66">
        <v>0</v>
      </c>
      <c r="J66">
        <v>0</v>
      </c>
      <c r="Q66" s="6" t="str">
        <v/>
      </c>
    </row>
    <row r="67" spans="4:17" x14ac:dyDescent="0.3">
      <c r="D67" t="str">
        <v/>
      </c>
      <c r="E67" t="str">
        <v/>
      </c>
      <c r="F67">
        <v>0</v>
      </c>
      <c r="G67">
        <v>0</v>
      </c>
      <c r="H67">
        <v>0</v>
      </c>
      <c r="I67">
        <v>0</v>
      </c>
      <c r="J67">
        <v>0</v>
      </c>
      <c r="Q67" s="6" t="str">
        <v/>
      </c>
    </row>
    <row r="68" spans="4:17" x14ac:dyDescent="0.3">
      <c r="Q68" s="6" t="str">
        <v/>
      </c>
    </row>
    <row r="69" spans="4:17" x14ac:dyDescent="0.3">
      <c r="Q69" s="6" t="str">
        <v/>
      </c>
    </row>
    <row r="70" spans="4:17" x14ac:dyDescent="0.3">
      <c r="Q70" s="6" t="str">
        <v/>
      </c>
    </row>
    <row r="71" spans="4:17" x14ac:dyDescent="0.3">
      <c r="Q71" s="6" t="str">
        <v/>
      </c>
    </row>
    <row r="72" spans="4:17" x14ac:dyDescent="0.3">
      <c r="Q72" s="6" t="str">
        <v/>
      </c>
    </row>
    <row r="73" spans="4:17" x14ac:dyDescent="0.3">
      <c r="Q73" s="6" t="str">
        <v/>
      </c>
    </row>
    <row r="74" spans="4:17" x14ac:dyDescent="0.3">
      <c r="Q74" s="6" t="str">
        <v/>
      </c>
    </row>
    <row r="75" spans="4:17" x14ac:dyDescent="0.3">
      <c r="Q75" s="6" t="str">
        <v/>
      </c>
    </row>
    <row r="76" spans="4:17" x14ac:dyDescent="0.3">
      <c r="Q76" s="6" t="str">
        <v/>
      </c>
    </row>
    <row r="77" spans="4:17" x14ac:dyDescent="0.3">
      <c r="Q77" s="6" t="str">
        <v/>
      </c>
    </row>
    <row r="78" spans="4:17" x14ac:dyDescent="0.3">
      <c r="Q78" s="6" t="str">
        <v/>
      </c>
    </row>
    <row r="79" spans="4:17" x14ac:dyDescent="0.3">
      <c r="Q79" s="6" t="str">
        <v/>
      </c>
    </row>
    <row r="80" spans="4:17" x14ac:dyDescent="0.3">
      <c r="Q80" s="6" t="str">
        <v/>
      </c>
    </row>
    <row r="81" spans="17:17" x14ac:dyDescent="0.3">
      <c r="Q81" s="6" t="str">
        <v/>
      </c>
    </row>
    <row r="82" spans="17:17" x14ac:dyDescent="0.3">
      <c r="Q82" s="6" t="str">
        <v/>
      </c>
    </row>
    <row r="83" spans="17:17" x14ac:dyDescent="0.3">
      <c r="Q83" s="6" t="str">
        <v/>
      </c>
    </row>
    <row r="84" spans="17:17" x14ac:dyDescent="0.3">
      <c r="Q84" s="6" t="str">
        <v/>
      </c>
    </row>
    <row r="85" spans="17:17" x14ac:dyDescent="0.3">
      <c r="Q85" s="6" t="str">
        <v/>
      </c>
    </row>
    <row r="86" spans="17:17" x14ac:dyDescent="0.3">
      <c r="Q86" s="6" t="str">
        <v/>
      </c>
    </row>
    <row r="87" spans="17:17" x14ac:dyDescent="0.3">
      <c r="Q87" s="6" t="str">
        <v/>
      </c>
    </row>
    <row r="88" spans="17:17" x14ac:dyDescent="0.3">
      <c r="Q88" s="6" t="str">
        <v/>
      </c>
    </row>
    <row r="89" spans="17:17" x14ac:dyDescent="0.3">
      <c r="Q89" s="6" t="str">
        <v/>
      </c>
    </row>
    <row r="90" spans="17:17" x14ac:dyDescent="0.3">
      <c r="Q90" s="6" t="str">
        <v/>
      </c>
    </row>
    <row r="91" spans="17:17" x14ac:dyDescent="0.3">
      <c r="Q91" s="6" t="str">
        <v/>
      </c>
    </row>
    <row r="92" spans="17:17" x14ac:dyDescent="0.3">
      <c r="Q92" s="6" t="str">
        <v/>
      </c>
    </row>
    <row r="93" spans="17:17" x14ac:dyDescent="0.3">
      <c r="Q93" s="6" t="str">
        <v/>
      </c>
    </row>
    <row r="94" spans="17:17" x14ac:dyDescent="0.3">
      <c r="Q94" s="6" t="str">
        <v/>
      </c>
    </row>
    <row r="95" spans="17:17" x14ac:dyDescent="0.3">
      <c r="Q95" s="6" t="str">
        <v/>
      </c>
    </row>
    <row r="96" spans="17:17" x14ac:dyDescent="0.3">
      <c r="Q96" s="6" t="str">
        <v/>
      </c>
    </row>
    <row r="97" spans="17:17" x14ac:dyDescent="0.3">
      <c r="Q97" s="6" t="str">
        <v/>
      </c>
    </row>
    <row r="98" spans="17:17" x14ac:dyDescent="0.3">
      <c r="Q98" s="6" t="str">
        <v/>
      </c>
    </row>
    <row r="99" spans="17:17" x14ac:dyDescent="0.3">
      <c r="Q99" s="6" t="str">
        <v/>
      </c>
    </row>
    <row r="100" spans="17:17" x14ac:dyDescent="0.3">
      <c r="Q100" s="6" t="str">
        <v/>
      </c>
    </row>
    <row r="101" spans="17:17" x14ac:dyDescent="0.3">
      <c r="Q101" s="6" t="str">
        <v/>
      </c>
    </row>
    <row r="102" spans="17:17" x14ac:dyDescent="0.3">
      <c r="Q102" s="6" t="str">
        <v/>
      </c>
    </row>
    <row r="103" spans="17:17" x14ac:dyDescent="0.3">
      <c r="Q103" s="6" t="str">
        <v/>
      </c>
    </row>
    <row r="104" spans="17:17" x14ac:dyDescent="0.3">
      <c r="Q104" s="6" t="str">
        <v/>
      </c>
    </row>
    <row r="105" spans="17:17" x14ac:dyDescent="0.3">
      <c r="Q105" s="6" t="str">
        <v/>
      </c>
    </row>
    <row r="106" spans="17:17" x14ac:dyDescent="0.3">
      <c r="Q106" s="6" t="str">
        <v/>
      </c>
    </row>
    <row r="107" spans="17:17" x14ac:dyDescent="0.3">
      <c r="Q107" s="6" t="str">
        <v/>
      </c>
    </row>
    <row r="108" spans="17:17" x14ac:dyDescent="0.3">
      <c r="Q108" s="6" t="str">
        <v/>
      </c>
    </row>
    <row r="109" spans="17:17" x14ac:dyDescent="0.3">
      <c r="Q109" s="6" t="str">
        <v/>
      </c>
    </row>
    <row r="110" spans="17:17" x14ac:dyDescent="0.3">
      <c r="Q110" s="6" t="str">
        <v/>
      </c>
    </row>
    <row r="111" spans="17:17" x14ac:dyDescent="0.3">
      <c r="Q111" s="6" t="str">
        <v/>
      </c>
    </row>
    <row r="112" spans="17:17" x14ac:dyDescent="0.3">
      <c r="Q112" s="6" t="str">
        <v/>
      </c>
    </row>
    <row r="113" spans="17:17" x14ac:dyDescent="0.3">
      <c r="Q113" s="6" t="str">
        <v/>
      </c>
    </row>
    <row r="114" spans="17:17" x14ac:dyDescent="0.3">
      <c r="Q114" s="6" t="str">
        <v/>
      </c>
    </row>
    <row r="115" spans="17:17" x14ac:dyDescent="0.3">
      <c r="Q115" s="6" t="str">
        <v/>
      </c>
    </row>
    <row r="116" spans="17:17" x14ac:dyDescent="0.3">
      <c r="Q116" s="6" t="str">
        <v/>
      </c>
    </row>
    <row r="117" spans="17:17" x14ac:dyDescent="0.3">
      <c r="Q117" s="6" t="str">
        <v/>
      </c>
    </row>
    <row r="118" spans="17:17" x14ac:dyDescent="0.3">
      <c r="Q118" s="6" t="str">
        <v/>
      </c>
    </row>
    <row r="119" spans="17:17" x14ac:dyDescent="0.3">
      <c r="Q119" s="6" t="str">
        <v/>
      </c>
    </row>
    <row r="120" spans="17:17" x14ac:dyDescent="0.3">
      <c r="Q120" s="6" t="str">
        <v/>
      </c>
    </row>
    <row r="121" spans="17:17" x14ac:dyDescent="0.3">
      <c r="Q121" s="6" t="str">
        <v/>
      </c>
    </row>
    <row r="122" spans="17:17" x14ac:dyDescent="0.3">
      <c r="Q122" s="6" t="str">
        <v/>
      </c>
    </row>
    <row r="123" spans="17:17" x14ac:dyDescent="0.3">
      <c r="Q123" s="6" t="str">
        <v/>
      </c>
    </row>
    <row r="124" spans="17:17" x14ac:dyDescent="0.3">
      <c r="Q124" s="6" t="str">
        <v/>
      </c>
    </row>
    <row r="125" spans="17:17" x14ac:dyDescent="0.3">
      <c r="Q125" s="6" t="str">
        <v/>
      </c>
    </row>
    <row r="126" spans="17:17" x14ac:dyDescent="0.3">
      <c r="Q126" s="6" t="str">
        <v/>
      </c>
    </row>
    <row r="127" spans="17:17" x14ac:dyDescent="0.3">
      <c r="Q127" s="6" t="str">
        <v/>
      </c>
    </row>
    <row r="128" spans="17:17" x14ac:dyDescent="0.3">
      <c r="Q128" s="6" t="str">
        <v/>
      </c>
    </row>
    <row r="129" spans="17:17" x14ac:dyDescent="0.3">
      <c r="Q129" s="6" t="str">
        <v/>
      </c>
    </row>
    <row r="130" spans="17:17" x14ac:dyDescent="0.3">
      <c r="Q130" s="6" t="str">
        <v/>
      </c>
    </row>
    <row r="131" spans="17:17" x14ac:dyDescent="0.3">
      <c r="Q131" s="6" t="str">
        <v/>
      </c>
    </row>
    <row r="132" spans="17:17" x14ac:dyDescent="0.3">
      <c r="Q132" s="6" t="str">
        <v/>
      </c>
    </row>
    <row r="133" spans="17:17" x14ac:dyDescent="0.3">
      <c r="Q133" s="6" t="str">
        <v/>
      </c>
    </row>
    <row r="134" spans="17:17" x14ac:dyDescent="0.3">
      <c r="Q134" s="6" t="str">
        <v/>
      </c>
    </row>
    <row r="135" spans="17:17" x14ac:dyDescent="0.3">
      <c r="Q135" s="6" t="str">
        <v/>
      </c>
    </row>
    <row r="136" spans="17:17" x14ac:dyDescent="0.3">
      <c r="Q136" s="6" t="str">
        <v/>
      </c>
    </row>
    <row r="137" spans="17:17" x14ac:dyDescent="0.3">
      <c r="Q137" s="6" t="str">
        <v/>
      </c>
    </row>
    <row r="138" spans="17:17" x14ac:dyDescent="0.3">
      <c r="Q138" s="6" t="str">
        <v/>
      </c>
    </row>
    <row r="139" spans="17:17" x14ac:dyDescent="0.3">
      <c r="Q139" s="6" t="str">
        <v/>
      </c>
    </row>
    <row r="140" spans="17:17" x14ac:dyDescent="0.3">
      <c r="Q140" s="6" t="str">
        <v/>
      </c>
    </row>
    <row r="141" spans="17:17" x14ac:dyDescent="0.3">
      <c r="Q141" s="6" t="str">
        <v/>
      </c>
    </row>
    <row r="142" spans="17:17" x14ac:dyDescent="0.3">
      <c r="Q142" s="6" t="str">
        <v/>
      </c>
    </row>
    <row r="143" spans="17:17" x14ac:dyDescent="0.3">
      <c r="Q143" s="6" t="str">
        <v/>
      </c>
    </row>
    <row r="144" spans="17:17" x14ac:dyDescent="0.3">
      <c r="Q144" s="6" t="str">
        <v/>
      </c>
    </row>
    <row r="145" spans="17:17" x14ac:dyDescent="0.3">
      <c r="Q145" s="6" t="str">
        <v/>
      </c>
    </row>
    <row r="146" spans="17:17" x14ac:dyDescent="0.3">
      <c r="Q146" s="6" t="str">
        <v/>
      </c>
    </row>
    <row r="147" spans="17:17" x14ac:dyDescent="0.3">
      <c r="Q147" s="6" t="str">
        <v/>
      </c>
    </row>
    <row r="148" spans="17:17" x14ac:dyDescent="0.3">
      <c r="Q148" s="6" t="str">
        <v/>
      </c>
    </row>
    <row r="149" spans="17:17" x14ac:dyDescent="0.3">
      <c r="Q149" s="6" t="str">
        <v/>
      </c>
    </row>
    <row r="150" spans="17:17" x14ac:dyDescent="0.3">
      <c r="Q150" s="6" t="str">
        <v/>
      </c>
    </row>
    <row r="151" spans="17:17" x14ac:dyDescent="0.3">
      <c r="Q151" s="6" t="str">
        <v/>
      </c>
    </row>
    <row r="152" spans="17:17" x14ac:dyDescent="0.3">
      <c r="Q152" s="6" t="str">
        <v/>
      </c>
    </row>
    <row r="153" spans="17:17" x14ac:dyDescent="0.3">
      <c r="Q153" s="6" t="str">
        <v/>
      </c>
    </row>
    <row r="154" spans="17:17" x14ac:dyDescent="0.3">
      <c r="Q154" s="6" t="str">
        <v/>
      </c>
    </row>
    <row r="155" spans="17:17" x14ac:dyDescent="0.3">
      <c r="Q155" s="6" t="str">
        <v/>
      </c>
    </row>
    <row r="156" spans="17:17" x14ac:dyDescent="0.3">
      <c r="Q156" s="6" t="str">
        <v/>
      </c>
    </row>
    <row r="157" spans="17:17" x14ac:dyDescent="0.3">
      <c r="Q157" s="6" t="str">
        <v/>
      </c>
    </row>
    <row r="158" spans="17:17" x14ac:dyDescent="0.3">
      <c r="Q158" s="6" t="str">
        <v/>
      </c>
    </row>
    <row r="159" spans="17:17" x14ac:dyDescent="0.3">
      <c r="Q159" s="6" t="str">
        <v/>
      </c>
    </row>
    <row r="160" spans="17:17" x14ac:dyDescent="0.3">
      <c r="Q160" s="6" t="str">
        <v/>
      </c>
    </row>
    <row r="161" spans="17:17" x14ac:dyDescent="0.3">
      <c r="Q161" s="6" t="str">
        <v/>
      </c>
    </row>
    <row r="162" spans="17:17" x14ac:dyDescent="0.3">
      <c r="Q162" s="6" t="str">
        <v/>
      </c>
    </row>
    <row r="163" spans="17:17" x14ac:dyDescent="0.3">
      <c r="Q163" s="6" t="str">
        <v/>
      </c>
    </row>
    <row r="164" spans="17:17" x14ac:dyDescent="0.3">
      <c r="Q164" s="6" t="str">
        <v/>
      </c>
    </row>
    <row r="165" spans="17:17" x14ac:dyDescent="0.3">
      <c r="Q165" s="6" t="str">
        <v/>
      </c>
    </row>
    <row r="166" spans="17:17" x14ac:dyDescent="0.3">
      <c r="Q166" s="6" t="str">
        <v/>
      </c>
    </row>
    <row r="167" spans="17:17" x14ac:dyDescent="0.3">
      <c r="Q167" s="6" t="str">
        <v/>
      </c>
    </row>
    <row r="168" spans="17:17" x14ac:dyDescent="0.3">
      <c r="Q168" s="6" t="str">
        <v/>
      </c>
    </row>
    <row r="169" spans="17:17" x14ac:dyDescent="0.3">
      <c r="Q169" s="6" t="str">
        <v/>
      </c>
    </row>
    <row r="170" spans="17:17" x14ac:dyDescent="0.3">
      <c r="Q170" s="6" t="str">
        <v/>
      </c>
    </row>
    <row r="171" spans="17:17" x14ac:dyDescent="0.3">
      <c r="Q171" s="6" t="str">
        <v/>
      </c>
    </row>
    <row r="172" spans="17:17" x14ac:dyDescent="0.3">
      <c r="Q172" s="6" t="str">
        <v/>
      </c>
    </row>
    <row r="173" spans="17:17" x14ac:dyDescent="0.3">
      <c r="Q173" s="6" t="str">
        <v/>
      </c>
    </row>
    <row r="174" spans="17:17" x14ac:dyDescent="0.3">
      <c r="Q174" s="6" t="str">
        <v/>
      </c>
    </row>
    <row r="175" spans="17:17" x14ac:dyDescent="0.3">
      <c r="Q175" s="6" t="str">
        <v/>
      </c>
    </row>
    <row r="176" spans="17:17" x14ac:dyDescent="0.3">
      <c r="Q176" s="6" t="str">
        <v/>
      </c>
    </row>
    <row r="177" spans="17:17" x14ac:dyDescent="0.3">
      <c r="Q177" s="6" t="str">
        <v/>
      </c>
    </row>
    <row r="178" spans="17:17" x14ac:dyDescent="0.3">
      <c r="Q178" s="6" t="str">
        <v/>
      </c>
    </row>
    <row r="179" spans="17:17" x14ac:dyDescent="0.3">
      <c r="Q179" s="6" t="str">
        <v/>
      </c>
    </row>
    <row r="180" spans="17:17" x14ac:dyDescent="0.3">
      <c r="Q180" s="6" t="str">
        <v/>
      </c>
    </row>
    <row r="181" spans="17:17" x14ac:dyDescent="0.3">
      <c r="Q181" s="6" t="str">
        <v/>
      </c>
    </row>
    <row r="182" spans="17:17" x14ac:dyDescent="0.3">
      <c r="Q182" s="6" t="str">
        <v/>
      </c>
    </row>
    <row r="183" spans="17:17" x14ac:dyDescent="0.3">
      <c r="Q183" s="6" t="str">
        <v/>
      </c>
    </row>
    <row r="184" spans="17:17" x14ac:dyDescent="0.3">
      <c r="Q184" s="6" t="str">
        <v/>
      </c>
    </row>
    <row r="185" spans="17:17" x14ac:dyDescent="0.3">
      <c r="Q185" s="6" t="str">
        <v/>
      </c>
    </row>
    <row r="186" spans="17:17" x14ac:dyDescent="0.3">
      <c r="Q186" s="6" t="str">
        <v/>
      </c>
    </row>
    <row r="187" spans="17:17" x14ac:dyDescent="0.3">
      <c r="Q187" s="6" t="str">
        <v/>
      </c>
    </row>
    <row r="188" spans="17:17" x14ac:dyDescent="0.3">
      <c r="Q188" s="6" t="str">
        <v/>
      </c>
    </row>
    <row r="189" spans="17:17" x14ac:dyDescent="0.3">
      <c r="Q189" s="6" t="str">
        <v/>
      </c>
    </row>
    <row r="190" spans="17:17" x14ac:dyDescent="0.3">
      <c r="Q190" s="6" t="str">
        <v/>
      </c>
    </row>
    <row r="191" spans="17:17" x14ac:dyDescent="0.3">
      <c r="Q191" s="6" t="str">
        <v/>
      </c>
    </row>
    <row r="192" spans="17:17" x14ac:dyDescent="0.3">
      <c r="Q192" s="6" t="str">
        <v/>
      </c>
    </row>
    <row r="193" spans="17:17" x14ac:dyDescent="0.3">
      <c r="Q193" s="6" t="str">
        <v/>
      </c>
    </row>
    <row r="194" spans="17:17" x14ac:dyDescent="0.3">
      <c r="Q194" s="6" t="str">
        <v/>
      </c>
    </row>
    <row r="195" spans="17:17" x14ac:dyDescent="0.3">
      <c r="Q195" s="6" t="str">
        <v/>
      </c>
    </row>
    <row r="196" spans="17:17" x14ac:dyDescent="0.3">
      <c r="Q196" s="6" t="str">
        <v/>
      </c>
    </row>
    <row r="197" spans="17:17" x14ac:dyDescent="0.3">
      <c r="Q197" s="6" t="str">
        <v/>
      </c>
    </row>
    <row r="198" spans="17:17" x14ac:dyDescent="0.3">
      <c r="Q198" s="6" t="str">
        <v/>
      </c>
    </row>
    <row r="199" spans="17:17" x14ac:dyDescent="0.3">
      <c r="Q199" s="6" t="str">
        <v/>
      </c>
    </row>
    <row r="200" spans="17:17" x14ac:dyDescent="0.3">
      <c r="Q200" s="6" t="str">
        <v/>
      </c>
    </row>
    <row r="201" spans="17:17" x14ac:dyDescent="0.3">
      <c r="Q201" s="6" t="str">
        <v/>
      </c>
    </row>
    <row r="202" spans="17:17" x14ac:dyDescent="0.3">
      <c r="Q202" s="6" t="str">
        <v/>
      </c>
    </row>
    <row r="203" spans="17:17" x14ac:dyDescent="0.3">
      <c r="Q203" s="6" t="str">
        <v/>
      </c>
    </row>
    <row r="204" spans="17:17" x14ac:dyDescent="0.3">
      <c r="Q204" s="6" t="str">
        <v/>
      </c>
    </row>
    <row r="205" spans="17:17" x14ac:dyDescent="0.3">
      <c r="Q205" s="6" t="str">
        <v/>
      </c>
    </row>
    <row r="206" spans="17:17" x14ac:dyDescent="0.3">
      <c r="Q206" s="6" t="str">
        <v/>
      </c>
    </row>
    <row r="207" spans="17:17" x14ac:dyDescent="0.3">
      <c r="Q207" s="6" t="str">
        <v/>
      </c>
    </row>
    <row r="208" spans="17:17" x14ac:dyDescent="0.3">
      <c r="Q208" s="6" t="str">
        <v/>
      </c>
    </row>
    <row r="209" spans="17:17" x14ac:dyDescent="0.3">
      <c r="Q209" s="6" t="str">
        <v/>
      </c>
    </row>
    <row r="210" spans="17:17" x14ac:dyDescent="0.3">
      <c r="Q210" s="6" t="str">
        <v/>
      </c>
    </row>
    <row r="211" spans="17:17" x14ac:dyDescent="0.3">
      <c r="Q211" s="6" t="str">
        <v/>
      </c>
    </row>
    <row r="212" spans="17:17" x14ac:dyDescent="0.3">
      <c r="Q212" s="6" t="str">
        <v/>
      </c>
    </row>
    <row r="213" spans="17:17" x14ac:dyDescent="0.3">
      <c r="Q213" s="6" t="str">
        <v/>
      </c>
    </row>
    <row r="214" spans="17:17" x14ac:dyDescent="0.3">
      <c r="Q214" s="6" t="str">
        <v/>
      </c>
    </row>
    <row r="215" spans="17:17" x14ac:dyDescent="0.3">
      <c r="Q215" s="6" t="str">
        <v/>
      </c>
    </row>
    <row r="216" spans="17:17" x14ac:dyDescent="0.3">
      <c r="Q216" s="6" t="str">
        <v/>
      </c>
    </row>
    <row r="217" spans="17:17" x14ac:dyDescent="0.3">
      <c r="Q217" s="6" t="str">
        <v/>
      </c>
    </row>
    <row r="218" spans="17:17" x14ac:dyDescent="0.3">
      <c r="Q218" s="6" t="str">
        <v/>
      </c>
    </row>
    <row r="219" spans="17:17" x14ac:dyDescent="0.3">
      <c r="Q219" s="6" t="str">
        <v/>
      </c>
    </row>
    <row r="220" spans="17:17" x14ac:dyDescent="0.3">
      <c r="Q220" s="6" t="str">
        <v/>
      </c>
    </row>
    <row r="221" spans="17:17" x14ac:dyDescent="0.3">
      <c r="Q221" s="6" t="str">
        <v/>
      </c>
    </row>
    <row r="222" spans="17:17" x14ac:dyDescent="0.3">
      <c r="Q222" s="6" t="str">
        <v/>
      </c>
    </row>
    <row r="223" spans="17:17" x14ac:dyDescent="0.3">
      <c r="Q223" s="6" t="str">
        <v/>
      </c>
    </row>
    <row r="224" spans="17:17" x14ac:dyDescent="0.3">
      <c r="Q224" s="6" t="str">
        <v/>
      </c>
    </row>
    <row r="225" spans="17:17" x14ac:dyDescent="0.3">
      <c r="Q225" s="6" t="str">
        <v/>
      </c>
    </row>
    <row r="226" spans="17:17" x14ac:dyDescent="0.3">
      <c r="Q226" s="6" t="str">
        <v/>
      </c>
    </row>
    <row r="227" spans="17:17" x14ac:dyDescent="0.3">
      <c r="Q227" s="6" t="str">
        <v/>
      </c>
    </row>
    <row r="228" spans="17:17" x14ac:dyDescent="0.3">
      <c r="Q228" s="6" t="str">
        <v/>
      </c>
    </row>
    <row r="229" spans="17:17" x14ac:dyDescent="0.3">
      <c r="Q229" s="6" t="str">
        <v/>
      </c>
    </row>
    <row r="230" spans="17:17" x14ac:dyDescent="0.3">
      <c r="Q230" s="6" t="str">
        <v/>
      </c>
    </row>
    <row r="231" spans="17:17" x14ac:dyDescent="0.3">
      <c r="Q231" s="6" t="str">
        <v/>
      </c>
    </row>
    <row r="232" spans="17:17" x14ac:dyDescent="0.3">
      <c r="Q232" s="6" t="str">
        <v/>
      </c>
    </row>
    <row r="233" spans="17:17" x14ac:dyDescent="0.3">
      <c r="Q233" s="6" t="str">
        <v/>
      </c>
    </row>
    <row r="234" spans="17:17" x14ac:dyDescent="0.3">
      <c r="Q234" s="6" t="str">
        <v/>
      </c>
    </row>
    <row r="235" spans="17:17" x14ac:dyDescent="0.3">
      <c r="Q235" s="6" t="str">
        <v/>
      </c>
    </row>
    <row r="236" spans="17:17" x14ac:dyDescent="0.3">
      <c r="Q236" s="6" t="str">
        <v/>
      </c>
    </row>
    <row r="237" spans="17:17" x14ac:dyDescent="0.3">
      <c r="Q237" s="6" t="str">
        <v/>
      </c>
    </row>
    <row r="238" spans="17:17" x14ac:dyDescent="0.3">
      <c r="Q238" s="6" t="str">
        <v/>
      </c>
    </row>
    <row r="239" spans="17:17" x14ac:dyDescent="0.3">
      <c r="Q239" s="6" t="str">
        <v/>
      </c>
    </row>
    <row r="240" spans="17:17" x14ac:dyDescent="0.3">
      <c r="Q240" s="6" t="str">
        <v/>
      </c>
    </row>
    <row r="241" spans="17:17" x14ac:dyDescent="0.3">
      <c r="Q241" s="6" t="str">
        <v/>
      </c>
    </row>
    <row r="242" spans="17:17" x14ac:dyDescent="0.3">
      <c r="Q242" s="6" t="str">
        <v/>
      </c>
    </row>
    <row r="243" spans="17:17" x14ac:dyDescent="0.3">
      <c r="Q243" s="6" t="str">
        <v/>
      </c>
    </row>
    <row r="244" spans="17:17" x14ac:dyDescent="0.3">
      <c r="Q244" s="6" t="str">
        <v/>
      </c>
    </row>
    <row r="245" spans="17:17" x14ac:dyDescent="0.3">
      <c r="Q245" s="6" t="str">
        <v/>
      </c>
    </row>
    <row r="246" spans="17:17" x14ac:dyDescent="0.3">
      <c r="Q246" s="6" t="str">
        <v/>
      </c>
    </row>
    <row r="247" spans="17:17" x14ac:dyDescent="0.3">
      <c r="Q247" s="6" t="str">
        <v/>
      </c>
    </row>
    <row r="248" spans="17:17" x14ac:dyDescent="0.3">
      <c r="Q248" s="6" t="str">
        <v/>
      </c>
    </row>
    <row r="249" spans="17:17" x14ac:dyDescent="0.3">
      <c r="Q249" s="6" t="str">
        <v/>
      </c>
    </row>
    <row r="250" spans="17:17" x14ac:dyDescent="0.3">
      <c r="Q250" s="6" t="str">
        <v/>
      </c>
    </row>
    <row r="251" spans="17:17" x14ac:dyDescent="0.3">
      <c r="Q251" s="6" t="str">
        <v/>
      </c>
    </row>
    <row r="252" spans="17:17" x14ac:dyDescent="0.3">
      <c r="Q252" s="6" t="str">
        <v/>
      </c>
    </row>
    <row r="253" spans="17:17" x14ac:dyDescent="0.3">
      <c r="Q253" s="6" t="str">
        <v/>
      </c>
    </row>
    <row r="254" spans="17:17" x14ac:dyDescent="0.3">
      <c r="Q254" s="6" t="str">
        <v/>
      </c>
    </row>
    <row r="255" spans="17:17" x14ac:dyDescent="0.3">
      <c r="Q255" s="6" t="str">
        <v/>
      </c>
    </row>
    <row r="256" spans="17:17" x14ac:dyDescent="0.3">
      <c r="Q256" s="6" t="str">
        <v/>
      </c>
    </row>
    <row r="257" spans="17:17" x14ac:dyDescent="0.3">
      <c r="Q257" s="6" t="str">
        <v/>
      </c>
    </row>
    <row r="258" spans="17:17" x14ac:dyDescent="0.3">
      <c r="Q258" s="6" t="str">
        <v/>
      </c>
    </row>
    <row r="259" spans="17:17" x14ac:dyDescent="0.3">
      <c r="Q259" s="6" t="str">
        <v/>
      </c>
    </row>
    <row r="260" spans="17:17" x14ac:dyDescent="0.3">
      <c r="Q260" s="6" t="str">
        <v/>
      </c>
    </row>
    <row r="261" spans="17:17" x14ac:dyDescent="0.3">
      <c r="Q261" s="6" t="str">
        <v/>
      </c>
    </row>
    <row r="262" spans="17:17" x14ac:dyDescent="0.3">
      <c r="Q262" s="6" t="str">
        <v/>
      </c>
    </row>
    <row r="263" spans="17:17" x14ac:dyDescent="0.3">
      <c r="Q263" s="6" t="str">
        <v/>
      </c>
    </row>
    <row r="264" spans="17:17" x14ac:dyDescent="0.3">
      <c r="Q264" s="6" t="str">
        <v/>
      </c>
    </row>
    <row r="265" spans="17:17" x14ac:dyDescent="0.3">
      <c r="Q265" s="6" t="str">
        <v/>
      </c>
    </row>
    <row r="266" spans="17:17" x14ac:dyDescent="0.3">
      <c r="Q266" s="6" t="str">
        <v/>
      </c>
    </row>
    <row r="267" spans="17:17" x14ac:dyDescent="0.3">
      <c r="Q267" s="6" t="str">
        <v/>
      </c>
    </row>
    <row r="268" spans="17:17" x14ac:dyDescent="0.3">
      <c r="Q268" s="6" t="str">
        <v/>
      </c>
    </row>
    <row r="269" spans="17:17" x14ac:dyDescent="0.3">
      <c r="Q269" s="6" t="str">
        <v/>
      </c>
    </row>
    <row r="270" spans="17:17" x14ac:dyDescent="0.3">
      <c r="Q270" s="6" t="str">
        <v/>
      </c>
    </row>
    <row r="271" spans="17:17" x14ac:dyDescent="0.3">
      <c r="Q271" s="6" t="str">
        <v/>
      </c>
    </row>
    <row r="272" spans="17:17" x14ac:dyDescent="0.3">
      <c r="Q272" s="6" t="str">
        <v/>
      </c>
    </row>
    <row r="273" spans="17:17" x14ac:dyDescent="0.3">
      <c r="Q273" s="6" t="str">
        <v/>
      </c>
    </row>
    <row r="274" spans="17:17" x14ac:dyDescent="0.3">
      <c r="Q274" s="6" t="str">
        <v/>
      </c>
    </row>
    <row r="275" spans="17:17" x14ac:dyDescent="0.3">
      <c r="Q275" s="6" t="str">
        <v/>
      </c>
    </row>
    <row r="276" spans="17:17" x14ac:dyDescent="0.3">
      <c r="Q276" s="6" t="str">
        <v/>
      </c>
    </row>
    <row r="277" spans="17:17" x14ac:dyDescent="0.3">
      <c r="Q277" s="6" t="str">
        <v/>
      </c>
    </row>
    <row r="278" spans="17:17" x14ac:dyDescent="0.3">
      <c r="Q278" s="6" t="str">
        <v/>
      </c>
    </row>
    <row r="279" spans="17:17" x14ac:dyDescent="0.3">
      <c r="Q279" s="6" t="str">
        <v/>
      </c>
    </row>
    <row r="280" spans="17:17" x14ac:dyDescent="0.3">
      <c r="Q280" s="6" t="str">
        <v/>
      </c>
    </row>
    <row r="281" spans="17:17" x14ac:dyDescent="0.3">
      <c r="Q281" s="6" t="str">
        <v/>
      </c>
    </row>
    <row r="282" spans="17:17" x14ac:dyDescent="0.3">
      <c r="Q282" s="6" t="str">
        <v/>
      </c>
    </row>
    <row r="283" spans="17:17" x14ac:dyDescent="0.3">
      <c r="Q283" s="6" t="str">
        <v/>
      </c>
    </row>
    <row r="284" spans="17:17" x14ac:dyDescent="0.3">
      <c r="Q284" s="6" t="str">
        <v/>
      </c>
    </row>
    <row r="285" spans="17:17" x14ac:dyDescent="0.3">
      <c r="Q285" s="6" t="str">
        <v/>
      </c>
    </row>
    <row r="286" spans="17:17" x14ac:dyDescent="0.3">
      <c r="Q286" s="6" t="str">
        <v/>
      </c>
    </row>
    <row r="287" spans="17:17" x14ac:dyDescent="0.3">
      <c r="Q287" s="6" t="str">
        <v/>
      </c>
    </row>
    <row r="288" spans="17:17" x14ac:dyDescent="0.3">
      <c r="Q288" s="6" t="str">
        <v/>
      </c>
    </row>
    <row r="289" spans="17:17" x14ac:dyDescent="0.3">
      <c r="Q289" s="6" t="str">
        <v/>
      </c>
    </row>
    <row r="290" spans="17:17" x14ac:dyDescent="0.3">
      <c r="Q290" s="6" t="str">
        <v/>
      </c>
    </row>
    <row r="291" spans="17:17" x14ac:dyDescent="0.3">
      <c r="Q291" s="6" t="str">
        <v/>
      </c>
    </row>
    <row r="292" spans="17:17" x14ac:dyDescent="0.3">
      <c r="Q292" s="6" t="str">
        <v/>
      </c>
    </row>
    <row r="293" spans="17:17" x14ac:dyDescent="0.3">
      <c r="Q293" s="6" t="str">
        <v/>
      </c>
    </row>
    <row r="294" spans="17:17" x14ac:dyDescent="0.3">
      <c r="Q294" s="6" t="str">
        <v/>
      </c>
    </row>
    <row r="295" spans="17:17" x14ac:dyDescent="0.3">
      <c r="Q295" s="6" t="str">
        <v/>
      </c>
    </row>
    <row r="296" spans="17:17" x14ac:dyDescent="0.3">
      <c r="Q296" s="6" t="str">
        <v/>
      </c>
    </row>
    <row r="297" spans="17:17" x14ac:dyDescent="0.3">
      <c r="Q297" s="6" t="str">
        <v/>
      </c>
    </row>
    <row r="298" spans="17:17" x14ac:dyDescent="0.3">
      <c r="Q298" s="6" t="str">
        <v/>
      </c>
    </row>
    <row r="299" spans="17:17" x14ac:dyDescent="0.3">
      <c r="Q299" s="6" t="str">
        <v/>
      </c>
    </row>
    <row r="300" spans="17:17" x14ac:dyDescent="0.3">
      <c r="Q300" s="6" t="str">
        <v/>
      </c>
    </row>
    <row r="301" spans="17:17" x14ac:dyDescent="0.3">
      <c r="Q301" s="6" t="str">
        <v/>
      </c>
    </row>
    <row r="302" spans="17:17" x14ac:dyDescent="0.3">
      <c r="Q302" s="6" t="str" cm="1">
        <f t="array" ref="Q302:Q601">STAMSERIE</f>
        <v/>
      </c>
    </row>
    <row r="303" spans="17:17" x14ac:dyDescent="0.3">
      <c r="Q303" s="6" t="str">
        <v/>
      </c>
    </row>
    <row r="304" spans="17:17" x14ac:dyDescent="0.3">
      <c r="Q304" s="6" t="str">
        <v/>
      </c>
    </row>
    <row r="305" spans="17:17" x14ac:dyDescent="0.3">
      <c r="Q305" s="6" t="str">
        <v/>
      </c>
    </row>
    <row r="306" spans="17:17" x14ac:dyDescent="0.3">
      <c r="Q306" s="6" t="str">
        <v/>
      </c>
    </row>
    <row r="307" spans="17:17" x14ac:dyDescent="0.3">
      <c r="Q307" s="6" t="str">
        <v/>
      </c>
    </row>
    <row r="308" spans="17:17" x14ac:dyDescent="0.3">
      <c r="Q308" s="6" t="str">
        <v/>
      </c>
    </row>
    <row r="309" spans="17:17" x14ac:dyDescent="0.3">
      <c r="Q309" s="6" t="str">
        <v/>
      </c>
    </row>
    <row r="310" spans="17:17" x14ac:dyDescent="0.3">
      <c r="Q310" s="6" t="str">
        <v/>
      </c>
    </row>
    <row r="311" spans="17:17" x14ac:dyDescent="0.3">
      <c r="Q311" s="6" t="str">
        <v/>
      </c>
    </row>
    <row r="312" spans="17:17" x14ac:dyDescent="0.3">
      <c r="Q312" s="6" t="str">
        <v/>
      </c>
    </row>
    <row r="313" spans="17:17" x14ac:dyDescent="0.3">
      <c r="Q313" s="6" t="str">
        <v/>
      </c>
    </row>
    <row r="314" spans="17:17" x14ac:dyDescent="0.3">
      <c r="Q314" s="6" t="str">
        <v/>
      </c>
    </row>
    <row r="315" spans="17:17" x14ac:dyDescent="0.3">
      <c r="Q315" s="6" t="str">
        <v/>
      </c>
    </row>
    <row r="316" spans="17:17" x14ac:dyDescent="0.3">
      <c r="Q316" s="6" t="str">
        <v/>
      </c>
    </row>
    <row r="317" spans="17:17" x14ac:dyDescent="0.3">
      <c r="Q317" s="6" t="str">
        <v/>
      </c>
    </row>
    <row r="318" spans="17:17" x14ac:dyDescent="0.3">
      <c r="Q318" s="6" t="str">
        <v/>
      </c>
    </row>
    <row r="319" spans="17:17" x14ac:dyDescent="0.3">
      <c r="Q319" s="6" t="str">
        <v/>
      </c>
    </row>
    <row r="320" spans="17:17" x14ac:dyDescent="0.3">
      <c r="Q320" s="6" t="str">
        <v/>
      </c>
    </row>
    <row r="321" spans="17:17" x14ac:dyDescent="0.3">
      <c r="Q321" s="6" t="str">
        <v/>
      </c>
    </row>
    <row r="322" spans="17:17" x14ac:dyDescent="0.3">
      <c r="Q322" s="6" t="str">
        <v/>
      </c>
    </row>
    <row r="323" spans="17:17" x14ac:dyDescent="0.3">
      <c r="Q323" s="6" t="str">
        <v/>
      </c>
    </row>
    <row r="324" spans="17:17" x14ac:dyDescent="0.3">
      <c r="Q324" s="6" t="str">
        <v/>
      </c>
    </row>
    <row r="325" spans="17:17" x14ac:dyDescent="0.3">
      <c r="Q325" s="6" t="str">
        <v/>
      </c>
    </row>
    <row r="326" spans="17:17" x14ac:dyDescent="0.3">
      <c r="Q326" s="6" t="str">
        <v/>
      </c>
    </row>
    <row r="327" spans="17:17" x14ac:dyDescent="0.3">
      <c r="Q327" s="6" t="str">
        <v/>
      </c>
    </row>
    <row r="328" spans="17:17" x14ac:dyDescent="0.3">
      <c r="Q328" s="6" t="str">
        <v/>
      </c>
    </row>
    <row r="329" spans="17:17" x14ac:dyDescent="0.3">
      <c r="Q329" s="6" t="str">
        <v/>
      </c>
    </row>
    <row r="330" spans="17:17" x14ac:dyDescent="0.3">
      <c r="Q330" s="6" t="str">
        <v/>
      </c>
    </row>
    <row r="331" spans="17:17" x14ac:dyDescent="0.3">
      <c r="Q331" s="6" t="str">
        <v/>
      </c>
    </row>
    <row r="332" spans="17:17" x14ac:dyDescent="0.3">
      <c r="Q332" s="6" t="str">
        <v/>
      </c>
    </row>
    <row r="333" spans="17:17" x14ac:dyDescent="0.3">
      <c r="Q333" s="6" t="str">
        <v/>
      </c>
    </row>
    <row r="334" spans="17:17" x14ac:dyDescent="0.3">
      <c r="Q334" s="6" t="str">
        <v/>
      </c>
    </row>
    <row r="335" spans="17:17" x14ac:dyDescent="0.3">
      <c r="Q335" s="6" t="str">
        <v/>
      </c>
    </row>
    <row r="336" spans="17:17" x14ac:dyDescent="0.3">
      <c r="Q336" s="6" t="str">
        <v/>
      </c>
    </row>
    <row r="337" spans="17:17" x14ac:dyDescent="0.3">
      <c r="Q337" s="6" t="str">
        <v/>
      </c>
    </row>
    <row r="338" spans="17:17" x14ac:dyDescent="0.3">
      <c r="Q338" s="6" t="str">
        <v/>
      </c>
    </row>
    <row r="339" spans="17:17" x14ac:dyDescent="0.3">
      <c r="Q339" s="6" t="str">
        <v/>
      </c>
    </row>
    <row r="340" spans="17:17" x14ac:dyDescent="0.3">
      <c r="Q340" s="6" t="str">
        <v/>
      </c>
    </row>
    <row r="341" spans="17:17" x14ac:dyDescent="0.3">
      <c r="Q341" s="6" t="str">
        <v/>
      </c>
    </row>
    <row r="342" spans="17:17" x14ac:dyDescent="0.3">
      <c r="Q342" s="6" t="str">
        <v/>
      </c>
    </row>
    <row r="343" spans="17:17" x14ac:dyDescent="0.3">
      <c r="Q343" s="6" t="str">
        <v/>
      </c>
    </row>
    <row r="344" spans="17:17" x14ac:dyDescent="0.3">
      <c r="Q344" s="6" t="str">
        <v/>
      </c>
    </row>
    <row r="345" spans="17:17" x14ac:dyDescent="0.3">
      <c r="Q345" s="6" t="str">
        <v/>
      </c>
    </row>
    <row r="346" spans="17:17" x14ac:dyDescent="0.3">
      <c r="Q346" s="6" t="str">
        <v/>
      </c>
    </row>
    <row r="347" spans="17:17" x14ac:dyDescent="0.3">
      <c r="Q347" s="6" t="str">
        <v/>
      </c>
    </row>
    <row r="348" spans="17:17" x14ac:dyDescent="0.3">
      <c r="Q348" s="6" t="str">
        <v/>
      </c>
    </row>
    <row r="349" spans="17:17" x14ac:dyDescent="0.3">
      <c r="Q349" s="6" t="str">
        <v/>
      </c>
    </row>
    <row r="350" spans="17:17" x14ac:dyDescent="0.3">
      <c r="Q350" s="6" t="str">
        <v/>
      </c>
    </row>
    <row r="351" spans="17:17" x14ac:dyDescent="0.3">
      <c r="Q351" s="6" t="str">
        <v/>
      </c>
    </row>
    <row r="352" spans="17:17" x14ac:dyDescent="0.3">
      <c r="Q352" s="6" t="str">
        <v/>
      </c>
    </row>
    <row r="353" spans="17:17" x14ac:dyDescent="0.3">
      <c r="Q353" s="6" t="str">
        <v/>
      </c>
    </row>
    <row r="354" spans="17:17" x14ac:dyDescent="0.3">
      <c r="Q354" s="6" t="str">
        <v/>
      </c>
    </row>
    <row r="355" spans="17:17" x14ac:dyDescent="0.3">
      <c r="Q355" s="6" t="str">
        <v/>
      </c>
    </row>
    <row r="356" spans="17:17" x14ac:dyDescent="0.3">
      <c r="Q356" s="6" t="str">
        <v/>
      </c>
    </row>
    <row r="357" spans="17:17" x14ac:dyDescent="0.3">
      <c r="Q357" s="6" t="str">
        <v/>
      </c>
    </row>
    <row r="358" spans="17:17" x14ac:dyDescent="0.3">
      <c r="Q358" s="6" t="str">
        <v/>
      </c>
    </row>
    <row r="359" spans="17:17" x14ac:dyDescent="0.3">
      <c r="Q359" s="6" t="str">
        <v/>
      </c>
    </row>
    <row r="360" spans="17:17" x14ac:dyDescent="0.3">
      <c r="Q360" s="6" t="str">
        <v/>
      </c>
    </row>
    <row r="361" spans="17:17" x14ac:dyDescent="0.3">
      <c r="Q361" s="6" t="str">
        <v/>
      </c>
    </row>
    <row r="362" spans="17:17" x14ac:dyDescent="0.3">
      <c r="Q362" s="6" t="str">
        <v/>
      </c>
    </row>
    <row r="363" spans="17:17" x14ac:dyDescent="0.3">
      <c r="Q363" s="6" t="str">
        <v/>
      </c>
    </row>
    <row r="364" spans="17:17" x14ac:dyDescent="0.3">
      <c r="Q364" s="6" t="str">
        <v/>
      </c>
    </row>
    <row r="365" spans="17:17" x14ac:dyDescent="0.3">
      <c r="Q365" s="6" t="str">
        <v/>
      </c>
    </row>
    <row r="366" spans="17:17" x14ac:dyDescent="0.3">
      <c r="Q366" s="6" t="str">
        <v/>
      </c>
    </row>
    <row r="367" spans="17:17" x14ac:dyDescent="0.3">
      <c r="Q367" s="6" t="str">
        <v/>
      </c>
    </row>
    <row r="368" spans="17:17" x14ac:dyDescent="0.3">
      <c r="Q368" s="6" t="str">
        <v/>
      </c>
    </row>
    <row r="369" spans="17:17" x14ac:dyDescent="0.3">
      <c r="Q369" s="6" t="str">
        <v/>
      </c>
    </row>
    <row r="370" spans="17:17" x14ac:dyDescent="0.3">
      <c r="Q370" s="6" t="str">
        <v/>
      </c>
    </row>
    <row r="371" spans="17:17" x14ac:dyDescent="0.3">
      <c r="Q371" s="6" t="str">
        <v/>
      </c>
    </row>
    <row r="372" spans="17:17" x14ac:dyDescent="0.3">
      <c r="Q372" s="6" t="str">
        <v/>
      </c>
    </row>
    <row r="373" spans="17:17" x14ac:dyDescent="0.3">
      <c r="Q373" s="6" t="str">
        <v/>
      </c>
    </row>
    <row r="374" spans="17:17" x14ac:dyDescent="0.3">
      <c r="Q374" s="6" t="str">
        <v/>
      </c>
    </row>
    <row r="375" spans="17:17" x14ac:dyDescent="0.3">
      <c r="Q375" s="6" t="str">
        <v/>
      </c>
    </row>
    <row r="376" spans="17:17" x14ac:dyDescent="0.3">
      <c r="Q376" s="6" t="str">
        <v/>
      </c>
    </row>
    <row r="377" spans="17:17" x14ac:dyDescent="0.3">
      <c r="Q377" s="6" t="str">
        <v/>
      </c>
    </row>
    <row r="378" spans="17:17" x14ac:dyDescent="0.3">
      <c r="Q378" s="6" t="str">
        <v/>
      </c>
    </row>
    <row r="379" spans="17:17" x14ac:dyDescent="0.3">
      <c r="Q379" s="6" t="str">
        <v/>
      </c>
    </row>
    <row r="380" spans="17:17" x14ac:dyDescent="0.3">
      <c r="Q380" s="6" t="str">
        <v/>
      </c>
    </row>
    <row r="381" spans="17:17" x14ac:dyDescent="0.3">
      <c r="Q381" s="6" t="str">
        <v/>
      </c>
    </row>
    <row r="382" spans="17:17" x14ac:dyDescent="0.3">
      <c r="Q382" s="6" t="str">
        <v/>
      </c>
    </row>
    <row r="383" spans="17:17" x14ac:dyDescent="0.3">
      <c r="Q383" s="6" t="str">
        <v/>
      </c>
    </row>
    <row r="384" spans="17:17" x14ac:dyDescent="0.3">
      <c r="Q384" s="6" t="str">
        <v/>
      </c>
    </row>
    <row r="385" spans="17:17" x14ac:dyDescent="0.3">
      <c r="Q385" s="6" t="str">
        <v/>
      </c>
    </row>
    <row r="386" spans="17:17" x14ac:dyDescent="0.3">
      <c r="Q386" s="6" t="str">
        <v/>
      </c>
    </row>
    <row r="387" spans="17:17" x14ac:dyDescent="0.3">
      <c r="Q387" s="6" t="str">
        <v/>
      </c>
    </row>
    <row r="388" spans="17:17" x14ac:dyDescent="0.3">
      <c r="Q388" s="6" t="str">
        <v/>
      </c>
    </row>
    <row r="389" spans="17:17" x14ac:dyDescent="0.3">
      <c r="Q389" s="6" t="str">
        <v/>
      </c>
    </row>
    <row r="390" spans="17:17" x14ac:dyDescent="0.3">
      <c r="Q390" s="6" t="str">
        <v/>
      </c>
    </row>
    <row r="391" spans="17:17" x14ac:dyDescent="0.3">
      <c r="Q391" s="6" t="str">
        <v/>
      </c>
    </row>
    <row r="392" spans="17:17" x14ac:dyDescent="0.3">
      <c r="Q392" s="6" t="str">
        <v/>
      </c>
    </row>
    <row r="393" spans="17:17" x14ac:dyDescent="0.3">
      <c r="Q393" s="6" t="str">
        <v/>
      </c>
    </row>
    <row r="394" spans="17:17" x14ac:dyDescent="0.3">
      <c r="Q394" s="6" t="str">
        <v/>
      </c>
    </row>
    <row r="395" spans="17:17" x14ac:dyDescent="0.3">
      <c r="Q395" s="6" t="str">
        <v/>
      </c>
    </row>
    <row r="396" spans="17:17" x14ac:dyDescent="0.3">
      <c r="Q396" s="6" t="str">
        <v/>
      </c>
    </row>
    <row r="397" spans="17:17" x14ac:dyDescent="0.3">
      <c r="Q397" s="6" t="str">
        <v/>
      </c>
    </row>
    <row r="398" spans="17:17" x14ac:dyDescent="0.3">
      <c r="Q398" s="6" t="str">
        <v/>
      </c>
    </row>
    <row r="399" spans="17:17" x14ac:dyDescent="0.3">
      <c r="Q399" s="6" t="str">
        <v/>
      </c>
    </row>
    <row r="400" spans="17:17" x14ac:dyDescent="0.3">
      <c r="Q400" s="6" t="str">
        <v/>
      </c>
    </row>
    <row r="401" spans="17:17" x14ac:dyDescent="0.3">
      <c r="Q401" s="6" t="str">
        <v/>
      </c>
    </row>
    <row r="402" spans="17:17" x14ac:dyDescent="0.3">
      <c r="Q402" s="6" t="str">
        <v/>
      </c>
    </row>
    <row r="403" spans="17:17" x14ac:dyDescent="0.3">
      <c r="Q403" s="6" t="str">
        <v/>
      </c>
    </row>
    <row r="404" spans="17:17" x14ac:dyDescent="0.3">
      <c r="Q404" s="6" t="str">
        <v/>
      </c>
    </row>
    <row r="405" spans="17:17" x14ac:dyDescent="0.3">
      <c r="Q405" s="6" t="str">
        <v/>
      </c>
    </row>
    <row r="406" spans="17:17" x14ac:dyDescent="0.3">
      <c r="Q406" s="6" t="str">
        <v/>
      </c>
    </row>
    <row r="407" spans="17:17" x14ac:dyDescent="0.3">
      <c r="Q407" s="6" t="str">
        <v/>
      </c>
    </row>
    <row r="408" spans="17:17" x14ac:dyDescent="0.3">
      <c r="Q408" s="6" t="str">
        <v/>
      </c>
    </row>
    <row r="409" spans="17:17" x14ac:dyDescent="0.3">
      <c r="Q409" s="6" t="str">
        <v/>
      </c>
    </row>
    <row r="410" spans="17:17" x14ac:dyDescent="0.3">
      <c r="Q410" s="6" t="str">
        <v/>
      </c>
    </row>
    <row r="411" spans="17:17" x14ac:dyDescent="0.3">
      <c r="Q411" s="6" t="str">
        <v/>
      </c>
    </row>
    <row r="412" spans="17:17" x14ac:dyDescent="0.3">
      <c r="Q412" s="6" t="str">
        <v/>
      </c>
    </row>
    <row r="413" spans="17:17" x14ac:dyDescent="0.3">
      <c r="Q413" s="6" t="str">
        <v/>
      </c>
    </row>
    <row r="414" spans="17:17" x14ac:dyDescent="0.3">
      <c r="Q414" s="6" t="str">
        <v/>
      </c>
    </row>
    <row r="415" spans="17:17" x14ac:dyDescent="0.3">
      <c r="Q415" s="6" t="str">
        <v/>
      </c>
    </row>
    <row r="416" spans="17:17" x14ac:dyDescent="0.3">
      <c r="Q416" s="6" t="str">
        <v/>
      </c>
    </row>
    <row r="417" spans="17:17" x14ac:dyDescent="0.3">
      <c r="Q417" s="6" t="str">
        <v/>
      </c>
    </row>
    <row r="418" spans="17:17" x14ac:dyDescent="0.3">
      <c r="Q418" s="6" t="str">
        <v/>
      </c>
    </row>
    <row r="419" spans="17:17" x14ac:dyDescent="0.3">
      <c r="Q419" s="6" t="str">
        <v/>
      </c>
    </row>
    <row r="420" spans="17:17" x14ac:dyDescent="0.3">
      <c r="Q420" s="6" t="str">
        <v/>
      </c>
    </row>
    <row r="421" spans="17:17" x14ac:dyDescent="0.3">
      <c r="Q421" s="6" t="str">
        <v/>
      </c>
    </row>
    <row r="422" spans="17:17" x14ac:dyDescent="0.3">
      <c r="Q422" s="6" t="str">
        <v/>
      </c>
    </row>
    <row r="423" spans="17:17" x14ac:dyDescent="0.3">
      <c r="Q423" s="6" t="str">
        <v/>
      </c>
    </row>
    <row r="424" spans="17:17" x14ac:dyDescent="0.3">
      <c r="Q424" s="6" t="str">
        <v/>
      </c>
    </row>
    <row r="425" spans="17:17" x14ac:dyDescent="0.3">
      <c r="Q425" s="6" t="str">
        <v/>
      </c>
    </row>
    <row r="426" spans="17:17" x14ac:dyDescent="0.3">
      <c r="Q426" s="6" t="str">
        <v/>
      </c>
    </row>
    <row r="427" spans="17:17" x14ac:dyDescent="0.3">
      <c r="Q427" s="6" t="str">
        <v/>
      </c>
    </row>
    <row r="428" spans="17:17" x14ac:dyDescent="0.3">
      <c r="Q428" s="6" t="str">
        <v/>
      </c>
    </row>
    <row r="429" spans="17:17" x14ac:dyDescent="0.3">
      <c r="Q429" s="6" t="str">
        <v/>
      </c>
    </row>
    <row r="430" spans="17:17" x14ac:dyDescent="0.3">
      <c r="Q430" s="6" t="str">
        <v/>
      </c>
    </row>
    <row r="431" spans="17:17" x14ac:dyDescent="0.3">
      <c r="Q431" s="6" t="str">
        <v/>
      </c>
    </row>
    <row r="432" spans="17:17" x14ac:dyDescent="0.3">
      <c r="Q432" s="6" t="str">
        <v/>
      </c>
    </row>
    <row r="433" spans="17:17" x14ac:dyDescent="0.3">
      <c r="Q433" s="6" t="str">
        <v/>
      </c>
    </row>
    <row r="434" spans="17:17" x14ac:dyDescent="0.3">
      <c r="Q434" s="6" t="str">
        <v/>
      </c>
    </row>
    <row r="435" spans="17:17" x14ac:dyDescent="0.3">
      <c r="Q435" s="6" t="str">
        <v/>
      </c>
    </row>
    <row r="436" spans="17:17" x14ac:dyDescent="0.3">
      <c r="Q436" s="6" t="str">
        <v/>
      </c>
    </row>
    <row r="437" spans="17:17" x14ac:dyDescent="0.3">
      <c r="Q437" s="6" t="str">
        <v/>
      </c>
    </row>
    <row r="438" spans="17:17" x14ac:dyDescent="0.3">
      <c r="Q438" s="6" t="str">
        <v/>
      </c>
    </row>
    <row r="439" spans="17:17" x14ac:dyDescent="0.3">
      <c r="Q439" s="6" t="str">
        <v/>
      </c>
    </row>
    <row r="440" spans="17:17" x14ac:dyDescent="0.3">
      <c r="Q440" s="6" t="str">
        <v/>
      </c>
    </row>
    <row r="441" spans="17:17" x14ac:dyDescent="0.3">
      <c r="Q441" s="6" t="str">
        <v/>
      </c>
    </row>
    <row r="442" spans="17:17" x14ac:dyDescent="0.3">
      <c r="Q442" s="6" t="str">
        <v/>
      </c>
    </row>
    <row r="443" spans="17:17" x14ac:dyDescent="0.3">
      <c r="Q443" s="6" t="str">
        <v/>
      </c>
    </row>
    <row r="444" spans="17:17" x14ac:dyDescent="0.3">
      <c r="Q444" s="6" t="str">
        <v/>
      </c>
    </row>
    <row r="445" spans="17:17" x14ac:dyDescent="0.3">
      <c r="Q445" s="6" t="str">
        <v/>
      </c>
    </row>
    <row r="446" spans="17:17" x14ac:dyDescent="0.3">
      <c r="Q446" s="6" t="str">
        <v/>
      </c>
    </row>
    <row r="447" spans="17:17" x14ac:dyDescent="0.3">
      <c r="Q447" s="6" t="str">
        <v/>
      </c>
    </row>
    <row r="448" spans="17:17" x14ac:dyDescent="0.3">
      <c r="Q448" s="6" t="str">
        <v/>
      </c>
    </row>
    <row r="449" spans="17:17" x14ac:dyDescent="0.3">
      <c r="Q449" s="6" t="str">
        <v/>
      </c>
    </row>
    <row r="450" spans="17:17" x14ac:dyDescent="0.3">
      <c r="Q450" s="6" t="str">
        <v/>
      </c>
    </row>
    <row r="451" spans="17:17" x14ac:dyDescent="0.3">
      <c r="Q451" s="6" t="str">
        <v/>
      </c>
    </row>
    <row r="452" spans="17:17" x14ac:dyDescent="0.3">
      <c r="Q452" s="6" t="str">
        <v/>
      </c>
    </row>
    <row r="453" spans="17:17" x14ac:dyDescent="0.3">
      <c r="Q453" s="6" t="str">
        <v/>
      </c>
    </row>
    <row r="454" spans="17:17" x14ac:dyDescent="0.3">
      <c r="Q454" s="6" t="str">
        <v/>
      </c>
    </row>
    <row r="455" spans="17:17" x14ac:dyDescent="0.3">
      <c r="Q455" s="6" t="str">
        <v/>
      </c>
    </row>
    <row r="456" spans="17:17" x14ac:dyDescent="0.3">
      <c r="Q456" s="6" t="str">
        <v/>
      </c>
    </row>
    <row r="457" spans="17:17" x14ac:dyDescent="0.3">
      <c r="Q457" s="6" t="str">
        <v/>
      </c>
    </row>
    <row r="458" spans="17:17" x14ac:dyDescent="0.3">
      <c r="Q458" s="6" t="str">
        <v/>
      </c>
    </row>
    <row r="459" spans="17:17" x14ac:dyDescent="0.3">
      <c r="Q459" s="6" t="str">
        <v/>
      </c>
    </row>
    <row r="460" spans="17:17" x14ac:dyDescent="0.3">
      <c r="Q460" s="6" t="str">
        <v/>
      </c>
    </row>
    <row r="461" spans="17:17" x14ac:dyDescent="0.3">
      <c r="Q461" s="6" t="str">
        <v/>
      </c>
    </row>
    <row r="462" spans="17:17" x14ac:dyDescent="0.3">
      <c r="Q462" s="6" t="str">
        <v/>
      </c>
    </row>
    <row r="463" spans="17:17" x14ac:dyDescent="0.3">
      <c r="Q463" s="6" t="str">
        <v/>
      </c>
    </row>
    <row r="464" spans="17:17" x14ac:dyDescent="0.3">
      <c r="Q464" s="6" t="str">
        <v/>
      </c>
    </row>
    <row r="465" spans="17:17" x14ac:dyDescent="0.3">
      <c r="Q465" s="6" t="str">
        <v/>
      </c>
    </row>
    <row r="466" spans="17:17" x14ac:dyDescent="0.3">
      <c r="Q466" s="6" t="str">
        <v/>
      </c>
    </row>
    <row r="467" spans="17:17" x14ac:dyDescent="0.3">
      <c r="Q467" s="6" t="str">
        <v/>
      </c>
    </row>
    <row r="468" spans="17:17" x14ac:dyDescent="0.3">
      <c r="Q468" s="6" t="str">
        <v/>
      </c>
    </row>
    <row r="469" spans="17:17" x14ac:dyDescent="0.3">
      <c r="Q469" s="6" t="str">
        <v/>
      </c>
    </row>
    <row r="470" spans="17:17" x14ac:dyDescent="0.3">
      <c r="Q470" s="6" t="str">
        <v/>
      </c>
    </row>
    <row r="471" spans="17:17" x14ac:dyDescent="0.3">
      <c r="Q471" s="6" t="str">
        <v/>
      </c>
    </row>
    <row r="472" spans="17:17" x14ac:dyDescent="0.3">
      <c r="Q472" s="6" t="str">
        <v/>
      </c>
    </row>
    <row r="473" spans="17:17" x14ac:dyDescent="0.3">
      <c r="Q473" s="6" t="str">
        <v/>
      </c>
    </row>
    <row r="474" spans="17:17" x14ac:dyDescent="0.3">
      <c r="Q474" s="6" t="str">
        <v/>
      </c>
    </row>
    <row r="475" spans="17:17" x14ac:dyDescent="0.3">
      <c r="Q475" s="6" t="str">
        <v/>
      </c>
    </row>
    <row r="476" spans="17:17" x14ac:dyDescent="0.3">
      <c r="Q476" s="6" t="str">
        <v/>
      </c>
    </row>
    <row r="477" spans="17:17" x14ac:dyDescent="0.3">
      <c r="Q477" s="6" t="str">
        <v/>
      </c>
    </row>
    <row r="478" spans="17:17" x14ac:dyDescent="0.3">
      <c r="Q478" s="6" t="str">
        <v/>
      </c>
    </row>
    <row r="479" spans="17:17" x14ac:dyDescent="0.3">
      <c r="Q479" s="6">
        <v>0</v>
      </c>
    </row>
    <row r="480" spans="17:17" x14ac:dyDescent="0.3">
      <c r="Q480" s="6" t="str">
        <v/>
      </c>
    </row>
    <row r="481" spans="17:17" x14ac:dyDescent="0.3">
      <c r="Q481" s="6" t="str">
        <v/>
      </c>
    </row>
    <row r="482" spans="17:17" x14ac:dyDescent="0.3">
      <c r="Q482" s="6" t="str">
        <v/>
      </c>
    </row>
    <row r="483" spans="17:17" x14ac:dyDescent="0.3">
      <c r="Q483" s="6" t="str">
        <v/>
      </c>
    </row>
    <row r="484" spans="17:17" x14ac:dyDescent="0.3">
      <c r="Q484" s="6" t="str">
        <v/>
      </c>
    </row>
    <row r="485" spans="17:17" x14ac:dyDescent="0.3">
      <c r="Q485" s="6" t="str">
        <v/>
      </c>
    </row>
    <row r="486" spans="17:17" x14ac:dyDescent="0.3">
      <c r="Q486" s="6" t="str">
        <v/>
      </c>
    </row>
    <row r="487" spans="17:17" x14ac:dyDescent="0.3">
      <c r="Q487" s="6" t="str">
        <v/>
      </c>
    </row>
    <row r="488" spans="17:17" x14ac:dyDescent="0.3">
      <c r="Q488" s="6" t="str">
        <v/>
      </c>
    </row>
    <row r="489" spans="17:17" x14ac:dyDescent="0.3">
      <c r="Q489" s="6" t="str">
        <v/>
      </c>
    </row>
    <row r="490" spans="17:17" x14ac:dyDescent="0.3">
      <c r="Q490" s="6" t="str">
        <v/>
      </c>
    </row>
    <row r="491" spans="17:17" x14ac:dyDescent="0.3">
      <c r="Q491" s="6" t="str">
        <v/>
      </c>
    </row>
    <row r="492" spans="17:17" x14ac:dyDescent="0.3">
      <c r="Q492" s="6" t="str">
        <v/>
      </c>
    </row>
    <row r="493" spans="17:17" x14ac:dyDescent="0.3">
      <c r="Q493" s="6" t="str">
        <v/>
      </c>
    </row>
    <row r="494" spans="17:17" x14ac:dyDescent="0.3">
      <c r="Q494" s="6" t="str">
        <v/>
      </c>
    </row>
    <row r="495" spans="17:17" x14ac:dyDescent="0.3">
      <c r="Q495" s="6" t="str">
        <v/>
      </c>
    </row>
    <row r="496" spans="17:17" x14ac:dyDescent="0.3">
      <c r="Q496" s="6" t="str">
        <v/>
      </c>
    </row>
    <row r="497" spans="17:17" x14ac:dyDescent="0.3">
      <c r="Q497" s="6" t="str">
        <v/>
      </c>
    </row>
    <row r="498" spans="17:17" x14ac:dyDescent="0.3">
      <c r="Q498" s="6" t="str">
        <v/>
      </c>
    </row>
    <row r="499" spans="17:17" x14ac:dyDescent="0.3">
      <c r="Q499" s="6" t="str">
        <v/>
      </c>
    </row>
    <row r="500" spans="17:17" x14ac:dyDescent="0.3">
      <c r="Q500" s="6" t="str">
        <v/>
      </c>
    </row>
    <row r="501" spans="17:17" x14ac:dyDescent="0.3">
      <c r="Q501" s="6" t="str">
        <v/>
      </c>
    </row>
    <row r="502" spans="17:17" x14ac:dyDescent="0.3">
      <c r="Q502" s="6" t="str">
        <v/>
      </c>
    </row>
    <row r="503" spans="17:17" x14ac:dyDescent="0.3">
      <c r="Q503" s="6" t="str">
        <v/>
      </c>
    </row>
    <row r="504" spans="17:17" x14ac:dyDescent="0.3">
      <c r="Q504" s="6" t="str">
        <v/>
      </c>
    </row>
    <row r="505" spans="17:17" x14ac:dyDescent="0.3">
      <c r="Q505" s="6" t="str">
        <v/>
      </c>
    </row>
    <row r="506" spans="17:17" x14ac:dyDescent="0.3">
      <c r="Q506" s="6" t="str">
        <v/>
      </c>
    </row>
    <row r="507" spans="17:17" x14ac:dyDescent="0.3">
      <c r="Q507" s="6" t="str">
        <v/>
      </c>
    </row>
    <row r="508" spans="17:17" x14ac:dyDescent="0.3">
      <c r="Q508" s="6" t="str">
        <v/>
      </c>
    </row>
    <row r="509" spans="17:17" x14ac:dyDescent="0.3">
      <c r="Q509" s="6" t="str">
        <v/>
      </c>
    </row>
    <row r="510" spans="17:17" x14ac:dyDescent="0.3">
      <c r="Q510" s="6" t="str">
        <v/>
      </c>
    </row>
    <row r="511" spans="17:17" x14ac:dyDescent="0.3">
      <c r="Q511" s="6" t="str">
        <v/>
      </c>
    </row>
    <row r="512" spans="17:17" x14ac:dyDescent="0.3">
      <c r="Q512" s="6" t="str">
        <v/>
      </c>
    </row>
    <row r="513" spans="17:17" x14ac:dyDescent="0.3">
      <c r="Q513" s="6" t="str">
        <v/>
      </c>
    </row>
    <row r="514" spans="17:17" x14ac:dyDescent="0.3">
      <c r="Q514" s="6" t="str">
        <v/>
      </c>
    </row>
    <row r="515" spans="17:17" x14ac:dyDescent="0.3">
      <c r="Q515" s="6" t="str">
        <v/>
      </c>
    </row>
    <row r="516" spans="17:17" x14ac:dyDescent="0.3">
      <c r="Q516" s="6" t="str">
        <v/>
      </c>
    </row>
    <row r="517" spans="17:17" x14ac:dyDescent="0.3">
      <c r="Q517" s="6" t="str">
        <v/>
      </c>
    </row>
    <row r="518" spans="17:17" x14ac:dyDescent="0.3">
      <c r="Q518" s="6" t="str">
        <v/>
      </c>
    </row>
    <row r="519" spans="17:17" x14ac:dyDescent="0.3">
      <c r="Q519" s="6" t="str">
        <v/>
      </c>
    </row>
    <row r="520" spans="17:17" x14ac:dyDescent="0.3">
      <c r="Q520" s="6" t="str">
        <v/>
      </c>
    </row>
    <row r="521" spans="17:17" x14ac:dyDescent="0.3">
      <c r="Q521" s="6" t="str">
        <v/>
      </c>
    </row>
    <row r="522" spans="17:17" x14ac:dyDescent="0.3">
      <c r="Q522" s="6" t="str">
        <v/>
      </c>
    </row>
    <row r="523" spans="17:17" x14ac:dyDescent="0.3">
      <c r="Q523" s="6" t="str">
        <v/>
      </c>
    </row>
    <row r="524" spans="17:17" x14ac:dyDescent="0.3">
      <c r="Q524" s="6" t="str">
        <v/>
      </c>
    </row>
    <row r="525" spans="17:17" x14ac:dyDescent="0.3">
      <c r="Q525" s="6" t="str">
        <v/>
      </c>
    </row>
    <row r="526" spans="17:17" x14ac:dyDescent="0.3">
      <c r="Q526" s="6" t="str">
        <v/>
      </c>
    </row>
    <row r="527" spans="17:17" x14ac:dyDescent="0.3">
      <c r="Q527" s="6" t="str">
        <v/>
      </c>
    </row>
    <row r="528" spans="17:17" x14ac:dyDescent="0.3">
      <c r="Q528" s="6" t="str">
        <v/>
      </c>
    </row>
    <row r="529" spans="17:17" x14ac:dyDescent="0.3">
      <c r="Q529" s="6" t="str">
        <v/>
      </c>
    </row>
    <row r="530" spans="17:17" x14ac:dyDescent="0.3">
      <c r="Q530" s="6" t="str">
        <v/>
      </c>
    </row>
    <row r="531" spans="17:17" x14ac:dyDescent="0.3">
      <c r="Q531" s="6" t="str">
        <v/>
      </c>
    </row>
    <row r="532" spans="17:17" x14ac:dyDescent="0.3">
      <c r="Q532" s="6" t="str">
        <v/>
      </c>
    </row>
    <row r="533" spans="17:17" x14ac:dyDescent="0.3">
      <c r="Q533" s="6" t="str">
        <v/>
      </c>
    </row>
    <row r="534" spans="17:17" x14ac:dyDescent="0.3">
      <c r="Q534" s="6" t="str">
        <v/>
      </c>
    </row>
    <row r="535" spans="17:17" x14ac:dyDescent="0.3">
      <c r="Q535" s="6" t="str">
        <v/>
      </c>
    </row>
    <row r="536" spans="17:17" x14ac:dyDescent="0.3">
      <c r="Q536" s="6" t="str">
        <v/>
      </c>
    </row>
    <row r="537" spans="17:17" x14ac:dyDescent="0.3">
      <c r="Q537" s="6" t="str">
        <v/>
      </c>
    </row>
    <row r="538" spans="17:17" x14ac:dyDescent="0.3">
      <c r="Q538" s="6" t="str">
        <v/>
      </c>
    </row>
    <row r="539" spans="17:17" x14ac:dyDescent="0.3">
      <c r="Q539" s="6" t="str">
        <v/>
      </c>
    </row>
    <row r="540" spans="17:17" x14ac:dyDescent="0.3">
      <c r="Q540" s="6" t="str">
        <v/>
      </c>
    </row>
    <row r="541" spans="17:17" x14ac:dyDescent="0.3">
      <c r="Q541" s="6" t="str">
        <v/>
      </c>
    </row>
    <row r="542" spans="17:17" x14ac:dyDescent="0.3">
      <c r="Q542" s="6" t="str">
        <v/>
      </c>
    </row>
    <row r="543" spans="17:17" x14ac:dyDescent="0.3">
      <c r="Q543" s="6" t="str">
        <v/>
      </c>
    </row>
    <row r="544" spans="17:17" x14ac:dyDescent="0.3">
      <c r="Q544" s="6" t="str">
        <v/>
      </c>
    </row>
    <row r="545" spans="17:17" x14ac:dyDescent="0.3">
      <c r="Q545" s="6" t="str">
        <v/>
      </c>
    </row>
    <row r="546" spans="17:17" x14ac:dyDescent="0.3">
      <c r="Q546" s="6" t="str">
        <v/>
      </c>
    </row>
    <row r="547" spans="17:17" x14ac:dyDescent="0.3">
      <c r="Q547" s="6" t="str">
        <v/>
      </c>
    </row>
    <row r="548" spans="17:17" x14ac:dyDescent="0.3">
      <c r="Q548" s="6" t="str">
        <v/>
      </c>
    </row>
    <row r="549" spans="17:17" x14ac:dyDescent="0.3">
      <c r="Q549" s="6" t="str">
        <v/>
      </c>
    </row>
    <row r="550" spans="17:17" x14ac:dyDescent="0.3">
      <c r="Q550" s="6" t="str">
        <v/>
      </c>
    </row>
    <row r="551" spans="17:17" x14ac:dyDescent="0.3">
      <c r="Q551" s="6" t="str">
        <v/>
      </c>
    </row>
    <row r="552" spans="17:17" x14ac:dyDescent="0.3">
      <c r="Q552" s="6" t="str">
        <v/>
      </c>
    </row>
    <row r="553" spans="17:17" x14ac:dyDescent="0.3">
      <c r="Q553" s="6" t="str">
        <v/>
      </c>
    </row>
    <row r="554" spans="17:17" x14ac:dyDescent="0.3">
      <c r="Q554" s="6" t="str">
        <v/>
      </c>
    </row>
    <row r="555" spans="17:17" x14ac:dyDescent="0.3">
      <c r="Q555" s="6" t="str">
        <v/>
      </c>
    </row>
    <row r="556" spans="17:17" x14ac:dyDescent="0.3">
      <c r="Q556" s="6" t="str">
        <v/>
      </c>
    </row>
    <row r="557" spans="17:17" x14ac:dyDescent="0.3">
      <c r="Q557" s="6" t="str">
        <v/>
      </c>
    </row>
    <row r="558" spans="17:17" x14ac:dyDescent="0.3">
      <c r="Q558" s="6" t="str">
        <v/>
      </c>
    </row>
    <row r="559" spans="17:17" x14ac:dyDescent="0.3">
      <c r="Q559" s="6" t="str">
        <v/>
      </c>
    </row>
    <row r="560" spans="17:17" x14ac:dyDescent="0.3">
      <c r="Q560" s="6" t="str">
        <v/>
      </c>
    </row>
    <row r="561" spans="17:17" x14ac:dyDescent="0.3">
      <c r="Q561" s="6" t="str">
        <v/>
      </c>
    </row>
    <row r="562" spans="17:17" x14ac:dyDescent="0.3">
      <c r="Q562" s="6" t="str">
        <v/>
      </c>
    </row>
    <row r="563" spans="17:17" x14ac:dyDescent="0.3">
      <c r="Q563" s="6" t="str">
        <v/>
      </c>
    </row>
    <row r="564" spans="17:17" x14ac:dyDescent="0.3">
      <c r="Q564" s="6" t="str">
        <v/>
      </c>
    </row>
    <row r="565" spans="17:17" x14ac:dyDescent="0.3">
      <c r="Q565" s="6" t="str">
        <v/>
      </c>
    </row>
    <row r="566" spans="17:17" x14ac:dyDescent="0.3">
      <c r="Q566" s="6" t="str">
        <v/>
      </c>
    </row>
    <row r="567" spans="17:17" x14ac:dyDescent="0.3">
      <c r="Q567" s="6" t="str">
        <v/>
      </c>
    </row>
    <row r="568" spans="17:17" x14ac:dyDescent="0.3">
      <c r="Q568" s="6" t="str">
        <v/>
      </c>
    </row>
    <row r="569" spans="17:17" x14ac:dyDescent="0.3">
      <c r="Q569" s="6" t="str">
        <v/>
      </c>
    </row>
    <row r="570" spans="17:17" x14ac:dyDescent="0.3">
      <c r="Q570" s="6" t="str">
        <v/>
      </c>
    </row>
    <row r="571" spans="17:17" x14ac:dyDescent="0.3">
      <c r="Q571" s="6" t="str">
        <v/>
      </c>
    </row>
    <row r="572" spans="17:17" x14ac:dyDescent="0.3">
      <c r="Q572" s="6" t="str">
        <v/>
      </c>
    </row>
    <row r="573" spans="17:17" x14ac:dyDescent="0.3">
      <c r="Q573" s="6" t="str">
        <v/>
      </c>
    </row>
    <row r="574" spans="17:17" x14ac:dyDescent="0.3">
      <c r="Q574" s="6" t="str">
        <v/>
      </c>
    </row>
    <row r="575" spans="17:17" x14ac:dyDescent="0.3">
      <c r="Q575" s="6" t="str">
        <v/>
      </c>
    </row>
    <row r="576" spans="17:17" x14ac:dyDescent="0.3">
      <c r="Q576" s="6" t="str">
        <v/>
      </c>
    </row>
    <row r="577" spans="17:17" x14ac:dyDescent="0.3">
      <c r="Q577" s="6" t="str">
        <v/>
      </c>
    </row>
    <row r="578" spans="17:17" x14ac:dyDescent="0.3">
      <c r="Q578" s="6" t="str">
        <v/>
      </c>
    </row>
    <row r="579" spans="17:17" x14ac:dyDescent="0.3">
      <c r="Q579" s="6" t="str">
        <v/>
      </c>
    </row>
    <row r="580" spans="17:17" x14ac:dyDescent="0.3">
      <c r="Q580" s="6" t="str">
        <v/>
      </c>
    </row>
    <row r="581" spans="17:17" x14ac:dyDescent="0.3">
      <c r="Q581" s="6" t="str">
        <v/>
      </c>
    </row>
    <row r="582" spans="17:17" x14ac:dyDescent="0.3">
      <c r="Q582" s="6" t="str">
        <v/>
      </c>
    </row>
    <row r="583" spans="17:17" x14ac:dyDescent="0.3">
      <c r="Q583" s="6" t="str">
        <v/>
      </c>
    </row>
    <row r="584" spans="17:17" x14ac:dyDescent="0.3">
      <c r="Q584" s="6" t="str">
        <v/>
      </c>
    </row>
    <row r="585" spans="17:17" x14ac:dyDescent="0.3">
      <c r="Q585" s="6" t="str">
        <v/>
      </c>
    </row>
    <row r="586" spans="17:17" x14ac:dyDescent="0.3">
      <c r="Q586" s="6" t="str">
        <v/>
      </c>
    </row>
    <row r="587" spans="17:17" x14ac:dyDescent="0.3">
      <c r="Q587" s="6" t="str">
        <v/>
      </c>
    </row>
    <row r="588" spans="17:17" x14ac:dyDescent="0.3">
      <c r="Q588" s="6" t="str">
        <v/>
      </c>
    </row>
    <row r="589" spans="17:17" x14ac:dyDescent="0.3">
      <c r="Q589" s="6" t="str">
        <v/>
      </c>
    </row>
    <row r="590" spans="17:17" x14ac:dyDescent="0.3">
      <c r="Q590" s="6" t="str">
        <v/>
      </c>
    </row>
    <row r="591" spans="17:17" x14ac:dyDescent="0.3">
      <c r="Q591" s="6" t="str">
        <v/>
      </c>
    </row>
    <row r="592" spans="17:17" x14ac:dyDescent="0.3">
      <c r="Q592" s="6" t="str">
        <v/>
      </c>
    </row>
    <row r="593" spans="17:17" x14ac:dyDescent="0.3">
      <c r="Q593" s="6" t="str">
        <v/>
      </c>
    </row>
    <row r="594" spans="17:17" x14ac:dyDescent="0.3">
      <c r="Q594" s="6" t="str">
        <v/>
      </c>
    </row>
    <row r="595" spans="17:17" x14ac:dyDescent="0.3">
      <c r="Q595" s="6" t="str">
        <v/>
      </c>
    </row>
    <row r="596" spans="17:17" x14ac:dyDescent="0.3">
      <c r="Q596" s="6" t="str">
        <v/>
      </c>
    </row>
    <row r="597" spans="17:17" x14ac:dyDescent="0.3">
      <c r="Q597" s="6" t="str">
        <v/>
      </c>
    </row>
    <row r="598" spans="17:17" x14ac:dyDescent="0.3">
      <c r="Q598" s="6" t="str">
        <v/>
      </c>
    </row>
    <row r="599" spans="17:17" x14ac:dyDescent="0.3">
      <c r="Q599" s="6" t="str">
        <v/>
      </c>
    </row>
    <row r="600" spans="17:17" x14ac:dyDescent="0.3">
      <c r="Q600" s="6" t="str">
        <v/>
      </c>
    </row>
    <row r="601" spans="17:17" x14ac:dyDescent="0.3">
      <c r="Q601" s="6" t="str">
        <v/>
      </c>
    </row>
    <row r="602" spans="17:17" x14ac:dyDescent="0.3">
      <c r="Q602" s="6" t="str" cm="1">
        <f t="array" ref="Q602:Q905">STAMSTAM</f>
        <v/>
      </c>
    </row>
    <row r="603" spans="17:17" x14ac:dyDescent="0.3">
      <c r="Q603" s="6" t="str">
        <v/>
      </c>
    </row>
    <row r="604" spans="17:17" x14ac:dyDescent="0.3">
      <c r="Q604" s="6" t="str">
        <v/>
      </c>
    </row>
    <row r="605" spans="17:17" x14ac:dyDescent="0.3">
      <c r="Q605" s="6" t="str">
        <v/>
      </c>
    </row>
    <row r="606" spans="17:17" x14ac:dyDescent="0.3">
      <c r="Q606" s="6" t="str">
        <v/>
      </c>
    </row>
    <row r="607" spans="17:17" x14ac:dyDescent="0.3">
      <c r="Q607" s="6" t="str">
        <v/>
      </c>
    </row>
    <row r="608" spans="17:17" x14ac:dyDescent="0.3">
      <c r="Q608" s="6" t="str">
        <v/>
      </c>
    </row>
    <row r="609" spans="17:17" x14ac:dyDescent="0.3">
      <c r="Q609" s="6" t="str">
        <v/>
      </c>
    </row>
    <row r="610" spans="17:17" x14ac:dyDescent="0.3">
      <c r="Q610" s="6" t="str">
        <v/>
      </c>
    </row>
    <row r="611" spans="17:17" x14ac:dyDescent="0.3">
      <c r="Q611" s="6" t="str">
        <v/>
      </c>
    </row>
    <row r="612" spans="17:17" x14ac:dyDescent="0.3">
      <c r="Q612" s="6" t="str">
        <v/>
      </c>
    </row>
    <row r="613" spans="17:17" x14ac:dyDescent="0.3">
      <c r="Q613" s="6" t="str">
        <v/>
      </c>
    </row>
    <row r="614" spans="17:17" x14ac:dyDescent="0.3">
      <c r="Q614" s="6" t="str">
        <v/>
      </c>
    </row>
    <row r="615" spans="17:17" x14ac:dyDescent="0.3">
      <c r="Q615" s="6" t="str">
        <v/>
      </c>
    </row>
    <row r="616" spans="17:17" x14ac:dyDescent="0.3">
      <c r="Q616" s="6" t="str">
        <v/>
      </c>
    </row>
    <row r="617" spans="17:17" x14ac:dyDescent="0.3">
      <c r="Q617" s="6" t="str">
        <v/>
      </c>
    </row>
    <row r="618" spans="17:17" x14ac:dyDescent="0.3">
      <c r="Q618" s="6" t="str">
        <v/>
      </c>
    </row>
    <row r="619" spans="17:17" x14ac:dyDescent="0.3">
      <c r="Q619" s="6" t="str">
        <v/>
      </c>
    </row>
    <row r="620" spans="17:17" x14ac:dyDescent="0.3">
      <c r="Q620" s="6" t="str">
        <v/>
      </c>
    </row>
    <row r="621" spans="17:17" x14ac:dyDescent="0.3">
      <c r="Q621" s="6" t="str">
        <v/>
      </c>
    </row>
    <row r="622" spans="17:17" x14ac:dyDescent="0.3">
      <c r="Q622" s="6" t="str">
        <v/>
      </c>
    </row>
    <row r="623" spans="17:17" x14ac:dyDescent="0.3">
      <c r="Q623" s="6" t="str">
        <v/>
      </c>
    </row>
    <row r="624" spans="17:17" x14ac:dyDescent="0.3">
      <c r="Q624" s="6" t="str">
        <v/>
      </c>
    </row>
    <row r="625" spans="17:17" x14ac:dyDescent="0.3">
      <c r="Q625" s="6" t="str">
        <v/>
      </c>
    </row>
    <row r="626" spans="17:17" x14ac:dyDescent="0.3">
      <c r="Q626" s="6" t="str">
        <v/>
      </c>
    </row>
    <row r="627" spans="17:17" x14ac:dyDescent="0.3">
      <c r="Q627" s="6" t="str">
        <v/>
      </c>
    </row>
    <row r="628" spans="17:17" x14ac:dyDescent="0.3">
      <c r="Q628" s="6" t="str">
        <v/>
      </c>
    </row>
    <row r="629" spans="17:17" x14ac:dyDescent="0.3">
      <c r="Q629" s="6" t="str">
        <v/>
      </c>
    </row>
    <row r="630" spans="17:17" x14ac:dyDescent="0.3">
      <c r="Q630" s="6" t="str">
        <v/>
      </c>
    </row>
    <row r="631" spans="17:17" x14ac:dyDescent="0.3">
      <c r="Q631" s="6" t="str">
        <v/>
      </c>
    </row>
    <row r="632" spans="17:17" x14ac:dyDescent="0.3">
      <c r="Q632" s="6" t="str">
        <v/>
      </c>
    </row>
    <row r="633" spans="17:17" x14ac:dyDescent="0.3">
      <c r="Q633" s="6" t="str">
        <v/>
      </c>
    </row>
    <row r="634" spans="17:17" x14ac:dyDescent="0.3">
      <c r="Q634" s="6" t="str">
        <v/>
      </c>
    </row>
    <row r="635" spans="17:17" x14ac:dyDescent="0.3">
      <c r="Q635" s="6" t="str">
        <v/>
      </c>
    </row>
    <row r="636" spans="17:17" x14ac:dyDescent="0.3">
      <c r="Q636" s="6" t="str">
        <v/>
      </c>
    </row>
    <row r="637" spans="17:17" x14ac:dyDescent="0.3">
      <c r="Q637" s="6" t="str">
        <v/>
      </c>
    </row>
    <row r="638" spans="17:17" x14ac:dyDescent="0.3">
      <c r="Q638" s="6" t="str">
        <v/>
      </c>
    </row>
    <row r="639" spans="17:17" x14ac:dyDescent="0.3">
      <c r="Q639" s="6" t="str">
        <v/>
      </c>
    </row>
    <row r="640" spans="17:17" x14ac:dyDescent="0.3">
      <c r="Q640" s="6" t="str">
        <v/>
      </c>
    </row>
    <row r="641" spans="17:17" x14ac:dyDescent="0.3">
      <c r="Q641" s="6" t="str">
        <v/>
      </c>
    </row>
    <row r="642" spans="17:17" x14ac:dyDescent="0.3">
      <c r="Q642" s="6" t="str">
        <v/>
      </c>
    </row>
    <row r="643" spans="17:17" x14ac:dyDescent="0.3">
      <c r="Q643" s="6" t="str">
        <v/>
      </c>
    </row>
    <row r="644" spans="17:17" x14ac:dyDescent="0.3">
      <c r="Q644" s="6" t="str">
        <v/>
      </c>
    </row>
    <row r="645" spans="17:17" x14ac:dyDescent="0.3">
      <c r="Q645" s="6" t="str">
        <v/>
      </c>
    </row>
    <row r="646" spans="17:17" x14ac:dyDescent="0.3">
      <c r="Q646" s="6" t="str">
        <v/>
      </c>
    </row>
    <row r="647" spans="17:17" x14ac:dyDescent="0.3">
      <c r="Q647" s="6" t="str">
        <v/>
      </c>
    </row>
    <row r="648" spans="17:17" x14ac:dyDescent="0.3">
      <c r="Q648" s="6" t="str">
        <v/>
      </c>
    </row>
    <row r="649" spans="17:17" x14ac:dyDescent="0.3">
      <c r="Q649" s="6" t="str">
        <v/>
      </c>
    </row>
    <row r="650" spans="17:17" x14ac:dyDescent="0.3">
      <c r="Q650" s="6" t="str">
        <v/>
      </c>
    </row>
    <row r="651" spans="17:17" x14ac:dyDescent="0.3">
      <c r="Q651" s="6" t="str">
        <v/>
      </c>
    </row>
    <row r="652" spans="17:17" x14ac:dyDescent="0.3">
      <c r="Q652" s="6" t="str">
        <v/>
      </c>
    </row>
    <row r="653" spans="17:17" x14ac:dyDescent="0.3">
      <c r="Q653" s="6" t="str">
        <v/>
      </c>
    </row>
    <row r="654" spans="17:17" x14ac:dyDescent="0.3">
      <c r="Q654" s="6" t="str">
        <v/>
      </c>
    </row>
    <row r="655" spans="17:17" x14ac:dyDescent="0.3">
      <c r="Q655" s="6" t="str">
        <v/>
      </c>
    </row>
    <row r="656" spans="17:17" x14ac:dyDescent="0.3">
      <c r="Q656" s="6" t="str">
        <v/>
      </c>
    </row>
    <row r="657" spans="17:17" x14ac:dyDescent="0.3">
      <c r="Q657" s="6" t="str">
        <v/>
      </c>
    </row>
    <row r="658" spans="17:17" x14ac:dyDescent="0.3">
      <c r="Q658" s="6" t="str">
        <v/>
      </c>
    </row>
    <row r="659" spans="17:17" x14ac:dyDescent="0.3">
      <c r="Q659" s="6" t="str">
        <v/>
      </c>
    </row>
    <row r="660" spans="17:17" x14ac:dyDescent="0.3">
      <c r="Q660" s="6" t="str">
        <v/>
      </c>
    </row>
    <row r="661" spans="17:17" x14ac:dyDescent="0.3">
      <c r="Q661" s="6" t="str">
        <v/>
      </c>
    </row>
    <row r="662" spans="17:17" x14ac:dyDescent="0.3">
      <c r="Q662" s="6" t="str">
        <v/>
      </c>
    </row>
    <row r="663" spans="17:17" x14ac:dyDescent="0.3">
      <c r="Q663" s="6" t="str">
        <v/>
      </c>
    </row>
    <row r="664" spans="17:17" x14ac:dyDescent="0.3">
      <c r="Q664" s="6" t="str">
        <v/>
      </c>
    </row>
    <row r="665" spans="17:17" x14ac:dyDescent="0.3">
      <c r="Q665" s="6" t="str">
        <v/>
      </c>
    </row>
    <row r="666" spans="17:17" x14ac:dyDescent="0.3">
      <c r="Q666" s="6" t="str">
        <v/>
      </c>
    </row>
    <row r="667" spans="17:17" x14ac:dyDescent="0.3">
      <c r="Q667" s="6" t="str">
        <v/>
      </c>
    </row>
    <row r="668" spans="17:17" x14ac:dyDescent="0.3">
      <c r="Q668" s="6" t="str">
        <v/>
      </c>
    </row>
    <row r="669" spans="17:17" x14ac:dyDescent="0.3">
      <c r="Q669" s="6" t="str">
        <v/>
      </c>
    </row>
    <row r="670" spans="17:17" x14ac:dyDescent="0.3">
      <c r="Q670" s="6" t="str">
        <v/>
      </c>
    </row>
    <row r="671" spans="17:17" x14ac:dyDescent="0.3">
      <c r="Q671" s="6" t="str">
        <v/>
      </c>
    </row>
    <row r="672" spans="17:17" x14ac:dyDescent="0.3">
      <c r="Q672" s="6" t="str">
        <v/>
      </c>
    </row>
    <row r="673" spans="17:17" x14ac:dyDescent="0.3">
      <c r="Q673" s="6" t="str">
        <v/>
      </c>
    </row>
    <row r="674" spans="17:17" x14ac:dyDescent="0.3">
      <c r="Q674" s="6" t="str">
        <v/>
      </c>
    </row>
    <row r="675" spans="17:17" x14ac:dyDescent="0.3">
      <c r="Q675" s="6" t="str">
        <v/>
      </c>
    </row>
    <row r="676" spans="17:17" x14ac:dyDescent="0.3">
      <c r="Q676" s="6" t="str">
        <v/>
      </c>
    </row>
    <row r="677" spans="17:17" x14ac:dyDescent="0.3">
      <c r="Q677" s="6" t="str">
        <v/>
      </c>
    </row>
    <row r="678" spans="17:17" x14ac:dyDescent="0.3">
      <c r="Q678" s="6" t="str">
        <v/>
      </c>
    </row>
    <row r="679" spans="17:17" x14ac:dyDescent="0.3">
      <c r="Q679" s="6" t="str">
        <v/>
      </c>
    </row>
    <row r="680" spans="17:17" x14ac:dyDescent="0.3">
      <c r="Q680" s="6" t="str">
        <v/>
      </c>
    </row>
    <row r="681" spans="17:17" x14ac:dyDescent="0.3">
      <c r="Q681" s="6" t="str">
        <v/>
      </c>
    </row>
    <row r="682" spans="17:17" x14ac:dyDescent="0.3">
      <c r="Q682" s="6" t="str">
        <v/>
      </c>
    </row>
    <row r="683" spans="17:17" x14ac:dyDescent="0.3">
      <c r="Q683" s="6" t="str">
        <v/>
      </c>
    </row>
    <row r="684" spans="17:17" x14ac:dyDescent="0.3">
      <c r="Q684" s="6" t="str">
        <v/>
      </c>
    </row>
    <row r="685" spans="17:17" x14ac:dyDescent="0.3">
      <c r="Q685" s="6" t="str">
        <v/>
      </c>
    </row>
    <row r="686" spans="17:17" x14ac:dyDescent="0.3">
      <c r="Q686" s="6" t="str">
        <v/>
      </c>
    </row>
    <row r="687" spans="17:17" x14ac:dyDescent="0.3">
      <c r="Q687" s="6" t="str">
        <v/>
      </c>
    </row>
    <row r="688" spans="17:17" x14ac:dyDescent="0.3">
      <c r="Q688" s="6" t="str">
        <v/>
      </c>
    </row>
    <row r="689" spans="17:17" x14ac:dyDescent="0.3">
      <c r="Q689" s="6" t="str">
        <v/>
      </c>
    </row>
    <row r="690" spans="17:17" x14ac:dyDescent="0.3">
      <c r="Q690" s="6" t="str">
        <v/>
      </c>
    </row>
    <row r="691" spans="17:17" x14ac:dyDescent="0.3">
      <c r="Q691" s="6" t="str">
        <v/>
      </c>
    </row>
    <row r="692" spans="17:17" x14ac:dyDescent="0.3">
      <c r="Q692" s="6" t="str">
        <v/>
      </c>
    </row>
    <row r="693" spans="17:17" x14ac:dyDescent="0.3">
      <c r="Q693" s="6" t="str">
        <v/>
      </c>
    </row>
    <row r="694" spans="17:17" x14ac:dyDescent="0.3">
      <c r="Q694" s="6" t="str">
        <v/>
      </c>
    </row>
    <row r="695" spans="17:17" x14ac:dyDescent="0.3">
      <c r="Q695" s="6" t="str">
        <v/>
      </c>
    </row>
    <row r="696" spans="17:17" x14ac:dyDescent="0.3">
      <c r="Q696" s="6" t="str">
        <v/>
      </c>
    </row>
    <row r="697" spans="17:17" x14ac:dyDescent="0.3">
      <c r="Q697" s="6" t="str">
        <v/>
      </c>
    </row>
    <row r="698" spans="17:17" x14ac:dyDescent="0.3">
      <c r="Q698" s="6" t="str">
        <v/>
      </c>
    </row>
    <row r="699" spans="17:17" x14ac:dyDescent="0.3">
      <c r="Q699" s="6" t="str">
        <v/>
      </c>
    </row>
    <row r="700" spans="17:17" x14ac:dyDescent="0.3">
      <c r="Q700" s="6" t="str">
        <v/>
      </c>
    </row>
    <row r="701" spans="17:17" x14ac:dyDescent="0.3">
      <c r="Q701" s="6" t="str">
        <v/>
      </c>
    </row>
    <row r="702" spans="17:17" x14ac:dyDescent="0.3">
      <c r="Q702" s="6" t="str">
        <v/>
      </c>
    </row>
    <row r="703" spans="17:17" x14ac:dyDescent="0.3">
      <c r="Q703" s="6" t="str">
        <v/>
      </c>
    </row>
    <row r="704" spans="17:17" x14ac:dyDescent="0.3">
      <c r="Q704" s="6" t="str">
        <v/>
      </c>
    </row>
    <row r="705" spans="17:17" x14ac:dyDescent="0.3">
      <c r="Q705" s="6" t="str">
        <v/>
      </c>
    </row>
    <row r="706" spans="17:17" x14ac:dyDescent="0.3">
      <c r="Q706" s="6" t="str">
        <v/>
      </c>
    </row>
    <row r="707" spans="17:17" x14ac:dyDescent="0.3">
      <c r="Q707" s="6" t="str">
        <v/>
      </c>
    </row>
    <row r="708" spans="17:17" x14ac:dyDescent="0.3">
      <c r="Q708" s="6" t="str">
        <v/>
      </c>
    </row>
    <row r="709" spans="17:17" x14ac:dyDescent="0.3">
      <c r="Q709" s="6" t="str">
        <v/>
      </c>
    </row>
    <row r="710" spans="17:17" x14ac:dyDescent="0.3">
      <c r="Q710" s="6" t="str">
        <v/>
      </c>
    </row>
    <row r="711" spans="17:17" x14ac:dyDescent="0.3">
      <c r="Q711" s="6" t="str">
        <v/>
      </c>
    </row>
    <row r="712" spans="17:17" x14ac:dyDescent="0.3">
      <c r="Q712" s="6" t="str">
        <v/>
      </c>
    </row>
    <row r="713" spans="17:17" x14ac:dyDescent="0.3">
      <c r="Q713" s="6" t="str">
        <v/>
      </c>
    </row>
    <row r="714" spans="17:17" x14ac:dyDescent="0.3">
      <c r="Q714" s="6" t="str">
        <v/>
      </c>
    </row>
    <row r="715" spans="17:17" x14ac:dyDescent="0.3">
      <c r="Q715" s="6" t="str">
        <v/>
      </c>
    </row>
    <row r="716" spans="17:17" x14ac:dyDescent="0.3">
      <c r="Q716" s="6" t="str">
        <v/>
      </c>
    </row>
    <row r="717" spans="17:17" x14ac:dyDescent="0.3">
      <c r="Q717" s="6" t="str">
        <v/>
      </c>
    </row>
    <row r="718" spans="17:17" x14ac:dyDescent="0.3">
      <c r="Q718" s="6" t="str">
        <v/>
      </c>
    </row>
    <row r="719" spans="17:17" x14ac:dyDescent="0.3">
      <c r="Q719" s="6" t="str">
        <v/>
      </c>
    </row>
    <row r="720" spans="17:17" x14ac:dyDescent="0.3">
      <c r="Q720" s="6" t="str">
        <v/>
      </c>
    </row>
    <row r="721" spans="17:17" x14ac:dyDescent="0.3">
      <c r="Q721" s="6" t="str">
        <v/>
      </c>
    </row>
    <row r="722" spans="17:17" x14ac:dyDescent="0.3">
      <c r="Q722" s="6" t="str">
        <v/>
      </c>
    </row>
    <row r="723" spans="17:17" x14ac:dyDescent="0.3">
      <c r="Q723" s="6" t="str">
        <v/>
      </c>
    </row>
    <row r="724" spans="17:17" x14ac:dyDescent="0.3">
      <c r="Q724" s="6" t="str">
        <v/>
      </c>
    </row>
    <row r="725" spans="17:17" x14ac:dyDescent="0.3">
      <c r="Q725" s="6" t="str">
        <v/>
      </c>
    </row>
    <row r="726" spans="17:17" x14ac:dyDescent="0.3">
      <c r="Q726" s="6" t="str">
        <v/>
      </c>
    </row>
    <row r="727" spans="17:17" x14ac:dyDescent="0.3">
      <c r="Q727" s="6" t="str">
        <v/>
      </c>
    </row>
    <row r="728" spans="17:17" x14ac:dyDescent="0.3">
      <c r="Q728" s="6" t="str">
        <v/>
      </c>
    </row>
    <row r="729" spans="17:17" x14ac:dyDescent="0.3">
      <c r="Q729" s="6" t="str">
        <v/>
      </c>
    </row>
    <row r="730" spans="17:17" x14ac:dyDescent="0.3">
      <c r="Q730" s="6" t="str">
        <v/>
      </c>
    </row>
    <row r="731" spans="17:17" x14ac:dyDescent="0.3">
      <c r="Q731" s="6" t="str">
        <v/>
      </c>
    </row>
    <row r="732" spans="17:17" x14ac:dyDescent="0.3">
      <c r="Q732" s="6" t="str">
        <v/>
      </c>
    </row>
    <row r="733" spans="17:17" x14ac:dyDescent="0.3">
      <c r="Q733" s="6" t="str">
        <v/>
      </c>
    </row>
    <row r="734" spans="17:17" x14ac:dyDescent="0.3">
      <c r="Q734" s="6" t="str">
        <v/>
      </c>
    </row>
    <row r="735" spans="17:17" x14ac:dyDescent="0.3">
      <c r="Q735" s="6" t="str">
        <v/>
      </c>
    </row>
    <row r="736" spans="17:17" x14ac:dyDescent="0.3">
      <c r="Q736" s="6" t="str">
        <v/>
      </c>
    </row>
    <row r="737" spans="17:17" x14ac:dyDescent="0.3">
      <c r="Q737" s="6" t="str">
        <v/>
      </c>
    </row>
    <row r="738" spans="17:17" x14ac:dyDescent="0.3">
      <c r="Q738" s="6" t="str">
        <v/>
      </c>
    </row>
    <row r="739" spans="17:17" x14ac:dyDescent="0.3">
      <c r="Q739" s="6" t="str">
        <v/>
      </c>
    </row>
    <row r="740" spans="17:17" x14ac:dyDescent="0.3">
      <c r="Q740" s="6" t="str">
        <v/>
      </c>
    </row>
    <row r="741" spans="17:17" x14ac:dyDescent="0.3">
      <c r="Q741" s="6" t="str">
        <v/>
      </c>
    </row>
    <row r="742" spans="17:17" x14ac:dyDescent="0.3">
      <c r="Q742" s="6" t="str">
        <v/>
      </c>
    </row>
    <row r="743" spans="17:17" x14ac:dyDescent="0.3">
      <c r="Q743" s="6" t="str">
        <v/>
      </c>
    </row>
    <row r="744" spans="17:17" x14ac:dyDescent="0.3">
      <c r="Q744" s="6" t="str">
        <v/>
      </c>
    </row>
    <row r="745" spans="17:17" x14ac:dyDescent="0.3">
      <c r="Q745" s="6" t="str">
        <v/>
      </c>
    </row>
    <row r="746" spans="17:17" x14ac:dyDescent="0.3">
      <c r="Q746" s="6" t="str">
        <v/>
      </c>
    </row>
    <row r="747" spans="17:17" x14ac:dyDescent="0.3">
      <c r="Q747" s="6" t="str">
        <v/>
      </c>
    </row>
    <row r="748" spans="17:17" x14ac:dyDescent="0.3">
      <c r="Q748" s="6" t="str">
        <v/>
      </c>
    </row>
    <row r="749" spans="17:17" x14ac:dyDescent="0.3">
      <c r="Q749" s="6" t="str">
        <v/>
      </c>
    </row>
    <row r="750" spans="17:17" x14ac:dyDescent="0.3">
      <c r="Q750" s="6" t="str">
        <v/>
      </c>
    </row>
    <row r="751" spans="17:17" x14ac:dyDescent="0.3">
      <c r="Q751" s="6" t="str">
        <v/>
      </c>
    </row>
    <row r="752" spans="17:17" x14ac:dyDescent="0.3">
      <c r="Q752" s="6" t="str">
        <v/>
      </c>
    </row>
    <row r="753" spans="17:17" x14ac:dyDescent="0.3">
      <c r="Q753" s="6" t="str">
        <v/>
      </c>
    </row>
    <row r="754" spans="17:17" x14ac:dyDescent="0.3">
      <c r="Q754" s="6" t="str">
        <v/>
      </c>
    </row>
    <row r="755" spans="17:17" x14ac:dyDescent="0.3">
      <c r="Q755" s="6" t="str">
        <v/>
      </c>
    </row>
    <row r="756" spans="17:17" x14ac:dyDescent="0.3">
      <c r="Q756" s="6" t="str">
        <v/>
      </c>
    </row>
    <row r="757" spans="17:17" x14ac:dyDescent="0.3">
      <c r="Q757" s="6" t="str">
        <v/>
      </c>
    </row>
    <row r="758" spans="17:17" x14ac:dyDescent="0.3">
      <c r="Q758" s="6" t="str">
        <v/>
      </c>
    </row>
    <row r="759" spans="17:17" x14ac:dyDescent="0.3">
      <c r="Q759" s="6" t="str">
        <v/>
      </c>
    </row>
    <row r="760" spans="17:17" x14ac:dyDescent="0.3">
      <c r="Q760" s="6" t="str">
        <v/>
      </c>
    </row>
    <row r="761" spans="17:17" x14ac:dyDescent="0.3">
      <c r="Q761" s="6" t="str">
        <v/>
      </c>
    </row>
    <row r="762" spans="17:17" x14ac:dyDescent="0.3">
      <c r="Q762" s="6" t="str">
        <v/>
      </c>
    </row>
    <row r="763" spans="17:17" x14ac:dyDescent="0.3">
      <c r="Q763" s="6" t="str">
        <v/>
      </c>
    </row>
    <row r="764" spans="17:17" x14ac:dyDescent="0.3">
      <c r="Q764" s="6" t="str">
        <v/>
      </c>
    </row>
    <row r="765" spans="17:17" x14ac:dyDescent="0.3">
      <c r="Q765" s="6" t="str">
        <v/>
      </c>
    </row>
    <row r="766" spans="17:17" x14ac:dyDescent="0.3">
      <c r="Q766" s="6" t="str">
        <v/>
      </c>
    </row>
    <row r="767" spans="17:17" x14ac:dyDescent="0.3">
      <c r="Q767" s="6" t="str">
        <v/>
      </c>
    </row>
    <row r="768" spans="17:17" x14ac:dyDescent="0.3">
      <c r="Q768" s="6" t="str">
        <v/>
      </c>
    </row>
    <row r="769" spans="17:17" x14ac:dyDescent="0.3">
      <c r="Q769" s="6" t="str">
        <v/>
      </c>
    </row>
    <row r="770" spans="17:17" x14ac:dyDescent="0.3">
      <c r="Q770" s="6" t="str">
        <v/>
      </c>
    </row>
    <row r="771" spans="17:17" x14ac:dyDescent="0.3">
      <c r="Q771" s="6" t="str">
        <v/>
      </c>
    </row>
    <row r="772" spans="17:17" x14ac:dyDescent="0.3">
      <c r="Q772" s="6" t="str">
        <v/>
      </c>
    </row>
    <row r="773" spans="17:17" x14ac:dyDescent="0.3">
      <c r="Q773" s="6" t="str">
        <v/>
      </c>
    </row>
    <row r="774" spans="17:17" x14ac:dyDescent="0.3">
      <c r="Q774" s="6" t="str">
        <v/>
      </c>
    </row>
    <row r="775" spans="17:17" x14ac:dyDescent="0.3">
      <c r="Q775" s="6" t="str">
        <v/>
      </c>
    </row>
    <row r="776" spans="17:17" x14ac:dyDescent="0.3">
      <c r="Q776" s="6" t="str">
        <v/>
      </c>
    </row>
    <row r="777" spans="17:17" x14ac:dyDescent="0.3">
      <c r="Q777" s="6" t="str">
        <v/>
      </c>
    </row>
    <row r="778" spans="17:17" x14ac:dyDescent="0.3">
      <c r="Q778" s="6" t="str">
        <v/>
      </c>
    </row>
    <row r="779" spans="17:17" x14ac:dyDescent="0.3">
      <c r="Q779" s="6" t="str">
        <v/>
      </c>
    </row>
    <row r="780" spans="17:17" x14ac:dyDescent="0.3">
      <c r="Q780" s="6" t="str">
        <v/>
      </c>
    </row>
    <row r="781" spans="17:17" x14ac:dyDescent="0.3">
      <c r="Q781" s="6" t="str">
        <v/>
      </c>
    </row>
    <row r="782" spans="17:17" x14ac:dyDescent="0.3">
      <c r="Q782" s="6" t="str">
        <v/>
      </c>
    </row>
    <row r="783" spans="17:17" x14ac:dyDescent="0.3">
      <c r="Q783" s="6" t="str">
        <v/>
      </c>
    </row>
    <row r="784" spans="17:17" x14ac:dyDescent="0.3">
      <c r="Q784" s="6" t="str">
        <v/>
      </c>
    </row>
    <row r="785" spans="17:17" x14ac:dyDescent="0.3">
      <c r="Q785" s="6" t="str">
        <v/>
      </c>
    </row>
    <row r="786" spans="17:17" x14ac:dyDescent="0.3">
      <c r="Q786" s="6" t="str">
        <v/>
      </c>
    </row>
    <row r="787" spans="17:17" x14ac:dyDescent="0.3">
      <c r="Q787" s="6" t="str">
        <v/>
      </c>
    </row>
    <row r="788" spans="17:17" x14ac:dyDescent="0.3">
      <c r="Q788" s="6" t="str">
        <v/>
      </c>
    </row>
    <row r="789" spans="17:17" x14ac:dyDescent="0.3">
      <c r="Q789" s="6" t="str">
        <v/>
      </c>
    </row>
    <row r="790" spans="17:17" x14ac:dyDescent="0.3">
      <c r="Q790" s="6" t="str">
        <v/>
      </c>
    </row>
    <row r="791" spans="17:17" x14ac:dyDescent="0.3">
      <c r="Q791" s="6" t="str">
        <v/>
      </c>
    </row>
    <row r="792" spans="17:17" x14ac:dyDescent="0.3">
      <c r="Q792" s="6" t="str">
        <v/>
      </c>
    </row>
    <row r="793" spans="17:17" x14ac:dyDescent="0.3">
      <c r="Q793" s="6" t="str">
        <v/>
      </c>
    </row>
    <row r="794" spans="17:17" x14ac:dyDescent="0.3">
      <c r="Q794" s="6" t="str">
        <v/>
      </c>
    </row>
    <row r="795" spans="17:17" x14ac:dyDescent="0.3">
      <c r="Q795" s="6" t="str">
        <v/>
      </c>
    </row>
    <row r="796" spans="17:17" x14ac:dyDescent="0.3">
      <c r="Q796" s="6" t="str">
        <v/>
      </c>
    </row>
    <row r="797" spans="17:17" x14ac:dyDescent="0.3">
      <c r="Q797" s="6" t="str">
        <v/>
      </c>
    </row>
    <row r="798" spans="17:17" x14ac:dyDescent="0.3">
      <c r="Q798" s="6" t="str">
        <v/>
      </c>
    </row>
    <row r="799" spans="17:17" x14ac:dyDescent="0.3">
      <c r="Q799" s="6" t="str">
        <v/>
      </c>
    </row>
    <row r="800" spans="17:17" x14ac:dyDescent="0.3">
      <c r="Q800" s="6" t="str">
        <v/>
      </c>
    </row>
    <row r="801" spans="17:17" x14ac:dyDescent="0.3">
      <c r="Q801" s="6" t="str">
        <v/>
      </c>
    </row>
    <row r="802" spans="17:17" x14ac:dyDescent="0.3">
      <c r="Q802" s="6" t="str">
        <v/>
      </c>
    </row>
    <row r="803" spans="17:17" x14ac:dyDescent="0.3">
      <c r="Q803" s="6" t="str">
        <v/>
      </c>
    </row>
    <row r="804" spans="17:17" x14ac:dyDescent="0.3">
      <c r="Q804" s="6" t="str">
        <v/>
      </c>
    </row>
    <row r="805" spans="17:17" x14ac:dyDescent="0.3">
      <c r="Q805" s="6" t="str">
        <v/>
      </c>
    </row>
    <row r="806" spans="17:17" x14ac:dyDescent="0.3">
      <c r="Q806" s="6" t="str">
        <v/>
      </c>
    </row>
    <row r="807" spans="17:17" x14ac:dyDescent="0.3">
      <c r="Q807" s="6" t="str">
        <v/>
      </c>
    </row>
    <row r="808" spans="17:17" x14ac:dyDescent="0.3">
      <c r="Q808" s="6" t="str">
        <v/>
      </c>
    </row>
    <row r="809" spans="17:17" x14ac:dyDescent="0.3">
      <c r="Q809" s="6" t="str">
        <v/>
      </c>
    </row>
    <row r="810" spans="17:17" x14ac:dyDescent="0.3">
      <c r="Q810" s="6" t="str">
        <v/>
      </c>
    </row>
    <row r="811" spans="17:17" x14ac:dyDescent="0.3">
      <c r="Q811" s="6" t="str">
        <v/>
      </c>
    </row>
    <row r="812" spans="17:17" x14ac:dyDescent="0.3">
      <c r="Q812" s="6" t="str">
        <v/>
      </c>
    </row>
    <row r="813" spans="17:17" x14ac:dyDescent="0.3">
      <c r="Q813" s="6" t="str">
        <v/>
      </c>
    </row>
    <row r="814" spans="17:17" x14ac:dyDescent="0.3">
      <c r="Q814" s="6" t="str">
        <v/>
      </c>
    </row>
    <row r="815" spans="17:17" x14ac:dyDescent="0.3">
      <c r="Q815" s="6" t="str">
        <v/>
      </c>
    </row>
    <row r="816" spans="17:17" x14ac:dyDescent="0.3">
      <c r="Q816" s="6" t="str">
        <v/>
      </c>
    </row>
    <row r="817" spans="17:17" x14ac:dyDescent="0.3">
      <c r="Q817" s="6" t="str">
        <v/>
      </c>
    </row>
    <row r="818" spans="17:17" x14ac:dyDescent="0.3">
      <c r="Q818" s="6" t="str">
        <v/>
      </c>
    </row>
    <row r="819" spans="17:17" x14ac:dyDescent="0.3">
      <c r="Q819" s="6" t="str">
        <v/>
      </c>
    </row>
    <row r="820" spans="17:17" x14ac:dyDescent="0.3">
      <c r="Q820" s="6" t="str">
        <v/>
      </c>
    </row>
    <row r="821" spans="17:17" x14ac:dyDescent="0.3">
      <c r="Q821" s="6" t="str">
        <v/>
      </c>
    </row>
    <row r="822" spans="17:17" x14ac:dyDescent="0.3">
      <c r="Q822" s="6" t="str">
        <v/>
      </c>
    </row>
    <row r="823" spans="17:17" x14ac:dyDescent="0.3">
      <c r="Q823" s="6" t="str">
        <v/>
      </c>
    </row>
    <row r="824" spans="17:17" x14ac:dyDescent="0.3">
      <c r="Q824" s="6" t="str">
        <v/>
      </c>
    </row>
    <row r="825" spans="17:17" x14ac:dyDescent="0.3">
      <c r="Q825" s="6" t="str">
        <v/>
      </c>
    </row>
    <row r="826" spans="17:17" x14ac:dyDescent="0.3">
      <c r="Q826" s="6" t="str">
        <v/>
      </c>
    </row>
    <row r="827" spans="17:17" x14ac:dyDescent="0.3">
      <c r="Q827" s="6" t="str">
        <v/>
      </c>
    </row>
    <row r="828" spans="17:17" x14ac:dyDescent="0.3">
      <c r="Q828" s="6" t="str">
        <v/>
      </c>
    </row>
    <row r="829" spans="17:17" x14ac:dyDescent="0.3">
      <c r="Q829" s="6" t="str">
        <v/>
      </c>
    </row>
    <row r="830" spans="17:17" x14ac:dyDescent="0.3">
      <c r="Q830" s="6" t="str">
        <v/>
      </c>
    </row>
    <row r="831" spans="17:17" x14ac:dyDescent="0.3">
      <c r="Q831" s="6" t="str">
        <v/>
      </c>
    </row>
    <row r="832" spans="17:17" x14ac:dyDescent="0.3">
      <c r="Q832" s="6" t="str">
        <v/>
      </c>
    </row>
    <row r="833" spans="17:17" x14ac:dyDescent="0.3">
      <c r="Q833" s="6" t="str">
        <v/>
      </c>
    </row>
    <row r="834" spans="17:17" x14ac:dyDescent="0.3">
      <c r="Q834" s="6" t="str">
        <v/>
      </c>
    </row>
    <row r="835" spans="17:17" x14ac:dyDescent="0.3">
      <c r="Q835" s="6" t="str">
        <v/>
      </c>
    </row>
    <row r="836" spans="17:17" x14ac:dyDescent="0.3">
      <c r="Q836" s="6" t="str">
        <v/>
      </c>
    </row>
    <row r="837" spans="17:17" x14ac:dyDescent="0.3">
      <c r="Q837" s="6" t="str">
        <v/>
      </c>
    </row>
    <row r="838" spans="17:17" x14ac:dyDescent="0.3">
      <c r="Q838" s="6" t="str">
        <v/>
      </c>
    </row>
    <row r="839" spans="17:17" x14ac:dyDescent="0.3">
      <c r="Q839" s="6" t="str">
        <v/>
      </c>
    </row>
    <row r="840" spans="17:17" x14ac:dyDescent="0.3">
      <c r="Q840" s="6" t="str">
        <v/>
      </c>
    </row>
    <row r="841" spans="17:17" x14ac:dyDescent="0.3">
      <c r="Q841" s="6" t="str">
        <v/>
      </c>
    </row>
    <row r="842" spans="17:17" x14ac:dyDescent="0.3">
      <c r="Q842" s="6" t="str">
        <v/>
      </c>
    </row>
    <row r="843" spans="17:17" x14ac:dyDescent="0.3">
      <c r="Q843" s="6" t="str">
        <v/>
      </c>
    </row>
    <row r="844" spans="17:17" x14ac:dyDescent="0.3">
      <c r="Q844" s="6" t="str">
        <v/>
      </c>
    </row>
    <row r="845" spans="17:17" x14ac:dyDescent="0.3">
      <c r="Q845" s="6" t="str">
        <v/>
      </c>
    </row>
    <row r="846" spans="17:17" x14ac:dyDescent="0.3">
      <c r="Q846" s="6" t="str">
        <v/>
      </c>
    </row>
    <row r="847" spans="17:17" x14ac:dyDescent="0.3">
      <c r="Q847" s="6" t="str">
        <v/>
      </c>
    </row>
    <row r="848" spans="17:17" x14ac:dyDescent="0.3">
      <c r="Q848" s="6" t="str">
        <v/>
      </c>
    </row>
    <row r="849" spans="17:17" x14ac:dyDescent="0.3">
      <c r="Q849" s="6" t="str">
        <v/>
      </c>
    </row>
    <row r="850" spans="17:17" x14ac:dyDescent="0.3">
      <c r="Q850" s="6" t="str">
        <v/>
      </c>
    </row>
    <row r="851" spans="17:17" x14ac:dyDescent="0.3">
      <c r="Q851" s="6" t="str">
        <v/>
      </c>
    </row>
    <row r="852" spans="17:17" x14ac:dyDescent="0.3">
      <c r="Q852" s="6" t="str">
        <v/>
      </c>
    </row>
    <row r="853" spans="17:17" x14ac:dyDescent="0.3">
      <c r="Q853" s="6" t="str">
        <v/>
      </c>
    </row>
    <row r="854" spans="17:17" x14ac:dyDescent="0.3">
      <c r="Q854" s="6" t="str">
        <v/>
      </c>
    </row>
    <row r="855" spans="17:17" x14ac:dyDescent="0.3">
      <c r="Q855" s="6" t="str">
        <v/>
      </c>
    </row>
    <row r="856" spans="17:17" x14ac:dyDescent="0.3">
      <c r="Q856" s="6" t="str">
        <v/>
      </c>
    </row>
    <row r="857" spans="17:17" x14ac:dyDescent="0.3">
      <c r="Q857" s="6" t="str">
        <v/>
      </c>
    </row>
    <row r="858" spans="17:17" x14ac:dyDescent="0.3">
      <c r="Q858" s="6" t="str">
        <v/>
      </c>
    </row>
    <row r="859" spans="17:17" x14ac:dyDescent="0.3">
      <c r="Q859" s="6" t="str">
        <v/>
      </c>
    </row>
    <row r="860" spans="17:17" x14ac:dyDescent="0.3">
      <c r="Q860" s="6" t="str">
        <v/>
      </c>
    </row>
    <row r="861" spans="17:17" x14ac:dyDescent="0.3">
      <c r="Q861" s="6" t="str">
        <v/>
      </c>
    </row>
    <row r="862" spans="17:17" x14ac:dyDescent="0.3">
      <c r="Q862" s="6" t="str">
        <v/>
      </c>
    </row>
    <row r="863" spans="17:17" x14ac:dyDescent="0.3">
      <c r="Q863" s="6" t="str">
        <v/>
      </c>
    </row>
    <row r="864" spans="17:17" x14ac:dyDescent="0.3">
      <c r="Q864" s="6" t="str">
        <v/>
      </c>
    </row>
    <row r="865" spans="17:17" x14ac:dyDescent="0.3">
      <c r="Q865" s="6" t="str">
        <v/>
      </c>
    </row>
    <row r="866" spans="17:17" x14ac:dyDescent="0.3">
      <c r="Q866" s="6" t="str">
        <v/>
      </c>
    </row>
    <row r="867" spans="17:17" x14ac:dyDescent="0.3">
      <c r="Q867" s="6" t="str">
        <v/>
      </c>
    </row>
    <row r="868" spans="17:17" x14ac:dyDescent="0.3">
      <c r="Q868" s="6" t="str">
        <v/>
      </c>
    </row>
    <row r="869" spans="17:17" x14ac:dyDescent="0.3">
      <c r="Q869" s="6" t="str">
        <v/>
      </c>
    </row>
    <row r="870" spans="17:17" x14ac:dyDescent="0.3">
      <c r="Q870" s="6" t="str">
        <v/>
      </c>
    </row>
    <row r="871" spans="17:17" x14ac:dyDescent="0.3">
      <c r="Q871" s="6" t="str">
        <v/>
      </c>
    </row>
    <row r="872" spans="17:17" x14ac:dyDescent="0.3">
      <c r="Q872" s="6" t="str">
        <v/>
      </c>
    </row>
    <row r="873" spans="17:17" x14ac:dyDescent="0.3">
      <c r="Q873" s="6" t="str">
        <v/>
      </c>
    </row>
    <row r="874" spans="17:17" x14ac:dyDescent="0.3">
      <c r="Q874" s="6" t="str">
        <v/>
      </c>
    </row>
    <row r="875" spans="17:17" x14ac:dyDescent="0.3">
      <c r="Q875" s="6" t="str">
        <v/>
      </c>
    </row>
    <row r="876" spans="17:17" x14ac:dyDescent="0.3">
      <c r="Q876" s="6" t="str">
        <v/>
      </c>
    </row>
    <row r="877" spans="17:17" x14ac:dyDescent="0.3">
      <c r="Q877" s="6" t="str">
        <v/>
      </c>
    </row>
    <row r="878" spans="17:17" x14ac:dyDescent="0.3">
      <c r="Q878" s="6" t="str">
        <v/>
      </c>
    </row>
    <row r="879" spans="17:17" x14ac:dyDescent="0.3">
      <c r="Q879" s="6" t="str">
        <v/>
      </c>
    </row>
    <row r="880" spans="17:17" x14ac:dyDescent="0.3">
      <c r="Q880" s="6" t="str">
        <v/>
      </c>
    </row>
    <row r="881" spans="17:17" x14ac:dyDescent="0.3">
      <c r="Q881" s="6" t="str">
        <v/>
      </c>
    </row>
    <row r="882" spans="17:17" x14ac:dyDescent="0.3">
      <c r="Q882" s="6" t="str">
        <v/>
      </c>
    </row>
    <row r="883" spans="17:17" x14ac:dyDescent="0.3">
      <c r="Q883" s="6" t="str">
        <v/>
      </c>
    </row>
    <row r="884" spans="17:17" x14ac:dyDescent="0.3">
      <c r="Q884" s="6" t="str">
        <v/>
      </c>
    </row>
    <row r="885" spans="17:17" x14ac:dyDescent="0.3">
      <c r="Q885" s="6" t="str">
        <v/>
      </c>
    </row>
    <row r="886" spans="17:17" x14ac:dyDescent="0.3">
      <c r="Q886" s="6" t="str">
        <v/>
      </c>
    </row>
    <row r="887" spans="17:17" x14ac:dyDescent="0.3">
      <c r="Q887" s="6" t="str">
        <v/>
      </c>
    </row>
    <row r="888" spans="17:17" x14ac:dyDescent="0.3">
      <c r="Q888" s="6" t="str">
        <v/>
      </c>
    </row>
    <row r="889" spans="17:17" x14ac:dyDescent="0.3">
      <c r="Q889" s="6" t="str">
        <v/>
      </c>
    </row>
    <row r="890" spans="17:17" x14ac:dyDescent="0.3">
      <c r="Q890" s="6" t="str">
        <v/>
      </c>
    </row>
    <row r="891" spans="17:17" x14ac:dyDescent="0.3">
      <c r="Q891" s="6" t="str">
        <v/>
      </c>
    </row>
    <row r="892" spans="17:17" x14ac:dyDescent="0.3">
      <c r="Q892" s="6" t="str">
        <v/>
      </c>
    </row>
    <row r="893" spans="17:17" x14ac:dyDescent="0.3">
      <c r="Q893" s="6" t="str">
        <v/>
      </c>
    </row>
    <row r="894" spans="17:17" x14ac:dyDescent="0.3">
      <c r="Q894" s="6" t="str">
        <v/>
      </c>
    </row>
    <row r="895" spans="17:17" x14ac:dyDescent="0.3">
      <c r="Q895" s="6" t="str">
        <v/>
      </c>
    </row>
    <row r="896" spans="17:17" x14ac:dyDescent="0.3">
      <c r="Q896" s="6" t="str">
        <v/>
      </c>
    </row>
    <row r="897" spans="17:17" x14ac:dyDescent="0.3">
      <c r="Q897" s="6" t="str">
        <v/>
      </c>
    </row>
    <row r="898" spans="17:17" x14ac:dyDescent="0.3">
      <c r="Q898" s="6" t="str">
        <v/>
      </c>
    </row>
    <row r="899" spans="17:17" x14ac:dyDescent="0.3">
      <c r="Q899" s="6" t="str">
        <v/>
      </c>
    </row>
    <row r="900" spans="17:17" x14ac:dyDescent="0.3">
      <c r="Q900" s="6" t="str">
        <v/>
      </c>
    </row>
    <row r="901" spans="17:17" x14ac:dyDescent="0.3">
      <c r="Q901" s="6" t="str">
        <v/>
      </c>
    </row>
    <row r="902" spans="17:17" x14ac:dyDescent="0.3">
      <c r="Q902" s="6" t="str">
        <v/>
      </c>
    </row>
    <row r="903" spans="17:17" x14ac:dyDescent="0.3">
      <c r="Q903" s="6" t="str">
        <v/>
      </c>
    </row>
    <row r="904" spans="17:17" x14ac:dyDescent="0.3">
      <c r="Q904" s="6" t="str">
        <v/>
      </c>
    </row>
    <row r="905" spans="17:17" x14ac:dyDescent="0.3">
      <c r="Q905" s="6" t="str">
        <v/>
      </c>
    </row>
  </sheetData>
  <sheetProtection algorithmName="SHA-512" hashValue="J5MorZeDhJGwalApNgdl5Y1WSyOinfDn7i68ZtSxJIa56W1hnrQMQEj5HtIVphP8sMpjG2IYLkaVKH0B+DG+9w==" saltValue="Je1PISuqFba6o7fB2NUgGQ==" spinCount="100000" sheet="1" objects="1" scenarios="1"/>
  <dataValidations count="1">
    <dataValidation type="list" allowBlank="1" showInputMessage="1" showErrorMessage="1" sqref="L3" xr:uid="{1718ABCC-FC79-4C85-9639-0759C2F26346}">
      <formula1>$E$3:$E$34</formula1>
    </dataValidation>
  </dataValidations>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35</vt:i4>
      </vt:variant>
    </vt:vector>
  </HeadingPairs>
  <TitlesOfParts>
    <vt:vector size="51" baseType="lpstr">
      <vt:lpstr>Notice</vt:lpstr>
      <vt:lpstr>L. Des E.</vt:lpstr>
      <vt:lpstr>IND.012-1</vt:lpstr>
      <vt:lpstr>SERIE.015-1</vt:lpstr>
      <vt:lpstr>STAM.011-1</vt:lpstr>
      <vt:lpstr>C. et P. IND.</vt:lpstr>
      <vt:lpstr>C. et P. SERIE</vt:lpstr>
      <vt:lpstr>C. et P. STAM</vt:lpstr>
      <vt:lpstr>Parametres</vt:lpstr>
      <vt:lpstr>IND</vt:lpstr>
      <vt:lpstr>SERIE</vt:lpstr>
      <vt:lpstr>STAM</vt:lpstr>
      <vt:lpstr>C.C. et P. IND</vt:lpstr>
      <vt:lpstr>C.C. et P. SERIE</vt:lpstr>
      <vt:lpstr>C.C. et P. STAM</vt:lpstr>
      <vt:lpstr>PALMARES</vt:lpstr>
      <vt:lpstr>'L. Des E.'!_Hlk44847993</vt:lpstr>
      <vt:lpstr>BAGUESIND</vt:lpstr>
      <vt:lpstr>BAGUESSERIE</vt:lpstr>
      <vt:lpstr>BAGUESSTAM</vt:lpstr>
      <vt:lpstr>CLUBIND</vt:lpstr>
      <vt:lpstr>CLUBSERIE</vt:lpstr>
      <vt:lpstr>CLUBSTAM</vt:lpstr>
      <vt:lpstr>'C.C. et P. STAM'!Impression_des_titres</vt:lpstr>
      <vt:lpstr>IND!Impression_des_titres</vt:lpstr>
      <vt:lpstr>SERIE!Impression_des_titres</vt:lpstr>
      <vt:lpstr>STAM!Impression_des_titres</vt:lpstr>
      <vt:lpstr>IND</vt:lpstr>
      <vt:lpstr>NOTEELEVEE</vt:lpstr>
      <vt:lpstr>NOTESCIND</vt:lpstr>
      <vt:lpstr>NOTESCSERIE</vt:lpstr>
      <vt:lpstr>NOTESCSTAM</vt:lpstr>
      <vt:lpstr>SERIE</vt:lpstr>
      <vt:lpstr>STAM</vt:lpstr>
      <vt:lpstr>STAMIND</vt:lpstr>
      <vt:lpstr>STAMSERIE</vt:lpstr>
      <vt:lpstr>STAMSTAM</vt:lpstr>
      <vt:lpstr>'C. et P. IND.'!Zone_d_impression</vt:lpstr>
      <vt:lpstr>'C. et P. SERIE'!Zone_d_impression</vt:lpstr>
      <vt:lpstr>'C. et P. STAM'!Zone_d_impression</vt:lpstr>
      <vt:lpstr>'C.C. et P. IND'!Zone_d_impression</vt:lpstr>
      <vt:lpstr>'C.C. et P. SERIE'!Zone_d_impression</vt:lpstr>
      <vt:lpstr>'C.C. et P. STAM'!Zone_d_impression</vt:lpstr>
      <vt:lpstr>IND!Zone_d_impression</vt:lpstr>
      <vt:lpstr>'IND.012-1'!Zone_d_impression</vt:lpstr>
      <vt:lpstr>Notice!Zone_d_impression</vt:lpstr>
      <vt:lpstr>PALMARES!Zone_d_impression</vt:lpstr>
      <vt:lpstr>SERIE!Zone_d_impression</vt:lpstr>
      <vt:lpstr>'SERIE.015-1'!Zone_d_impression</vt:lpstr>
      <vt:lpstr>STAM!Zone_d_impression</vt:lpstr>
      <vt:lpstr>'STAM.011-1'!Zone_d_impression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Gerard</dc:creator>
  <cp:lastModifiedBy>Gerard ANTOINE</cp:lastModifiedBy>
  <cp:lastPrinted>2022-04-01T08:34:59Z</cp:lastPrinted>
  <dcterms:created xsi:type="dcterms:W3CDTF">2016-03-06T17:35:14Z</dcterms:created>
  <dcterms:modified xsi:type="dcterms:W3CDTF">2025-02-27T10:46:41Z</dcterms:modified>
</cp:coreProperties>
</file>